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drawings/drawing2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richard.topolewski\Documents\all_data\Robotics\FRC2016\"/>
    </mc:Choice>
  </mc:AlternateContent>
  <bookViews>
    <workbookView xWindow="0" yWindow="0" windowWidth="19140" windowHeight="8130" tabRatio="679" firstSheet="14" activeTab="26"/>
  </bookViews>
  <sheets>
    <sheet name="0ft" sheetId="35" r:id="rId1"/>
    <sheet name="1ft" sheetId="34" r:id="rId2"/>
    <sheet name="2ft" sheetId="33" r:id="rId3"/>
    <sheet name="3ft" sheetId="32" r:id="rId4"/>
    <sheet name="4ft" sheetId="31" r:id="rId5"/>
    <sheet name="5ft" sheetId="29" r:id="rId6"/>
    <sheet name="Sheet1" sheetId="36" r:id="rId7"/>
    <sheet name="Sheet2" sheetId="37" r:id="rId8"/>
    <sheet name="Sheet3" sheetId="38" r:id="rId9"/>
    <sheet name="6ft" sheetId="28" r:id="rId10"/>
    <sheet name="7ft" sheetId="27" r:id="rId11"/>
    <sheet name="8ft" sheetId="26" r:id="rId12"/>
    <sheet name="9ft" sheetId="25" r:id="rId13"/>
    <sheet name="10ft" sheetId="24" r:id="rId14"/>
    <sheet name="11ft" sheetId="23" r:id="rId15"/>
    <sheet name="12ft" sheetId="22" r:id="rId16"/>
    <sheet name="13ft" sheetId="21" r:id="rId17"/>
    <sheet name="14ft" sheetId="20" r:id="rId18"/>
    <sheet name="15ft" sheetId="19" r:id="rId19"/>
    <sheet name="16ft" sheetId="18" r:id="rId20"/>
    <sheet name="17ft" sheetId="17" r:id="rId21"/>
    <sheet name="18ft" sheetId="16" r:id="rId22"/>
    <sheet name="19ft" sheetId="15" r:id="rId23"/>
    <sheet name="20ft" sheetId="11" r:id="rId24"/>
    <sheet name="21ft" sheetId="10" r:id="rId25"/>
    <sheet name="22ft" sheetId="6" r:id="rId26"/>
    <sheet name="SummaryChart" sheetId="9" r:id="rId27"/>
    <sheet name="Chart1" sheetId="8" r:id="rId28"/>
    <sheet name="Sheet11" sheetId="30" r:id="rId29"/>
  </sheets>
  <definedNames>
    <definedName name="_a">'22ft'!$O$1</definedName>
    <definedName name="_b">'22ft'!$O$2</definedName>
    <definedName name="_c">'22ft'!$O$3</definedName>
    <definedName name="_dt">'22ft'!$C$7</definedName>
    <definedName name="_xlnm._FilterDatabase" localSheetId="25" hidden="1">'22ft'!$D$18:$E$289</definedName>
    <definedName name="_g">'22ft'!$C$6</definedName>
    <definedName name="_ho">'22ft'!$C$3</definedName>
    <definedName name="_k">'22ft'!$C$15</definedName>
    <definedName name="_Vo">'22ft'!$C$1</definedName>
    <definedName name="_Vt">'22ft'!$C$5</definedName>
    <definedName name="_xchart.v1.0_16ft" localSheetId="0" hidden="1">'22ft'!#REF!</definedName>
    <definedName name="_xchart.v1.0_16ft" localSheetId="13" hidden="1">'22ft'!#REF!</definedName>
    <definedName name="_xchart.v1.0_16ft" localSheetId="14" hidden="1">'22ft'!#REF!</definedName>
    <definedName name="_xchart.v1.0_16ft" localSheetId="15" hidden="1">'22ft'!#REF!</definedName>
    <definedName name="_xchart.v1.0_16ft" localSheetId="16" hidden="1">'22ft'!#REF!</definedName>
    <definedName name="_xchart.v1.0_16ft" localSheetId="17" hidden="1">'22ft'!#REF!</definedName>
    <definedName name="_xchart.v1.0_16ft" localSheetId="1" hidden="1">'22ft'!#REF!</definedName>
    <definedName name="_xchart.v1.0_16ft" localSheetId="2" hidden="1">'22ft'!#REF!</definedName>
    <definedName name="_xchart.v1.0_16ft" localSheetId="3" hidden="1">'22ft'!#REF!</definedName>
    <definedName name="_xchart.v1.0_16ft" localSheetId="4" hidden="1">'22ft'!#REF!</definedName>
    <definedName name="_xchart.v1.0_16ft" localSheetId="5" hidden="1">'22ft'!#REF!</definedName>
    <definedName name="_xchart.v1.0_16ft" localSheetId="9" hidden="1">'22ft'!#REF!</definedName>
    <definedName name="_xchart.v1.0_16ft" localSheetId="10" hidden="1">'22ft'!#REF!</definedName>
    <definedName name="_xchart.v1.0_16ft" localSheetId="11" hidden="1">'22ft'!#REF!</definedName>
    <definedName name="_xchart.v1.0_16ft" localSheetId="12" hidden="1">'22ft'!#REF!</definedName>
    <definedName name="_xchart.v1.0_16ft" hidden="1">'22ft'!#REF!</definedName>
    <definedName name="_xchart.v1.0_18ft" localSheetId="0" hidden="1">'22ft'!#REF!</definedName>
    <definedName name="_xchart.v1.0_18ft" localSheetId="13" hidden="1">'22ft'!#REF!</definedName>
    <definedName name="_xchart.v1.0_18ft" localSheetId="14" hidden="1">'22ft'!#REF!</definedName>
    <definedName name="_xchart.v1.0_18ft" localSheetId="15" hidden="1">'22ft'!#REF!</definedName>
    <definedName name="_xchart.v1.0_18ft" localSheetId="16" hidden="1">'22ft'!#REF!</definedName>
    <definedName name="_xchart.v1.0_18ft" localSheetId="17" hidden="1">'22ft'!#REF!</definedName>
    <definedName name="_xchart.v1.0_18ft" localSheetId="18" hidden="1">'22ft'!#REF!</definedName>
    <definedName name="_xchart.v1.0_18ft" localSheetId="19" hidden="1">'22ft'!#REF!</definedName>
    <definedName name="_xchart.v1.0_18ft" localSheetId="20" hidden="1">'22ft'!#REF!</definedName>
    <definedName name="_xchart.v1.0_18ft" localSheetId="1" hidden="1">'22ft'!#REF!</definedName>
    <definedName name="_xchart.v1.0_18ft" localSheetId="2" hidden="1">'22ft'!#REF!</definedName>
    <definedName name="_xchart.v1.0_18ft" localSheetId="3" hidden="1">'22ft'!#REF!</definedName>
    <definedName name="_xchart.v1.0_18ft" localSheetId="4" hidden="1">'22ft'!#REF!</definedName>
    <definedName name="_xchart.v1.0_18ft" localSheetId="5" hidden="1">'22ft'!#REF!</definedName>
    <definedName name="_xchart.v1.0_18ft" localSheetId="9" hidden="1">'22ft'!#REF!</definedName>
    <definedName name="_xchart.v1.0_18ft" localSheetId="10" hidden="1">'22ft'!#REF!</definedName>
    <definedName name="_xchart.v1.0_18ft" localSheetId="11" hidden="1">'22ft'!#REF!</definedName>
    <definedName name="_xchart.v1.0_18ft" localSheetId="12" hidden="1">'22ft'!#REF!</definedName>
    <definedName name="_xchart.v1.0_18ft" hidden="1">'22ft'!#REF!</definedName>
    <definedName name="_xlchart.v1.0" localSheetId="0" hidden="1">'22ft'!#REF!</definedName>
    <definedName name="_xlchart.v1.0" localSheetId="13" hidden="1">'22ft'!#REF!</definedName>
    <definedName name="_xlchart.v1.0" localSheetId="14" hidden="1">'22ft'!#REF!</definedName>
    <definedName name="_xlchart.v1.0" localSheetId="15" hidden="1">'22ft'!#REF!</definedName>
    <definedName name="_xlchart.v1.0" localSheetId="16" hidden="1">'22ft'!#REF!</definedName>
    <definedName name="_xlchart.v1.0" localSheetId="17" hidden="1">'22ft'!#REF!</definedName>
    <definedName name="_xlchart.v1.0" localSheetId="18" hidden="1">'22ft'!#REF!</definedName>
    <definedName name="_xlchart.v1.0" localSheetId="19" hidden="1">'22ft'!#REF!</definedName>
    <definedName name="_xlchart.v1.0" localSheetId="20" hidden="1">'22ft'!#REF!</definedName>
    <definedName name="_xlchart.v1.0" localSheetId="21" hidden="1">'22ft'!#REF!</definedName>
    <definedName name="_xlchart.v1.0" localSheetId="22" hidden="1">'22ft'!#REF!</definedName>
    <definedName name="_xlchart.v1.0" localSheetId="1" hidden="1">'22ft'!#REF!</definedName>
    <definedName name="_xlchart.v1.0" localSheetId="2" hidden="1">'22ft'!#REF!</definedName>
    <definedName name="_xlchart.v1.0" localSheetId="3" hidden="1">'22ft'!#REF!</definedName>
    <definedName name="_xlchart.v1.0" localSheetId="4" hidden="1">'22ft'!#REF!</definedName>
    <definedName name="_xlchart.v1.0" localSheetId="5" hidden="1">'22ft'!#REF!</definedName>
    <definedName name="_xlchart.v1.0" localSheetId="9" hidden="1">'22ft'!#REF!</definedName>
    <definedName name="_xlchart.v1.0" localSheetId="10" hidden="1">'22ft'!#REF!</definedName>
    <definedName name="_xlchart.v1.0" localSheetId="11" hidden="1">'22ft'!#REF!</definedName>
    <definedName name="_xlchart.v1.0" localSheetId="12" hidden="1">'22ft'!#REF!</definedName>
    <definedName name="_xlchart.v1.0" hidden="1">'22ft'!#REF!</definedName>
    <definedName name="_xlchart.v1.1" hidden="1">'22ft'!$O$15:$P$15</definedName>
    <definedName name="_xlchart.v1.2" localSheetId="0" hidden="1">'22ft'!#REF!</definedName>
    <definedName name="_xlchart.v1.2" localSheetId="13" hidden="1">'22ft'!#REF!</definedName>
    <definedName name="_xlchart.v1.2" localSheetId="14" hidden="1">'22ft'!#REF!</definedName>
    <definedName name="_xlchart.v1.2" localSheetId="15" hidden="1">'22ft'!#REF!</definedName>
    <definedName name="_xlchart.v1.2" localSheetId="16" hidden="1">'22ft'!#REF!</definedName>
    <definedName name="_xlchart.v1.2" localSheetId="17" hidden="1">'22ft'!#REF!</definedName>
    <definedName name="_xlchart.v1.2" localSheetId="18" hidden="1">'22ft'!#REF!</definedName>
    <definedName name="_xlchart.v1.2" localSheetId="19" hidden="1">'22ft'!#REF!</definedName>
    <definedName name="_xlchart.v1.2" localSheetId="20" hidden="1">'22ft'!#REF!</definedName>
    <definedName name="_xlchart.v1.2" localSheetId="21" hidden="1">'22ft'!#REF!</definedName>
    <definedName name="_xlchart.v1.2" localSheetId="22" hidden="1">'22ft'!#REF!</definedName>
    <definedName name="_xlchart.v1.2" localSheetId="1" hidden="1">'22ft'!#REF!</definedName>
    <definedName name="_xlchart.v1.2" localSheetId="2" hidden="1">'22ft'!#REF!</definedName>
    <definedName name="_xlchart.v1.2" localSheetId="3" hidden="1">'22ft'!#REF!</definedName>
    <definedName name="_xlchart.v1.2" localSheetId="4" hidden="1">'22ft'!#REF!</definedName>
    <definedName name="_xlchart.v1.2" localSheetId="5" hidden="1">'22ft'!#REF!</definedName>
    <definedName name="_xlchart.v1.2" localSheetId="9" hidden="1">'22ft'!#REF!</definedName>
    <definedName name="_xlchart.v1.2" localSheetId="10" hidden="1">'22ft'!#REF!</definedName>
    <definedName name="_xlchart.v1.2" localSheetId="11" hidden="1">'22ft'!#REF!</definedName>
    <definedName name="_xlchart.v1.2" localSheetId="12" hidden="1">'22ft'!#REF!</definedName>
    <definedName name="_xlchart.v1.2" hidden="1">'22ft'!#REF!</definedName>
    <definedName name="_xlchart.v1.3" hidden="1">'22ft'!$O$15:$P$15</definedName>
    <definedName name="a11ftChart1" localSheetId="0" hidden="1">'22ft'!#REF!</definedName>
    <definedName name="a11ftChart1" localSheetId="13" hidden="1">'22ft'!#REF!</definedName>
    <definedName name="a11ftChart1" localSheetId="1" hidden="1">'22ft'!#REF!</definedName>
    <definedName name="a11ftChart1" localSheetId="2" hidden="1">'22ft'!#REF!</definedName>
    <definedName name="a11ftChart1" localSheetId="3" hidden="1">'22ft'!#REF!</definedName>
    <definedName name="a11ftChart1" localSheetId="4" hidden="1">'22ft'!#REF!</definedName>
    <definedName name="a11ftChart1" localSheetId="5" hidden="1">'22ft'!#REF!</definedName>
    <definedName name="a11ftChart1" localSheetId="9" hidden="1">'22ft'!#REF!</definedName>
    <definedName name="a11ftChart1" localSheetId="10" hidden="1">'22ft'!#REF!</definedName>
    <definedName name="a11ftChart1" localSheetId="11" hidden="1">'22ft'!#REF!</definedName>
    <definedName name="a11ftChart1" localSheetId="12" hidden="1">'22ft'!#REF!</definedName>
    <definedName name="a11ftChart1" hidden="1">'22ft'!#REF!</definedName>
    <definedName name="a11ftChart2" localSheetId="0" hidden="1">'22ft'!#REF!</definedName>
    <definedName name="a11ftChart2" localSheetId="13" hidden="1">'22ft'!#REF!</definedName>
    <definedName name="a11ftChart2" localSheetId="1" hidden="1">'22ft'!#REF!</definedName>
    <definedName name="a11ftChart2" localSheetId="2" hidden="1">'22ft'!#REF!</definedName>
    <definedName name="a11ftChart2" localSheetId="3" hidden="1">'22ft'!#REF!</definedName>
    <definedName name="a11ftChart2" localSheetId="4" hidden="1">'22ft'!#REF!</definedName>
    <definedName name="a11ftChart2" localSheetId="5" hidden="1">'22ft'!#REF!</definedName>
    <definedName name="a11ftChart2" localSheetId="9" hidden="1">'22ft'!#REF!</definedName>
    <definedName name="a11ftChart2" localSheetId="10" hidden="1">'22ft'!#REF!</definedName>
    <definedName name="a11ftChart2" localSheetId="11" hidden="1">'22ft'!#REF!</definedName>
    <definedName name="a11ftChart2" localSheetId="12" hidden="1">'22ft'!#REF!</definedName>
    <definedName name="a11ftChart2" hidden="1">'22ft'!#REF!</definedName>
    <definedName name="a11ftChart3" localSheetId="0" hidden="1">'22ft'!#REF!</definedName>
    <definedName name="a11ftChart3" localSheetId="13" hidden="1">'22ft'!#REF!</definedName>
    <definedName name="a11ftChart3" localSheetId="1" hidden="1">'22ft'!#REF!</definedName>
    <definedName name="a11ftChart3" localSheetId="2" hidden="1">'22ft'!#REF!</definedName>
    <definedName name="a11ftChart3" localSheetId="3" hidden="1">'22ft'!#REF!</definedName>
    <definedName name="a11ftChart3" localSheetId="4" hidden="1">'22ft'!#REF!</definedName>
    <definedName name="a11ftChart3" localSheetId="5" hidden="1">'22ft'!#REF!</definedName>
    <definedName name="a11ftChart3" localSheetId="9" hidden="1">'22ft'!#REF!</definedName>
    <definedName name="a11ftChart3" localSheetId="10" hidden="1">'22ft'!#REF!</definedName>
    <definedName name="a11ftChart3" localSheetId="11" hidden="1">'22ft'!#REF!</definedName>
    <definedName name="a11ftChart3" localSheetId="12" hidden="1">'22ft'!#REF!</definedName>
    <definedName name="a11ftChart3" hidden="1">'22ft'!#REF!</definedName>
    <definedName name="a11ftChart4" localSheetId="0" hidden="1">'22ft'!#REF!</definedName>
    <definedName name="a11ftChart4" localSheetId="13" hidden="1">'22ft'!#REF!</definedName>
    <definedName name="a11ftChart4" localSheetId="1" hidden="1">'22ft'!#REF!</definedName>
    <definedName name="a11ftChart4" localSheetId="2" hidden="1">'22ft'!#REF!</definedName>
    <definedName name="a11ftChart4" localSheetId="3" hidden="1">'22ft'!#REF!</definedName>
    <definedName name="a11ftChart4" localSheetId="4" hidden="1">'22ft'!#REF!</definedName>
    <definedName name="a11ftChart4" localSheetId="5" hidden="1">'22ft'!#REF!</definedName>
    <definedName name="a11ftChart4" localSheetId="9" hidden="1">'22ft'!#REF!</definedName>
    <definedName name="a11ftChart4" localSheetId="10" hidden="1">'22ft'!#REF!</definedName>
    <definedName name="a11ftChart4" localSheetId="11" hidden="1">'22ft'!#REF!</definedName>
    <definedName name="a11ftChart4" localSheetId="12" hidden="1">'22ft'!#REF!</definedName>
    <definedName name="a11ftChart4" hidden="1">'22ft'!#REF!</definedName>
    <definedName name="a11ftChart5" localSheetId="0" hidden="1">'22ft'!#REF!</definedName>
    <definedName name="a11ftChart5" localSheetId="13" hidden="1">'22ft'!#REF!</definedName>
    <definedName name="a11ftChart5" localSheetId="1" hidden="1">'22ft'!#REF!</definedName>
    <definedName name="a11ftChart5" localSheetId="2" hidden="1">'22ft'!#REF!</definedName>
    <definedName name="a11ftChart5" localSheetId="3" hidden="1">'22ft'!#REF!</definedName>
    <definedName name="a11ftChart5" localSheetId="4" hidden="1">'22ft'!#REF!</definedName>
    <definedName name="a11ftChart5" localSheetId="5" hidden="1">'22ft'!#REF!</definedName>
    <definedName name="a11ftChart5" localSheetId="9" hidden="1">'22ft'!#REF!</definedName>
    <definedName name="a11ftChart5" localSheetId="10" hidden="1">'22ft'!#REF!</definedName>
    <definedName name="a11ftChart5" localSheetId="11" hidden="1">'22ft'!#REF!</definedName>
    <definedName name="a11ftChart5" localSheetId="12" hidden="1">'22ft'!#REF!</definedName>
    <definedName name="a11ftChart5" hidden="1">'22ft'!#REF!</definedName>
    <definedName name="a11ftchart6" localSheetId="0" hidden="1">'22ft'!#REF!</definedName>
    <definedName name="a11ftchart6" localSheetId="13" hidden="1">'22ft'!#REF!</definedName>
    <definedName name="a11ftchart6" localSheetId="1" hidden="1">'22ft'!#REF!</definedName>
    <definedName name="a11ftchart6" localSheetId="2" hidden="1">'22ft'!#REF!</definedName>
    <definedName name="a11ftchart6" localSheetId="3" hidden="1">'22ft'!#REF!</definedName>
    <definedName name="a11ftchart6" localSheetId="4" hidden="1">'22ft'!#REF!</definedName>
    <definedName name="a11ftchart6" localSheetId="5" hidden="1">'22ft'!#REF!</definedName>
    <definedName name="a11ftchart6" localSheetId="9" hidden="1">'22ft'!#REF!</definedName>
    <definedName name="a11ftchart6" localSheetId="10" hidden="1">'22ft'!#REF!</definedName>
    <definedName name="a11ftchart6" localSheetId="11" hidden="1">'22ft'!#REF!</definedName>
    <definedName name="a11ftchart6" localSheetId="12" hidden="1">'22ft'!#REF!</definedName>
    <definedName name="a11ftchart6" hidden="1">'22ft'!#REF!</definedName>
    <definedName name="a11ftChart7" localSheetId="0" hidden="1">'22ft'!#REF!</definedName>
    <definedName name="a11ftChart7" localSheetId="13" hidden="1">'22ft'!#REF!</definedName>
    <definedName name="a11ftChart7" localSheetId="1" hidden="1">'22ft'!#REF!</definedName>
    <definedName name="a11ftChart7" localSheetId="2" hidden="1">'22ft'!#REF!</definedName>
    <definedName name="a11ftChart7" localSheetId="3" hidden="1">'22ft'!#REF!</definedName>
    <definedName name="a11ftChart7" localSheetId="4" hidden="1">'22ft'!#REF!</definedName>
    <definedName name="a11ftChart7" localSheetId="5" hidden="1">'22ft'!#REF!</definedName>
    <definedName name="a11ftChart7" localSheetId="9" hidden="1">'22ft'!#REF!</definedName>
    <definedName name="a11ftChart7" localSheetId="10" hidden="1">'22ft'!#REF!</definedName>
    <definedName name="a11ftChart7" localSheetId="11" hidden="1">'22ft'!#REF!</definedName>
    <definedName name="a11ftChart7" localSheetId="12" hidden="1">'22ft'!#REF!</definedName>
    <definedName name="a11ftChart7" hidden="1">'22ft'!#REF!</definedName>
    <definedName name="a11ftChart8" localSheetId="0" hidden="1">'22ft'!#REF!</definedName>
    <definedName name="a11ftChart8" localSheetId="13" hidden="1">'22ft'!#REF!</definedName>
    <definedName name="a11ftChart8" localSheetId="1" hidden="1">'22ft'!#REF!</definedName>
    <definedName name="a11ftChart8" localSheetId="2" hidden="1">'22ft'!#REF!</definedName>
    <definedName name="a11ftChart8" localSheetId="3" hidden="1">'22ft'!#REF!</definedName>
    <definedName name="a11ftChart8" localSheetId="4" hidden="1">'22ft'!#REF!</definedName>
    <definedName name="a11ftChart8" localSheetId="5" hidden="1">'22ft'!#REF!</definedName>
    <definedName name="a11ftChart8" localSheetId="9" hidden="1">'22ft'!#REF!</definedName>
    <definedName name="a11ftChart8" localSheetId="10" hidden="1">'22ft'!#REF!</definedName>
    <definedName name="a11ftChart8" localSheetId="11" hidden="1">'22ft'!#REF!</definedName>
    <definedName name="a11ftChart8" localSheetId="12" hidden="1">'22ft'!#REF!</definedName>
    <definedName name="a11ftChart8" hidden="1">'22ft'!#REF!</definedName>
    <definedName name="a12ftChart1" localSheetId="0" hidden="1">'22ft'!#REF!</definedName>
    <definedName name="a12ftChart1" localSheetId="13" hidden="1">'22ft'!#REF!</definedName>
    <definedName name="a12ftChart1" localSheetId="14" hidden="1">'22ft'!#REF!</definedName>
    <definedName name="a12ftChart1" localSheetId="1" hidden="1">'22ft'!#REF!</definedName>
    <definedName name="a12ftChart1" localSheetId="2" hidden="1">'22ft'!#REF!</definedName>
    <definedName name="a12ftChart1" localSheetId="3" hidden="1">'22ft'!#REF!</definedName>
    <definedName name="a12ftChart1" localSheetId="4" hidden="1">'22ft'!#REF!</definedName>
    <definedName name="a12ftChart1" localSheetId="5" hidden="1">'22ft'!#REF!</definedName>
    <definedName name="a12ftChart1" localSheetId="9" hidden="1">'22ft'!#REF!</definedName>
    <definedName name="a12ftChart1" localSheetId="10" hidden="1">'22ft'!#REF!</definedName>
    <definedName name="a12ftChart1" localSheetId="11" hidden="1">'22ft'!#REF!</definedName>
    <definedName name="a12ftChart1" localSheetId="12" hidden="1">'22ft'!#REF!</definedName>
    <definedName name="a12ftChart1" hidden="1">'22ft'!#REF!</definedName>
    <definedName name="a12ftChart2" localSheetId="0" hidden="1">'22ft'!#REF!</definedName>
    <definedName name="a12ftChart2" localSheetId="13" hidden="1">'22ft'!#REF!</definedName>
    <definedName name="a12ftChart2" localSheetId="14" hidden="1">'22ft'!#REF!</definedName>
    <definedName name="a12ftChart2" localSheetId="1" hidden="1">'22ft'!#REF!</definedName>
    <definedName name="a12ftChart2" localSheetId="2" hidden="1">'22ft'!#REF!</definedName>
    <definedName name="a12ftChart2" localSheetId="3" hidden="1">'22ft'!#REF!</definedName>
    <definedName name="a12ftChart2" localSheetId="4" hidden="1">'22ft'!#REF!</definedName>
    <definedName name="a12ftChart2" localSheetId="5" hidden="1">'22ft'!#REF!</definedName>
    <definedName name="a12ftChart2" localSheetId="9" hidden="1">'22ft'!#REF!</definedName>
    <definedName name="a12ftChart2" localSheetId="10" hidden="1">'22ft'!#REF!</definedName>
    <definedName name="a12ftChart2" localSheetId="11" hidden="1">'22ft'!#REF!</definedName>
    <definedName name="a12ftChart2" localSheetId="12" hidden="1">'22ft'!#REF!</definedName>
    <definedName name="a12ftChart2" hidden="1">'22ft'!#REF!</definedName>
    <definedName name="a12ftChart3" localSheetId="0" hidden="1">'22ft'!#REF!</definedName>
    <definedName name="a12ftChart3" localSheetId="13" hidden="1">'22ft'!#REF!</definedName>
    <definedName name="a12ftChart3" localSheetId="14" hidden="1">'22ft'!#REF!</definedName>
    <definedName name="a12ftChart3" localSheetId="1" hidden="1">'22ft'!#REF!</definedName>
    <definedName name="a12ftChart3" localSheetId="2" hidden="1">'22ft'!#REF!</definedName>
    <definedName name="a12ftChart3" localSheetId="3" hidden="1">'22ft'!#REF!</definedName>
    <definedName name="a12ftChart3" localSheetId="4" hidden="1">'22ft'!#REF!</definedName>
    <definedName name="a12ftChart3" localSheetId="5" hidden="1">'22ft'!#REF!</definedName>
    <definedName name="a12ftChart3" localSheetId="9" hidden="1">'22ft'!#REF!</definedName>
    <definedName name="a12ftChart3" localSheetId="10" hidden="1">'22ft'!#REF!</definedName>
    <definedName name="a12ftChart3" localSheetId="11" hidden="1">'22ft'!#REF!</definedName>
    <definedName name="a12ftChart3" localSheetId="12" hidden="1">'22ft'!#REF!</definedName>
    <definedName name="a12ftChart3" hidden="1">'22ft'!#REF!</definedName>
    <definedName name="a12ftChart4" localSheetId="0" hidden="1">'22ft'!#REF!</definedName>
    <definedName name="a12ftChart4" localSheetId="13" hidden="1">'22ft'!#REF!</definedName>
    <definedName name="a12ftChart4" localSheetId="14" hidden="1">'22ft'!#REF!</definedName>
    <definedName name="a12ftChart4" localSheetId="1" hidden="1">'22ft'!#REF!</definedName>
    <definedName name="a12ftChart4" localSheetId="2" hidden="1">'22ft'!#REF!</definedName>
    <definedName name="a12ftChart4" localSheetId="3" hidden="1">'22ft'!#REF!</definedName>
    <definedName name="a12ftChart4" localSheetId="4" hidden="1">'22ft'!#REF!</definedName>
    <definedName name="a12ftChart4" localSheetId="5" hidden="1">'22ft'!#REF!</definedName>
    <definedName name="a12ftChart4" localSheetId="9" hidden="1">'22ft'!#REF!</definedName>
    <definedName name="a12ftChart4" localSheetId="10" hidden="1">'22ft'!#REF!</definedName>
    <definedName name="a12ftChart4" localSheetId="11" hidden="1">'22ft'!#REF!</definedName>
    <definedName name="a12ftChart4" localSheetId="12" hidden="1">'22ft'!#REF!</definedName>
    <definedName name="a12ftChart4" hidden="1">'22ft'!#REF!</definedName>
    <definedName name="a12ftChart5" localSheetId="0" hidden="1">'22ft'!#REF!</definedName>
    <definedName name="a12ftChart5" localSheetId="13" hidden="1">'22ft'!#REF!</definedName>
    <definedName name="a12ftChart5" localSheetId="14" hidden="1">'22ft'!#REF!</definedName>
    <definedName name="a12ftChart5" localSheetId="1" hidden="1">'22ft'!#REF!</definedName>
    <definedName name="a12ftChart5" localSheetId="2" hidden="1">'22ft'!#REF!</definedName>
    <definedName name="a12ftChart5" localSheetId="3" hidden="1">'22ft'!#REF!</definedName>
    <definedName name="a12ftChart5" localSheetId="4" hidden="1">'22ft'!#REF!</definedName>
    <definedName name="a12ftChart5" localSheetId="5" hidden="1">'22ft'!#REF!</definedName>
    <definedName name="a12ftChart5" localSheetId="9" hidden="1">'22ft'!#REF!</definedName>
    <definedName name="a12ftChart5" localSheetId="10" hidden="1">'22ft'!#REF!</definedName>
    <definedName name="a12ftChart5" localSheetId="11" hidden="1">'22ft'!#REF!</definedName>
    <definedName name="a12ftChart5" localSheetId="12" hidden="1">'22ft'!#REF!</definedName>
    <definedName name="a12ftChart5" hidden="1">'22ft'!#REF!</definedName>
    <definedName name="a12ftChart6" localSheetId="0" hidden="1">'22ft'!#REF!</definedName>
    <definedName name="a12ftChart6" localSheetId="13" hidden="1">'22ft'!#REF!</definedName>
    <definedName name="a12ftChart6" localSheetId="14" hidden="1">'22ft'!#REF!</definedName>
    <definedName name="a12ftChart6" localSheetId="1" hidden="1">'22ft'!#REF!</definedName>
    <definedName name="a12ftChart6" localSheetId="2" hidden="1">'22ft'!#REF!</definedName>
    <definedName name="a12ftChart6" localSheetId="3" hidden="1">'22ft'!#REF!</definedName>
    <definedName name="a12ftChart6" localSheetId="4" hidden="1">'22ft'!#REF!</definedName>
    <definedName name="a12ftChart6" localSheetId="5" hidden="1">'22ft'!#REF!</definedName>
    <definedName name="a12ftChart6" localSheetId="9" hidden="1">'22ft'!#REF!</definedName>
    <definedName name="a12ftChart6" localSheetId="10" hidden="1">'22ft'!#REF!</definedName>
    <definedName name="a12ftChart6" localSheetId="11" hidden="1">'22ft'!#REF!</definedName>
    <definedName name="a12ftChart6" localSheetId="12" hidden="1">'22ft'!#REF!</definedName>
    <definedName name="a12ftChart6" hidden="1">'22ft'!#REF!</definedName>
    <definedName name="a13ftchart" localSheetId="0" hidden="1">'22ft'!#REF!</definedName>
    <definedName name="a13ftchart" localSheetId="13" hidden="1">'22ft'!#REF!</definedName>
    <definedName name="a13ftchart" localSheetId="14" hidden="1">'22ft'!#REF!</definedName>
    <definedName name="a13ftchart" localSheetId="15" hidden="1">'22ft'!#REF!</definedName>
    <definedName name="a13ftchart" localSheetId="1" hidden="1">'22ft'!#REF!</definedName>
    <definedName name="a13ftchart" localSheetId="2" hidden="1">'22ft'!#REF!</definedName>
    <definedName name="a13ftchart" localSheetId="3" hidden="1">'22ft'!#REF!</definedName>
    <definedName name="a13ftchart" localSheetId="4" hidden="1">'22ft'!#REF!</definedName>
    <definedName name="a13ftchart" localSheetId="5" hidden="1">'22ft'!#REF!</definedName>
    <definedName name="a13ftchart" localSheetId="9" hidden="1">'22ft'!#REF!</definedName>
    <definedName name="a13ftchart" localSheetId="10" hidden="1">'22ft'!#REF!</definedName>
    <definedName name="a13ftchart" localSheetId="11" hidden="1">'22ft'!#REF!</definedName>
    <definedName name="a13ftchart" localSheetId="12" hidden="1">'22ft'!#REF!</definedName>
    <definedName name="a13ftchart" hidden="1">'22ft'!#REF!</definedName>
    <definedName name="a13FtChart3" localSheetId="0" hidden="1">'22ft'!#REF!</definedName>
    <definedName name="a13FtChart3" localSheetId="13" hidden="1">'22ft'!#REF!</definedName>
    <definedName name="a13FtChart3" localSheetId="14" hidden="1">'22ft'!#REF!</definedName>
    <definedName name="a13FtChart3" localSheetId="15" hidden="1">'22ft'!#REF!</definedName>
    <definedName name="a13FtChart3" localSheetId="1" hidden="1">'22ft'!#REF!</definedName>
    <definedName name="a13FtChart3" localSheetId="2" hidden="1">'22ft'!#REF!</definedName>
    <definedName name="a13FtChart3" localSheetId="3" hidden="1">'22ft'!#REF!</definedName>
    <definedName name="a13FtChart3" localSheetId="4" hidden="1">'22ft'!#REF!</definedName>
    <definedName name="a13FtChart3" localSheetId="5" hidden="1">'22ft'!#REF!</definedName>
    <definedName name="a13FtChart3" localSheetId="9" hidden="1">'22ft'!#REF!</definedName>
    <definedName name="a13FtChart3" localSheetId="10" hidden="1">'22ft'!#REF!</definedName>
    <definedName name="a13FtChart3" localSheetId="11" hidden="1">'22ft'!#REF!</definedName>
    <definedName name="a13FtChart3" localSheetId="12" hidden="1">'22ft'!#REF!</definedName>
    <definedName name="a13FtChart3" hidden="1">'22ft'!#REF!</definedName>
    <definedName name="a13ftChart4" localSheetId="0" hidden="1">'22ft'!#REF!</definedName>
    <definedName name="a13ftChart4" localSheetId="13" hidden="1">'22ft'!#REF!</definedName>
    <definedName name="a13ftChart4" localSheetId="14" hidden="1">'22ft'!#REF!</definedName>
    <definedName name="a13ftChart4" localSheetId="15" hidden="1">'22ft'!#REF!</definedName>
    <definedName name="a13ftChart4" localSheetId="1" hidden="1">'22ft'!#REF!</definedName>
    <definedName name="a13ftChart4" localSheetId="2" hidden="1">'22ft'!#REF!</definedName>
    <definedName name="a13ftChart4" localSheetId="3" hidden="1">'22ft'!#REF!</definedName>
    <definedName name="a13ftChart4" localSheetId="4" hidden="1">'22ft'!#REF!</definedName>
    <definedName name="a13ftChart4" localSheetId="5" hidden="1">'22ft'!#REF!</definedName>
    <definedName name="a13ftChart4" localSheetId="9" hidden="1">'22ft'!#REF!</definedName>
    <definedName name="a13ftChart4" localSheetId="10" hidden="1">'22ft'!#REF!</definedName>
    <definedName name="a13ftChart4" localSheetId="11" hidden="1">'22ft'!#REF!</definedName>
    <definedName name="a13ftChart4" localSheetId="12" hidden="1">'22ft'!#REF!</definedName>
    <definedName name="a13ftChart4" hidden="1">'22ft'!#REF!</definedName>
    <definedName name="a14_xlchart.v1.2" localSheetId="0" hidden="1">'22ft'!#REF!</definedName>
    <definedName name="a14_xlchart.v1.2" localSheetId="13" hidden="1">'22ft'!#REF!</definedName>
    <definedName name="a14_xlchart.v1.2" localSheetId="14" hidden="1">'22ft'!#REF!</definedName>
    <definedName name="a14_xlchart.v1.2" localSheetId="15" hidden="1">'22ft'!#REF!</definedName>
    <definedName name="a14_xlchart.v1.2" localSheetId="16" hidden="1">'22ft'!#REF!</definedName>
    <definedName name="a14_xlchart.v1.2" localSheetId="1" hidden="1">'22ft'!#REF!</definedName>
    <definedName name="a14_xlchart.v1.2" localSheetId="2" hidden="1">'22ft'!#REF!</definedName>
    <definedName name="a14_xlchart.v1.2" localSheetId="3" hidden="1">'22ft'!#REF!</definedName>
    <definedName name="a14_xlchart.v1.2" localSheetId="4" hidden="1">'22ft'!#REF!</definedName>
    <definedName name="a14_xlchart.v1.2" localSheetId="5" hidden="1">'22ft'!#REF!</definedName>
    <definedName name="a14_xlchart.v1.2" localSheetId="9" hidden="1">'22ft'!#REF!</definedName>
    <definedName name="a14_xlchart.v1.2" localSheetId="10" hidden="1">'22ft'!#REF!</definedName>
    <definedName name="a14_xlchart.v1.2" localSheetId="11" hidden="1">'22ft'!#REF!</definedName>
    <definedName name="a14_xlchart.v1.2" localSheetId="12" hidden="1">'22ft'!#REF!</definedName>
    <definedName name="a14_xlchart.v1.2" hidden="1">'22ft'!#REF!</definedName>
    <definedName name="a15ftChart" localSheetId="0" hidden="1">'22ft'!#REF!</definedName>
    <definedName name="a15ftChart" localSheetId="13" hidden="1">'22ft'!#REF!</definedName>
    <definedName name="a15ftChart" localSheetId="14" hidden="1">'22ft'!#REF!</definedName>
    <definedName name="a15ftChart" localSheetId="15" hidden="1">'22ft'!#REF!</definedName>
    <definedName name="a15ftChart" localSheetId="1" hidden="1">'22ft'!#REF!</definedName>
    <definedName name="a15ftChart" localSheetId="2" hidden="1">'22ft'!#REF!</definedName>
    <definedName name="a15ftChart" localSheetId="3" hidden="1">'22ft'!#REF!</definedName>
    <definedName name="a15ftChart" localSheetId="4" hidden="1">'22ft'!#REF!</definedName>
    <definedName name="a15ftChart" localSheetId="5" hidden="1">'22ft'!#REF!</definedName>
    <definedName name="a15ftChart" localSheetId="9" hidden="1">'22ft'!#REF!</definedName>
    <definedName name="a15ftChart" localSheetId="10" hidden="1">'22ft'!#REF!</definedName>
    <definedName name="a15ftChart" localSheetId="11" hidden="1">'22ft'!#REF!</definedName>
    <definedName name="a15ftChart" localSheetId="12" hidden="1">'22ft'!#REF!</definedName>
    <definedName name="a15ftChart" hidden="1">'22ft'!#REF!</definedName>
    <definedName name="N">'22ft'!$O$17</definedName>
    <definedName name="plot1">'22ft'!$D$18:$F$289</definedName>
    <definedName name="theta">'22ft'!$C$2</definedName>
    <definedName name="xlchart.14ft.v1.6" localSheetId="0" hidden="1">'22ft'!#REF!</definedName>
    <definedName name="xlchart.14ft.v1.6" localSheetId="13" hidden="1">'22ft'!#REF!</definedName>
    <definedName name="xlchart.14ft.v1.6" localSheetId="14" hidden="1">'22ft'!#REF!</definedName>
    <definedName name="xlchart.14ft.v1.6" localSheetId="15" hidden="1">'22ft'!#REF!</definedName>
    <definedName name="xlchart.14ft.v1.6" localSheetId="16" hidden="1">'22ft'!#REF!</definedName>
    <definedName name="xlchart.14ft.v1.6" localSheetId="1" hidden="1">'22ft'!#REF!</definedName>
    <definedName name="xlchart.14ft.v1.6" localSheetId="2" hidden="1">'22ft'!#REF!</definedName>
    <definedName name="xlchart.14ft.v1.6" localSheetId="3" hidden="1">'22ft'!#REF!</definedName>
    <definedName name="xlchart.14ft.v1.6" localSheetId="4" hidden="1">'22ft'!#REF!</definedName>
    <definedName name="xlchart.14ft.v1.6" localSheetId="5" hidden="1">'22ft'!#REF!</definedName>
    <definedName name="xlchart.14ft.v1.6" localSheetId="9" hidden="1">'22ft'!#REF!</definedName>
    <definedName name="xlchart.14ft.v1.6" localSheetId="10" hidden="1">'22ft'!#REF!</definedName>
    <definedName name="xlchart.14ft.v1.6" localSheetId="11" hidden="1">'22ft'!#REF!</definedName>
    <definedName name="xlchart.14ft.v1.6" localSheetId="12" hidden="1">'22ft'!#REF!</definedName>
    <definedName name="xlchart.14ft.v1.6" hidden="1">'22ft'!#REF!</definedName>
  </definedNames>
  <calcPr calcId="152511"/>
</workbook>
</file>

<file path=xl/calcChain.xml><?xml version="1.0" encoding="utf-8"?>
<calcChain xmlns="http://schemas.openxmlformats.org/spreadsheetml/2006/main">
  <c r="F16" i="9" l="1"/>
  <c r="F15" i="9"/>
  <c r="F14" i="9"/>
  <c r="F7" i="9"/>
  <c r="J13" i="9" l="1"/>
  <c r="J12" i="9"/>
  <c r="J11" i="9"/>
  <c r="C3" i="33" s="1"/>
  <c r="J10" i="9"/>
  <c r="C3" i="34" s="1"/>
  <c r="J9" i="9"/>
  <c r="A13" i="9"/>
  <c r="A12" i="9"/>
  <c r="A11" i="9"/>
  <c r="A10" i="9"/>
  <c r="A9" i="9"/>
  <c r="V31" i="9" l="1"/>
  <c r="Y31" i="9"/>
  <c r="Y22" i="9"/>
  <c r="Z22" i="9"/>
  <c r="U31" i="9"/>
  <c r="U30" i="9"/>
  <c r="V30" i="9" s="1"/>
  <c r="U29" i="9"/>
  <c r="V29" i="9" s="1"/>
  <c r="U28" i="9"/>
  <c r="V28" i="9" s="1"/>
  <c r="U27" i="9"/>
  <c r="V27" i="9" s="1"/>
  <c r="U25" i="9"/>
  <c r="V25" i="9" s="1"/>
  <c r="U24" i="9"/>
  <c r="V24" i="9" s="1"/>
  <c r="U23" i="9"/>
  <c r="V23" i="9" s="1"/>
  <c r="U22" i="9"/>
  <c r="V22" i="9" s="1"/>
  <c r="U21" i="9"/>
  <c r="V21" i="9" s="1"/>
  <c r="U20" i="9"/>
  <c r="V20" i="9" s="1"/>
  <c r="U19" i="9"/>
  <c r="V19" i="9" s="1"/>
  <c r="U18" i="9"/>
  <c r="V18" i="9" s="1"/>
  <c r="U17" i="9"/>
  <c r="V17" i="9" s="1"/>
  <c r="U16" i="9"/>
  <c r="V16" i="9" s="1"/>
  <c r="U14" i="9"/>
  <c r="V14" i="9" s="1"/>
  <c r="U13" i="9"/>
  <c r="V13" i="9" s="1"/>
  <c r="U12" i="9"/>
  <c r="V12" i="9" s="1"/>
  <c r="U11" i="9"/>
  <c r="V11" i="9" s="1"/>
  <c r="U10" i="9"/>
  <c r="V10" i="9" s="1"/>
  <c r="V15" i="9"/>
  <c r="U15" i="9"/>
  <c r="Z31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Z30" i="9"/>
  <c r="Z29" i="9"/>
  <c r="Z28" i="9"/>
  <c r="Z27" i="9"/>
  <c r="Z25" i="9"/>
  <c r="Z24" i="9"/>
  <c r="Z23" i="9"/>
  <c r="Z21" i="9"/>
  <c r="Z20" i="9"/>
  <c r="Z19" i="9"/>
  <c r="Z18" i="9"/>
  <c r="Z17" i="9"/>
  <c r="Z16" i="9"/>
  <c r="Z15" i="9"/>
  <c r="Z14" i="9"/>
  <c r="Z13" i="9"/>
  <c r="Z12" i="9"/>
  <c r="Z11" i="9"/>
  <c r="Z10" i="9"/>
  <c r="Y29" i="9"/>
  <c r="Y28" i="9"/>
  <c r="Y27" i="9"/>
  <c r="Y25" i="9"/>
  <c r="Y24" i="9"/>
  <c r="Y23" i="9"/>
  <c r="Y21" i="9"/>
  <c r="Y20" i="9"/>
  <c r="Y19" i="9"/>
  <c r="Y18" i="9"/>
  <c r="Y17" i="9"/>
  <c r="Y16" i="9"/>
  <c r="Y15" i="9"/>
  <c r="Y14" i="9"/>
  <c r="Y13" i="9"/>
  <c r="Y12" i="9"/>
  <c r="Y11" i="9"/>
  <c r="Y10" i="9"/>
  <c r="Y30" i="9"/>
  <c r="G29" i="9"/>
  <c r="I17" i="11"/>
  <c r="I19" i="9" l="1"/>
  <c r="D11" i="24" s="1"/>
  <c r="G25" i="9"/>
  <c r="G24" i="9"/>
  <c r="G23" i="9"/>
  <c r="G22" i="9"/>
  <c r="O9" i="9"/>
  <c r="O10" i="9"/>
  <c r="O11" i="9"/>
  <c r="O12" i="9"/>
  <c r="I31" i="9"/>
  <c r="D11" i="6" s="1"/>
  <c r="I30" i="9"/>
  <c r="D11" i="10" s="1"/>
  <c r="I29" i="9"/>
  <c r="D11" i="11" s="1"/>
  <c r="I28" i="9"/>
  <c r="D11" i="15" s="1"/>
  <c r="I27" i="9"/>
  <c r="D11" i="16" s="1"/>
  <c r="I26" i="9"/>
  <c r="D11" i="17" s="1"/>
  <c r="I25" i="9"/>
  <c r="D11" i="18" s="1"/>
  <c r="I24" i="9"/>
  <c r="D11" i="19" s="1"/>
  <c r="I23" i="9"/>
  <c r="D11" i="20" s="1"/>
  <c r="I22" i="9"/>
  <c r="D11" i="21" s="1"/>
  <c r="I21" i="9"/>
  <c r="D11" i="22" s="1"/>
  <c r="I20" i="9"/>
  <c r="D11" i="23" s="1"/>
  <c r="I18" i="9"/>
  <c r="D11" i="25" s="1"/>
  <c r="I17" i="9"/>
  <c r="I16" i="9"/>
  <c r="D11" i="27" s="1"/>
  <c r="I15" i="9"/>
  <c r="D11" i="28" s="1"/>
  <c r="I14" i="9"/>
  <c r="D11" i="29" s="1"/>
  <c r="I13" i="9"/>
  <c r="D11" i="31" s="1"/>
  <c r="I12" i="9"/>
  <c r="D11" i="32" s="1"/>
  <c r="I11" i="9"/>
  <c r="D11" i="33" s="1"/>
  <c r="I10" i="9"/>
  <c r="D11" i="34" s="1"/>
  <c r="I9" i="9"/>
  <c r="D11" i="35" s="1"/>
  <c r="C2" i="35"/>
  <c r="H20" i="35"/>
  <c r="G20" i="35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47" i="35" s="1"/>
  <c r="G48" i="35" s="1"/>
  <c r="G49" i="35" s="1"/>
  <c r="G50" i="35" s="1"/>
  <c r="G51" i="35" s="1"/>
  <c r="G52" i="35" s="1"/>
  <c r="G53" i="35" s="1"/>
  <c r="G54" i="35" s="1"/>
  <c r="G55" i="35" s="1"/>
  <c r="G56" i="35" s="1"/>
  <c r="G57" i="35" s="1"/>
  <c r="G58" i="35" s="1"/>
  <c r="G59" i="35" s="1"/>
  <c r="G60" i="35" s="1"/>
  <c r="G61" i="35" s="1"/>
  <c r="G62" i="35" s="1"/>
  <c r="G63" i="35" s="1"/>
  <c r="G64" i="35" s="1"/>
  <c r="G65" i="35" s="1"/>
  <c r="G66" i="35" s="1"/>
  <c r="G67" i="35" s="1"/>
  <c r="G68" i="35" s="1"/>
  <c r="G69" i="35" s="1"/>
  <c r="G70" i="35" s="1"/>
  <c r="G71" i="35" s="1"/>
  <c r="G72" i="35" s="1"/>
  <c r="G73" i="35" s="1"/>
  <c r="G74" i="35" s="1"/>
  <c r="G75" i="35" s="1"/>
  <c r="G76" i="35" s="1"/>
  <c r="G77" i="35" s="1"/>
  <c r="G78" i="35" s="1"/>
  <c r="G79" i="35" s="1"/>
  <c r="G80" i="35" s="1"/>
  <c r="G81" i="35" s="1"/>
  <c r="G82" i="35" s="1"/>
  <c r="G83" i="35" s="1"/>
  <c r="G84" i="35" s="1"/>
  <c r="G85" i="35" s="1"/>
  <c r="G86" i="35" s="1"/>
  <c r="G87" i="35" s="1"/>
  <c r="G88" i="35" s="1"/>
  <c r="G89" i="35" s="1"/>
  <c r="G90" i="35" s="1"/>
  <c r="G91" i="35" s="1"/>
  <c r="G92" i="35" s="1"/>
  <c r="G93" i="35" s="1"/>
  <c r="G94" i="35" s="1"/>
  <c r="G95" i="35" s="1"/>
  <c r="G96" i="35" s="1"/>
  <c r="G97" i="35" s="1"/>
  <c r="G98" i="35" s="1"/>
  <c r="G99" i="35" s="1"/>
  <c r="G100" i="35" s="1"/>
  <c r="G101" i="35" s="1"/>
  <c r="G102" i="35" s="1"/>
  <c r="G103" i="35" s="1"/>
  <c r="G104" i="35" s="1"/>
  <c r="G105" i="35" s="1"/>
  <c r="G106" i="35" s="1"/>
  <c r="G107" i="35" s="1"/>
  <c r="G108" i="35" s="1"/>
  <c r="G109" i="35" s="1"/>
  <c r="G110" i="35" s="1"/>
  <c r="G111" i="35" s="1"/>
  <c r="G112" i="35" s="1"/>
  <c r="G113" i="35" s="1"/>
  <c r="G114" i="35" s="1"/>
  <c r="G115" i="35" s="1"/>
  <c r="G116" i="35" s="1"/>
  <c r="G117" i="35" s="1"/>
  <c r="G118" i="35" s="1"/>
  <c r="G119" i="35" s="1"/>
  <c r="G120" i="35" s="1"/>
  <c r="G121" i="35" s="1"/>
  <c r="G122" i="35" s="1"/>
  <c r="G123" i="35" s="1"/>
  <c r="G124" i="35" s="1"/>
  <c r="G125" i="35" s="1"/>
  <c r="G126" i="35" s="1"/>
  <c r="G127" i="35" s="1"/>
  <c r="G128" i="35" s="1"/>
  <c r="G129" i="35" s="1"/>
  <c r="G130" i="35" s="1"/>
  <c r="G131" i="35" s="1"/>
  <c r="G132" i="35" s="1"/>
  <c r="G133" i="35" s="1"/>
  <c r="G134" i="35" s="1"/>
  <c r="G135" i="35" s="1"/>
  <c r="G136" i="35" s="1"/>
  <c r="G137" i="35" s="1"/>
  <c r="G138" i="35" s="1"/>
  <c r="G139" i="35" s="1"/>
  <c r="G140" i="35" s="1"/>
  <c r="G141" i="35" s="1"/>
  <c r="G142" i="35" s="1"/>
  <c r="G143" i="35" s="1"/>
  <c r="G144" i="35" s="1"/>
  <c r="G145" i="35" s="1"/>
  <c r="G146" i="35" s="1"/>
  <c r="G147" i="35" s="1"/>
  <c r="G148" i="35" s="1"/>
  <c r="G149" i="35" s="1"/>
  <c r="G150" i="35" s="1"/>
  <c r="G151" i="35" s="1"/>
  <c r="G152" i="35" s="1"/>
  <c r="G153" i="35" s="1"/>
  <c r="G154" i="35" s="1"/>
  <c r="G155" i="35" s="1"/>
  <c r="G156" i="35" s="1"/>
  <c r="G157" i="35" s="1"/>
  <c r="G158" i="35" s="1"/>
  <c r="G159" i="35" s="1"/>
  <c r="G160" i="35" s="1"/>
  <c r="G161" i="35" s="1"/>
  <c r="G162" i="35" s="1"/>
  <c r="G163" i="35" s="1"/>
  <c r="G164" i="35" s="1"/>
  <c r="G165" i="35" s="1"/>
  <c r="G166" i="35" s="1"/>
  <c r="G167" i="35" s="1"/>
  <c r="G168" i="35" s="1"/>
  <c r="G169" i="35" s="1"/>
  <c r="G170" i="35" s="1"/>
  <c r="G171" i="35" s="1"/>
  <c r="G172" i="35" s="1"/>
  <c r="G173" i="35" s="1"/>
  <c r="G174" i="35" s="1"/>
  <c r="G175" i="35" s="1"/>
  <c r="G176" i="35" s="1"/>
  <c r="G177" i="35" s="1"/>
  <c r="G178" i="35" s="1"/>
  <c r="G179" i="35" s="1"/>
  <c r="G180" i="35" s="1"/>
  <c r="G181" i="35" s="1"/>
  <c r="G182" i="35" s="1"/>
  <c r="G183" i="35" s="1"/>
  <c r="G184" i="35" s="1"/>
  <c r="G185" i="35" s="1"/>
  <c r="G186" i="35" s="1"/>
  <c r="G187" i="35" s="1"/>
  <c r="G188" i="35" s="1"/>
  <c r="G189" i="35" s="1"/>
  <c r="G190" i="35" s="1"/>
  <c r="G191" i="35" s="1"/>
  <c r="G192" i="35" s="1"/>
  <c r="G193" i="35" s="1"/>
  <c r="G194" i="35" s="1"/>
  <c r="G195" i="35" s="1"/>
  <c r="G196" i="35" s="1"/>
  <c r="G197" i="35" s="1"/>
  <c r="G198" i="35" s="1"/>
  <c r="G199" i="35" s="1"/>
  <c r="G200" i="35" s="1"/>
  <c r="G201" i="35" s="1"/>
  <c r="G202" i="35" s="1"/>
  <c r="G203" i="35" s="1"/>
  <c r="G204" i="35" s="1"/>
  <c r="G205" i="35" s="1"/>
  <c r="G206" i="35" s="1"/>
  <c r="G207" i="35" s="1"/>
  <c r="G208" i="35" s="1"/>
  <c r="G209" i="35" s="1"/>
  <c r="G210" i="35" s="1"/>
  <c r="G211" i="35" s="1"/>
  <c r="G212" i="35" s="1"/>
  <c r="G213" i="35" s="1"/>
  <c r="G214" i="35" s="1"/>
  <c r="G215" i="35" s="1"/>
  <c r="G216" i="35" s="1"/>
  <c r="G217" i="35" s="1"/>
  <c r="G218" i="35" s="1"/>
  <c r="G219" i="35" s="1"/>
  <c r="G220" i="35" s="1"/>
  <c r="G221" i="35" s="1"/>
  <c r="G222" i="35" s="1"/>
  <c r="G223" i="35" s="1"/>
  <c r="G224" i="35" s="1"/>
  <c r="G225" i="35" s="1"/>
  <c r="G226" i="35" s="1"/>
  <c r="G227" i="35" s="1"/>
  <c r="G228" i="35" s="1"/>
  <c r="G229" i="35" s="1"/>
  <c r="G230" i="35" s="1"/>
  <c r="G231" i="35" s="1"/>
  <c r="G232" i="35" s="1"/>
  <c r="G233" i="35" s="1"/>
  <c r="G234" i="35" s="1"/>
  <c r="G235" i="35" s="1"/>
  <c r="G236" i="35" s="1"/>
  <c r="G237" i="35" s="1"/>
  <c r="G238" i="35" s="1"/>
  <c r="G239" i="35" s="1"/>
  <c r="G240" i="35" s="1"/>
  <c r="G241" i="35" s="1"/>
  <c r="G242" i="35" s="1"/>
  <c r="G243" i="35" s="1"/>
  <c r="G244" i="35" s="1"/>
  <c r="G245" i="35" s="1"/>
  <c r="G246" i="35" s="1"/>
  <c r="G247" i="35" s="1"/>
  <c r="G248" i="35" s="1"/>
  <c r="G249" i="35" s="1"/>
  <c r="G250" i="35" s="1"/>
  <c r="G251" i="35" s="1"/>
  <c r="G252" i="35" s="1"/>
  <c r="G253" i="35" s="1"/>
  <c r="G254" i="35" s="1"/>
  <c r="G255" i="35" s="1"/>
  <c r="G256" i="35" s="1"/>
  <c r="G257" i="35" s="1"/>
  <c r="G258" i="35" s="1"/>
  <c r="G259" i="35" s="1"/>
  <c r="G260" i="35" s="1"/>
  <c r="G261" i="35" s="1"/>
  <c r="G262" i="35" s="1"/>
  <c r="G263" i="35" s="1"/>
  <c r="G264" i="35" s="1"/>
  <c r="G265" i="35" s="1"/>
  <c r="G266" i="35" s="1"/>
  <c r="G267" i="35" s="1"/>
  <c r="G268" i="35" s="1"/>
  <c r="G269" i="35" s="1"/>
  <c r="G270" i="35" s="1"/>
  <c r="G271" i="35" s="1"/>
  <c r="G272" i="35" s="1"/>
  <c r="G273" i="35" s="1"/>
  <c r="G274" i="35" s="1"/>
  <c r="G275" i="35" s="1"/>
  <c r="G276" i="35" s="1"/>
  <c r="G277" i="35" s="1"/>
  <c r="G278" i="35" s="1"/>
  <c r="G279" i="35" s="1"/>
  <c r="G280" i="35" s="1"/>
  <c r="G281" i="35" s="1"/>
  <c r="G282" i="35" s="1"/>
  <c r="G283" i="35" s="1"/>
  <c r="G284" i="35" s="1"/>
  <c r="G285" i="35" s="1"/>
  <c r="G286" i="35" s="1"/>
  <c r="G287" i="35" s="1"/>
  <c r="G288" i="35" s="1"/>
  <c r="G289" i="35" s="1"/>
  <c r="C20" i="35"/>
  <c r="C21" i="35" s="1"/>
  <c r="C22" i="35" s="1"/>
  <c r="C23" i="35" s="1"/>
  <c r="C24" i="35" s="1"/>
  <c r="C25" i="35" s="1"/>
  <c r="C26" i="35" s="1"/>
  <c r="C27" i="35" s="1"/>
  <c r="C28" i="35" s="1"/>
  <c r="C29" i="35" s="1"/>
  <c r="C30" i="35" s="1"/>
  <c r="C31" i="35" s="1"/>
  <c r="C32" i="35" s="1"/>
  <c r="C33" i="35" s="1"/>
  <c r="C34" i="35" s="1"/>
  <c r="C35" i="35" s="1"/>
  <c r="C36" i="35" s="1"/>
  <c r="C37" i="35" s="1"/>
  <c r="C38" i="35" s="1"/>
  <c r="C39" i="35" s="1"/>
  <c r="C40" i="35" s="1"/>
  <c r="C41" i="35" s="1"/>
  <c r="C42" i="35" s="1"/>
  <c r="C43" i="35" s="1"/>
  <c r="C44" i="35" s="1"/>
  <c r="C45" i="35" s="1"/>
  <c r="C46" i="35" s="1"/>
  <c r="C47" i="35" s="1"/>
  <c r="C48" i="35" s="1"/>
  <c r="C49" i="35" s="1"/>
  <c r="C50" i="35" s="1"/>
  <c r="C51" i="35" s="1"/>
  <c r="C52" i="35" s="1"/>
  <c r="C53" i="35" s="1"/>
  <c r="C54" i="35" s="1"/>
  <c r="C55" i="35" s="1"/>
  <c r="C56" i="35" s="1"/>
  <c r="C57" i="35" s="1"/>
  <c r="C58" i="35" s="1"/>
  <c r="C59" i="35" s="1"/>
  <c r="C60" i="35" s="1"/>
  <c r="C61" i="35" s="1"/>
  <c r="C62" i="35" s="1"/>
  <c r="C63" i="35" s="1"/>
  <c r="C64" i="35" s="1"/>
  <c r="C65" i="35" s="1"/>
  <c r="C66" i="35" s="1"/>
  <c r="C67" i="35" s="1"/>
  <c r="C68" i="35" s="1"/>
  <c r="C69" i="35" s="1"/>
  <c r="C70" i="35" s="1"/>
  <c r="C71" i="35" s="1"/>
  <c r="C72" i="35" s="1"/>
  <c r="C73" i="35" s="1"/>
  <c r="C74" i="35" s="1"/>
  <c r="C75" i="35" s="1"/>
  <c r="C76" i="35" s="1"/>
  <c r="C77" i="35" s="1"/>
  <c r="C78" i="35" s="1"/>
  <c r="C79" i="35" s="1"/>
  <c r="C80" i="35" s="1"/>
  <c r="C81" i="35" s="1"/>
  <c r="C82" i="35" s="1"/>
  <c r="C83" i="35" s="1"/>
  <c r="C84" i="35" s="1"/>
  <c r="C85" i="35" s="1"/>
  <c r="C86" i="35" s="1"/>
  <c r="C87" i="35" s="1"/>
  <c r="C88" i="35" s="1"/>
  <c r="C89" i="35" s="1"/>
  <c r="C90" i="35" s="1"/>
  <c r="C91" i="35" s="1"/>
  <c r="C92" i="35" s="1"/>
  <c r="C93" i="35" s="1"/>
  <c r="C94" i="35" s="1"/>
  <c r="C95" i="35" s="1"/>
  <c r="C96" i="35" s="1"/>
  <c r="C97" i="35" s="1"/>
  <c r="C98" i="35" s="1"/>
  <c r="C99" i="35" s="1"/>
  <c r="C100" i="35" s="1"/>
  <c r="C101" i="35" s="1"/>
  <c r="C102" i="35" s="1"/>
  <c r="C103" i="35" s="1"/>
  <c r="C104" i="35" s="1"/>
  <c r="C105" i="35" s="1"/>
  <c r="C106" i="35" s="1"/>
  <c r="C107" i="35" s="1"/>
  <c r="C108" i="35" s="1"/>
  <c r="C109" i="35" s="1"/>
  <c r="C110" i="35" s="1"/>
  <c r="C111" i="35" s="1"/>
  <c r="C112" i="35" s="1"/>
  <c r="C113" i="35" s="1"/>
  <c r="C114" i="35" s="1"/>
  <c r="C115" i="35" s="1"/>
  <c r="C116" i="35" s="1"/>
  <c r="C117" i="35" s="1"/>
  <c r="C118" i="35" s="1"/>
  <c r="C119" i="35" s="1"/>
  <c r="C120" i="35" s="1"/>
  <c r="C121" i="35" s="1"/>
  <c r="C122" i="35" s="1"/>
  <c r="C123" i="35" s="1"/>
  <c r="C124" i="35" s="1"/>
  <c r="C125" i="35" s="1"/>
  <c r="C126" i="35" s="1"/>
  <c r="C127" i="35" s="1"/>
  <c r="C128" i="35" s="1"/>
  <c r="C129" i="35" s="1"/>
  <c r="C130" i="35" s="1"/>
  <c r="C131" i="35" s="1"/>
  <c r="C132" i="35" s="1"/>
  <c r="C133" i="35" s="1"/>
  <c r="C134" i="35" s="1"/>
  <c r="C135" i="35" s="1"/>
  <c r="C136" i="35" s="1"/>
  <c r="C137" i="35" s="1"/>
  <c r="C138" i="35" s="1"/>
  <c r="C139" i="35" s="1"/>
  <c r="C140" i="35" s="1"/>
  <c r="C141" i="35" s="1"/>
  <c r="C142" i="35" s="1"/>
  <c r="C143" i="35" s="1"/>
  <c r="C144" i="35" s="1"/>
  <c r="C145" i="35" s="1"/>
  <c r="C146" i="35" s="1"/>
  <c r="C147" i="35" s="1"/>
  <c r="C148" i="35" s="1"/>
  <c r="C149" i="35" s="1"/>
  <c r="C150" i="35" s="1"/>
  <c r="C151" i="35" s="1"/>
  <c r="C152" i="35" s="1"/>
  <c r="C153" i="35" s="1"/>
  <c r="C154" i="35" s="1"/>
  <c r="C155" i="35" s="1"/>
  <c r="C156" i="35" s="1"/>
  <c r="C157" i="35" s="1"/>
  <c r="C158" i="35" s="1"/>
  <c r="C159" i="35" s="1"/>
  <c r="C160" i="35" s="1"/>
  <c r="C161" i="35" s="1"/>
  <c r="C162" i="35" s="1"/>
  <c r="C163" i="35" s="1"/>
  <c r="C164" i="35" s="1"/>
  <c r="C165" i="35" s="1"/>
  <c r="C166" i="35" s="1"/>
  <c r="C167" i="35" s="1"/>
  <c r="C168" i="35" s="1"/>
  <c r="C169" i="35" s="1"/>
  <c r="C170" i="35" s="1"/>
  <c r="C171" i="35" s="1"/>
  <c r="C172" i="35" s="1"/>
  <c r="C173" i="35" s="1"/>
  <c r="C174" i="35" s="1"/>
  <c r="C175" i="35" s="1"/>
  <c r="C176" i="35" s="1"/>
  <c r="C177" i="35" s="1"/>
  <c r="C178" i="35" s="1"/>
  <c r="C179" i="35" s="1"/>
  <c r="C180" i="35" s="1"/>
  <c r="C181" i="35" s="1"/>
  <c r="C182" i="35" s="1"/>
  <c r="C183" i="35" s="1"/>
  <c r="C184" i="35" s="1"/>
  <c r="C185" i="35" s="1"/>
  <c r="C186" i="35" s="1"/>
  <c r="C187" i="35" s="1"/>
  <c r="C188" i="35" s="1"/>
  <c r="C189" i="35" s="1"/>
  <c r="C190" i="35" s="1"/>
  <c r="C191" i="35" s="1"/>
  <c r="C192" i="35" s="1"/>
  <c r="C193" i="35" s="1"/>
  <c r="C194" i="35" s="1"/>
  <c r="C195" i="35" s="1"/>
  <c r="C196" i="35" s="1"/>
  <c r="C197" i="35" s="1"/>
  <c r="C198" i="35" s="1"/>
  <c r="C199" i="35" s="1"/>
  <c r="C200" i="35" s="1"/>
  <c r="C201" i="35" s="1"/>
  <c r="C202" i="35" s="1"/>
  <c r="C203" i="35" s="1"/>
  <c r="C204" i="35" s="1"/>
  <c r="C205" i="35" s="1"/>
  <c r="C206" i="35" s="1"/>
  <c r="C207" i="35" s="1"/>
  <c r="C208" i="35" s="1"/>
  <c r="C209" i="35" s="1"/>
  <c r="C210" i="35" s="1"/>
  <c r="C211" i="35" s="1"/>
  <c r="C212" i="35" s="1"/>
  <c r="C213" i="35" s="1"/>
  <c r="C214" i="35" s="1"/>
  <c r="C215" i="35" s="1"/>
  <c r="C216" i="35" s="1"/>
  <c r="C217" i="35" s="1"/>
  <c r="C218" i="35" s="1"/>
  <c r="C219" i="35" s="1"/>
  <c r="C220" i="35" s="1"/>
  <c r="C221" i="35" s="1"/>
  <c r="C222" i="35" s="1"/>
  <c r="C223" i="35" s="1"/>
  <c r="C224" i="35" s="1"/>
  <c r="C225" i="35" s="1"/>
  <c r="C226" i="35" s="1"/>
  <c r="C227" i="35" s="1"/>
  <c r="C228" i="35" s="1"/>
  <c r="C229" i="35" s="1"/>
  <c r="C230" i="35" s="1"/>
  <c r="C231" i="35" s="1"/>
  <c r="C232" i="35" s="1"/>
  <c r="C233" i="35" s="1"/>
  <c r="C234" i="35" s="1"/>
  <c r="C235" i="35" s="1"/>
  <c r="C236" i="35" s="1"/>
  <c r="C237" i="35" s="1"/>
  <c r="C238" i="35" s="1"/>
  <c r="C239" i="35" s="1"/>
  <c r="C240" i="35" s="1"/>
  <c r="C241" i="35" s="1"/>
  <c r="C242" i="35" s="1"/>
  <c r="C243" i="35" s="1"/>
  <c r="C244" i="35" s="1"/>
  <c r="C245" i="35" s="1"/>
  <c r="C246" i="35" s="1"/>
  <c r="C247" i="35" s="1"/>
  <c r="C248" i="35" s="1"/>
  <c r="C249" i="35" s="1"/>
  <c r="C250" i="35" s="1"/>
  <c r="C251" i="35" s="1"/>
  <c r="C252" i="35" s="1"/>
  <c r="C253" i="35" s="1"/>
  <c r="C254" i="35" s="1"/>
  <c r="C255" i="35" s="1"/>
  <c r="C256" i="35" s="1"/>
  <c r="C257" i="35" s="1"/>
  <c r="C258" i="35" s="1"/>
  <c r="C259" i="35" s="1"/>
  <c r="C260" i="35" s="1"/>
  <c r="C261" i="35" s="1"/>
  <c r="C262" i="35" s="1"/>
  <c r="C263" i="35" s="1"/>
  <c r="C264" i="35" s="1"/>
  <c r="C265" i="35" s="1"/>
  <c r="C266" i="35" s="1"/>
  <c r="C267" i="35" s="1"/>
  <c r="C268" i="35" s="1"/>
  <c r="C269" i="35" s="1"/>
  <c r="C270" i="35" s="1"/>
  <c r="C271" i="35" s="1"/>
  <c r="C272" i="35" s="1"/>
  <c r="C273" i="35" s="1"/>
  <c r="C274" i="35" s="1"/>
  <c r="C275" i="35" s="1"/>
  <c r="C276" i="35" s="1"/>
  <c r="C277" i="35" s="1"/>
  <c r="C278" i="35" s="1"/>
  <c r="C279" i="35" s="1"/>
  <c r="C280" i="35" s="1"/>
  <c r="C281" i="35" s="1"/>
  <c r="C282" i="35" s="1"/>
  <c r="C283" i="35" s="1"/>
  <c r="C284" i="35" s="1"/>
  <c r="C285" i="35" s="1"/>
  <c r="C286" i="35" s="1"/>
  <c r="C287" i="35" s="1"/>
  <c r="C288" i="35" s="1"/>
  <c r="C289" i="35" s="1"/>
  <c r="C15" i="35"/>
  <c r="B15" i="35"/>
  <c r="C2" i="34"/>
  <c r="G228" i="34"/>
  <c r="G229" i="34" s="1"/>
  <c r="G230" i="34" s="1"/>
  <c r="G231" i="34" s="1"/>
  <c r="G232" i="34" s="1"/>
  <c r="G233" i="34" s="1"/>
  <c r="G234" i="34" s="1"/>
  <c r="G235" i="34" s="1"/>
  <c r="G236" i="34" s="1"/>
  <c r="G237" i="34" s="1"/>
  <c r="G238" i="34" s="1"/>
  <c r="G239" i="34" s="1"/>
  <c r="G240" i="34" s="1"/>
  <c r="G241" i="34" s="1"/>
  <c r="G242" i="34" s="1"/>
  <c r="G243" i="34" s="1"/>
  <c r="G244" i="34" s="1"/>
  <c r="G245" i="34" s="1"/>
  <c r="G246" i="34" s="1"/>
  <c r="G247" i="34" s="1"/>
  <c r="G248" i="34" s="1"/>
  <c r="G249" i="34" s="1"/>
  <c r="G250" i="34" s="1"/>
  <c r="G251" i="34" s="1"/>
  <c r="G252" i="34" s="1"/>
  <c r="G253" i="34" s="1"/>
  <c r="G254" i="34" s="1"/>
  <c r="G255" i="34" s="1"/>
  <c r="G256" i="34" s="1"/>
  <c r="G257" i="34" s="1"/>
  <c r="G258" i="34" s="1"/>
  <c r="G259" i="34" s="1"/>
  <c r="G260" i="34" s="1"/>
  <c r="G261" i="34" s="1"/>
  <c r="G262" i="34" s="1"/>
  <c r="G263" i="34" s="1"/>
  <c r="G264" i="34" s="1"/>
  <c r="G265" i="34" s="1"/>
  <c r="G266" i="34" s="1"/>
  <c r="G267" i="34" s="1"/>
  <c r="G268" i="34" s="1"/>
  <c r="G269" i="34" s="1"/>
  <c r="G270" i="34" s="1"/>
  <c r="G271" i="34" s="1"/>
  <c r="G272" i="34" s="1"/>
  <c r="G273" i="34" s="1"/>
  <c r="G274" i="34" s="1"/>
  <c r="G275" i="34" s="1"/>
  <c r="G276" i="34" s="1"/>
  <c r="G277" i="34" s="1"/>
  <c r="G278" i="34" s="1"/>
  <c r="G279" i="34" s="1"/>
  <c r="G280" i="34" s="1"/>
  <c r="G281" i="34" s="1"/>
  <c r="G282" i="34" s="1"/>
  <c r="G283" i="34" s="1"/>
  <c r="G284" i="34" s="1"/>
  <c r="G285" i="34" s="1"/>
  <c r="G286" i="34" s="1"/>
  <c r="G287" i="34" s="1"/>
  <c r="G288" i="34" s="1"/>
  <c r="G289" i="34" s="1"/>
  <c r="H20" i="34"/>
  <c r="G20" i="34"/>
  <c r="G21" i="34" s="1"/>
  <c r="G22" i="34" s="1"/>
  <c r="G23" i="34" s="1"/>
  <c r="G24" i="34" s="1"/>
  <c r="G25" i="34" s="1"/>
  <c r="G26" i="34" s="1"/>
  <c r="G27" i="34" s="1"/>
  <c r="G28" i="34" s="1"/>
  <c r="G29" i="34" s="1"/>
  <c r="G30" i="34" s="1"/>
  <c r="G31" i="34" s="1"/>
  <c r="G32" i="34" s="1"/>
  <c r="G33" i="34" s="1"/>
  <c r="G34" i="34" s="1"/>
  <c r="G35" i="34" s="1"/>
  <c r="G36" i="34" s="1"/>
  <c r="G37" i="34" s="1"/>
  <c r="G38" i="34" s="1"/>
  <c r="G39" i="34" s="1"/>
  <c r="G40" i="34" s="1"/>
  <c r="G41" i="34" s="1"/>
  <c r="G42" i="34" s="1"/>
  <c r="G43" i="34" s="1"/>
  <c r="G44" i="34" s="1"/>
  <c r="G45" i="34" s="1"/>
  <c r="G46" i="34" s="1"/>
  <c r="G47" i="34" s="1"/>
  <c r="G48" i="34" s="1"/>
  <c r="G49" i="34" s="1"/>
  <c r="G50" i="34" s="1"/>
  <c r="G51" i="34" s="1"/>
  <c r="G52" i="34" s="1"/>
  <c r="G53" i="34" s="1"/>
  <c r="G54" i="34" s="1"/>
  <c r="G55" i="34" s="1"/>
  <c r="G56" i="34" s="1"/>
  <c r="G57" i="34" s="1"/>
  <c r="G58" i="34" s="1"/>
  <c r="G59" i="34" s="1"/>
  <c r="G60" i="34" s="1"/>
  <c r="G61" i="34" s="1"/>
  <c r="G62" i="34" s="1"/>
  <c r="G63" i="34" s="1"/>
  <c r="G64" i="34" s="1"/>
  <c r="G65" i="34" s="1"/>
  <c r="G66" i="34" s="1"/>
  <c r="G67" i="34" s="1"/>
  <c r="G68" i="34" s="1"/>
  <c r="G69" i="34" s="1"/>
  <c r="G70" i="34" s="1"/>
  <c r="G71" i="34" s="1"/>
  <c r="G72" i="34" s="1"/>
  <c r="G73" i="34" s="1"/>
  <c r="G74" i="34" s="1"/>
  <c r="G75" i="34" s="1"/>
  <c r="G76" i="34" s="1"/>
  <c r="G77" i="34" s="1"/>
  <c r="G78" i="34" s="1"/>
  <c r="G79" i="34" s="1"/>
  <c r="G80" i="34" s="1"/>
  <c r="G81" i="34" s="1"/>
  <c r="G82" i="34" s="1"/>
  <c r="G83" i="34" s="1"/>
  <c r="G84" i="34" s="1"/>
  <c r="G85" i="34" s="1"/>
  <c r="G86" i="34" s="1"/>
  <c r="G87" i="34" s="1"/>
  <c r="G88" i="34" s="1"/>
  <c r="G89" i="34" s="1"/>
  <c r="G90" i="34" s="1"/>
  <c r="G91" i="34" s="1"/>
  <c r="G92" i="34" s="1"/>
  <c r="G93" i="34" s="1"/>
  <c r="G94" i="34" s="1"/>
  <c r="G95" i="34" s="1"/>
  <c r="G96" i="34" s="1"/>
  <c r="G97" i="34" s="1"/>
  <c r="G98" i="34" s="1"/>
  <c r="G99" i="34" s="1"/>
  <c r="G100" i="34" s="1"/>
  <c r="G101" i="34" s="1"/>
  <c r="G102" i="34" s="1"/>
  <c r="G103" i="34" s="1"/>
  <c r="G104" i="34" s="1"/>
  <c r="G105" i="34" s="1"/>
  <c r="G106" i="34" s="1"/>
  <c r="G107" i="34" s="1"/>
  <c r="G108" i="34" s="1"/>
  <c r="G109" i="34" s="1"/>
  <c r="G110" i="34" s="1"/>
  <c r="G111" i="34" s="1"/>
  <c r="G112" i="34" s="1"/>
  <c r="G113" i="34" s="1"/>
  <c r="G114" i="34" s="1"/>
  <c r="G115" i="34" s="1"/>
  <c r="G116" i="34" s="1"/>
  <c r="G117" i="34" s="1"/>
  <c r="G118" i="34" s="1"/>
  <c r="G119" i="34" s="1"/>
  <c r="G120" i="34" s="1"/>
  <c r="G121" i="34" s="1"/>
  <c r="G122" i="34" s="1"/>
  <c r="G123" i="34" s="1"/>
  <c r="G124" i="34" s="1"/>
  <c r="G125" i="34" s="1"/>
  <c r="G126" i="34" s="1"/>
  <c r="G127" i="34" s="1"/>
  <c r="G128" i="34" s="1"/>
  <c r="G129" i="34" s="1"/>
  <c r="G130" i="34" s="1"/>
  <c r="G131" i="34" s="1"/>
  <c r="G132" i="34" s="1"/>
  <c r="G133" i="34" s="1"/>
  <c r="G134" i="34" s="1"/>
  <c r="G135" i="34" s="1"/>
  <c r="G136" i="34" s="1"/>
  <c r="G137" i="34" s="1"/>
  <c r="G138" i="34" s="1"/>
  <c r="G139" i="34" s="1"/>
  <c r="G140" i="34" s="1"/>
  <c r="G141" i="34" s="1"/>
  <c r="G142" i="34" s="1"/>
  <c r="G143" i="34" s="1"/>
  <c r="G144" i="34" s="1"/>
  <c r="G145" i="34" s="1"/>
  <c r="G146" i="34" s="1"/>
  <c r="G147" i="34" s="1"/>
  <c r="G148" i="34" s="1"/>
  <c r="G149" i="34" s="1"/>
  <c r="G150" i="34" s="1"/>
  <c r="G151" i="34" s="1"/>
  <c r="G152" i="34" s="1"/>
  <c r="G153" i="34" s="1"/>
  <c r="G154" i="34" s="1"/>
  <c r="G155" i="34" s="1"/>
  <c r="G156" i="34" s="1"/>
  <c r="G157" i="34" s="1"/>
  <c r="G158" i="34" s="1"/>
  <c r="G159" i="34" s="1"/>
  <c r="G160" i="34" s="1"/>
  <c r="G161" i="34" s="1"/>
  <c r="G162" i="34" s="1"/>
  <c r="G163" i="34" s="1"/>
  <c r="G164" i="34" s="1"/>
  <c r="G165" i="34" s="1"/>
  <c r="G166" i="34" s="1"/>
  <c r="G167" i="34" s="1"/>
  <c r="G168" i="34" s="1"/>
  <c r="G169" i="34" s="1"/>
  <c r="G170" i="34" s="1"/>
  <c r="G171" i="34" s="1"/>
  <c r="G172" i="34" s="1"/>
  <c r="G173" i="34" s="1"/>
  <c r="G174" i="34" s="1"/>
  <c r="G175" i="34" s="1"/>
  <c r="G176" i="34" s="1"/>
  <c r="G177" i="34" s="1"/>
  <c r="G178" i="34" s="1"/>
  <c r="G179" i="34" s="1"/>
  <c r="G180" i="34" s="1"/>
  <c r="G181" i="34" s="1"/>
  <c r="G182" i="34" s="1"/>
  <c r="G183" i="34" s="1"/>
  <c r="G184" i="34" s="1"/>
  <c r="G185" i="34" s="1"/>
  <c r="G186" i="34" s="1"/>
  <c r="G187" i="34" s="1"/>
  <c r="G188" i="34" s="1"/>
  <c r="G189" i="34" s="1"/>
  <c r="G190" i="34" s="1"/>
  <c r="G191" i="34" s="1"/>
  <c r="G192" i="34" s="1"/>
  <c r="G193" i="34" s="1"/>
  <c r="G194" i="34" s="1"/>
  <c r="G195" i="34" s="1"/>
  <c r="G196" i="34" s="1"/>
  <c r="G197" i="34" s="1"/>
  <c r="G198" i="34" s="1"/>
  <c r="G199" i="34" s="1"/>
  <c r="G200" i="34" s="1"/>
  <c r="G201" i="34" s="1"/>
  <c r="G202" i="34" s="1"/>
  <c r="G203" i="34" s="1"/>
  <c r="G204" i="34" s="1"/>
  <c r="G205" i="34" s="1"/>
  <c r="G206" i="34" s="1"/>
  <c r="G207" i="34" s="1"/>
  <c r="G208" i="34" s="1"/>
  <c r="G209" i="34" s="1"/>
  <c r="G210" i="34" s="1"/>
  <c r="G211" i="34" s="1"/>
  <c r="G212" i="34" s="1"/>
  <c r="G213" i="34" s="1"/>
  <c r="G214" i="34" s="1"/>
  <c r="G215" i="34" s="1"/>
  <c r="G216" i="34" s="1"/>
  <c r="G217" i="34" s="1"/>
  <c r="G218" i="34" s="1"/>
  <c r="G219" i="34" s="1"/>
  <c r="G220" i="34" s="1"/>
  <c r="G221" i="34" s="1"/>
  <c r="G222" i="34" s="1"/>
  <c r="G223" i="34" s="1"/>
  <c r="G224" i="34" s="1"/>
  <c r="G225" i="34" s="1"/>
  <c r="G226" i="34" s="1"/>
  <c r="G227" i="34" s="1"/>
  <c r="C20" i="34"/>
  <c r="C21" i="34" s="1"/>
  <c r="C22" i="34" s="1"/>
  <c r="C23" i="34" s="1"/>
  <c r="C24" i="34" s="1"/>
  <c r="C25" i="34" s="1"/>
  <c r="C26" i="34" s="1"/>
  <c r="C27" i="34" s="1"/>
  <c r="C28" i="34" s="1"/>
  <c r="C29" i="34" s="1"/>
  <c r="C30" i="34" s="1"/>
  <c r="C31" i="34" s="1"/>
  <c r="C32" i="34" s="1"/>
  <c r="C33" i="34" s="1"/>
  <c r="C34" i="34" s="1"/>
  <c r="C35" i="34" s="1"/>
  <c r="C36" i="34" s="1"/>
  <c r="C37" i="34" s="1"/>
  <c r="C38" i="34" s="1"/>
  <c r="C39" i="34" s="1"/>
  <c r="C40" i="34" s="1"/>
  <c r="C41" i="34" s="1"/>
  <c r="C42" i="34" s="1"/>
  <c r="C43" i="34" s="1"/>
  <c r="C44" i="34" s="1"/>
  <c r="C45" i="34" s="1"/>
  <c r="C46" i="34" s="1"/>
  <c r="C47" i="34" s="1"/>
  <c r="C48" i="34" s="1"/>
  <c r="C49" i="34" s="1"/>
  <c r="C50" i="34" s="1"/>
  <c r="C51" i="34" s="1"/>
  <c r="C52" i="34" s="1"/>
  <c r="C53" i="34" s="1"/>
  <c r="C54" i="34" s="1"/>
  <c r="C55" i="34" s="1"/>
  <c r="C56" i="34" s="1"/>
  <c r="C57" i="34" s="1"/>
  <c r="C58" i="34" s="1"/>
  <c r="C59" i="34" s="1"/>
  <c r="C60" i="34" s="1"/>
  <c r="C61" i="34" s="1"/>
  <c r="C62" i="34" s="1"/>
  <c r="C63" i="34" s="1"/>
  <c r="C64" i="34" s="1"/>
  <c r="C65" i="34" s="1"/>
  <c r="C66" i="34" s="1"/>
  <c r="C67" i="34" s="1"/>
  <c r="C68" i="34" s="1"/>
  <c r="C69" i="34" s="1"/>
  <c r="C70" i="34" s="1"/>
  <c r="C71" i="34" s="1"/>
  <c r="C72" i="34" s="1"/>
  <c r="C73" i="34" s="1"/>
  <c r="C74" i="34" s="1"/>
  <c r="C75" i="34" s="1"/>
  <c r="C76" i="34" s="1"/>
  <c r="C77" i="34" s="1"/>
  <c r="C78" i="34" s="1"/>
  <c r="C79" i="34" s="1"/>
  <c r="C80" i="34" s="1"/>
  <c r="C81" i="34" s="1"/>
  <c r="C82" i="34" s="1"/>
  <c r="C83" i="34" s="1"/>
  <c r="C84" i="34" s="1"/>
  <c r="C85" i="34" s="1"/>
  <c r="C86" i="34" s="1"/>
  <c r="C87" i="34" s="1"/>
  <c r="C88" i="34" s="1"/>
  <c r="C89" i="34" s="1"/>
  <c r="C90" i="34" s="1"/>
  <c r="C91" i="34" s="1"/>
  <c r="C92" i="34" s="1"/>
  <c r="C93" i="34" s="1"/>
  <c r="C94" i="34" s="1"/>
  <c r="C95" i="34" s="1"/>
  <c r="C96" i="34" s="1"/>
  <c r="C97" i="34" s="1"/>
  <c r="C98" i="34" s="1"/>
  <c r="C99" i="34" s="1"/>
  <c r="C100" i="34" s="1"/>
  <c r="C101" i="34" s="1"/>
  <c r="C102" i="34" s="1"/>
  <c r="C103" i="34" s="1"/>
  <c r="C104" i="34" s="1"/>
  <c r="C105" i="34" s="1"/>
  <c r="C106" i="34" s="1"/>
  <c r="C107" i="34" s="1"/>
  <c r="C108" i="34" s="1"/>
  <c r="C109" i="34" s="1"/>
  <c r="C110" i="34" s="1"/>
  <c r="C111" i="34" s="1"/>
  <c r="C112" i="34" s="1"/>
  <c r="C113" i="34" s="1"/>
  <c r="C114" i="34" s="1"/>
  <c r="C115" i="34" s="1"/>
  <c r="C116" i="34" s="1"/>
  <c r="C117" i="34" s="1"/>
  <c r="C118" i="34" s="1"/>
  <c r="C119" i="34" s="1"/>
  <c r="C120" i="34" s="1"/>
  <c r="C121" i="34" s="1"/>
  <c r="C122" i="34" s="1"/>
  <c r="C123" i="34" s="1"/>
  <c r="C124" i="34" s="1"/>
  <c r="C125" i="34" s="1"/>
  <c r="C126" i="34" s="1"/>
  <c r="C127" i="34" s="1"/>
  <c r="C128" i="34" s="1"/>
  <c r="C129" i="34" s="1"/>
  <c r="C130" i="34" s="1"/>
  <c r="C131" i="34" s="1"/>
  <c r="C132" i="34" s="1"/>
  <c r="C133" i="34" s="1"/>
  <c r="C134" i="34" s="1"/>
  <c r="C135" i="34" s="1"/>
  <c r="C136" i="34" s="1"/>
  <c r="C137" i="34" s="1"/>
  <c r="C138" i="34" s="1"/>
  <c r="C139" i="34" s="1"/>
  <c r="C140" i="34" s="1"/>
  <c r="C141" i="34" s="1"/>
  <c r="C142" i="34" s="1"/>
  <c r="C143" i="34" s="1"/>
  <c r="C144" i="34" s="1"/>
  <c r="C145" i="34" s="1"/>
  <c r="C146" i="34" s="1"/>
  <c r="C147" i="34" s="1"/>
  <c r="C148" i="34" s="1"/>
  <c r="C149" i="34" s="1"/>
  <c r="C150" i="34" s="1"/>
  <c r="C151" i="34" s="1"/>
  <c r="C152" i="34" s="1"/>
  <c r="C153" i="34" s="1"/>
  <c r="C154" i="34" s="1"/>
  <c r="C155" i="34" s="1"/>
  <c r="C156" i="34" s="1"/>
  <c r="C157" i="34" s="1"/>
  <c r="C158" i="34" s="1"/>
  <c r="C159" i="34" s="1"/>
  <c r="C160" i="34" s="1"/>
  <c r="C161" i="34" s="1"/>
  <c r="C162" i="34" s="1"/>
  <c r="C163" i="34" s="1"/>
  <c r="C164" i="34" s="1"/>
  <c r="C165" i="34" s="1"/>
  <c r="C166" i="34" s="1"/>
  <c r="C167" i="34" s="1"/>
  <c r="C168" i="34" s="1"/>
  <c r="C169" i="34" s="1"/>
  <c r="C170" i="34" s="1"/>
  <c r="C171" i="34" s="1"/>
  <c r="C172" i="34" s="1"/>
  <c r="C173" i="34" s="1"/>
  <c r="C174" i="34" s="1"/>
  <c r="C175" i="34" s="1"/>
  <c r="C176" i="34" s="1"/>
  <c r="C177" i="34" s="1"/>
  <c r="C178" i="34" s="1"/>
  <c r="C179" i="34" s="1"/>
  <c r="C180" i="34" s="1"/>
  <c r="C181" i="34" s="1"/>
  <c r="C182" i="34" s="1"/>
  <c r="C183" i="34" s="1"/>
  <c r="C184" i="34" s="1"/>
  <c r="C185" i="34" s="1"/>
  <c r="C186" i="34" s="1"/>
  <c r="C187" i="34" s="1"/>
  <c r="C188" i="34" s="1"/>
  <c r="C189" i="34" s="1"/>
  <c r="C190" i="34" s="1"/>
  <c r="C191" i="34" s="1"/>
  <c r="C192" i="34" s="1"/>
  <c r="C193" i="34" s="1"/>
  <c r="C194" i="34" s="1"/>
  <c r="C195" i="34" s="1"/>
  <c r="C196" i="34" s="1"/>
  <c r="C197" i="34" s="1"/>
  <c r="C198" i="34" s="1"/>
  <c r="C199" i="34" s="1"/>
  <c r="C200" i="34" s="1"/>
  <c r="C201" i="34" s="1"/>
  <c r="C202" i="34" s="1"/>
  <c r="C203" i="34" s="1"/>
  <c r="C204" i="34" s="1"/>
  <c r="C205" i="34" s="1"/>
  <c r="C206" i="34" s="1"/>
  <c r="C207" i="34" s="1"/>
  <c r="C208" i="34" s="1"/>
  <c r="C209" i="34" s="1"/>
  <c r="C210" i="34" s="1"/>
  <c r="C211" i="34" s="1"/>
  <c r="C212" i="34" s="1"/>
  <c r="C213" i="34" s="1"/>
  <c r="C214" i="34" s="1"/>
  <c r="C215" i="34" s="1"/>
  <c r="C216" i="34" s="1"/>
  <c r="C217" i="34" s="1"/>
  <c r="C218" i="34" s="1"/>
  <c r="C219" i="34" s="1"/>
  <c r="C220" i="34" s="1"/>
  <c r="C221" i="34" s="1"/>
  <c r="C222" i="34" s="1"/>
  <c r="C223" i="34" s="1"/>
  <c r="C224" i="34" s="1"/>
  <c r="C225" i="34" s="1"/>
  <c r="C226" i="34" s="1"/>
  <c r="C227" i="34" s="1"/>
  <c r="C228" i="34" s="1"/>
  <c r="C229" i="34" s="1"/>
  <c r="C230" i="34" s="1"/>
  <c r="C231" i="34" s="1"/>
  <c r="C232" i="34" s="1"/>
  <c r="C233" i="34" s="1"/>
  <c r="C234" i="34" s="1"/>
  <c r="C235" i="34" s="1"/>
  <c r="C236" i="34" s="1"/>
  <c r="C237" i="34" s="1"/>
  <c r="C238" i="34" s="1"/>
  <c r="C239" i="34" s="1"/>
  <c r="C240" i="34" s="1"/>
  <c r="C241" i="34" s="1"/>
  <c r="C242" i="34" s="1"/>
  <c r="C243" i="34" s="1"/>
  <c r="C244" i="34" s="1"/>
  <c r="C245" i="34" s="1"/>
  <c r="C246" i="34" s="1"/>
  <c r="C247" i="34" s="1"/>
  <c r="C248" i="34" s="1"/>
  <c r="C249" i="34" s="1"/>
  <c r="C250" i="34" s="1"/>
  <c r="C251" i="34" s="1"/>
  <c r="C252" i="34" s="1"/>
  <c r="C253" i="34" s="1"/>
  <c r="C254" i="34" s="1"/>
  <c r="C255" i="34" s="1"/>
  <c r="C256" i="34" s="1"/>
  <c r="C257" i="34" s="1"/>
  <c r="C258" i="34" s="1"/>
  <c r="C259" i="34" s="1"/>
  <c r="C260" i="34" s="1"/>
  <c r="C261" i="34" s="1"/>
  <c r="C262" i="34" s="1"/>
  <c r="C263" i="34" s="1"/>
  <c r="C264" i="34" s="1"/>
  <c r="C265" i="34" s="1"/>
  <c r="C266" i="34" s="1"/>
  <c r="C267" i="34" s="1"/>
  <c r="C268" i="34" s="1"/>
  <c r="C269" i="34" s="1"/>
  <c r="C270" i="34" s="1"/>
  <c r="C271" i="34" s="1"/>
  <c r="C272" i="34" s="1"/>
  <c r="C273" i="34" s="1"/>
  <c r="C274" i="34" s="1"/>
  <c r="C275" i="34" s="1"/>
  <c r="C276" i="34" s="1"/>
  <c r="C277" i="34" s="1"/>
  <c r="C278" i="34" s="1"/>
  <c r="C279" i="34" s="1"/>
  <c r="C280" i="34" s="1"/>
  <c r="C281" i="34" s="1"/>
  <c r="C282" i="34" s="1"/>
  <c r="C283" i="34" s="1"/>
  <c r="C284" i="34" s="1"/>
  <c r="C285" i="34" s="1"/>
  <c r="C286" i="34" s="1"/>
  <c r="C287" i="34" s="1"/>
  <c r="C288" i="34" s="1"/>
  <c r="C289" i="34" s="1"/>
  <c r="C15" i="34"/>
  <c r="B15" i="34"/>
  <c r="C2" i="33"/>
  <c r="O2" i="33" s="1"/>
  <c r="H20" i="33"/>
  <c r="H21" i="33" s="1"/>
  <c r="G20" i="33"/>
  <c r="G21" i="33" s="1"/>
  <c r="G22" i="33" s="1"/>
  <c r="G23" i="33" s="1"/>
  <c r="G24" i="33" s="1"/>
  <c r="G25" i="33" s="1"/>
  <c r="G26" i="33" s="1"/>
  <c r="G27" i="33" s="1"/>
  <c r="G28" i="33" s="1"/>
  <c r="G29" i="33" s="1"/>
  <c r="G30" i="33" s="1"/>
  <c r="G31" i="33" s="1"/>
  <c r="G32" i="33" s="1"/>
  <c r="G33" i="33" s="1"/>
  <c r="G34" i="33" s="1"/>
  <c r="G35" i="33" s="1"/>
  <c r="G36" i="33" s="1"/>
  <c r="G37" i="33" s="1"/>
  <c r="G38" i="33" s="1"/>
  <c r="G39" i="33" s="1"/>
  <c r="G40" i="33" s="1"/>
  <c r="G41" i="33" s="1"/>
  <c r="G42" i="33" s="1"/>
  <c r="G43" i="33" s="1"/>
  <c r="G44" i="33" s="1"/>
  <c r="G45" i="33" s="1"/>
  <c r="G46" i="33" s="1"/>
  <c r="G47" i="33" s="1"/>
  <c r="G48" i="33" s="1"/>
  <c r="G49" i="33" s="1"/>
  <c r="G50" i="33" s="1"/>
  <c r="G51" i="33" s="1"/>
  <c r="G52" i="33" s="1"/>
  <c r="G53" i="33" s="1"/>
  <c r="G54" i="33" s="1"/>
  <c r="G55" i="33" s="1"/>
  <c r="G56" i="33" s="1"/>
  <c r="G57" i="33" s="1"/>
  <c r="G58" i="33" s="1"/>
  <c r="G59" i="33" s="1"/>
  <c r="G60" i="33" s="1"/>
  <c r="G61" i="33" s="1"/>
  <c r="G62" i="33" s="1"/>
  <c r="G63" i="33" s="1"/>
  <c r="G64" i="33" s="1"/>
  <c r="G65" i="33" s="1"/>
  <c r="G66" i="33" s="1"/>
  <c r="G67" i="33" s="1"/>
  <c r="G68" i="33" s="1"/>
  <c r="G69" i="33" s="1"/>
  <c r="G70" i="33" s="1"/>
  <c r="G71" i="33" s="1"/>
  <c r="G72" i="33" s="1"/>
  <c r="G73" i="33" s="1"/>
  <c r="G74" i="33" s="1"/>
  <c r="G75" i="33" s="1"/>
  <c r="G76" i="33" s="1"/>
  <c r="G77" i="33" s="1"/>
  <c r="G78" i="33" s="1"/>
  <c r="G79" i="33" s="1"/>
  <c r="G80" i="33" s="1"/>
  <c r="G81" i="33" s="1"/>
  <c r="G82" i="33" s="1"/>
  <c r="G83" i="33" s="1"/>
  <c r="G84" i="33" s="1"/>
  <c r="G85" i="33" s="1"/>
  <c r="G86" i="33" s="1"/>
  <c r="G87" i="33" s="1"/>
  <c r="G88" i="33" s="1"/>
  <c r="G89" i="33" s="1"/>
  <c r="G90" i="33" s="1"/>
  <c r="G91" i="33" s="1"/>
  <c r="G92" i="33" s="1"/>
  <c r="G93" i="33" s="1"/>
  <c r="G94" i="33" s="1"/>
  <c r="G95" i="33" s="1"/>
  <c r="G96" i="33" s="1"/>
  <c r="G97" i="33" s="1"/>
  <c r="G98" i="33" s="1"/>
  <c r="G99" i="33" s="1"/>
  <c r="G100" i="33" s="1"/>
  <c r="G101" i="33" s="1"/>
  <c r="G102" i="33" s="1"/>
  <c r="G103" i="33" s="1"/>
  <c r="G104" i="33" s="1"/>
  <c r="G105" i="33" s="1"/>
  <c r="G106" i="33" s="1"/>
  <c r="G107" i="33" s="1"/>
  <c r="G108" i="33" s="1"/>
  <c r="G109" i="33" s="1"/>
  <c r="G110" i="33" s="1"/>
  <c r="G111" i="33" s="1"/>
  <c r="G112" i="33" s="1"/>
  <c r="G113" i="33" s="1"/>
  <c r="G114" i="33" s="1"/>
  <c r="G115" i="33" s="1"/>
  <c r="G116" i="33" s="1"/>
  <c r="G117" i="33" s="1"/>
  <c r="G118" i="33" s="1"/>
  <c r="G119" i="33" s="1"/>
  <c r="G120" i="33" s="1"/>
  <c r="G121" i="33" s="1"/>
  <c r="G122" i="33" s="1"/>
  <c r="G123" i="33" s="1"/>
  <c r="G124" i="33" s="1"/>
  <c r="G125" i="33" s="1"/>
  <c r="G126" i="33" s="1"/>
  <c r="G127" i="33" s="1"/>
  <c r="G128" i="33" s="1"/>
  <c r="G129" i="33" s="1"/>
  <c r="G130" i="33" s="1"/>
  <c r="G131" i="33" s="1"/>
  <c r="G132" i="33" s="1"/>
  <c r="G133" i="33" s="1"/>
  <c r="G134" i="33" s="1"/>
  <c r="G135" i="33" s="1"/>
  <c r="G136" i="33" s="1"/>
  <c r="G137" i="33" s="1"/>
  <c r="G138" i="33" s="1"/>
  <c r="G139" i="33" s="1"/>
  <c r="G140" i="33" s="1"/>
  <c r="G141" i="33" s="1"/>
  <c r="G142" i="33" s="1"/>
  <c r="G143" i="33" s="1"/>
  <c r="G144" i="33" s="1"/>
  <c r="G145" i="33" s="1"/>
  <c r="G146" i="33" s="1"/>
  <c r="G147" i="33" s="1"/>
  <c r="G148" i="33" s="1"/>
  <c r="G149" i="33" s="1"/>
  <c r="G150" i="33" s="1"/>
  <c r="G151" i="33" s="1"/>
  <c r="G152" i="33" s="1"/>
  <c r="G153" i="33" s="1"/>
  <c r="G154" i="33" s="1"/>
  <c r="G155" i="33" s="1"/>
  <c r="G156" i="33" s="1"/>
  <c r="G157" i="33" s="1"/>
  <c r="G158" i="33" s="1"/>
  <c r="G159" i="33" s="1"/>
  <c r="G160" i="33" s="1"/>
  <c r="G161" i="33" s="1"/>
  <c r="G162" i="33" s="1"/>
  <c r="G163" i="33" s="1"/>
  <c r="G164" i="33" s="1"/>
  <c r="G165" i="33" s="1"/>
  <c r="G166" i="33" s="1"/>
  <c r="G167" i="33" s="1"/>
  <c r="G168" i="33" s="1"/>
  <c r="G169" i="33" s="1"/>
  <c r="G170" i="33" s="1"/>
  <c r="G171" i="33" s="1"/>
  <c r="G172" i="33" s="1"/>
  <c r="G173" i="33" s="1"/>
  <c r="G174" i="33" s="1"/>
  <c r="G175" i="33" s="1"/>
  <c r="G176" i="33" s="1"/>
  <c r="G177" i="33" s="1"/>
  <c r="G178" i="33" s="1"/>
  <c r="G179" i="33" s="1"/>
  <c r="G180" i="33" s="1"/>
  <c r="G181" i="33" s="1"/>
  <c r="G182" i="33" s="1"/>
  <c r="G183" i="33" s="1"/>
  <c r="G184" i="33" s="1"/>
  <c r="G185" i="33" s="1"/>
  <c r="G186" i="33" s="1"/>
  <c r="G187" i="33" s="1"/>
  <c r="G188" i="33" s="1"/>
  <c r="G189" i="33" s="1"/>
  <c r="G190" i="33" s="1"/>
  <c r="G191" i="33" s="1"/>
  <c r="G192" i="33" s="1"/>
  <c r="G193" i="33" s="1"/>
  <c r="G194" i="33" s="1"/>
  <c r="G195" i="33" s="1"/>
  <c r="G196" i="33" s="1"/>
  <c r="G197" i="33" s="1"/>
  <c r="G198" i="33" s="1"/>
  <c r="G199" i="33" s="1"/>
  <c r="G200" i="33" s="1"/>
  <c r="G201" i="33" s="1"/>
  <c r="G202" i="33" s="1"/>
  <c r="G203" i="33" s="1"/>
  <c r="G204" i="33" s="1"/>
  <c r="G205" i="33" s="1"/>
  <c r="G206" i="33" s="1"/>
  <c r="G207" i="33" s="1"/>
  <c r="G208" i="33" s="1"/>
  <c r="G209" i="33" s="1"/>
  <c r="G210" i="33" s="1"/>
  <c r="G211" i="33" s="1"/>
  <c r="G212" i="33" s="1"/>
  <c r="G213" i="33" s="1"/>
  <c r="G214" i="33" s="1"/>
  <c r="G215" i="33" s="1"/>
  <c r="G216" i="33" s="1"/>
  <c r="G217" i="33" s="1"/>
  <c r="G218" i="33" s="1"/>
  <c r="G219" i="33" s="1"/>
  <c r="G220" i="33" s="1"/>
  <c r="G221" i="33" s="1"/>
  <c r="G222" i="33" s="1"/>
  <c r="G223" i="33" s="1"/>
  <c r="G224" i="33" s="1"/>
  <c r="G225" i="33" s="1"/>
  <c r="G226" i="33" s="1"/>
  <c r="G227" i="33" s="1"/>
  <c r="G228" i="33" s="1"/>
  <c r="G229" i="33" s="1"/>
  <c r="G230" i="33" s="1"/>
  <c r="G231" i="33" s="1"/>
  <c r="G232" i="33" s="1"/>
  <c r="G233" i="33" s="1"/>
  <c r="G234" i="33" s="1"/>
  <c r="G235" i="33" s="1"/>
  <c r="G236" i="33" s="1"/>
  <c r="G237" i="33" s="1"/>
  <c r="G238" i="33" s="1"/>
  <c r="G239" i="33" s="1"/>
  <c r="G240" i="33" s="1"/>
  <c r="G241" i="33" s="1"/>
  <c r="G242" i="33" s="1"/>
  <c r="G243" i="33" s="1"/>
  <c r="G244" i="33" s="1"/>
  <c r="G245" i="33" s="1"/>
  <c r="G246" i="33" s="1"/>
  <c r="G247" i="33" s="1"/>
  <c r="G248" i="33" s="1"/>
  <c r="G249" i="33" s="1"/>
  <c r="G250" i="33" s="1"/>
  <c r="G251" i="33" s="1"/>
  <c r="G252" i="33" s="1"/>
  <c r="G253" i="33" s="1"/>
  <c r="G254" i="33" s="1"/>
  <c r="G255" i="33" s="1"/>
  <c r="G256" i="33" s="1"/>
  <c r="G257" i="33" s="1"/>
  <c r="G258" i="33" s="1"/>
  <c r="G259" i="33" s="1"/>
  <c r="G260" i="33" s="1"/>
  <c r="G261" i="33" s="1"/>
  <c r="G262" i="33" s="1"/>
  <c r="G263" i="33" s="1"/>
  <c r="G264" i="33" s="1"/>
  <c r="G265" i="33" s="1"/>
  <c r="G266" i="33" s="1"/>
  <c r="G267" i="33" s="1"/>
  <c r="G268" i="33" s="1"/>
  <c r="G269" i="33" s="1"/>
  <c r="G270" i="33" s="1"/>
  <c r="G271" i="33" s="1"/>
  <c r="G272" i="33" s="1"/>
  <c r="G273" i="33" s="1"/>
  <c r="G274" i="33" s="1"/>
  <c r="G275" i="33" s="1"/>
  <c r="G276" i="33" s="1"/>
  <c r="G277" i="33" s="1"/>
  <c r="G278" i="33" s="1"/>
  <c r="G279" i="33" s="1"/>
  <c r="G280" i="33" s="1"/>
  <c r="G281" i="33" s="1"/>
  <c r="G282" i="33" s="1"/>
  <c r="G283" i="33" s="1"/>
  <c r="G284" i="33" s="1"/>
  <c r="G285" i="33" s="1"/>
  <c r="G286" i="33" s="1"/>
  <c r="G287" i="33" s="1"/>
  <c r="G288" i="33" s="1"/>
  <c r="G289" i="33" s="1"/>
  <c r="C20" i="33"/>
  <c r="C21" i="33" s="1"/>
  <c r="C22" i="33" s="1"/>
  <c r="C23" i="33" s="1"/>
  <c r="C24" i="33" s="1"/>
  <c r="C25" i="33" s="1"/>
  <c r="C26" i="33" s="1"/>
  <c r="C27" i="33" s="1"/>
  <c r="C28" i="33" s="1"/>
  <c r="C29" i="33" s="1"/>
  <c r="C30" i="33" s="1"/>
  <c r="C31" i="33" s="1"/>
  <c r="C32" i="33" s="1"/>
  <c r="C33" i="33" s="1"/>
  <c r="C34" i="33" s="1"/>
  <c r="C35" i="33" s="1"/>
  <c r="C36" i="33" s="1"/>
  <c r="C37" i="33" s="1"/>
  <c r="C38" i="33" s="1"/>
  <c r="C39" i="33" s="1"/>
  <c r="C40" i="33" s="1"/>
  <c r="C41" i="33" s="1"/>
  <c r="C42" i="33" s="1"/>
  <c r="C43" i="33" s="1"/>
  <c r="C44" i="33" s="1"/>
  <c r="C45" i="33" s="1"/>
  <c r="C46" i="33" s="1"/>
  <c r="C47" i="33" s="1"/>
  <c r="C48" i="33" s="1"/>
  <c r="C49" i="33" s="1"/>
  <c r="C50" i="33" s="1"/>
  <c r="C51" i="33" s="1"/>
  <c r="C52" i="33" s="1"/>
  <c r="C53" i="33" s="1"/>
  <c r="C54" i="33" s="1"/>
  <c r="C55" i="33" s="1"/>
  <c r="C56" i="33" s="1"/>
  <c r="C57" i="33" s="1"/>
  <c r="C58" i="33" s="1"/>
  <c r="C59" i="33" s="1"/>
  <c r="C60" i="33" s="1"/>
  <c r="C61" i="33" s="1"/>
  <c r="C62" i="33" s="1"/>
  <c r="C63" i="33" s="1"/>
  <c r="C64" i="33" s="1"/>
  <c r="C65" i="33" s="1"/>
  <c r="C66" i="33" s="1"/>
  <c r="C67" i="33" s="1"/>
  <c r="C68" i="33" s="1"/>
  <c r="C69" i="33" s="1"/>
  <c r="C70" i="33" s="1"/>
  <c r="C71" i="33" s="1"/>
  <c r="C72" i="33" s="1"/>
  <c r="C73" i="33" s="1"/>
  <c r="C74" i="33" s="1"/>
  <c r="C75" i="33" s="1"/>
  <c r="C76" i="33" s="1"/>
  <c r="C77" i="33" s="1"/>
  <c r="C78" i="33" s="1"/>
  <c r="C79" i="33" s="1"/>
  <c r="C80" i="33" s="1"/>
  <c r="C81" i="33" s="1"/>
  <c r="C82" i="33" s="1"/>
  <c r="C83" i="33" s="1"/>
  <c r="C84" i="33" s="1"/>
  <c r="C85" i="33" s="1"/>
  <c r="C86" i="33" s="1"/>
  <c r="C87" i="33" s="1"/>
  <c r="C88" i="33" s="1"/>
  <c r="C89" i="33" s="1"/>
  <c r="C90" i="33" s="1"/>
  <c r="C91" i="33" s="1"/>
  <c r="C92" i="33" s="1"/>
  <c r="C93" i="33" s="1"/>
  <c r="C94" i="33" s="1"/>
  <c r="C95" i="33" s="1"/>
  <c r="C96" i="33" s="1"/>
  <c r="C97" i="33" s="1"/>
  <c r="C98" i="33" s="1"/>
  <c r="C99" i="33" s="1"/>
  <c r="C100" i="33" s="1"/>
  <c r="C101" i="33" s="1"/>
  <c r="C102" i="33" s="1"/>
  <c r="C103" i="33" s="1"/>
  <c r="C104" i="33" s="1"/>
  <c r="C105" i="33" s="1"/>
  <c r="C106" i="33" s="1"/>
  <c r="C107" i="33" s="1"/>
  <c r="C108" i="33" s="1"/>
  <c r="C109" i="33" s="1"/>
  <c r="C110" i="33" s="1"/>
  <c r="C111" i="33" s="1"/>
  <c r="C112" i="33" s="1"/>
  <c r="C113" i="33" s="1"/>
  <c r="C114" i="33" s="1"/>
  <c r="C115" i="33" s="1"/>
  <c r="C116" i="33" s="1"/>
  <c r="C117" i="33" s="1"/>
  <c r="C118" i="33" s="1"/>
  <c r="C119" i="33" s="1"/>
  <c r="C120" i="33" s="1"/>
  <c r="C121" i="33" s="1"/>
  <c r="C122" i="33" s="1"/>
  <c r="C123" i="33" s="1"/>
  <c r="C124" i="33" s="1"/>
  <c r="C125" i="33" s="1"/>
  <c r="C126" i="33" s="1"/>
  <c r="C127" i="33" s="1"/>
  <c r="C128" i="33" s="1"/>
  <c r="C129" i="33" s="1"/>
  <c r="C130" i="33" s="1"/>
  <c r="C131" i="33" s="1"/>
  <c r="C132" i="33" s="1"/>
  <c r="C133" i="33" s="1"/>
  <c r="C134" i="33" s="1"/>
  <c r="C135" i="33" s="1"/>
  <c r="C136" i="33" s="1"/>
  <c r="C137" i="33" s="1"/>
  <c r="C138" i="33" s="1"/>
  <c r="C139" i="33" s="1"/>
  <c r="C140" i="33" s="1"/>
  <c r="C141" i="33" s="1"/>
  <c r="C142" i="33" s="1"/>
  <c r="C143" i="33" s="1"/>
  <c r="C144" i="33" s="1"/>
  <c r="C145" i="33" s="1"/>
  <c r="C146" i="33" s="1"/>
  <c r="C147" i="33" s="1"/>
  <c r="C148" i="33" s="1"/>
  <c r="C149" i="33" s="1"/>
  <c r="C150" i="33" s="1"/>
  <c r="C151" i="33" s="1"/>
  <c r="C152" i="33" s="1"/>
  <c r="C153" i="33" s="1"/>
  <c r="C154" i="33" s="1"/>
  <c r="C155" i="33" s="1"/>
  <c r="C156" i="33" s="1"/>
  <c r="C157" i="33" s="1"/>
  <c r="C158" i="33" s="1"/>
  <c r="C159" i="33" s="1"/>
  <c r="C160" i="33" s="1"/>
  <c r="C161" i="33" s="1"/>
  <c r="C162" i="33" s="1"/>
  <c r="C163" i="33" s="1"/>
  <c r="C164" i="33" s="1"/>
  <c r="C165" i="33" s="1"/>
  <c r="C166" i="33" s="1"/>
  <c r="C167" i="33" s="1"/>
  <c r="C168" i="33" s="1"/>
  <c r="C169" i="33" s="1"/>
  <c r="C170" i="33" s="1"/>
  <c r="C171" i="33" s="1"/>
  <c r="C172" i="33" s="1"/>
  <c r="C173" i="33" s="1"/>
  <c r="C174" i="33" s="1"/>
  <c r="C175" i="33" s="1"/>
  <c r="C176" i="33" s="1"/>
  <c r="C177" i="33" s="1"/>
  <c r="C178" i="33" s="1"/>
  <c r="C179" i="33" s="1"/>
  <c r="C180" i="33" s="1"/>
  <c r="C181" i="33" s="1"/>
  <c r="C182" i="33" s="1"/>
  <c r="C183" i="33" s="1"/>
  <c r="C184" i="33" s="1"/>
  <c r="C185" i="33" s="1"/>
  <c r="C186" i="33" s="1"/>
  <c r="C187" i="33" s="1"/>
  <c r="C188" i="33" s="1"/>
  <c r="C189" i="33" s="1"/>
  <c r="C190" i="33" s="1"/>
  <c r="C191" i="33" s="1"/>
  <c r="C192" i="33" s="1"/>
  <c r="C193" i="33" s="1"/>
  <c r="C194" i="33" s="1"/>
  <c r="C195" i="33" s="1"/>
  <c r="C196" i="33" s="1"/>
  <c r="C197" i="33" s="1"/>
  <c r="C198" i="33" s="1"/>
  <c r="C199" i="33" s="1"/>
  <c r="C200" i="33" s="1"/>
  <c r="C201" i="33" s="1"/>
  <c r="C202" i="33" s="1"/>
  <c r="C203" i="33" s="1"/>
  <c r="C204" i="33" s="1"/>
  <c r="C205" i="33" s="1"/>
  <c r="C206" i="33" s="1"/>
  <c r="C207" i="33" s="1"/>
  <c r="C208" i="33" s="1"/>
  <c r="C209" i="33" s="1"/>
  <c r="C210" i="33" s="1"/>
  <c r="C211" i="33" s="1"/>
  <c r="C212" i="33" s="1"/>
  <c r="C213" i="33" s="1"/>
  <c r="C214" i="33" s="1"/>
  <c r="C215" i="33" s="1"/>
  <c r="C216" i="33" s="1"/>
  <c r="C217" i="33" s="1"/>
  <c r="C218" i="33" s="1"/>
  <c r="C219" i="33" s="1"/>
  <c r="C220" i="33" s="1"/>
  <c r="C221" i="33" s="1"/>
  <c r="C222" i="33" s="1"/>
  <c r="C223" i="33" s="1"/>
  <c r="C224" i="33" s="1"/>
  <c r="C225" i="33" s="1"/>
  <c r="C226" i="33" s="1"/>
  <c r="C227" i="33" s="1"/>
  <c r="C228" i="33" s="1"/>
  <c r="C229" i="33" s="1"/>
  <c r="C230" i="33" s="1"/>
  <c r="C231" i="33" s="1"/>
  <c r="C232" i="33" s="1"/>
  <c r="C233" i="33" s="1"/>
  <c r="C234" i="33" s="1"/>
  <c r="C235" i="33" s="1"/>
  <c r="C236" i="33" s="1"/>
  <c r="C237" i="33" s="1"/>
  <c r="C238" i="33" s="1"/>
  <c r="C239" i="33" s="1"/>
  <c r="C240" i="33" s="1"/>
  <c r="C241" i="33" s="1"/>
  <c r="C242" i="33" s="1"/>
  <c r="C243" i="33" s="1"/>
  <c r="C244" i="33" s="1"/>
  <c r="C245" i="33" s="1"/>
  <c r="C246" i="33" s="1"/>
  <c r="C247" i="33" s="1"/>
  <c r="C248" i="33" s="1"/>
  <c r="C249" i="33" s="1"/>
  <c r="C250" i="33" s="1"/>
  <c r="C251" i="33" s="1"/>
  <c r="C252" i="33" s="1"/>
  <c r="C253" i="33" s="1"/>
  <c r="C254" i="33" s="1"/>
  <c r="C255" i="33" s="1"/>
  <c r="C256" i="33" s="1"/>
  <c r="C257" i="33" s="1"/>
  <c r="C258" i="33" s="1"/>
  <c r="C259" i="33" s="1"/>
  <c r="C260" i="33" s="1"/>
  <c r="C261" i="33" s="1"/>
  <c r="C262" i="33" s="1"/>
  <c r="C263" i="33" s="1"/>
  <c r="C264" i="33" s="1"/>
  <c r="C265" i="33" s="1"/>
  <c r="C266" i="33" s="1"/>
  <c r="C267" i="33" s="1"/>
  <c r="C268" i="33" s="1"/>
  <c r="C269" i="33" s="1"/>
  <c r="C270" i="33" s="1"/>
  <c r="C271" i="33" s="1"/>
  <c r="C272" i="33" s="1"/>
  <c r="C273" i="33" s="1"/>
  <c r="C274" i="33" s="1"/>
  <c r="C275" i="33" s="1"/>
  <c r="C276" i="33" s="1"/>
  <c r="C277" i="33" s="1"/>
  <c r="C278" i="33" s="1"/>
  <c r="C279" i="33" s="1"/>
  <c r="C280" i="33" s="1"/>
  <c r="C281" i="33" s="1"/>
  <c r="C282" i="33" s="1"/>
  <c r="C283" i="33" s="1"/>
  <c r="C284" i="33" s="1"/>
  <c r="C285" i="33" s="1"/>
  <c r="C286" i="33" s="1"/>
  <c r="C287" i="33" s="1"/>
  <c r="C288" i="33" s="1"/>
  <c r="C289" i="33" s="1"/>
  <c r="C15" i="33"/>
  <c r="B15" i="33"/>
  <c r="C2" i="32"/>
  <c r="O2" i="32" s="1"/>
  <c r="H20" i="32"/>
  <c r="G20" i="32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G35" i="32" s="1"/>
  <c r="G36" i="32" s="1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G51" i="32" s="1"/>
  <c r="G52" i="32" s="1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G64" i="32" s="1"/>
  <c r="G65" i="32" s="1"/>
  <c r="G66" i="32" s="1"/>
  <c r="G67" i="32" s="1"/>
  <c r="G68" i="32" s="1"/>
  <c r="G69" i="32" s="1"/>
  <c r="G70" i="32" s="1"/>
  <c r="G71" i="32" s="1"/>
  <c r="G72" i="32" s="1"/>
  <c r="G73" i="32" s="1"/>
  <c r="G74" i="32" s="1"/>
  <c r="G75" i="32" s="1"/>
  <c r="G76" i="32" s="1"/>
  <c r="G77" i="32" s="1"/>
  <c r="G78" i="32" s="1"/>
  <c r="G79" i="32" s="1"/>
  <c r="G80" i="32" s="1"/>
  <c r="G81" i="32" s="1"/>
  <c r="G82" i="32" s="1"/>
  <c r="G83" i="32" s="1"/>
  <c r="G84" i="32" s="1"/>
  <c r="G85" i="32" s="1"/>
  <c r="G86" i="32" s="1"/>
  <c r="G87" i="32" s="1"/>
  <c r="G88" i="32" s="1"/>
  <c r="G89" i="32" s="1"/>
  <c r="G90" i="32" s="1"/>
  <c r="G91" i="32" s="1"/>
  <c r="G92" i="32" s="1"/>
  <c r="G93" i="32" s="1"/>
  <c r="G94" i="32" s="1"/>
  <c r="G95" i="32" s="1"/>
  <c r="G96" i="32" s="1"/>
  <c r="G97" i="32" s="1"/>
  <c r="G98" i="32" s="1"/>
  <c r="G99" i="32" s="1"/>
  <c r="G100" i="32" s="1"/>
  <c r="G101" i="32" s="1"/>
  <c r="G102" i="32" s="1"/>
  <c r="G103" i="32" s="1"/>
  <c r="G104" i="32" s="1"/>
  <c r="G105" i="32" s="1"/>
  <c r="G106" i="32" s="1"/>
  <c r="G107" i="32" s="1"/>
  <c r="G108" i="32" s="1"/>
  <c r="G109" i="32" s="1"/>
  <c r="G110" i="32" s="1"/>
  <c r="G111" i="32" s="1"/>
  <c r="G112" i="32" s="1"/>
  <c r="G113" i="32" s="1"/>
  <c r="G114" i="32" s="1"/>
  <c r="G115" i="32" s="1"/>
  <c r="G116" i="32" s="1"/>
  <c r="G117" i="32" s="1"/>
  <c r="G118" i="32" s="1"/>
  <c r="G119" i="32" s="1"/>
  <c r="G120" i="32" s="1"/>
  <c r="G121" i="32" s="1"/>
  <c r="G122" i="32" s="1"/>
  <c r="G123" i="32" s="1"/>
  <c r="G124" i="32" s="1"/>
  <c r="G125" i="32" s="1"/>
  <c r="G126" i="32" s="1"/>
  <c r="G127" i="32" s="1"/>
  <c r="G128" i="32" s="1"/>
  <c r="G129" i="32" s="1"/>
  <c r="G130" i="32" s="1"/>
  <c r="G131" i="32" s="1"/>
  <c r="G132" i="32" s="1"/>
  <c r="G133" i="32" s="1"/>
  <c r="G134" i="32" s="1"/>
  <c r="G135" i="32" s="1"/>
  <c r="G136" i="32" s="1"/>
  <c r="G137" i="32" s="1"/>
  <c r="G138" i="32" s="1"/>
  <c r="G139" i="32" s="1"/>
  <c r="G140" i="32" s="1"/>
  <c r="G141" i="32" s="1"/>
  <c r="G142" i="32" s="1"/>
  <c r="G143" i="32" s="1"/>
  <c r="G144" i="32" s="1"/>
  <c r="G145" i="32" s="1"/>
  <c r="G146" i="32" s="1"/>
  <c r="G147" i="32" s="1"/>
  <c r="G148" i="32" s="1"/>
  <c r="G149" i="32" s="1"/>
  <c r="G150" i="32" s="1"/>
  <c r="G151" i="32" s="1"/>
  <c r="G152" i="32" s="1"/>
  <c r="G153" i="32" s="1"/>
  <c r="G154" i="32" s="1"/>
  <c r="G155" i="32" s="1"/>
  <c r="G156" i="32" s="1"/>
  <c r="G157" i="32" s="1"/>
  <c r="G158" i="32" s="1"/>
  <c r="G159" i="32" s="1"/>
  <c r="G160" i="32" s="1"/>
  <c r="G161" i="32" s="1"/>
  <c r="G162" i="32" s="1"/>
  <c r="G163" i="32" s="1"/>
  <c r="G164" i="32" s="1"/>
  <c r="G165" i="32" s="1"/>
  <c r="G166" i="32" s="1"/>
  <c r="G167" i="32" s="1"/>
  <c r="G168" i="32" s="1"/>
  <c r="G169" i="32" s="1"/>
  <c r="G170" i="32" s="1"/>
  <c r="G171" i="32" s="1"/>
  <c r="G172" i="32" s="1"/>
  <c r="G173" i="32" s="1"/>
  <c r="G174" i="32" s="1"/>
  <c r="G175" i="32" s="1"/>
  <c r="G176" i="32" s="1"/>
  <c r="G177" i="32" s="1"/>
  <c r="G178" i="32" s="1"/>
  <c r="G179" i="32" s="1"/>
  <c r="G180" i="32" s="1"/>
  <c r="G181" i="32" s="1"/>
  <c r="G182" i="32" s="1"/>
  <c r="G183" i="32" s="1"/>
  <c r="G184" i="32" s="1"/>
  <c r="G185" i="32" s="1"/>
  <c r="G186" i="32" s="1"/>
  <c r="G187" i="32" s="1"/>
  <c r="G188" i="32" s="1"/>
  <c r="G189" i="32" s="1"/>
  <c r="G190" i="32" s="1"/>
  <c r="G191" i="32" s="1"/>
  <c r="G192" i="32" s="1"/>
  <c r="G193" i="32" s="1"/>
  <c r="G194" i="32" s="1"/>
  <c r="G195" i="32" s="1"/>
  <c r="G196" i="32" s="1"/>
  <c r="G197" i="32" s="1"/>
  <c r="G198" i="32" s="1"/>
  <c r="G199" i="32" s="1"/>
  <c r="G200" i="32" s="1"/>
  <c r="G201" i="32" s="1"/>
  <c r="G202" i="32" s="1"/>
  <c r="G203" i="32" s="1"/>
  <c r="G204" i="32" s="1"/>
  <c r="G205" i="32" s="1"/>
  <c r="G206" i="32" s="1"/>
  <c r="G207" i="32" s="1"/>
  <c r="G208" i="32" s="1"/>
  <c r="G209" i="32" s="1"/>
  <c r="G210" i="32" s="1"/>
  <c r="G211" i="32" s="1"/>
  <c r="G212" i="32" s="1"/>
  <c r="G213" i="32" s="1"/>
  <c r="G214" i="32" s="1"/>
  <c r="G215" i="32" s="1"/>
  <c r="G216" i="32" s="1"/>
  <c r="G217" i="32" s="1"/>
  <c r="G218" i="32" s="1"/>
  <c r="G219" i="32" s="1"/>
  <c r="G220" i="32" s="1"/>
  <c r="G221" i="32" s="1"/>
  <c r="G222" i="32" s="1"/>
  <c r="G223" i="32" s="1"/>
  <c r="G224" i="32" s="1"/>
  <c r="G225" i="32" s="1"/>
  <c r="G226" i="32" s="1"/>
  <c r="G227" i="32" s="1"/>
  <c r="G228" i="32" s="1"/>
  <c r="G229" i="32" s="1"/>
  <c r="G230" i="32" s="1"/>
  <c r="G231" i="32" s="1"/>
  <c r="G232" i="32" s="1"/>
  <c r="G233" i="32" s="1"/>
  <c r="G234" i="32" s="1"/>
  <c r="G235" i="32" s="1"/>
  <c r="G236" i="32" s="1"/>
  <c r="G237" i="32" s="1"/>
  <c r="G238" i="32" s="1"/>
  <c r="G239" i="32" s="1"/>
  <c r="G240" i="32" s="1"/>
  <c r="G241" i="32" s="1"/>
  <c r="G242" i="32" s="1"/>
  <c r="G243" i="32" s="1"/>
  <c r="G244" i="32" s="1"/>
  <c r="G245" i="32" s="1"/>
  <c r="G246" i="32" s="1"/>
  <c r="G247" i="32" s="1"/>
  <c r="G248" i="32" s="1"/>
  <c r="G249" i="32" s="1"/>
  <c r="G250" i="32" s="1"/>
  <c r="G251" i="32" s="1"/>
  <c r="G252" i="32" s="1"/>
  <c r="G253" i="32" s="1"/>
  <c r="G254" i="32" s="1"/>
  <c r="G255" i="32" s="1"/>
  <c r="G256" i="32" s="1"/>
  <c r="G257" i="32" s="1"/>
  <c r="G258" i="32" s="1"/>
  <c r="G259" i="32" s="1"/>
  <c r="G260" i="32" s="1"/>
  <c r="G261" i="32" s="1"/>
  <c r="G262" i="32" s="1"/>
  <c r="G263" i="32" s="1"/>
  <c r="G264" i="32" s="1"/>
  <c r="G265" i="32" s="1"/>
  <c r="G266" i="32" s="1"/>
  <c r="G267" i="32" s="1"/>
  <c r="G268" i="32" s="1"/>
  <c r="G269" i="32" s="1"/>
  <c r="G270" i="32" s="1"/>
  <c r="G271" i="32" s="1"/>
  <c r="G272" i="32" s="1"/>
  <c r="G273" i="32" s="1"/>
  <c r="G274" i="32" s="1"/>
  <c r="G275" i="32" s="1"/>
  <c r="G276" i="32" s="1"/>
  <c r="G277" i="32" s="1"/>
  <c r="G278" i="32" s="1"/>
  <c r="G279" i="32" s="1"/>
  <c r="G280" i="32" s="1"/>
  <c r="G281" i="32" s="1"/>
  <c r="G282" i="32" s="1"/>
  <c r="G283" i="32" s="1"/>
  <c r="G284" i="32" s="1"/>
  <c r="G285" i="32" s="1"/>
  <c r="G286" i="32" s="1"/>
  <c r="G287" i="32" s="1"/>
  <c r="G288" i="32" s="1"/>
  <c r="G289" i="32" s="1"/>
  <c r="C20" i="32"/>
  <c r="C21" i="32" s="1"/>
  <c r="C22" i="32" s="1"/>
  <c r="C23" i="32" s="1"/>
  <c r="C24" i="32" s="1"/>
  <c r="C25" i="32" s="1"/>
  <c r="C26" i="32" s="1"/>
  <c r="C27" i="32" s="1"/>
  <c r="C28" i="32" s="1"/>
  <c r="C29" i="32" s="1"/>
  <c r="C30" i="32" s="1"/>
  <c r="C31" i="32" s="1"/>
  <c r="C32" i="32" s="1"/>
  <c r="C33" i="32" s="1"/>
  <c r="C34" i="32" s="1"/>
  <c r="C35" i="32" s="1"/>
  <c r="C36" i="32" s="1"/>
  <c r="C37" i="32" s="1"/>
  <c r="C38" i="32" s="1"/>
  <c r="C39" i="32" s="1"/>
  <c r="C40" i="32" s="1"/>
  <c r="C41" i="32" s="1"/>
  <c r="C42" i="32" s="1"/>
  <c r="C43" i="32" s="1"/>
  <c r="C44" i="32" s="1"/>
  <c r="C45" i="32" s="1"/>
  <c r="C46" i="32" s="1"/>
  <c r="C47" i="32" s="1"/>
  <c r="C48" i="32" s="1"/>
  <c r="C49" i="32" s="1"/>
  <c r="C50" i="32" s="1"/>
  <c r="C51" i="32" s="1"/>
  <c r="C52" i="32" s="1"/>
  <c r="C53" i="32" s="1"/>
  <c r="C54" i="32" s="1"/>
  <c r="C55" i="32" s="1"/>
  <c r="C56" i="32" s="1"/>
  <c r="C57" i="32" s="1"/>
  <c r="C58" i="32" s="1"/>
  <c r="C59" i="32" s="1"/>
  <c r="C60" i="32" s="1"/>
  <c r="C61" i="32" s="1"/>
  <c r="C62" i="32" s="1"/>
  <c r="C63" i="32" s="1"/>
  <c r="C64" i="32" s="1"/>
  <c r="C65" i="32" s="1"/>
  <c r="C66" i="32" s="1"/>
  <c r="C67" i="32" s="1"/>
  <c r="C68" i="32" s="1"/>
  <c r="C69" i="32" s="1"/>
  <c r="C70" i="32" s="1"/>
  <c r="C71" i="32" s="1"/>
  <c r="C72" i="32" s="1"/>
  <c r="C73" i="32" s="1"/>
  <c r="C74" i="32" s="1"/>
  <c r="C75" i="32" s="1"/>
  <c r="C76" i="32" s="1"/>
  <c r="C77" i="32" s="1"/>
  <c r="C78" i="32" s="1"/>
  <c r="C79" i="32" s="1"/>
  <c r="C80" i="32" s="1"/>
  <c r="C81" i="32" s="1"/>
  <c r="C82" i="32" s="1"/>
  <c r="C83" i="32" s="1"/>
  <c r="C84" i="32" s="1"/>
  <c r="C85" i="32" s="1"/>
  <c r="C86" i="32" s="1"/>
  <c r="C87" i="32" s="1"/>
  <c r="C88" i="32" s="1"/>
  <c r="C89" i="32" s="1"/>
  <c r="C90" i="32" s="1"/>
  <c r="C91" i="32" s="1"/>
  <c r="C92" i="32" s="1"/>
  <c r="C93" i="32" s="1"/>
  <c r="C94" i="32" s="1"/>
  <c r="C95" i="32" s="1"/>
  <c r="C96" i="32" s="1"/>
  <c r="C97" i="32" s="1"/>
  <c r="C98" i="32" s="1"/>
  <c r="C99" i="32" s="1"/>
  <c r="C100" i="32" s="1"/>
  <c r="C101" i="32" s="1"/>
  <c r="C102" i="32" s="1"/>
  <c r="C103" i="32" s="1"/>
  <c r="C104" i="32" s="1"/>
  <c r="C105" i="32" s="1"/>
  <c r="C106" i="32" s="1"/>
  <c r="C107" i="32" s="1"/>
  <c r="C108" i="32" s="1"/>
  <c r="C109" i="32" s="1"/>
  <c r="C110" i="32" s="1"/>
  <c r="C111" i="32" s="1"/>
  <c r="C112" i="32" s="1"/>
  <c r="C113" i="32" s="1"/>
  <c r="C114" i="32" s="1"/>
  <c r="C115" i="32" s="1"/>
  <c r="C116" i="32" s="1"/>
  <c r="C117" i="32" s="1"/>
  <c r="C118" i="32" s="1"/>
  <c r="C119" i="32" s="1"/>
  <c r="C120" i="32" s="1"/>
  <c r="C121" i="32" s="1"/>
  <c r="C122" i="32" s="1"/>
  <c r="C123" i="32" s="1"/>
  <c r="C124" i="32" s="1"/>
  <c r="C125" i="32" s="1"/>
  <c r="C126" i="32" s="1"/>
  <c r="C127" i="32" s="1"/>
  <c r="C128" i="32" s="1"/>
  <c r="C129" i="32" s="1"/>
  <c r="C130" i="32" s="1"/>
  <c r="C131" i="32" s="1"/>
  <c r="C132" i="32" s="1"/>
  <c r="C133" i="32" s="1"/>
  <c r="C134" i="32" s="1"/>
  <c r="C135" i="32" s="1"/>
  <c r="C136" i="32" s="1"/>
  <c r="C137" i="32" s="1"/>
  <c r="C138" i="32" s="1"/>
  <c r="C139" i="32" s="1"/>
  <c r="C140" i="32" s="1"/>
  <c r="C141" i="32" s="1"/>
  <c r="C142" i="32" s="1"/>
  <c r="C143" i="32" s="1"/>
  <c r="C144" i="32" s="1"/>
  <c r="C145" i="32" s="1"/>
  <c r="C146" i="32" s="1"/>
  <c r="C147" i="32" s="1"/>
  <c r="C148" i="32" s="1"/>
  <c r="C149" i="32" s="1"/>
  <c r="C150" i="32" s="1"/>
  <c r="C151" i="32" s="1"/>
  <c r="C152" i="32" s="1"/>
  <c r="C153" i="32" s="1"/>
  <c r="C154" i="32" s="1"/>
  <c r="C155" i="32" s="1"/>
  <c r="C156" i="32" s="1"/>
  <c r="C157" i="32" s="1"/>
  <c r="C158" i="32" s="1"/>
  <c r="C159" i="32" s="1"/>
  <c r="C160" i="32" s="1"/>
  <c r="C161" i="32" s="1"/>
  <c r="C162" i="32" s="1"/>
  <c r="C163" i="32" s="1"/>
  <c r="C164" i="32" s="1"/>
  <c r="C165" i="32" s="1"/>
  <c r="C166" i="32" s="1"/>
  <c r="C167" i="32" s="1"/>
  <c r="C168" i="32" s="1"/>
  <c r="C169" i="32" s="1"/>
  <c r="C170" i="32" s="1"/>
  <c r="C171" i="32" s="1"/>
  <c r="C172" i="32" s="1"/>
  <c r="C173" i="32" s="1"/>
  <c r="C174" i="32" s="1"/>
  <c r="C175" i="32" s="1"/>
  <c r="C176" i="32" s="1"/>
  <c r="C177" i="32" s="1"/>
  <c r="C178" i="32" s="1"/>
  <c r="C179" i="32" s="1"/>
  <c r="C180" i="32" s="1"/>
  <c r="C181" i="32" s="1"/>
  <c r="C182" i="32" s="1"/>
  <c r="C183" i="32" s="1"/>
  <c r="C184" i="32" s="1"/>
  <c r="C185" i="32" s="1"/>
  <c r="C186" i="32" s="1"/>
  <c r="C187" i="32" s="1"/>
  <c r="C188" i="32" s="1"/>
  <c r="C189" i="32" s="1"/>
  <c r="C190" i="32" s="1"/>
  <c r="C191" i="32" s="1"/>
  <c r="C192" i="32" s="1"/>
  <c r="C193" i="32" s="1"/>
  <c r="C194" i="32" s="1"/>
  <c r="C195" i="32" s="1"/>
  <c r="C196" i="32" s="1"/>
  <c r="C197" i="32" s="1"/>
  <c r="C198" i="32" s="1"/>
  <c r="C199" i="32" s="1"/>
  <c r="C200" i="32" s="1"/>
  <c r="C201" i="32" s="1"/>
  <c r="C202" i="32" s="1"/>
  <c r="C203" i="32" s="1"/>
  <c r="C204" i="32" s="1"/>
  <c r="C205" i="32" s="1"/>
  <c r="C206" i="32" s="1"/>
  <c r="C207" i="32" s="1"/>
  <c r="C208" i="32" s="1"/>
  <c r="C209" i="32" s="1"/>
  <c r="C210" i="32" s="1"/>
  <c r="C211" i="32" s="1"/>
  <c r="C212" i="32" s="1"/>
  <c r="C213" i="32" s="1"/>
  <c r="C214" i="32" s="1"/>
  <c r="C215" i="32" s="1"/>
  <c r="C216" i="32" s="1"/>
  <c r="C217" i="32" s="1"/>
  <c r="C218" i="32" s="1"/>
  <c r="C219" i="32" s="1"/>
  <c r="C220" i="32" s="1"/>
  <c r="C221" i="32" s="1"/>
  <c r="C222" i="32" s="1"/>
  <c r="C223" i="32" s="1"/>
  <c r="C224" i="32" s="1"/>
  <c r="C225" i="32" s="1"/>
  <c r="C226" i="32" s="1"/>
  <c r="C227" i="32" s="1"/>
  <c r="C228" i="32" s="1"/>
  <c r="C229" i="32" s="1"/>
  <c r="C230" i="32" s="1"/>
  <c r="C231" i="32" s="1"/>
  <c r="C232" i="32" s="1"/>
  <c r="C233" i="32" s="1"/>
  <c r="C234" i="32" s="1"/>
  <c r="C235" i="32" s="1"/>
  <c r="C236" i="32" s="1"/>
  <c r="C237" i="32" s="1"/>
  <c r="C238" i="32" s="1"/>
  <c r="C239" i="32" s="1"/>
  <c r="C240" i="32" s="1"/>
  <c r="C241" i="32" s="1"/>
  <c r="C242" i="32" s="1"/>
  <c r="C243" i="32" s="1"/>
  <c r="C244" i="32" s="1"/>
  <c r="C245" i="32" s="1"/>
  <c r="C246" i="32" s="1"/>
  <c r="C247" i="32" s="1"/>
  <c r="C248" i="32" s="1"/>
  <c r="C249" i="32" s="1"/>
  <c r="C250" i="32" s="1"/>
  <c r="C251" i="32" s="1"/>
  <c r="C252" i="32" s="1"/>
  <c r="C253" i="32" s="1"/>
  <c r="C254" i="32" s="1"/>
  <c r="C255" i="32" s="1"/>
  <c r="C256" i="32" s="1"/>
  <c r="C257" i="32" s="1"/>
  <c r="C258" i="32" s="1"/>
  <c r="C259" i="32" s="1"/>
  <c r="C260" i="32" s="1"/>
  <c r="C261" i="32" s="1"/>
  <c r="C262" i="32" s="1"/>
  <c r="C263" i="32" s="1"/>
  <c r="C264" i="32" s="1"/>
  <c r="C265" i="32" s="1"/>
  <c r="C266" i="32" s="1"/>
  <c r="C267" i="32" s="1"/>
  <c r="C268" i="32" s="1"/>
  <c r="C269" i="32" s="1"/>
  <c r="C270" i="32" s="1"/>
  <c r="C271" i="32" s="1"/>
  <c r="C272" i="32" s="1"/>
  <c r="C273" i="32" s="1"/>
  <c r="C274" i="32" s="1"/>
  <c r="C275" i="32" s="1"/>
  <c r="C276" i="32" s="1"/>
  <c r="C277" i="32" s="1"/>
  <c r="C278" i="32" s="1"/>
  <c r="C279" i="32" s="1"/>
  <c r="C280" i="32" s="1"/>
  <c r="C281" i="32" s="1"/>
  <c r="C282" i="32" s="1"/>
  <c r="C283" i="32" s="1"/>
  <c r="C284" i="32" s="1"/>
  <c r="C285" i="32" s="1"/>
  <c r="C286" i="32" s="1"/>
  <c r="C287" i="32" s="1"/>
  <c r="C288" i="32" s="1"/>
  <c r="C289" i="32" s="1"/>
  <c r="C15" i="32"/>
  <c r="B15" i="32"/>
  <c r="C2" i="31"/>
  <c r="H20" i="31"/>
  <c r="H21" i="31" s="1"/>
  <c r="G20" i="31"/>
  <c r="G21" i="31" s="1"/>
  <c r="G22" i="31" s="1"/>
  <c r="G23" i="31" s="1"/>
  <c r="G24" i="31" s="1"/>
  <c r="G25" i="31" s="1"/>
  <c r="G26" i="31" s="1"/>
  <c r="G27" i="31" s="1"/>
  <c r="G28" i="31" s="1"/>
  <c r="G29" i="31" s="1"/>
  <c r="G30" i="31" s="1"/>
  <c r="G31" i="31" s="1"/>
  <c r="G32" i="31" s="1"/>
  <c r="G33" i="31" s="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G55" i="31" s="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G66" i="31" s="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G77" i="31" s="1"/>
  <c r="G78" i="31" s="1"/>
  <c r="G79" i="31" s="1"/>
  <c r="G80" i="31" s="1"/>
  <c r="G81" i="31" s="1"/>
  <c r="G82" i="31" s="1"/>
  <c r="G83" i="31" s="1"/>
  <c r="G84" i="31" s="1"/>
  <c r="G85" i="31" s="1"/>
  <c r="G86" i="31" s="1"/>
  <c r="G87" i="31" s="1"/>
  <c r="G88" i="31" s="1"/>
  <c r="G89" i="31" s="1"/>
  <c r="G90" i="31" s="1"/>
  <c r="G91" i="31" s="1"/>
  <c r="G92" i="31" s="1"/>
  <c r="G93" i="31" s="1"/>
  <c r="G94" i="31" s="1"/>
  <c r="G95" i="31" s="1"/>
  <c r="G96" i="31" s="1"/>
  <c r="G97" i="31" s="1"/>
  <c r="G98" i="31" s="1"/>
  <c r="G99" i="31" s="1"/>
  <c r="G100" i="31" s="1"/>
  <c r="G101" i="31" s="1"/>
  <c r="G102" i="31" s="1"/>
  <c r="G103" i="31" s="1"/>
  <c r="G104" i="31" s="1"/>
  <c r="G105" i="31" s="1"/>
  <c r="G106" i="31" s="1"/>
  <c r="G107" i="31" s="1"/>
  <c r="G108" i="31" s="1"/>
  <c r="G109" i="31" s="1"/>
  <c r="G110" i="31" s="1"/>
  <c r="G111" i="31" s="1"/>
  <c r="G112" i="31" s="1"/>
  <c r="G113" i="31" s="1"/>
  <c r="G114" i="31" s="1"/>
  <c r="G115" i="31" s="1"/>
  <c r="G116" i="31" s="1"/>
  <c r="G117" i="31" s="1"/>
  <c r="G118" i="31" s="1"/>
  <c r="G119" i="31" s="1"/>
  <c r="G120" i="31" s="1"/>
  <c r="G121" i="31" s="1"/>
  <c r="G122" i="31" s="1"/>
  <c r="G123" i="31" s="1"/>
  <c r="G124" i="31" s="1"/>
  <c r="G125" i="31" s="1"/>
  <c r="G126" i="31" s="1"/>
  <c r="G127" i="31" s="1"/>
  <c r="G128" i="31" s="1"/>
  <c r="G129" i="31" s="1"/>
  <c r="G130" i="31" s="1"/>
  <c r="G131" i="31" s="1"/>
  <c r="G132" i="31" s="1"/>
  <c r="G133" i="31" s="1"/>
  <c r="G134" i="31" s="1"/>
  <c r="G135" i="31" s="1"/>
  <c r="G136" i="31" s="1"/>
  <c r="G137" i="31" s="1"/>
  <c r="G138" i="31" s="1"/>
  <c r="G139" i="31" s="1"/>
  <c r="G140" i="31" s="1"/>
  <c r="G141" i="31" s="1"/>
  <c r="G142" i="31" s="1"/>
  <c r="G143" i="31" s="1"/>
  <c r="G144" i="31" s="1"/>
  <c r="G145" i="31" s="1"/>
  <c r="G146" i="31" s="1"/>
  <c r="G147" i="31" s="1"/>
  <c r="G148" i="31" s="1"/>
  <c r="G149" i="31" s="1"/>
  <c r="G150" i="31" s="1"/>
  <c r="G151" i="31" s="1"/>
  <c r="G152" i="31" s="1"/>
  <c r="G153" i="31" s="1"/>
  <c r="G154" i="31" s="1"/>
  <c r="G155" i="31" s="1"/>
  <c r="G156" i="31" s="1"/>
  <c r="G157" i="31" s="1"/>
  <c r="G158" i="31" s="1"/>
  <c r="G159" i="31" s="1"/>
  <c r="G160" i="31" s="1"/>
  <c r="G161" i="31" s="1"/>
  <c r="G162" i="31" s="1"/>
  <c r="G163" i="31" s="1"/>
  <c r="G164" i="31" s="1"/>
  <c r="G165" i="31" s="1"/>
  <c r="G166" i="31" s="1"/>
  <c r="G167" i="31" s="1"/>
  <c r="G168" i="31" s="1"/>
  <c r="G169" i="31" s="1"/>
  <c r="G170" i="31" s="1"/>
  <c r="G171" i="31" s="1"/>
  <c r="G172" i="31" s="1"/>
  <c r="G173" i="31" s="1"/>
  <c r="G174" i="31" s="1"/>
  <c r="G175" i="31" s="1"/>
  <c r="G176" i="31" s="1"/>
  <c r="G177" i="31" s="1"/>
  <c r="G178" i="31" s="1"/>
  <c r="G179" i="31" s="1"/>
  <c r="G180" i="31" s="1"/>
  <c r="G181" i="31" s="1"/>
  <c r="G182" i="31" s="1"/>
  <c r="G183" i="31" s="1"/>
  <c r="G184" i="31" s="1"/>
  <c r="G185" i="31" s="1"/>
  <c r="G186" i="31" s="1"/>
  <c r="G187" i="31" s="1"/>
  <c r="G188" i="31" s="1"/>
  <c r="G189" i="31" s="1"/>
  <c r="G190" i="31" s="1"/>
  <c r="G191" i="31" s="1"/>
  <c r="G192" i="31" s="1"/>
  <c r="G193" i="31" s="1"/>
  <c r="G194" i="31" s="1"/>
  <c r="G195" i="31" s="1"/>
  <c r="G196" i="31" s="1"/>
  <c r="G197" i="31" s="1"/>
  <c r="G198" i="31" s="1"/>
  <c r="G199" i="31" s="1"/>
  <c r="G200" i="31" s="1"/>
  <c r="G201" i="31" s="1"/>
  <c r="G202" i="31" s="1"/>
  <c r="G203" i="31" s="1"/>
  <c r="G204" i="31" s="1"/>
  <c r="G205" i="31" s="1"/>
  <c r="G206" i="31" s="1"/>
  <c r="G207" i="31" s="1"/>
  <c r="G208" i="31" s="1"/>
  <c r="G209" i="31" s="1"/>
  <c r="G210" i="31" s="1"/>
  <c r="G211" i="31" s="1"/>
  <c r="G212" i="31" s="1"/>
  <c r="G213" i="31" s="1"/>
  <c r="G214" i="31" s="1"/>
  <c r="G215" i="31" s="1"/>
  <c r="G216" i="31" s="1"/>
  <c r="G217" i="31" s="1"/>
  <c r="G218" i="31" s="1"/>
  <c r="G219" i="31" s="1"/>
  <c r="G220" i="31" s="1"/>
  <c r="G221" i="31" s="1"/>
  <c r="G222" i="31" s="1"/>
  <c r="G223" i="31" s="1"/>
  <c r="G224" i="31" s="1"/>
  <c r="G225" i="31" s="1"/>
  <c r="G226" i="31" s="1"/>
  <c r="G227" i="31" s="1"/>
  <c r="G228" i="31" s="1"/>
  <c r="G229" i="31" s="1"/>
  <c r="G230" i="31" s="1"/>
  <c r="G231" i="31" s="1"/>
  <c r="G232" i="31" s="1"/>
  <c r="G233" i="31" s="1"/>
  <c r="G234" i="31" s="1"/>
  <c r="G235" i="31" s="1"/>
  <c r="G236" i="31" s="1"/>
  <c r="G237" i="31" s="1"/>
  <c r="G238" i="31" s="1"/>
  <c r="G239" i="31" s="1"/>
  <c r="G240" i="31" s="1"/>
  <c r="G241" i="31" s="1"/>
  <c r="G242" i="31" s="1"/>
  <c r="G243" i="31" s="1"/>
  <c r="G244" i="31" s="1"/>
  <c r="G245" i="31" s="1"/>
  <c r="G246" i="31" s="1"/>
  <c r="G247" i="31" s="1"/>
  <c r="G248" i="31" s="1"/>
  <c r="G249" i="31" s="1"/>
  <c r="G250" i="31" s="1"/>
  <c r="G251" i="31" s="1"/>
  <c r="G252" i="31" s="1"/>
  <c r="G253" i="31" s="1"/>
  <c r="G254" i="31" s="1"/>
  <c r="G255" i="31" s="1"/>
  <c r="G256" i="31" s="1"/>
  <c r="G257" i="31" s="1"/>
  <c r="G258" i="31" s="1"/>
  <c r="G259" i="31" s="1"/>
  <c r="G260" i="31" s="1"/>
  <c r="G261" i="31" s="1"/>
  <c r="G262" i="31" s="1"/>
  <c r="G263" i="31" s="1"/>
  <c r="G264" i="31" s="1"/>
  <c r="G265" i="31" s="1"/>
  <c r="G266" i="31" s="1"/>
  <c r="G267" i="31" s="1"/>
  <c r="G268" i="31" s="1"/>
  <c r="G269" i="31" s="1"/>
  <c r="G270" i="31" s="1"/>
  <c r="G271" i="31" s="1"/>
  <c r="G272" i="31" s="1"/>
  <c r="G273" i="31" s="1"/>
  <c r="G274" i="31" s="1"/>
  <c r="G275" i="31" s="1"/>
  <c r="G276" i="31" s="1"/>
  <c r="G277" i="31" s="1"/>
  <c r="G278" i="31" s="1"/>
  <c r="G279" i="31" s="1"/>
  <c r="G280" i="31" s="1"/>
  <c r="G281" i="31" s="1"/>
  <c r="G282" i="31" s="1"/>
  <c r="G283" i="31" s="1"/>
  <c r="G284" i="31" s="1"/>
  <c r="G285" i="31" s="1"/>
  <c r="G286" i="31" s="1"/>
  <c r="G287" i="31" s="1"/>
  <c r="G288" i="31" s="1"/>
  <c r="G289" i="31" s="1"/>
  <c r="C20" i="31"/>
  <c r="C21" i="31" s="1"/>
  <c r="C22" i="31" s="1"/>
  <c r="C23" i="31" s="1"/>
  <c r="C24" i="31" s="1"/>
  <c r="C25" i="31" s="1"/>
  <c r="C26" i="31" s="1"/>
  <c r="C27" i="31" s="1"/>
  <c r="C28" i="31" s="1"/>
  <c r="C29" i="31" s="1"/>
  <c r="C30" i="31" s="1"/>
  <c r="C31" i="31" s="1"/>
  <c r="C32" i="31" s="1"/>
  <c r="C33" i="31" s="1"/>
  <c r="C34" i="31" s="1"/>
  <c r="C35" i="31" s="1"/>
  <c r="C36" i="31" s="1"/>
  <c r="C37" i="31" s="1"/>
  <c r="C38" i="31" s="1"/>
  <c r="C39" i="31" s="1"/>
  <c r="C40" i="31" s="1"/>
  <c r="C41" i="31" s="1"/>
  <c r="C42" i="31" s="1"/>
  <c r="C43" i="31" s="1"/>
  <c r="C44" i="31" s="1"/>
  <c r="C45" i="31" s="1"/>
  <c r="C46" i="31" s="1"/>
  <c r="C47" i="31" s="1"/>
  <c r="C48" i="31" s="1"/>
  <c r="C49" i="31" s="1"/>
  <c r="C50" i="31" s="1"/>
  <c r="C51" i="31" s="1"/>
  <c r="C52" i="31" s="1"/>
  <c r="C53" i="31" s="1"/>
  <c r="C54" i="31" s="1"/>
  <c r="C55" i="31" s="1"/>
  <c r="C56" i="31" s="1"/>
  <c r="C57" i="31" s="1"/>
  <c r="C58" i="31" s="1"/>
  <c r="C59" i="31" s="1"/>
  <c r="C60" i="31" s="1"/>
  <c r="C61" i="31" s="1"/>
  <c r="C62" i="31" s="1"/>
  <c r="C63" i="31" s="1"/>
  <c r="C64" i="31" s="1"/>
  <c r="C65" i="31" s="1"/>
  <c r="C66" i="31" s="1"/>
  <c r="C67" i="31" s="1"/>
  <c r="C68" i="31" s="1"/>
  <c r="C69" i="31" s="1"/>
  <c r="C70" i="31" s="1"/>
  <c r="C71" i="31" s="1"/>
  <c r="C72" i="31" s="1"/>
  <c r="C73" i="31" s="1"/>
  <c r="C74" i="31" s="1"/>
  <c r="C75" i="31" s="1"/>
  <c r="C76" i="31" s="1"/>
  <c r="C77" i="31" s="1"/>
  <c r="C78" i="31" s="1"/>
  <c r="C79" i="31" s="1"/>
  <c r="C80" i="31" s="1"/>
  <c r="C81" i="31" s="1"/>
  <c r="C82" i="31" s="1"/>
  <c r="C83" i="31" s="1"/>
  <c r="C84" i="31" s="1"/>
  <c r="C85" i="31" s="1"/>
  <c r="C86" i="31" s="1"/>
  <c r="C87" i="31" s="1"/>
  <c r="C88" i="31" s="1"/>
  <c r="C89" i="31" s="1"/>
  <c r="C90" i="31" s="1"/>
  <c r="C91" i="31" s="1"/>
  <c r="C92" i="31" s="1"/>
  <c r="C93" i="31" s="1"/>
  <c r="C94" i="31" s="1"/>
  <c r="C95" i="31" s="1"/>
  <c r="C96" i="31" s="1"/>
  <c r="C97" i="31" s="1"/>
  <c r="C98" i="31" s="1"/>
  <c r="C99" i="31" s="1"/>
  <c r="C100" i="31" s="1"/>
  <c r="C101" i="31" s="1"/>
  <c r="C102" i="31" s="1"/>
  <c r="C103" i="31" s="1"/>
  <c r="C104" i="31" s="1"/>
  <c r="C105" i="31" s="1"/>
  <c r="C106" i="31" s="1"/>
  <c r="C107" i="31" s="1"/>
  <c r="C108" i="31" s="1"/>
  <c r="C109" i="31" s="1"/>
  <c r="C110" i="31" s="1"/>
  <c r="C111" i="31" s="1"/>
  <c r="C112" i="31" s="1"/>
  <c r="C113" i="31" s="1"/>
  <c r="C114" i="31" s="1"/>
  <c r="C115" i="31" s="1"/>
  <c r="C116" i="31" s="1"/>
  <c r="C117" i="31" s="1"/>
  <c r="C118" i="31" s="1"/>
  <c r="C119" i="31" s="1"/>
  <c r="C120" i="31" s="1"/>
  <c r="C121" i="31" s="1"/>
  <c r="C122" i="31" s="1"/>
  <c r="C123" i="31" s="1"/>
  <c r="C124" i="31" s="1"/>
  <c r="C125" i="31" s="1"/>
  <c r="C126" i="31" s="1"/>
  <c r="C127" i="31" s="1"/>
  <c r="C128" i="31" s="1"/>
  <c r="C129" i="31" s="1"/>
  <c r="C130" i="31" s="1"/>
  <c r="C131" i="31" s="1"/>
  <c r="C132" i="31" s="1"/>
  <c r="C133" i="31" s="1"/>
  <c r="C134" i="31" s="1"/>
  <c r="C135" i="31" s="1"/>
  <c r="C136" i="31" s="1"/>
  <c r="C137" i="31" s="1"/>
  <c r="C138" i="31" s="1"/>
  <c r="C139" i="31" s="1"/>
  <c r="C140" i="31" s="1"/>
  <c r="C141" i="31" s="1"/>
  <c r="C142" i="31" s="1"/>
  <c r="C143" i="31" s="1"/>
  <c r="C144" i="31" s="1"/>
  <c r="C145" i="31" s="1"/>
  <c r="C146" i="31" s="1"/>
  <c r="C147" i="31" s="1"/>
  <c r="C148" i="31" s="1"/>
  <c r="C149" i="31" s="1"/>
  <c r="C150" i="31" s="1"/>
  <c r="C151" i="31" s="1"/>
  <c r="C152" i="31" s="1"/>
  <c r="C153" i="31" s="1"/>
  <c r="C154" i="31" s="1"/>
  <c r="C155" i="31" s="1"/>
  <c r="C156" i="31" s="1"/>
  <c r="C157" i="31" s="1"/>
  <c r="C158" i="31" s="1"/>
  <c r="C159" i="31" s="1"/>
  <c r="C160" i="31" s="1"/>
  <c r="C161" i="31" s="1"/>
  <c r="C162" i="31" s="1"/>
  <c r="C163" i="31" s="1"/>
  <c r="C164" i="31" s="1"/>
  <c r="C165" i="31" s="1"/>
  <c r="C166" i="31" s="1"/>
  <c r="C167" i="31" s="1"/>
  <c r="C168" i="31" s="1"/>
  <c r="C169" i="31" s="1"/>
  <c r="C170" i="31" s="1"/>
  <c r="C171" i="31" s="1"/>
  <c r="C172" i="31" s="1"/>
  <c r="C173" i="31" s="1"/>
  <c r="C174" i="31" s="1"/>
  <c r="C175" i="31" s="1"/>
  <c r="C176" i="31" s="1"/>
  <c r="C177" i="31" s="1"/>
  <c r="C178" i="31" s="1"/>
  <c r="C179" i="31" s="1"/>
  <c r="C180" i="31" s="1"/>
  <c r="C181" i="31" s="1"/>
  <c r="C182" i="31" s="1"/>
  <c r="C183" i="31" s="1"/>
  <c r="C184" i="31" s="1"/>
  <c r="C185" i="31" s="1"/>
  <c r="C186" i="31" s="1"/>
  <c r="C187" i="31" s="1"/>
  <c r="C188" i="31" s="1"/>
  <c r="C189" i="31" s="1"/>
  <c r="C190" i="31" s="1"/>
  <c r="C191" i="31" s="1"/>
  <c r="C192" i="31" s="1"/>
  <c r="C193" i="31" s="1"/>
  <c r="C194" i="31" s="1"/>
  <c r="C195" i="31" s="1"/>
  <c r="C196" i="31" s="1"/>
  <c r="C197" i="31" s="1"/>
  <c r="C198" i="31" s="1"/>
  <c r="C199" i="31" s="1"/>
  <c r="C200" i="31" s="1"/>
  <c r="C201" i="31" s="1"/>
  <c r="C202" i="31" s="1"/>
  <c r="C203" i="31" s="1"/>
  <c r="C204" i="31" s="1"/>
  <c r="C205" i="31" s="1"/>
  <c r="C206" i="31" s="1"/>
  <c r="C207" i="31" s="1"/>
  <c r="C208" i="31" s="1"/>
  <c r="C209" i="31" s="1"/>
  <c r="C210" i="31" s="1"/>
  <c r="C211" i="31" s="1"/>
  <c r="C212" i="31" s="1"/>
  <c r="C213" i="31" s="1"/>
  <c r="C214" i="31" s="1"/>
  <c r="C215" i="31" s="1"/>
  <c r="C216" i="31" s="1"/>
  <c r="C217" i="31" s="1"/>
  <c r="C218" i="31" s="1"/>
  <c r="C219" i="31" s="1"/>
  <c r="C220" i="31" s="1"/>
  <c r="C221" i="31" s="1"/>
  <c r="C222" i="31" s="1"/>
  <c r="C223" i="31" s="1"/>
  <c r="C224" i="31" s="1"/>
  <c r="C225" i="31" s="1"/>
  <c r="C226" i="31" s="1"/>
  <c r="C227" i="31" s="1"/>
  <c r="C228" i="31" s="1"/>
  <c r="C229" i="31" s="1"/>
  <c r="C230" i="31" s="1"/>
  <c r="C231" i="31" s="1"/>
  <c r="C232" i="31" s="1"/>
  <c r="C233" i="31" s="1"/>
  <c r="C234" i="31" s="1"/>
  <c r="C235" i="31" s="1"/>
  <c r="C236" i="31" s="1"/>
  <c r="C237" i="31" s="1"/>
  <c r="C238" i="31" s="1"/>
  <c r="C239" i="31" s="1"/>
  <c r="C240" i="31" s="1"/>
  <c r="C241" i="31" s="1"/>
  <c r="C242" i="31" s="1"/>
  <c r="C243" i="31" s="1"/>
  <c r="C244" i="31" s="1"/>
  <c r="C245" i="31" s="1"/>
  <c r="C246" i="31" s="1"/>
  <c r="C247" i="31" s="1"/>
  <c r="C248" i="31" s="1"/>
  <c r="C249" i="31" s="1"/>
  <c r="C250" i="31" s="1"/>
  <c r="C251" i="31" s="1"/>
  <c r="C252" i="31" s="1"/>
  <c r="C253" i="31" s="1"/>
  <c r="C254" i="31" s="1"/>
  <c r="C255" i="31" s="1"/>
  <c r="C256" i="31" s="1"/>
  <c r="C257" i="31" s="1"/>
  <c r="C258" i="31" s="1"/>
  <c r="C259" i="31" s="1"/>
  <c r="C260" i="31" s="1"/>
  <c r="C261" i="31" s="1"/>
  <c r="C262" i="31" s="1"/>
  <c r="C263" i="31" s="1"/>
  <c r="C264" i="31" s="1"/>
  <c r="C265" i="31" s="1"/>
  <c r="C266" i="31" s="1"/>
  <c r="C267" i="31" s="1"/>
  <c r="C268" i="31" s="1"/>
  <c r="C269" i="31" s="1"/>
  <c r="C270" i="31" s="1"/>
  <c r="C271" i="31" s="1"/>
  <c r="C272" i="31" s="1"/>
  <c r="C273" i="31" s="1"/>
  <c r="C274" i="31" s="1"/>
  <c r="C275" i="31" s="1"/>
  <c r="C276" i="31" s="1"/>
  <c r="C277" i="31" s="1"/>
  <c r="C278" i="31" s="1"/>
  <c r="C279" i="31" s="1"/>
  <c r="C280" i="31" s="1"/>
  <c r="C281" i="31" s="1"/>
  <c r="C282" i="31" s="1"/>
  <c r="C283" i="31" s="1"/>
  <c r="C284" i="31" s="1"/>
  <c r="C285" i="31" s="1"/>
  <c r="C286" i="31" s="1"/>
  <c r="C287" i="31" s="1"/>
  <c r="C288" i="31" s="1"/>
  <c r="C289" i="31" s="1"/>
  <c r="C15" i="31"/>
  <c r="B15" i="31"/>
  <c r="G28" i="9"/>
  <c r="W32" i="9"/>
  <c r="X32" i="9" s="1"/>
  <c r="C2" i="29"/>
  <c r="H20" i="29"/>
  <c r="H21" i="29" s="1"/>
  <c r="G20" i="29"/>
  <c r="G21" i="29" s="1"/>
  <c r="G22" i="29" s="1"/>
  <c r="G23" i="29" s="1"/>
  <c r="G24" i="29" s="1"/>
  <c r="G25" i="29" s="1"/>
  <c r="G26" i="29" s="1"/>
  <c r="G27" i="29" s="1"/>
  <c r="G28" i="29" s="1"/>
  <c r="G29" i="29" s="1"/>
  <c r="G30" i="29" s="1"/>
  <c r="G31" i="29" s="1"/>
  <c r="G32" i="29" s="1"/>
  <c r="G33" i="29" s="1"/>
  <c r="G34" i="29" s="1"/>
  <c r="G35" i="29" s="1"/>
  <c r="G36" i="29" s="1"/>
  <c r="G37" i="29" s="1"/>
  <c r="G38" i="29" s="1"/>
  <c r="G39" i="29" s="1"/>
  <c r="G40" i="29" s="1"/>
  <c r="G41" i="29" s="1"/>
  <c r="G42" i="29" s="1"/>
  <c r="G43" i="29" s="1"/>
  <c r="G44" i="29" s="1"/>
  <c r="G45" i="29" s="1"/>
  <c r="G46" i="29" s="1"/>
  <c r="G47" i="29" s="1"/>
  <c r="G48" i="29" s="1"/>
  <c r="G49" i="29" s="1"/>
  <c r="G50" i="29" s="1"/>
  <c r="G51" i="29" s="1"/>
  <c r="G52" i="29" s="1"/>
  <c r="G53" i="29" s="1"/>
  <c r="G54" i="29" s="1"/>
  <c r="G55" i="29" s="1"/>
  <c r="G56" i="29" s="1"/>
  <c r="G57" i="29" s="1"/>
  <c r="G58" i="29" s="1"/>
  <c r="G59" i="29" s="1"/>
  <c r="G60" i="29" s="1"/>
  <c r="G61" i="29" s="1"/>
  <c r="G62" i="29" s="1"/>
  <c r="G63" i="29" s="1"/>
  <c r="G64" i="29" s="1"/>
  <c r="G65" i="29" s="1"/>
  <c r="G66" i="29" s="1"/>
  <c r="G67" i="29" s="1"/>
  <c r="G68" i="29" s="1"/>
  <c r="G69" i="29" s="1"/>
  <c r="G70" i="29" s="1"/>
  <c r="G71" i="29" s="1"/>
  <c r="G72" i="29" s="1"/>
  <c r="G73" i="29" s="1"/>
  <c r="G74" i="29" s="1"/>
  <c r="G75" i="29" s="1"/>
  <c r="G76" i="29" s="1"/>
  <c r="G77" i="29" s="1"/>
  <c r="G78" i="29" s="1"/>
  <c r="G79" i="29" s="1"/>
  <c r="G80" i="29" s="1"/>
  <c r="G81" i="29" s="1"/>
  <c r="G82" i="29" s="1"/>
  <c r="G83" i="29" s="1"/>
  <c r="G84" i="29" s="1"/>
  <c r="G85" i="29" s="1"/>
  <c r="G86" i="29" s="1"/>
  <c r="G87" i="29" s="1"/>
  <c r="G88" i="29" s="1"/>
  <c r="G89" i="29" s="1"/>
  <c r="G90" i="29" s="1"/>
  <c r="G91" i="29" s="1"/>
  <c r="G92" i="29" s="1"/>
  <c r="G93" i="29" s="1"/>
  <c r="G94" i="29" s="1"/>
  <c r="G95" i="29" s="1"/>
  <c r="G96" i="29" s="1"/>
  <c r="G97" i="29" s="1"/>
  <c r="G98" i="29" s="1"/>
  <c r="G99" i="29" s="1"/>
  <c r="G100" i="29" s="1"/>
  <c r="G101" i="29" s="1"/>
  <c r="G102" i="29" s="1"/>
  <c r="G103" i="29" s="1"/>
  <c r="G104" i="29" s="1"/>
  <c r="G105" i="29" s="1"/>
  <c r="G106" i="29" s="1"/>
  <c r="G107" i="29" s="1"/>
  <c r="G108" i="29" s="1"/>
  <c r="G109" i="29" s="1"/>
  <c r="G110" i="29" s="1"/>
  <c r="G111" i="29" s="1"/>
  <c r="G112" i="29" s="1"/>
  <c r="G113" i="29" s="1"/>
  <c r="G114" i="29" s="1"/>
  <c r="G115" i="29" s="1"/>
  <c r="G116" i="29" s="1"/>
  <c r="G117" i="29" s="1"/>
  <c r="G118" i="29" s="1"/>
  <c r="G119" i="29" s="1"/>
  <c r="G120" i="29" s="1"/>
  <c r="G121" i="29" s="1"/>
  <c r="G122" i="29" s="1"/>
  <c r="G123" i="29" s="1"/>
  <c r="G124" i="29" s="1"/>
  <c r="G125" i="29" s="1"/>
  <c r="G126" i="29" s="1"/>
  <c r="G127" i="29" s="1"/>
  <c r="G128" i="29" s="1"/>
  <c r="G129" i="29" s="1"/>
  <c r="G130" i="29" s="1"/>
  <c r="G131" i="29" s="1"/>
  <c r="G132" i="29" s="1"/>
  <c r="G133" i="29" s="1"/>
  <c r="G134" i="29" s="1"/>
  <c r="G135" i="29" s="1"/>
  <c r="G136" i="29" s="1"/>
  <c r="G137" i="29" s="1"/>
  <c r="G138" i="29" s="1"/>
  <c r="G139" i="29" s="1"/>
  <c r="G140" i="29" s="1"/>
  <c r="G141" i="29" s="1"/>
  <c r="G142" i="29" s="1"/>
  <c r="G143" i="29" s="1"/>
  <c r="G144" i="29" s="1"/>
  <c r="G145" i="29" s="1"/>
  <c r="G146" i="29" s="1"/>
  <c r="G147" i="29" s="1"/>
  <c r="G148" i="29" s="1"/>
  <c r="G149" i="29" s="1"/>
  <c r="G150" i="29" s="1"/>
  <c r="G151" i="29" s="1"/>
  <c r="G152" i="29" s="1"/>
  <c r="G153" i="29" s="1"/>
  <c r="G154" i="29" s="1"/>
  <c r="G155" i="29" s="1"/>
  <c r="G156" i="29" s="1"/>
  <c r="G157" i="29" s="1"/>
  <c r="G158" i="29" s="1"/>
  <c r="G159" i="29" s="1"/>
  <c r="G160" i="29" s="1"/>
  <c r="G161" i="29" s="1"/>
  <c r="G162" i="29" s="1"/>
  <c r="G163" i="29" s="1"/>
  <c r="G164" i="29" s="1"/>
  <c r="G165" i="29" s="1"/>
  <c r="G166" i="29" s="1"/>
  <c r="G167" i="29" s="1"/>
  <c r="G168" i="29" s="1"/>
  <c r="G169" i="29" s="1"/>
  <c r="G170" i="29" s="1"/>
  <c r="G171" i="29" s="1"/>
  <c r="G172" i="29" s="1"/>
  <c r="G173" i="29" s="1"/>
  <c r="G174" i="29" s="1"/>
  <c r="G175" i="29" s="1"/>
  <c r="G176" i="29" s="1"/>
  <c r="G177" i="29" s="1"/>
  <c r="G178" i="29" s="1"/>
  <c r="G179" i="29" s="1"/>
  <c r="G180" i="29" s="1"/>
  <c r="G181" i="29" s="1"/>
  <c r="G182" i="29" s="1"/>
  <c r="G183" i="29" s="1"/>
  <c r="G184" i="29" s="1"/>
  <c r="G185" i="29" s="1"/>
  <c r="G186" i="29" s="1"/>
  <c r="G187" i="29" s="1"/>
  <c r="G188" i="29" s="1"/>
  <c r="G189" i="29" s="1"/>
  <c r="G190" i="29" s="1"/>
  <c r="G191" i="29" s="1"/>
  <c r="G192" i="29" s="1"/>
  <c r="G193" i="29" s="1"/>
  <c r="G194" i="29" s="1"/>
  <c r="G195" i="29" s="1"/>
  <c r="G196" i="29" s="1"/>
  <c r="G197" i="29" s="1"/>
  <c r="G198" i="29" s="1"/>
  <c r="G199" i="29" s="1"/>
  <c r="G200" i="29" s="1"/>
  <c r="G201" i="29" s="1"/>
  <c r="G202" i="29" s="1"/>
  <c r="G203" i="29" s="1"/>
  <c r="G204" i="29" s="1"/>
  <c r="G205" i="29" s="1"/>
  <c r="G206" i="29" s="1"/>
  <c r="G207" i="29" s="1"/>
  <c r="G208" i="29" s="1"/>
  <c r="G209" i="29" s="1"/>
  <c r="G210" i="29" s="1"/>
  <c r="G211" i="29" s="1"/>
  <c r="G212" i="29" s="1"/>
  <c r="G213" i="29" s="1"/>
  <c r="G214" i="29" s="1"/>
  <c r="G215" i="29" s="1"/>
  <c r="G216" i="29" s="1"/>
  <c r="G217" i="29" s="1"/>
  <c r="G218" i="29" s="1"/>
  <c r="G219" i="29" s="1"/>
  <c r="G220" i="29" s="1"/>
  <c r="G221" i="29" s="1"/>
  <c r="G222" i="29" s="1"/>
  <c r="G223" i="29" s="1"/>
  <c r="G224" i="29" s="1"/>
  <c r="G225" i="29" s="1"/>
  <c r="G226" i="29" s="1"/>
  <c r="G227" i="29" s="1"/>
  <c r="G228" i="29" s="1"/>
  <c r="G229" i="29" s="1"/>
  <c r="G230" i="29" s="1"/>
  <c r="G231" i="29" s="1"/>
  <c r="G232" i="29" s="1"/>
  <c r="G233" i="29" s="1"/>
  <c r="G234" i="29" s="1"/>
  <c r="G235" i="29" s="1"/>
  <c r="G236" i="29" s="1"/>
  <c r="G237" i="29" s="1"/>
  <c r="G238" i="29" s="1"/>
  <c r="G239" i="29" s="1"/>
  <c r="G240" i="29" s="1"/>
  <c r="G241" i="29" s="1"/>
  <c r="G242" i="29" s="1"/>
  <c r="G243" i="29" s="1"/>
  <c r="G244" i="29" s="1"/>
  <c r="G245" i="29" s="1"/>
  <c r="G246" i="29" s="1"/>
  <c r="G247" i="29" s="1"/>
  <c r="G248" i="29" s="1"/>
  <c r="G249" i="29" s="1"/>
  <c r="G250" i="29" s="1"/>
  <c r="G251" i="29" s="1"/>
  <c r="G252" i="29" s="1"/>
  <c r="G253" i="29" s="1"/>
  <c r="G254" i="29" s="1"/>
  <c r="G255" i="29" s="1"/>
  <c r="G256" i="29" s="1"/>
  <c r="G257" i="29" s="1"/>
  <c r="G258" i="29" s="1"/>
  <c r="G259" i="29" s="1"/>
  <c r="G260" i="29" s="1"/>
  <c r="G261" i="29" s="1"/>
  <c r="G262" i="29" s="1"/>
  <c r="G263" i="29" s="1"/>
  <c r="G264" i="29" s="1"/>
  <c r="G265" i="29" s="1"/>
  <c r="G266" i="29" s="1"/>
  <c r="G267" i="29" s="1"/>
  <c r="G268" i="29" s="1"/>
  <c r="G269" i="29" s="1"/>
  <c r="G270" i="29" s="1"/>
  <c r="G271" i="29" s="1"/>
  <c r="G272" i="29" s="1"/>
  <c r="G273" i="29" s="1"/>
  <c r="G274" i="29" s="1"/>
  <c r="G275" i="29" s="1"/>
  <c r="G276" i="29" s="1"/>
  <c r="G277" i="29" s="1"/>
  <c r="G278" i="29" s="1"/>
  <c r="G279" i="29" s="1"/>
  <c r="G280" i="29" s="1"/>
  <c r="G281" i="29" s="1"/>
  <c r="G282" i="29" s="1"/>
  <c r="G283" i="29" s="1"/>
  <c r="G284" i="29" s="1"/>
  <c r="G285" i="29" s="1"/>
  <c r="G286" i="29" s="1"/>
  <c r="G287" i="29" s="1"/>
  <c r="G288" i="29" s="1"/>
  <c r="G289" i="29" s="1"/>
  <c r="C20" i="29"/>
  <c r="C21" i="29" s="1"/>
  <c r="C22" i="29" s="1"/>
  <c r="C23" i="29" s="1"/>
  <c r="C24" i="29" s="1"/>
  <c r="C25" i="29" s="1"/>
  <c r="C26" i="29" s="1"/>
  <c r="C27" i="29" s="1"/>
  <c r="C28" i="29" s="1"/>
  <c r="C29" i="29" s="1"/>
  <c r="C30" i="29" s="1"/>
  <c r="C31" i="29" s="1"/>
  <c r="C32" i="29" s="1"/>
  <c r="C33" i="29" s="1"/>
  <c r="C34" i="29" s="1"/>
  <c r="C35" i="29" s="1"/>
  <c r="C36" i="29" s="1"/>
  <c r="C37" i="29" s="1"/>
  <c r="C38" i="29" s="1"/>
  <c r="C39" i="29" s="1"/>
  <c r="C40" i="29" s="1"/>
  <c r="C41" i="29" s="1"/>
  <c r="C42" i="29" s="1"/>
  <c r="C43" i="29" s="1"/>
  <c r="C44" i="29" s="1"/>
  <c r="C45" i="29" s="1"/>
  <c r="C46" i="29" s="1"/>
  <c r="C47" i="29" s="1"/>
  <c r="C48" i="29" s="1"/>
  <c r="C49" i="29" s="1"/>
  <c r="C50" i="29" s="1"/>
  <c r="C51" i="29" s="1"/>
  <c r="C52" i="29" s="1"/>
  <c r="C53" i="29" s="1"/>
  <c r="C54" i="29" s="1"/>
  <c r="C55" i="29" s="1"/>
  <c r="C56" i="29" s="1"/>
  <c r="C57" i="29" s="1"/>
  <c r="C58" i="29" s="1"/>
  <c r="C59" i="29" s="1"/>
  <c r="C60" i="29" s="1"/>
  <c r="C61" i="29" s="1"/>
  <c r="C62" i="29" s="1"/>
  <c r="C63" i="29" s="1"/>
  <c r="C64" i="29" s="1"/>
  <c r="C65" i="29" s="1"/>
  <c r="C66" i="29" s="1"/>
  <c r="C67" i="29" s="1"/>
  <c r="C68" i="29" s="1"/>
  <c r="C69" i="29" s="1"/>
  <c r="C70" i="29" s="1"/>
  <c r="C71" i="29" s="1"/>
  <c r="C72" i="29" s="1"/>
  <c r="C73" i="29" s="1"/>
  <c r="C74" i="29" s="1"/>
  <c r="C75" i="29" s="1"/>
  <c r="C76" i="29" s="1"/>
  <c r="C77" i="29" s="1"/>
  <c r="C78" i="29" s="1"/>
  <c r="C79" i="29" s="1"/>
  <c r="C80" i="29" s="1"/>
  <c r="C81" i="29" s="1"/>
  <c r="C82" i="29" s="1"/>
  <c r="C83" i="29" s="1"/>
  <c r="C84" i="29" s="1"/>
  <c r="C85" i="29" s="1"/>
  <c r="C86" i="29" s="1"/>
  <c r="C87" i="29" s="1"/>
  <c r="C88" i="29" s="1"/>
  <c r="C89" i="29" s="1"/>
  <c r="C90" i="29" s="1"/>
  <c r="C91" i="29" s="1"/>
  <c r="C92" i="29" s="1"/>
  <c r="C93" i="29" s="1"/>
  <c r="C94" i="29" s="1"/>
  <c r="C95" i="29" s="1"/>
  <c r="C96" i="29" s="1"/>
  <c r="C97" i="29" s="1"/>
  <c r="C98" i="29" s="1"/>
  <c r="C99" i="29" s="1"/>
  <c r="C100" i="29" s="1"/>
  <c r="C101" i="29" s="1"/>
  <c r="C102" i="29" s="1"/>
  <c r="C103" i="29" s="1"/>
  <c r="C104" i="29" s="1"/>
  <c r="C105" i="29" s="1"/>
  <c r="C106" i="29" s="1"/>
  <c r="C107" i="29" s="1"/>
  <c r="C108" i="29" s="1"/>
  <c r="C109" i="29" s="1"/>
  <c r="C110" i="29" s="1"/>
  <c r="C111" i="29" s="1"/>
  <c r="C112" i="29" s="1"/>
  <c r="C113" i="29" s="1"/>
  <c r="C114" i="29" s="1"/>
  <c r="C115" i="29" s="1"/>
  <c r="C116" i="29" s="1"/>
  <c r="C117" i="29" s="1"/>
  <c r="C118" i="29" s="1"/>
  <c r="C119" i="29" s="1"/>
  <c r="C120" i="29" s="1"/>
  <c r="C121" i="29" s="1"/>
  <c r="C122" i="29" s="1"/>
  <c r="C123" i="29" s="1"/>
  <c r="C124" i="29" s="1"/>
  <c r="C125" i="29" s="1"/>
  <c r="C126" i="29" s="1"/>
  <c r="C127" i="29" s="1"/>
  <c r="C128" i="29" s="1"/>
  <c r="C129" i="29" s="1"/>
  <c r="C130" i="29" s="1"/>
  <c r="C131" i="29" s="1"/>
  <c r="C132" i="29" s="1"/>
  <c r="C133" i="29" s="1"/>
  <c r="C134" i="29" s="1"/>
  <c r="C135" i="29" s="1"/>
  <c r="C136" i="29" s="1"/>
  <c r="C137" i="29" s="1"/>
  <c r="C138" i="29" s="1"/>
  <c r="C139" i="29" s="1"/>
  <c r="C140" i="29" s="1"/>
  <c r="C141" i="29" s="1"/>
  <c r="C142" i="29" s="1"/>
  <c r="C143" i="29" s="1"/>
  <c r="C144" i="29" s="1"/>
  <c r="C145" i="29" s="1"/>
  <c r="C146" i="29" s="1"/>
  <c r="C147" i="29" s="1"/>
  <c r="C148" i="29" s="1"/>
  <c r="C149" i="29" s="1"/>
  <c r="C150" i="29" s="1"/>
  <c r="C151" i="29" s="1"/>
  <c r="C152" i="29" s="1"/>
  <c r="C153" i="29" s="1"/>
  <c r="C154" i="29" s="1"/>
  <c r="C155" i="29" s="1"/>
  <c r="C156" i="29" s="1"/>
  <c r="C157" i="29" s="1"/>
  <c r="C158" i="29" s="1"/>
  <c r="C159" i="29" s="1"/>
  <c r="C160" i="29" s="1"/>
  <c r="C161" i="29" s="1"/>
  <c r="C162" i="29" s="1"/>
  <c r="C163" i="29" s="1"/>
  <c r="C164" i="29" s="1"/>
  <c r="C165" i="29" s="1"/>
  <c r="C166" i="29" s="1"/>
  <c r="C167" i="29" s="1"/>
  <c r="C168" i="29" s="1"/>
  <c r="C169" i="29" s="1"/>
  <c r="C170" i="29" s="1"/>
  <c r="C171" i="29" s="1"/>
  <c r="C172" i="29" s="1"/>
  <c r="C173" i="29" s="1"/>
  <c r="C174" i="29" s="1"/>
  <c r="C175" i="29" s="1"/>
  <c r="C176" i="29" s="1"/>
  <c r="C177" i="29" s="1"/>
  <c r="C178" i="29" s="1"/>
  <c r="C179" i="29" s="1"/>
  <c r="C180" i="29" s="1"/>
  <c r="C181" i="29" s="1"/>
  <c r="C182" i="29" s="1"/>
  <c r="C183" i="29" s="1"/>
  <c r="C184" i="29" s="1"/>
  <c r="C185" i="29" s="1"/>
  <c r="C186" i="29" s="1"/>
  <c r="C187" i="29" s="1"/>
  <c r="C188" i="29" s="1"/>
  <c r="C189" i="29" s="1"/>
  <c r="C190" i="29" s="1"/>
  <c r="C191" i="29" s="1"/>
  <c r="C192" i="29" s="1"/>
  <c r="C193" i="29" s="1"/>
  <c r="C194" i="29" s="1"/>
  <c r="C195" i="29" s="1"/>
  <c r="C196" i="29" s="1"/>
  <c r="C197" i="29" s="1"/>
  <c r="C198" i="29" s="1"/>
  <c r="C199" i="29" s="1"/>
  <c r="C200" i="29" s="1"/>
  <c r="C201" i="29" s="1"/>
  <c r="C202" i="29" s="1"/>
  <c r="C203" i="29" s="1"/>
  <c r="C204" i="29" s="1"/>
  <c r="C205" i="29" s="1"/>
  <c r="C206" i="29" s="1"/>
  <c r="C207" i="29" s="1"/>
  <c r="C208" i="29" s="1"/>
  <c r="C209" i="29" s="1"/>
  <c r="C210" i="29" s="1"/>
  <c r="C211" i="29" s="1"/>
  <c r="C212" i="29" s="1"/>
  <c r="C213" i="29" s="1"/>
  <c r="C214" i="29" s="1"/>
  <c r="C215" i="29" s="1"/>
  <c r="C216" i="29" s="1"/>
  <c r="C217" i="29" s="1"/>
  <c r="C218" i="29" s="1"/>
  <c r="C219" i="29" s="1"/>
  <c r="C220" i="29" s="1"/>
  <c r="C221" i="29" s="1"/>
  <c r="C222" i="29" s="1"/>
  <c r="C223" i="29" s="1"/>
  <c r="C224" i="29" s="1"/>
  <c r="C225" i="29" s="1"/>
  <c r="C226" i="29" s="1"/>
  <c r="C227" i="29" s="1"/>
  <c r="C228" i="29" s="1"/>
  <c r="C229" i="29" s="1"/>
  <c r="C230" i="29" s="1"/>
  <c r="C231" i="29" s="1"/>
  <c r="C232" i="29" s="1"/>
  <c r="C233" i="29" s="1"/>
  <c r="C234" i="29" s="1"/>
  <c r="C235" i="29" s="1"/>
  <c r="C236" i="29" s="1"/>
  <c r="C237" i="29" s="1"/>
  <c r="C238" i="29" s="1"/>
  <c r="C239" i="29" s="1"/>
  <c r="C240" i="29" s="1"/>
  <c r="C241" i="29" s="1"/>
  <c r="C242" i="29" s="1"/>
  <c r="C243" i="29" s="1"/>
  <c r="C244" i="29" s="1"/>
  <c r="C245" i="29" s="1"/>
  <c r="C246" i="29" s="1"/>
  <c r="C247" i="29" s="1"/>
  <c r="C248" i="29" s="1"/>
  <c r="C249" i="29" s="1"/>
  <c r="C250" i="29" s="1"/>
  <c r="C251" i="29" s="1"/>
  <c r="C252" i="29" s="1"/>
  <c r="C253" i="29" s="1"/>
  <c r="C254" i="29" s="1"/>
  <c r="C255" i="29" s="1"/>
  <c r="C256" i="29" s="1"/>
  <c r="C257" i="29" s="1"/>
  <c r="C258" i="29" s="1"/>
  <c r="C259" i="29" s="1"/>
  <c r="C260" i="29" s="1"/>
  <c r="C261" i="29" s="1"/>
  <c r="C262" i="29" s="1"/>
  <c r="C263" i="29" s="1"/>
  <c r="C264" i="29" s="1"/>
  <c r="C265" i="29" s="1"/>
  <c r="C266" i="29" s="1"/>
  <c r="C267" i="29" s="1"/>
  <c r="C268" i="29" s="1"/>
  <c r="C269" i="29" s="1"/>
  <c r="C270" i="29" s="1"/>
  <c r="C271" i="29" s="1"/>
  <c r="C272" i="29" s="1"/>
  <c r="C273" i="29" s="1"/>
  <c r="C274" i="29" s="1"/>
  <c r="C275" i="29" s="1"/>
  <c r="C276" i="29" s="1"/>
  <c r="C277" i="29" s="1"/>
  <c r="C278" i="29" s="1"/>
  <c r="C279" i="29" s="1"/>
  <c r="C280" i="29" s="1"/>
  <c r="C281" i="29" s="1"/>
  <c r="C282" i="29" s="1"/>
  <c r="C283" i="29" s="1"/>
  <c r="C284" i="29" s="1"/>
  <c r="C285" i="29" s="1"/>
  <c r="C286" i="29" s="1"/>
  <c r="C287" i="29" s="1"/>
  <c r="C288" i="29" s="1"/>
  <c r="C289" i="29" s="1"/>
  <c r="C15" i="29"/>
  <c r="B15" i="29"/>
  <c r="G21" i="28"/>
  <c r="G22" i="28" s="1"/>
  <c r="G23" i="28" s="1"/>
  <c r="G24" i="28" s="1"/>
  <c r="G25" i="28" s="1"/>
  <c r="G26" i="28" s="1"/>
  <c r="G27" i="28" s="1"/>
  <c r="G28" i="28" s="1"/>
  <c r="G29" i="28" s="1"/>
  <c r="G30" i="28" s="1"/>
  <c r="G31" i="28" s="1"/>
  <c r="G32" i="28" s="1"/>
  <c r="G33" i="28" s="1"/>
  <c r="G34" i="28" s="1"/>
  <c r="G35" i="28" s="1"/>
  <c r="G36" i="28" s="1"/>
  <c r="G37" i="28" s="1"/>
  <c r="G38" i="28" s="1"/>
  <c r="G39" i="28" s="1"/>
  <c r="G40" i="28" s="1"/>
  <c r="G41" i="28" s="1"/>
  <c r="G42" i="28" s="1"/>
  <c r="G43" i="28" s="1"/>
  <c r="G44" i="28" s="1"/>
  <c r="G45" i="28" s="1"/>
  <c r="G46" i="28" s="1"/>
  <c r="G47" i="28" s="1"/>
  <c r="G48" i="28" s="1"/>
  <c r="G49" i="28" s="1"/>
  <c r="G50" i="28" s="1"/>
  <c r="G51" i="28" s="1"/>
  <c r="G52" i="28" s="1"/>
  <c r="G53" i="28" s="1"/>
  <c r="G54" i="28" s="1"/>
  <c r="G55" i="28" s="1"/>
  <c r="G56" i="28" s="1"/>
  <c r="G57" i="28" s="1"/>
  <c r="G58" i="28" s="1"/>
  <c r="G59" i="28" s="1"/>
  <c r="G60" i="28" s="1"/>
  <c r="G61" i="28" s="1"/>
  <c r="G62" i="28" s="1"/>
  <c r="G63" i="28" s="1"/>
  <c r="G64" i="28" s="1"/>
  <c r="G65" i="28" s="1"/>
  <c r="G66" i="28" s="1"/>
  <c r="G67" i="28" s="1"/>
  <c r="G68" i="28" s="1"/>
  <c r="G69" i="28" s="1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G98" i="28" s="1"/>
  <c r="G99" i="28" s="1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G127" i="28" s="1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G156" i="28" s="1"/>
  <c r="G157" i="28" s="1"/>
  <c r="G158" i="28" s="1"/>
  <c r="G159" i="28" s="1"/>
  <c r="G160" i="28" s="1"/>
  <c r="G161" i="28" s="1"/>
  <c r="G162" i="28" s="1"/>
  <c r="G163" i="28" s="1"/>
  <c r="G164" i="28" s="1"/>
  <c r="G165" i="28" s="1"/>
  <c r="G166" i="28" s="1"/>
  <c r="G167" i="28" s="1"/>
  <c r="G168" i="28" s="1"/>
  <c r="G169" i="28" s="1"/>
  <c r="G170" i="28" s="1"/>
  <c r="G171" i="28" s="1"/>
  <c r="G172" i="28" s="1"/>
  <c r="G173" i="28" s="1"/>
  <c r="G174" i="28" s="1"/>
  <c r="G175" i="28" s="1"/>
  <c r="G176" i="28" s="1"/>
  <c r="G177" i="28" s="1"/>
  <c r="G178" i="28" s="1"/>
  <c r="G179" i="28" s="1"/>
  <c r="G180" i="28" s="1"/>
  <c r="G181" i="28" s="1"/>
  <c r="G182" i="28" s="1"/>
  <c r="G183" i="28" s="1"/>
  <c r="G184" i="28" s="1"/>
  <c r="G185" i="28" s="1"/>
  <c r="G186" i="28" s="1"/>
  <c r="G187" i="28" s="1"/>
  <c r="G188" i="28" s="1"/>
  <c r="G189" i="28" s="1"/>
  <c r="G190" i="28" s="1"/>
  <c r="G191" i="28" s="1"/>
  <c r="G192" i="28" s="1"/>
  <c r="G193" i="28" s="1"/>
  <c r="G194" i="28" s="1"/>
  <c r="G195" i="28" s="1"/>
  <c r="G196" i="28" s="1"/>
  <c r="G197" i="28" s="1"/>
  <c r="G198" i="28" s="1"/>
  <c r="G199" i="28" s="1"/>
  <c r="G200" i="28" s="1"/>
  <c r="G201" i="28" s="1"/>
  <c r="G202" i="28" s="1"/>
  <c r="G203" i="28" s="1"/>
  <c r="G204" i="28" s="1"/>
  <c r="G205" i="28" s="1"/>
  <c r="G206" i="28" s="1"/>
  <c r="G207" i="28" s="1"/>
  <c r="G208" i="28" s="1"/>
  <c r="G209" i="28" s="1"/>
  <c r="G210" i="28" s="1"/>
  <c r="G211" i="28" s="1"/>
  <c r="G212" i="28" s="1"/>
  <c r="G213" i="28" s="1"/>
  <c r="G214" i="28" s="1"/>
  <c r="G215" i="28" s="1"/>
  <c r="G216" i="28" s="1"/>
  <c r="G217" i="28" s="1"/>
  <c r="G218" i="28" s="1"/>
  <c r="G219" i="28" s="1"/>
  <c r="G220" i="28" s="1"/>
  <c r="G221" i="28" s="1"/>
  <c r="G222" i="28" s="1"/>
  <c r="G223" i="28" s="1"/>
  <c r="G224" i="28" s="1"/>
  <c r="G225" i="28" s="1"/>
  <c r="G226" i="28" s="1"/>
  <c r="G227" i="28" s="1"/>
  <c r="G228" i="28" s="1"/>
  <c r="G229" i="28" s="1"/>
  <c r="G230" i="28" s="1"/>
  <c r="G231" i="28" s="1"/>
  <c r="G232" i="28" s="1"/>
  <c r="G233" i="28" s="1"/>
  <c r="G234" i="28" s="1"/>
  <c r="G235" i="28" s="1"/>
  <c r="G236" i="28" s="1"/>
  <c r="G237" i="28" s="1"/>
  <c r="G238" i="28" s="1"/>
  <c r="G239" i="28" s="1"/>
  <c r="G240" i="28" s="1"/>
  <c r="G241" i="28" s="1"/>
  <c r="G242" i="28" s="1"/>
  <c r="G243" i="28" s="1"/>
  <c r="G244" i="28" s="1"/>
  <c r="G245" i="28" s="1"/>
  <c r="G246" i="28" s="1"/>
  <c r="G247" i="28" s="1"/>
  <c r="G248" i="28" s="1"/>
  <c r="G249" i="28" s="1"/>
  <c r="G250" i="28" s="1"/>
  <c r="G251" i="28" s="1"/>
  <c r="G252" i="28" s="1"/>
  <c r="G253" i="28" s="1"/>
  <c r="G254" i="28" s="1"/>
  <c r="G255" i="28" s="1"/>
  <c r="G256" i="28" s="1"/>
  <c r="G257" i="28" s="1"/>
  <c r="G258" i="28" s="1"/>
  <c r="G259" i="28" s="1"/>
  <c r="G260" i="28" s="1"/>
  <c r="G261" i="28" s="1"/>
  <c r="G262" i="28" s="1"/>
  <c r="G263" i="28" s="1"/>
  <c r="G264" i="28" s="1"/>
  <c r="G265" i="28" s="1"/>
  <c r="G266" i="28" s="1"/>
  <c r="G267" i="28" s="1"/>
  <c r="G268" i="28" s="1"/>
  <c r="G269" i="28" s="1"/>
  <c r="G270" i="28" s="1"/>
  <c r="G271" i="28" s="1"/>
  <c r="G272" i="28" s="1"/>
  <c r="G273" i="28" s="1"/>
  <c r="G274" i="28" s="1"/>
  <c r="G275" i="28" s="1"/>
  <c r="G276" i="28" s="1"/>
  <c r="G277" i="28" s="1"/>
  <c r="G278" i="28" s="1"/>
  <c r="G279" i="28" s="1"/>
  <c r="G280" i="28" s="1"/>
  <c r="G281" i="28" s="1"/>
  <c r="G282" i="28" s="1"/>
  <c r="G283" i="28" s="1"/>
  <c r="G284" i="28" s="1"/>
  <c r="G285" i="28" s="1"/>
  <c r="G286" i="28" s="1"/>
  <c r="G287" i="28" s="1"/>
  <c r="G288" i="28" s="1"/>
  <c r="G289" i="28" s="1"/>
  <c r="H20" i="28"/>
  <c r="H21" i="28" s="1"/>
  <c r="H22" i="28" s="1"/>
  <c r="H23" i="28" s="1"/>
  <c r="H24" i="28" s="1"/>
  <c r="H25" i="28" s="1"/>
  <c r="H26" i="28" s="1"/>
  <c r="H27" i="28" s="1"/>
  <c r="H28" i="28" s="1"/>
  <c r="H29" i="28" s="1"/>
  <c r="H30" i="28" s="1"/>
  <c r="H31" i="28" s="1"/>
  <c r="H32" i="28" s="1"/>
  <c r="H33" i="28" s="1"/>
  <c r="H34" i="28" s="1"/>
  <c r="H35" i="28" s="1"/>
  <c r="H36" i="28" s="1"/>
  <c r="H37" i="28" s="1"/>
  <c r="H38" i="28" s="1"/>
  <c r="H39" i="28" s="1"/>
  <c r="H40" i="28" s="1"/>
  <c r="H41" i="28" s="1"/>
  <c r="H42" i="28" s="1"/>
  <c r="H43" i="28" s="1"/>
  <c r="H44" i="28" s="1"/>
  <c r="H45" i="28" s="1"/>
  <c r="H46" i="28" s="1"/>
  <c r="H47" i="28" s="1"/>
  <c r="H48" i="28" s="1"/>
  <c r="H49" i="28" s="1"/>
  <c r="H50" i="28" s="1"/>
  <c r="H51" i="28" s="1"/>
  <c r="H52" i="28" s="1"/>
  <c r="H53" i="28" s="1"/>
  <c r="H54" i="28" s="1"/>
  <c r="H55" i="28" s="1"/>
  <c r="H56" i="28" s="1"/>
  <c r="H57" i="28" s="1"/>
  <c r="H58" i="28" s="1"/>
  <c r="H59" i="28" s="1"/>
  <c r="H60" i="28" s="1"/>
  <c r="H61" i="28" s="1"/>
  <c r="H62" i="28" s="1"/>
  <c r="H63" i="28" s="1"/>
  <c r="H64" i="28" s="1"/>
  <c r="H65" i="28" s="1"/>
  <c r="H66" i="28" s="1"/>
  <c r="H67" i="28" s="1"/>
  <c r="H68" i="28" s="1"/>
  <c r="H69" i="28" s="1"/>
  <c r="H70" i="28" s="1"/>
  <c r="H71" i="28" s="1"/>
  <c r="H72" i="28" s="1"/>
  <c r="H73" i="28" s="1"/>
  <c r="H74" i="28" s="1"/>
  <c r="H75" i="28" s="1"/>
  <c r="H76" i="28" s="1"/>
  <c r="H77" i="28" s="1"/>
  <c r="H78" i="28" s="1"/>
  <c r="H79" i="28" s="1"/>
  <c r="H80" i="28" s="1"/>
  <c r="H81" i="28" s="1"/>
  <c r="H82" i="28" s="1"/>
  <c r="G20" i="28"/>
  <c r="C20" i="28"/>
  <c r="C21" i="28" s="1"/>
  <c r="C22" i="28" s="1"/>
  <c r="C23" i="28" s="1"/>
  <c r="C24" i="28" s="1"/>
  <c r="C25" i="28" s="1"/>
  <c r="C26" i="28" s="1"/>
  <c r="C27" i="28" s="1"/>
  <c r="C28" i="28" s="1"/>
  <c r="C29" i="28" s="1"/>
  <c r="C30" i="28" s="1"/>
  <c r="C31" i="28" s="1"/>
  <c r="C32" i="28" s="1"/>
  <c r="C33" i="28" s="1"/>
  <c r="C34" i="28" s="1"/>
  <c r="C35" i="28" s="1"/>
  <c r="C36" i="28" s="1"/>
  <c r="C37" i="28" s="1"/>
  <c r="C38" i="28" s="1"/>
  <c r="C39" i="28" s="1"/>
  <c r="C40" i="28" s="1"/>
  <c r="C41" i="28" s="1"/>
  <c r="C42" i="28" s="1"/>
  <c r="C43" i="28" s="1"/>
  <c r="C44" i="28" s="1"/>
  <c r="C45" i="28" s="1"/>
  <c r="C46" i="28" s="1"/>
  <c r="C47" i="28" s="1"/>
  <c r="C48" i="28" s="1"/>
  <c r="C49" i="28" s="1"/>
  <c r="C50" i="28" s="1"/>
  <c r="C51" i="28" s="1"/>
  <c r="C52" i="28" s="1"/>
  <c r="C53" i="28" s="1"/>
  <c r="C54" i="28" s="1"/>
  <c r="C55" i="28" s="1"/>
  <c r="C56" i="28" s="1"/>
  <c r="C57" i="28" s="1"/>
  <c r="C58" i="28" s="1"/>
  <c r="C59" i="28" s="1"/>
  <c r="C60" i="28" s="1"/>
  <c r="C61" i="28" s="1"/>
  <c r="C62" i="28" s="1"/>
  <c r="C63" i="28" s="1"/>
  <c r="C64" i="28" s="1"/>
  <c r="C65" i="28" s="1"/>
  <c r="C66" i="28" s="1"/>
  <c r="C67" i="28" s="1"/>
  <c r="C68" i="28" s="1"/>
  <c r="C69" i="28" s="1"/>
  <c r="C70" i="28" s="1"/>
  <c r="C71" i="28" s="1"/>
  <c r="C72" i="28" s="1"/>
  <c r="C73" i="28" s="1"/>
  <c r="C74" i="28" s="1"/>
  <c r="C75" i="28" s="1"/>
  <c r="C76" i="28" s="1"/>
  <c r="C77" i="28" s="1"/>
  <c r="C78" i="28" s="1"/>
  <c r="C79" i="28" s="1"/>
  <c r="C80" i="28" s="1"/>
  <c r="C81" i="28" s="1"/>
  <c r="C82" i="28" s="1"/>
  <c r="C83" i="28" s="1"/>
  <c r="C84" i="28" s="1"/>
  <c r="C85" i="28" s="1"/>
  <c r="C86" i="28" s="1"/>
  <c r="C87" i="28" s="1"/>
  <c r="C88" i="28" s="1"/>
  <c r="C89" i="28" s="1"/>
  <c r="C90" i="28" s="1"/>
  <c r="C91" i="28" s="1"/>
  <c r="C92" i="28" s="1"/>
  <c r="C93" i="28" s="1"/>
  <c r="C94" i="28" s="1"/>
  <c r="C95" i="28" s="1"/>
  <c r="C96" i="28" s="1"/>
  <c r="C97" i="28" s="1"/>
  <c r="C98" i="28" s="1"/>
  <c r="C99" i="28" s="1"/>
  <c r="C100" i="28" s="1"/>
  <c r="C101" i="28" s="1"/>
  <c r="C102" i="28" s="1"/>
  <c r="C103" i="28" s="1"/>
  <c r="C104" i="28" s="1"/>
  <c r="C105" i="28" s="1"/>
  <c r="C106" i="28" s="1"/>
  <c r="C107" i="28" s="1"/>
  <c r="C108" i="28" s="1"/>
  <c r="C109" i="28" s="1"/>
  <c r="C110" i="28" s="1"/>
  <c r="C111" i="28" s="1"/>
  <c r="C112" i="28" s="1"/>
  <c r="C113" i="28" s="1"/>
  <c r="C114" i="28" s="1"/>
  <c r="C115" i="28" s="1"/>
  <c r="C116" i="28" s="1"/>
  <c r="C117" i="28" s="1"/>
  <c r="C118" i="28" s="1"/>
  <c r="C119" i="28" s="1"/>
  <c r="C120" i="28" s="1"/>
  <c r="C121" i="28" s="1"/>
  <c r="C122" i="28" s="1"/>
  <c r="C123" i="28" s="1"/>
  <c r="C124" i="28" s="1"/>
  <c r="C125" i="28" s="1"/>
  <c r="C126" i="28" s="1"/>
  <c r="C127" i="28" s="1"/>
  <c r="C128" i="28" s="1"/>
  <c r="C129" i="28" s="1"/>
  <c r="C130" i="28" s="1"/>
  <c r="C131" i="28" s="1"/>
  <c r="C132" i="28" s="1"/>
  <c r="C133" i="28" s="1"/>
  <c r="C134" i="28" s="1"/>
  <c r="C135" i="28" s="1"/>
  <c r="C136" i="28" s="1"/>
  <c r="C137" i="28" s="1"/>
  <c r="C138" i="28" s="1"/>
  <c r="C139" i="28" s="1"/>
  <c r="C140" i="28" s="1"/>
  <c r="C141" i="28" s="1"/>
  <c r="C142" i="28" s="1"/>
  <c r="C143" i="28" s="1"/>
  <c r="C144" i="28" s="1"/>
  <c r="C145" i="28" s="1"/>
  <c r="C146" i="28" s="1"/>
  <c r="C147" i="28" s="1"/>
  <c r="C148" i="28" s="1"/>
  <c r="C149" i="28" s="1"/>
  <c r="C150" i="28" s="1"/>
  <c r="C151" i="28" s="1"/>
  <c r="C152" i="28" s="1"/>
  <c r="C153" i="28" s="1"/>
  <c r="C154" i="28" s="1"/>
  <c r="C155" i="28" s="1"/>
  <c r="C156" i="28" s="1"/>
  <c r="C157" i="28" s="1"/>
  <c r="C158" i="28" s="1"/>
  <c r="C159" i="28" s="1"/>
  <c r="C160" i="28" s="1"/>
  <c r="C161" i="28" s="1"/>
  <c r="C162" i="28" s="1"/>
  <c r="C163" i="28" s="1"/>
  <c r="C164" i="28" s="1"/>
  <c r="C165" i="28" s="1"/>
  <c r="C166" i="28" s="1"/>
  <c r="C167" i="28" s="1"/>
  <c r="C168" i="28" s="1"/>
  <c r="C169" i="28" s="1"/>
  <c r="C170" i="28" s="1"/>
  <c r="C171" i="28" s="1"/>
  <c r="C172" i="28" s="1"/>
  <c r="C173" i="28" s="1"/>
  <c r="C174" i="28" s="1"/>
  <c r="C175" i="28" s="1"/>
  <c r="C176" i="28" s="1"/>
  <c r="C177" i="28" s="1"/>
  <c r="C178" i="28" s="1"/>
  <c r="C179" i="28" s="1"/>
  <c r="C180" i="28" s="1"/>
  <c r="C181" i="28" s="1"/>
  <c r="C182" i="28" s="1"/>
  <c r="C183" i="28" s="1"/>
  <c r="C184" i="28" s="1"/>
  <c r="C185" i="28" s="1"/>
  <c r="C186" i="28" s="1"/>
  <c r="C187" i="28" s="1"/>
  <c r="C188" i="28" s="1"/>
  <c r="C189" i="28" s="1"/>
  <c r="C190" i="28" s="1"/>
  <c r="C191" i="28" s="1"/>
  <c r="C192" i="28" s="1"/>
  <c r="C193" i="28" s="1"/>
  <c r="C194" i="28" s="1"/>
  <c r="C195" i="28" s="1"/>
  <c r="C196" i="28" s="1"/>
  <c r="C197" i="28" s="1"/>
  <c r="C198" i="28" s="1"/>
  <c r="C199" i="28" s="1"/>
  <c r="C200" i="28" s="1"/>
  <c r="C201" i="28" s="1"/>
  <c r="C202" i="28" s="1"/>
  <c r="C203" i="28" s="1"/>
  <c r="C204" i="28" s="1"/>
  <c r="C205" i="28" s="1"/>
  <c r="C206" i="28" s="1"/>
  <c r="C207" i="28" s="1"/>
  <c r="C208" i="28" s="1"/>
  <c r="C209" i="28" s="1"/>
  <c r="C210" i="28" s="1"/>
  <c r="C211" i="28" s="1"/>
  <c r="C212" i="28" s="1"/>
  <c r="C213" i="28" s="1"/>
  <c r="C214" i="28" s="1"/>
  <c r="C215" i="28" s="1"/>
  <c r="C216" i="28" s="1"/>
  <c r="C217" i="28" s="1"/>
  <c r="C218" i="28" s="1"/>
  <c r="C219" i="28" s="1"/>
  <c r="C220" i="28" s="1"/>
  <c r="C221" i="28" s="1"/>
  <c r="C222" i="28" s="1"/>
  <c r="C223" i="28" s="1"/>
  <c r="C224" i="28" s="1"/>
  <c r="C225" i="28" s="1"/>
  <c r="C226" i="28" s="1"/>
  <c r="C227" i="28" s="1"/>
  <c r="C228" i="28" s="1"/>
  <c r="C229" i="28" s="1"/>
  <c r="C230" i="28" s="1"/>
  <c r="C231" i="28" s="1"/>
  <c r="C232" i="28" s="1"/>
  <c r="C233" i="28" s="1"/>
  <c r="C234" i="28" s="1"/>
  <c r="C235" i="28" s="1"/>
  <c r="C236" i="28" s="1"/>
  <c r="C237" i="28" s="1"/>
  <c r="C238" i="28" s="1"/>
  <c r="C239" i="28" s="1"/>
  <c r="C240" i="28" s="1"/>
  <c r="C241" i="28" s="1"/>
  <c r="C242" i="28" s="1"/>
  <c r="C243" i="28" s="1"/>
  <c r="C244" i="28" s="1"/>
  <c r="C245" i="28" s="1"/>
  <c r="C246" i="28" s="1"/>
  <c r="C247" i="28" s="1"/>
  <c r="C248" i="28" s="1"/>
  <c r="C249" i="28" s="1"/>
  <c r="C250" i="28" s="1"/>
  <c r="C251" i="28" s="1"/>
  <c r="C252" i="28" s="1"/>
  <c r="C253" i="28" s="1"/>
  <c r="C254" i="28" s="1"/>
  <c r="C255" i="28" s="1"/>
  <c r="C256" i="28" s="1"/>
  <c r="C257" i="28" s="1"/>
  <c r="C258" i="28" s="1"/>
  <c r="C259" i="28" s="1"/>
  <c r="C260" i="28" s="1"/>
  <c r="C261" i="28" s="1"/>
  <c r="C262" i="28" s="1"/>
  <c r="C263" i="28" s="1"/>
  <c r="C264" i="28" s="1"/>
  <c r="C265" i="28" s="1"/>
  <c r="C266" i="28" s="1"/>
  <c r="C267" i="28" s="1"/>
  <c r="C268" i="28" s="1"/>
  <c r="C269" i="28" s="1"/>
  <c r="C270" i="28" s="1"/>
  <c r="C271" i="28" s="1"/>
  <c r="C272" i="28" s="1"/>
  <c r="C273" i="28" s="1"/>
  <c r="C274" i="28" s="1"/>
  <c r="C275" i="28" s="1"/>
  <c r="C276" i="28" s="1"/>
  <c r="C277" i="28" s="1"/>
  <c r="C278" i="28" s="1"/>
  <c r="C279" i="28" s="1"/>
  <c r="C280" i="28" s="1"/>
  <c r="C281" i="28" s="1"/>
  <c r="C282" i="28" s="1"/>
  <c r="C283" i="28" s="1"/>
  <c r="C284" i="28" s="1"/>
  <c r="C285" i="28" s="1"/>
  <c r="C286" i="28" s="1"/>
  <c r="C287" i="28" s="1"/>
  <c r="C288" i="28" s="1"/>
  <c r="C289" i="28" s="1"/>
  <c r="C15" i="28"/>
  <c r="B15" i="28"/>
  <c r="G189" i="27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H20" i="27"/>
  <c r="G20" i="27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C20" i="27"/>
  <c r="C21" i="27" s="1"/>
  <c r="C22" i="27" s="1"/>
  <c r="C23" i="27" s="1"/>
  <c r="C24" i="27" s="1"/>
  <c r="C25" i="27" s="1"/>
  <c r="C26" i="27" s="1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C44" i="27" s="1"/>
  <c r="C45" i="27" s="1"/>
  <c r="C46" i="27" s="1"/>
  <c r="C47" i="27" s="1"/>
  <c r="C48" i="27" s="1"/>
  <c r="C49" i="27" s="1"/>
  <c r="C50" i="27" s="1"/>
  <c r="C51" i="27" s="1"/>
  <c r="C52" i="27" s="1"/>
  <c r="C53" i="27" s="1"/>
  <c r="C54" i="27" s="1"/>
  <c r="C55" i="27" s="1"/>
  <c r="C56" i="27" s="1"/>
  <c r="C57" i="27" s="1"/>
  <c r="C58" i="27" s="1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C73" i="27" s="1"/>
  <c r="C74" i="27" s="1"/>
  <c r="C75" i="27" s="1"/>
  <c r="C76" i="27" s="1"/>
  <c r="C77" i="27" s="1"/>
  <c r="C78" i="27" s="1"/>
  <c r="C79" i="27" s="1"/>
  <c r="C80" i="27" s="1"/>
  <c r="C81" i="27" s="1"/>
  <c r="C82" i="27" s="1"/>
  <c r="C83" i="27" s="1"/>
  <c r="C84" i="27" s="1"/>
  <c r="C85" i="27" s="1"/>
  <c r="C86" i="27" s="1"/>
  <c r="C87" i="27" s="1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C98" i="27" s="1"/>
  <c r="C99" i="27" s="1"/>
  <c r="C100" i="27" s="1"/>
  <c r="C101" i="27" s="1"/>
  <c r="C102" i="27" s="1"/>
  <c r="C103" i="27" s="1"/>
  <c r="C104" i="27" s="1"/>
  <c r="C105" i="27" s="1"/>
  <c r="C106" i="27" s="1"/>
  <c r="C107" i="27" s="1"/>
  <c r="C108" i="27" s="1"/>
  <c r="C109" i="27" s="1"/>
  <c r="C110" i="27" s="1"/>
  <c r="C111" i="27" s="1"/>
  <c r="C112" i="27" s="1"/>
  <c r="C113" i="27" s="1"/>
  <c r="C114" i="27" s="1"/>
  <c r="C115" i="27" s="1"/>
  <c r="C116" i="27" s="1"/>
  <c r="C117" i="27" s="1"/>
  <c r="C118" i="27" s="1"/>
  <c r="C119" i="27" s="1"/>
  <c r="C120" i="27" s="1"/>
  <c r="C121" i="27" s="1"/>
  <c r="C122" i="27" s="1"/>
  <c r="C123" i="27" s="1"/>
  <c r="C124" i="27" s="1"/>
  <c r="C125" i="27" s="1"/>
  <c r="C126" i="27" s="1"/>
  <c r="C127" i="27" s="1"/>
  <c r="C128" i="27" s="1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C152" i="27" s="1"/>
  <c r="C153" i="27" s="1"/>
  <c r="C154" i="27" s="1"/>
  <c r="C155" i="27" s="1"/>
  <c r="C156" i="27" s="1"/>
  <c r="C157" i="27" s="1"/>
  <c r="C158" i="27" s="1"/>
  <c r="C159" i="27" s="1"/>
  <c r="C160" i="27" s="1"/>
  <c r="C161" i="27" s="1"/>
  <c r="C162" i="27" s="1"/>
  <c r="C163" i="27" s="1"/>
  <c r="C164" i="27" s="1"/>
  <c r="C165" i="27" s="1"/>
  <c r="C166" i="27" s="1"/>
  <c r="C167" i="27" s="1"/>
  <c r="C168" i="27" s="1"/>
  <c r="C169" i="27" s="1"/>
  <c r="C170" i="27" s="1"/>
  <c r="C171" i="27" s="1"/>
  <c r="C172" i="27" s="1"/>
  <c r="C173" i="27" s="1"/>
  <c r="C174" i="27" s="1"/>
  <c r="C175" i="27" s="1"/>
  <c r="C176" i="27" s="1"/>
  <c r="C177" i="27" s="1"/>
  <c r="C178" i="27" s="1"/>
  <c r="C179" i="27" s="1"/>
  <c r="C180" i="27" s="1"/>
  <c r="C181" i="27" s="1"/>
  <c r="C182" i="27" s="1"/>
  <c r="C183" i="27" s="1"/>
  <c r="C184" i="27" s="1"/>
  <c r="C185" i="27" s="1"/>
  <c r="C186" i="27" s="1"/>
  <c r="C187" i="27" s="1"/>
  <c r="C188" i="27" s="1"/>
  <c r="C189" i="27" s="1"/>
  <c r="C190" i="27" s="1"/>
  <c r="C191" i="27" s="1"/>
  <c r="C192" i="27" s="1"/>
  <c r="C193" i="27" s="1"/>
  <c r="C194" i="27" s="1"/>
  <c r="C195" i="27" s="1"/>
  <c r="C196" i="27" s="1"/>
  <c r="C197" i="27" s="1"/>
  <c r="C198" i="27" s="1"/>
  <c r="C199" i="27" s="1"/>
  <c r="C200" i="27" s="1"/>
  <c r="C201" i="27" s="1"/>
  <c r="C202" i="27" s="1"/>
  <c r="C203" i="27" s="1"/>
  <c r="C204" i="27" s="1"/>
  <c r="C205" i="27" s="1"/>
  <c r="C206" i="27" s="1"/>
  <c r="C207" i="27" s="1"/>
  <c r="C208" i="27" s="1"/>
  <c r="C209" i="27" s="1"/>
  <c r="C210" i="27" s="1"/>
  <c r="C211" i="27" s="1"/>
  <c r="C212" i="27" s="1"/>
  <c r="C213" i="27" s="1"/>
  <c r="C214" i="27" s="1"/>
  <c r="C215" i="27" s="1"/>
  <c r="C216" i="27" s="1"/>
  <c r="C217" i="27" s="1"/>
  <c r="C218" i="27" s="1"/>
  <c r="C219" i="27" s="1"/>
  <c r="C220" i="27" s="1"/>
  <c r="C221" i="27" s="1"/>
  <c r="C222" i="27" s="1"/>
  <c r="C223" i="27" s="1"/>
  <c r="C224" i="27" s="1"/>
  <c r="C225" i="27" s="1"/>
  <c r="C226" i="27" s="1"/>
  <c r="C227" i="27" s="1"/>
  <c r="C228" i="27" s="1"/>
  <c r="C229" i="27" s="1"/>
  <c r="C230" i="27" s="1"/>
  <c r="C231" i="27" s="1"/>
  <c r="C232" i="27" s="1"/>
  <c r="C233" i="27" s="1"/>
  <c r="C234" i="27" s="1"/>
  <c r="C235" i="27" s="1"/>
  <c r="C236" i="27" s="1"/>
  <c r="C237" i="27" s="1"/>
  <c r="C238" i="27" s="1"/>
  <c r="C239" i="27" s="1"/>
  <c r="C240" i="27" s="1"/>
  <c r="C241" i="27" s="1"/>
  <c r="C242" i="27" s="1"/>
  <c r="C243" i="27" s="1"/>
  <c r="C244" i="27" s="1"/>
  <c r="C245" i="27" s="1"/>
  <c r="C246" i="27" s="1"/>
  <c r="C247" i="27" s="1"/>
  <c r="C248" i="27" s="1"/>
  <c r="C249" i="27" s="1"/>
  <c r="C250" i="27" s="1"/>
  <c r="C251" i="27" s="1"/>
  <c r="C252" i="27" s="1"/>
  <c r="C253" i="27" s="1"/>
  <c r="C254" i="27" s="1"/>
  <c r="C255" i="27" s="1"/>
  <c r="C256" i="27" s="1"/>
  <c r="C257" i="27" s="1"/>
  <c r="C258" i="27" s="1"/>
  <c r="C259" i="27" s="1"/>
  <c r="C260" i="27" s="1"/>
  <c r="C261" i="27" s="1"/>
  <c r="C262" i="27" s="1"/>
  <c r="C263" i="27" s="1"/>
  <c r="C264" i="27" s="1"/>
  <c r="C265" i="27" s="1"/>
  <c r="C266" i="27" s="1"/>
  <c r="C267" i="27" s="1"/>
  <c r="C268" i="27" s="1"/>
  <c r="C269" i="27" s="1"/>
  <c r="C270" i="27" s="1"/>
  <c r="C271" i="27" s="1"/>
  <c r="C272" i="27" s="1"/>
  <c r="C273" i="27" s="1"/>
  <c r="C274" i="27" s="1"/>
  <c r="C275" i="27" s="1"/>
  <c r="C276" i="27" s="1"/>
  <c r="C277" i="27" s="1"/>
  <c r="C278" i="27" s="1"/>
  <c r="C279" i="27" s="1"/>
  <c r="C280" i="27" s="1"/>
  <c r="C281" i="27" s="1"/>
  <c r="C282" i="27" s="1"/>
  <c r="C283" i="27" s="1"/>
  <c r="C284" i="27" s="1"/>
  <c r="C285" i="27" s="1"/>
  <c r="C286" i="27" s="1"/>
  <c r="C287" i="27" s="1"/>
  <c r="C288" i="27" s="1"/>
  <c r="C289" i="27" s="1"/>
  <c r="C15" i="27"/>
  <c r="B15" i="27"/>
  <c r="H20" i="26"/>
  <c r="G20" i="26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G98" i="26" s="1"/>
  <c r="G99" i="26" s="1"/>
  <c r="G100" i="26" s="1"/>
  <c r="G101" i="26" s="1"/>
  <c r="G102" i="26" s="1"/>
  <c r="G103" i="26" s="1"/>
  <c r="G104" i="26" s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262" i="26" s="1"/>
  <c r="G263" i="26" s="1"/>
  <c r="G264" i="26" s="1"/>
  <c r="G265" i="26" s="1"/>
  <c r="G266" i="26" s="1"/>
  <c r="G267" i="26" s="1"/>
  <c r="G268" i="26" s="1"/>
  <c r="G269" i="26" s="1"/>
  <c r="G270" i="26" s="1"/>
  <c r="G271" i="26" s="1"/>
  <c r="G272" i="26" s="1"/>
  <c r="G273" i="26" s="1"/>
  <c r="G274" i="26" s="1"/>
  <c r="G275" i="26" s="1"/>
  <c r="G276" i="26" s="1"/>
  <c r="G277" i="26" s="1"/>
  <c r="G278" i="26" s="1"/>
  <c r="G279" i="26" s="1"/>
  <c r="G280" i="26" s="1"/>
  <c r="G281" i="26" s="1"/>
  <c r="G282" i="26" s="1"/>
  <c r="G283" i="26" s="1"/>
  <c r="G284" i="26" s="1"/>
  <c r="G285" i="26" s="1"/>
  <c r="G286" i="26" s="1"/>
  <c r="G287" i="26" s="1"/>
  <c r="G288" i="26" s="1"/>
  <c r="G289" i="26" s="1"/>
  <c r="C20" i="26"/>
  <c r="C21" i="26" s="1"/>
  <c r="C22" i="26" s="1"/>
  <c r="C23" i="26" s="1"/>
  <c r="C24" i="26" s="1"/>
  <c r="C25" i="26" s="1"/>
  <c r="C26" i="26" s="1"/>
  <c r="C27" i="26" s="1"/>
  <c r="C28" i="26" s="1"/>
  <c r="C29" i="26" s="1"/>
  <c r="C30" i="26" s="1"/>
  <c r="C31" i="26" s="1"/>
  <c r="C32" i="26" s="1"/>
  <c r="C33" i="26" s="1"/>
  <c r="C34" i="26" s="1"/>
  <c r="C35" i="26" s="1"/>
  <c r="C36" i="26" s="1"/>
  <c r="C37" i="26" s="1"/>
  <c r="C38" i="26" s="1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C58" i="26" s="1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C75" i="26" s="1"/>
  <c r="C76" i="26" s="1"/>
  <c r="C77" i="26" s="1"/>
  <c r="C78" i="26" s="1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C98" i="26" s="1"/>
  <c r="C99" i="26" s="1"/>
  <c r="C100" i="26" s="1"/>
  <c r="C101" i="26" s="1"/>
  <c r="C102" i="26" s="1"/>
  <c r="C103" i="26" s="1"/>
  <c r="C104" i="26" s="1"/>
  <c r="C105" i="26" s="1"/>
  <c r="C106" i="26" s="1"/>
  <c r="C107" i="26" s="1"/>
  <c r="C108" i="26" s="1"/>
  <c r="C109" i="26" s="1"/>
  <c r="C110" i="26" s="1"/>
  <c r="C111" i="26" s="1"/>
  <c r="C112" i="26" s="1"/>
  <c r="C113" i="26" s="1"/>
  <c r="C114" i="26" s="1"/>
  <c r="C115" i="26" s="1"/>
  <c r="C116" i="26" s="1"/>
  <c r="C117" i="26" s="1"/>
  <c r="C118" i="26" s="1"/>
  <c r="C119" i="26" s="1"/>
  <c r="C120" i="26" s="1"/>
  <c r="C121" i="26" s="1"/>
  <c r="C122" i="26" s="1"/>
  <c r="C123" i="26" s="1"/>
  <c r="C124" i="26" s="1"/>
  <c r="C125" i="26" s="1"/>
  <c r="C126" i="26" s="1"/>
  <c r="C127" i="26" s="1"/>
  <c r="C128" i="26" s="1"/>
  <c r="C129" i="26" s="1"/>
  <c r="C130" i="26" s="1"/>
  <c r="C131" i="26" s="1"/>
  <c r="C132" i="26" s="1"/>
  <c r="C133" i="26" s="1"/>
  <c r="C134" i="26" s="1"/>
  <c r="C135" i="26" s="1"/>
  <c r="C136" i="26" s="1"/>
  <c r="C137" i="26" s="1"/>
  <c r="C138" i="26" s="1"/>
  <c r="C139" i="26" s="1"/>
  <c r="C140" i="26" s="1"/>
  <c r="C141" i="26" s="1"/>
  <c r="C142" i="26" s="1"/>
  <c r="C143" i="26" s="1"/>
  <c r="C144" i="26" s="1"/>
  <c r="C145" i="26" s="1"/>
  <c r="C146" i="26" s="1"/>
  <c r="C147" i="26" s="1"/>
  <c r="C148" i="26" s="1"/>
  <c r="C149" i="26" s="1"/>
  <c r="C150" i="26" s="1"/>
  <c r="C151" i="26" s="1"/>
  <c r="C152" i="26" s="1"/>
  <c r="C153" i="26" s="1"/>
  <c r="C154" i="26" s="1"/>
  <c r="C155" i="26" s="1"/>
  <c r="C156" i="26" s="1"/>
  <c r="C157" i="26" s="1"/>
  <c r="C158" i="26" s="1"/>
  <c r="C159" i="26" s="1"/>
  <c r="C160" i="26" s="1"/>
  <c r="C161" i="26" s="1"/>
  <c r="C162" i="26" s="1"/>
  <c r="C163" i="26" s="1"/>
  <c r="C164" i="26" s="1"/>
  <c r="C165" i="26" s="1"/>
  <c r="C166" i="26" s="1"/>
  <c r="C167" i="26" s="1"/>
  <c r="C168" i="26" s="1"/>
  <c r="C169" i="26" s="1"/>
  <c r="C170" i="26" s="1"/>
  <c r="C171" i="26" s="1"/>
  <c r="C172" i="26" s="1"/>
  <c r="C173" i="26" s="1"/>
  <c r="C174" i="26" s="1"/>
  <c r="C175" i="26" s="1"/>
  <c r="C176" i="26" s="1"/>
  <c r="C177" i="26" s="1"/>
  <c r="C178" i="26" s="1"/>
  <c r="C179" i="26" s="1"/>
  <c r="C180" i="26" s="1"/>
  <c r="C181" i="26" s="1"/>
  <c r="C182" i="26" s="1"/>
  <c r="C183" i="26" s="1"/>
  <c r="C184" i="26" s="1"/>
  <c r="C185" i="26" s="1"/>
  <c r="C186" i="26" s="1"/>
  <c r="C187" i="26" s="1"/>
  <c r="C188" i="26" s="1"/>
  <c r="C189" i="26" s="1"/>
  <c r="C190" i="26" s="1"/>
  <c r="C191" i="26" s="1"/>
  <c r="C192" i="26" s="1"/>
  <c r="C193" i="26" s="1"/>
  <c r="C194" i="26" s="1"/>
  <c r="C195" i="26" s="1"/>
  <c r="C196" i="26" s="1"/>
  <c r="C197" i="26" s="1"/>
  <c r="C198" i="26" s="1"/>
  <c r="C199" i="26" s="1"/>
  <c r="C200" i="26" s="1"/>
  <c r="C201" i="26" s="1"/>
  <c r="C202" i="26" s="1"/>
  <c r="C203" i="26" s="1"/>
  <c r="C204" i="26" s="1"/>
  <c r="C205" i="26" s="1"/>
  <c r="C206" i="26" s="1"/>
  <c r="C207" i="26" s="1"/>
  <c r="C208" i="26" s="1"/>
  <c r="C209" i="26" s="1"/>
  <c r="C210" i="26" s="1"/>
  <c r="C211" i="26" s="1"/>
  <c r="C212" i="26" s="1"/>
  <c r="C213" i="26" s="1"/>
  <c r="C214" i="26" s="1"/>
  <c r="C215" i="26" s="1"/>
  <c r="C216" i="26" s="1"/>
  <c r="C217" i="26" s="1"/>
  <c r="C218" i="26" s="1"/>
  <c r="C219" i="26" s="1"/>
  <c r="C220" i="26" s="1"/>
  <c r="C221" i="26" s="1"/>
  <c r="C222" i="26" s="1"/>
  <c r="C223" i="26" s="1"/>
  <c r="C224" i="26" s="1"/>
  <c r="C225" i="26" s="1"/>
  <c r="C226" i="26" s="1"/>
  <c r="C227" i="26" s="1"/>
  <c r="C228" i="26" s="1"/>
  <c r="C229" i="26" s="1"/>
  <c r="C230" i="26" s="1"/>
  <c r="C231" i="26" s="1"/>
  <c r="C232" i="26" s="1"/>
  <c r="C233" i="26" s="1"/>
  <c r="C234" i="26" s="1"/>
  <c r="C235" i="26" s="1"/>
  <c r="C236" i="26" s="1"/>
  <c r="C237" i="26" s="1"/>
  <c r="C238" i="26" s="1"/>
  <c r="C239" i="26" s="1"/>
  <c r="C240" i="26" s="1"/>
  <c r="C241" i="26" s="1"/>
  <c r="C242" i="26" s="1"/>
  <c r="C243" i="26" s="1"/>
  <c r="C244" i="26" s="1"/>
  <c r="C245" i="26" s="1"/>
  <c r="C246" i="26" s="1"/>
  <c r="C247" i="26" s="1"/>
  <c r="C248" i="26" s="1"/>
  <c r="C249" i="26" s="1"/>
  <c r="C250" i="26" s="1"/>
  <c r="C251" i="26" s="1"/>
  <c r="C252" i="26" s="1"/>
  <c r="C253" i="26" s="1"/>
  <c r="C254" i="26" s="1"/>
  <c r="C255" i="26" s="1"/>
  <c r="C256" i="26" s="1"/>
  <c r="C257" i="26" s="1"/>
  <c r="C258" i="26" s="1"/>
  <c r="C259" i="26" s="1"/>
  <c r="C260" i="26" s="1"/>
  <c r="C261" i="26" s="1"/>
  <c r="C262" i="26" s="1"/>
  <c r="C263" i="26" s="1"/>
  <c r="C264" i="26" s="1"/>
  <c r="C265" i="26" s="1"/>
  <c r="C266" i="26" s="1"/>
  <c r="C267" i="26" s="1"/>
  <c r="C268" i="26" s="1"/>
  <c r="C269" i="26" s="1"/>
  <c r="C270" i="26" s="1"/>
  <c r="C271" i="26" s="1"/>
  <c r="C272" i="26" s="1"/>
  <c r="C273" i="26" s="1"/>
  <c r="C274" i="26" s="1"/>
  <c r="C275" i="26" s="1"/>
  <c r="C276" i="26" s="1"/>
  <c r="C277" i="26" s="1"/>
  <c r="C278" i="26" s="1"/>
  <c r="C279" i="26" s="1"/>
  <c r="C280" i="26" s="1"/>
  <c r="C281" i="26" s="1"/>
  <c r="C282" i="26" s="1"/>
  <c r="C283" i="26" s="1"/>
  <c r="C284" i="26" s="1"/>
  <c r="C285" i="26" s="1"/>
  <c r="C286" i="26" s="1"/>
  <c r="C287" i="26" s="1"/>
  <c r="C288" i="26" s="1"/>
  <c r="C289" i="26" s="1"/>
  <c r="C15" i="26"/>
  <c r="B15" i="26"/>
  <c r="G21" i="25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H20" i="25"/>
  <c r="G20" i="25"/>
  <c r="C20" i="25"/>
  <c r="C21" i="25" s="1"/>
  <c r="C22" i="25" s="1"/>
  <c r="C23" i="25" s="1"/>
  <c r="C24" i="25" s="1"/>
  <c r="C25" i="25" s="1"/>
  <c r="C26" i="25" s="1"/>
  <c r="C27" i="25" s="1"/>
  <c r="C28" i="25" s="1"/>
  <c r="C29" i="25" s="1"/>
  <c r="C30" i="25" s="1"/>
  <c r="C31" i="25" s="1"/>
  <c r="C32" i="25" s="1"/>
  <c r="C33" i="25" s="1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C63" i="25" s="1"/>
  <c r="C64" i="25" s="1"/>
  <c r="C65" i="25" s="1"/>
  <c r="C66" i="25" s="1"/>
  <c r="C67" i="25" s="1"/>
  <c r="C68" i="25" s="1"/>
  <c r="C69" i="25" s="1"/>
  <c r="C70" i="25" s="1"/>
  <c r="C71" i="25" s="1"/>
  <c r="C72" i="25" s="1"/>
  <c r="C73" i="25" s="1"/>
  <c r="C74" i="25" s="1"/>
  <c r="C75" i="25" s="1"/>
  <c r="C76" i="25" s="1"/>
  <c r="C77" i="25" s="1"/>
  <c r="C78" i="25" s="1"/>
  <c r="C79" i="25" s="1"/>
  <c r="C80" i="25" s="1"/>
  <c r="C81" i="25" s="1"/>
  <c r="C82" i="25" s="1"/>
  <c r="C83" i="25" s="1"/>
  <c r="C84" i="25" s="1"/>
  <c r="C85" i="25" s="1"/>
  <c r="C86" i="25" s="1"/>
  <c r="C87" i="25" s="1"/>
  <c r="C88" i="25" s="1"/>
  <c r="C89" i="25" s="1"/>
  <c r="C90" i="25" s="1"/>
  <c r="C91" i="25" s="1"/>
  <c r="C92" i="25" s="1"/>
  <c r="C93" i="25" s="1"/>
  <c r="C94" i="25" s="1"/>
  <c r="C95" i="25" s="1"/>
  <c r="C96" i="25" s="1"/>
  <c r="C97" i="25" s="1"/>
  <c r="C98" i="25" s="1"/>
  <c r="C99" i="25" s="1"/>
  <c r="C100" i="25" s="1"/>
  <c r="C101" i="25" s="1"/>
  <c r="C102" i="25" s="1"/>
  <c r="C103" i="25" s="1"/>
  <c r="C104" i="25" s="1"/>
  <c r="C105" i="25" s="1"/>
  <c r="C106" i="25" s="1"/>
  <c r="C107" i="25" s="1"/>
  <c r="C108" i="25" s="1"/>
  <c r="C109" i="25" s="1"/>
  <c r="C110" i="25" s="1"/>
  <c r="C111" i="25" s="1"/>
  <c r="C112" i="25" s="1"/>
  <c r="C113" i="25" s="1"/>
  <c r="C114" i="25" s="1"/>
  <c r="C115" i="25" s="1"/>
  <c r="C116" i="25" s="1"/>
  <c r="C117" i="25" s="1"/>
  <c r="C118" i="25" s="1"/>
  <c r="C119" i="25" s="1"/>
  <c r="C120" i="25" s="1"/>
  <c r="C121" i="25" s="1"/>
  <c r="C122" i="25" s="1"/>
  <c r="C123" i="25" s="1"/>
  <c r="C124" i="25" s="1"/>
  <c r="C125" i="25" s="1"/>
  <c r="C126" i="25" s="1"/>
  <c r="C127" i="25" s="1"/>
  <c r="C128" i="25" s="1"/>
  <c r="C129" i="25" s="1"/>
  <c r="C130" i="25" s="1"/>
  <c r="C131" i="25" s="1"/>
  <c r="C132" i="25" s="1"/>
  <c r="C133" i="25" s="1"/>
  <c r="C134" i="25" s="1"/>
  <c r="C135" i="25" s="1"/>
  <c r="C136" i="25" s="1"/>
  <c r="C137" i="25" s="1"/>
  <c r="C138" i="25" s="1"/>
  <c r="C139" i="25" s="1"/>
  <c r="C140" i="25" s="1"/>
  <c r="C141" i="25" s="1"/>
  <c r="C142" i="25" s="1"/>
  <c r="C143" i="25" s="1"/>
  <c r="C144" i="25" s="1"/>
  <c r="C145" i="25" s="1"/>
  <c r="C146" i="25" s="1"/>
  <c r="C147" i="25" s="1"/>
  <c r="C148" i="25" s="1"/>
  <c r="C149" i="25" s="1"/>
  <c r="C150" i="25" s="1"/>
  <c r="C151" i="25" s="1"/>
  <c r="C152" i="25" s="1"/>
  <c r="C153" i="25" s="1"/>
  <c r="C154" i="25" s="1"/>
  <c r="C155" i="25" s="1"/>
  <c r="C156" i="25" s="1"/>
  <c r="C157" i="25" s="1"/>
  <c r="C158" i="25" s="1"/>
  <c r="C159" i="25" s="1"/>
  <c r="C160" i="25" s="1"/>
  <c r="C161" i="25" s="1"/>
  <c r="C162" i="25" s="1"/>
  <c r="C163" i="25" s="1"/>
  <c r="C164" i="25" s="1"/>
  <c r="C165" i="25" s="1"/>
  <c r="C166" i="25" s="1"/>
  <c r="C167" i="25" s="1"/>
  <c r="C168" i="25" s="1"/>
  <c r="C169" i="25" s="1"/>
  <c r="C170" i="25" s="1"/>
  <c r="C171" i="25" s="1"/>
  <c r="C172" i="25" s="1"/>
  <c r="C173" i="25" s="1"/>
  <c r="C174" i="25" s="1"/>
  <c r="C175" i="25" s="1"/>
  <c r="C176" i="25" s="1"/>
  <c r="C177" i="25" s="1"/>
  <c r="C178" i="25" s="1"/>
  <c r="C179" i="25" s="1"/>
  <c r="C180" i="25" s="1"/>
  <c r="C181" i="25" s="1"/>
  <c r="C182" i="25" s="1"/>
  <c r="C183" i="25" s="1"/>
  <c r="C184" i="25" s="1"/>
  <c r="C185" i="25" s="1"/>
  <c r="C186" i="25" s="1"/>
  <c r="C187" i="25" s="1"/>
  <c r="C188" i="25" s="1"/>
  <c r="C189" i="25" s="1"/>
  <c r="C190" i="25" s="1"/>
  <c r="C191" i="25" s="1"/>
  <c r="C192" i="25" s="1"/>
  <c r="C193" i="25" s="1"/>
  <c r="C194" i="25" s="1"/>
  <c r="C195" i="25" s="1"/>
  <c r="C196" i="25" s="1"/>
  <c r="C197" i="25" s="1"/>
  <c r="C198" i="25" s="1"/>
  <c r="C199" i="25" s="1"/>
  <c r="C200" i="25" s="1"/>
  <c r="C201" i="25" s="1"/>
  <c r="C202" i="25" s="1"/>
  <c r="C203" i="25" s="1"/>
  <c r="C204" i="25" s="1"/>
  <c r="C205" i="25" s="1"/>
  <c r="C206" i="25" s="1"/>
  <c r="C207" i="25" s="1"/>
  <c r="C208" i="25" s="1"/>
  <c r="C209" i="25" s="1"/>
  <c r="C210" i="25" s="1"/>
  <c r="C211" i="25" s="1"/>
  <c r="C212" i="25" s="1"/>
  <c r="C213" i="25" s="1"/>
  <c r="C214" i="25" s="1"/>
  <c r="C215" i="25" s="1"/>
  <c r="C216" i="25" s="1"/>
  <c r="C217" i="25" s="1"/>
  <c r="C218" i="25" s="1"/>
  <c r="C219" i="25" s="1"/>
  <c r="C220" i="25" s="1"/>
  <c r="C221" i="25" s="1"/>
  <c r="C222" i="25" s="1"/>
  <c r="C223" i="25" s="1"/>
  <c r="C224" i="25" s="1"/>
  <c r="C225" i="25" s="1"/>
  <c r="C226" i="25" s="1"/>
  <c r="C227" i="25" s="1"/>
  <c r="C228" i="25" s="1"/>
  <c r="C229" i="25" s="1"/>
  <c r="C230" i="25" s="1"/>
  <c r="C231" i="25" s="1"/>
  <c r="C232" i="25" s="1"/>
  <c r="C233" i="25" s="1"/>
  <c r="C234" i="25" s="1"/>
  <c r="C235" i="25" s="1"/>
  <c r="C236" i="25" s="1"/>
  <c r="C237" i="25" s="1"/>
  <c r="C238" i="25" s="1"/>
  <c r="C239" i="25" s="1"/>
  <c r="C240" i="25" s="1"/>
  <c r="C241" i="25" s="1"/>
  <c r="C242" i="25" s="1"/>
  <c r="C243" i="25" s="1"/>
  <c r="C244" i="25" s="1"/>
  <c r="C245" i="25" s="1"/>
  <c r="C246" i="25" s="1"/>
  <c r="C247" i="25" s="1"/>
  <c r="C248" i="25" s="1"/>
  <c r="C249" i="25" s="1"/>
  <c r="C250" i="25" s="1"/>
  <c r="C251" i="25" s="1"/>
  <c r="C252" i="25" s="1"/>
  <c r="C253" i="25" s="1"/>
  <c r="C254" i="25" s="1"/>
  <c r="C255" i="25" s="1"/>
  <c r="C256" i="25" s="1"/>
  <c r="C257" i="25" s="1"/>
  <c r="C258" i="25" s="1"/>
  <c r="C259" i="25" s="1"/>
  <c r="C260" i="25" s="1"/>
  <c r="C261" i="25" s="1"/>
  <c r="C262" i="25" s="1"/>
  <c r="C263" i="25" s="1"/>
  <c r="C264" i="25" s="1"/>
  <c r="C265" i="25" s="1"/>
  <c r="C266" i="25" s="1"/>
  <c r="C267" i="25" s="1"/>
  <c r="C268" i="25" s="1"/>
  <c r="C269" i="25" s="1"/>
  <c r="C270" i="25" s="1"/>
  <c r="C271" i="25" s="1"/>
  <c r="C272" i="25" s="1"/>
  <c r="C273" i="25" s="1"/>
  <c r="C274" i="25" s="1"/>
  <c r="C275" i="25" s="1"/>
  <c r="C276" i="25" s="1"/>
  <c r="C277" i="25" s="1"/>
  <c r="C278" i="25" s="1"/>
  <c r="C279" i="25" s="1"/>
  <c r="C280" i="25" s="1"/>
  <c r="C281" i="25" s="1"/>
  <c r="C282" i="25" s="1"/>
  <c r="C283" i="25" s="1"/>
  <c r="C284" i="25" s="1"/>
  <c r="C285" i="25" s="1"/>
  <c r="C286" i="25" s="1"/>
  <c r="C287" i="25" s="1"/>
  <c r="C288" i="25" s="1"/>
  <c r="C289" i="25" s="1"/>
  <c r="C15" i="25"/>
  <c r="B15" i="25"/>
  <c r="H20" i="24"/>
  <c r="H21" i="24" s="1"/>
  <c r="G20" i="24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C20" i="24"/>
  <c r="C21" i="24" s="1"/>
  <c r="C22" i="24" s="1"/>
  <c r="C23" i="24" s="1"/>
  <c r="C24" i="24" s="1"/>
  <c r="C25" i="24" s="1"/>
  <c r="C26" i="24" s="1"/>
  <c r="C27" i="24" s="1"/>
  <c r="C28" i="24" s="1"/>
  <c r="C29" i="24" s="1"/>
  <c r="C30" i="24" s="1"/>
  <c r="C31" i="24" s="1"/>
  <c r="C32" i="24" s="1"/>
  <c r="C33" i="24" s="1"/>
  <c r="C34" i="24" s="1"/>
  <c r="C35" i="24" s="1"/>
  <c r="C36" i="24" s="1"/>
  <c r="C37" i="24" s="1"/>
  <c r="C38" i="24" s="1"/>
  <c r="C39" i="24" s="1"/>
  <c r="C40" i="24" s="1"/>
  <c r="C41" i="24" s="1"/>
  <c r="C42" i="24" s="1"/>
  <c r="C43" i="24" s="1"/>
  <c r="C44" i="24" s="1"/>
  <c r="C45" i="24" s="1"/>
  <c r="C46" i="24" s="1"/>
  <c r="C47" i="24" s="1"/>
  <c r="C48" i="24" s="1"/>
  <c r="C49" i="24" s="1"/>
  <c r="C50" i="24" s="1"/>
  <c r="C51" i="24" s="1"/>
  <c r="C52" i="24" s="1"/>
  <c r="C53" i="24" s="1"/>
  <c r="C54" i="24" s="1"/>
  <c r="C55" i="24" s="1"/>
  <c r="C56" i="24" s="1"/>
  <c r="C57" i="24" s="1"/>
  <c r="C58" i="24" s="1"/>
  <c r="C59" i="24" s="1"/>
  <c r="C60" i="24" s="1"/>
  <c r="C61" i="24" s="1"/>
  <c r="C62" i="24" s="1"/>
  <c r="C63" i="24" s="1"/>
  <c r="C64" i="24" s="1"/>
  <c r="C65" i="24" s="1"/>
  <c r="C66" i="24" s="1"/>
  <c r="C67" i="24" s="1"/>
  <c r="C68" i="24" s="1"/>
  <c r="C69" i="24" s="1"/>
  <c r="C70" i="24" s="1"/>
  <c r="C71" i="24" s="1"/>
  <c r="C72" i="24" s="1"/>
  <c r="C73" i="24" s="1"/>
  <c r="C74" i="24" s="1"/>
  <c r="C75" i="24" s="1"/>
  <c r="C76" i="24" s="1"/>
  <c r="C77" i="24" s="1"/>
  <c r="C78" i="24" s="1"/>
  <c r="C79" i="24" s="1"/>
  <c r="C80" i="24" s="1"/>
  <c r="C81" i="24" s="1"/>
  <c r="C82" i="24" s="1"/>
  <c r="C83" i="24" s="1"/>
  <c r="C84" i="24" s="1"/>
  <c r="C85" i="24" s="1"/>
  <c r="C86" i="24" s="1"/>
  <c r="C87" i="24" s="1"/>
  <c r="C88" i="24" s="1"/>
  <c r="C89" i="24" s="1"/>
  <c r="C90" i="24" s="1"/>
  <c r="C91" i="24" s="1"/>
  <c r="C92" i="24" s="1"/>
  <c r="C93" i="24" s="1"/>
  <c r="C94" i="24" s="1"/>
  <c r="C95" i="24" s="1"/>
  <c r="C96" i="24" s="1"/>
  <c r="C97" i="24" s="1"/>
  <c r="C98" i="24" s="1"/>
  <c r="C99" i="24" s="1"/>
  <c r="C100" i="24" s="1"/>
  <c r="C101" i="24" s="1"/>
  <c r="C102" i="24" s="1"/>
  <c r="C103" i="24" s="1"/>
  <c r="C104" i="24" s="1"/>
  <c r="C105" i="24" s="1"/>
  <c r="C106" i="24" s="1"/>
  <c r="C107" i="24" s="1"/>
  <c r="C108" i="24" s="1"/>
  <c r="C109" i="24" s="1"/>
  <c r="C110" i="24" s="1"/>
  <c r="C111" i="24" s="1"/>
  <c r="C112" i="24" s="1"/>
  <c r="C113" i="24" s="1"/>
  <c r="C114" i="24" s="1"/>
  <c r="C115" i="24" s="1"/>
  <c r="C116" i="24" s="1"/>
  <c r="C117" i="24" s="1"/>
  <c r="C118" i="24" s="1"/>
  <c r="C119" i="24" s="1"/>
  <c r="C120" i="24" s="1"/>
  <c r="C121" i="24" s="1"/>
  <c r="C122" i="24" s="1"/>
  <c r="C123" i="24" s="1"/>
  <c r="C124" i="24" s="1"/>
  <c r="C125" i="24" s="1"/>
  <c r="C126" i="24" s="1"/>
  <c r="C127" i="24" s="1"/>
  <c r="C128" i="24" s="1"/>
  <c r="C129" i="24" s="1"/>
  <c r="C130" i="24" s="1"/>
  <c r="C131" i="24" s="1"/>
  <c r="C132" i="24" s="1"/>
  <c r="C133" i="24" s="1"/>
  <c r="C134" i="24" s="1"/>
  <c r="C135" i="24" s="1"/>
  <c r="C136" i="24" s="1"/>
  <c r="C137" i="24" s="1"/>
  <c r="C138" i="24" s="1"/>
  <c r="C139" i="24" s="1"/>
  <c r="C140" i="24" s="1"/>
  <c r="C141" i="24" s="1"/>
  <c r="C142" i="24" s="1"/>
  <c r="C143" i="24" s="1"/>
  <c r="C144" i="24" s="1"/>
  <c r="C145" i="24" s="1"/>
  <c r="C146" i="24" s="1"/>
  <c r="C147" i="24" s="1"/>
  <c r="C148" i="24" s="1"/>
  <c r="C149" i="24" s="1"/>
  <c r="C150" i="24" s="1"/>
  <c r="C151" i="24" s="1"/>
  <c r="C152" i="24" s="1"/>
  <c r="C153" i="24" s="1"/>
  <c r="C154" i="24" s="1"/>
  <c r="C155" i="24" s="1"/>
  <c r="C156" i="24" s="1"/>
  <c r="C157" i="24" s="1"/>
  <c r="C158" i="24" s="1"/>
  <c r="C159" i="24" s="1"/>
  <c r="C160" i="24" s="1"/>
  <c r="C161" i="24" s="1"/>
  <c r="C162" i="24" s="1"/>
  <c r="C163" i="24" s="1"/>
  <c r="C164" i="24" s="1"/>
  <c r="C165" i="24" s="1"/>
  <c r="C166" i="24" s="1"/>
  <c r="C167" i="24" s="1"/>
  <c r="C168" i="24" s="1"/>
  <c r="C169" i="24" s="1"/>
  <c r="C170" i="24" s="1"/>
  <c r="C171" i="24" s="1"/>
  <c r="C172" i="24" s="1"/>
  <c r="C173" i="24" s="1"/>
  <c r="C174" i="24" s="1"/>
  <c r="C175" i="24" s="1"/>
  <c r="C176" i="24" s="1"/>
  <c r="C177" i="24" s="1"/>
  <c r="C178" i="24" s="1"/>
  <c r="C179" i="24" s="1"/>
  <c r="C180" i="24" s="1"/>
  <c r="C181" i="24" s="1"/>
  <c r="C182" i="24" s="1"/>
  <c r="C183" i="24" s="1"/>
  <c r="C184" i="24" s="1"/>
  <c r="C185" i="24" s="1"/>
  <c r="C186" i="24" s="1"/>
  <c r="C187" i="24" s="1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15" i="24"/>
  <c r="B15" i="24"/>
  <c r="H20" i="23"/>
  <c r="G20" i="23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G70" i="23" s="1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G126" i="23" s="1"/>
  <c r="G127" i="23" s="1"/>
  <c r="G128" i="23" s="1"/>
  <c r="G129" i="23" s="1"/>
  <c r="G130" i="23" s="1"/>
  <c r="G131" i="23" s="1"/>
  <c r="G132" i="23" s="1"/>
  <c r="G133" i="23" s="1"/>
  <c r="G134" i="23" s="1"/>
  <c r="G135" i="23" s="1"/>
  <c r="G136" i="23" s="1"/>
  <c r="G137" i="23" s="1"/>
  <c r="G138" i="23" s="1"/>
  <c r="G139" i="23" s="1"/>
  <c r="G140" i="23" s="1"/>
  <c r="G141" i="23" s="1"/>
  <c r="G142" i="23" s="1"/>
  <c r="G143" i="23" s="1"/>
  <c r="G144" i="23" s="1"/>
  <c r="G145" i="23" s="1"/>
  <c r="G146" i="23" s="1"/>
  <c r="G147" i="23" s="1"/>
  <c r="G148" i="23" s="1"/>
  <c r="G149" i="23" s="1"/>
  <c r="G150" i="23" s="1"/>
  <c r="G151" i="23" s="1"/>
  <c r="G152" i="23" s="1"/>
  <c r="G153" i="23" s="1"/>
  <c r="G154" i="23" s="1"/>
  <c r="G155" i="23" s="1"/>
  <c r="G156" i="23" s="1"/>
  <c r="G157" i="23" s="1"/>
  <c r="G158" i="23" s="1"/>
  <c r="G159" i="23" s="1"/>
  <c r="G160" i="23" s="1"/>
  <c r="G161" i="23" s="1"/>
  <c r="G162" i="23" s="1"/>
  <c r="G163" i="23" s="1"/>
  <c r="G164" i="23" s="1"/>
  <c r="G165" i="23" s="1"/>
  <c r="G166" i="23" s="1"/>
  <c r="G167" i="23" s="1"/>
  <c r="G168" i="23" s="1"/>
  <c r="G169" i="23" s="1"/>
  <c r="G170" i="23" s="1"/>
  <c r="G171" i="23" s="1"/>
  <c r="G172" i="23" s="1"/>
  <c r="G173" i="23" s="1"/>
  <c r="G174" i="23" s="1"/>
  <c r="G175" i="23" s="1"/>
  <c r="G176" i="23" s="1"/>
  <c r="G177" i="23" s="1"/>
  <c r="G178" i="23" s="1"/>
  <c r="G179" i="23" s="1"/>
  <c r="G180" i="23" s="1"/>
  <c r="G181" i="23" s="1"/>
  <c r="G182" i="23" s="1"/>
  <c r="G183" i="23" s="1"/>
  <c r="G184" i="23" s="1"/>
  <c r="G185" i="23" s="1"/>
  <c r="G186" i="23" s="1"/>
  <c r="G187" i="23" s="1"/>
  <c r="G188" i="23" s="1"/>
  <c r="G189" i="23" s="1"/>
  <c r="G190" i="23" s="1"/>
  <c r="G191" i="23" s="1"/>
  <c r="G192" i="23" s="1"/>
  <c r="G193" i="23" s="1"/>
  <c r="G194" i="23" s="1"/>
  <c r="G195" i="23" s="1"/>
  <c r="G196" i="23" s="1"/>
  <c r="G197" i="23" s="1"/>
  <c r="G198" i="23" s="1"/>
  <c r="G199" i="23" s="1"/>
  <c r="G200" i="23" s="1"/>
  <c r="G201" i="23" s="1"/>
  <c r="G202" i="23" s="1"/>
  <c r="G203" i="23" s="1"/>
  <c r="G204" i="23" s="1"/>
  <c r="G205" i="23" s="1"/>
  <c r="G206" i="23" s="1"/>
  <c r="G207" i="23" s="1"/>
  <c r="G208" i="23" s="1"/>
  <c r="G209" i="23" s="1"/>
  <c r="G210" i="23" s="1"/>
  <c r="G211" i="23" s="1"/>
  <c r="G212" i="23" s="1"/>
  <c r="G213" i="23" s="1"/>
  <c r="G214" i="23" s="1"/>
  <c r="G215" i="23" s="1"/>
  <c r="G216" i="23" s="1"/>
  <c r="G217" i="23" s="1"/>
  <c r="G218" i="23" s="1"/>
  <c r="G219" i="23" s="1"/>
  <c r="G220" i="23" s="1"/>
  <c r="G221" i="23" s="1"/>
  <c r="G222" i="23" s="1"/>
  <c r="G223" i="23" s="1"/>
  <c r="G224" i="23" s="1"/>
  <c r="G225" i="23" s="1"/>
  <c r="G226" i="23" s="1"/>
  <c r="G227" i="23" s="1"/>
  <c r="G228" i="23" s="1"/>
  <c r="G229" i="23" s="1"/>
  <c r="G230" i="23" s="1"/>
  <c r="G231" i="23" s="1"/>
  <c r="G232" i="23" s="1"/>
  <c r="G233" i="23" s="1"/>
  <c r="G234" i="23" s="1"/>
  <c r="G235" i="23" s="1"/>
  <c r="G236" i="23" s="1"/>
  <c r="G237" i="23" s="1"/>
  <c r="G238" i="23" s="1"/>
  <c r="G239" i="23" s="1"/>
  <c r="G240" i="23" s="1"/>
  <c r="G241" i="23" s="1"/>
  <c r="G242" i="23" s="1"/>
  <c r="G243" i="23" s="1"/>
  <c r="G244" i="23" s="1"/>
  <c r="G245" i="23" s="1"/>
  <c r="G246" i="23" s="1"/>
  <c r="G247" i="23" s="1"/>
  <c r="G248" i="23" s="1"/>
  <c r="G249" i="23" s="1"/>
  <c r="G250" i="23" s="1"/>
  <c r="G251" i="23" s="1"/>
  <c r="G252" i="23" s="1"/>
  <c r="G253" i="23" s="1"/>
  <c r="G254" i="23" s="1"/>
  <c r="G255" i="23" s="1"/>
  <c r="G256" i="23" s="1"/>
  <c r="G257" i="23" s="1"/>
  <c r="G258" i="23" s="1"/>
  <c r="G259" i="23" s="1"/>
  <c r="G260" i="23" s="1"/>
  <c r="G261" i="23" s="1"/>
  <c r="G262" i="23" s="1"/>
  <c r="G263" i="23" s="1"/>
  <c r="G264" i="23" s="1"/>
  <c r="G265" i="23" s="1"/>
  <c r="G266" i="23" s="1"/>
  <c r="G267" i="23" s="1"/>
  <c r="G268" i="23" s="1"/>
  <c r="G269" i="23" s="1"/>
  <c r="G270" i="23" s="1"/>
  <c r="G271" i="23" s="1"/>
  <c r="G272" i="23" s="1"/>
  <c r="G273" i="23" s="1"/>
  <c r="G274" i="23" s="1"/>
  <c r="G275" i="23" s="1"/>
  <c r="G276" i="23" s="1"/>
  <c r="G277" i="23" s="1"/>
  <c r="G278" i="23" s="1"/>
  <c r="G279" i="23" s="1"/>
  <c r="G280" i="23" s="1"/>
  <c r="G281" i="23" s="1"/>
  <c r="G282" i="23" s="1"/>
  <c r="G283" i="23" s="1"/>
  <c r="G284" i="23" s="1"/>
  <c r="G285" i="23" s="1"/>
  <c r="G286" i="23" s="1"/>
  <c r="G287" i="23" s="1"/>
  <c r="G288" i="23" s="1"/>
  <c r="G289" i="23" s="1"/>
  <c r="C20" i="23"/>
  <c r="C21" i="23" s="1"/>
  <c r="C22" i="23" s="1"/>
  <c r="C23" i="23" s="1"/>
  <c r="C24" i="23" s="1"/>
  <c r="C25" i="23" s="1"/>
  <c r="C26" i="23" s="1"/>
  <c r="C27" i="23" s="1"/>
  <c r="C28" i="23" s="1"/>
  <c r="C29" i="23" s="1"/>
  <c r="C30" i="23" s="1"/>
  <c r="C31" i="23" s="1"/>
  <c r="C32" i="23" s="1"/>
  <c r="C33" i="23" s="1"/>
  <c r="C34" i="23" s="1"/>
  <c r="C35" i="23" s="1"/>
  <c r="C36" i="23" s="1"/>
  <c r="C37" i="23" s="1"/>
  <c r="C38" i="23" s="1"/>
  <c r="C39" i="23" s="1"/>
  <c r="C40" i="23" s="1"/>
  <c r="C41" i="23" s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15" i="23"/>
  <c r="B15" i="23"/>
  <c r="O30" i="9"/>
  <c r="H20" i="22"/>
  <c r="H21" i="22" s="1"/>
  <c r="G20" i="22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C20" i="22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15" i="22"/>
  <c r="B15" i="22"/>
  <c r="H20" i="21"/>
  <c r="H21" i="21" s="1"/>
  <c r="G20" i="2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C20" i="21"/>
  <c r="C21" i="21" s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C77" i="21" s="1"/>
  <c r="C78" i="21" s="1"/>
  <c r="C79" i="21" s="1"/>
  <c r="C80" i="21" s="1"/>
  <c r="C81" i="21" s="1"/>
  <c r="C82" i="21" s="1"/>
  <c r="C83" i="21" s="1"/>
  <c r="C84" i="21" s="1"/>
  <c r="C85" i="21" s="1"/>
  <c r="C86" i="21" s="1"/>
  <c r="C87" i="21" s="1"/>
  <c r="C88" i="21" s="1"/>
  <c r="C89" i="21" s="1"/>
  <c r="C90" i="21" s="1"/>
  <c r="C91" i="21" s="1"/>
  <c r="C92" i="21" s="1"/>
  <c r="C93" i="21" s="1"/>
  <c r="C94" i="21" s="1"/>
  <c r="C95" i="21" s="1"/>
  <c r="C96" i="21" s="1"/>
  <c r="C97" i="21" s="1"/>
  <c r="C98" i="21" s="1"/>
  <c r="C99" i="21" s="1"/>
  <c r="C100" i="21" s="1"/>
  <c r="C101" i="21" s="1"/>
  <c r="C102" i="21" s="1"/>
  <c r="C103" i="21" s="1"/>
  <c r="C104" i="21" s="1"/>
  <c r="C105" i="21" s="1"/>
  <c r="C106" i="21" s="1"/>
  <c r="C107" i="21" s="1"/>
  <c r="C108" i="21" s="1"/>
  <c r="C109" i="21" s="1"/>
  <c r="C110" i="21" s="1"/>
  <c r="C111" i="21" s="1"/>
  <c r="C112" i="21" s="1"/>
  <c r="C113" i="21" s="1"/>
  <c r="C114" i="21" s="1"/>
  <c r="C115" i="21" s="1"/>
  <c r="C116" i="21" s="1"/>
  <c r="C117" i="21" s="1"/>
  <c r="C118" i="21" s="1"/>
  <c r="C119" i="21" s="1"/>
  <c r="C120" i="21" s="1"/>
  <c r="C121" i="21" s="1"/>
  <c r="C122" i="21" s="1"/>
  <c r="C123" i="21" s="1"/>
  <c r="C124" i="21" s="1"/>
  <c r="C125" i="21" s="1"/>
  <c r="C126" i="21" s="1"/>
  <c r="C127" i="21" s="1"/>
  <c r="C128" i="21" s="1"/>
  <c r="C129" i="21" s="1"/>
  <c r="C130" i="21" s="1"/>
  <c r="C131" i="21" s="1"/>
  <c r="C132" i="21" s="1"/>
  <c r="C133" i="21" s="1"/>
  <c r="C134" i="21" s="1"/>
  <c r="C135" i="21" s="1"/>
  <c r="C136" i="21" s="1"/>
  <c r="C137" i="21" s="1"/>
  <c r="C138" i="21" s="1"/>
  <c r="C139" i="21" s="1"/>
  <c r="C140" i="21" s="1"/>
  <c r="C141" i="21" s="1"/>
  <c r="C142" i="21" s="1"/>
  <c r="C143" i="21" s="1"/>
  <c r="C144" i="21" s="1"/>
  <c r="C145" i="21" s="1"/>
  <c r="C146" i="21" s="1"/>
  <c r="C147" i="21" s="1"/>
  <c r="C148" i="21" s="1"/>
  <c r="C149" i="21" s="1"/>
  <c r="C150" i="21" s="1"/>
  <c r="C151" i="21" s="1"/>
  <c r="C152" i="21" s="1"/>
  <c r="C153" i="21" s="1"/>
  <c r="C154" i="21" s="1"/>
  <c r="C155" i="21" s="1"/>
  <c r="C156" i="21" s="1"/>
  <c r="C157" i="21" s="1"/>
  <c r="C158" i="21" s="1"/>
  <c r="C159" i="21" s="1"/>
  <c r="C160" i="21" s="1"/>
  <c r="C161" i="21" s="1"/>
  <c r="C162" i="21" s="1"/>
  <c r="C163" i="21" s="1"/>
  <c r="C164" i="21" s="1"/>
  <c r="C165" i="21" s="1"/>
  <c r="C166" i="21" s="1"/>
  <c r="C167" i="21" s="1"/>
  <c r="C168" i="21" s="1"/>
  <c r="C169" i="21" s="1"/>
  <c r="C170" i="21" s="1"/>
  <c r="C171" i="21" s="1"/>
  <c r="C172" i="21" s="1"/>
  <c r="C173" i="21" s="1"/>
  <c r="C174" i="21" s="1"/>
  <c r="C175" i="21" s="1"/>
  <c r="C176" i="21" s="1"/>
  <c r="C177" i="21" s="1"/>
  <c r="C178" i="21" s="1"/>
  <c r="C179" i="21" s="1"/>
  <c r="C180" i="21" s="1"/>
  <c r="C181" i="21" s="1"/>
  <c r="C182" i="21" s="1"/>
  <c r="C183" i="21" s="1"/>
  <c r="C184" i="21" s="1"/>
  <c r="C185" i="21" s="1"/>
  <c r="C186" i="21" s="1"/>
  <c r="C187" i="21" s="1"/>
  <c r="C188" i="21" s="1"/>
  <c r="C189" i="21" s="1"/>
  <c r="C190" i="21" s="1"/>
  <c r="C191" i="21" s="1"/>
  <c r="C192" i="21" s="1"/>
  <c r="C193" i="21" s="1"/>
  <c r="C194" i="21" s="1"/>
  <c r="C195" i="21" s="1"/>
  <c r="C196" i="21" s="1"/>
  <c r="C197" i="21" s="1"/>
  <c r="C198" i="21" s="1"/>
  <c r="C199" i="21" s="1"/>
  <c r="C200" i="21" s="1"/>
  <c r="C201" i="21" s="1"/>
  <c r="C202" i="21" s="1"/>
  <c r="C203" i="21" s="1"/>
  <c r="C204" i="21" s="1"/>
  <c r="C205" i="21" s="1"/>
  <c r="C206" i="21" s="1"/>
  <c r="C207" i="21" s="1"/>
  <c r="C208" i="21" s="1"/>
  <c r="C209" i="21" s="1"/>
  <c r="C210" i="21" s="1"/>
  <c r="C211" i="21" s="1"/>
  <c r="C212" i="21" s="1"/>
  <c r="C213" i="21" s="1"/>
  <c r="C214" i="21" s="1"/>
  <c r="C215" i="21" s="1"/>
  <c r="C216" i="21" s="1"/>
  <c r="C217" i="21" s="1"/>
  <c r="C218" i="21" s="1"/>
  <c r="C219" i="21" s="1"/>
  <c r="C220" i="21" s="1"/>
  <c r="C221" i="21" s="1"/>
  <c r="C222" i="21" s="1"/>
  <c r="C223" i="21" s="1"/>
  <c r="C224" i="21" s="1"/>
  <c r="C225" i="21" s="1"/>
  <c r="C226" i="21" s="1"/>
  <c r="C227" i="21" s="1"/>
  <c r="C228" i="21" s="1"/>
  <c r="C229" i="21" s="1"/>
  <c r="C230" i="21" s="1"/>
  <c r="C231" i="21" s="1"/>
  <c r="C232" i="21" s="1"/>
  <c r="C233" i="21" s="1"/>
  <c r="C234" i="21" s="1"/>
  <c r="C235" i="21" s="1"/>
  <c r="C236" i="21" s="1"/>
  <c r="C237" i="21" s="1"/>
  <c r="C238" i="21" s="1"/>
  <c r="C239" i="21" s="1"/>
  <c r="C240" i="21" s="1"/>
  <c r="C241" i="21" s="1"/>
  <c r="C242" i="21" s="1"/>
  <c r="C243" i="21" s="1"/>
  <c r="C244" i="21" s="1"/>
  <c r="C245" i="21" s="1"/>
  <c r="C246" i="21" s="1"/>
  <c r="C247" i="21" s="1"/>
  <c r="C248" i="21" s="1"/>
  <c r="C249" i="21" s="1"/>
  <c r="C250" i="21" s="1"/>
  <c r="C251" i="21" s="1"/>
  <c r="C252" i="21" s="1"/>
  <c r="C253" i="21" s="1"/>
  <c r="C254" i="21" s="1"/>
  <c r="C255" i="21" s="1"/>
  <c r="C256" i="21" s="1"/>
  <c r="C257" i="21" s="1"/>
  <c r="C258" i="21" s="1"/>
  <c r="C259" i="21" s="1"/>
  <c r="C260" i="21" s="1"/>
  <c r="C261" i="21" s="1"/>
  <c r="C262" i="21" s="1"/>
  <c r="C263" i="21" s="1"/>
  <c r="C264" i="21" s="1"/>
  <c r="C265" i="21" s="1"/>
  <c r="C266" i="21" s="1"/>
  <c r="C267" i="21" s="1"/>
  <c r="C268" i="21" s="1"/>
  <c r="C269" i="21" s="1"/>
  <c r="C270" i="21" s="1"/>
  <c r="C271" i="21" s="1"/>
  <c r="C272" i="21" s="1"/>
  <c r="C273" i="21" s="1"/>
  <c r="C274" i="21" s="1"/>
  <c r="C275" i="21" s="1"/>
  <c r="C276" i="21" s="1"/>
  <c r="C277" i="21" s="1"/>
  <c r="C278" i="21" s="1"/>
  <c r="C279" i="21" s="1"/>
  <c r="C280" i="21" s="1"/>
  <c r="C281" i="21" s="1"/>
  <c r="C282" i="21" s="1"/>
  <c r="C283" i="21" s="1"/>
  <c r="C284" i="21" s="1"/>
  <c r="C285" i="21" s="1"/>
  <c r="C286" i="21" s="1"/>
  <c r="C287" i="21" s="1"/>
  <c r="C288" i="21" s="1"/>
  <c r="C289" i="21" s="1"/>
  <c r="C15" i="21"/>
  <c r="B15" i="21"/>
  <c r="H20" i="20"/>
  <c r="H21" i="20" s="1"/>
  <c r="G20" i="20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G82" i="20" s="1"/>
  <c r="G83" i="20" s="1"/>
  <c r="G84" i="20" s="1"/>
  <c r="G85" i="20" s="1"/>
  <c r="G86" i="20" s="1"/>
  <c r="G87" i="20" s="1"/>
  <c r="G88" i="20" s="1"/>
  <c r="G89" i="20" s="1"/>
  <c r="G90" i="20" s="1"/>
  <c r="G91" i="20" s="1"/>
  <c r="G92" i="20" s="1"/>
  <c r="G93" i="20" s="1"/>
  <c r="G94" i="20" s="1"/>
  <c r="G95" i="20" s="1"/>
  <c r="G96" i="20" s="1"/>
  <c r="G97" i="20" s="1"/>
  <c r="G98" i="20" s="1"/>
  <c r="G99" i="20" s="1"/>
  <c r="G100" i="20" s="1"/>
  <c r="G101" i="20" s="1"/>
  <c r="G102" i="20" s="1"/>
  <c r="G103" i="20" s="1"/>
  <c r="G104" i="20" s="1"/>
  <c r="G105" i="20" s="1"/>
  <c r="G106" i="20" s="1"/>
  <c r="G107" i="20" s="1"/>
  <c r="G108" i="20" s="1"/>
  <c r="G109" i="20" s="1"/>
  <c r="G110" i="20" s="1"/>
  <c r="G111" i="20" s="1"/>
  <c r="G112" i="20" s="1"/>
  <c r="G113" i="20" s="1"/>
  <c r="G114" i="20" s="1"/>
  <c r="G115" i="20" s="1"/>
  <c r="G116" i="20" s="1"/>
  <c r="G117" i="20" s="1"/>
  <c r="G118" i="20" s="1"/>
  <c r="G119" i="20" s="1"/>
  <c r="G120" i="20" s="1"/>
  <c r="G121" i="20" s="1"/>
  <c r="G122" i="20" s="1"/>
  <c r="G123" i="20" s="1"/>
  <c r="G124" i="20" s="1"/>
  <c r="G125" i="20" s="1"/>
  <c r="G126" i="20" s="1"/>
  <c r="G127" i="20" s="1"/>
  <c r="G128" i="20" s="1"/>
  <c r="G129" i="20" s="1"/>
  <c r="G130" i="20" s="1"/>
  <c r="G131" i="20" s="1"/>
  <c r="G132" i="20" s="1"/>
  <c r="G133" i="20" s="1"/>
  <c r="G134" i="20" s="1"/>
  <c r="G135" i="20" s="1"/>
  <c r="G136" i="20" s="1"/>
  <c r="G137" i="20" s="1"/>
  <c r="G138" i="20" s="1"/>
  <c r="G139" i="20" s="1"/>
  <c r="G140" i="20" s="1"/>
  <c r="G141" i="20" s="1"/>
  <c r="G142" i="20" s="1"/>
  <c r="G143" i="20" s="1"/>
  <c r="G144" i="20" s="1"/>
  <c r="G145" i="20" s="1"/>
  <c r="G146" i="20" s="1"/>
  <c r="G147" i="20" s="1"/>
  <c r="G148" i="20" s="1"/>
  <c r="G149" i="20" s="1"/>
  <c r="G150" i="20" s="1"/>
  <c r="G151" i="20" s="1"/>
  <c r="G152" i="20" s="1"/>
  <c r="G153" i="20" s="1"/>
  <c r="G154" i="20" s="1"/>
  <c r="G155" i="20" s="1"/>
  <c r="G156" i="20" s="1"/>
  <c r="G157" i="20" s="1"/>
  <c r="G158" i="20" s="1"/>
  <c r="G159" i="20" s="1"/>
  <c r="G160" i="20" s="1"/>
  <c r="G161" i="20" s="1"/>
  <c r="G162" i="20" s="1"/>
  <c r="G163" i="20" s="1"/>
  <c r="G164" i="20" s="1"/>
  <c r="G165" i="20" s="1"/>
  <c r="G166" i="20" s="1"/>
  <c r="G167" i="20" s="1"/>
  <c r="G168" i="20" s="1"/>
  <c r="G169" i="20" s="1"/>
  <c r="G170" i="20" s="1"/>
  <c r="G171" i="20" s="1"/>
  <c r="G172" i="20" s="1"/>
  <c r="G173" i="20" s="1"/>
  <c r="G174" i="20" s="1"/>
  <c r="G175" i="20" s="1"/>
  <c r="G176" i="20" s="1"/>
  <c r="G177" i="20" s="1"/>
  <c r="G178" i="20" s="1"/>
  <c r="G179" i="20" s="1"/>
  <c r="G180" i="20" s="1"/>
  <c r="G181" i="20" s="1"/>
  <c r="G182" i="20" s="1"/>
  <c r="G183" i="20" s="1"/>
  <c r="G184" i="20" s="1"/>
  <c r="G185" i="20" s="1"/>
  <c r="G186" i="20" s="1"/>
  <c r="G187" i="20" s="1"/>
  <c r="G188" i="20" s="1"/>
  <c r="G189" i="20" s="1"/>
  <c r="G190" i="20" s="1"/>
  <c r="G191" i="20" s="1"/>
  <c r="G192" i="20" s="1"/>
  <c r="G193" i="20" s="1"/>
  <c r="G194" i="20" s="1"/>
  <c r="G195" i="20" s="1"/>
  <c r="G196" i="20" s="1"/>
  <c r="G197" i="20" s="1"/>
  <c r="G198" i="20" s="1"/>
  <c r="G199" i="20" s="1"/>
  <c r="G200" i="20" s="1"/>
  <c r="G201" i="20" s="1"/>
  <c r="G202" i="20" s="1"/>
  <c r="G203" i="20" s="1"/>
  <c r="G204" i="20" s="1"/>
  <c r="G205" i="20" s="1"/>
  <c r="G206" i="20" s="1"/>
  <c r="G207" i="20" s="1"/>
  <c r="G208" i="20" s="1"/>
  <c r="G209" i="20" s="1"/>
  <c r="G210" i="20" s="1"/>
  <c r="G211" i="20" s="1"/>
  <c r="G212" i="20" s="1"/>
  <c r="G213" i="20" s="1"/>
  <c r="G214" i="20" s="1"/>
  <c r="G215" i="20" s="1"/>
  <c r="G216" i="20" s="1"/>
  <c r="G217" i="20" s="1"/>
  <c r="G218" i="20" s="1"/>
  <c r="G219" i="20" s="1"/>
  <c r="G220" i="20" s="1"/>
  <c r="G221" i="20" s="1"/>
  <c r="G222" i="20" s="1"/>
  <c r="G223" i="20" s="1"/>
  <c r="G224" i="20" s="1"/>
  <c r="G225" i="20" s="1"/>
  <c r="G226" i="20" s="1"/>
  <c r="G227" i="20" s="1"/>
  <c r="G228" i="20" s="1"/>
  <c r="G229" i="20" s="1"/>
  <c r="G230" i="20" s="1"/>
  <c r="G231" i="20" s="1"/>
  <c r="G232" i="20" s="1"/>
  <c r="G233" i="20" s="1"/>
  <c r="G234" i="20" s="1"/>
  <c r="G235" i="20" s="1"/>
  <c r="G236" i="20" s="1"/>
  <c r="G237" i="20" s="1"/>
  <c r="G238" i="20" s="1"/>
  <c r="G239" i="20" s="1"/>
  <c r="G240" i="20" s="1"/>
  <c r="G241" i="20" s="1"/>
  <c r="G242" i="20" s="1"/>
  <c r="G243" i="20" s="1"/>
  <c r="G244" i="20" s="1"/>
  <c r="G245" i="20" s="1"/>
  <c r="G246" i="20" s="1"/>
  <c r="G247" i="20" s="1"/>
  <c r="G248" i="20" s="1"/>
  <c r="G249" i="20" s="1"/>
  <c r="G250" i="20" s="1"/>
  <c r="G251" i="20" s="1"/>
  <c r="G252" i="20" s="1"/>
  <c r="G253" i="20" s="1"/>
  <c r="G254" i="20" s="1"/>
  <c r="G255" i="20" s="1"/>
  <c r="G256" i="20" s="1"/>
  <c r="G257" i="20" s="1"/>
  <c r="G258" i="20" s="1"/>
  <c r="G259" i="20" s="1"/>
  <c r="G260" i="20" s="1"/>
  <c r="G261" i="20" s="1"/>
  <c r="G262" i="20" s="1"/>
  <c r="G263" i="20" s="1"/>
  <c r="G264" i="20" s="1"/>
  <c r="G265" i="20" s="1"/>
  <c r="G266" i="20" s="1"/>
  <c r="G267" i="20" s="1"/>
  <c r="G268" i="20" s="1"/>
  <c r="G269" i="20" s="1"/>
  <c r="G270" i="20" s="1"/>
  <c r="G271" i="20" s="1"/>
  <c r="G272" i="20" s="1"/>
  <c r="G273" i="20" s="1"/>
  <c r="G274" i="20" s="1"/>
  <c r="G275" i="20" s="1"/>
  <c r="G276" i="20" s="1"/>
  <c r="G277" i="20" s="1"/>
  <c r="G278" i="20" s="1"/>
  <c r="G279" i="20" s="1"/>
  <c r="G280" i="20" s="1"/>
  <c r="G281" i="20" s="1"/>
  <c r="G282" i="20" s="1"/>
  <c r="G283" i="20" s="1"/>
  <c r="G284" i="20" s="1"/>
  <c r="G285" i="20" s="1"/>
  <c r="G286" i="20" s="1"/>
  <c r="G287" i="20" s="1"/>
  <c r="G288" i="20" s="1"/>
  <c r="G289" i="20" s="1"/>
  <c r="C20" i="20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C77" i="20" s="1"/>
  <c r="C78" i="20" s="1"/>
  <c r="C79" i="20" s="1"/>
  <c r="C80" i="20" s="1"/>
  <c r="C81" i="20" s="1"/>
  <c r="C82" i="20" s="1"/>
  <c r="C83" i="20" s="1"/>
  <c r="C84" i="20" s="1"/>
  <c r="C85" i="20" s="1"/>
  <c r="C86" i="20" s="1"/>
  <c r="C87" i="20" s="1"/>
  <c r="C88" i="20" s="1"/>
  <c r="C89" i="20" s="1"/>
  <c r="C90" i="20" s="1"/>
  <c r="C91" i="20" s="1"/>
  <c r="C92" i="20" s="1"/>
  <c r="C93" i="20" s="1"/>
  <c r="C94" i="20" s="1"/>
  <c r="C95" i="20" s="1"/>
  <c r="C96" i="20" s="1"/>
  <c r="C97" i="20" s="1"/>
  <c r="C98" i="20" s="1"/>
  <c r="C99" i="20" s="1"/>
  <c r="C100" i="20" s="1"/>
  <c r="C101" i="20" s="1"/>
  <c r="C102" i="20" s="1"/>
  <c r="C103" i="20" s="1"/>
  <c r="C104" i="20" s="1"/>
  <c r="C105" i="20" s="1"/>
  <c r="C106" i="20" s="1"/>
  <c r="C107" i="20" s="1"/>
  <c r="C108" i="20" s="1"/>
  <c r="C109" i="20" s="1"/>
  <c r="C110" i="20" s="1"/>
  <c r="C111" i="20" s="1"/>
  <c r="C112" i="20" s="1"/>
  <c r="C113" i="20" s="1"/>
  <c r="C114" i="20" s="1"/>
  <c r="C115" i="20" s="1"/>
  <c r="C116" i="20" s="1"/>
  <c r="C117" i="20" s="1"/>
  <c r="C118" i="20" s="1"/>
  <c r="C119" i="20" s="1"/>
  <c r="C120" i="20" s="1"/>
  <c r="C121" i="20" s="1"/>
  <c r="C122" i="20" s="1"/>
  <c r="C123" i="20" s="1"/>
  <c r="C124" i="20" s="1"/>
  <c r="C125" i="20" s="1"/>
  <c r="C126" i="20" s="1"/>
  <c r="C127" i="20" s="1"/>
  <c r="C128" i="20" s="1"/>
  <c r="C129" i="20" s="1"/>
  <c r="C130" i="20" s="1"/>
  <c r="C131" i="20" s="1"/>
  <c r="C132" i="20" s="1"/>
  <c r="C133" i="20" s="1"/>
  <c r="C134" i="20" s="1"/>
  <c r="C135" i="20" s="1"/>
  <c r="C136" i="20" s="1"/>
  <c r="C137" i="20" s="1"/>
  <c r="C138" i="20" s="1"/>
  <c r="C139" i="20" s="1"/>
  <c r="C140" i="20" s="1"/>
  <c r="C141" i="20" s="1"/>
  <c r="C142" i="20" s="1"/>
  <c r="C143" i="20" s="1"/>
  <c r="C144" i="20" s="1"/>
  <c r="C145" i="20" s="1"/>
  <c r="C146" i="20" s="1"/>
  <c r="C147" i="20" s="1"/>
  <c r="C148" i="20" s="1"/>
  <c r="C149" i="20" s="1"/>
  <c r="C150" i="20" s="1"/>
  <c r="C151" i="20" s="1"/>
  <c r="C152" i="20" s="1"/>
  <c r="C153" i="20" s="1"/>
  <c r="C154" i="20" s="1"/>
  <c r="C155" i="20" s="1"/>
  <c r="C156" i="20" s="1"/>
  <c r="C157" i="20" s="1"/>
  <c r="C158" i="20" s="1"/>
  <c r="C159" i="20" s="1"/>
  <c r="C160" i="20" s="1"/>
  <c r="C161" i="20" s="1"/>
  <c r="C162" i="20" s="1"/>
  <c r="C163" i="20" s="1"/>
  <c r="C164" i="20" s="1"/>
  <c r="C165" i="20" s="1"/>
  <c r="C166" i="20" s="1"/>
  <c r="C167" i="20" s="1"/>
  <c r="C168" i="20" s="1"/>
  <c r="C169" i="20" s="1"/>
  <c r="C170" i="20" s="1"/>
  <c r="C171" i="20" s="1"/>
  <c r="C172" i="20" s="1"/>
  <c r="C173" i="20" s="1"/>
  <c r="C174" i="20" s="1"/>
  <c r="C175" i="20" s="1"/>
  <c r="C176" i="20" s="1"/>
  <c r="C177" i="20" s="1"/>
  <c r="C178" i="20" s="1"/>
  <c r="C179" i="20" s="1"/>
  <c r="C180" i="20" s="1"/>
  <c r="C181" i="20" s="1"/>
  <c r="C182" i="20" s="1"/>
  <c r="C183" i="20" s="1"/>
  <c r="C184" i="20" s="1"/>
  <c r="C185" i="20" s="1"/>
  <c r="C186" i="20" s="1"/>
  <c r="C187" i="20" s="1"/>
  <c r="C188" i="20" s="1"/>
  <c r="C189" i="20" s="1"/>
  <c r="C190" i="20" s="1"/>
  <c r="C191" i="20" s="1"/>
  <c r="C192" i="20" s="1"/>
  <c r="C193" i="20" s="1"/>
  <c r="C194" i="20" s="1"/>
  <c r="C195" i="20" s="1"/>
  <c r="C196" i="20" s="1"/>
  <c r="C197" i="20" s="1"/>
  <c r="C198" i="20" s="1"/>
  <c r="C199" i="20" s="1"/>
  <c r="C200" i="20" s="1"/>
  <c r="C201" i="20" s="1"/>
  <c r="C202" i="20" s="1"/>
  <c r="C203" i="20" s="1"/>
  <c r="C204" i="20" s="1"/>
  <c r="C205" i="20" s="1"/>
  <c r="C206" i="20" s="1"/>
  <c r="C207" i="20" s="1"/>
  <c r="C208" i="20" s="1"/>
  <c r="C209" i="20" s="1"/>
  <c r="C210" i="20" s="1"/>
  <c r="C211" i="20" s="1"/>
  <c r="C212" i="20" s="1"/>
  <c r="C213" i="20" s="1"/>
  <c r="C214" i="20" s="1"/>
  <c r="C215" i="20" s="1"/>
  <c r="C216" i="20" s="1"/>
  <c r="C217" i="20" s="1"/>
  <c r="C218" i="20" s="1"/>
  <c r="C219" i="20" s="1"/>
  <c r="C220" i="20" s="1"/>
  <c r="C221" i="20" s="1"/>
  <c r="C222" i="20" s="1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C260" i="20" s="1"/>
  <c r="C261" i="20" s="1"/>
  <c r="C262" i="20" s="1"/>
  <c r="C263" i="20" s="1"/>
  <c r="C264" i="20" s="1"/>
  <c r="C265" i="20" s="1"/>
  <c r="C266" i="20" s="1"/>
  <c r="C267" i="20" s="1"/>
  <c r="C268" i="20" s="1"/>
  <c r="C269" i="20" s="1"/>
  <c r="C270" i="20" s="1"/>
  <c r="C271" i="20" s="1"/>
  <c r="C272" i="20" s="1"/>
  <c r="C273" i="20" s="1"/>
  <c r="C274" i="20" s="1"/>
  <c r="C275" i="20" s="1"/>
  <c r="C276" i="20" s="1"/>
  <c r="C277" i="20" s="1"/>
  <c r="C278" i="20" s="1"/>
  <c r="C279" i="20" s="1"/>
  <c r="C280" i="20" s="1"/>
  <c r="C281" i="20" s="1"/>
  <c r="C282" i="20" s="1"/>
  <c r="C283" i="20" s="1"/>
  <c r="C284" i="20" s="1"/>
  <c r="C285" i="20" s="1"/>
  <c r="C286" i="20" s="1"/>
  <c r="C287" i="20" s="1"/>
  <c r="C288" i="20" s="1"/>
  <c r="C289" i="20" s="1"/>
  <c r="C15" i="20"/>
  <c r="B15" i="20"/>
  <c r="C3" i="26" l="1"/>
  <c r="D11" i="26"/>
  <c r="O2" i="35"/>
  <c r="H21" i="35"/>
  <c r="O2" i="34"/>
  <c r="H21" i="34"/>
  <c r="H22" i="33"/>
  <c r="H21" i="32"/>
  <c r="H22" i="31"/>
  <c r="O2" i="31"/>
  <c r="G27" i="9"/>
  <c r="C2" i="20"/>
  <c r="H22" i="29"/>
  <c r="O2" i="29"/>
  <c r="H83" i="28"/>
  <c r="H21" i="27"/>
  <c r="H21" i="26"/>
  <c r="H21" i="25"/>
  <c r="H22" i="24"/>
  <c r="H21" i="23"/>
  <c r="H22" i="22"/>
  <c r="H22" i="21"/>
  <c r="H22" i="20"/>
  <c r="Q30" i="9"/>
  <c r="S30" i="9"/>
  <c r="R30" i="9"/>
  <c r="T30" i="9" l="1"/>
  <c r="H22" i="35"/>
  <c r="H22" i="34"/>
  <c r="H23" i="33"/>
  <c r="H22" i="32"/>
  <c r="H23" i="31"/>
  <c r="G26" i="9"/>
  <c r="O2" i="20"/>
  <c r="C2" i="21"/>
  <c r="H23" i="29"/>
  <c r="H84" i="28"/>
  <c r="H22" i="27"/>
  <c r="H22" i="26"/>
  <c r="H22" i="25"/>
  <c r="H23" i="24"/>
  <c r="H22" i="23"/>
  <c r="H23" i="22"/>
  <c r="H23" i="21"/>
  <c r="H23" i="20"/>
  <c r="C2" i="19"/>
  <c r="H20" i="19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G20" i="19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C20" i="19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202" i="19" s="1"/>
  <c r="C203" i="19" s="1"/>
  <c r="C204" i="19" s="1"/>
  <c r="C205" i="19" s="1"/>
  <c r="C206" i="19" s="1"/>
  <c r="C207" i="19" s="1"/>
  <c r="C208" i="19" s="1"/>
  <c r="C209" i="19" s="1"/>
  <c r="C210" i="19" s="1"/>
  <c r="C211" i="19" s="1"/>
  <c r="C212" i="19" s="1"/>
  <c r="C213" i="19" s="1"/>
  <c r="C214" i="19" s="1"/>
  <c r="C215" i="19" s="1"/>
  <c r="C216" i="19" s="1"/>
  <c r="C217" i="19" s="1"/>
  <c r="C218" i="19" s="1"/>
  <c r="C219" i="19" s="1"/>
  <c r="C220" i="19" s="1"/>
  <c r="C221" i="19" s="1"/>
  <c r="C222" i="19" s="1"/>
  <c r="C223" i="19" s="1"/>
  <c r="C224" i="19" s="1"/>
  <c r="C225" i="19" s="1"/>
  <c r="C226" i="19" s="1"/>
  <c r="C227" i="19" s="1"/>
  <c r="C228" i="19" s="1"/>
  <c r="C229" i="19" s="1"/>
  <c r="C230" i="19" s="1"/>
  <c r="C231" i="19" s="1"/>
  <c r="C232" i="19" s="1"/>
  <c r="C233" i="19" s="1"/>
  <c r="C234" i="19" s="1"/>
  <c r="C235" i="19" s="1"/>
  <c r="C236" i="19" s="1"/>
  <c r="C237" i="19" s="1"/>
  <c r="C238" i="19" s="1"/>
  <c r="C239" i="19" s="1"/>
  <c r="C240" i="19" s="1"/>
  <c r="C241" i="19" s="1"/>
  <c r="C242" i="19" s="1"/>
  <c r="C243" i="19" s="1"/>
  <c r="C244" i="19" s="1"/>
  <c r="C245" i="19" s="1"/>
  <c r="C246" i="19" s="1"/>
  <c r="C247" i="19" s="1"/>
  <c r="C248" i="19" s="1"/>
  <c r="C249" i="19" s="1"/>
  <c r="C250" i="19" s="1"/>
  <c r="C251" i="19" s="1"/>
  <c r="C252" i="19" s="1"/>
  <c r="C253" i="19" s="1"/>
  <c r="C254" i="19" s="1"/>
  <c r="C255" i="19" s="1"/>
  <c r="C256" i="19" s="1"/>
  <c r="C257" i="19" s="1"/>
  <c r="C258" i="19" s="1"/>
  <c r="C259" i="19" s="1"/>
  <c r="C260" i="19" s="1"/>
  <c r="C261" i="19" s="1"/>
  <c r="C262" i="19" s="1"/>
  <c r="C263" i="19" s="1"/>
  <c r="C264" i="19" s="1"/>
  <c r="C265" i="19" s="1"/>
  <c r="C266" i="19" s="1"/>
  <c r="C267" i="19" s="1"/>
  <c r="C268" i="19" s="1"/>
  <c r="C269" i="19" s="1"/>
  <c r="C270" i="19" s="1"/>
  <c r="C271" i="19" s="1"/>
  <c r="C272" i="19" s="1"/>
  <c r="C273" i="19" s="1"/>
  <c r="C274" i="19" s="1"/>
  <c r="C275" i="19" s="1"/>
  <c r="C276" i="19" s="1"/>
  <c r="C277" i="19" s="1"/>
  <c r="C278" i="19" s="1"/>
  <c r="C279" i="19" s="1"/>
  <c r="C280" i="19" s="1"/>
  <c r="C281" i="19" s="1"/>
  <c r="C282" i="19" s="1"/>
  <c r="C283" i="19" s="1"/>
  <c r="C284" i="19" s="1"/>
  <c r="C285" i="19" s="1"/>
  <c r="C286" i="19" s="1"/>
  <c r="C287" i="19" s="1"/>
  <c r="C288" i="19" s="1"/>
  <c r="C289" i="19" s="1"/>
  <c r="C15" i="19"/>
  <c r="B15" i="19"/>
  <c r="C2" i="18"/>
  <c r="H20" i="18"/>
  <c r="G20" i="18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G40" i="18" s="1"/>
  <c r="G41" i="18" s="1"/>
  <c r="G42" i="18" s="1"/>
  <c r="G43" i="18" s="1"/>
  <c r="G44" i="18" s="1"/>
  <c r="G45" i="18" s="1"/>
  <c r="G46" i="18" s="1"/>
  <c r="G47" i="18" s="1"/>
  <c r="G48" i="18" s="1"/>
  <c r="G49" i="18" s="1"/>
  <c r="G50" i="18" s="1"/>
  <c r="G51" i="18" s="1"/>
  <c r="G52" i="18" s="1"/>
  <c r="G53" i="18" s="1"/>
  <c r="G54" i="18" s="1"/>
  <c r="G55" i="18" s="1"/>
  <c r="G56" i="18" s="1"/>
  <c r="G57" i="18" s="1"/>
  <c r="G58" i="18" s="1"/>
  <c r="G59" i="18" s="1"/>
  <c r="G60" i="18" s="1"/>
  <c r="G61" i="18" s="1"/>
  <c r="G62" i="18" s="1"/>
  <c r="G63" i="18" s="1"/>
  <c r="G64" i="18" s="1"/>
  <c r="G65" i="18" s="1"/>
  <c r="G66" i="18" s="1"/>
  <c r="G67" i="18" s="1"/>
  <c r="G68" i="18" s="1"/>
  <c r="G69" i="18" s="1"/>
  <c r="G70" i="18" s="1"/>
  <c r="G71" i="18" s="1"/>
  <c r="G72" i="18" s="1"/>
  <c r="G73" i="18" s="1"/>
  <c r="G74" i="18" s="1"/>
  <c r="G75" i="18" s="1"/>
  <c r="G76" i="18" s="1"/>
  <c r="G77" i="18" s="1"/>
  <c r="G78" i="18" s="1"/>
  <c r="G79" i="18" s="1"/>
  <c r="G80" i="18" s="1"/>
  <c r="G81" i="18" s="1"/>
  <c r="G82" i="18" s="1"/>
  <c r="G83" i="18" s="1"/>
  <c r="G84" i="18" s="1"/>
  <c r="G85" i="18" s="1"/>
  <c r="G86" i="18" s="1"/>
  <c r="G87" i="18" s="1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G109" i="18" s="1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G133" i="18" s="1"/>
  <c r="G134" i="18" s="1"/>
  <c r="G135" i="18" s="1"/>
  <c r="G136" i="18" s="1"/>
  <c r="G137" i="18" s="1"/>
  <c r="G138" i="18" s="1"/>
  <c r="G139" i="18" s="1"/>
  <c r="G140" i="18" s="1"/>
  <c r="G141" i="18" s="1"/>
  <c r="G142" i="18" s="1"/>
  <c r="G143" i="18" s="1"/>
  <c r="G144" i="18" s="1"/>
  <c r="G145" i="18" s="1"/>
  <c r="G146" i="18" s="1"/>
  <c r="G147" i="18" s="1"/>
  <c r="G148" i="18" s="1"/>
  <c r="G149" i="18" s="1"/>
  <c r="G150" i="18" s="1"/>
  <c r="G151" i="18" s="1"/>
  <c r="G152" i="18" s="1"/>
  <c r="G153" i="18" s="1"/>
  <c r="G154" i="18" s="1"/>
  <c r="G155" i="18" s="1"/>
  <c r="G156" i="18" s="1"/>
  <c r="G157" i="18" s="1"/>
  <c r="G158" i="18" s="1"/>
  <c r="G159" i="18" s="1"/>
  <c r="G160" i="18" s="1"/>
  <c r="G161" i="18" s="1"/>
  <c r="G162" i="18" s="1"/>
  <c r="G163" i="18" s="1"/>
  <c r="G164" i="18" s="1"/>
  <c r="G165" i="18" s="1"/>
  <c r="G166" i="18" s="1"/>
  <c r="G167" i="18" s="1"/>
  <c r="G168" i="18" s="1"/>
  <c r="G169" i="18" s="1"/>
  <c r="G170" i="18" s="1"/>
  <c r="G171" i="18" s="1"/>
  <c r="G172" i="18" s="1"/>
  <c r="G173" i="18" s="1"/>
  <c r="G174" i="18" s="1"/>
  <c r="G175" i="18" s="1"/>
  <c r="G176" i="18" s="1"/>
  <c r="G177" i="18" s="1"/>
  <c r="G178" i="18" s="1"/>
  <c r="G179" i="18" s="1"/>
  <c r="G180" i="18" s="1"/>
  <c r="G181" i="18" s="1"/>
  <c r="G182" i="18" s="1"/>
  <c r="G183" i="18" s="1"/>
  <c r="G184" i="18" s="1"/>
  <c r="G185" i="18" s="1"/>
  <c r="G186" i="18" s="1"/>
  <c r="G187" i="18" s="1"/>
  <c r="G188" i="18" s="1"/>
  <c r="G189" i="18" s="1"/>
  <c r="G190" i="18" s="1"/>
  <c r="G191" i="18" s="1"/>
  <c r="G192" i="18" s="1"/>
  <c r="G193" i="18" s="1"/>
  <c r="G194" i="18" s="1"/>
  <c r="G195" i="18" s="1"/>
  <c r="G196" i="18" s="1"/>
  <c r="G197" i="18" s="1"/>
  <c r="G198" i="18" s="1"/>
  <c r="G199" i="18" s="1"/>
  <c r="G200" i="18" s="1"/>
  <c r="G201" i="18" s="1"/>
  <c r="G202" i="18" s="1"/>
  <c r="G203" i="18" s="1"/>
  <c r="G204" i="18" s="1"/>
  <c r="G205" i="18" s="1"/>
  <c r="G206" i="18" s="1"/>
  <c r="G207" i="18" s="1"/>
  <c r="G208" i="18" s="1"/>
  <c r="G209" i="18" s="1"/>
  <c r="G210" i="18" s="1"/>
  <c r="G211" i="18" s="1"/>
  <c r="G212" i="18" s="1"/>
  <c r="G213" i="18" s="1"/>
  <c r="G214" i="18" s="1"/>
  <c r="G215" i="18" s="1"/>
  <c r="G216" i="18" s="1"/>
  <c r="G217" i="18" s="1"/>
  <c r="G218" i="18" s="1"/>
  <c r="G219" i="18" s="1"/>
  <c r="G220" i="18" s="1"/>
  <c r="G221" i="18" s="1"/>
  <c r="G222" i="18" s="1"/>
  <c r="G223" i="18" s="1"/>
  <c r="G224" i="18" s="1"/>
  <c r="G225" i="18" s="1"/>
  <c r="G226" i="18" s="1"/>
  <c r="G227" i="18" s="1"/>
  <c r="G228" i="18" s="1"/>
  <c r="G229" i="18" s="1"/>
  <c r="G230" i="18" s="1"/>
  <c r="G231" i="18" s="1"/>
  <c r="G232" i="18" s="1"/>
  <c r="G233" i="18" s="1"/>
  <c r="G234" i="18" s="1"/>
  <c r="G235" i="18" s="1"/>
  <c r="G236" i="18" s="1"/>
  <c r="G237" i="18" s="1"/>
  <c r="G238" i="18" s="1"/>
  <c r="G239" i="18" s="1"/>
  <c r="G240" i="18" s="1"/>
  <c r="G241" i="18" s="1"/>
  <c r="G242" i="18" s="1"/>
  <c r="G243" i="18" s="1"/>
  <c r="G244" i="18" s="1"/>
  <c r="G245" i="18" s="1"/>
  <c r="G246" i="18" s="1"/>
  <c r="G247" i="18" s="1"/>
  <c r="G248" i="18" s="1"/>
  <c r="G249" i="18" s="1"/>
  <c r="G250" i="18" s="1"/>
  <c r="G251" i="18" s="1"/>
  <c r="G252" i="18" s="1"/>
  <c r="G253" i="18" s="1"/>
  <c r="G254" i="18" s="1"/>
  <c r="G255" i="18" s="1"/>
  <c r="G256" i="18" s="1"/>
  <c r="G257" i="18" s="1"/>
  <c r="G258" i="18" s="1"/>
  <c r="G259" i="18" s="1"/>
  <c r="G260" i="18" s="1"/>
  <c r="G261" i="18" s="1"/>
  <c r="G262" i="18" s="1"/>
  <c r="G263" i="18" s="1"/>
  <c r="G264" i="18" s="1"/>
  <c r="G265" i="18" s="1"/>
  <c r="G266" i="18" s="1"/>
  <c r="G267" i="18" s="1"/>
  <c r="G268" i="18" s="1"/>
  <c r="G269" i="18" s="1"/>
  <c r="G270" i="18" s="1"/>
  <c r="G271" i="18" s="1"/>
  <c r="G272" i="18" s="1"/>
  <c r="G273" i="18" s="1"/>
  <c r="G274" i="18" s="1"/>
  <c r="G275" i="18" s="1"/>
  <c r="G276" i="18" s="1"/>
  <c r="G277" i="18" s="1"/>
  <c r="G278" i="18" s="1"/>
  <c r="G279" i="18" s="1"/>
  <c r="G280" i="18" s="1"/>
  <c r="G281" i="18" s="1"/>
  <c r="G282" i="18" s="1"/>
  <c r="G283" i="18" s="1"/>
  <c r="G284" i="18" s="1"/>
  <c r="G285" i="18" s="1"/>
  <c r="G286" i="18" s="1"/>
  <c r="G287" i="18" s="1"/>
  <c r="G288" i="18" s="1"/>
  <c r="G289" i="18" s="1"/>
  <c r="C20" i="18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C65" i="18" s="1"/>
  <c r="C66" i="18" s="1"/>
  <c r="C67" i="18" s="1"/>
  <c r="C68" i="18" s="1"/>
  <c r="C69" i="18" s="1"/>
  <c r="C70" i="18" s="1"/>
  <c r="C71" i="18" s="1"/>
  <c r="C72" i="18" s="1"/>
  <c r="C73" i="18" s="1"/>
  <c r="C74" i="18" s="1"/>
  <c r="C75" i="18" s="1"/>
  <c r="C76" i="18" s="1"/>
  <c r="C77" i="18" s="1"/>
  <c r="C78" i="18" s="1"/>
  <c r="C79" i="18" s="1"/>
  <c r="C80" i="18" s="1"/>
  <c r="C81" i="18" s="1"/>
  <c r="C82" i="18" s="1"/>
  <c r="C83" i="18" s="1"/>
  <c r="C84" i="18" s="1"/>
  <c r="C85" i="18" s="1"/>
  <c r="C86" i="18" s="1"/>
  <c r="C87" i="18" s="1"/>
  <c r="C88" i="18" s="1"/>
  <c r="C89" i="18" s="1"/>
  <c r="C90" i="18" s="1"/>
  <c r="C91" i="18" s="1"/>
  <c r="C92" i="18" s="1"/>
  <c r="C93" i="18" s="1"/>
  <c r="C94" i="18" s="1"/>
  <c r="C95" i="18" s="1"/>
  <c r="C96" i="18" s="1"/>
  <c r="C97" i="18" s="1"/>
  <c r="C98" i="18" s="1"/>
  <c r="C99" i="18" s="1"/>
  <c r="C100" i="18" s="1"/>
  <c r="C101" i="18" s="1"/>
  <c r="C102" i="18" s="1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26" i="18" s="1"/>
  <c r="C127" i="18" s="1"/>
  <c r="C128" i="18" s="1"/>
  <c r="C129" i="18" s="1"/>
  <c r="C130" i="18" s="1"/>
  <c r="C131" i="18" s="1"/>
  <c r="C132" i="18" s="1"/>
  <c r="C133" i="18" s="1"/>
  <c r="C134" i="18" s="1"/>
  <c r="C135" i="18" s="1"/>
  <c r="C136" i="18" s="1"/>
  <c r="C137" i="18" s="1"/>
  <c r="C138" i="18" s="1"/>
  <c r="C139" i="18" s="1"/>
  <c r="C140" i="18" s="1"/>
  <c r="C141" i="18" s="1"/>
  <c r="C142" i="18" s="1"/>
  <c r="C143" i="18" s="1"/>
  <c r="C144" i="18" s="1"/>
  <c r="C145" i="18" s="1"/>
  <c r="C146" i="18" s="1"/>
  <c r="C147" i="18" s="1"/>
  <c r="C148" i="18" s="1"/>
  <c r="C149" i="18" s="1"/>
  <c r="C150" i="18" s="1"/>
  <c r="C151" i="18" s="1"/>
  <c r="C152" i="18" s="1"/>
  <c r="C153" i="18" s="1"/>
  <c r="C154" i="18" s="1"/>
  <c r="C155" i="18" s="1"/>
  <c r="C156" i="18" s="1"/>
  <c r="C157" i="18" s="1"/>
  <c r="C158" i="18" s="1"/>
  <c r="C159" i="18" s="1"/>
  <c r="C160" i="18" s="1"/>
  <c r="C161" i="18" s="1"/>
  <c r="C162" i="18" s="1"/>
  <c r="C163" i="18" s="1"/>
  <c r="C164" i="18" s="1"/>
  <c r="C165" i="18" s="1"/>
  <c r="C166" i="18" s="1"/>
  <c r="C167" i="18" s="1"/>
  <c r="C168" i="18" s="1"/>
  <c r="C169" i="18" s="1"/>
  <c r="C170" i="18" s="1"/>
  <c r="C171" i="18" s="1"/>
  <c r="C172" i="18" s="1"/>
  <c r="C173" i="18" s="1"/>
  <c r="C174" i="18" s="1"/>
  <c r="C175" i="18" s="1"/>
  <c r="C176" i="18" s="1"/>
  <c r="C177" i="18" s="1"/>
  <c r="C178" i="18" s="1"/>
  <c r="C179" i="18" s="1"/>
  <c r="C180" i="18" s="1"/>
  <c r="C181" i="18" s="1"/>
  <c r="C182" i="18" s="1"/>
  <c r="C183" i="18" s="1"/>
  <c r="C184" i="18" s="1"/>
  <c r="C185" i="18" s="1"/>
  <c r="C186" i="18" s="1"/>
  <c r="C187" i="18" s="1"/>
  <c r="C188" i="18" s="1"/>
  <c r="C189" i="18" s="1"/>
  <c r="C190" i="18" s="1"/>
  <c r="C191" i="18" s="1"/>
  <c r="C192" i="18" s="1"/>
  <c r="C193" i="18" s="1"/>
  <c r="C194" i="18" s="1"/>
  <c r="C195" i="18" s="1"/>
  <c r="C196" i="18" s="1"/>
  <c r="C197" i="18" s="1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C237" i="18" s="1"/>
  <c r="C238" i="18" s="1"/>
  <c r="C239" i="18" s="1"/>
  <c r="C240" i="18" s="1"/>
  <c r="C241" i="18" s="1"/>
  <c r="C242" i="18" s="1"/>
  <c r="C243" i="18" s="1"/>
  <c r="C244" i="18" s="1"/>
  <c r="C245" i="18" s="1"/>
  <c r="C246" i="18" s="1"/>
  <c r="C247" i="18" s="1"/>
  <c r="C248" i="18" s="1"/>
  <c r="C249" i="18" s="1"/>
  <c r="C250" i="18" s="1"/>
  <c r="C251" i="18" s="1"/>
  <c r="C252" i="18" s="1"/>
  <c r="C253" i="18" s="1"/>
  <c r="C254" i="18" s="1"/>
  <c r="C255" i="18" s="1"/>
  <c r="C256" i="18" s="1"/>
  <c r="C257" i="18" s="1"/>
  <c r="C258" i="18" s="1"/>
  <c r="C259" i="18" s="1"/>
  <c r="C260" i="18" s="1"/>
  <c r="C261" i="18" s="1"/>
  <c r="C262" i="18" s="1"/>
  <c r="C263" i="18" s="1"/>
  <c r="C264" i="18" s="1"/>
  <c r="C265" i="18" s="1"/>
  <c r="C266" i="18" s="1"/>
  <c r="C267" i="18" s="1"/>
  <c r="C268" i="18" s="1"/>
  <c r="C269" i="18" s="1"/>
  <c r="C270" i="18" s="1"/>
  <c r="C271" i="18" s="1"/>
  <c r="C272" i="18" s="1"/>
  <c r="C273" i="18" s="1"/>
  <c r="C274" i="18" s="1"/>
  <c r="C275" i="18" s="1"/>
  <c r="C276" i="18" s="1"/>
  <c r="C277" i="18" s="1"/>
  <c r="C278" i="18" s="1"/>
  <c r="C279" i="18" s="1"/>
  <c r="C280" i="18" s="1"/>
  <c r="C281" i="18" s="1"/>
  <c r="C282" i="18" s="1"/>
  <c r="C283" i="18" s="1"/>
  <c r="C284" i="18" s="1"/>
  <c r="C285" i="18" s="1"/>
  <c r="C286" i="18" s="1"/>
  <c r="C287" i="18" s="1"/>
  <c r="C288" i="18" s="1"/>
  <c r="C289" i="18" s="1"/>
  <c r="C15" i="18"/>
  <c r="B15" i="18"/>
  <c r="C2" i="17"/>
  <c r="H20" i="17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H39" i="17" s="1"/>
  <c r="H40" i="17" s="1"/>
  <c r="H41" i="17" s="1"/>
  <c r="H42" i="17" s="1"/>
  <c r="H43" i="17" s="1"/>
  <c r="H44" i="17" s="1"/>
  <c r="H45" i="17" s="1"/>
  <c r="H46" i="17" s="1"/>
  <c r="H47" i="17" s="1"/>
  <c r="H48" i="17" s="1"/>
  <c r="H49" i="17" s="1"/>
  <c r="H50" i="17" s="1"/>
  <c r="H51" i="17" s="1"/>
  <c r="H52" i="17" s="1"/>
  <c r="H53" i="17" s="1"/>
  <c r="H54" i="17" s="1"/>
  <c r="H55" i="17" s="1"/>
  <c r="H56" i="17" s="1"/>
  <c r="H57" i="17" s="1"/>
  <c r="H58" i="17" s="1"/>
  <c r="H59" i="17" s="1"/>
  <c r="H60" i="17" s="1"/>
  <c r="H61" i="17" s="1"/>
  <c r="H62" i="17" s="1"/>
  <c r="H63" i="17" s="1"/>
  <c r="H64" i="17" s="1"/>
  <c r="H65" i="17" s="1"/>
  <c r="H66" i="17" s="1"/>
  <c r="H67" i="17" s="1"/>
  <c r="H68" i="17" s="1"/>
  <c r="H69" i="17" s="1"/>
  <c r="H70" i="17" s="1"/>
  <c r="H71" i="17" s="1"/>
  <c r="H72" i="17" s="1"/>
  <c r="H73" i="17" s="1"/>
  <c r="H74" i="17" s="1"/>
  <c r="H75" i="17" s="1"/>
  <c r="H76" i="17" s="1"/>
  <c r="H77" i="17" s="1"/>
  <c r="H78" i="17" s="1"/>
  <c r="H79" i="17" s="1"/>
  <c r="H80" i="17" s="1"/>
  <c r="H81" i="17" s="1"/>
  <c r="H82" i="17" s="1"/>
  <c r="G20" i="17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C20" i="17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C52" i="17" s="1"/>
  <c r="C53" i="17" s="1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C100" i="17" s="1"/>
  <c r="C101" i="17" s="1"/>
  <c r="C102" i="17" s="1"/>
  <c r="C103" i="17" s="1"/>
  <c r="C104" i="17" s="1"/>
  <c r="C105" i="17" s="1"/>
  <c r="C106" i="17" s="1"/>
  <c r="C107" i="17" s="1"/>
  <c r="C108" i="17" s="1"/>
  <c r="C109" i="17" s="1"/>
  <c r="C110" i="17" s="1"/>
  <c r="C111" i="17" s="1"/>
  <c r="C112" i="17" s="1"/>
  <c r="C113" i="17" s="1"/>
  <c r="C114" i="17" s="1"/>
  <c r="C115" i="17" s="1"/>
  <c r="C116" i="17" s="1"/>
  <c r="C117" i="17" s="1"/>
  <c r="C118" i="17" s="1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C182" i="17" s="1"/>
  <c r="C183" i="17" s="1"/>
  <c r="C184" i="17" s="1"/>
  <c r="C185" i="17" s="1"/>
  <c r="C186" i="17" s="1"/>
  <c r="C187" i="17" s="1"/>
  <c r="C188" i="17" s="1"/>
  <c r="C189" i="17" s="1"/>
  <c r="C190" i="17" s="1"/>
  <c r="C191" i="17" s="1"/>
  <c r="C192" i="17" s="1"/>
  <c r="C193" i="17" s="1"/>
  <c r="C194" i="17" s="1"/>
  <c r="C195" i="17" s="1"/>
  <c r="C196" i="17" s="1"/>
  <c r="C197" i="17" s="1"/>
  <c r="C198" i="17" s="1"/>
  <c r="C199" i="17" s="1"/>
  <c r="C200" i="17" s="1"/>
  <c r="C201" i="17" s="1"/>
  <c r="C202" i="17" s="1"/>
  <c r="C203" i="17" s="1"/>
  <c r="C204" i="17" s="1"/>
  <c r="C205" i="17" s="1"/>
  <c r="C206" i="17" s="1"/>
  <c r="C207" i="17" s="1"/>
  <c r="C208" i="17" s="1"/>
  <c r="C209" i="17" s="1"/>
  <c r="C210" i="17" s="1"/>
  <c r="C211" i="17" s="1"/>
  <c r="C212" i="17" s="1"/>
  <c r="C213" i="17" s="1"/>
  <c r="C214" i="17" s="1"/>
  <c r="C215" i="17" s="1"/>
  <c r="C216" i="17" s="1"/>
  <c r="C217" i="17" s="1"/>
  <c r="C218" i="17" s="1"/>
  <c r="C219" i="17" s="1"/>
  <c r="C220" i="17" s="1"/>
  <c r="C221" i="17" s="1"/>
  <c r="C222" i="17" s="1"/>
  <c r="C223" i="17" s="1"/>
  <c r="C224" i="17" s="1"/>
  <c r="C225" i="17" s="1"/>
  <c r="C226" i="17" s="1"/>
  <c r="C227" i="17" s="1"/>
  <c r="C228" i="17" s="1"/>
  <c r="C229" i="17" s="1"/>
  <c r="C230" i="17" s="1"/>
  <c r="C231" i="17" s="1"/>
  <c r="C232" i="17" s="1"/>
  <c r="C233" i="17" s="1"/>
  <c r="C234" i="17" s="1"/>
  <c r="C235" i="17" s="1"/>
  <c r="C236" i="17" s="1"/>
  <c r="C237" i="17" s="1"/>
  <c r="C238" i="17" s="1"/>
  <c r="C239" i="17" s="1"/>
  <c r="C240" i="17" s="1"/>
  <c r="C241" i="17" s="1"/>
  <c r="C242" i="17" s="1"/>
  <c r="C243" i="17" s="1"/>
  <c r="C244" i="17" s="1"/>
  <c r="C245" i="17" s="1"/>
  <c r="C246" i="17" s="1"/>
  <c r="C247" i="17" s="1"/>
  <c r="C248" i="17" s="1"/>
  <c r="C249" i="17" s="1"/>
  <c r="C250" i="17" s="1"/>
  <c r="C251" i="17" s="1"/>
  <c r="C252" i="17" s="1"/>
  <c r="C253" i="17" s="1"/>
  <c r="C254" i="17" s="1"/>
  <c r="C255" i="17" s="1"/>
  <c r="C256" i="17" s="1"/>
  <c r="C257" i="17" s="1"/>
  <c r="C258" i="17" s="1"/>
  <c r="C259" i="17" s="1"/>
  <c r="C260" i="17" s="1"/>
  <c r="C261" i="17" s="1"/>
  <c r="C262" i="17" s="1"/>
  <c r="C263" i="17" s="1"/>
  <c r="C264" i="17" s="1"/>
  <c r="C265" i="17" s="1"/>
  <c r="C266" i="17" s="1"/>
  <c r="C267" i="17" s="1"/>
  <c r="C268" i="17" s="1"/>
  <c r="C269" i="17" s="1"/>
  <c r="C270" i="17" s="1"/>
  <c r="C271" i="17" s="1"/>
  <c r="C272" i="17" s="1"/>
  <c r="C273" i="17" s="1"/>
  <c r="C274" i="17" s="1"/>
  <c r="C275" i="17" s="1"/>
  <c r="C276" i="17" s="1"/>
  <c r="C277" i="17" s="1"/>
  <c r="C278" i="17" s="1"/>
  <c r="C279" i="17" s="1"/>
  <c r="C280" i="17" s="1"/>
  <c r="C281" i="17" s="1"/>
  <c r="C282" i="17" s="1"/>
  <c r="C283" i="17" s="1"/>
  <c r="C284" i="17" s="1"/>
  <c r="C285" i="17" s="1"/>
  <c r="C286" i="17" s="1"/>
  <c r="C287" i="17" s="1"/>
  <c r="C288" i="17" s="1"/>
  <c r="C289" i="17" s="1"/>
  <c r="C15" i="17"/>
  <c r="B15" i="17"/>
  <c r="C2" i="16"/>
  <c r="G21" i="16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G216" i="16" s="1"/>
  <c r="G217" i="16" s="1"/>
  <c r="G218" i="16" s="1"/>
  <c r="G219" i="16" s="1"/>
  <c r="G220" i="16" s="1"/>
  <c r="G221" i="16" s="1"/>
  <c r="G222" i="16" s="1"/>
  <c r="G223" i="16" s="1"/>
  <c r="G224" i="16" s="1"/>
  <c r="G225" i="16" s="1"/>
  <c r="G226" i="16" s="1"/>
  <c r="G227" i="16" s="1"/>
  <c r="G228" i="16" s="1"/>
  <c r="G229" i="16" s="1"/>
  <c r="G230" i="16" s="1"/>
  <c r="G231" i="16" s="1"/>
  <c r="G232" i="16" s="1"/>
  <c r="G233" i="16" s="1"/>
  <c r="G234" i="16" s="1"/>
  <c r="G235" i="16" s="1"/>
  <c r="G236" i="16" s="1"/>
  <c r="G237" i="16" s="1"/>
  <c r="G238" i="16" s="1"/>
  <c r="G239" i="16" s="1"/>
  <c r="G240" i="16" s="1"/>
  <c r="G241" i="16" s="1"/>
  <c r="G242" i="16" s="1"/>
  <c r="G243" i="16" s="1"/>
  <c r="G244" i="16" s="1"/>
  <c r="G245" i="16" s="1"/>
  <c r="G246" i="16" s="1"/>
  <c r="G247" i="16" s="1"/>
  <c r="G248" i="16" s="1"/>
  <c r="G249" i="16" s="1"/>
  <c r="G250" i="16" s="1"/>
  <c r="G251" i="16" s="1"/>
  <c r="G252" i="16" s="1"/>
  <c r="G253" i="16" s="1"/>
  <c r="G254" i="16" s="1"/>
  <c r="G255" i="16" s="1"/>
  <c r="G256" i="16" s="1"/>
  <c r="G257" i="16" s="1"/>
  <c r="G258" i="16" s="1"/>
  <c r="G259" i="16" s="1"/>
  <c r="G260" i="16" s="1"/>
  <c r="G261" i="16" s="1"/>
  <c r="G262" i="16" s="1"/>
  <c r="G263" i="16" s="1"/>
  <c r="G264" i="16" s="1"/>
  <c r="G265" i="16" s="1"/>
  <c r="G266" i="16" s="1"/>
  <c r="G267" i="16" s="1"/>
  <c r="G268" i="16" s="1"/>
  <c r="G269" i="16" s="1"/>
  <c r="G270" i="16" s="1"/>
  <c r="G271" i="16" s="1"/>
  <c r="G272" i="16" s="1"/>
  <c r="G273" i="16" s="1"/>
  <c r="G274" i="16" s="1"/>
  <c r="G275" i="16" s="1"/>
  <c r="G276" i="16" s="1"/>
  <c r="G277" i="16" s="1"/>
  <c r="G278" i="16" s="1"/>
  <c r="G279" i="16" s="1"/>
  <c r="G280" i="16" s="1"/>
  <c r="G281" i="16" s="1"/>
  <c r="G282" i="16" s="1"/>
  <c r="G283" i="16" s="1"/>
  <c r="G284" i="16" s="1"/>
  <c r="G285" i="16" s="1"/>
  <c r="G286" i="16" s="1"/>
  <c r="G287" i="16" s="1"/>
  <c r="G288" i="16" s="1"/>
  <c r="G289" i="16" s="1"/>
  <c r="H20" i="16"/>
  <c r="H21" i="16" s="1"/>
  <c r="G20" i="16"/>
  <c r="C20" i="16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15" i="16"/>
  <c r="B15" i="16"/>
  <c r="C2" i="15"/>
  <c r="H20" i="15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H54" i="15" s="1"/>
  <c r="H55" i="15" s="1"/>
  <c r="H56" i="15" s="1"/>
  <c r="H57" i="15" s="1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G20" i="15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C20" i="15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C123" i="15" s="1"/>
  <c r="C124" i="15" s="1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C140" i="15" s="1"/>
  <c r="C141" i="15" s="1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15" i="15"/>
  <c r="B15" i="15"/>
  <c r="C2" i="11"/>
  <c r="H20" i="1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G20" i="1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C20" i="1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C121" i="11" s="1"/>
  <c r="C122" i="11" s="1"/>
  <c r="C123" i="11" s="1"/>
  <c r="C124" i="11" s="1"/>
  <c r="C125" i="11" s="1"/>
  <c r="C126" i="11" s="1"/>
  <c r="C127" i="11" s="1"/>
  <c r="C128" i="11" s="1"/>
  <c r="C129" i="11" s="1"/>
  <c r="C130" i="11" s="1"/>
  <c r="C131" i="11" s="1"/>
  <c r="C132" i="11" s="1"/>
  <c r="C133" i="11" s="1"/>
  <c r="C134" i="11" s="1"/>
  <c r="C135" i="11" s="1"/>
  <c r="C136" i="11" s="1"/>
  <c r="C137" i="11" s="1"/>
  <c r="C138" i="11" s="1"/>
  <c r="C139" i="11" s="1"/>
  <c r="C140" i="11" s="1"/>
  <c r="C141" i="11" s="1"/>
  <c r="C142" i="11" s="1"/>
  <c r="C143" i="11" s="1"/>
  <c r="C144" i="11" s="1"/>
  <c r="C145" i="11" s="1"/>
  <c r="C146" i="11" s="1"/>
  <c r="C147" i="11" s="1"/>
  <c r="C148" i="11" s="1"/>
  <c r="C149" i="11" s="1"/>
  <c r="C150" i="11" s="1"/>
  <c r="C151" i="11" s="1"/>
  <c r="C152" i="11" s="1"/>
  <c r="C153" i="11" s="1"/>
  <c r="C154" i="11" s="1"/>
  <c r="C155" i="11" s="1"/>
  <c r="C156" i="11" s="1"/>
  <c r="C157" i="11" s="1"/>
  <c r="C158" i="11" s="1"/>
  <c r="C159" i="11" s="1"/>
  <c r="C160" i="11" s="1"/>
  <c r="C161" i="11" s="1"/>
  <c r="C162" i="11" s="1"/>
  <c r="C163" i="11" s="1"/>
  <c r="C164" i="11" s="1"/>
  <c r="C165" i="11" s="1"/>
  <c r="C166" i="11" s="1"/>
  <c r="C167" i="11" s="1"/>
  <c r="C168" i="11" s="1"/>
  <c r="C169" i="11" s="1"/>
  <c r="C170" i="11" s="1"/>
  <c r="C171" i="11" s="1"/>
  <c r="C172" i="11" s="1"/>
  <c r="C173" i="11" s="1"/>
  <c r="C174" i="11" s="1"/>
  <c r="C175" i="11" s="1"/>
  <c r="C176" i="11" s="1"/>
  <c r="C177" i="11" s="1"/>
  <c r="C178" i="11" s="1"/>
  <c r="C179" i="11" s="1"/>
  <c r="C180" i="11" s="1"/>
  <c r="C181" i="11" s="1"/>
  <c r="C182" i="11" s="1"/>
  <c r="C183" i="11" s="1"/>
  <c r="C184" i="11" s="1"/>
  <c r="C185" i="11" s="1"/>
  <c r="C186" i="11" s="1"/>
  <c r="C187" i="11" s="1"/>
  <c r="C188" i="11" s="1"/>
  <c r="C189" i="11" s="1"/>
  <c r="C190" i="11" s="1"/>
  <c r="C191" i="11" s="1"/>
  <c r="C192" i="11" s="1"/>
  <c r="C193" i="11" s="1"/>
  <c r="C194" i="11" s="1"/>
  <c r="C195" i="11" s="1"/>
  <c r="C196" i="11" s="1"/>
  <c r="C197" i="11" s="1"/>
  <c r="C198" i="11" s="1"/>
  <c r="C199" i="11" s="1"/>
  <c r="C200" i="11" s="1"/>
  <c r="C201" i="11" s="1"/>
  <c r="C202" i="11" s="1"/>
  <c r="C203" i="11" s="1"/>
  <c r="C204" i="11" s="1"/>
  <c r="C205" i="11" s="1"/>
  <c r="C206" i="11" s="1"/>
  <c r="C207" i="11" s="1"/>
  <c r="C208" i="11" s="1"/>
  <c r="C209" i="11" s="1"/>
  <c r="C210" i="11" s="1"/>
  <c r="C211" i="11" s="1"/>
  <c r="C212" i="11" s="1"/>
  <c r="C213" i="11" s="1"/>
  <c r="C214" i="11" s="1"/>
  <c r="C215" i="11" s="1"/>
  <c r="C216" i="11" s="1"/>
  <c r="C217" i="11" s="1"/>
  <c r="C218" i="11" s="1"/>
  <c r="C219" i="11" s="1"/>
  <c r="C220" i="11" s="1"/>
  <c r="C221" i="11" s="1"/>
  <c r="C222" i="11" s="1"/>
  <c r="C223" i="11" s="1"/>
  <c r="C224" i="11" s="1"/>
  <c r="C225" i="11" s="1"/>
  <c r="C226" i="11" s="1"/>
  <c r="C227" i="11" s="1"/>
  <c r="C228" i="11" s="1"/>
  <c r="C229" i="11" s="1"/>
  <c r="C230" i="11" s="1"/>
  <c r="C231" i="11" s="1"/>
  <c r="C232" i="11" s="1"/>
  <c r="C233" i="11" s="1"/>
  <c r="C234" i="11" s="1"/>
  <c r="C235" i="11" s="1"/>
  <c r="C236" i="11" s="1"/>
  <c r="C237" i="11" s="1"/>
  <c r="C238" i="11" s="1"/>
  <c r="C239" i="11" s="1"/>
  <c r="C240" i="11" s="1"/>
  <c r="C241" i="11" s="1"/>
  <c r="C242" i="11" s="1"/>
  <c r="C243" i="11" s="1"/>
  <c r="C244" i="11" s="1"/>
  <c r="C245" i="11" s="1"/>
  <c r="C246" i="11" s="1"/>
  <c r="C247" i="11" s="1"/>
  <c r="C248" i="11" s="1"/>
  <c r="C249" i="11" s="1"/>
  <c r="C250" i="11" s="1"/>
  <c r="C251" i="11" s="1"/>
  <c r="C252" i="11" s="1"/>
  <c r="C253" i="11" s="1"/>
  <c r="C254" i="11" s="1"/>
  <c r="C255" i="11" s="1"/>
  <c r="C256" i="11" s="1"/>
  <c r="C257" i="11" s="1"/>
  <c r="C258" i="11" s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  <c r="C281" i="11" s="1"/>
  <c r="C282" i="11" s="1"/>
  <c r="C283" i="11" s="1"/>
  <c r="C284" i="11" s="1"/>
  <c r="C285" i="11" s="1"/>
  <c r="C286" i="11" s="1"/>
  <c r="C287" i="11" s="1"/>
  <c r="C288" i="11" s="1"/>
  <c r="C289" i="11" s="1"/>
  <c r="C15" i="11"/>
  <c r="B15" i="11"/>
  <c r="C15" i="10"/>
  <c r="C15" i="6"/>
  <c r="C2" i="10"/>
  <c r="C2" i="6"/>
  <c r="H23" i="35" l="1"/>
  <c r="H23" i="34"/>
  <c r="H24" i="33"/>
  <c r="H23" i="32"/>
  <c r="H24" i="31"/>
  <c r="O2" i="21"/>
  <c r="O2" i="19"/>
  <c r="C2" i="22"/>
  <c r="O2" i="17"/>
  <c r="H24" i="29"/>
  <c r="H85" i="28"/>
  <c r="H23" i="27"/>
  <c r="H23" i="26"/>
  <c r="H23" i="25"/>
  <c r="H24" i="24"/>
  <c r="H23" i="23"/>
  <c r="H24" i="22"/>
  <c r="H24" i="21"/>
  <c r="H24" i="20"/>
  <c r="O2" i="18"/>
  <c r="H60" i="19"/>
  <c r="H21" i="18"/>
  <c r="H83" i="17"/>
  <c r="O2" i="16"/>
  <c r="H22" i="16"/>
  <c r="O2" i="15"/>
  <c r="H83" i="15"/>
  <c r="O2" i="11"/>
  <c r="H83" i="11"/>
  <c r="O2" i="10"/>
  <c r="H20" i="10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G20" i="10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C20" i="10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B15" i="10"/>
  <c r="J30" i="9"/>
  <c r="C3" i="10" s="1"/>
  <c r="B15" i="6"/>
  <c r="B10" i="9"/>
  <c r="J31" i="9"/>
  <c r="C3" i="6" s="1"/>
  <c r="G31" i="9"/>
  <c r="C1" i="6" s="1"/>
  <c r="G30" i="9"/>
  <c r="C1" i="10" s="1"/>
  <c r="J29" i="9"/>
  <c r="C3" i="11" s="1"/>
  <c r="J28" i="9"/>
  <c r="C3" i="15" s="1"/>
  <c r="J27" i="9"/>
  <c r="C3" i="16" s="1"/>
  <c r="O3" i="16" s="1"/>
  <c r="J26" i="9"/>
  <c r="C3" i="17" s="1"/>
  <c r="J25" i="9"/>
  <c r="C3" i="18" s="1"/>
  <c r="J24" i="9"/>
  <c r="C3" i="19" s="1"/>
  <c r="J23" i="9"/>
  <c r="C3" i="20" s="1"/>
  <c r="J22" i="9"/>
  <c r="C3" i="21" s="1"/>
  <c r="J21" i="9"/>
  <c r="C3" i="22" s="1"/>
  <c r="J14" i="9"/>
  <c r="C3" i="29" s="1"/>
  <c r="C3" i="31"/>
  <c r="G13" i="9"/>
  <c r="C1" i="31" s="1"/>
  <c r="G12" i="9"/>
  <c r="C1" i="32" s="1"/>
  <c r="G11" i="9"/>
  <c r="C1" i="33" s="1"/>
  <c r="G10" i="9"/>
  <c r="C1" i="34" s="1"/>
  <c r="D10" i="9"/>
  <c r="D11" i="9" s="1"/>
  <c r="E9" i="9"/>
  <c r="C3" i="35"/>
  <c r="G9" i="9"/>
  <c r="C1" i="35" s="1"/>
  <c r="E11" i="9" l="1"/>
  <c r="D12" i="9"/>
  <c r="B11" i="9"/>
  <c r="Q10" i="9"/>
  <c r="R10" i="9"/>
  <c r="S10" i="9"/>
  <c r="I19" i="35"/>
  <c r="K19" i="35"/>
  <c r="J19" i="35"/>
  <c r="O1" i="35"/>
  <c r="E19" i="35"/>
  <c r="O3" i="35"/>
  <c r="E10" i="9"/>
  <c r="H24" i="35"/>
  <c r="C3" i="32"/>
  <c r="J19" i="33"/>
  <c r="I19" i="33"/>
  <c r="K19" i="33"/>
  <c r="O1" i="33"/>
  <c r="I19" i="34"/>
  <c r="K19" i="34"/>
  <c r="J19" i="34"/>
  <c r="O1" i="34"/>
  <c r="K19" i="32"/>
  <c r="I19" i="32"/>
  <c r="J19" i="32"/>
  <c r="O1" i="32"/>
  <c r="H24" i="34"/>
  <c r="H25" i="33"/>
  <c r="H24" i="32"/>
  <c r="E19" i="31"/>
  <c r="S19" i="31" s="1"/>
  <c r="T19" i="31" s="1"/>
  <c r="O3" i="31"/>
  <c r="O1" i="31"/>
  <c r="I19" i="31"/>
  <c r="J19" i="31"/>
  <c r="K19" i="31"/>
  <c r="H25" i="31"/>
  <c r="C2" i="23"/>
  <c r="J20" i="9"/>
  <c r="C3" i="23" s="1"/>
  <c r="O2" i="22"/>
  <c r="I19" i="10"/>
  <c r="J19" i="10"/>
  <c r="E19" i="29"/>
  <c r="S19" i="29" s="1"/>
  <c r="T19" i="29" s="1"/>
  <c r="O3" i="29"/>
  <c r="H25" i="29"/>
  <c r="H86" i="28"/>
  <c r="H24" i="27"/>
  <c r="H24" i="26"/>
  <c r="H24" i="25"/>
  <c r="H25" i="24"/>
  <c r="H24" i="23"/>
  <c r="O1" i="10"/>
  <c r="K19" i="10"/>
  <c r="E19" i="22"/>
  <c r="S19" i="22" s="1"/>
  <c r="T19" i="22" s="1"/>
  <c r="O3" i="22"/>
  <c r="E19" i="21"/>
  <c r="S19" i="21" s="1"/>
  <c r="T19" i="21" s="1"/>
  <c r="O3" i="21"/>
  <c r="E19" i="20"/>
  <c r="S19" i="20" s="1"/>
  <c r="T19" i="20" s="1"/>
  <c r="O3" i="20"/>
  <c r="H25" i="22"/>
  <c r="H25" i="21"/>
  <c r="H25" i="20"/>
  <c r="O3" i="19"/>
  <c r="E19" i="19"/>
  <c r="S19" i="19" s="1"/>
  <c r="T19" i="19" s="1"/>
  <c r="O3" i="18"/>
  <c r="E19" i="18"/>
  <c r="S19" i="18" s="1"/>
  <c r="T19" i="18" s="1"/>
  <c r="O3" i="17"/>
  <c r="E19" i="17"/>
  <c r="S19" i="17" s="1"/>
  <c r="T19" i="17" s="1"/>
  <c r="E19" i="16"/>
  <c r="S19" i="16" s="1"/>
  <c r="H61" i="19"/>
  <c r="H22" i="18"/>
  <c r="H84" i="17"/>
  <c r="H23" i="16"/>
  <c r="O3" i="15"/>
  <c r="E19" i="15"/>
  <c r="S19" i="15" s="1"/>
  <c r="T19" i="15" s="1"/>
  <c r="H84" i="15"/>
  <c r="E19" i="11"/>
  <c r="S19" i="11" s="1"/>
  <c r="T19" i="11" s="1"/>
  <c r="O3" i="11"/>
  <c r="H84" i="11"/>
  <c r="O3" i="6"/>
  <c r="E19" i="6"/>
  <c r="O3" i="10"/>
  <c r="E19" i="10"/>
  <c r="H105" i="10"/>
  <c r="F19" i="31" l="1"/>
  <c r="S19" i="35"/>
  <c r="M19" i="35"/>
  <c r="K20" i="35" s="1"/>
  <c r="E20" i="35" s="1"/>
  <c r="L19" i="35"/>
  <c r="J20" i="35" s="1"/>
  <c r="F19" i="35"/>
  <c r="Q11" i="9"/>
  <c r="T11" i="9" s="1"/>
  <c r="R11" i="9"/>
  <c r="S11" i="9"/>
  <c r="D13" i="9"/>
  <c r="B12" i="9"/>
  <c r="E12" i="9"/>
  <c r="T10" i="9"/>
  <c r="H25" i="35"/>
  <c r="E19" i="32"/>
  <c r="S19" i="32" s="1"/>
  <c r="T19" i="32" s="1"/>
  <c r="O3" i="32"/>
  <c r="F19" i="32" s="1"/>
  <c r="E19" i="33"/>
  <c r="S19" i="33" s="1"/>
  <c r="T19" i="33" s="1"/>
  <c r="O3" i="33"/>
  <c r="F19" i="33" s="1"/>
  <c r="O3" i="34"/>
  <c r="F19" i="34" s="1"/>
  <c r="E19" i="34"/>
  <c r="S19" i="34" s="1"/>
  <c r="T19" i="34" s="1"/>
  <c r="M19" i="32"/>
  <c r="K20" i="32" s="1"/>
  <c r="L19" i="32"/>
  <c r="J20" i="32" s="1"/>
  <c r="L19" i="33"/>
  <c r="J20" i="33" s="1"/>
  <c r="M19" i="33"/>
  <c r="K20" i="33" s="1"/>
  <c r="M19" i="34"/>
  <c r="K20" i="34" s="1"/>
  <c r="L19" i="34"/>
  <c r="J20" i="34" s="1"/>
  <c r="H25" i="34"/>
  <c r="H26" i="33"/>
  <c r="H25" i="32"/>
  <c r="L19" i="31"/>
  <c r="J20" i="31" s="1"/>
  <c r="M19" i="31"/>
  <c r="K20" i="31" s="1"/>
  <c r="E20" i="31" s="1"/>
  <c r="H26" i="31"/>
  <c r="O3" i="23"/>
  <c r="E19" i="23"/>
  <c r="S19" i="23" s="1"/>
  <c r="T19" i="23" s="1"/>
  <c r="C2" i="24"/>
  <c r="J19" i="9"/>
  <c r="C3" i="24" s="1"/>
  <c r="O2" i="23"/>
  <c r="M19" i="10"/>
  <c r="K20" i="10" s="1"/>
  <c r="L19" i="10"/>
  <c r="J20" i="10" s="1"/>
  <c r="H26" i="29"/>
  <c r="H87" i="28"/>
  <c r="H25" i="27"/>
  <c r="H25" i="26"/>
  <c r="H25" i="25"/>
  <c r="H26" i="24"/>
  <c r="H25" i="23"/>
  <c r="F19" i="10"/>
  <c r="H26" i="22"/>
  <c r="H26" i="21"/>
  <c r="H26" i="20"/>
  <c r="H62" i="19"/>
  <c r="H23" i="18"/>
  <c r="H85" i="17"/>
  <c r="H24" i="16"/>
  <c r="T19" i="16"/>
  <c r="H85" i="15"/>
  <c r="H85" i="11"/>
  <c r="S19" i="10"/>
  <c r="T19" i="10" s="1"/>
  <c r="H106" i="10"/>
  <c r="I20" i="32" l="1"/>
  <c r="L20" i="32" s="1"/>
  <c r="J21" i="32" s="1"/>
  <c r="I20" i="35"/>
  <c r="M20" i="35" s="1"/>
  <c r="K21" i="35" s="1"/>
  <c r="E21" i="35" s="1"/>
  <c r="S20" i="35"/>
  <c r="U19" i="35" s="1"/>
  <c r="B13" i="9"/>
  <c r="D14" i="9"/>
  <c r="E13" i="9"/>
  <c r="D20" i="35"/>
  <c r="T19" i="35"/>
  <c r="S12" i="9"/>
  <c r="T12" i="9" s="1"/>
  <c r="Q12" i="9"/>
  <c r="R12" i="9"/>
  <c r="H26" i="35"/>
  <c r="E20" i="33"/>
  <c r="S20" i="33" s="1"/>
  <c r="E20" i="34"/>
  <c r="S20" i="34" s="1"/>
  <c r="U19" i="34" s="1"/>
  <c r="E20" i="32"/>
  <c r="S20" i="32" s="1"/>
  <c r="T20" i="32" s="1"/>
  <c r="I20" i="34"/>
  <c r="L20" i="34" s="1"/>
  <c r="J21" i="34" s="1"/>
  <c r="D20" i="34"/>
  <c r="B20" i="34" s="1"/>
  <c r="A20" i="34" s="1"/>
  <c r="D20" i="32"/>
  <c r="D20" i="33"/>
  <c r="I20" i="33"/>
  <c r="H26" i="34"/>
  <c r="H27" i="33"/>
  <c r="H26" i="32"/>
  <c r="S20" i="31"/>
  <c r="I20" i="31"/>
  <c r="D20" i="31"/>
  <c r="H27" i="31"/>
  <c r="O3" i="24"/>
  <c r="E19" i="24"/>
  <c r="O2" i="24"/>
  <c r="C2" i="25"/>
  <c r="J18" i="9"/>
  <c r="C3" i="25" s="1"/>
  <c r="I20" i="10"/>
  <c r="D20" i="10"/>
  <c r="E20" i="10"/>
  <c r="S20" i="10" s="1"/>
  <c r="U19" i="10" s="1"/>
  <c r="H27" i="29"/>
  <c r="H88" i="28"/>
  <c r="H26" i="27"/>
  <c r="H26" i="26"/>
  <c r="H26" i="25"/>
  <c r="H27" i="24"/>
  <c r="H26" i="23"/>
  <c r="H27" i="22"/>
  <c r="H27" i="21"/>
  <c r="H27" i="20"/>
  <c r="H63" i="19"/>
  <c r="H24" i="18"/>
  <c r="H86" i="17"/>
  <c r="H25" i="16"/>
  <c r="H86" i="15"/>
  <c r="H86" i="11"/>
  <c r="H107" i="10"/>
  <c r="M20" i="32" l="1"/>
  <c r="K21" i="32" s="1"/>
  <c r="E21" i="32" s="1"/>
  <c r="S21" i="32" s="1"/>
  <c r="U20" i="32" s="1"/>
  <c r="U19" i="32"/>
  <c r="F20" i="34"/>
  <c r="L20" i="35"/>
  <c r="J21" i="35" s="1"/>
  <c r="D21" i="35" s="1"/>
  <c r="T20" i="35"/>
  <c r="S21" i="35"/>
  <c r="B20" i="35"/>
  <c r="A20" i="35" s="1"/>
  <c r="F20" i="35"/>
  <c r="B14" i="9"/>
  <c r="D15" i="9"/>
  <c r="E14" i="9"/>
  <c r="O13" i="9"/>
  <c r="B20" i="31"/>
  <c r="A20" i="31" s="1"/>
  <c r="S13" i="9"/>
  <c r="Q13" i="9"/>
  <c r="R13" i="9"/>
  <c r="H27" i="35"/>
  <c r="M20" i="34"/>
  <c r="K21" i="34" s="1"/>
  <c r="E21" i="34" s="1"/>
  <c r="S21" i="34" s="1"/>
  <c r="T21" i="34" s="1"/>
  <c r="T20" i="34"/>
  <c r="B20" i="33"/>
  <c r="A20" i="33" s="1"/>
  <c r="F20" i="33"/>
  <c r="B20" i="32"/>
  <c r="A20" i="32" s="1"/>
  <c r="F20" i="32"/>
  <c r="D21" i="34"/>
  <c r="L20" i="33"/>
  <c r="J21" i="33" s="1"/>
  <c r="D21" i="33" s="1"/>
  <c r="M20" i="33"/>
  <c r="K21" i="33" s="1"/>
  <c r="E21" i="33" s="1"/>
  <c r="S21" i="33" s="1"/>
  <c r="U20" i="33" s="1"/>
  <c r="D21" i="32"/>
  <c r="U19" i="33"/>
  <c r="T20" i="33"/>
  <c r="H27" i="34"/>
  <c r="H28" i="33"/>
  <c r="H27" i="32"/>
  <c r="F20" i="31"/>
  <c r="L20" i="31"/>
  <c r="J21" i="31" s="1"/>
  <c r="M20" i="31"/>
  <c r="K21" i="31" s="1"/>
  <c r="E21" i="31" s="1"/>
  <c r="S21" i="31" s="1"/>
  <c r="U20" i="31" s="1"/>
  <c r="U19" i="31"/>
  <c r="T20" i="31"/>
  <c r="H28" i="31"/>
  <c r="G21" i="9"/>
  <c r="C2" i="26"/>
  <c r="J17" i="9"/>
  <c r="O2" i="25"/>
  <c r="S19" i="24"/>
  <c r="O3" i="25"/>
  <c r="E19" i="25"/>
  <c r="T20" i="10"/>
  <c r="B20" i="10"/>
  <c r="A20" i="10" s="1"/>
  <c r="F20" i="10"/>
  <c r="L20" i="10"/>
  <c r="J21" i="10" s="1"/>
  <c r="D21" i="10" s="1"/>
  <c r="F21" i="10" s="1"/>
  <c r="M20" i="10"/>
  <c r="K21" i="10" s="1"/>
  <c r="H28" i="29"/>
  <c r="H89" i="28"/>
  <c r="H27" i="27"/>
  <c r="H27" i="26"/>
  <c r="H27" i="25"/>
  <c r="H28" i="24"/>
  <c r="H27" i="23"/>
  <c r="H28" i="22"/>
  <c r="H28" i="21"/>
  <c r="H28" i="20"/>
  <c r="H64" i="19"/>
  <c r="H25" i="18"/>
  <c r="H87" i="17"/>
  <c r="H26" i="16"/>
  <c r="H87" i="15"/>
  <c r="H87" i="11"/>
  <c r="H108" i="10"/>
  <c r="I21" i="32" l="1"/>
  <c r="L21" i="32" s="1"/>
  <c r="J22" i="32" s="1"/>
  <c r="T21" i="32"/>
  <c r="I21" i="35"/>
  <c r="M21" i="35" s="1"/>
  <c r="K22" i="35" s="1"/>
  <c r="E22" i="35" s="1"/>
  <c r="S22" i="35" s="1"/>
  <c r="T22" i="35" s="1"/>
  <c r="B21" i="35"/>
  <c r="A21" i="35" s="1"/>
  <c r="F21" i="35"/>
  <c r="B15" i="9"/>
  <c r="E15" i="9"/>
  <c r="D16" i="9"/>
  <c r="O14" i="9"/>
  <c r="Q14" i="9"/>
  <c r="R14" i="9"/>
  <c r="S14" i="9"/>
  <c r="U20" i="34"/>
  <c r="T13" i="9"/>
  <c r="T21" i="35"/>
  <c r="U20" i="35"/>
  <c r="T21" i="33"/>
  <c r="H28" i="35"/>
  <c r="I21" i="34"/>
  <c r="L21" i="34" s="1"/>
  <c r="J22" i="34" s="1"/>
  <c r="D22" i="34" s="1"/>
  <c r="B21" i="34"/>
  <c r="A21" i="34" s="1"/>
  <c r="F21" i="34"/>
  <c r="B21" i="33"/>
  <c r="A21" i="33" s="1"/>
  <c r="F21" i="33"/>
  <c r="B21" i="32"/>
  <c r="A21" i="32" s="1"/>
  <c r="F21" i="32"/>
  <c r="I21" i="33"/>
  <c r="H28" i="34"/>
  <c r="H29" i="33"/>
  <c r="H28" i="32"/>
  <c r="T21" i="31"/>
  <c r="D21" i="31"/>
  <c r="I21" i="31"/>
  <c r="H29" i="31"/>
  <c r="G20" i="9"/>
  <c r="O2" i="26"/>
  <c r="S19" i="25"/>
  <c r="E19" i="26"/>
  <c r="O3" i="26"/>
  <c r="T19" i="24"/>
  <c r="C2" i="27"/>
  <c r="J16" i="9"/>
  <c r="C3" i="27" s="1"/>
  <c r="I21" i="10"/>
  <c r="E21" i="10"/>
  <c r="S21" i="10" s="1"/>
  <c r="H29" i="29"/>
  <c r="H90" i="28"/>
  <c r="H28" i="27"/>
  <c r="H28" i="26"/>
  <c r="H28" i="25"/>
  <c r="H29" i="24"/>
  <c r="H28" i="23"/>
  <c r="H29" i="22"/>
  <c r="H29" i="21"/>
  <c r="H29" i="20"/>
  <c r="H65" i="19"/>
  <c r="H26" i="18"/>
  <c r="H88" i="17"/>
  <c r="H27" i="16"/>
  <c r="H88" i="15"/>
  <c r="H88" i="11"/>
  <c r="B21" i="10"/>
  <c r="H109" i="10"/>
  <c r="M21" i="32" l="1"/>
  <c r="K22" i="32" s="1"/>
  <c r="E22" i="32" s="1"/>
  <c r="S22" i="32" s="1"/>
  <c r="T22" i="32" s="1"/>
  <c r="U21" i="35"/>
  <c r="L21" i="35"/>
  <c r="J22" i="35" s="1"/>
  <c r="D22" i="35" s="1"/>
  <c r="B22" i="35" s="1"/>
  <c r="A22" i="35" s="1"/>
  <c r="O15" i="9"/>
  <c r="Q15" i="9"/>
  <c r="T15" i="9" s="1"/>
  <c r="R15" i="9"/>
  <c r="S15" i="9"/>
  <c r="B16" i="9"/>
  <c r="D17" i="9"/>
  <c r="E16" i="9"/>
  <c r="T14" i="9"/>
  <c r="M21" i="34"/>
  <c r="K22" i="34" s="1"/>
  <c r="H29" i="35"/>
  <c r="B22" i="34"/>
  <c r="A22" i="34" s="1"/>
  <c r="F22" i="34"/>
  <c r="M21" i="33"/>
  <c r="K22" i="33" s="1"/>
  <c r="E22" i="33" s="1"/>
  <c r="S22" i="33" s="1"/>
  <c r="U21" i="33" s="1"/>
  <c r="L21" i="33"/>
  <c r="J22" i="33" s="1"/>
  <c r="D22" i="32"/>
  <c r="H29" i="34"/>
  <c r="H30" i="33"/>
  <c r="H29" i="32"/>
  <c r="L21" i="31"/>
  <c r="J22" i="31" s="1"/>
  <c r="D22" i="31" s="1"/>
  <c r="M21" i="31"/>
  <c r="K22" i="31" s="1"/>
  <c r="E22" i="31" s="1"/>
  <c r="S22" i="31" s="1"/>
  <c r="T22" i="31" s="1"/>
  <c r="B21" i="31"/>
  <c r="A21" i="31" s="1"/>
  <c r="F21" i="31"/>
  <c r="H30" i="31"/>
  <c r="G19" i="9"/>
  <c r="E19" i="27"/>
  <c r="O3" i="27"/>
  <c r="O2" i="27"/>
  <c r="T19" i="25"/>
  <c r="C2" i="28"/>
  <c r="J15" i="9"/>
  <c r="C3" i="28" s="1"/>
  <c r="S19" i="26"/>
  <c r="M21" i="10"/>
  <c r="K22" i="10" s="1"/>
  <c r="E22" i="10" s="1"/>
  <c r="S22" i="10" s="1"/>
  <c r="U21" i="10" s="1"/>
  <c r="L21" i="10"/>
  <c r="J22" i="10" s="1"/>
  <c r="D22" i="10" s="1"/>
  <c r="F22" i="10" s="1"/>
  <c r="H30" i="29"/>
  <c r="H91" i="28"/>
  <c r="H29" i="27"/>
  <c r="H29" i="26"/>
  <c r="H29" i="25"/>
  <c r="H30" i="24"/>
  <c r="H29" i="23"/>
  <c r="H30" i="22"/>
  <c r="H30" i="21"/>
  <c r="H30" i="20"/>
  <c r="H66" i="19"/>
  <c r="H27" i="18"/>
  <c r="H89" i="17"/>
  <c r="H28" i="16"/>
  <c r="H89" i="15"/>
  <c r="H89" i="11"/>
  <c r="U20" i="10"/>
  <c r="T21" i="10"/>
  <c r="H110" i="10"/>
  <c r="A21" i="10"/>
  <c r="G20" i="6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G57" i="6" s="1"/>
  <c r="G58" i="6" s="1"/>
  <c r="G59" i="6" s="1"/>
  <c r="G60" i="6" s="1"/>
  <c r="G61" i="6" s="1"/>
  <c r="G62" i="6" s="1"/>
  <c r="G63" i="6" s="1"/>
  <c r="G64" i="6" s="1"/>
  <c r="G65" i="6" s="1"/>
  <c r="G66" i="6" s="1"/>
  <c r="G67" i="6" s="1"/>
  <c r="G68" i="6" s="1"/>
  <c r="G69" i="6" s="1"/>
  <c r="G70" i="6" s="1"/>
  <c r="G71" i="6" s="1"/>
  <c r="G72" i="6" s="1"/>
  <c r="G73" i="6" s="1"/>
  <c r="G74" i="6" s="1"/>
  <c r="G75" i="6" s="1"/>
  <c r="G76" i="6" s="1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G89" i="6" s="1"/>
  <c r="G90" i="6" s="1"/>
  <c r="G91" i="6" s="1"/>
  <c r="G92" i="6" s="1"/>
  <c r="G93" i="6" s="1"/>
  <c r="G94" i="6" s="1"/>
  <c r="G95" i="6" s="1"/>
  <c r="G96" i="6" s="1"/>
  <c r="G97" i="6" s="1"/>
  <c r="G98" i="6" s="1"/>
  <c r="G99" i="6" s="1"/>
  <c r="G100" i="6" s="1"/>
  <c r="G101" i="6" s="1"/>
  <c r="G102" i="6" s="1"/>
  <c r="G103" i="6" s="1"/>
  <c r="G104" i="6" s="1"/>
  <c r="G105" i="6" s="1"/>
  <c r="G106" i="6" s="1"/>
  <c r="G107" i="6" s="1"/>
  <c r="G108" i="6" s="1"/>
  <c r="G109" i="6" s="1"/>
  <c r="G110" i="6" s="1"/>
  <c r="G111" i="6" s="1"/>
  <c r="G112" i="6" s="1"/>
  <c r="G113" i="6" s="1"/>
  <c r="G114" i="6" s="1"/>
  <c r="G115" i="6" s="1"/>
  <c r="G116" i="6" s="1"/>
  <c r="G117" i="6" s="1"/>
  <c r="G118" i="6" s="1"/>
  <c r="G119" i="6" s="1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G165" i="6" s="1"/>
  <c r="G166" i="6" s="1"/>
  <c r="G167" i="6" s="1"/>
  <c r="G168" i="6" s="1"/>
  <c r="G169" i="6" s="1"/>
  <c r="G170" i="6" s="1"/>
  <c r="G171" i="6" s="1"/>
  <c r="G172" i="6" s="1"/>
  <c r="G173" i="6" s="1"/>
  <c r="G174" i="6" s="1"/>
  <c r="G175" i="6" s="1"/>
  <c r="G176" i="6" s="1"/>
  <c r="G177" i="6" s="1"/>
  <c r="G178" i="6" s="1"/>
  <c r="G179" i="6" s="1"/>
  <c r="G180" i="6" s="1"/>
  <c r="G181" i="6" s="1"/>
  <c r="G182" i="6" s="1"/>
  <c r="G183" i="6" s="1"/>
  <c r="G184" i="6" s="1"/>
  <c r="G185" i="6" s="1"/>
  <c r="G186" i="6" s="1"/>
  <c r="G187" i="6" s="1"/>
  <c r="G188" i="6" s="1"/>
  <c r="G189" i="6" s="1"/>
  <c r="G190" i="6" s="1"/>
  <c r="G191" i="6" s="1"/>
  <c r="G192" i="6" s="1"/>
  <c r="G193" i="6" s="1"/>
  <c r="G194" i="6" s="1"/>
  <c r="G195" i="6" s="1"/>
  <c r="G196" i="6" s="1"/>
  <c r="G197" i="6" s="1"/>
  <c r="G198" i="6" s="1"/>
  <c r="G199" i="6" s="1"/>
  <c r="G200" i="6" s="1"/>
  <c r="G201" i="6" s="1"/>
  <c r="G202" i="6" s="1"/>
  <c r="G203" i="6" s="1"/>
  <c r="G204" i="6" s="1"/>
  <c r="G205" i="6" s="1"/>
  <c r="G206" i="6" s="1"/>
  <c r="G207" i="6" s="1"/>
  <c r="G208" i="6" s="1"/>
  <c r="G209" i="6" s="1"/>
  <c r="G210" i="6" s="1"/>
  <c r="G211" i="6" s="1"/>
  <c r="G212" i="6" s="1"/>
  <c r="G213" i="6" s="1"/>
  <c r="G214" i="6" s="1"/>
  <c r="G215" i="6" s="1"/>
  <c r="G216" i="6" s="1"/>
  <c r="G217" i="6" s="1"/>
  <c r="G218" i="6" s="1"/>
  <c r="G219" i="6" s="1"/>
  <c r="G220" i="6" s="1"/>
  <c r="G221" i="6" s="1"/>
  <c r="G222" i="6" s="1"/>
  <c r="G223" i="6" s="1"/>
  <c r="G224" i="6" s="1"/>
  <c r="G225" i="6" s="1"/>
  <c r="G226" i="6" s="1"/>
  <c r="G227" i="6" s="1"/>
  <c r="G228" i="6" s="1"/>
  <c r="G229" i="6" s="1"/>
  <c r="G230" i="6" s="1"/>
  <c r="G231" i="6" s="1"/>
  <c r="G232" i="6" s="1"/>
  <c r="G233" i="6" s="1"/>
  <c r="G234" i="6" s="1"/>
  <c r="G235" i="6" s="1"/>
  <c r="G236" i="6" s="1"/>
  <c r="G237" i="6" s="1"/>
  <c r="G238" i="6" s="1"/>
  <c r="G239" i="6" s="1"/>
  <c r="G240" i="6" s="1"/>
  <c r="G241" i="6" s="1"/>
  <c r="G242" i="6" s="1"/>
  <c r="G243" i="6" s="1"/>
  <c r="G244" i="6" s="1"/>
  <c r="G245" i="6" s="1"/>
  <c r="G246" i="6" s="1"/>
  <c r="G247" i="6" s="1"/>
  <c r="G248" i="6" s="1"/>
  <c r="G249" i="6" s="1"/>
  <c r="G250" i="6" s="1"/>
  <c r="G251" i="6" s="1"/>
  <c r="G252" i="6" s="1"/>
  <c r="G253" i="6" s="1"/>
  <c r="G254" i="6" s="1"/>
  <c r="G255" i="6" s="1"/>
  <c r="G256" i="6" s="1"/>
  <c r="G257" i="6" s="1"/>
  <c r="G258" i="6" s="1"/>
  <c r="G259" i="6" s="1"/>
  <c r="G260" i="6" s="1"/>
  <c r="G261" i="6" s="1"/>
  <c r="G262" i="6" s="1"/>
  <c r="G263" i="6" s="1"/>
  <c r="G264" i="6" s="1"/>
  <c r="G265" i="6" s="1"/>
  <c r="G266" i="6" s="1"/>
  <c r="G267" i="6" s="1"/>
  <c r="G268" i="6" s="1"/>
  <c r="G269" i="6" s="1"/>
  <c r="G270" i="6" s="1"/>
  <c r="G271" i="6" s="1"/>
  <c r="G272" i="6" s="1"/>
  <c r="G273" i="6" s="1"/>
  <c r="G274" i="6" s="1"/>
  <c r="G275" i="6" s="1"/>
  <c r="G276" i="6" s="1"/>
  <c r="G277" i="6" s="1"/>
  <c r="G278" i="6" s="1"/>
  <c r="G279" i="6" s="1"/>
  <c r="G280" i="6" s="1"/>
  <c r="G281" i="6" s="1"/>
  <c r="G282" i="6" s="1"/>
  <c r="G283" i="6" s="1"/>
  <c r="G284" i="6" s="1"/>
  <c r="G285" i="6" s="1"/>
  <c r="G286" i="6" s="1"/>
  <c r="G287" i="6" s="1"/>
  <c r="G288" i="6" s="1"/>
  <c r="G289" i="6" s="1"/>
  <c r="H20" i="6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6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H261" i="6" s="1"/>
  <c r="H262" i="6" s="1"/>
  <c r="H263" i="6" s="1"/>
  <c r="H264" i="6" s="1"/>
  <c r="H265" i="6" s="1"/>
  <c r="H266" i="6" s="1"/>
  <c r="H267" i="6" s="1"/>
  <c r="H268" i="6" s="1"/>
  <c r="H269" i="6" s="1"/>
  <c r="H270" i="6" s="1"/>
  <c r="H271" i="6" s="1"/>
  <c r="H272" i="6" s="1"/>
  <c r="H273" i="6" s="1"/>
  <c r="H274" i="6" s="1"/>
  <c r="H275" i="6" s="1"/>
  <c r="H276" i="6" s="1"/>
  <c r="H277" i="6" s="1"/>
  <c r="H278" i="6" s="1"/>
  <c r="H279" i="6" s="1"/>
  <c r="H280" i="6" s="1"/>
  <c r="H281" i="6" s="1"/>
  <c r="H282" i="6" s="1"/>
  <c r="H283" i="6" s="1"/>
  <c r="H284" i="6" s="1"/>
  <c r="H285" i="6" s="1"/>
  <c r="H286" i="6" s="1"/>
  <c r="H287" i="6" s="1"/>
  <c r="H288" i="6" s="1"/>
  <c r="H289" i="6" s="1"/>
  <c r="O1" i="6"/>
  <c r="O2" i="6"/>
  <c r="I19" i="6"/>
  <c r="J19" i="6"/>
  <c r="K19" i="6"/>
  <c r="C20" i="6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I22" i="32" l="1"/>
  <c r="L22" i="32" s="1"/>
  <c r="J23" i="32" s="1"/>
  <c r="U21" i="32"/>
  <c r="U21" i="31"/>
  <c r="F22" i="35"/>
  <c r="I22" i="35"/>
  <c r="M22" i="35" s="1"/>
  <c r="K23" i="35" s="1"/>
  <c r="E23" i="35" s="1"/>
  <c r="S23" i="35" s="1"/>
  <c r="T23" i="35" s="1"/>
  <c r="O16" i="9"/>
  <c r="S16" i="9"/>
  <c r="T16" i="9" s="1"/>
  <c r="Q16" i="9"/>
  <c r="R16" i="9"/>
  <c r="B17" i="9"/>
  <c r="D18" i="9"/>
  <c r="E17" i="9"/>
  <c r="I22" i="34"/>
  <c r="E22" i="34"/>
  <c r="H30" i="35"/>
  <c r="T22" i="33"/>
  <c r="I22" i="33"/>
  <c r="D22" i="33"/>
  <c r="F22" i="32"/>
  <c r="B22" i="32"/>
  <c r="A22" i="32" s="1"/>
  <c r="H30" i="34"/>
  <c r="H31" i="33"/>
  <c r="H30" i="32"/>
  <c r="B22" i="31"/>
  <c r="A22" i="31" s="1"/>
  <c r="F22" i="31"/>
  <c r="I22" i="31"/>
  <c r="H31" i="31"/>
  <c r="G18" i="9"/>
  <c r="T19" i="26"/>
  <c r="O2" i="28"/>
  <c r="S19" i="27"/>
  <c r="O3" i="28"/>
  <c r="E19" i="28"/>
  <c r="I22" i="10"/>
  <c r="M22" i="10" s="1"/>
  <c r="K23" i="10" s="1"/>
  <c r="E23" i="10" s="1"/>
  <c r="H31" i="29"/>
  <c r="H92" i="28"/>
  <c r="H30" i="27"/>
  <c r="H30" i="26"/>
  <c r="H30" i="25"/>
  <c r="H31" i="24"/>
  <c r="H30" i="23"/>
  <c r="H31" i="22"/>
  <c r="H31" i="21"/>
  <c r="H31" i="20"/>
  <c r="H67" i="19"/>
  <c r="H28" i="18"/>
  <c r="H90" i="17"/>
  <c r="B22" i="10"/>
  <c r="A22" i="10" s="1"/>
  <c r="H29" i="16"/>
  <c r="H90" i="15"/>
  <c r="H90" i="11"/>
  <c r="F19" i="6"/>
  <c r="H111" i="10"/>
  <c r="T22" i="10"/>
  <c r="S19" i="6"/>
  <c r="L19" i="6"/>
  <c r="J20" i="6" s="1"/>
  <c r="D20" i="6" s="1"/>
  <c r="M19" i="6"/>
  <c r="K20" i="6" s="1"/>
  <c r="M22" i="32" l="1"/>
  <c r="K23" i="32" s="1"/>
  <c r="E23" i="32" s="1"/>
  <c r="S23" i="32" s="1"/>
  <c r="U22" i="32" s="1"/>
  <c r="L22" i="35"/>
  <c r="J23" i="35" s="1"/>
  <c r="D23" i="35" s="1"/>
  <c r="B23" i="35" s="1"/>
  <c r="A23" i="35" s="1"/>
  <c r="U22" i="35"/>
  <c r="O17" i="9"/>
  <c r="S17" i="9"/>
  <c r="T17" i="9" s="1"/>
  <c r="Q17" i="9"/>
  <c r="R17" i="9"/>
  <c r="B18" i="9"/>
  <c r="D19" i="9"/>
  <c r="E18" i="9"/>
  <c r="M22" i="34"/>
  <c r="K23" i="34" s="1"/>
  <c r="E23" i="34" s="1"/>
  <c r="L22" i="34"/>
  <c r="J23" i="34" s="1"/>
  <c r="S22" i="34"/>
  <c r="H31" i="35"/>
  <c r="D23" i="32"/>
  <c r="B22" i="33"/>
  <c r="A22" i="33" s="1"/>
  <c r="F22" i="33"/>
  <c r="M22" i="33"/>
  <c r="K23" i="33" s="1"/>
  <c r="E23" i="33" s="1"/>
  <c r="S23" i="33" s="1"/>
  <c r="U22" i="33" s="1"/>
  <c r="L22" i="33"/>
  <c r="J23" i="33" s="1"/>
  <c r="H31" i="34"/>
  <c r="H32" i="33"/>
  <c r="H31" i="32"/>
  <c r="M22" i="31"/>
  <c r="K23" i="31" s="1"/>
  <c r="E23" i="31" s="1"/>
  <c r="S23" i="31" s="1"/>
  <c r="U22" i="31" s="1"/>
  <c r="L22" i="31"/>
  <c r="J23" i="31" s="1"/>
  <c r="H32" i="31"/>
  <c r="G17" i="9"/>
  <c r="S19" i="28"/>
  <c r="T19" i="27"/>
  <c r="L22" i="10"/>
  <c r="J23" i="10" s="1"/>
  <c r="I23" i="10" s="1"/>
  <c r="H32" i="29"/>
  <c r="H93" i="28"/>
  <c r="H31" i="27"/>
  <c r="H31" i="26"/>
  <c r="H31" i="25"/>
  <c r="H32" i="24"/>
  <c r="H31" i="23"/>
  <c r="H32" i="22"/>
  <c r="H32" i="21"/>
  <c r="H32" i="20"/>
  <c r="H68" i="19"/>
  <c r="H29" i="18"/>
  <c r="H91" i="17"/>
  <c r="H30" i="16"/>
  <c r="H91" i="15"/>
  <c r="H91" i="11"/>
  <c r="H112" i="10"/>
  <c r="F20" i="6"/>
  <c r="T19" i="6"/>
  <c r="E20" i="6"/>
  <c r="I20" i="6"/>
  <c r="T23" i="32" l="1"/>
  <c r="I23" i="32"/>
  <c r="M23" i="32" s="1"/>
  <c r="K24" i="32" s="1"/>
  <c r="E24" i="32" s="1"/>
  <c r="S24" i="32" s="1"/>
  <c r="U23" i="32" s="1"/>
  <c r="F23" i="35"/>
  <c r="I23" i="35"/>
  <c r="L23" i="35" s="1"/>
  <c r="J24" i="35" s="1"/>
  <c r="D24" i="35" s="1"/>
  <c r="F24" i="35" s="1"/>
  <c r="O18" i="9"/>
  <c r="Q18" i="9"/>
  <c r="R18" i="9"/>
  <c r="S18" i="9"/>
  <c r="B19" i="9"/>
  <c r="D20" i="9"/>
  <c r="E19" i="9"/>
  <c r="S23" i="34"/>
  <c r="U22" i="34" s="1"/>
  <c r="T22" i="34"/>
  <c r="U21" i="34"/>
  <c r="I23" i="34"/>
  <c r="D23" i="34"/>
  <c r="H32" i="35"/>
  <c r="T23" i="31"/>
  <c r="T23" i="33"/>
  <c r="D23" i="33"/>
  <c r="I23" i="33"/>
  <c r="B23" i="32"/>
  <c r="A23" i="32" s="1"/>
  <c r="F23" i="32"/>
  <c r="H32" i="34"/>
  <c r="H33" i="33"/>
  <c r="H32" i="32"/>
  <c r="I23" i="31"/>
  <c r="D23" i="31"/>
  <c r="H33" i="31"/>
  <c r="T19" i="28"/>
  <c r="D23" i="10"/>
  <c r="F23" i="10" s="1"/>
  <c r="L23" i="10"/>
  <c r="J24" i="10" s="1"/>
  <c r="M23" i="10"/>
  <c r="K24" i="10" s="1"/>
  <c r="E24" i="10" s="1"/>
  <c r="H33" i="29"/>
  <c r="H94" i="28"/>
  <c r="H32" i="27"/>
  <c r="H32" i="26"/>
  <c r="H32" i="25"/>
  <c r="H33" i="24"/>
  <c r="H32" i="23"/>
  <c r="H33" i="22"/>
  <c r="H33" i="21"/>
  <c r="H33" i="20"/>
  <c r="H69" i="19"/>
  <c r="H30" i="18"/>
  <c r="H92" i="17"/>
  <c r="H31" i="16"/>
  <c r="H92" i="15"/>
  <c r="H92" i="11"/>
  <c r="S23" i="10"/>
  <c r="H113" i="10"/>
  <c r="S20" i="6"/>
  <c r="L20" i="6"/>
  <c r="J21" i="6" s="1"/>
  <c r="M20" i="6"/>
  <c r="K21" i="6" s="1"/>
  <c r="E21" i="6" s="1"/>
  <c r="L23" i="32" l="1"/>
  <c r="J24" i="32" s="1"/>
  <c r="I24" i="32" s="1"/>
  <c r="T23" i="34"/>
  <c r="M23" i="35"/>
  <c r="K24" i="35" s="1"/>
  <c r="E24" i="35" s="1"/>
  <c r="S24" i="35" s="1"/>
  <c r="U23" i="35" s="1"/>
  <c r="B24" i="35"/>
  <c r="A24" i="35" s="1"/>
  <c r="T24" i="32"/>
  <c r="O19" i="9"/>
  <c r="Q19" i="9"/>
  <c r="T19" i="9" s="1"/>
  <c r="R19" i="9"/>
  <c r="S19" i="9"/>
  <c r="B20" i="9"/>
  <c r="E20" i="9"/>
  <c r="D21" i="9"/>
  <c r="T18" i="9"/>
  <c r="B23" i="34"/>
  <c r="A23" i="34" s="1"/>
  <c r="F23" i="34"/>
  <c r="M23" i="34"/>
  <c r="K24" i="34" s="1"/>
  <c r="E24" i="34" s="1"/>
  <c r="S24" i="34" s="1"/>
  <c r="T24" i="34" s="1"/>
  <c r="L23" i="34"/>
  <c r="J24" i="34" s="1"/>
  <c r="D24" i="34" s="1"/>
  <c r="H33" i="35"/>
  <c r="B23" i="33"/>
  <c r="A23" i="33" s="1"/>
  <c r="F23" i="33"/>
  <c r="L23" i="33"/>
  <c r="J24" i="33" s="1"/>
  <c r="M23" i="33"/>
  <c r="K24" i="33" s="1"/>
  <c r="E24" i="33" s="1"/>
  <c r="S24" i="33" s="1"/>
  <c r="T24" i="33" s="1"/>
  <c r="H33" i="34"/>
  <c r="H34" i="33"/>
  <c r="H33" i="32"/>
  <c r="F23" i="31"/>
  <c r="B23" i="31"/>
  <c r="A23" i="31" s="1"/>
  <c r="L23" i="31"/>
  <c r="J24" i="31" s="1"/>
  <c r="M23" i="31"/>
  <c r="K24" i="31" s="1"/>
  <c r="E24" i="31" s="1"/>
  <c r="S24" i="31" s="1"/>
  <c r="U23" i="31" s="1"/>
  <c r="H34" i="31"/>
  <c r="I24" i="10"/>
  <c r="M24" i="10" s="1"/>
  <c r="K25" i="10" s="1"/>
  <c r="D24" i="10"/>
  <c r="F24" i="10" s="1"/>
  <c r="B23" i="10"/>
  <c r="A23" i="10" s="1"/>
  <c r="H34" i="29"/>
  <c r="H95" i="28"/>
  <c r="H33" i="27"/>
  <c r="H33" i="26"/>
  <c r="H33" i="25"/>
  <c r="H34" i="24"/>
  <c r="H33" i="23"/>
  <c r="H34" i="22"/>
  <c r="H34" i="21"/>
  <c r="H34" i="20"/>
  <c r="H70" i="19"/>
  <c r="H31" i="18"/>
  <c r="H93" i="17"/>
  <c r="H32" i="16"/>
  <c r="H93" i="15"/>
  <c r="H93" i="11"/>
  <c r="S21" i="6"/>
  <c r="U20" i="6" s="1"/>
  <c r="S24" i="10"/>
  <c r="T24" i="10" s="1"/>
  <c r="U22" i="10"/>
  <c r="T23" i="10"/>
  <c r="H114" i="10"/>
  <c r="T20" i="6"/>
  <c r="U19" i="6"/>
  <c r="I21" i="6"/>
  <c r="D21" i="6"/>
  <c r="D24" i="32" l="1"/>
  <c r="B24" i="32" s="1"/>
  <c r="A24" i="32" s="1"/>
  <c r="U23" i="34"/>
  <c r="I24" i="35"/>
  <c r="M24" i="35" s="1"/>
  <c r="K25" i="35" s="1"/>
  <c r="E25" i="35" s="1"/>
  <c r="S25" i="35" s="1"/>
  <c r="U24" i="35" s="1"/>
  <c r="T24" i="35"/>
  <c r="B21" i="9"/>
  <c r="D22" i="9"/>
  <c r="E21" i="9"/>
  <c r="O20" i="9"/>
  <c r="S20" i="9"/>
  <c r="Q20" i="9"/>
  <c r="R20" i="9"/>
  <c r="F24" i="34"/>
  <c r="B24" i="34"/>
  <c r="A24" i="34" s="1"/>
  <c r="I24" i="34"/>
  <c r="H34" i="35"/>
  <c r="M24" i="32"/>
  <c r="K25" i="32" s="1"/>
  <c r="E25" i="32" s="1"/>
  <c r="S25" i="32" s="1"/>
  <c r="L24" i="32"/>
  <c r="J25" i="32" s="1"/>
  <c r="I24" i="33"/>
  <c r="L24" i="33" s="1"/>
  <c r="J25" i="33" s="1"/>
  <c r="U23" i="33"/>
  <c r="D24" i="33"/>
  <c r="H34" i="34"/>
  <c r="H35" i="33"/>
  <c r="H34" i="32"/>
  <c r="T24" i="31"/>
  <c r="D24" i="31"/>
  <c r="I24" i="31"/>
  <c r="H35" i="31"/>
  <c r="L24" i="10"/>
  <c r="J25" i="10" s="1"/>
  <c r="I25" i="10" s="1"/>
  <c r="M25" i="10" s="1"/>
  <c r="K26" i="10" s="1"/>
  <c r="H35" i="29"/>
  <c r="H96" i="28"/>
  <c r="H34" i="27"/>
  <c r="H34" i="26"/>
  <c r="H34" i="25"/>
  <c r="H35" i="24"/>
  <c r="H34" i="23"/>
  <c r="H35" i="22"/>
  <c r="H35" i="21"/>
  <c r="H35" i="20"/>
  <c r="H71" i="19"/>
  <c r="H32" i="18"/>
  <c r="H94" i="17"/>
  <c r="H33" i="16"/>
  <c r="H94" i="15"/>
  <c r="H94" i="11"/>
  <c r="T21" i="6"/>
  <c r="U23" i="10"/>
  <c r="B24" i="10"/>
  <c r="E25" i="10"/>
  <c r="H115" i="10"/>
  <c r="M21" i="6"/>
  <c r="K22" i="6" s="1"/>
  <c r="E22" i="6" s="1"/>
  <c r="L21" i="6"/>
  <c r="J22" i="6" s="1"/>
  <c r="D22" i="6" s="1"/>
  <c r="F21" i="6"/>
  <c r="F24" i="32" l="1"/>
  <c r="T25" i="35"/>
  <c r="L24" i="35"/>
  <c r="J25" i="35" s="1"/>
  <c r="D25" i="35" s="1"/>
  <c r="F25" i="35" s="1"/>
  <c r="T20" i="9"/>
  <c r="B22" i="9"/>
  <c r="D23" i="9"/>
  <c r="E22" i="9"/>
  <c r="O21" i="9"/>
  <c r="S21" i="9"/>
  <c r="Q21" i="9"/>
  <c r="R21" i="9"/>
  <c r="L24" i="34"/>
  <c r="J25" i="34" s="1"/>
  <c r="M24" i="34"/>
  <c r="K25" i="34" s="1"/>
  <c r="E25" i="34" s="1"/>
  <c r="S25" i="34" s="1"/>
  <c r="U24" i="34" s="1"/>
  <c r="H35" i="35"/>
  <c r="I25" i="32"/>
  <c r="D25" i="32"/>
  <c r="M24" i="33"/>
  <c r="K25" i="33" s="1"/>
  <c r="E25" i="33" s="1"/>
  <c r="S25" i="33" s="1"/>
  <c r="T25" i="33" s="1"/>
  <c r="B24" i="33"/>
  <c r="A24" i="33" s="1"/>
  <c r="F24" i="33"/>
  <c r="D25" i="33"/>
  <c r="H35" i="34"/>
  <c r="H36" i="33"/>
  <c r="H35" i="32"/>
  <c r="T25" i="32"/>
  <c r="U24" i="32"/>
  <c r="L24" i="31"/>
  <c r="J25" i="31" s="1"/>
  <c r="D25" i="31" s="1"/>
  <c r="M24" i="31"/>
  <c r="K25" i="31" s="1"/>
  <c r="E25" i="31" s="1"/>
  <c r="S25" i="31" s="1"/>
  <c r="U24" i="31" s="1"/>
  <c r="B24" i="31"/>
  <c r="A24" i="31" s="1"/>
  <c r="F24" i="31"/>
  <c r="H36" i="31"/>
  <c r="L25" i="10"/>
  <c r="J26" i="10" s="1"/>
  <c r="I26" i="10" s="1"/>
  <c r="H36" i="29"/>
  <c r="H97" i="28"/>
  <c r="H35" i="27"/>
  <c r="H35" i="26"/>
  <c r="H35" i="25"/>
  <c r="H36" i="24"/>
  <c r="H35" i="23"/>
  <c r="H36" i="22"/>
  <c r="H36" i="21"/>
  <c r="H36" i="20"/>
  <c r="H72" i="19"/>
  <c r="H33" i="18"/>
  <c r="H95" i="17"/>
  <c r="H34" i="16"/>
  <c r="H95" i="15"/>
  <c r="H95" i="11"/>
  <c r="D25" i="10"/>
  <c r="F25" i="10" s="1"/>
  <c r="H116" i="10"/>
  <c r="A24" i="10"/>
  <c r="F22" i="6"/>
  <c r="I22" i="6"/>
  <c r="B25" i="35" l="1"/>
  <c r="A25" i="35" s="1"/>
  <c r="I25" i="35"/>
  <c r="M25" i="35" s="1"/>
  <c r="K26" i="35" s="1"/>
  <c r="E26" i="35" s="1"/>
  <c r="S26" i="35" s="1"/>
  <c r="U25" i="35" s="1"/>
  <c r="O22" i="9"/>
  <c r="Q22" i="9"/>
  <c r="R22" i="9"/>
  <c r="S22" i="9"/>
  <c r="T25" i="34"/>
  <c r="T21" i="9"/>
  <c r="B23" i="9"/>
  <c r="D24" i="9"/>
  <c r="E23" i="9"/>
  <c r="D25" i="34"/>
  <c r="I25" i="34"/>
  <c r="H36" i="35"/>
  <c r="B25" i="32"/>
  <c r="A25" i="32" s="1"/>
  <c r="F25" i="32"/>
  <c r="L25" i="32"/>
  <c r="J26" i="32" s="1"/>
  <c r="M25" i="32"/>
  <c r="K26" i="32" s="1"/>
  <c r="E26" i="32" s="1"/>
  <c r="S26" i="32" s="1"/>
  <c r="U25" i="32" s="1"/>
  <c r="I25" i="33"/>
  <c r="L25" i="33" s="1"/>
  <c r="J26" i="33" s="1"/>
  <c r="U24" i="33"/>
  <c r="B25" i="33"/>
  <c r="A25" i="33" s="1"/>
  <c r="F25" i="33"/>
  <c r="T25" i="31"/>
  <c r="H36" i="34"/>
  <c r="H37" i="33"/>
  <c r="H36" i="32"/>
  <c r="F25" i="31"/>
  <c r="B25" i="31"/>
  <c r="A25" i="31" s="1"/>
  <c r="I25" i="31"/>
  <c r="H37" i="31"/>
  <c r="M26" i="10"/>
  <c r="K27" i="10" s="1"/>
  <c r="L26" i="10"/>
  <c r="J27" i="10" s="1"/>
  <c r="H37" i="29"/>
  <c r="H98" i="28"/>
  <c r="H36" i="27"/>
  <c r="H36" i="26"/>
  <c r="H36" i="25"/>
  <c r="H37" i="24"/>
  <c r="H36" i="23"/>
  <c r="H37" i="22"/>
  <c r="H37" i="21"/>
  <c r="H37" i="20"/>
  <c r="B25" i="10"/>
  <c r="A25" i="10" s="1"/>
  <c r="H73" i="19"/>
  <c r="H34" i="18"/>
  <c r="H96" i="17"/>
  <c r="H35" i="16"/>
  <c r="H96" i="15"/>
  <c r="H96" i="11"/>
  <c r="S25" i="10"/>
  <c r="H117" i="10"/>
  <c r="S22" i="6"/>
  <c r="L22" i="6"/>
  <c r="J23" i="6" s="1"/>
  <c r="M22" i="6"/>
  <c r="K23" i="6" s="1"/>
  <c r="T26" i="35" l="1"/>
  <c r="L25" i="35"/>
  <c r="J26" i="35" s="1"/>
  <c r="I26" i="35" s="1"/>
  <c r="L26" i="35" s="1"/>
  <c r="J27" i="35" s="1"/>
  <c r="O23" i="9"/>
  <c r="Q23" i="9"/>
  <c r="R23" i="9"/>
  <c r="S23" i="9"/>
  <c r="B24" i="9"/>
  <c r="D25" i="9"/>
  <c r="E24" i="9"/>
  <c r="T22" i="9"/>
  <c r="F25" i="34"/>
  <c r="B25" i="34"/>
  <c r="A25" i="34" s="1"/>
  <c r="M25" i="34"/>
  <c r="K26" i="34" s="1"/>
  <c r="E26" i="34" s="1"/>
  <c r="S26" i="34" s="1"/>
  <c r="U25" i="34" s="1"/>
  <c r="L25" i="34"/>
  <c r="J26" i="34" s="1"/>
  <c r="H37" i="35"/>
  <c r="D26" i="32"/>
  <c r="I26" i="32"/>
  <c r="T26" i="32"/>
  <c r="M25" i="33"/>
  <c r="K26" i="33" s="1"/>
  <c r="E26" i="33" s="1"/>
  <c r="S26" i="33" s="1"/>
  <c r="U25" i="33" s="1"/>
  <c r="D26" i="33"/>
  <c r="H37" i="34"/>
  <c r="H38" i="33"/>
  <c r="H37" i="32"/>
  <c r="L25" i="31"/>
  <c r="J26" i="31" s="1"/>
  <c r="M25" i="31"/>
  <c r="K26" i="31" s="1"/>
  <c r="E26" i="31" s="1"/>
  <c r="S26" i="31" s="1"/>
  <c r="H38" i="31"/>
  <c r="I27" i="10"/>
  <c r="L27" i="10" s="1"/>
  <c r="J28" i="10" s="1"/>
  <c r="H38" i="29"/>
  <c r="H99" i="28"/>
  <c r="H37" i="27"/>
  <c r="H37" i="26"/>
  <c r="H37" i="25"/>
  <c r="H38" i="24"/>
  <c r="H37" i="23"/>
  <c r="H38" i="22"/>
  <c r="H38" i="21"/>
  <c r="H38" i="20"/>
  <c r="H74" i="19"/>
  <c r="H35" i="18"/>
  <c r="H97" i="17"/>
  <c r="H36" i="16"/>
  <c r="H97" i="15"/>
  <c r="H97" i="11"/>
  <c r="H118" i="10"/>
  <c r="U24" i="10"/>
  <c r="T25" i="10"/>
  <c r="U21" i="6"/>
  <c r="T22" i="6"/>
  <c r="I23" i="6"/>
  <c r="D23" i="6"/>
  <c r="E23" i="6"/>
  <c r="S23" i="6" s="1"/>
  <c r="I26" i="34" l="1"/>
  <c r="M26" i="34" s="1"/>
  <c r="K27" i="34" s="1"/>
  <c r="E27" i="34" s="1"/>
  <c r="S27" i="34" s="1"/>
  <c r="T27" i="34" s="1"/>
  <c r="D26" i="35"/>
  <c r="B26" i="35" s="1"/>
  <c r="A26" i="35" s="1"/>
  <c r="M26" i="35"/>
  <c r="K27" i="35" s="1"/>
  <c r="E27" i="35" s="1"/>
  <c r="S27" i="35" s="1"/>
  <c r="U26" i="35" s="1"/>
  <c r="O24" i="9"/>
  <c r="S24" i="9"/>
  <c r="T24" i="9" s="1"/>
  <c r="Q24" i="9"/>
  <c r="R24" i="9"/>
  <c r="T26" i="34"/>
  <c r="T23" i="9"/>
  <c r="D26" i="9"/>
  <c r="B25" i="9"/>
  <c r="E25" i="9"/>
  <c r="D26" i="34"/>
  <c r="H38" i="35"/>
  <c r="L26" i="32"/>
  <c r="J27" i="32" s="1"/>
  <c r="M26" i="32"/>
  <c r="K27" i="32" s="1"/>
  <c r="E27" i="32" s="1"/>
  <c r="S27" i="32" s="1"/>
  <c r="B26" i="32"/>
  <c r="A26" i="32" s="1"/>
  <c r="F26" i="32"/>
  <c r="T26" i="33"/>
  <c r="I26" i="33"/>
  <c r="L26" i="33" s="1"/>
  <c r="J27" i="33" s="1"/>
  <c r="B26" i="33"/>
  <c r="A26" i="33" s="1"/>
  <c r="F26" i="33"/>
  <c r="H38" i="34"/>
  <c r="H39" i="33"/>
  <c r="H38" i="32"/>
  <c r="U25" i="31"/>
  <c r="T26" i="31"/>
  <c r="I26" i="31"/>
  <c r="D26" i="31"/>
  <c r="H39" i="31"/>
  <c r="M27" i="10"/>
  <c r="K28" i="10" s="1"/>
  <c r="I28" i="10" s="1"/>
  <c r="M28" i="10" s="1"/>
  <c r="K29" i="10" s="1"/>
  <c r="H39" i="29"/>
  <c r="H100" i="28"/>
  <c r="H38" i="27"/>
  <c r="H38" i="26"/>
  <c r="H38" i="25"/>
  <c r="H39" i="24"/>
  <c r="H38" i="23"/>
  <c r="H39" i="22"/>
  <c r="H39" i="21"/>
  <c r="H39" i="20"/>
  <c r="H75" i="19"/>
  <c r="H36" i="18"/>
  <c r="H98" i="17"/>
  <c r="H37" i="16"/>
  <c r="H98" i="15"/>
  <c r="H98" i="11"/>
  <c r="H119" i="10"/>
  <c r="T23" i="6"/>
  <c r="U22" i="6"/>
  <c r="F23" i="6"/>
  <c r="M23" i="6"/>
  <c r="K24" i="6" s="1"/>
  <c r="L23" i="6"/>
  <c r="J24" i="6" s="1"/>
  <c r="L26" i="34" l="1"/>
  <c r="J27" i="34" s="1"/>
  <c r="I27" i="34" s="1"/>
  <c r="U26" i="34"/>
  <c r="I27" i="35"/>
  <c r="M27" i="35" s="1"/>
  <c r="K28" i="35" s="1"/>
  <c r="E28" i="35" s="1"/>
  <c r="S28" i="35" s="1"/>
  <c r="U27" i="35" s="1"/>
  <c r="T27" i="35"/>
  <c r="D27" i="35"/>
  <c r="B27" i="35" s="1"/>
  <c r="A27" i="35" s="1"/>
  <c r="F26" i="35"/>
  <c r="O25" i="9"/>
  <c r="S25" i="9"/>
  <c r="Q25" i="9"/>
  <c r="R25" i="9"/>
  <c r="M26" i="33"/>
  <c r="K27" i="33" s="1"/>
  <c r="E27" i="33" s="1"/>
  <c r="S27" i="33" s="1"/>
  <c r="T27" i="33" s="1"/>
  <c r="E26" i="9"/>
  <c r="D27" i="9"/>
  <c r="B26" i="34"/>
  <c r="A26" i="34" s="1"/>
  <c r="F26" i="34"/>
  <c r="H39" i="35"/>
  <c r="D27" i="32"/>
  <c r="I27" i="32"/>
  <c r="D27" i="33"/>
  <c r="H39" i="34"/>
  <c r="H40" i="33"/>
  <c r="U26" i="32"/>
  <c r="T27" i="32"/>
  <c r="H39" i="32"/>
  <c r="B26" i="31"/>
  <c r="A26" i="31" s="1"/>
  <c r="F26" i="31"/>
  <c r="M26" i="31"/>
  <c r="K27" i="31" s="1"/>
  <c r="E27" i="31" s="1"/>
  <c r="S27" i="31" s="1"/>
  <c r="U26" i="31" s="1"/>
  <c r="L26" i="31"/>
  <c r="J27" i="31" s="1"/>
  <c r="D27" i="31" s="1"/>
  <c r="H40" i="31"/>
  <c r="L28" i="10"/>
  <c r="J29" i="10" s="1"/>
  <c r="I29" i="10" s="1"/>
  <c r="M29" i="10" s="1"/>
  <c r="K30" i="10" s="1"/>
  <c r="H40" i="29"/>
  <c r="H101" i="28"/>
  <c r="H39" i="27"/>
  <c r="H39" i="26"/>
  <c r="H39" i="25"/>
  <c r="H40" i="24"/>
  <c r="H39" i="23"/>
  <c r="H40" i="22"/>
  <c r="H40" i="21"/>
  <c r="H40" i="20"/>
  <c r="H76" i="19"/>
  <c r="H37" i="18"/>
  <c r="H99" i="17"/>
  <c r="H38" i="16"/>
  <c r="H99" i="15"/>
  <c r="H99" i="11"/>
  <c r="H120" i="10"/>
  <c r="I24" i="6"/>
  <c r="D24" i="6"/>
  <c r="E24" i="6"/>
  <c r="S24" i="6" s="1"/>
  <c r="U26" i="33" l="1"/>
  <c r="M27" i="34"/>
  <c r="K28" i="34" s="1"/>
  <c r="E28" i="34" s="1"/>
  <c r="S28" i="34" s="1"/>
  <c r="L27" i="34"/>
  <c r="J28" i="34" s="1"/>
  <c r="D27" i="34"/>
  <c r="B27" i="34" s="1"/>
  <c r="A27" i="34" s="1"/>
  <c r="F27" i="35"/>
  <c r="L27" i="35"/>
  <c r="J28" i="35" s="1"/>
  <c r="D28" i="35" s="1"/>
  <c r="I27" i="33"/>
  <c r="M27" i="33" s="1"/>
  <c r="K28" i="33" s="1"/>
  <c r="E28" i="33" s="1"/>
  <c r="S28" i="33" s="1"/>
  <c r="T28" i="35"/>
  <c r="O26" i="9"/>
  <c r="Q26" i="9"/>
  <c r="R26" i="9"/>
  <c r="Y26" i="9" s="1"/>
  <c r="Z26" i="9" s="1"/>
  <c r="U26" i="9" s="1"/>
  <c r="V26" i="9" s="1"/>
  <c r="S26" i="9"/>
  <c r="T25" i="9"/>
  <c r="B27" i="9"/>
  <c r="E27" i="9"/>
  <c r="D28" i="9"/>
  <c r="H40" i="35"/>
  <c r="L27" i="32"/>
  <c r="J28" i="32" s="1"/>
  <c r="M27" i="32"/>
  <c r="K28" i="32" s="1"/>
  <c r="E28" i="32" s="1"/>
  <c r="S28" i="32" s="1"/>
  <c r="B27" i="32"/>
  <c r="A27" i="32" s="1"/>
  <c r="F27" i="32"/>
  <c r="F27" i="33"/>
  <c r="B27" i="33"/>
  <c r="A27" i="33" s="1"/>
  <c r="H40" i="34"/>
  <c r="H41" i="33"/>
  <c r="H40" i="32"/>
  <c r="T27" i="31"/>
  <c r="B27" i="31"/>
  <c r="A27" i="31" s="1"/>
  <c r="F27" i="31"/>
  <c r="I27" i="31"/>
  <c r="H41" i="31"/>
  <c r="L29" i="10"/>
  <c r="J30" i="10" s="1"/>
  <c r="I30" i="10" s="1"/>
  <c r="H41" i="29"/>
  <c r="H102" i="28"/>
  <c r="H40" i="27"/>
  <c r="H40" i="26"/>
  <c r="H40" i="25"/>
  <c r="H41" i="24"/>
  <c r="H40" i="23"/>
  <c r="H41" i="22"/>
  <c r="H41" i="21"/>
  <c r="H41" i="20"/>
  <c r="H77" i="19"/>
  <c r="H38" i="18"/>
  <c r="H100" i="17"/>
  <c r="H39" i="16"/>
  <c r="H100" i="15"/>
  <c r="H100" i="11"/>
  <c r="H121" i="10"/>
  <c r="U23" i="6"/>
  <c r="T24" i="6"/>
  <c r="L24" i="6"/>
  <c r="J25" i="6" s="1"/>
  <c r="D25" i="6" s="1"/>
  <c r="M24" i="6"/>
  <c r="K25" i="6" s="1"/>
  <c r="F24" i="6"/>
  <c r="T26" i="9" l="1"/>
  <c r="L27" i="33"/>
  <c r="J28" i="33" s="1"/>
  <c r="I28" i="33" s="1"/>
  <c r="F27" i="34"/>
  <c r="I28" i="34"/>
  <c r="L28" i="34" s="1"/>
  <c r="J29" i="34" s="1"/>
  <c r="D28" i="34"/>
  <c r="F28" i="34" s="1"/>
  <c r="I28" i="35"/>
  <c r="L28" i="35" s="1"/>
  <c r="J29" i="35" s="1"/>
  <c r="B28" i="9"/>
  <c r="D29" i="9"/>
  <c r="E28" i="9"/>
  <c r="R27" i="9"/>
  <c r="S27" i="9"/>
  <c r="O27" i="9"/>
  <c r="Q27" i="9"/>
  <c r="B28" i="35"/>
  <c r="A28" i="35" s="1"/>
  <c r="F28" i="35"/>
  <c r="H41" i="35"/>
  <c r="D28" i="32"/>
  <c r="I28" i="32"/>
  <c r="T28" i="34"/>
  <c r="U27" i="34"/>
  <c r="H41" i="34"/>
  <c r="H42" i="33"/>
  <c r="T28" i="33"/>
  <c r="U27" i="33"/>
  <c r="U27" i="32"/>
  <c r="T28" i="32"/>
  <c r="H41" i="32"/>
  <c r="L27" i="31"/>
  <c r="J28" i="31" s="1"/>
  <c r="M27" i="31"/>
  <c r="K28" i="31" s="1"/>
  <c r="E28" i="31" s="1"/>
  <c r="S28" i="31" s="1"/>
  <c r="H42" i="31"/>
  <c r="L30" i="10"/>
  <c r="J31" i="10" s="1"/>
  <c r="M30" i="10"/>
  <c r="K31" i="10" s="1"/>
  <c r="H42" i="29"/>
  <c r="H103" i="28"/>
  <c r="H41" i="27"/>
  <c r="H41" i="26"/>
  <c r="H41" i="25"/>
  <c r="H42" i="24"/>
  <c r="H41" i="23"/>
  <c r="H42" i="22"/>
  <c r="H42" i="21"/>
  <c r="H42" i="20"/>
  <c r="H78" i="19"/>
  <c r="H39" i="18"/>
  <c r="H101" i="17"/>
  <c r="H40" i="16"/>
  <c r="H101" i="15"/>
  <c r="H101" i="11"/>
  <c r="H122" i="10"/>
  <c r="F25" i="6"/>
  <c r="E25" i="6"/>
  <c r="S25" i="6" s="1"/>
  <c r="I25" i="6"/>
  <c r="D28" i="33" l="1"/>
  <c r="F28" i="33" s="1"/>
  <c r="M28" i="34"/>
  <c r="K29" i="34" s="1"/>
  <c r="E29" i="34" s="1"/>
  <c r="S29" i="34" s="1"/>
  <c r="B28" i="34"/>
  <c r="A28" i="34" s="1"/>
  <c r="D29" i="34"/>
  <c r="B29" i="34" s="1"/>
  <c r="M28" i="35"/>
  <c r="K29" i="35" s="1"/>
  <c r="E29" i="35" s="1"/>
  <c r="S29" i="35" s="1"/>
  <c r="U28" i="35" s="1"/>
  <c r="T27" i="9"/>
  <c r="B29" i="9"/>
  <c r="D30" i="9"/>
  <c r="E29" i="9"/>
  <c r="D29" i="35"/>
  <c r="R28" i="9"/>
  <c r="S28" i="9"/>
  <c r="Q28" i="9"/>
  <c r="T28" i="9" s="1"/>
  <c r="O28" i="9"/>
  <c r="H42" i="35"/>
  <c r="M28" i="32"/>
  <c r="K29" i="32" s="1"/>
  <c r="E29" i="32" s="1"/>
  <c r="S29" i="32" s="1"/>
  <c r="L28" i="32"/>
  <c r="J29" i="32" s="1"/>
  <c r="B28" i="32"/>
  <c r="A28" i="32" s="1"/>
  <c r="F28" i="32"/>
  <c r="L28" i="33"/>
  <c r="J29" i="33" s="1"/>
  <c r="M28" i="33"/>
  <c r="K29" i="33" s="1"/>
  <c r="E29" i="33" s="1"/>
  <c r="S29" i="33" s="1"/>
  <c r="T29" i="33" s="1"/>
  <c r="H42" i="34"/>
  <c r="H43" i="33"/>
  <c r="H42" i="32"/>
  <c r="T28" i="31"/>
  <c r="U27" i="31"/>
  <c r="I28" i="31"/>
  <c r="D28" i="31"/>
  <c r="H43" i="31"/>
  <c r="I31" i="10"/>
  <c r="H43" i="29"/>
  <c r="H104" i="28"/>
  <c r="H42" i="27"/>
  <c r="H42" i="26"/>
  <c r="H42" i="25"/>
  <c r="H43" i="24"/>
  <c r="H42" i="23"/>
  <c r="H43" i="22"/>
  <c r="H43" i="21"/>
  <c r="H43" i="20"/>
  <c r="H79" i="19"/>
  <c r="H40" i="18"/>
  <c r="H102" i="17"/>
  <c r="H41" i="16"/>
  <c r="H102" i="15"/>
  <c r="H102" i="11"/>
  <c r="H123" i="10"/>
  <c r="T25" i="6"/>
  <c r="U24" i="6"/>
  <c r="M25" i="6"/>
  <c r="K26" i="6" s="1"/>
  <c r="L25" i="6"/>
  <c r="J26" i="6" s="1"/>
  <c r="B28" i="33" l="1"/>
  <c r="A28" i="33" s="1"/>
  <c r="F29" i="34"/>
  <c r="I29" i="34"/>
  <c r="A29" i="34"/>
  <c r="I29" i="35"/>
  <c r="L29" i="35" s="1"/>
  <c r="J30" i="35" s="1"/>
  <c r="T29" i="35"/>
  <c r="O29" i="9"/>
  <c r="Q29" i="9"/>
  <c r="R29" i="9"/>
  <c r="S29" i="9"/>
  <c r="D31" i="9"/>
  <c r="E30" i="9"/>
  <c r="F29" i="35"/>
  <c r="B29" i="35"/>
  <c r="A29" i="35" s="1"/>
  <c r="H43" i="35"/>
  <c r="I29" i="32"/>
  <c r="D29" i="32"/>
  <c r="U28" i="33"/>
  <c r="D29" i="33"/>
  <c r="I29" i="33"/>
  <c r="T29" i="34"/>
  <c r="U28" i="34"/>
  <c r="H43" i="34"/>
  <c r="H44" i="33"/>
  <c r="H43" i="32"/>
  <c r="U28" i="32"/>
  <c r="T29" i="32"/>
  <c r="L28" i="31"/>
  <c r="J29" i="31" s="1"/>
  <c r="M28" i="31"/>
  <c r="K29" i="31" s="1"/>
  <c r="E29" i="31" s="1"/>
  <c r="S29" i="31" s="1"/>
  <c r="T29" i="31" s="1"/>
  <c r="B28" i="31"/>
  <c r="A28" i="31" s="1"/>
  <c r="F28" i="31"/>
  <c r="H44" i="31"/>
  <c r="L31" i="10"/>
  <c r="J32" i="10" s="1"/>
  <c r="M31" i="10"/>
  <c r="K32" i="10" s="1"/>
  <c r="H44" i="29"/>
  <c r="H105" i="28"/>
  <c r="H43" i="27"/>
  <c r="H43" i="26"/>
  <c r="H43" i="25"/>
  <c r="H44" i="24"/>
  <c r="H43" i="23"/>
  <c r="H44" i="22"/>
  <c r="H44" i="21"/>
  <c r="H44" i="20"/>
  <c r="H80" i="19"/>
  <c r="H41" i="18"/>
  <c r="H103" i="17"/>
  <c r="H42" i="16"/>
  <c r="H103" i="15"/>
  <c r="H103" i="11"/>
  <c r="H124" i="10"/>
  <c r="I26" i="6"/>
  <c r="D26" i="6"/>
  <c r="E26" i="6"/>
  <c r="S26" i="6" s="1"/>
  <c r="M29" i="34" l="1"/>
  <c r="K30" i="34" s="1"/>
  <c r="E30" i="34" s="1"/>
  <c r="S30" i="34" s="1"/>
  <c r="T30" i="34" s="1"/>
  <c r="L29" i="34"/>
  <c r="J30" i="34" s="1"/>
  <c r="M29" i="35"/>
  <c r="K30" i="35" s="1"/>
  <c r="E30" i="35" s="1"/>
  <c r="S30" i="35" s="1"/>
  <c r="U29" i="35" s="1"/>
  <c r="E31" i="9"/>
  <c r="B31" i="9"/>
  <c r="U28" i="31"/>
  <c r="T29" i="9"/>
  <c r="D30" i="35"/>
  <c r="H44" i="35"/>
  <c r="F29" i="32"/>
  <c r="B29" i="32"/>
  <c r="A29" i="32" s="1"/>
  <c r="M29" i="32"/>
  <c r="K30" i="32" s="1"/>
  <c r="E30" i="32" s="1"/>
  <c r="S30" i="32" s="1"/>
  <c r="U29" i="32" s="1"/>
  <c r="L29" i="32"/>
  <c r="J30" i="32" s="1"/>
  <c r="M29" i="33"/>
  <c r="K30" i="33" s="1"/>
  <c r="E30" i="33" s="1"/>
  <c r="S30" i="33" s="1"/>
  <c r="L29" i="33"/>
  <c r="J30" i="33" s="1"/>
  <c r="B29" i="33"/>
  <c r="A29" i="33" s="1"/>
  <c r="F29" i="33"/>
  <c r="H44" i="34"/>
  <c r="H45" i="33"/>
  <c r="H44" i="32"/>
  <c r="D29" i="31"/>
  <c r="I29" i="31"/>
  <c r="H45" i="31"/>
  <c r="I32" i="10"/>
  <c r="H45" i="29"/>
  <c r="H106" i="28"/>
  <c r="H44" i="27"/>
  <c r="H44" i="26"/>
  <c r="H44" i="25"/>
  <c r="H45" i="24"/>
  <c r="H44" i="23"/>
  <c r="H45" i="22"/>
  <c r="H45" i="21"/>
  <c r="H45" i="20"/>
  <c r="H81" i="19"/>
  <c r="H42" i="18"/>
  <c r="H104" i="17"/>
  <c r="H43" i="16"/>
  <c r="H104" i="15"/>
  <c r="H104" i="11"/>
  <c r="H125" i="10"/>
  <c r="U25" i="6"/>
  <c r="T26" i="6"/>
  <c r="F26" i="6"/>
  <c r="L26" i="6"/>
  <c r="J27" i="6" s="1"/>
  <c r="M26" i="6"/>
  <c r="K27" i="6" s="1"/>
  <c r="T30" i="32" l="1"/>
  <c r="U29" i="34"/>
  <c r="D30" i="34"/>
  <c r="I30" i="34"/>
  <c r="I30" i="35"/>
  <c r="M30" i="35" s="1"/>
  <c r="K31" i="35" s="1"/>
  <c r="E31" i="35" s="1"/>
  <c r="S31" i="35" s="1"/>
  <c r="T30" i="35"/>
  <c r="R31" i="9"/>
  <c r="S31" i="9"/>
  <c r="Q31" i="9"/>
  <c r="O31" i="9"/>
  <c r="F30" i="35"/>
  <c r="B30" i="35"/>
  <c r="A30" i="35" s="1"/>
  <c r="H45" i="35"/>
  <c r="D30" i="32"/>
  <c r="I30" i="32"/>
  <c r="I30" i="33"/>
  <c r="D30" i="33"/>
  <c r="H45" i="34"/>
  <c r="T30" i="33"/>
  <c r="U29" i="33"/>
  <c r="H46" i="33"/>
  <c r="H45" i="32"/>
  <c r="L29" i="31"/>
  <c r="J30" i="31" s="1"/>
  <c r="D30" i="31" s="1"/>
  <c r="M29" i="31"/>
  <c r="K30" i="31" s="1"/>
  <c r="E30" i="31" s="1"/>
  <c r="S30" i="31" s="1"/>
  <c r="T30" i="31" s="1"/>
  <c r="B29" i="31"/>
  <c r="A29" i="31" s="1"/>
  <c r="F29" i="31"/>
  <c r="H46" i="31"/>
  <c r="M32" i="10"/>
  <c r="K33" i="10" s="1"/>
  <c r="L32" i="10"/>
  <c r="J33" i="10" s="1"/>
  <c r="H46" i="29"/>
  <c r="H107" i="28"/>
  <c r="H45" i="27"/>
  <c r="H45" i="26"/>
  <c r="H45" i="25"/>
  <c r="H46" i="24"/>
  <c r="H45" i="23"/>
  <c r="H46" i="22"/>
  <c r="H46" i="21"/>
  <c r="H46" i="20"/>
  <c r="H82" i="19"/>
  <c r="H43" i="18"/>
  <c r="H105" i="17"/>
  <c r="H44" i="16"/>
  <c r="H105" i="15"/>
  <c r="H105" i="11"/>
  <c r="H126" i="10"/>
  <c r="I27" i="6"/>
  <c r="E27" i="6"/>
  <c r="S27" i="6" s="1"/>
  <c r="D27" i="6"/>
  <c r="B27" i="6" l="1"/>
  <c r="L30" i="34"/>
  <c r="J31" i="34" s="1"/>
  <c r="M30" i="34"/>
  <c r="K31" i="34" s="1"/>
  <c r="E31" i="34" s="1"/>
  <c r="S31" i="34" s="1"/>
  <c r="F30" i="34"/>
  <c r="B30" i="34"/>
  <c r="A30" i="34" s="1"/>
  <c r="L30" i="35"/>
  <c r="J31" i="35" s="1"/>
  <c r="D31" i="35" s="1"/>
  <c r="B25" i="6"/>
  <c r="B26" i="6"/>
  <c r="B23" i="6"/>
  <c r="B20" i="6"/>
  <c r="A20" i="6" s="1"/>
  <c r="B24" i="6"/>
  <c r="B21" i="6"/>
  <c r="B22" i="6"/>
  <c r="T31" i="9"/>
  <c r="U30" i="35"/>
  <c r="T31" i="35"/>
  <c r="U29" i="31"/>
  <c r="H46" i="35"/>
  <c r="L30" i="32"/>
  <c r="J31" i="32" s="1"/>
  <c r="M30" i="32"/>
  <c r="K31" i="32" s="1"/>
  <c r="E31" i="32" s="1"/>
  <c r="S31" i="32" s="1"/>
  <c r="B30" i="32"/>
  <c r="A30" i="32" s="1"/>
  <c r="F30" i="32"/>
  <c r="M30" i="33"/>
  <c r="K31" i="33" s="1"/>
  <c r="E31" i="33" s="1"/>
  <c r="S31" i="33" s="1"/>
  <c r="L30" i="33"/>
  <c r="J31" i="33" s="1"/>
  <c r="D31" i="33" s="1"/>
  <c r="B30" i="33"/>
  <c r="A30" i="33" s="1"/>
  <c r="F30" i="33"/>
  <c r="H46" i="34"/>
  <c r="H47" i="33"/>
  <c r="H46" i="32"/>
  <c r="F30" i="31"/>
  <c r="B30" i="31"/>
  <c r="A30" i="31" s="1"/>
  <c r="I30" i="31"/>
  <c r="H47" i="31"/>
  <c r="I33" i="10"/>
  <c r="H47" i="29"/>
  <c r="H108" i="28"/>
  <c r="H46" i="27"/>
  <c r="H46" i="26"/>
  <c r="H46" i="25"/>
  <c r="H47" i="24"/>
  <c r="H46" i="23"/>
  <c r="H47" i="22"/>
  <c r="H47" i="21"/>
  <c r="H47" i="20"/>
  <c r="H83" i="19"/>
  <c r="H44" i="18"/>
  <c r="H106" i="17"/>
  <c r="H45" i="16"/>
  <c r="H106" i="15"/>
  <c r="H106" i="11"/>
  <c r="H127" i="10"/>
  <c r="U26" i="6"/>
  <c r="T27" i="6"/>
  <c r="F27" i="6"/>
  <c r="M27" i="6"/>
  <c r="K28" i="6" s="1"/>
  <c r="L27" i="6"/>
  <c r="J28" i="6" s="1"/>
  <c r="D28" i="6" s="1"/>
  <c r="B28" i="6" s="1"/>
  <c r="A28" i="6" l="1"/>
  <c r="A27" i="6"/>
  <c r="A24" i="6"/>
  <c r="A22" i="6"/>
  <c r="I31" i="34"/>
  <c r="D31" i="34"/>
  <c r="I31" i="35"/>
  <c r="M31" i="35" s="1"/>
  <c r="K32" i="35" s="1"/>
  <c r="E32" i="35" s="1"/>
  <c r="S32" i="35" s="1"/>
  <c r="A25" i="6"/>
  <c r="A21" i="6"/>
  <c r="A26" i="6"/>
  <c r="A23" i="6"/>
  <c r="F31" i="35"/>
  <c r="B31" i="35"/>
  <c r="A31" i="35" s="1"/>
  <c r="H47" i="35"/>
  <c r="I31" i="32"/>
  <c r="D31" i="32"/>
  <c r="I31" i="33"/>
  <c r="B31" i="33"/>
  <c r="A31" i="33" s="1"/>
  <c r="F31" i="33"/>
  <c r="U30" i="34"/>
  <c r="T31" i="34"/>
  <c r="H47" i="34"/>
  <c r="H48" i="33"/>
  <c r="U30" i="33"/>
  <c r="T31" i="33"/>
  <c r="H47" i="32"/>
  <c r="T31" i="32"/>
  <c r="U30" i="32"/>
  <c r="L30" i="31"/>
  <c r="J31" i="31" s="1"/>
  <c r="M30" i="31"/>
  <c r="K31" i="31" s="1"/>
  <c r="E31" i="31" s="1"/>
  <c r="H48" i="31"/>
  <c r="L33" i="10"/>
  <c r="J34" i="10" s="1"/>
  <c r="M33" i="10"/>
  <c r="K34" i="10" s="1"/>
  <c r="H48" i="29"/>
  <c r="H109" i="28"/>
  <c r="H47" i="27"/>
  <c r="H47" i="26"/>
  <c r="H47" i="25"/>
  <c r="H48" i="24"/>
  <c r="H47" i="23"/>
  <c r="H48" i="22"/>
  <c r="H48" i="21"/>
  <c r="H48" i="20"/>
  <c r="H84" i="19"/>
  <c r="H45" i="18"/>
  <c r="H107" i="17"/>
  <c r="H46" i="16"/>
  <c r="H107" i="15"/>
  <c r="H107" i="11"/>
  <c r="H128" i="10"/>
  <c r="F28" i="6"/>
  <c r="I28" i="6"/>
  <c r="E28" i="6"/>
  <c r="S28" i="6" s="1"/>
  <c r="B31" i="34" l="1"/>
  <c r="A31" i="34" s="1"/>
  <c r="F31" i="34"/>
  <c r="M31" i="34"/>
  <c r="K32" i="34" s="1"/>
  <c r="E32" i="34" s="1"/>
  <c r="S32" i="34" s="1"/>
  <c r="T32" i="34" s="1"/>
  <c r="L31" i="34"/>
  <c r="J32" i="34" s="1"/>
  <c r="L31" i="35"/>
  <c r="J32" i="35" s="1"/>
  <c r="I32" i="35" s="1"/>
  <c r="U31" i="35"/>
  <c r="T32" i="35"/>
  <c r="H48" i="35"/>
  <c r="B31" i="32"/>
  <c r="A31" i="32" s="1"/>
  <c r="F31" i="32"/>
  <c r="L31" i="32"/>
  <c r="J32" i="32" s="1"/>
  <c r="M31" i="32"/>
  <c r="K32" i="32" s="1"/>
  <c r="E32" i="32" s="1"/>
  <c r="S32" i="32" s="1"/>
  <c r="T32" i="32" s="1"/>
  <c r="L31" i="33"/>
  <c r="J32" i="33" s="1"/>
  <c r="M31" i="33"/>
  <c r="K32" i="33" s="1"/>
  <c r="E32" i="33" s="1"/>
  <c r="S32" i="33" s="1"/>
  <c r="U31" i="33" s="1"/>
  <c r="H48" i="34"/>
  <c r="H49" i="33"/>
  <c r="H48" i="32"/>
  <c r="S31" i="31"/>
  <c r="D31" i="31"/>
  <c r="I31" i="31"/>
  <c r="H49" i="31"/>
  <c r="I34" i="10"/>
  <c r="L34" i="10" s="1"/>
  <c r="J35" i="10" s="1"/>
  <c r="H49" i="29"/>
  <c r="H110" i="28"/>
  <c r="H48" i="27"/>
  <c r="H48" i="26"/>
  <c r="H48" i="25"/>
  <c r="H49" i="24"/>
  <c r="H48" i="23"/>
  <c r="H49" i="22"/>
  <c r="H49" i="21"/>
  <c r="H49" i="20"/>
  <c r="H85" i="19"/>
  <c r="H46" i="18"/>
  <c r="H108" i="17"/>
  <c r="H47" i="16"/>
  <c r="H108" i="15"/>
  <c r="H108" i="11"/>
  <c r="H129" i="10"/>
  <c r="U27" i="6"/>
  <c r="T28" i="6"/>
  <c r="L28" i="6"/>
  <c r="J29" i="6" s="1"/>
  <c r="M28" i="6"/>
  <c r="K29" i="6" s="1"/>
  <c r="D32" i="34" l="1"/>
  <c r="I32" i="34"/>
  <c r="U31" i="34"/>
  <c r="D32" i="35"/>
  <c r="F32" i="35" s="1"/>
  <c r="M32" i="35"/>
  <c r="K33" i="35" s="1"/>
  <c r="E33" i="35" s="1"/>
  <c r="S33" i="35" s="1"/>
  <c r="L32" i="35"/>
  <c r="J33" i="35" s="1"/>
  <c r="T32" i="33"/>
  <c r="H49" i="35"/>
  <c r="D32" i="32"/>
  <c r="I32" i="32"/>
  <c r="U31" i="32"/>
  <c r="I32" i="33"/>
  <c r="D32" i="33"/>
  <c r="H49" i="34"/>
  <c r="H50" i="33"/>
  <c r="H49" i="32"/>
  <c r="M31" i="31"/>
  <c r="K32" i="31" s="1"/>
  <c r="E32" i="31" s="1"/>
  <c r="S32" i="31" s="1"/>
  <c r="L31" i="31"/>
  <c r="J32" i="31" s="1"/>
  <c r="B31" i="31"/>
  <c r="A31" i="31" s="1"/>
  <c r="F31" i="31"/>
  <c r="T31" i="31"/>
  <c r="U30" i="31"/>
  <c r="H50" i="31"/>
  <c r="M34" i="10"/>
  <c r="K35" i="10" s="1"/>
  <c r="I35" i="10" s="1"/>
  <c r="L35" i="10" s="1"/>
  <c r="J36" i="10" s="1"/>
  <c r="H50" i="29"/>
  <c r="H111" i="28"/>
  <c r="H49" i="27"/>
  <c r="H49" i="26"/>
  <c r="H49" i="25"/>
  <c r="H50" i="24"/>
  <c r="H49" i="23"/>
  <c r="H50" i="22"/>
  <c r="H50" i="21"/>
  <c r="H50" i="20"/>
  <c r="H86" i="19"/>
  <c r="H47" i="18"/>
  <c r="H109" i="17"/>
  <c r="H48" i="16"/>
  <c r="H109" i="15"/>
  <c r="H109" i="11"/>
  <c r="H130" i="10"/>
  <c r="I29" i="6"/>
  <c r="D29" i="6"/>
  <c r="B29" i="6" s="1"/>
  <c r="A29" i="6" s="1"/>
  <c r="E29" i="6"/>
  <c r="S29" i="6" s="1"/>
  <c r="L32" i="34" l="1"/>
  <c r="J33" i="34" s="1"/>
  <c r="M32" i="34"/>
  <c r="K33" i="34" s="1"/>
  <c r="E33" i="34" s="1"/>
  <c r="S33" i="34" s="1"/>
  <c r="F32" i="34"/>
  <c r="B32" i="34"/>
  <c r="A32" i="34" s="1"/>
  <c r="D33" i="35"/>
  <c r="F33" i="35" s="1"/>
  <c r="B32" i="35"/>
  <c r="A32" i="35" s="1"/>
  <c r="I33" i="35"/>
  <c r="H50" i="35"/>
  <c r="U32" i="35"/>
  <c r="T33" i="35"/>
  <c r="L32" i="32"/>
  <c r="J33" i="32" s="1"/>
  <c r="M32" i="32"/>
  <c r="K33" i="32" s="1"/>
  <c r="E33" i="32" s="1"/>
  <c r="S33" i="32" s="1"/>
  <c r="B32" i="32"/>
  <c r="A32" i="32" s="1"/>
  <c r="F32" i="32"/>
  <c r="F32" i="33"/>
  <c r="B32" i="33"/>
  <c r="A32" i="33" s="1"/>
  <c r="L32" i="33"/>
  <c r="J33" i="33" s="1"/>
  <c r="M32" i="33"/>
  <c r="K33" i="33" s="1"/>
  <c r="E33" i="33" s="1"/>
  <c r="S33" i="33" s="1"/>
  <c r="H50" i="34"/>
  <c r="H51" i="33"/>
  <c r="H50" i="32"/>
  <c r="I32" i="31"/>
  <c r="L32" i="31" s="1"/>
  <c r="J33" i="31" s="1"/>
  <c r="D32" i="31"/>
  <c r="U31" i="31"/>
  <c r="T32" i="31"/>
  <c r="H51" i="31"/>
  <c r="M35" i="10"/>
  <c r="K36" i="10" s="1"/>
  <c r="I36" i="10" s="1"/>
  <c r="H51" i="29"/>
  <c r="H112" i="28"/>
  <c r="H50" i="27"/>
  <c r="H50" i="26"/>
  <c r="H50" i="25"/>
  <c r="H51" i="24"/>
  <c r="H50" i="23"/>
  <c r="H51" i="22"/>
  <c r="H51" i="21"/>
  <c r="H51" i="20"/>
  <c r="H87" i="19"/>
  <c r="H48" i="18"/>
  <c r="H110" i="17"/>
  <c r="H49" i="16"/>
  <c r="H110" i="15"/>
  <c r="H110" i="11"/>
  <c r="H131" i="10"/>
  <c r="U28" i="6"/>
  <c r="T29" i="6"/>
  <c r="F29" i="6"/>
  <c r="M29" i="6"/>
  <c r="K30" i="6" s="1"/>
  <c r="L29" i="6"/>
  <c r="J30" i="6" s="1"/>
  <c r="D30" i="6" s="1"/>
  <c r="B30" i="6" s="1"/>
  <c r="A30" i="6" s="1"/>
  <c r="M32" i="31" l="1"/>
  <c r="K33" i="31" s="1"/>
  <c r="E33" i="31" s="1"/>
  <c r="S33" i="31" s="1"/>
  <c r="T33" i="31" s="1"/>
  <c r="I33" i="34"/>
  <c r="D33" i="34"/>
  <c r="B33" i="35"/>
  <c r="A33" i="35" s="1"/>
  <c r="L33" i="35"/>
  <c r="J34" i="35" s="1"/>
  <c r="M33" i="35"/>
  <c r="K34" i="35" s="1"/>
  <c r="E34" i="35" s="1"/>
  <c r="S34" i="35" s="1"/>
  <c r="T34" i="35" s="1"/>
  <c r="H51" i="35"/>
  <c r="I33" i="32"/>
  <c r="D33" i="32"/>
  <c r="D33" i="33"/>
  <c r="I33" i="33"/>
  <c r="T33" i="34"/>
  <c r="U32" i="34"/>
  <c r="H51" i="34"/>
  <c r="T33" i="33"/>
  <c r="U32" i="33"/>
  <c r="H52" i="33"/>
  <c r="H51" i="32"/>
  <c r="T33" i="32"/>
  <c r="U32" i="32"/>
  <c r="B32" i="31"/>
  <c r="A32" i="31" s="1"/>
  <c r="F32" i="31"/>
  <c r="D33" i="31"/>
  <c r="H52" i="31"/>
  <c r="M36" i="10"/>
  <c r="K37" i="10" s="1"/>
  <c r="L36" i="10"/>
  <c r="J37" i="10" s="1"/>
  <c r="H52" i="29"/>
  <c r="H113" i="28"/>
  <c r="H51" i="27"/>
  <c r="H51" i="26"/>
  <c r="H51" i="25"/>
  <c r="H52" i="24"/>
  <c r="H51" i="23"/>
  <c r="H52" i="22"/>
  <c r="H52" i="21"/>
  <c r="H52" i="20"/>
  <c r="H88" i="19"/>
  <c r="H49" i="18"/>
  <c r="H111" i="17"/>
  <c r="H50" i="16"/>
  <c r="H111" i="15"/>
  <c r="H111" i="11"/>
  <c r="H132" i="10"/>
  <c r="F30" i="6"/>
  <c r="I30" i="6"/>
  <c r="E30" i="6"/>
  <c r="S30" i="6" s="1"/>
  <c r="I33" i="31" l="1"/>
  <c r="L33" i="31" s="1"/>
  <c r="J34" i="31" s="1"/>
  <c r="D34" i="31" s="1"/>
  <c r="F34" i="31" s="1"/>
  <c r="U32" i="31"/>
  <c r="B33" i="34"/>
  <c r="A33" i="34" s="1"/>
  <c r="F33" i="34"/>
  <c r="M33" i="34"/>
  <c r="K34" i="34" s="1"/>
  <c r="E34" i="34" s="1"/>
  <c r="S34" i="34" s="1"/>
  <c r="L33" i="34"/>
  <c r="J34" i="34" s="1"/>
  <c r="U33" i="35"/>
  <c r="D34" i="35"/>
  <c r="I34" i="35"/>
  <c r="H52" i="35"/>
  <c r="F33" i="32"/>
  <c r="B33" i="32"/>
  <c r="A33" i="32" s="1"/>
  <c r="M33" i="32"/>
  <c r="K34" i="32" s="1"/>
  <c r="E34" i="32" s="1"/>
  <c r="S34" i="32" s="1"/>
  <c r="T34" i="32" s="1"/>
  <c r="L33" i="32"/>
  <c r="J34" i="32" s="1"/>
  <c r="M33" i="33"/>
  <c r="K34" i="33" s="1"/>
  <c r="E34" i="33" s="1"/>
  <c r="S34" i="33" s="1"/>
  <c r="L33" i="33"/>
  <c r="J34" i="33" s="1"/>
  <c r="F33" i="33"/>
  <c r="B33" i="33"/>
  <c r="A33" i="33" s="1"/>
  <c r="H52" i="34"/>
  <c r="H53" i="33"/>
  <c r="H52" i="32"/>
  <c r="B33" i="31"/>
  <c r="A33" i="31" s="1"/>
  <c r="F33" i="31"/>
  <c r="H53" i="31"/>
  <c r="I37" i="10"/>
  <c r="H53" i="29"/>
  <c r="H114" i="28"/>
  <c r="H52" i="27"/>
  <c r="H52" i="26"/>
  <c r="H52" i="25"/>
  <c r="H53" i="24"/>
  <c r="H52" i="23"/>
  <c r="H53" i="22"/>
  <c r="H53" i="21"/>
  <c r="H53" i="20"/>
  <c r="H89" i="19"/>
  <c r="H50" i="18"/>
  <c r="H112" i="17"/>
  <c r="H51" i="16"/>
  <c r="H112" i="15"/>
  <c r="H112" i="11"/>
  <c r="H133" i="10"/>
  <c r="U29" i="6"/>
  <c r="T30" i="6"/>
  <c r="L30" i="6"/>
  <c r="J31" i="6" s="1"/>
  <c r="M30" i="6"/>
  <c r="K31" i="6" s="1"/>
  <c r="M33" i="31" l="1"/>
  <c r="K34" i="31" s="1"/>
  <c r="E34" i="31" s="1"/>
  <c r="S34" i="31" s="1"/>
  <c r="U33" i="31" s="1"/>
  <c r="U33" i="32"/>
  <c r="D34" i="34"/>
  <c r="I34" i="34"/>
  <c r="M34" i="35"/>
  <c r="K35" i="35" s="1"/>
  <c r="E35" i="35" s="1"/>
  <c r="S35" i="35" s="1"/>
  <c r="L34" i="35"/>
  <c r="J35" i="35" s="1"/>
  <c r="F34" i="35"/>
  <c r="B34" i="35"/>
  <c r="A34" i="35" s="1"/>
  <c r="I34" i="31"/>
  <c r="L34" i="31" s="1"/>
  <c r="J35" i="31" s="1"/>
  <c r="D35" i="31" s="1"/>
  <c r="F35" i="31" s="1"/>
  <c r="H53" i="35"/>
  <c r="D34" i="32"/>
  <c r="I34" i="32"/>
  <c r="D34" i="33"/>
  <c r="I34" i="33"/>
  <c r="U33" i="34"/>
  <c r="T34" i="34"/>
  <c r="H53" i="34"/>
  <c r="H54" i="33"/>
  <c r="U33" i="33"/>
  <c r="T34" i="33"/>
  <c r="H53" i="32"/>
  <c r="B34" i="31"/>
  <c r="A34" i="31" s="1"/>
  <c r="H54" i="31"/>
  <c r="M37" i="10"/>
  <c r="K38" i="10" s="1"/>
  <c r="L37" i="10"/>
  <c r="J38" i="10" s="1"/>
  <c r="H54" i="29"/>
  <c r="H115" i="28"/>
  <c r="H53" i="27"/>
  <c r="H53" i="26"/>
  <c r="H53" i="25"/>
  <c r="H54" i="24"/>
  <c r="H53" i="23"/>
  <c r="H54" i="22"/>
  <c r="H54" i="21"/>
  <c r="H54" i="20"/>
  <c r="H90" i="19"/>
  <c r="H51" i="18"/>
  <c r="H113" i="17"/>
  <c r="H52" i="16"/>
  <c r="H113" i="15"/>
  <c r="H113" i="11"/>
  <c r="H134" i="10"/>
  <c r="I31" i="6"/>
  <c r="D31" i="6"/>
  <c r="B31" i="6" s="1"/>
  <c r="A31" i="6" s="1"/>
  <c r="E31" i="6"/>
  <c r="S31" i="6" s="1"/>
  <c r="T34" i="31" l="1"/>
  <c r="M34" i="34"/>
  <c r="K35" i="34" s="1"/>
  <c r="E35" i="34" s="1"/>
  <c r="L34" i="34"/>
  <c r="J35" i="34" s="1"/>
  <c r="B34" i="34"/>
  <c r="A34" i="34" s="1"/>
  <c r="F34" i="34"/>
  <c r="D35" i="35"/>
  <c r="I35" i="35"/>
  <c r="B35" i="31"/>
  <c r="A35" i="31" s="1"/>
  <c r="M34" i="31"/>
  <c r="K35" i="31" s="1"/>
  <c r="U34" i="35"/>
  <c r="T35" i="35"/>
  <c r="H54" i="35"/>
  <c r="L34" i="32"/>
  <c r="J35" i="32" s="1"/>
  <c r="M34" i="32"/>
  <c r="K35" i="32" s="1"/>
  <c r="E35" i="32" s="1"/>
  <c r="S35" i="32" s="1"/>
  <c r="B34" i="32"/>
  <c r="A34" i="32" s="1"/>
  <c r="F34" i="32"/>
  <c r="L34" i="33"/>
  <c r="J35" i="33" s="1"/>
  <c r="M34" i="33"/>
  <c r="K35" i="33" s="1"/>
  <c r="E35" i="33" s="1"/>
  <c r="S35" i="33" s="1"/>
  <c r="F34" i="33"/>
  <c r="B34" i="33"/>
  <c r="A34" i="33" s="1"/>
  <c r="H54" i="34"/>
  <c r="S35" i="34"/>
  <c r="H55" i="33"/>
  <c r="H54" i="32"/>
  <c r="H55" i="31"/>
  <c r="I38" i="10"/>
  <c r="H55" i="29"/>
  <c r="H116" i="28"/>
  <c r="H54" i="27"/>
  <c r="H54" i="26"/>
  <c r="H54" i="25"/>
  <c r="H55" i="24"/>
  <c r="H54" i="23"/>
  <c r="H55" i="22"/>
  <c r="H55" i="21"/>
  <c r="H55" i="20"/>
  <c r="H91" i="19"/>
  <c r="H52" i="18"/>
  <c r="H114" i="17"/>
  <c r="H53" i="16"/>
  <c r="H114" i="15"/>
  <c r="H114" i="11"/>
  <c r="H135" i="10"/>
  <c r="U30" i="6"/>
  <c r="T31" i="6"/>
  <c r="F31" i="6"/>
  <c r="L31" i="6"/>
  <c r="J32" i="6" s="1"/>
  <c r="M31" i="6"/>
  <c r="K32" i="6" s="1"/>
  <c r="I35" i="34" l="1"/>
  <c r="D35" i="34"/>
  <c r="M35" i="35"/>
  <c r="K36" i="35" s="1"/>
  <c r="E36" i="35" s="1"/>
  <c r="S36" i="35" s="1"/>
  <c r="L35" i="35"/>
  <c r="J36" i="35" s="1"/>
  <c r="B35" i="35"/>
  <c r="A35" i="35" s="1"/>
  <c r="F35" i="35"/>
  <c r="E35" i="31"/>
  <c r="S35" i="31" s="1"/>
  <c r="T35" i="31" s="1"/>
  <c r="I35" i="31"/>
  <c r="H55" i="35"/>
  <c r="D35" i="32"/>
  <c r="I35" i="32"/>
  <c r="I35" i="33"/>
  <c r="D35" i="33"/>
  <c r="T35" i="34"/>
  <c r="U34" i="34"/>
  <c r="H55" i="34"/>
  <c r="H56" i="33"/>
  <c r="T35" i="33"/>
  <c r="U34" i="33"/>
  <c r="U34" i="32"/>
  <c r="T35" i="32"/>
  <c r="H55" i="32"/>
  <c r="H56" i="31"/>
  <c r="L38" i="10"/>
  <c r="J39" i="10" s="1"/>
  <c r="M38" i="10"/>
  <c r="K39" i="10" s="1"/>
  <c r="H56" i="29"/>
  <c r="H117" i="28"/>
  <c r="H55" i="27"/>
  <c r="H55" i="26"/>
  <c r="H55" i="25"/>
  <c r="H56" i="24"/>
  <c r="H55" i="23"/>
  <c r="H56" i="22"/>
  <c r="H56" i="21"/>
  <c r="H56" i="20"/>
  <c r="H92" i="19"/>
  <c r="H53" i="18"/>
  <c r="H115" i="17"/>
  <c r="H54" i="16"/>
  <c r="H115" i="15"/>
  <c r="H115" i="11"/>
  <c r="H136" i="10"/>
  <c r="I32" i="6"/>
  <c r="D32" i="6"/>
  <c r="B32" i="6" s="1"/>
  <c r="A32" i="6" s="1"/>
  <c r="E32" i="6"/>
  <c r="S32" i="6" s="1"/>
  <c r="F35" i="34" l="1"/>
  <c r="B35" i="34"/>
  <c r="A35" i="34" s="1"/>
  <c r="M35" i="34"/>
  <c r="K36" i="34" s="1"/>
  <c r="E36" i="34" s="1"/>
  <c r="S36" i="34" s="1"/>
  <c r="T36" i="34" s="1"/>
  <c r="L35" i="34"/>
  <c r="J36" i="34" s="1"/>
  <c r="I36" i="35"/>
  <c r="D36" i="35"/>
  <c r="U34" i="31"/>
  <c r="M35" i="31"/>
  <c r="K36" i="31" s="1"/>
  <c r="E36" i="31" s="1"/>
  <c r="S36" i="31" s="1"/>
  <c r="T36" i="31" s="1"/>
  <c r="L35" i="31"/>
  <c r="J36" i="31" s="1"/>
  <c r="H56" i="35"/>
  <c r="U35" i="35"/>
  <c r="T36" i="35"/>
  <c r="L35" i="32"/>
  <c r="J36" i="32" s="1"/>
  <c r="M35" i="32"/>
  <c r="K36" i="32" s="1"/>
  <c r="E36" i="32" s="1"/>
  <c r="S36" i="32" s="1"/>
  <c r="B35" i="32"/>
  <c r="A35" i="32" s="1"/>
  <c r="F35" i="32"/>
  <c r="F35" i="33"/>
  <c r="B35" i="33"/>
  <c r="A35" i="33" s="1"/>
  <c r="L35" i="33"/>
  <c r="J36" i="33" s="1"/>
  <c r="M35" i="33"/>
  <c r="K36" i="33" s="1"/>
  <c r="E36" i="33" s="1"/>
  <c r="S36" i="33" s="1"/>
  <c r="T36" i="33" s="1"/>
  <c r="H56" i="34"/>
  <c r="H57" i="33"/>
  <c r="H56" i="32"/>
  <c r="H57" i="31"/>
  <c r="I39" i="10"/>
  <c r="H57" i="29"/>
  <c r="H118" i="28"/>
  <c r="H56" i="27"/>
  <c r="H56" i="26"/>
  <c r="H56" i="25"/>
  <c r="H57" i="24"/>
  <c r="H56" i="23"/>
  <c r="H57" i="22"/>
  <c r="H57" i="21"/>
  <c r="H57" i="20"/>
  <c r="H93" i="19"/>
  <c r="H54" i="18"/>
  <c r="H116" i="17"/>
  <c r="H55" i="16"/>
  <c r="H116" i="15"/>
  <c r="H116" i="11"/>
  <c r="H137" i="10"/>
  <c r="U31" i="6"/>
  <c r="T32" i="6"/>
  <c r="L32" i="6"/>
  <c r="J33" i="6" s="1"/>
  <c r="D33" i="6" s="1"/>
  <c r="B33" i="6" s="1"/>
  <c r="A33" i="6" s="1"/>
  <c r="M32" i="6"/>
  <c r="K33" i="6" s="1"/>
  <c r="E33" i="6" s="1"/>
  <c r="S33" i="6" s="1"/>
  <c r="F32" i="6"/>
  <c r="U35" i="31" l="1"/>
  <c r="D36" i="34"/>
  <c r="I36" i="34"/>
  <c r="U35" i="34"/>
  <c r="F36" i="35"/>
  <c r="B36" i="35"/>
  <c r="A36" i="35" s="1"/>
  <c r="L36" i="35"/>
  <c r="J37" i="35" s="1"/>
  <c r="M36" i="35"/>
  <c r="K37" i="35" s="1"/>
  <c r="E37" i="35" s="1"/>
  <c r="S37" i="35" s="1"/>
  <c r="D36" i="31"/>
  <c r="I36" i="31"/>
  <c r="H57" i="35"/>
  <c r="I36" i="32"/>
  <c r="D36" i="32"/>
  <c r="I36" i="33"/>
  <c r="U35" i="33"/>
  <c r="D36" i="33"/>
  <c r="H57" i="34"/>
  <c r="H58" i="33"/>
  <c r="U35" i="32"/>
  <c r="T36" i="32"/>
  <c r="H57" i="32"/>
  <c r="H58" i="31"/>
  <c r="L39" i="10"/>
  <c r="J40" i="10" s="1"/>
  <c r="M39" i="10"/>
  <c r="K40" i="10" s="1"/>
  <c r="H58" i="29"/>
  <c r="H119" i="28"/>
  <c r="H57" i="27"/>
  <c r="H57" i="26"/>
  <c r="H57" i="25"/>
  <c r="H58" i="24"/>
  <c r="H57" i="23"/>
  <c r="H58" i="22"/>
  <c r="H58" i="21"/>
  <c r="H58" i="20"/>
  <c r="H94" i="19"/>
  <c r="H55" i="18"/>
  <c r="H117" i="17"/>
  <c r="H56" i="16"/>
  <c r="H117" i="15"/>
  <c r="H117" i="11"/>
  <c r="H138" i="10"/>
  <c r="T33" i="6"/>
  <c r="U32" i="6"/>
  <c r="F33" i="6"/>
  <c r="I33" i="6"/>
  <c r="L36" i="34" l="1"/>
  <c r="J37" i="34" s="1"/>
  <c r="M36" i="34"/>
  <c r="K37" i="34" s="1"/>
  <c r="E37" i="34" s="1"/>
  <c r="S37" i="34" s="1"/>
  <c r="B36" i="34"/>
  <c r="A36" i="34" s="1"/>
  <c r="F36" i="34"/>
  <c r="I37" i="35"/>
  <c r="D37" i="35"/>
  <c r="B36" i="31"/>
  <c r="A36" i="31" s="1"/>
  <c r="F36" i="31"/>
  <c r="L36" i="31"/>
  <c r="J37" i="31" s="1"/>
  <c r="M36" i="31"/>
  <c r="K37" i="31" s="1"/>
  <c r="E37" i="31" s="1"/>
  <c r="S37" i="31" s="1"/>
  <c r="H58" i="35"/>
  <c r="T37" i="35"/>
  <c r="U36" i="35"/>
  <c r="B36" i="32"/>
  <c r="A36" i="32" s="1"/>
  <c r="F36" i="32"/>
  <c r="L36" i="32"/>
  <c r="J37" i="32" s="1"/>
  <c r="M36" i="32"/>
  <c r="K37" i="32" s="1"/>
  <c r="E37" i="32" s="1"/>
  <c r="S37" i="32" s="1"/>
  <c r="T37" i="32" s="1"/>
  <c r="M36" i="33"/>
  <c r="K37" i="33" s="1"/>
  <c r="E37" i="33" s="1"/>
  <c r="S37" i="33" s="1"/>
  <c r="L36" i="33"/>
  <c r="J37" i="33" s="1"/>
  <c r="F36" i="33"/>
  <c r="B36" i="33"/>
  <c r="A36" i="33" s="1"/>
  <c r="H58" i="34"/>
  <c r="H59" i="33"/>
  <c r="H58" i="32"/>
  <c r="H59" i="31"/>
  <c r="I40" i="10"/>
  <c r="H59" i="29"/>
  <c r="H120" i="28"/>
  <c r="H58" i="27"/>
  <c r="H58" i="26"/>
  <c r="H58" i="25"/>
  <c r="H59" i="24"/>
  <c r="H58" i="23"/>
  <c r="H59" i="22"/>
  <c r="H59" i="21"/>
  <c r="H59" i="20"/>
  <c r="H95" i="19"/>
  <c r="H56" i="18"/>
  <c r="H118" i="17"/>
  <c r="H57" i="16"/>
  <c r="H118" i="15"/>
  <c r="H118" i="11"/>
  <c r="H139" i="10"/>
  <c r="L33" i="6"/>
  <c r="J34" i="6" s="1"/>
  <c r="M33" i="6"/>
  <c r="K34" i="6" s="1"/>
  <c r="D37" i="34" l="1"/>
  <c r="I37" i="34"/>
  <c r="B37" i="35"/>
  <c r="A37" i="35" s="1"/>
  <c r="F37" i="35"/>
  <c r="L37" i="35"/>
  <c r="J38" i="35" s="1"/>
  <c r="D38" i="35" s="1"/>
  <c r="B38" i="35" s="1"/>
  <c r="M37" i="35"/>
  <c r="K38" i="35" s="1"/>
  <c r="E38" i="35" s="1"/>
  <c r="S38" i="35" s="1"/>
  <c r="U37" i="35" s="1"/>
  <c r="D37" i="31"/>
  <c r="I37" i="31"/>
  <c r="H59" i="35"/>
  <c r="I37" i="32"/>
  <c r="D37" i="32"/>
  <c r="U36" i="32"/>
  <c r="I37" i="33"/>
  <c r="D37" i="33"/>
  <c r="U36" i="34"/>
  <c r="T37" i="34"/>
  <c r="H59" i="34"/>
  <c r="H60" i="33"/>
  <c r="T37" i="33"/>
  <c r="U36" i="33"/>
  <c r="H59" i="32"/>
  <c r="U36" i="31"/>
  <c r="T37" i="31"/>
  <c r="H60" i="31"/>
  <c r="M40" i="10"/>
  <c r="K41" i="10" s="1"/>
  <c r="L40" i="10"/>
  <c r="J41" i="10" s="1"/>
  <c r="H60" i="29"/>
  <c r="H121" i="28"/>
  <c r="H59" i="27"/>
  <c r="H59" i="26"/>
  <c r="H59" i="25"/>
  <c r="H60" i="24"/>
  <c r="H59" i="23"/>
  <c r="H60" i="22"/>
  <c r="H60" i="21"/>
  <c r="H60" i="20"/>
  <c r="H96" i="19"/>
  <c r="H57" i="18"/>
  <c r="H119" i="17"/>
  <c r="H58" i="16"/>
  <c r="H119" i="15"/>
  <c r="H119" i="11"/>
  <c r="H140" i="10"/>
  <c r="E34" i="6"/>
  <c r="S34" i="6" s="1"/>
  <c r="I34" i="6"/>
  <c r="D34" i="6"/>
  <c r="B34" i="6" s="1"/>
  <c r="A34" i="6" s="1"/>
  <c r="M37" i="34" l="1"/>
  <c r="K38" i="34" s="1"/>
  <c r="E38" i="34" s="1"/>
  <c r="S38" i="34" s="1"/>
  <c r="L37" i="34"/>
  <c r="J38" i="34" s="1"/>
  <c r="B37" i="34"/>
  <c r="A37" i="34" s="1"/>
  <c r="F37" i="34"/>
  <c r="T38" i="35"/>
  <c r="A38" i="35"/>
  <c r="F38" i="35"/>
  <c r="I38" i="35"/>
  <c r="M37" i="31"/>
  <c r="K38" i="31" s="1"/>
  <c r="E38" i="31" s="1"/>
  <c r="S38" i="31" s="1"/>
  <c r="T38" i="31" s="1"/>
  <c r="L37" i="31"/>
  <c r="J38" i="31" s="1"/>
  <c r="B37" i="31"/>
  <c r="A37" i="31" s="1"/>
  <c r="F37" i="31"/>
  <c r="H60" i="35"/>
  <c r="F37" i="32"/>
  <c r="B37" i="32"/>
  <c r="A37" i="32" s="1"/>
  <c r="L37" i="32"/>
  <c r="J38" i="32" s="1"/>
  <c r="M37" i="32"/>
  <c r="K38" i="32" s="1"/>
  <c r="E38" i="32" s="1"/>
  <c r="S38" i="32" s="1"/>
  <c r="L37" i="33"/>
  <c r="J38" i="33" s="1"/>
  <c r="M37" i="33"/>
  <c r="K38" i="33" s="1"/>
  <c r="E38" i="33" s="1"/>
  <c r="S38" i="33" s="1"/>
  <c r="U37" i="33" s="1"/>
  <c r="B37" i="33"/>
  <c r="A37" i="33" s="1"/>
  <c r="F37" i="33"/>
  <c r="H60" i="34"/>
  <c r="H61" i="33"/>
  <c r="H60" i="32"/>
  <c r="H61" i="31"/>
  <c r="I41" i="10"/>
  <c r="H61" i="29"/>
  <c r="H122" i="28"/>
  <c r="H60" i="27"/>
  <c r="H60" i="26"/>
  <c r="H60" i="25"/>
  <c r="H61" i="24"/>
  <c r="H60" i="23"/>
  <c r="H61" i="22"/>
  <c r="H61" i="21"/>
  <c r="H61" i="20"/>
  <c r="H97" i="19"/>
  <c r="H58" i="18"/>
  <c r="H120" i="17"/>
  <c r="H59" i="16"/>
  <c r="H120" i="15"/>
  <c r="H120" i="11"/>
  <c r="H141" i="10"/>
  <c r="U33" i="6"/>
  <c r="T34" i="6"/>
  <c r="M34" i="6"/>
  <c r="K35" i="6" s="1"/>
  <c r="E35" i="6" s="1"/>
  <c r="S35" i="6" s="1"/>
  <c r="L34" i="6"/>
  <c r="J35" i="6" s="1"/>
  <c r="F34" i="6"/>
  <c r="D38" i="34" l="1"/>
  <c r="I38" i="34"/>
  <c r="L38" i="35"/>
  <c r="J39" i="35" s="1"/>
  <c r="M38" i="35"/>
  <c r="K39" i="35" s="1"/>
  <c r="E39" i="35" s="1"/>
  <c r="S39" i="35" s="1"/>
  <c r="U37" i="31"/>
  <c r="I38" i="31"/>
  <c r="D38" i="31"/>
  <c r="H61" i="35"/>
  <c r="D38" i="32"/>
  <c r="I38" i="32"/>
  <c r="T38" i="33"/>
  <c r="I38" i="33"/>
  <c r="D38" i="33"/>
  <c r="H61" i="34"/>
  <c r="T38" i="34"/>
  <c r="U37" i="34"/>
  <c r="H62" i="33"/>
  <c r="T38" i="32"/>
  <c r="U37" i="32"/>
  <c r="H61" i="32"/>
  <c r="H62" i="31"/>
  <c r="M41" i="10"/>
  <c r="K42" i="10" s="1"/>
  <c r="L41" i="10"/>
  <c r="J42" i="10" s="1"/>
  <c r="H62" i="29"/>
  <c r="H123" i="28"/>
  <c r="H61" i="27"/>
  <c r="H61" i="26"/>
  <c r="H61" i="25"/>
  <c r="H62" i="24"/>
  <c r="H61" i="23"/>
  <c r="H62" i="22"/>
  <c r="H62" i="21"/>
  <c r="H62" i="20"/>
  <c r="H98" i="19"/>
  <c r="H59" i="18"/>
  <c r="H121" i="17"/>
  <c r="H60" i="16"/>
  <c r="H121" i="15"/>
  <c r="H121" i="11"/>
  <c r="H142" i="10"/>
  <c r="U34" i="6"/>
  <c r="T35" i="6"/>
  <c r="I35" i="6"/>
  <c r="D35" i="6"/>
  <c r="B35" i="6" s="1"/>
  <c r="A35" i="6" s="1"/>
  <c r="L38" i="34" l="1"/>
  <c r="J39" i="34" s="1"/>
  <c r="M38" i="34"/>
  <c r="K39" i="34" s="1"/>
  <c r="E39" i="34" s="1"/>
  <c r="S39" i="34" s="1"/>
  <c r="T39" i="34" s="1"/>
  <c r="B38" i="34"/>
  <c r="A38" i="34" s="1"/>
  <c r="F38" i="34"/>
  <c r="D39" i="35"/>
  <c r="I39" i="35"/>
  <c r="B38" i="31"/>
  <c r="A38" i="31" s="1"/>
  <c r="F38" i="31"/>
  <c r="L38" i="31"/>
  <c r="J39" i="31" s="1"/>
  <c r="M38" i="31"/>
  <c r="K39" i="31" s="1"/>
  <c r="E39" i="31" s="1"/>
  <c r="S39" i="31" s="1"/>
  <c r="H62" i="35"/>
  <c r="T39" i="35"/>
  <c r="U38" i="35"/>
  <c r="L38" i="32"/>
  <c r="J39" i="32" s="1"/>
  <c r="M38" i="32"/>
  <c r="K39" i="32" s="1"/>
  <c r="E39" i="32" s="1"/>
  <c r="S39" i="32" s="1"/>
  <c r="B38" i="32"/>
  <c r="A38" i="32" s="1"/>
  <c r="F38" i="32"/>
  <c r="L38" i="33"/>
  <c r="J39" i="33" s="1"/>
  <c r="M38" i="33"/>
  <c r="K39" i="33" s="1"/>
  <c r="E39" i="33" s="1"/>
  <c r="S39" i="33" s="1"/>
  <c r="B38" i="33"/>
  <c r="A38" i="33" s="1"/>
  <c r="F38" i="33"/>
  <c r="H62" i="34"/>
  <c r="H63" i="33"/>
  <c r="H62" i="32"/>
  <c r="H63" i="31"/>
  <c r="I42" i="10"/>
  <c r="H63" i="29"/>
  <c r="H124" i="28"/>
  <c r="H62" i="27"/>
  <c r="H62" i="26"/>
  <c r="H62" i="25"/>
  <c r="H63" i="24"/>
  <c r="H62" i="23"/>
  <c r="H63" i="22"/>
  <c r="H63" i="21"/>
  <c r="H63" i="20"/>
  <c r="H99" i="19"/>
  <c r="H60" i="18"/>
  <c r="H122" i="17"/>
  <c r="H61" i="16"/>
  <c r="H122" i="15"/>
  <c r="H122" i="11"/>
  <c r="H143" i="10"/>
  <c r="F35" i="6"/>
  <c r="L35" i="6"/>
  <c r="J36" i="6" s="1"/>
  <c r="M35" i="6"/>
  <c r="K36" i="6" s="1"/>
  <c r="U38" i="34" l="1"/>
  <c r="D39" i="34"/>
  <c r="I39" i="34"/>
  <c r="M39" i="35"/>
  <c r="K40" i="35" s="1"/>
  <c r="E40" i="35" s="1"/>
  <c r="S40" i="35" s="1"/>
  <c r="L39" i="35"/>
  <c r="J40" i="35" s="1"/>
  <c r="F39" i="35"/>
  <c r="B39" i="35"/>
  <c r="A39" i="35" s="1"/>
  <c r="I39" i="31"/>
  <c r="D39" i="31"/>
  <c r="H63" i="35"/>
  <c r="I39" i="32"/>
  <c r="D39" i="32"/>
  <c r="D39" i="33"/>
  <c r="I39" i="33"/>
  <c r="H63" i="34"/>
  <c r="U38" i="33"/>
  <c r="T39" i="33"/>
  <c r="H64" i="33"/>
  <c r="H63" i="32"/>
  <c r="U38" i="32"/>
  <c r="T39" i="32"/>
  <c r="T39" i="31"/>
  <c r="U38" i="31"/>
  <c r="H64" i="31"/>
  <c r="L42" i="10"/>
  <c r="J43" i="10" s="1"/>
  <c r="M42" i="10"/>
  <c r="K43" i="10" s="1"/>
  <c r="H64" i="29"/>
  <c r="H125" i="28"/>
  <c r="H63" i="27"/>
  <c r="H63" i="26"/>
  <c r="H63" i="25"/>
  <c r="H64" i="24"/>
  <c r="H63" i="23"/>
  <c r="H64" i="22"/>
  <c r="H64" i="21"/>
  <c r="H64" i="20"/>
  <c r="H100" i="19"/>
  <c r="H61" i="18"/>
  <c r="H123" i="17"/>
  <c r="H62" i="16"/>
  <c r="H123" i="15"/>
  <c r="H123" i="11"/>
  <c r="H144" i="10"/>
  <c r="I36" i="6"/>
  <c r="E36" i="6"/>
  <c r="S36" i="6" s="1"/>
  <c r="D36" i="6"/>
  <c r="B36" i="6" s="1"/>
  <c r="A36" i="6" s="1"/>
  <c r="L39" i="34" l="1"/>
  <c r="J40" i="34" s="1"/>
  <c r="M39" i="34"/>
  <c r="K40" i="34" s="1"/>
  <c r="E40" i="34" s="1"/>
  <c r="S40" i="34" s="1"/>
  <c r="B39" i="34"/>
  <c r="A39" i="34" s="1"/>
  <c r="F39" i="34"/>
  <c r="I40" i="35"/>
  <c r="D40" i="35"/>
  <c r="L39" i="31"/>
  <c r="J40" i="31" s="1"/>
  <c r="M39" i="31"/>
  <c r="K40" i="31" s="1"/>
  <c r="E40" i="31" s="1"/>
  <c r="S40" i="31" s="1"/>
  <c r="B39" i="31"/>
  <c r="A39" i="31" s="1"/>
  <c r="F39" i="31"/>
  <c r="T40" i="35"/>
  <c r="U39" i="35"/>
  <c r="H64" i="35"/>
  <c r="B39" i="32"/>
  <c r="A39" i="32" s="1"/>
  <c r="F39" i="32"/>
  <c r="L39" i="32"/>
  <c r="J40" i="32" s="1"/>
  <c r="M39" i="32"/>
  <c r="K40" i="32" s="1"/>
  <c r="E40" i="32" s="1"/>
  <c r="S40" i="32" s="1"/>
  <c r="T40" i="32" s="1"/>
  <c r="B39" i="33"/>
  <c r="A39" i="33" s="1"/>
  <c r="F39" i="33"/>
  <c r="L39" i="33"/>
  <c r="J40" i="33" s="1"/>
  <c r="M39" i="33"/>
  <c r="K40" i="33" s="1"/>
  <c r="E40" i="33" s="1"/>
  <c r="S40" i="33" s="1"/>
  <c r="H64" i="34"/>
  <c r="H65" i="33"/>
  <c r="H64" i="32"/>
  <c r="H65" i="31"/>
  <c r="I43" i="10"/>
  <c r="H65" i="29"/>
  <c r="H126" i="28"/>
  <c r="H64" i="27"/>
  <c r="H64" i="26"/>
  <c r="H64" i="25"/>
  <c r="H65" i="24"/>
  <c r="H64" i="23"/>
  <c r="H65" i="22"/>
  <c r="H65" i="21"/>
  <c r="H65" i="20"/>
  <c r="H101" i="19"/>
  <c r="H62" i="18"/>
  <c r="H124" i="17"/>
  <c r="H63" i="16"/>
  <c r="H124" i="15"/>
  <c r="H124" i="11"/>
  <c r="H145" i="10"/>
  <c r="T36" i="6"/>
  <c r="U35" i="6"/>
  <c r="L36" i="6"/>
  <c r="J37" i="6" s="1"/>
  <c r="M36" i="6"/>
  <c r="K37" i="6" s="1"/>
  <c r="F36" i="6"/>
  <c r="D40" i="34" l="1"/>
  <c r="I40" i="34"/>
  <c r="F40" i="35"/>
  <c r="B40" i="35"/>
  <c r="A40" i="35" s="1"/>
  <c r="M40" i="35"/>
  <c r="K41" i="35" s="1"/>
  <c r="E41" i="35" s="1"/>
  <c r="S41" i="35" s="1"/>
  <c r="T41" i="35" s="1"/>
  <c r="L40" i="35"/>
  <c r="J41" i="35" s="1"/>
  <c r="D40" i="31"/>
  <c r="I40" i="31"/>
  <c r="H65" i="35"/>
  <c r="U39" i="32"/>
  <c r="I40" i="32"/>
  <c r="D40" i="32"/>
  <c r="I40" i="33"/>
  <c r="D40" i="33"/>
  <c r="H65" i="34"/>
  <c r="T40" i="34"/>
  <c r="U39" i="34"/>
  <c r="T40" i="33"/>
  <c r="U39" i="33"/>
  <c r="H66" i="33"/>
  <c r="H65" i="32"/>
  <c r="U39" i="31"/>
  <c r="T40" i="31"/>
  <c r="H66" i="31"/>
  <c r="L43" i="10"/>
  <c r="J44" i="10" s="1"/>
  <c r="M43" i="10"/>
  <c r="K44" i="10" s="1"/>
  <c r="H66" i="29"/>
  <c r="H127" i="28"/>
  <c r="H65" i="27"/>
  <c r="H65" i="26"/>
  <c r="H65" i="25"/>
  <c r="H66" i="24"/>
  <c r="H65" i="23"/>
  <c r="H66" i="22"/>
  <c r="H66" i="21"/>
  <c r="H66" i="20"/>
  <c r="H102" i="19"/>
  <c r="H63" i="18"/>
  <c r="H125" i="17"/>
  <c r="H64" i="16"/>
  <c r="H125" i="15"/>
  <c r="H125" i="11"/>
  <c r="H146" i="10"/>
  <c r="I37" i="6"/>
  <c r="D37" i="6"/>
  <c r="B37" i="6" s="1"/>
  <c r="A37" i="6" s="1"/>
  <c r="E37" i="6"/>
  <c r="S37" i="6" s="1"/>
  <c r="L40" i="34" l="1"/>
  <c r="J41" i="34" s="1"/>
  <c r="M40" i="34"/>
  <c r="K41" i="34" s="1"/>
  <c r="E41" i="34" s="1"/>
  <c r="S41" i="34" s="1"/>
  <c r="T41" i="34" s="1"/>
  <c r="F40" i="34"/>
  <c r="B40" i="34"/>
  <c r="A40" i="34" s="1"/>
  <c r="U40" i="35"/>
  <c r="I41" i="35"/>
  <c r="D41" i="35"/>
  <c r="B40" i="31"/>
  <c r="A40" i="31" s="1"/>
  <c r="F40" i="31"/>
  <c r="L40" i="31"/>
  <c r="J41" i="31" s="1"/>
  <c r="M40" i="31"/>
  <c r="K41" i="31" s="1"/>
  <c r="E41" i="31" s="1"/>
  <c r="S41" i="31" s="1"/>
  <c r="T41" i="31" s="1"/>
  <c r="H66" i="35"/>
  <c r="B40" i="32"/>
  <c r="A40" i="32" s="1"/>
  <c r="F40" i="32"/>
  <c r="M40" i="32"/>
  <c r="K41" i="32" s="1"/>
  <c r="E41" i="32" s="1"/>
  <c r="S41" i="32" s="1"/>
  <c r="L40" i="32"/>
  <c r="J41" i="32" s="1"/>
  <c r="L40" i="33"/>
  <c r="J41" i="33" s="1"/>
  <c r="M40" i="33"/>
  <c r="K41" i="33" s="1"/>
  <c r="E41" i="33" s="1"/>
  <c r="S41" i="33" s="1"/>
  <c r="U40" i="33" s="1"/>
  <c r="B40" i="33"/>
  <c r="A40" i="33" s="1"/>
  <c r="F40" i="33"/>
  <c r="H66" i="34"/>
  <c r="H67" i="33"/>
  <c r="H66" i="32"/>
  <c r="H67" i="31"/>
  <c r="I44" i="10"/>
  <c r="H67" i="29"/>
  <c r="H128" i="28"/>
  <c r="H66" i="27"/>
  <c r="H66" i="26"/>
  <c r="H66" i="25"/>
  <c r="H67" i="24"/>
  <c r="H66" i="23"/>
  <c r="H67" i="22"/>
  <c r="H67" i="21"/>
  <c r="H67" i="20"/>
  <c r="H103" i="19"/>
  <c r="H64" i="18"/>
  <c r="H126" i="17"/>
  <c r="H65" i="16"/>
  <c r="H126" i="15"/>
  <c r="H126" i="11"/>
  <c r="H147" i="10"/>
  <c r="U36" i="6"/>
  <c r="T37" i="6"/>
  <c r="F37" i="6"/>
  <c r="L37" i="6"/>
  <c r="J38" i="6" s="1"/>
  <c r="M37" i="6"/>
  <c r="K38" i="6" s="1"/>
  <c r="E38" i="6" s="1"/>
  <c r="S38" i="6" s="1"/>
  <c r="U40" i="34" l="1"/>
  <c r="D41" i="34"/>
  <c r="I41" i="34"/>
  <c r="F41" i="35"/>
  <c r="B41" i="35"/>
  <c r="A41" i="35" s="1"/>
  <c r="L41" i="35"/>
  <c r="J42" i="35" s="1"/>
  <c r="M41" i="35"/>
  <c r="K42" i="35" s="1"/>
  <c r="E42" i="35" s="1"/>
  <c r="S42" i="35" s="1"/>
  <c r="I41" i="31"/>
  <c r="U40" i="31"/>
  <c r="D41" i="31"/>
  <c r="H67" i="35"/>
  <c r="D41" i="32"/>
  <c r="I41" i="32"/>
  <c r="T41" i="33"/>
  <c r="D41" i="33"/>
  <c r="I41" i="33"/>
  <c r="H67" i="34"/>
  <c r="H68" i="33"/>
  <c r="U40" i="32"/>
  <c r="T41" i="32"/>
  <c r="H67" i="32"/>
  <c r="H68" i="31"/>
  <c r="M44" i="10"/>
  <c r="K45" i="10" s="1"/>
  <c r="L44" i="10"/>
  <c r="J45" i="10" s="1"/>
  <c r="H68" i="29"/>
  <c r="H129" i="28"/>
  <c r="H67" i="27"/>
  <c r="H67" i="26"/>
  <c r="H67" i="25"/>
  <c r="H68" i="24"/>
  <c r="H67" i="23"/>
  <c r="H68" i="22"/>
  <c r="H68" i="21"/>
  <c r="H68" i="20"/>
  <c r="H104" i="19"/>
  <c r="H65" i="18"/>
  <c r="H127" i="17"/>
  <c r="H66" i="16"/>
  <c r="H127" i="15"/>
  <c r="H127" i="11"/>
  <c r="H148" i="10"/>
  <c r="T38" i="6"/>
  <c r="U37" i="6"/>
  <c r="I38" i="6"/>
  <c r="D38" i="6"/>
  <c r="B38" i="6" s="1"/>
  <c r="A38" i="6" s="1"/>
  <c r="L41" i="34" l="1"/>
  <c r="J42" i="34" s="1"/>
  <c r="M41" i="34"/>
  <c r="K42" i="34" s="1"/>
  <c r="E42" i="34" s="1"/>
  <c r="S42" i="34" s="1"/>
  <c r="B41" i="34"/>
  <c r="A41" i="34" s="1"/>
  <c r="F41" i="34"/>
  <c r="I42" i="35"/>
  <c r="D42" i="35"/>
  <c r="B41" i="31"/>
  <c r="A41" i="31" s="1"/>
  <c r="F41" i="31"/>
  <c r="L41" i="31"/>
  <c r="J42" i="31" s="1"/>
  <c r="D42" i="31" s="1"/>
  <c r="M41" i="31"/>
  <c r="K42" i="31" s="1"/>
  <c r="E42" i="31" s="1"/>
  <c r="S42" i="31" s="1"/>
  <c r="T42" i="35"/>
  <c r="U41" i="35"/>
  <c r="H68" i="35"/>
  <c r="L41" i="32"/>
  <c r="J42" i="32" s="1"/>
  <c r="M41" i="32"/>
  <c r="K42" i="32" s="1"/>
  <c r="E42" i="32" s="1"/>
  <c r="S42" i="32" s="1"/>
  <c r="F41" i="32"/>
  <c r="B41" i="32"/>
  <c r="A41" i="32" s="1"/>
  <c r="F41" i="33"/>
  <c r="B41" i="33"/>
  <c r="A41" i="33" s="1"/>
  <c r="L41" i="33"/>
  <c r="J42" i="33" s="1"/>
  <c r="M41" i="33"/>
  <c r="K42" i="33" s="1"/>
  <c r="E42" i="33" s="1"/>
  <c r="S42" i="33" s="1"/>
  <c r="H68" i="34"/>
  <c r="H69" i="33"/>
  <c r="H68" i="32"/>
  <c r="H69" i="31"/>
  <c r="I45" i="10"/>
  <c r="H69" i="29"/>
  <c r="H130" i="28"/>
  <c r="H68" i="27"/>
  <c r="H68" i="26"/>
  <c r="H68" i="25"/>
  <c r="H69" i="24"/>
  <c r="H68" i="23"/>
  <c r="H69" i="22"/>
  <c r="H69" i="21"/>
  <c r="H69" i="20"/>
  <c r="H105" i="19"/>
  <c r="H66" i="18"/>
  <c r="H128" i="17"/>
  <c r="H67" i="16"/>
  <c r="H128" i="15"/>
  <c r="H128" i="11"/>
  <c r="H149" i="10"/>
  <c r="M38" i="6"/>
  <c r="K39" i="6" s="1"/>
  <c r="L38" i="6"/>
  <c r="J39" i="6" s="1"/>
  <c r="D39" i="6" s="1"/>
  <c r="B39" i="6" s="1"/>
  <c r="A39" i="6" s="1"/>
  <c r="F38" i="6"/>
  <c r="I42" i="34" l="1"/>
  <c r="D42" i="34"/>
  <c r="B42" i="31"/>
  <c r="A42" i="31" s="1"/>
  <c r="F42" i="31"/>
  <c r="B42" i="35"/>
  <c r="A42" i="35" s="1"/>
  <c r="F42" i="35"/>
  <c r="L42" i="35"/>
  <c r="J43" i="35" s="1"/>
  <c r="D43" i="35" s="1"/>
  <c r="M42" i="35"/>
  <c r="K43" i="35" s="1"/>
  <c r="E43" i="35" s="1"/>
  <c r="S43" i="35" s="1"/>
  <c r="I42" i="31"/>
  <c r="H69" i="35"/>
  <c r="I42" i="32"/>
  <c r="D42" i="32"/>
  <c r="D42" i="33"/>
  <c r="I42" i="33"/>
  <c r="T42" i="34"/>
  <c r="U41" i="34"/>
  <c r="H69" i="34"/>
  <c r="U41" i="33"/>
  <c r="T42" i="33"/>
  <c r="H70" i="33"/>
  <c r="H69" i="32"/>
  <c r="U41" i="32"/>
  <c r="T42" i="32"/>
  <c r="H70" i="31"/>
  <c r="U41" i="31"/>
  <c r="T42" i="31"/>
  <c r="M45" i="10"/>
  <c r="K46" i="10" s="1"/>
  <c r="L45" i="10"/>
  <c r="J46" i="10" s="1"/>
  <c r="H70" i="29"/>
  <c r="H131" i="28"/>
  <c r="H69" i="27"/>
  <c r="H69" i="26"/>
  <c r="H69" i="25"/>
  <c r="H70" i="24"/>
  <c r="H69" i="23"/>
  <c r="H70" i="22"/>
  <c r="H70" i="21"/>
  <c r="H70" i="20"/>
  <c r="H106" i="19"/>
  <c r="H67" i="18"/>
  <c r="H129" i="17"/>
  <c r="H68" i="16"/>
  <c r="H129" i="15"/>
  <c r="H129" i="11"/>
  <c r="H150" i="10"/>
  <c r="F39" i="6"/>
  <c r="I39" i="6"/>
  <c r="E39" i="6"/>
  <c r="S39" i="6" s="1"/>
  <c r="B42" i="34" l="1"/>
  <c r="A42" i="34" s="1"/>
  <c r="F42" i="34"/>
  <c r="L42" i="34"/>
  <c r="J43" i="34" s="1"/>
  <c r="M42" i="34"/>
  <c r="K43" i="34" s="1"/>
  <c r="E43" i="34" s="1"/>
  <c r="S43" i="34" s="1"/>
  <c r="I43" i="35"/>
  <c r="B43" i="35"/>
  <c r="A43" i="35" s="1"/>
  <c r="F43" i="35"/>
  <c r="M42" i="31"/>
  <c r="K43" i="31" s="1"/>
  <c r="E43" i="31" s="1"/>
  <c r="S43" i="31" s="1"/>
  <c r="L42" i="31"/>
  <c r="J43" i="31" s="1"/>
  <c r="H70" i="35"/>
  <c r="U42" i="35"/>
  <c r="T43" i="35"/>
  <c r="B42" i="32"/>
  <c r="A42" i="32" s="1"/>
  <c r="F42" i="32"/>
  <c r="M42" i="32"/>
  <c r="K43" i="32" s="1"/>
  <c r="E43" i="32" s="1"/>
  <c r="S43" i="32" s="1"/>
  <c r="T43" i="32" s="1"/>
  <c r="L42" i="32"/>
  <c r="J43" i="32" s="1"/>
  <c r="D43" i="32" s="1"/>
  <c r="B42" i="33"/>
  <c r="A42" i="33" s="1"/>
  <c r="F42" i="33"/>
  <c r="L42" i="33"/>
  <c r="J43" i="33" s="1"/>
  <c r="M42" i="33"/>
  <c r="K43" i="33" s="1"/>
  <c r="E43" i="33" s="1"/>
  <c r="S43" i="33" s="1"/>
  <c r="T43" i="33" s="1"/>
  <c r="H70" i="34"/>
  <c r="H71" i="33"/>
  <c r="H70" i="32"/>
  <c r="H71" i="31"/>
  <c r="I46" i="10"/>
  <c r="H71" i="29"/>
  <c r="H132" i="28"/>
  <c r="H70" i="27"/>
  <c r="H70" i="26"/>
  <c r="H70" i="25"/>
  <c r="H71" i="24"/>
  <c r="H70" i="23"/>
  <c r="H71" i="22"/>
  <c r="H71" i="21"/>
  <c r="H71" i="20"/>
  <c r="H107" i="19"/>
  <c r="H68" i="18"/>
  <c r="H130" i="17"/>
  <c r="H69" i="16"/>
  <c r="H130" i="15"/>
  <c r="H130" i="11"/>
  <c r="H151" i="10"/>
  <c r="U38" i="6"/>
  <c r="T39" i="6"/>
  <c r="L39" i="6"/>
  <c r="J40" i="6" s="1"/>
  <c r="M39" i="6"/>
  <c r="K40" i="6" s="1"/>
  <c r="D43" i="34" l="1"/>
  <c r="I43" i="34"/>
  <c r="L43" i="35"/>
  <c r="J44" i="35" s="1"/>
  <c r="M43" i="35"/>
  <c r="K44" i="35" s="1"/>
  <c r="E44" i="35" s="1"/>
  <c r="S44" i="35" s="1"/>
  <c r="T44" i="35" s="1"/>
  <c r="F43" i="32"/>
  <c r="B43" i="32"/>
  <c r="A43" i="32" s="1"/>
  <c r="D43" i="31"/>
  <c r="I43" i="31"/>
  <c r="H71" i="35"/>
  <c r="U42" i="32"/>
  <c r="I43" i="32"/>
  <c r="U42" i="33"/>
  <c r="I43" i="33"/>
  <c r="D43" i="33"/>
  <c r="H71" i="34"/>
  <c r="U42" i="34"/>
  <c r="T43" i="34"/>
  <c r="H72" i="33"/>
  <c r="H71" i="32"/>
  <c r="H72" i="31"/>
  <c r="T43" i="31"/>
  <c r="U42" i="31"/>
  <c r="L46" i="10"/>
  <c r="J47" i="10" s="1"/>
  <c r="M46" i="10"/>
  <c r="K47" i="10" s="1"/>
  <c r="H72" i="29"/>
  <c r="H133" i="28"/>
  <c r="H71" i="27"/>
  <c r="H71" i="26"/>
  <c r="H71" i="25"/>
  <c r="H72" i="24"/>
  <c r="H71" i="23"/>
  <c r="H72" i="22"/>
  <c r="H72" i="21"/>
  <c r="H72" i="20"/>
  <c r="H108" i="19"/>
  <c r="H69" i="18"/>
  <c r="H131" i="17"/>
  <c r="H70" i="16"/>
  <c r="H131" i="15"/>
  <c r="H131" i="11"/>
  <c r="H152" i="10"/>
  <c r="E40" i="6"/>
  <c r="S40" i="6" s="1"/>
  <c r="I40" i="6"/>
  <c r="D40" i="6"/>
  <c r="B40" i="6" s="1"/>
  <c r="A40" i="6" s="1"/>
  <c r="L43" i="34" l="1"/>
  <c r="J44" i="34" s="1"/>
  <c r="M43" i="34"/>
  <c r="K44" i="34" s="1"/>
  <c r="E44" i="34" s="1"/>
  <c r="S44" i="34" s="1"/>
  <c r="T44" i="34" s="1"/>
  <c r="B43" i="34"/>
  <c r="A43" i="34" s="1"/>
  <c r="F43" i="34"/>
  <c r="U43" i="35"/>
  <c r="I44" i="35"/>
  <c r="D44" i="35"/>
  <c r="L43" i="31"/>
  <c r="J44" i="31" s="1"/>
  <c r="M43" i="31"/>
  <c r="K44" i="31" s="1"/>
  <c r="E44" i="31" s="1"/>
  <c r="S44" i="31" s="1"/>
  <c r="U43" i="31" s="1"/>
  <c r="F43" i="31"/>
  <c r="B43" i="31"/>
  <c r="A43" i="31" s="1"/>
  <c r="H72" i="35"/>
  <c r="L43" i="32"/>
  <c r="J44" i="32" s="1"/>
  <c r="M43" i="32"/>
  <c r="K44" i="32" s="1"/>
  <c r="E44" i="32" s="1"/>
  <c r="S44" i="32" s="1"/>
  <c r="B43" i="33"/>
  <c r="A43" i="33" s="1"/>
  <c r="F43" i="33"/>
  <c r="M43" i="33"/>
  <c r="K44" i="33" s="1"/>
  <c r="E44" i="33" s="1"/>
  <c r="S44" i="33" s="1"/>
  <c r="L43" i="33"/>
  <c r="J44" i="33" s="1"/>
  <c r="H72" i="34"/>
  <c r="H73" i="33"/>
  <c r="H72" i="32"/>
  <c r="H73" i="31"/>
  <c r="I47" i="10"/>
  <c r="H73" i="29"/>
  <c r="H134" i="28"/>
  <c r="H72" i="27"/>
  <c r="H72" i="26"/>
  <c r="H72" i="25"/>
  <c r="H73" i="24"/>
  <c r="H72" i="23"/>
  <c r="H73" i="22"/>
  <c r="H73" i="21"/>
  <c r="H73" i="20"/>
  <c r="H109" i="19"/>
  <c r="H70" i="18"/>
  <c r="H132" i="17"/>
  <c r="H71" i="16"/>
  <c r="H132" i="15"/>
  <c r="H132" i="11"/>
  <c r="H153" i="10"/>
  <c r="U39" i="6"/>
  <c r="T40" i="6"/>
  <c r="F40" i="6"/>
  <c r="L40" i="6"/>
  <c r="J41" i="6" s="1"/>
  <c r="M40" i="6"/>
  <c r="K41" i="6" s="1"/>
  <c r="T44" i="31" l="1"/>
  <c r="U43" i="34"/>
  <c r="I44" i="34"/>
  <c r="D44" i="34"/>
  <c r="B44" i="35"/>
  <c r="A44" i="35" s="1"/>
  <c r="F44" i="35"/>
  <c r="L44" i="35"/>
  <c r="J45" i="35" s="1"/>
  <c r="M44" i="35"/>
  <c r="K45" i="35" s="1"/>
  <c r="E45" i="35" s="1"/>
  <c r="S45" i="35" s="1"/>
  <c r="I44" i="31"/>
  <c r="D44" i="31"/>
  <c r="H73" i="35"/>
  <c r="D44" i="32"/>
  <c r="I44" i="32"/>
  <c r="I44" i="33"/>
  <c r="D44" i="33"/>
  <c r="H73" i="34"/>
  <c r="H74" i="33"/>
  <c r="T44" i="33"/>
  <c r="U43" i="33"/>
  <c r="U43" i="32"/>
  <c r="T44" i="32"/>
  <c r="H73" i="32"/>
  <c r="H74" i="31"/>
  <c r="L47" i="10"/>
  <c r="J48" i="10" s="1"/>
  <c r="M47" i="10"/>
  <c r="K48" i="10" s="1"/>
  <c r="H74" i="29"/>
  <c r="H135" i="28"/>
  <c r="H73" i="27"/>
  <c r="H73" i="26"/>
  <c r="H73" i="25"/>
  <c r="H74" i="24"/>
  <c r="H73" i="23"/>
  <c r="H74" i="22"/>
  <c r="H74" i="21"/>
  <c r="H74" i="20"/>
  <c r="H110" i="19"/>
  <c r="H71" i="18"/>
  <c r="H133" i="17"/>
  <c r="H72" i="16"/>
  <c r="H133" i="15"/>
  <c r="H133" i="11"/>
  <c r="H154" i="10"/>
  <c r="I41" i="6"/>
  <c r="D41" i="6"/>
  <c r="B41" i="6" s="1"/>
  <c r="A41" i="6" s="1"/>
  <c r="E41" i="6"/>
  <c r="S41" i="6" s="1"/>
  <c r="B44" i="34" l="1"/>
  <c r="A44" i="34" s="1"/>
  <c r="F44" i="34"/>
  <c r="M44" i="34"/>
  <c r="K45" i="34" s="1"/>
  <c r="E45" i="34" s="1"/>
  <c r="S45" i="34" s="1"/>
  <c r="L44" i="34"/>
  <c r="J45" i="34" s="1"/>
  <c r="I45" i="35"/>
  <c r="L45" i="35" s="1"/>
  <c r="J46" i="35" s="1"/>
  <c r="D45" i="35"/>
  <c r="L44" i="31"/>
  <c r="J45" i="31" s="1"/>
  <c r="D45" i="31" s="1"/>
  <c r="M44" i="31"/>
  <c r="K45" i="31" s="1"/>
  <c r="E45" i="31" s="1"/>
  <c r="S45" i="31" s="1"/>
  <c r="B44" i="31"/>
  <c r="A44" i="31" s="1"/>
  <c r="F44" i="31"/>
  <c r="H74" i="35"/>
  <c r="U44" i="35"/>
  <c r="T45" i="35"/>
  <c r="M44" i="32"/>
  <c r="K45" i="32" s="1"/>
  <c r="E45" i="32" s="1"/>
  <c r="S45" i="32" s="1"/>
  <c r="L44" i="32"/>
  <c r="J45" i="32" s="1"/>
  <c r="B44" i="32"/>
  <c r="A44" i="32" s="1"/>
  <c r="F44" i="32"/>
  <c r="L44" i="33"/>
  <c r="J45" i="33" s="1"/>
  <c r="M44" i="33"/>
  <c r="K45" i="33" s="1"/>
  <c r="E45" i="33" s="1"/>
  <c r="S45" i="33" s="1"/>
  <c r="B44" i="33"/>
  <c r="A44" i="33" s="1"/>
  <c r="F44" i="33"/>
  <c r="H74" i="34"/>
  <c r="H75" i="33"/>
  <c r="H74" i="32"/>
  <c r="H75" i="31"/>
  <c r="I48" i="10"/>
  <c r="H75" i="29"/>
  <c r="H136" i="28"/>
  <c r="H74" i="27"/>
  <c r="H74" i="26"/>
  <c r="H74" i="25"/>
  <c r="H75" i="24"/>
  <c r="H74" i="23"/>
  <c r="H75" i="22"/>
  <c r="H75" i="21"/>
  <c r="H75" i="20"/>
  <c r="H111" i="19"/>
  <c r="H72" i="18"/>
  <c r="H134" i="17"/>
  <c r="H73" i="16"/>
  <c r="H134" i="15"/>
  <c r="H134" i="11"/>
  <c r="H155" i="10"/>
  <c r="U40" i="6"/>
  <c r="T41" i="6"/>
  <c r="F41" i="6"/>
  <c r="L41" i="6"/>
  <c r="J42" i="6" s="1"/>
  <c r="M41" i="6"/>
  <c r="K42" i="6" s="1"/>
  <c r="E42" i="6" s="1"/>
  <c r="S42" i="6" s="1"/>
  <c r="U41" i="6" s="1"/>
  <c r="I45" i="34" l="1"/>
  <c r="L45" i="34" s="1"/>
  <c r="J46" i="34" s="1"/>
  <c r="D45" i="34"/>
  <c r="F45" i="34" s="1"/>
  <c r="D46" i="35"/>
  <c r="F46" i="35" s="1"/>
  <c r="M45" i="35"/>
  <c r="K46" i="35" s="1"/>
  <c r="I46" i="35" s="1"/>
  <c r="L46" i="35" s="1"/>
  <c r="J47" i="35" s="1"/>
  <c r="I45" i="31"/>
  <c r="L45" i="31" s="1"/>
  <c r="J46" i="31" s="1"/>
  <c r="D46" i="31" s="1"/>
  <c r="F45" i="35"/>
  <c r="B45" i="35"/>
  <c r="A45" i="35" s="1"/>
  <c r="B45" i="31"/>
  <c r="A45" i="31" s="1"/>
  <c r="F45" i="31"/>
  <c r="H75" i="35"/>
  <c r="D45" i="32"/>
  <c r="I45" i="32"/>
  <c r="I45" i="33"/>
  <c r="D45" i="33"/>
  <c r="T45" i="34"/>
  <c r="U44" i="34"/>
  <c r="H75" i="34"/>
  <c r="H76" i="33"/>
  <c r="T45" i="33"/>
  <c r="U44" i="33"/>
  <c r="H75" i="32"/>
  <c r="U44" i="32"/>
  <c r="T45" i="32"/>
  <c r="U44" i="31"/>
  <c r="T45" i="31"/>
  <c r="H76" i="31"/>
  <c r="L48" i="10"/>
  <c r="J49" i="10" s="1"/>
  <c r="M48" i="10"/>
  <c r="K49" i="10" s="1"/>
  <c r="H76" i="29"/>
  <c r="H137" i="28"/>
  <c r="H75" i="27"/>
  <c r="H75" i="26"/>
  <c r="H75" i="25"/>
  <c r="H76" i="24"/>
  <c r="H75" i="23"/>
  <c r="H76" i="22"/>
  <c r="H76" i="21"/>
  <c r="H76" i="20"/>
  <c r="H112" i="19"/>
  <c r="H73" i="18"/>
  <c r="H135" i="17"/>
  <c r="H74" i="16"/>
  <c r="H135" i="15"/>
  <c r="H135" i="11"/>
  <c r="H156" i="10"/>
  <c r="T42" i="6"/>
  <c r="I42" i="6"/>
  <c r="D42" i="6"/>
  <c r="B42" i="6" s="1"/>
  <c r="A42" i="6" s="1"/>
  <c r="B46" i="35" l="1"/>
  <c r="A46" i="35" s="1"/>
  <c r="M45" i="31"/>
  <c r="K46" i="31" s="1"/>
  <c r="E46" i="31" s="1"/>
  <c r="S46" i="31" s="1"/>
  <c r="M45" i="34"/>
  <c r="K46" i="34" s="1"/>
  <c r="E46" i="34" s="1"/>
  <c r="S46" i="34" s="1"/>
  <c r="D46" i="34"/>
  <c r="B45" i="34"/>
  <c r="A45" i="34" s="1"/>
  <c r="M46" i="35"/>
  <c r="K47" i="35" s="1"/>
  <c r="I47" i="35" s="1"/>
  <c r="D47" i="35"/>
  <c r="B47" i="35" s="1"/>
  <c r="E46" i="35"/>
  <c r="S46" i="35" s="1"/>
  <c r="U45" i="35" s="1"/>
  <c r="H76" i="35"/>
  <c r="M45" i="32"/>
  <c r="K46" i="32" s="1"/>
  <c r="E46" i="32" s="1"/>
  <c r="S46" i="32" s="1"/>
  <c r="T46" i="32" s="1"/>
  <c r="L45" i="32"/>
  <c r="J46" i="32" s="1"/>
  <c r="B45" i="32"/>
  <c r="A45" i="32" s="1"/>
  <c r="F45" i="32"/>
  <c r="L45" i="33"/>
  <c r="J46" i="33" s="1"/>
  <c r="M45" i="33"/>
  <c r="K46" i="33" s="1"/>
  <c r="E46" i="33" s="1"/>
  <c r="S46" i="33" s="1"/>
  <c r="U45" i="33" s="1"/>
  <c r="B45" i="33"/>
  <c r="A45" i="33" s="1"/>
  <c r="F45" i="33"/>
  <c r="H76" i="34"/>
  <c r="H77" i="33"/>
  <c r="H76" i="32"/>
  <c r="B46" i="31"/>
  <c r="A46" i="31" s="1"/>
  <c r="F46" i="31"/>
  <c r="H77" i="31"/>
  <c r="I49" i="10"/>
  <c r="H77" i="29"/>
  <c r="H138" i="28"/>
  <c r="H76" i="27"/>
  <c r="H76" i="26"/>
  <c r="H76" i="25"/>
  <c r="H77" i="24"/>
  <c r="H76" i="23"/>
  <c r="H77" i="22"/>
  <c r="H77" i="21"/>
  <c r="H77" i="20"/>
  <c r="H113" i="19"/>
  <c r="H74" i="18"/>
  <c r="H136" i="17"/>
  <c r="H75" i="16"/>
  <c r="H136" i="15"/>
  <c r="H136" i="11"/>
  <c r="H157" i="10"/>
  <c r="M42" i="6"/>
  <c r="K43" i="6" s="1"/>
  <c r="L42" i="6"/>
  <c r="J43" i="6" s="1"/>
  <c r="F42" i="6"/>
  <c r="A47" i="35" l="1"/>
  <c r="I46" i="31"/>
  <c r="L46" i="31" s="1"/>
  <c r="J47" i="31" s="1"/>
  <c r="D47" i="31" s="1"/>
  <c r="B47" i="31" s="1"/>
  <c r="A47" i="31" s="1"/>
  <c r="U45" i="32"/>
  <c r="I46" i="34"/>
  <c r="F46" i="34"/>
  <c r="B46" i="34"/>
  <c r="A46" i="34" s="1"/>
  <c r="E47" i="35"/>
  <c r="S47" i="35" s="1"/>
  <c r="F47" i="35"/>
  <c r="T46" i="35"/>
  <c r="L47" i="35"/>
  <c r="J48" i="35" s="1"/>
  <c r="M47" i="35"/>
  <c r="K48" i="35" s="1"/>
  <c r="H77" i="35"/>
  <c r="D46" i="32"/>
  <c r="I46" i="32"/>
  <c r="T46" i="33"/>
  <c r="I46" i="33"/>
  <c r="D46" i="33"/>
  <c r="H77" i="34"/>
  <c r="U45" i="34"/>
  <c r="T46" i="34"/>
  <c r="H78" i="33"/>
  <c r="H77" i="32"/>
  <c r="H78" i="31"/>
  <c r="U45" i="31"/>
  <c r="T46" i="31"/>
  <c r="M49" i="10"/>
  <c r="K50" i="10" s="1"/>
  <c r="L49" i="10"/>
  <c r="J50" i="10" s="1"/>
  <c r="H78" i="29"/>
  <c r="H139" i="28"/>
  <c r="H77" i="27"/>
  <c r="H77" i="26"/>
  <c r="H77" i="25"/>
  <c r="H78" i="24"/>
  <c r="H77" i="23"/>
  <c r="H78" i="22"/>
  <c r="H78" i="21"/>
  <c r="H78" i="20"/>
  <c r="H114" i="19"/>
  <c r="H75" i="18"/>
  <c r="H137" i="17"/>
  <c r="H76" i="16"/>
  <c r="H137" i="15"/>
  <c r="H137" i="11"/>
  <c r="H158" i="10"/>
  <c r="I43" i="6"/>
  <c r="D43" i="6"/>
  <c r="B43" i="6" s="1"/>
  <c r="A43" i="6" s="1"/>
  <c r="E43" i="6"/>
  <c r="S43" i="6" s="1"/>
  <c r="F47" i="31" l="1"/>
  <c r="M46" i="31"/>
  <c r="K47" i="31" s="1"/>
  <c r="E47" i="31" s="1"/>
  <c r="S47" i="31" s="1"/>
  <c r="T47" i="31" s="1"/>
  <c r="M46" i="34"/>
  <c r="K47" i="34" s="1"/>
  <c r="E47" i="34" s="1"/>
  <c r="S47" i="34" s="1"/>
  <c r="L46" i="34"/>
  <c r="J47" i="34" s="1"/>
  <c r="E48" i="35"/>
  <c r="S48" i="35" s="1"/>
  <c r="T48" i="35" s="1"/>
  <c r="U46" i="35"/>
  <c r="T47" i="35"/>
  <c r="H78" i="35"/>
  <c r="I48" i="35"/>
  <c r="D48" i="35"/>
  <c r="L46" i="32"/>
  <c r="J47" i="32" s="1"/>
  <c r="M46" i="32"/>
  <c r="K47" i="32" s="1"/>
  <c r="E47" i="32" s="1"/>
  <c r="S47" i="32" s="1"/>
  <c r="F46" i="32"/>
  <c r="B46" i="32"/>
  <c r="A46" i="32" s="1"/>
  <c r="M46" i="33"/>
  <c r="K47" i="33" s="1"/>
  <c r="E47" i="33" s="1"/>
  <c r="S47" i="33" s="1"/>
  <c r="L46" i="33"/>
  <c r="J47" i="33" s="1"/>
  <c r="B46" i="33"/>
  <c r="A46" i="33" s="1"/>
  <c r="F46" i="33"/>
  <c r="H78" i="34"/>
  <c r="H79" i="33"/>
  <c r="H78" i="32"/>
  <c r="H79" i="31"/>
  <c r="I50" i="10"/>
  <c r="H79" i="29"/>
  <c r="H140" i="28"/>
  <c r="H78" i="27"/>
  <c r="H78" i="26"/>
  <c r="H78" i="25"/>
  <c r="H79" i="24"/>
  <c r="H78" i="23"/>
  <c r="H79" i="22"/>
  <c r="H79" i="21"/>
  <c r="H79" i="20"/>
  <c r="H115" i="19"/>
  <c r="H76" i="18"/>
  <c r="H138" i="17"/>
  <c r="H77" i="16"/>
  <c r="H138" i="15"/>
  <c r="H138" i="11"/>
  <c r="H159" i="10"/>
  <c r="T43" i="6"/>
  <c r="U42" i="6"/>
  <c r="F43" i="6"/>
  <c r="L43" i="6"/>
  <c r="J44" i="6" s="1"/>
  <c r="M43" i="6"/>
  <c r="K44" i="6" s="1"/>
  <c r="E44" i="6" s="1"/>
  <c r="S44" i="6" s="1"/>
  <c r="U46" i="31" l="1"/>
  <c r="I47" i="31"/>
  <c r="L47" i="31" s="1"/>
  <c r="J48" i="31" s="1"/>
  <c r="D48" i="31" s="1"/>
  <c r="I47" i="34"/>
  <c r="D47" i="34"/>
  <c r="M48" i="35"/>
  <c r="K49" i="35" s="1"/>
  <c r="L48" i="35"/>
  <c r="J49" i="35" s="1"/>
  <c r="D49" i="35" s="1"/>
  <c r="U47" i="35"/>
  <c r="B48" i="35"/>
  <c r="A48" i="35" s="1"/>
  <c r="F48" i="35"/>
  <c r="H79" i="35"/>
  <c r="D47" i="32"/>
  <c r="I47" i="32"/>
  <c r="D47" i="33"/>
  <c r="I47" i="33"/>
  <c r="U46" i="34"/>
  <c r="T47" i="34"/>
  <c r="H79" i="34"/>
  <c r="U46" i="33"/>
  <c r="T47" i="33"/>
  <c r="H80" i="33"/>
  <c r="U46" i="32"/>
  <c r="T47" i="32"/>
  <c r="H79" i="32"/>
  <c r="H80" i="31"/>
  <c r="L50" i="10"/>
  <c r="J51" i="10" s="1"/>
  <c r="M50" i="10"/>
  <c r="K51" i="10" s="1"/>
  <c r="H80" i="29"/>
  <c r="H141" i="28"/>
  <c r="H79" i="27"/>
  <c r="H79" i="26"/>
  <c r="H79" i="25"/>
  <c r="H80" i="24"/>
  <c r="H79" i="23"/>
  <c r="H80" i="22"/>
  <c r="H80" i="21"/>
  <c r="H80" i="20"/>
  <c r="H116" i="19"/>
  <c r="H77" i="18"/>
  <c r="H139" i="17"/>
  <c r="H78" i="16"/>
  <c r="H139" i="15"/>
  <c r="H139" i="11"/>
  <c r="H160" i="10"/>
  <c r="T44" i="6"/>
  <c r="U43" i="6"/>
  <c r="I44" i="6"/>
  <c r="D44" i="6"/>
  <c r="B44" i="6" s="1"/>
  <c r="A44" i="6" s="1"/>
  <c r="M47" i="31" l="1"/>
  <c r="K48" i="31" s="1"/>
  <c r="E48" i="31" s="1"/>
  <c r="S48" i="31" s="1"/>
  <c r="B47" i="34"/>
  <c r="A47" i="34" s="1"/>
  <c r="F47" i="34"/>
  <c r="L47" i="34"/>
  <c r="J48" i="34" s="1"/>
  <c r="M47" i="34"/>
  <c r="K48" i="34" s="1"/>
  <c r="E48" i="34" s="1"/>
  <c r="S48" i="34" s="1"/>
  <c r="B49" i="35"/>
  <c r="A49" i="35" s="1"/>
  <c r="F49" i="35"/>
  <c r="H80" i="35"/>
  <c r="I49" i="35"/>
  <c r="E49" i="35"/>
  <c r="L47" i="32"/>
  <c r="J48" i="32" s="1"/>
  <c r="M47" i="32"/>
  <c r="K48" i="32" s="1"/>
  <c r="E48" i="32" s="1"/>
  <c r="S48" i="32" s="1"/>
  <c r="B47" i="32"/>
  <c r="A47" i="32" s="1"/>
  <c r="F47" i="32"/>
  <c r="F47" i="33"/>
  <c r="B47" i="33"/>
  <c r="A47" i="33" s="1"/>
  <c r="L47" i="33"/>
  <c r="J48" i="33" s="1"/>
  <c r="M47" i="33"/>
  <c r="K48" i="33" s="1"/>
  <c r="E48" i="33" s="1"/>
  <c r="S48" i="33" s="1"/>
  <c r="H80" i="34"/>
  <c r="H81" i="33"/>
  <c r="H80" i="32"/>
  <c r="H81" i="31"/>
  <c r="B48" i="31"/>
  <c r="A48" i="31" s="1"/>
  <c r="F48" i="31"/>
  <c r="I51" i="10"/>
  <c r="H81" i="29"/>
  <c r="H142" i="28"/>
  <c r="H80" i="27"/>
  <c r="H80" i="26"/>
  <c r="H80" i="25"/>
  <c r="H81" i="24"/>
  <c r="H80" i="23"/>
  <c r="H81" i="22"/>
  <c r="H81" i="21"/>
  <c r="H81" i="20"/>
  <c r="H117" i="19"/>
  <c r="H78" i="18"/>
  <c r="H140" i="17"/>
  <c r="H79" i="16"/>
  <c r="H140" i="15"/>
  <c r="H140" i="11"/>
  <c r="H161" i="10"/>
  <c r="L44" i="6"/>
  <c r="J45" i="6" s="1"/>
  <c r="D45" i="6" s="1"/>
  <c r="B45" i="6" s="1"/>
  <c r="A45" i="6" s="1"/>
  <c r="M44" i="6"/>
  <c r="K45" i="6" s="1"/>
  <c r="F44" i="6"/>
  <c r="I48" i="31" l="1"/>
  <c r="L48" i="31" s="1"/>
  <c r="J49" i="31" s="1"/>
  <c r="D49" i="31" s="1"/>
  <c r="B49" i="31" s="1"/>
  <c r="A49" i="31" s="1"/>
  <c r="D48" i="34"/>
  <c r="I48" i="34"/>
  <c r="L49" i="35"/>
  <c r="J50" i="35" s="1"/>
  <c r="M49" i="35"/>
  <c r="K50" i="35" s="1"/>
  <c r="E50" i="35" s="1"/>
  <c r="S49" i="35"/>
  <c r="H81" i="35"/>
  <c r="I48" i="32"/>
  <c r="D48" i="32"/>
  <c r="I48" i="33"/>
  <c r="D48" i="33"/>
  <c r="T48" i="34"/>
  <c r="U47" i="34"/>
  <c r="H81" i="34"/>
  <c r="H82" i="33"/>
  <c r="T48" i="33"/>
  <c r="U47" i="33"/>
  <c r="H81" i="32"/>
  <c r="U47" i="32"/>
  <c r="T48" i="32"/>
  <c r="H82" i="31"/>
  <c r="U47" i="31"/>
  <c r="T48" i="31"/>
  <c r="L51" i="10"/>
  <c r="J52" i="10" s="1"/>
  <c r="M51" i="10"/>
  <c r="K52" i="10" s="1"/>
  <c r="H82" i="29"/>
  <c r="H143" i="28"/>
  <c r="H81" i="27"/>
  <c r="H81" i="26"/>
  <c r="H81" i="25"/>
  <c r="H82" i="24"/>
  <c r="H81" i="23"/>
  <c r="H82" i="22"/>
  <c r="H82" i="21"/>
  <c r="H82" i="20"/>
  <c r="H118" i="19"/>
  <c r="H79" i="18"/>
  <c r="H141" i="17"/>
  <c r="H80" i="16"/>
  <c r="H141" i="15"/>
  <c r="H141" i="11"/>
  <c r="H162" i="10"/>
  <c r="F45" i="6"/>
  <c r="E45" i="6"/>
  <c r="S45" i="6" s="1"/>
  <c r="I45" i="6"/>
  <c r="F49" i="31" l="1"/>
  <c r="M48" i="31"/>
  <c r="K49" i="31" s="1"/>
  <c r="E49" i="31" s="1"/>
  <c r="S49" i="31" s="1"/>
  <c r="L48" i="34"/>
  <c r="J49" i="34" s="1"/>
  <c r="M48" i="34"/>
  <c r="K49" i="34" s="1"/>
  <c r="E49" i="34" s="1"/>
  <c r="S49" i="34" s="1"/>
  <c r="F48" i="34"/>
  <c r="B48" i="34"/>
  <c r="A48" i="34" s="1"/>
  <c r="H82" i="35"/>
  <c r="T49" i="35"/>
  <c r="U48" i="35"/>
  <c r="S50" i="35"/>
  <c r="T50" i="35" s="1"/>
  <c r="I50" i="35"/>
  <c r="D50" i="35"/>
  <c r="B48" i="32"/>
  <c r="A48" i="32" s="1"/>
  <c r="F48" i="32"/>
  <c r="L48" i="32"/>
  <c r="J49" i="32" s="1"/>
  <c r="M48" i="32"/>
  <c r="K49" i="32" s="1"/>
  <c r="E49" i="32" s="1"/>
  <c r="S49" i="32" s="1"/>
  <c r="T49" i="32" s="1"/>
  <c r="L48" i="33"/>
  <c r="J49" i="33" s="1"/>
  <c r="M48" i="33"/>
  <c r="K49" i="33" s="1"/>
  <c r="E49" i="33" s="1"/>
  <c r="S49" i="33" s="1"/>
  <c r="U48" i="33" s="1"/>
  <c r="B48" i="33"/>
  <c r="A48" i="33" s="1"/>
  <c r="F48" i="33"/>
  <c r="H82" i="34"/>
  <c r="H83" i="33"/>
  <c r="H82" i="32"/>
  <c r="H83" i="31"/>
  <c r="I52" i="10"/>
  <c r="H83" i="29"/>
  <c r="H144" i="28"/>
  <c r="H82" i="27"/>
  <c r="H82" i="26"/>
  <c r="H82" i="25"/>
  <c r="H83" i="24"/>
  <c r="H82" i="23"/>
  <c r="H83" i="22"/>
  <c r="H83" i="21"/>
  <c r="H83" i="20"/>
  <c r="H119" i="19"/>
  <c r="H80" i="18"/>
  <c r="H142" i="17"/>
  <c r="H81" i="16"/>
  <c r="H142" i="15"/>
  <c r="H142" i="11"/>
  <c r="H163" i="10"/>
  <c r="U44" i="6"/>
  <c r="T45" i="6"/>
  <c r="L45" i="6"/>
  <c r="J46" i="6" s="1"/>
  <c r="M45" i="6"/>
  <c r="K46" i="6" s="1"/>
  <c r="E46" i="6" s="1"/>
  <c r="S46" i="6" s="1"/>
  <c r="I49" i="31" l="1"/>
  <c r="I49" i="34"/>
  <c r="D49" i="34"/>
  <c r="T49" i="33"/>
  <c r="M50" i="35"/>
  <c r="K51" i="35" s="1"/>
  <c r="L50" i="35"/>
  <c r="J51" i="35" s="1"/>
  <c r="D51" i="35" s="1"/>
  <c r="H83" i="35"/>
  <c r="B50" i="35"/>
  <c r="A50" i="35" s="1"/>
  <c r="F50" i="35"/>
  <c r="U49" i="35"/>
  <c r="U48" i="32"/>
  <c r="I49" i="32"/>
  <c r="D49" i="32"/>
  <c r="I49" i="33"/>
  <c r="D49" i="33"/>
  <c r="H83" i="34"/>
  <c r="T49" i="34"/>
  <c r="U48" i="34"/>
  <c r="H84" i="33"/>
  <c r="H83" i="32"/>
  <c r="U48" i="31"/>
  <c r="T49" i="31"/>
  <c r="H84" i="31"/>
  <c r="M52" i="10"/>
  <c r="K53" i="10" s="1"/>
  <c r="L52" i="10"/>
  <c r="J53" i="10" s="1"/>
  <c r="H84" i="29"/>
  <c r="H145" i="28"/>
  <c r="H83" i="27"/>
  <c r="H83" i="26"/>
  <c r="H83" i="25"/>
  <c r="H84" i="24"/>
  <c r="H83" i="23"/>
  <c r="H84" i="22"/>
  <c r="H84" i="21"/>
  <c r="H84" i="20"/>
  <c r="H120" i="19"/>
  <c r="H81" i="18"/>
  <c r="H143" i="17"/>
  <c r="H82" i="16"/>
  <c r="H143" i="15"/>
  <c r="H143" i="11"/>
  <c r="H164" i="10"/>
  <c r="U45" i="6"/>
  <c r="T46" i="6"/>
  <c r="I46" i="6"/>
  <c r="D46" i="6"/>
  <c r="B46" i="6" s="1"/>
  <c r="A46" i="6" s="1"/>
  <c r="M49" i="31" l="1"/>
  <c r="K50" i="31" s="1"/>
  <c r="E50" i="31" s="1"/>
  <c r="S50" i="31" s="1"/>
  <c r="U49" i="31" s="1"/>
  <c r="L49" i="31"/>
  <c r="J50" i="31" s="1"/>
  <c r="F49" i="34"/>
  <c r="B49" i="34"/>
  <c r="A49" i="34" s="1"/>
  <c r="M49" i="34"/>
  <c r="K50" i="34" s="1"/>
  <c r="E50" i="34" s="1"/>
  <c r="S50" i="34" s="1"/>
  <c r="U49" i="34" s="1"/>
  <c r="L49" i="34"/>
  <c r="J50" i="34" s="1"/>
  <c r="D50" i="34" s="1"/>
  <c r="F50" i="34" s="1"/>
  <c r="H84" i="35"/>
  <c r="B51" i="35"/>
  <c r="A51" i="35" s="1"/>
  <c r="F51" i="35"/>
  <c r="I51" i="35"/>
  <c r="E51" i="35"/>
  <c r="B49" i="32"/>
  <c r="A49" i="32" s="1"/>
  <c r="F49" i="32"/>
  <c r="L49" i="32"/>
  <c r="J50" i="32" s="1"/>
  <c r="M49" i="32"/>
  <c r="K50" i="32" s="1"/>
  <c r="E50" i="32" s="1"/>
  <c r="S50" i="32" s="1"/>
  <c r="L49" i="33"/>
  <c r="J50" i="33" s="1"/>
  <c r="M49" i="33"/>
  <c r="K50" i="33" s="1"/>
  <c r="E50" i="33" s="1"/>
  <c r="S50" i="33" s="1"/>
  <c r="F49" i="33"/>
  <c r="B49" i="33"/>
  <c r="A49" i="33" s="1"/>
  <c r="H84" i="34"/>
  <c r="H85" i="33"/>
  <c r="H84" i="32"/>
  <c r="H85" i="31"/>
  <c r="I53" i="10"/>
  <c r="H85" i="29"/>
  <c r="H146" i="28"/>
  <c r="H84" i="27"/>
  <c r="H84" i="26"/>
  <c r="H84" i="25"/>
  <c r="H85" i="24"/>
  <c r="H84" i="23"/>
  <c r="H85" i="22"/>
  <c r="H85" i="21"/>
  <c r="H85" i="20"/>
  <c r="H121" i="19"/>
  <c r="H82" i="18"/>
  <c r="H144" i="17"/>
  <c r="H83" i="16"/>
  <c r="H144" i="15"/>
  <c r="H144" i="11"/>
  <c r="H165" i="10"/>
  <c r="F46" i="6"/>
  <c r="M46" i="6"/>
  <c r="K47" i="6" s="1"/>
  <c r="L46" i="6"/>
  <c r="J47" i="6" s="1"/>
  <c r="D47" i="6" s="1"/>
  <c r="B47" i="6" s="1"/>
  <c r="A47" i="6" s="1"/>
  <c r="T50" i="31" l="1"/>
  <c r="I50" i="31"/>
  <c r="D50" i="31"/>
  <c r="T50" i="34"/>
  <c r="I50" i="34"/>
  <c r="B50" i="34"/>
  <c r="A50" i="34" s="1"/>
  <c r="S51" i="35"/>
  <c r="L51" i="35"/>
  <c r="J52" i="35" s="1"/>
  <c r="M51" i="35"/>
  <c r="K52" i="35" s="1"/>
  <c r="H85" i="35"/>
  <c r="I50" i="32"/>
  <c r="D50" i="32"/>
  <c r="D50" i="33"/>
  <c r="I50" i="33"/>
  <c r="H85" i="34"/>
  <c r="H86" i="33"/>
  <c r="T50" i="33"/>
  <c r="U49" i="33"/>
  <c r="H85" i="32"/>
  <c r="U49" i="32"/>
  <c r="T50" i="32"/>
  <c r="H86" i="31"/>
  <c r="M53" i="10"/>
  <c r="K54" i="10" s="1"/>
  <c r="L53" i="10"/>
  <c r="J54" i="10" s="1"/>
  <c r="H86" i="29"/>
  <c r="H147" i="28"/>
  <c r="H85" i="27"/>
  <c r="H85" i="26"/>
  <c r="H85" i="25"/>
  <c r="H86" i="24"/>
  <c r="H85" i="23"/>
  <c r="H86" i="22"/>
  <c r="H86" i="21"/>
  <c r="H86" i="20"/>
  <c r="H122" i="19"/>
  <c r="H83" i="18"/>
  <c r="H145" i="17"/>
  <c r="H84" i="16"/>
  <c r="H145" i="15"/>
  <c r="H145" i="11"/>
  <c r="H166" i="10"/>
  <c r="F47" i="6"/>
  <c r="E47" i="6"/>
  <c r="S47" i="6" s="1"/>
  <c r="I47" i="6"/>
  <c r="B50" i="31" l="1"/>
  <c r="A50" i="31" s="1"/>
  <c r="F50" i="31"/>
  <c r="L50" i="31"/>
  <c r="J51" i="31" s="1"/>
  <c r="M50" i="31"/>
  <c r="K51" i="31" s="1"/>
  <c r="E51" i="31" s="1"/>
  <c r="S51" i="31" s="1"/>
  <c r="L50" i="34"/>
  <c r="J51" i="34" s="1"/>
  <c r="M50" i="34"/>
  <c r="K51" i="34" s="1"/>
  <c r="E51" i="34" s="1"/>
  <c r="S51" i="34" s="1"/>
  <c r="H86" i="35"/>
  <c r="U50" i="35"/>
  <c r="T51" i="35"/>
  <c r="I52" i="35"/>
  <c r="D52" i="35"/>
  <c r="E52" i="35"/>
  <c r="F50" i="32"/>
  <c r="B50" i="32"/>
  <c r="A50" i="32" s="1"/>
  <c r="M50" i="32"/>
  <c r="K51" i="32" s="1"/>
  <c r="E51" i="32" s="1"/>
  <c r="S51" i="32" s="1"/>
  <c r="U50" i="32" s="1"/>
  <c r="L50" i="32"/>
  <c r="J51" i="32" s="1"/>
  <c r="B50" i="33"/>
  <c r="A50" i="33" s="1"/>
  <c r="F50" i="33"/>
  <c r="L50" i="33"/>
  <c r="J51" i="33" s="1"/>
  <c r="M50" i="33"/>
  <c r="K51" i="33" s="1"/>
  <c r="E51" i="33" s="1"/>
  <c r="S51" i="33" s="1"/>
  <c r="H86" i="34"/>
  <c r="H87" i="33"/>
  <c r="H86" i="32"/>
  <c r="H87" i="31"/>
  <c r="I54" i="10"/>
  <c r="H87" i="29"/>
  <c r="H148" i="28"/>
  <c r="H86" i="27"/>
  <c r="H86" i="26"/>
  <c r="H86" i="25"/>
  <c r="H87" i="24"/>
  <c r="H86" i="23"/>
  <c r="H87" i="22"/>
  <c r="H87" i="21"/>
  <c r="H87" i="20"/>
  <c r="H123" i="19"/>
  <c r="H84" i="18"/>
  <c r="H146" i="17"/>
  <c r="H85" i="16"/>
  <c r="H146" i="15"/>
  <c r="H146" i="11"/>
  <c r="H167" i="10"/>
  <c r="T47" i="6"/>
  <c r="U46" i="6"/>
  <c r="L47" i="6"/>
  <c r="J48" i="6" s="1"/>
  <c r="M47" i="6"/>
  <c r="K48" i="6" s="1"/>
  <c r="D51" i="31" l="1"/>
  <c r="I51" i="31"/>
  <c r="I51" i="34"/>
  <c r="D51" i="34"/>
  <c r="B52" i="35"/>
  <c r="A52" i="35" s="1"/>
  <c r="F52" i="35"/>
  <c r="H87" i="35"/>
  <c r="S52" i="35"/>
  <c r="M52" i="35"/>
  <c r="K53" i="35" s="1"/>
  <c r="L52" i="35"/>
  <c r="J53" i="35" s="1"/>
  <c r="D53" i="35" s="1"/>
  <c r="T51" i="32"/>
  <c r="I51" i="32"/>
  <c r="D51" i="32"/>
  <c r="I51" i="33"/>
  <c r="D51" i="33"/>
  <c r="U50" i="34"/>
  <c r="T51" i="34"/>
  <c r="H87" i="34"/>
  <c r="H88" i="33"/>
  <c r="T51" i="33"/>
  <c r="U50" i="33"/>
  <c r="H87" i="32"/>
  <c r="U50" i="31"/>
  <c r="T51" i="31"/>
  <c r="H88" i="31"/>
  <c r="L54" i="10"/>
  <c r="J55" i="10" s="1"/>
  <c r="M54" i="10"/>
  <c r="K55" i="10" s="1"/>
  <c r="H88" i="29"/>
  <c r="H149" i="28"/>
  <c r="H87" i="27"/>
  <c r="H87" i="26"/>
  <c r="H87" i="25"/>
  <c r="H88" i="24"/>
  <c r="H87" i="23"/>
  <c r="H88" i="22"/>
  <c r="H88" i="21"/>
  <c r="H88" i="20"/>
  <c r="H124" i="19"/>
  <c r="H85" i="18"/>
  <c r="H147" i="17"/>
  <c r="H86" i="16"/>
  <c r="H147" i="15"/>
  <c r="H147" i="11"/>
  <c r="H168" i="10"/>
  <c r="I48" i="6"/>
  <c r="D48" i="6"/>
  <c r="B48" i="6" s="1"/>
  <c r="A48" i="6" s="1"/>
  <c r="E48" i="6"/>
  <c r="S48" i="6" s="1"/>
  <c r="L51" i="31" l="1"/>
  <c r="J52" i="31" s="1"/>
  <c r="M51" i="31"/>
  <c r="K52" i="31" s="1"/>
  <c r="E52" i="31" s="1"/>
  <c r="S52" i="31" s="1"/>
  <c r="B51" i="31"/>
  <c r="A51" i="31" s="1"/>
  <c r="F51" i="31"/>
  <c r="F51" i="34"/>
  <c r="B51" i="34"/>
  <c r="A51" i="34" s="1"/>
  <c r="L51" i="34"/>
  <c r="J52" i="34" s="1"/>
  <c r="M51" i="34"/>
  <c r="K52" i="34" s="1"/>
  <c r="E52" i="34" s="1"/>
  <c r="S52" i="34" s="1"/>
  <c r="T52" i="34" s="1"/>
  <c r="B53" i="35"/>
  <c r="A53" i="35" s="1"/>
  <c r="F53" i="35"/>
  <c r="T52" i="35"/>
  <c r="U51" i="35"/>
  <c r="E53" i="35"/>
  <c r="I53" i="35"/>
  <c r="H88" i="35"/>
  <c r="B51" i="32"/>
  <c r="A51" i="32" s="1"/>
  <c r="F51" i="32"/>
  <c r="M51" i="32"/>
  <c r="K52" i="32" s="1"/>
  <c r="E52" i="32" s="1"/>
  <c r="S52" i="32" s="1"/>
  <c r="L51" i="32"/>
  <c r="J52" i="32" s="1"/>
  <c r="L51" i="33"/>
  <c r="J52" i="33" s="1"/>
  <c r="M51" i="33"/>
  <c r="K52" i="33" s="1"/>
  <c r="E52" i="33" s="1"/>
  <c r="S52" i="33" s="1"/>
  <c r="B51" i="33"/>
  <c r="A51" i="33" s="1"/>
  <c r="F51" i="33"/>
  <c r="H88" i="34"/>
  <c r="H89" i="33"/>
  <c r="H88" i="32"/>
  <c r="H89" i="31"/>
  <c r="I55" i="10"/>
  <c r="H89" i="29"/>
  <c r="H150" i="28"/>
  <c r="H88" i="27"/>
  <c r="H88" i="26"/>
  <c r="H88" i="25"/>
  <c r="H89" i="24"/>
  <c r="H88" i="23"/>
  <c r="H89" i="22"/>
  <c r="H89" i="21"/>
  <c r="H89" i="20"/>
  <c r="H125" i="19"/>
  <c r="H86" i="18"/>
  <c r="H148" i="17"/>
  <c r="H87" i="16"/>
  <c r="H148" i="15"/>
  <c r="H148" i="11"/>
  <c r="H169" i="10"/>
  <c r="U47" i="6"/>
  <c r="T48" i="6"/>
  <c r="L48" i="6"/>
  <c r="J49" i="6" s="1"/>
  <c r="D49" i="6" s="1"/>
  <c r="B49" i="6" s="1"/>
  <c r="A49" i="6" s="1"/>
  <c r="M48" i="6"/>
  <c r="K49" i="6" s="1"/>
  <c r="F48" i="6"/>
  <c r="D52" i="31" l="1"/>
  <c r="I52" i="31"/>
  <c r="U51" i="34"/>
  <c r="I52" i="34"/>
  <c r="D52" i="34"/>
  <c r="L53" i="35"/>
  <c r="J54" i="35" s="1"/>
  <c r="M53" i="35"/>
  <c r="K54" i="35" s="1"/>
  <c r="E54" i="35" s="1"/>
  <c r="H89" i="35"/>
  <c r="S53" i="35"/>
  <c r="D52" i="32"/>
  <c r="I52" i="32"/>
  <c r="D52" i="33"/>
  <c r="I52" i="33"/>
  <c r="H89" i="34"/>
  <c r="T52" i="33"/>
  <c r="U51" i="33"/>
  <c r="H90" i="33"/>
  <c r="U51" i="32"/>
  <c r="T52" i="32"/>
  <c r="H89" i="32"/>
  <c r="H90" i="31"/>
  <c r="U51" i="31"/>
  <c r="T52" i="31"/>
  <c r="L55" i="10"/>
  <c r="J56" i="10" s="1"/>
  <c r="M55" i="10"/>
  <c r="K56" i="10" s="1"/>
  <c r="H90" i="29"/>
  <c r="H151" i="28"/>
  <c r="H89" i="27"/>
  <c r="H89" i="26"/>
  <c r="H89" i="25"/>
  <c r="H90" i="24"/>
  <c r="H89" i="23"/>
  <c r="H90" i="22"/>
  <c r="H90" i="21"/>
  <c r="H90" i="20"/>
  <c r="H126" i="19"/>
  <c r="H87" i="18"/>
  <c r="H149" i="17"/>
  <c r="H88" i="16"/>
  <c r="H149" i="15"/>
  <c r="H149" i="11"/>
  <c r="H170" i="10"/>
  <c r="F49" i="6"/>
  <c r="E49" i="6"/>
  <c r="S49" i="6" s="1"/>
  <c r="I49" i="6"/>
  <c r="L52" i="31" l="1"/>
  <c r="J53" i="31" s="1"/>
  <c r="M52" i="31"/>
  <c r="K53" i="31" s="1"/>
  <c r="E53" i="31" s="1"/>
  <c r="S53" i="31" s="1"/>
  <c r="U52" i="31" s="1"/>
  <c r="F52" i="31"/>
  <c r="B52" i="31"/>
  <c r="A52" i="31" s="1"/>
  <c r="F52" i="34"/>
  <c r="B52" i="34"/>
  <c r="A52" i="34" s="1"/>
  <c r="M52" i="34"/>
  <c r="K53" i="34" s="1"/>
  <c r="E53" i="34" s="1"/>
  <c r="S53" i="34" s="1"/>
  <c r="L52" i="34"/>
  <c r="J53" i="34" s="1"/>
  <c r="H90" i="35"/>
  <c r="T53" i="35"/>
  <c r="U52" i="35"/>
  <c r="S54" i="35"/>
  <c r="T54" i="35" s="1"/>
  <c r="I54" i="35"/>
  <c r="D54" i="35"/>
  <c r="L52" i="32"/>
  <c r="J53" i="32" s="1"/>
  <c r="M52" i="32"/>
  <c r="K53" i="32" s="1"/>
  <c r="E53" i="32" s="1"/>
  <c r="S53" i="32" s="1"/>
  <c r="B52" i="32"/>
  <c r="A52" i="32" s="1"/>
  <c r="F52" i="32"/>
  <c r="F52" i="33"/>
  <c r="B52" i="33"/>
  <c r="A52" i="33" s="1"/>
  <c r="L52" i="33"/>
  <c r="J53" i="33" s="1"/>
  <c r="M52" i="33"/>
  <c r="K53" i="33" s="1"/>
  <c r="E53" i="33" s="1"/>
  <c r="S53" i="33" s="1"/>
  <c r="H90" i="34"/>
  <c r="H91" i="33"/>
  <c r="H90" i="32"/>
  <c r="H91" i="31"/>
  <c r="I56" i="10"/>
  <c r="H91" i="29"/>
  <c r="H152" i="28"/>
  <c r="H90" i="27"/>
  <c r="H90" i="26"/>
  <c r="H90" i="25"/>
  <c r="H91" i="24"/>
  <c r="H90" i="23"/>
  <c r="H91" i="22"/>
  <c r="H91" i="21"/>
  <c r="H91" i="20"/>
  <c r="H127" i="19"/>
  <c r="H88" i="18"/>
  <c r="H150" i="17"/>
  <c r="H89" i="16"/>
  <c r="H150" i="15"/>
  <c r="H150" i="11"/>
  <c r="H171" i="10"/>
  <c r="U48" i="6"/>
  <c r="T49" i="6"/>
  <c r="L49" i="6"/>
  <c r="J50" i="6" s="1"/>
  <c r="M49" i="6"/>
  <c r="K50" i="6" s="1"/>
  <c r="T53" i="31" l="1"/>
  <c r="D53" i="31"/>
  <c r="I53" i="31"/>
  <c r="D53" i="34"/>
  <c r="I53" i="34"/>
  <c r="U53" i="35"/>
  <c r="B54" i="35"/>
  <c r="A54" i="35" s="1"/>
  <c r="F54" i="35"/>
  <c r="M54" i="35"/>
  <c r="K55" i="35" s="1"/>
  <c r="L54" i="35"/>
  <c r="J55" i="35" s="1"/>
  <c r="D55" i="35" s="1"/>
  <c r="H91" i="35"/>
  <c r="I53" i="32"/>
  <c r="D53" i="32"/>
  <c r="I53" i="33"/>
  <c r="D53" i="33"/>
  <c r="U52" i="34"/>
  <c r="T53" i="34"/>
  <c r="H91" i="34"/>
  <c r="H92" i="33"/>
  <c r="T53" i="33"/>
  <c r="U52" i="33"/>
  <c r="H91" i="32"/>
  <c r="T53" i="32"/>
  <c r="U52" i="32"/>
  <c r="H92" i="31"/>
  <c r="M56" i="10"/>
  <c r="K57" i="10" s="1"/>
  <c r="L56" i="10"/>
  <c r="J57" i="10" s="1"/>
  <c r="H92" i="29"/>
  <c r="H153" i="28"/>
  <c r="H91" i="27"/>
  <c r="H91" i="26"/>
  <c r="H91" i="25"/>
  <c r="H92" i="24"/>
  <c r="H91" i="23"/>
  <c r="H92" i="22"/>
  <c r="H92" i="21"/>
  <c r="H92" i="20"/>
  <c r="H128" i="19"/>
  <c r="H89" i="18"/>
  <c r="H151" i="17"/>
  <c r="H90" i="16"/>
  <c r="H151" i="15"/>
  <c r="H151" i="11"/>
  <c r="H172" i="10"/>
  <c r="I50" i="6"/>
  <c r="D50" i="6"/>
  <c r="B50" i="6" s="1"/>
  <c r="A50" i="6" s="1"/>
  <c r="E50" i="6"/>
  <c r="S50" i="6" s="1"/>
  <c r="L53" i="31" l="1"/>
  <c r="J54" i="31" s="1"/>
  <c r="M53" i="31"/>
  <c r="K54" i="31" s="1"/>
  <c r="E54" i="31" s="1"/>
  <c r="S54" i="31" s="1"/>
  <c r="B53" i="31"/>
  <c r="A53" i="31" s="1"/>
  <c r="F53" i="31"/>
  <c r="M53" i="34"/>
  <c r="K54" i="34" s="1"/>
  <c r="E54" i="34" s="1"/>
  <c r="S54" i="34" s="1"/>
  <c r="T54" i="34" s="1"/>
  <c r="L53" i="34"/>
  <c r="J54" i="34" s="1"/>
  <c r="F53" i="34"/>
  <c r="B53" i="34"/>
  <c r="A53" i="34" s="1"/>
  <c r="B55" i="35"/>
  <c r="A55" i="35" s="1"/>
  <c r="F55" i="35"/>
  <c r="E55" i="35"/>
  <c r="H92" i="35"/>
  <c r="I55" i="35"/>
  <c r="B53" i="32"/>
  <c r="A53" i="32" s="1"/>
  <c r="F53" i="32"/>
  <c r="M53" i="32"/>
  <c r="K54" i="32" s="1"/>
  <c r="E54" i="32" s="1"/>
  <c r="S54" i="32" s="1"/>
  <c r="L53" i="32"/>
  <c r="J54" i="32" s="1"/>
  <c r="M53" i="33"/>
  <c r="K54" i="33" s="1"/>
  <c r="E54" i="33" s="1"/>
  <c r="S54" i="33" s="1"/>
  <c r="U53" i="33" s="1"/>
  <c r="L53" i="33"/>
  <c r="J54" i="33" s="1"/>
  <c r="F53" i="33"/>
  <c r="B53" i="33"/>
  <c r="A53" i="33" s="1"/>
  <c r="H92" i="34"/>
  <c r="H93" i="33"/>
  <c r="H92" i="32"/>
  <c r="H93" i="31"/>
  <c r="I57" i="10"/>
  <c r="H93" i="29"/>
  <c r="H154" i="28"/>
  <c r="H92" i="27"/>
  <c r="H92" i="26"/>
  <c r="H92" i="25"/>
  <c r="H93" i="24"/>
  <c r="H92" i="23"/>
  <c r="H93" i="22"/>
  <c r="H93" i="21"/>
  <c r="H93" i="20"/>
  <c r="H129" i="19"/>
  <c r="H90" i="18"/>
  <c r="H152" i="17"/>
  <c r="H91" i="16"/>
  <c r="H152" i="15"/>
  <c r="H152" i="11"/>
  <c r="H173" i="10"/>
  <c r="U49" i="6"/>
  <c r="T50" i="6"/>
  <c r="F50" i="6"/>
  <c r="M50" i="6"/>
  <c r="K51" i="6" s="1"/>
  <c r="L50" i="6"/>
  <c r="J51" i="6" s="1"/>
  <c r="D51" i="6" s="1"/>
  <c r="B51" i="6" s="1"/>
  <c r="A51" i="6" s="1"/>
  <c r="D54" i="31" l="1"/>
  <c r="I54" i="31"/>
  <c r="U53" i="34"/>
  <c r="I54" i="34"/>
  <c r="D54" i="34"/>
  <c r="H93" i="35"/>
  <c r="L55" i="35"/>
  <c r="J56" i="35" s="1"/>
  <c r="M55" i="35"/>
  <c r="K56" i="35" s="1"/>
  <c r="S55" i="35"/>
  <c r="I54" i="32"/>
  <c r="D54" i="32"/>
  <c r="T54" i="33"/>
  <c r="I54" i="33"/>
  <c r="D54" i="33"/>
  <c r="H93" i="34"/>
  <c r="H94" i="33"/>
  <c r="U53" i="32"/>
  <c r="T54" i="32"/>
  <c r="H93" i="32"/>
  <c r="U53" i="31"/>
  <c r="T54" i="31"/>
  <c r="H94" i="31"/>
  <c r="M57" i="10"/>
  <c r="K58" i="10" s="1"/>
  <c r="L57" i="10"/>
  <c r="J58" i="10" s="1"/>
  <c r="H94" i="29"/>
  <c r="H155" i="28"/>
  <c r="H93" i="27"/>
  <c r="H93" i="26"/>
  <c r="H93" i="25"/>
  <c r="H94" i="24"/>
  <c r="H93" i="23"/>
  <c r="H94" i="22"/>
  <c r="H94" i="21"/>
  <c r="H94" i="20"/>
  <c r="H130" i="19"/>
  <c r="H91" i="18"/>
  <c r="H153" i="17"/>
  <c r="H92" i="16"/>
  <c r="H153" i="15"/>
  <c r="H153" i="11"/>
  <c r="H174" i="10"/>
  <c r="F51" i="6"/>
  <c r="I51" i="6"/>
  <c r="E51" i="6"/>
  <c r="S51" i="6" s="1"/>
  <c r="L54" i="31" l="1"/>
  <c r="J55" i="31" s="1"/>
  <c r="M54" i="31"/>
  <c r="K55" i="31" s="1"/>
  <c r="E55" i="31" s="1"/>
  <c r="S55" i="31" s="1"/>
  <c r="U54" i="31" s="1"/>
  <c r="B54" i="31"/>
  <c r="A54" i="31" s="1"/>
  <c r="F54" i="31"/>
  <c r="F54" i="34"/>
  <c r="B54" i="34"/>
  <c r="A54" i="34" s="1"/>
  <c r="L54" i="34"/>
  <c r="J55" i="34" s="1"/>
  <c r="M54" i="34"/>
  <c r="K55" i="34" s="1"/>
  <c r="E55" i="34" s="1"/>
  <c r="S55" i="34" s="1"/>
  <c r="U54" i="35"/>
  <c r="T55" i="35"/>
  <c r="H94" i="35"/>
  <c r="I56" i="35"/>
  <c r="D56" i="35"/>
  <c r="E56" i="35"/>
  <c r="B54" i="32"/>
  <c r="A54" i="32" s="1"/>
  <c r="F54" i="32"/>
  <c r="L54" i="32"/>
  <c r="J55" i="32" s="1"/>
  <c r="M54" i="32"/>
  <c r="K55" i="32" s="1"/>
  <c r="E55" i="32" s="1"/>
  <c r="S55" i="32" s="1"/>
  <c r="B54" i="33"/>
  <c r="A54" i="33" s="1"/>
  <c r="F54" i="33"/>
  <c r="L54" i="33"/>
  <c r="J55" i="33" s="1"/>
  <c r="M54" i="33"/>
  <c r="K55" i="33" s="1"/>
  <c r="E55" i="33" s="1"/>
  <c r="S55" i="33" s="1"/>
  <c r="H94" i="34"/>
  <c r="H95" i="33"/>
  <c r="H94" i="32"/>
  <c r="H95" i="31"/>
  <c r="I58" i="10"/>
  <c r="H95" i="29"/>
  <c r="H156" i="28"/>
  <c r="H94" i="27"/>
  <c r="H94" i="26"/>
  <c r="H94" i="25"/>
  <c r="H95" i="24"/>
  <c r="H94" i="23"/>
  <c r="H95" i="22"/>
  <c r="H95" i="21"/>
  <c r="H95" i="20"/>
  <c r="H131" i="19"/>
  <c r="H92" i="18"/>
  <c r="H154" i="17"/>
  <c r="H93" i="16"/>
  <c r="H154" i="15"/>
  <c r="H154" i="11"/>
  <c r="H175" i="10"/>
  <c r="U50" i="6"/>
  <c r="T51" i="6"/>
  <c r="L51" i="6"/>
  <c r="J52" i="6" s="1"/>
  <c r="M51" i="6"/>
  <c r="K52" i="6" s="1"/>
  <c r="T55" i="31" l="1"/>
  <c r="D55" i="31"/>
  <c r="I55" i="31"/>
  <c r="D55" i="34"/>
  <c r="I55" i="34"/>
  <c r="S56" i="35"/>
  <c r="B56" i="35"/>
  <c r="A56" i="35" s="1"/>
  <c r="F56" i="35"/>
  <c r="H95" i="35"/>
  <c r="M56" i="35"/>
  <c r="K57" i="35" s="1"/>
  <c r="L56" i="35"/>
  <c r="J57" i="35" s="1"/>
  <c r="D57" i="35" s="1"/>
  <c r="I55" i="32"/>
  <c r="L55" i="32" s="1"/>
  <c r="J56" i="32" s="1"/>
  <c r="D55" i="32"/>
  <c r="I55" i="33"/>
  <c r="D55" i="33"/>
  <c r="H95" i="34"/>
  <c r="T55" i="34"/>
  <c r="U54" i="34"/>
  <c r="H96" i="33"/>
  <c r="T55" i="33"/>
  <c r="U54" i="33"/>
  <c r="H95" i="32"/>
  <c r="U54" i="32"/>
  <c r="T55" i="32"/>
  <c r="H96" i="31"/>
  <c r="L58" i="10"/>
  <c r="J59" i="10" s="1"/>
  <c r="M58" i="10"/>
  <c r="K59" i="10" s="1"/>
  <c r="H96" i="29"/>
  <c r="H157" i="28"/>
  <c r="H95" i="27"/>
  <c r="H95" i="26"/>
  <c r="H95" i="25"/>
  <c r="H96" i="24"/>
  <c r="H95" i="23"/>
  <c r="H96" i="22"/>
  <c r="H96" i="21"/>
  <c r="H96" i="20"/>
  <c r="H132" i="19"/>
  <c r="H93" i="18"/>
  <c r="H155" i="17"/>
  <c r="H94" i="16"/>
  <c r="H155" i="15"/>
  <c r="H155" i="11"/>
  <c r="H176" i="10"/>
  <c r="I52" i="6"/>
  <c r="D52" i="6"/>
  <c r="B52" i="6" s="1"/>
  <c r="A52" i="6" s="1"/>
  <c r="E52" i="6"/>
  <c r="S52" i="6" s="1"/>
  <c r="L55" i="31" l="1"/>
  <c r="J56" i="31" s="1"/>
  <c r="M55" i="31"/>
  <c r="K56" i="31" s="1"/>
  <c r="E56" i="31" s="1"/>
  <c r="S56" i="31" s="1"/>
  <c r="F55" i="31"/>
  <c r="B55" i="31"/>
  <c r="A55" i="31" s="1"/>
  <c r="M55" i="32"/>
  <c r="K56" i="32" s="1"/>
  <c r="E56" i="32" s="1"/>
  <c r="S56" i="32" s="1"/>
  <c r="D56" i="32"/>
  <c r="F56" i="32" s="1"/>
  <c r="M55" i="34"/>
  <c r="K56" i="34" s="1"/>
  <c r="E56" i="34" s="1"/>
  <c r="S56" i="34" s="1"/>
  <c r="U55" i="34" s="1"/>
  <c r="L55" i="34"/>
  <c r="J56" i="34" s="1"/>
  <c r="F55" i="34"/>
  <c r="B55" i="34"/>
  <c r="A55" i="34" s="1"/>
  <c r="B57" i="35"/>
  <c r="A57" i="35" s="1"/>
  <c r="F57" i="35"/>
  <c r="T56" i="35"/>
  <c r="U55" i="35"/>
  <c r="H96" i="35"/>
  <c r="I57" i="35"/>
  <c r="E57" i="35"/>
  <c r="B55" i="32"/>
  <c r="A55" i="32" s="1"/>
  <c r="F55" i="32"/>
  <c r="L55" i="33"/>
  <c r="J56" i="33" s="1"/>
  <c r="M55" i="33"/>
  <c r="K56" i="33" s="1"/>
  <c r="E56" i="33" s="1"/>
  <c r="S56" i="33" s="1"/>
  <c r="B55" i="33"/>
  <c r="A55" i="33" s="1"/>
  <c r="F55" i="33"/>
  <c r="H96" i="34"/>
  <c r="H97" i="33"/>
  <c r="H96" i="32"/>
  <c r="H97" i="31"/>
  <c r="I59" i="10"/>
  <c r="H97" i="29"/>
  <c r="H158" i="28"/>
  <c r="H96" i="27"/>
  <c r="H96" i="26"/>
  <c r="H96" i="25"/>
  <c r="H97" i="24"/>
  <c r="H96" i="23"/>
  <c r="H97" i="22"/>
  <c r="H97" i="21"/>
  <c r="H97" i="20"/>
  <c r="H133" i="19"/>
  <c r="H94" i="18"/>
  <c r="H156" i="17"/>
  <c r="H95" i="16"/>
  <c r="H156" i="15"/>
  <c r="H156" i="11"/>
  <c r="H177" i="10"/>
  <c r="U51" i="6"/>
  <c r="T52" i="6"/>
  <c r="M52" i="6"/>
  <c r="K53" i="6" s="1"/>
  <c r="E53" i="6" s="1"/>
  <c r="S53" i="6" s="1"/>
  <c r="T53" i="6" s="1"/>
  <c r="L52" i="6"/>
  <c r="J53" i="6" s="1"/>
  <c r="D53" i="6" s="1"/>
  <c r="B53" i="6" s="1"/>
  <c r="A53" i="6" s="1"/>
  <c r="F52" i="6"/>
  <c r="B56" i="32" l="1"/>
  <c r="A56" i="32" s="1"/>
  <c r="D56" i="31"/>
  <c r="I56" i="31"/>
  <c r="I56" i="32"/>
  <c r="L56" i="32" s="1"/>
  <c r="J57" i="32" s="1"/>
  <c r="D57" i="32" s="1"/>
  <c r="B57" i="32" s="1"/>
  <c r="T56" i="34"/>
  <c r="I56" i="34"/>
  <c r="D56" i="34"/>
  <c r="H97" i="35"/>
  <c r="L57" i="35"/>
  <c r="J58" i="35" s="1"/>
  <c r="M57" i="35"/>
  <c r="K58" i="35" s="1"/>
  <c r="S57" i="35"/>
  <c r="D56" i="33"/>
  <c r="I56" i="33"/>
  <c r="H97" i="34"/>
  <c r="T56" i="33"/>
  <c r="U55" i="33"/>
  <c r="H98" i="33"/>
  <c r="U55" i="32"/>
  <c r="T56" i="32"/>
  <c r="H97" i="32"/>
  <c r="U55" i="31"/>
  <c r="T56" i="31"/>
  <c r="H98" i="31"/>
  <c r="L59" i="10"/>
  <c r="J60" i="10" s="1"/>
  <c r="M59" i="10"/>
  <c r="K60" i="10" s="1"/>
  <c r="H98" i="29"/>
  <c r="H159" i="28"/>
  <c r="H97" i="27"/>
  <c r="H97" i="26"/>
  <c r="H97" i="25"/>
  <c r="H98" i="24"/>
  <c r="H97" i="23"/>
  <c r="H98" i="22"/>
  <c r="H98" i="21"/>
  <c r="H98" i="20"/>
  <c r="H134" i="19"/>
  <c r="H95" i="18"/>
  <c r="H157" i="17"/>
  <c r="H96" i="16"/>
  <c r="H157" i="15"/>
  <c r="H157" i="11"/>
  <c r="H178" i="10"/>
  <c r="U52" i="6"/>
  <c r="F53" i="6"/>
  <c r="I53" i="6"/>
  <c r="A57" i="32" l="1"/>
  <c r="M56" i="32"/>
  <c r="K57" i="32" s="1"/>
  <c r="E57" i="32" s="1"/>
  <c r="S57" i="32" s="1"/>
  <c r="M56" i="31"/>
  <c r="K57" i="31" s="1"/>
  <c r="E57" i="31" s="1"/>
  <c r="L56" i="31"/>
  <c r="J57" i="31" s="1"/>
  <c r="B56" i="31"/>
  <c r="A56" i="31" s="1"/>
  <c r="F56" i="31"/>
  <c r="F57" i="32"/>
  <c r="B56" i="34"/>
  <c r="A56" i="34" s="1"/>
  <c r="F56" i="34"/>
  <c r="M56" i="34"/>
  <c r="K57" i="34" s="1"/>
  <c r="E57" i="34" s="1"/>
  <c r="S57" i="34" s="1"/>
  <c r="L56" i="34"/>
  <c r="J57" i="34" s="1"/>
  <c r="I58" i="35"/>
  <c r="D58" i="35"/>
  <c r="U56" i="35"/>
  <c r="T57" i="35"/>
  <c r="H98" i="35"/>
  <c r="E58" i="35"/>
  <c r="F56" i="33"/>
  <c r="B56" i="33"/>
  <c r="A56" i="33" s="1"/>
  <c r="L56" i="33"/>
  <c r="J57" i="33" s="1"/>
  <c r="M56" i="33"/>
  <c r="K57" i="33" s="1"/>
  <c r="E57" i="33" s="1"/>
  <c r="S57" i="33" s="1"/>
  <c r="H98" i="34"/>
  <c r="H99" i="33"/>
  <c r="H98" i="32"/>
  <c r="S57" i="31"/>
  <c r="H99" i="31"/>
  <c r="I60" i="10"/>
  <c r="H99" i="29"/>
  <c r="H160" i="28"/>
  <c r="H98" i="27"/>
  <c r="H98" i="26"/>
  <c r="H98" i="25"/>
  <c r="H99" i="24"/>
  <c r="H98" i="23"/>
  <c r="H99" i="22"/>
  <c r="H99" i="21"/>
  <c r="H99" i="20"/>
  <c r="H135" i="19"/>
  <c r="H96" i="18"/>
  <c r="H158" i="17"/>
  <c r="H97" i="16"/>
  <c r="H158" i="15"/>
  <c r="H158" i="11"/>
  <c r="H179" i="10"/>
  <c r="L53" i="6"/>
  <c r="J54" i="6" s="1"/>
  <c r="M53" i="6"/>
  <c r="K54" i="6" s="1"/>
  <c r="I57" i="32" l="1"/>
  <c r="L57" i="32" s="1"/>
  <c r="J58" i="32" s="1"/>
  <c r="D58" i="32" s="1"/>
  <c r="I57" i="31"/>
  <c r="D57" i="31"/>
  <c r="D57" i="34"/>
  <c r="I57" i="34"/>
  <c r="M58" i="35"/>
  <c r="K59" i="35" s="1"/>
  <c r="E59" i="35" s="1"/>
  <c r="L58" i="35"/>
  <c r="J59" i="35" s="1"/>
  <c r="D59" i="35" s="1"/>
  <c r="S58" i="35"/>
  <c r="B58" i="35"/>
  <c r="A58" i="35" s="1"/>
  <c r="F58" i="35"/>
  <c r="H99" i="35"/>
  <c r="I57" i="33"/>
  <c r="D57" i="33"/>
  <c r="T57" i="34"/>
  <c r="U56" i="34"/>
  <c r="H99" i="34"/>
  <c r="T57" i="33"/>
  <c r="U56" i="33"/>
  <c r="H100" i="33"/>
  <c r="H99" i="32"/>
  <c r="T57" i="32"/>
  <c r="U56" i="32"/>
  <c r="T57" i="31"/>
  <c r="U56" i="31"/>
  <c r="H100" i="31"/>
  <c r="M60" i="10"/>
  <c r="K61" i="10" s="1"/>
  <c r="L60" i="10"/>
  <c r="J61" i="10" s="1"/>
  <c r="H100" i="29"/>
  <c r="H161" i="28"/>
  <c r="H99" i="27"/>
  <c r="H99" i="26"/>
  <c r="H99" i="25"/>
  <c r="H100" i="24"/>
  <c r="H99" i="23"/>
  <c r="H100" i="22"/>
  <c r="H100" i="21"/>
  <c r="H100" i="20"/>
  <c r="H136" i="19"/>
  <c r="H97" i="18"/>
  <c r="H159" i="17"/>
  <c r="H98" i="16"/>
  <c r="H159" i="15"/>
  <c r="H159" i="11"/>
  <c r="H180" i="10"/>
  <c r="E54" i="6"/>
  <c r="S54" i="6" s="1"/>
  <c r="I54" i="6"/>
  <c r="D54" i="6"/>
  <c r="B54" i="6" s="1"/>
  <c r="A54" i="6" s="1"/>
  <c r="M57" i="32" l="1"/>
  <c r="K58" i="32" s="1"/>
  <c r="E58" i="32" s="1"/>
  <c r="S58" i="32" s="1"/>
  <c r="T58" i="32" s="1"/>
  <c r="F57" i="31"/>
  <c r="B57" i="31"/>
  <c r="A57" i="31" s="1"/>
  <c r="L57" i="31"/>
  <c r="J58" i="31" s="1"/>
  <c r="M57" i="31"/>
  <c r="K58" i="31" s="1"/>
  <c r="E58" i="31" s="1"/>
  <c r="S58" i="31" s="1"/>
  <c r="U57" i="31" s="1"/>
  <c r="M57" i="34"/>
  <c r="K58" i="34" s="1"/>
  <c r="E58" i="34" s="1"/>
  <c r="S58" i="34" s="1"/>
  <c r="L57" i="34"/>
  <c r="J58" i="34" s="1"/>
  <c r="B57" i="34"/>
  <c r="A57" i="34" s="1"/>
  <c r="F57" i="34"/>
  <c r="U57" i="35"/>
  <c r="T58" i="35"/>
  <c r="S59" i="35"/>
  <c r="T59" i="35" s="1"/>
  <c r="B59" i="35"/>
  <c r="A59" i="35" s="1"/>
  <c r="F59" i="35"/>
  <c r="I59" i="35"/>
  <c r="H100" i="35"/>
  <c r="M57" i="33"/>
  <c r="K58" i="33" s="1"/>
  <c r="E58" i="33" s="1"/>
  <c r="S58" i="33" s="1"/>
  <c r="L57" i="33"/>
  <c r="J58" i="33" s="1"/>
  <c r="F57" i="33"/>
  <c r="B57" i="33"/>
  <c r="A57" i="33" s="1"/>
  <c r="H100" i="34"/>
  <c r="H101" i="33"/>
  <c r="B58" i="32"/>
  <c r="A58" i="32" s="1"/>
  <c r="F58" i="32"/>
  <c r="H100" i="32"/>
  <c r="H101" i="31"/>
  <c r="I61" i="10"/>
  <c r="H101" i="29"/>
  <c r="H162" i="28"/>
  <c r="H100" i="27"/>
  <c r="H100" i="26"/>
  <c r="H100" i="25"/>
  <c r="H101" i="24"/>
  <c r="H100" i="23"/>
  <c r="H101" i="22"/>
  <c r="H101" i="21"/>
  <c r="H101" i="20"/>
  <c r="H137" i="19"/>
  <c r="H98" i="18"/>
  <c r="H160" i="17"/>
  <c r="H99" i="16"/>
  <c r="H160" i="15"/>
  <c r="H160" i="11"/>
  <c r="H181" i="10"/>
  <c r="U53" i="6"/>
  <c r="T54" i="6"/>
  <c r="F54" i="6"/>
  <c r="L54" i="6"/>
  <c r="J55" i="6" s="1"/>
  <c r="M54" i="6"/>
  <c r="K55" i="6" s="1"/>
  <c r="U57" i="32" l="1"/>
  <c r="I58" i="32"/>
  <c r="M58" i="32" s="1"/>
  <c r="K59" i="32" s="1"/>
  <c r="E59" i="32" s="1"/>
  <c r="T58" i="31"/>
  <c r="D58" i="31"/>
  <c r="I58" i="31"/>
  <c r="D58" i="34"/>
  <c r="I58" i="34"/>
  <c r="L59" i="35"/>
  <c r="J60" i="35" s="1"/>
  <c r="M59" i="35"/>
  <c r="K60" i="35" s="1"/>
  <c r="U58" i="35"/>
  <c r="H101" i="35"/>
  <c r="U57" i="33"/>
  <c r="T58" i="33"/>
  <c r="D58" i="33"/>
  <c r="I58" i="33"/>
  <c r="H101" i="34"/>
  <c r="T58" i="34"/>
  <c r="U57" i="34"/>
  <c r="H102" i="33"/>
  <c r="H101" i="32"/>
  <c r="H102" i="31"/>
  <c r="M61" i="10"/>
  <c r="K62" i="10" s="1"/>
  <c r="L61" i="10"/>
  <c r="J62" i="10" s="1"/>
  <c r="H102" i="29"/>
  <c r="H163" i="28"/>
  <c r="H101" i="27"/>
  <c r="H101" i="26"/>
  <c r="H101" i="25"/>
  <c r="H102" i="24"/>
  <c r="H101" i="23"/>
  <c r="H102" i="22"/>
  <c r="H102" i="21"/>
  <c r="H102" i="20"/>
  <c r="H138" i="19"/>
  <c r="H99" i="18"/>
  <c r="H161" i="17"/>
  <c r="H100" i="16"/>
  <c r="H161" i="15"/>
  <c r="H161" i="11"/>
  <c r="H182" i="10"/>
  <c r="I55" i="6"/>
  <c r="D55" i="6"/>
  <c r="B55" i="6" s="1"/>
  <c r="A55" i="6" s="1"/>
  <c r="E55" i="6"/>
  <c r="S55" i="6" s="1"/>
  <c r="L58" i="32" l="1"/>
  <c r="J59" i="32" s="1"/>
  <c r="I59" i="32" s="1"/>
  <c r="M59" i="32" s="1"/>
  <c r="K60" i="32" s="1"/>
  <c r="F58" i="31"/>
  <c r="B58" i="31"/>
  <c r="A58" i="31" s="1"/>
  <c r="M58" i="31"/>
  <c r="K59" i="31" s="1"/>
  <c r="E59" i="31" s="1"/>
  <c r="S59" i="31" s="1"/>
  <c r="L58" i="31"/>
  <c r="J59" i="31" s="1"/>
  <c r="M58" i="34"/>
  <c r="K59" i="34" s="1"/>
  <c r="E59" i="34" s="1"/>
  <c r="S59" i="34" s="1"/>
  <c r="U58" i="34" s="1"/>
  <c r="L58" i="34"/>
  <c r="J59" i="34" s="1"/>
  <c r="F58" i="34"/>
  <c r="B58" i="34"/>
  <c r="A58" i="34" s="1"/>
  <c r="H102" i="35"/>
  <c r="E60" i="35"/>
  <c r="I60" i="35"/>
  <c r="D60" i="35"/>
  <c r="L58" i="33"/>
  <c r="J59" i="33" s="1"/>
  <c r="M58" i="33"/>
  <c r="K59" i="33" s="1"/>
  <c r="E59" i="33" s="1"/>
  <c r="S59" i="33" s="1"/>
  <c r="F58" i="33"/>
  <c r="B58" i="33"/>
  <c r="A58" i="33" s="1"/>
  <c r="H102" i="34"/>
  <c r="H103" i="33"/>
  <c r="S59" i="32"/>
  <c r="H102" i="32"/>
  <c r="H103" i="31"/>
  <c r="I62" i="10"/>
  <c r="H103" i="29"/>
  <c r="H164" i="28"/>
  <c r="H102" i="27"/>
  <c r="H102" i="26"/>
  <c r="H102" i="25"/>
  <c r="H103" i="24"/>
  <c r="H102" i="23"/>
  <c r="H103" i="22"/>
  <c r="H103" i="21"/>
  <c r="H103" i="20"/>
  <c r="H139" i="19"/>
  <c r="H100" i="18"/>
  <c r="H162" i="17"/>
  <c r="H101" i="16"/>
  <c r="H162" i="15"/>
  <c r="H162" i="11"/>
  <c r="H183" i="10"/>
  <c r="U54" i="6"/>
  <c r="T55" i="6"/>
  <c r="M55" i="6"/>
  <c r="K56" i="6" s="1"/>
  <c r="E56" i="6" s="1"/>
  <c r="S56" i="6" s="1"/>
  <c r="T56" i="6" s="1"/>
  <c r="L55" i="6"/>
  <c r="J56" i="6" s="1"/>
  <c r="D56" i="6" s="1"/>
  <c r="B56" i="6" s="1"/>
  <c r="A56" i="6" s="1"/>
  <c r="F55" i="6"/>
  <c r="L59" i="32" l="1"/>
  <c r="J60" i="32" s="1"/>
  <c r="I60" i="32" s="1"/>
  <c r="D59" i="32"/>
  <c r="I59" i="31"/>
  <c r="D59" i="31"/>
  <c r="T59" i="34"/>
  <c r="D59" i="34"/>
  <c r="I59" i="34"/>
  <c r="M60" i="35"/>
  <c r="K61" i="35" s="1"/>
  <c r="E61" i="35" s="1"/>
  <c r="L60" i="35"/>
  <c r="J61" i="35" s="1"/>
  <c r="D61" i="35" s="1"/>
  <c r="S60" i="35"/>
  <c r="B60" i="35"/>
  <c r="A60" i="35" s="1"/>
  <c r="F60" i="35"/>
  <c r="H103" i="35"/>
  <c r="D59" i="33"/>
  <c r="I59" i="33"/>
  <c r="H103" i="34"/>
  <c r="U58" i="33"/>
  <c r="T59" i="33"/>
  <c r="H104" i="33"/>
  <c r="H103" i="32"/>
  <c r="U58" i="32"/>
  <c r="T59" i="32"/>
  <c r="E60" i="32"/>
  <c r="U58" i="31"/>
  <c r="T59" i="31"/>
  <c r="H104" i="31"/>
  <c r="L62" i="10"/>
  <c r="J63" i="10" s="1"/>
  <c r="M62" i="10"/>
  <c r="K63" i="10" s="1"/>
  <c r="H104" i="29"/>
  <c r="H165" i="28"/>
  <c r="H103" i="27"/>
  <c r="H103" i="26"/>
  <c r="H103" i="25"/>
  <c r="H104" i="24"/>
  <c r="H103" i="23"/>
  <c r="H104" i="22"/>
  <c r="H104" i="21"/>
  <c r="H104" i="20"/>
  <c r="H140" i="19"/>
  <c r="H101" i="18"/>
  <c r="H163" i="17"/>
  <c r="H102" i="16"/>
  <c r="H163" i="15"/>
  <c r="H163" i="11"/>
  <c r="H184" i="10"/>
  <c r="U55" i="6"/>
  <c r="F56" i="6"/>
  <c r="I56" i="6"/>
  <c r="D60" i="32" l="1"/>
  <c r="F60" i="32" s="1"/>
  <c r="F59" i="32"/>
  <c r="B59" i="32"/>
  <c r="A59" i="32" s="1"/>
  <c r="B59" i="31"/>
  <c r="A59" i="31" s="1"/>
  <c r="F59" i="31"/>
  <c r="M59" i="31"/>
  <c r="K60" i="31" s="1"/>
  <c r="E60" i="31" s="1"/>
  <c r="S60" i="31" s="1"/>
  <c r="L59" i="31"/>
  <c r="J60" i="31" s="1"/>
  <c r="M59" i="34"/>
  <c r="K60" i="34" s="1"/>
  <c r="E60" i="34" s="1"/>
  <c r="S60" i="34" s="1"/>
  <c r="L59" i="34"/>
  <c r="J60" i="34" s="1"/>
  <c r="B59" i="34"/>
  <c r="A59" i="34" s="1"/>
  <c r="F59" i="34"/>
  <c r="U59" i="35"/>
  <c r="T60" i="35"/>
  <c r="S61" i="35"/>
  <c r="T61" i="35" s="1"/>
  <c r="B61" i="35"/>
  <c r="A61" i="35" s="1"/>
  <c r="F61" i="35"/>
  <c r="I61" i="35"/>
  <c r="H104" i="35"/>
  <c r="F59" i="33"/>
  <c r="B59" i="33"/>
  <c r="A59" i="33" s="1"/>
  <c r="M59" i="33"/>
  <c r="K60" i="33" s="1"/>
  <c r="E60" i="33" s="1"/>
  <c r="S60" i="33" s="1"/>
  <c r="T60" i="33" s="1"/>
  <c r="L59" i="33"/>
  <c r="J60" i="33" s="1"/>
  <c r="H104" i="34"/>
  <c r="H105" i="33"/>
  <c r="S60" i="32"/>
  <c r="L60" i="32"/>
  <c r="J61" i="32" s="1"/>
  <c r="M60" i="32"/>
  <c r="K61" i="32" s="1"/>
  <c r="H104" i="32"/>
  <c r="H105" i="31"/>
  <c r="I63" i="10"/>
  <c r="H105" i="29"/>
  <c r="H166" i="28"/>
  <c r="H104" i="27"/>
  <c r="H104" i="26"/>
  <c r="H104" i="25"/>
  <c r="H105" i="24"/>
  <c r="H104" i="23"/>
  <c r="H105" i="22"/>
  <c r="H105" i="21"/>
  <c r="H105" i="20"/>
  <c r="H141" i="19"/>
  <c r="H102" i="18"/>
  <c r="H164" i="17"/>
  <c r="H103" i="16"/>
  <c r="H164" i="15"/>
  <c r="H164" i="11"/>
  <c r="H185" i="10"/>
  <c r="L56" i="6"/>
  <c r="J57" i="6" s="1"/>
  <c r="M56" i="6"/>
  <c r="K57" i="6" s="1"/>
  <c r="B60" i="32" l="1"/>
  <c r="A60" i="32" s="1"/>
  <c r="D60" i="31"/>
  <c r="I60" i="31"/>
  <c r="D60" i="34"/>
  <c r="I60" i="34"/>
  <c r="H105" i="35"/>
  <c r="L61" i="35"/>
  <c r="J62" i="35" s="1"/>
  <c r="M61" i="35"/>
  <c r="K62" i="35" s="1"/>
  <c r="U60" i="35"/>
  <c r="I60" i="33"/>
  <c r="L60" i="33" s="1"/>
  <c r="J61" i="33" s="1"/>
  <c r="U59" i="33"/>
  <c r="D60" i="33"/>
  <c r="T60" i="34"/>
  <c r="U59" i="34"/>
  <c r="H105" i="34"/>
  <c r="H106" i="33"/>
  <c r="U59" i="32"/>
  <c r="T60" i="32"/>
  <c r="I61" i="32"/>
  <c r="D61" i="32"/>
  <c r="H105" i="32"/>
  <c r="E61" i="32"/>
  <c r="H106" i="31"/>
  <c r="U59" i="31"/>
  <c r="T60" i="31"/>
  <c r="L63" i="10"/>
  <c r="J64" i="10" s="1"/>
  <c r="M63" i="10"/>
  <c r="K64" i="10" s="1"/>
  <c r="H106" i="29"/>
  <c r="H167" i="28"/>
  <c r="H105" i="27"/>
  <c r="H105" i="26"/>
  <c r="H105" i="25"/>
  <c r="H106" i="24"/>
  <c r="H105" i="23"/>
  <c r="H106" i="22"/>
  <c r="H106" i="21"/>
  <c r="H106" i="20"/>
  <c r="H142" i="19"/>
  <c r="H103" i="18"/>
  <c r="H165" i="17"/>
  <c r="H104" i="16"/>
  <c r="H165" i="15"/>
  <c r="H165" i="11"/>
  <c r="H186" i="10"/>
  <c r="E57" i="6"/>
  <c r="S57" i="6" s="1"/>
  <c r="I57" i="6"/>
  <c r="D57" i="6"/>
  <c r="B57" i="6" s="1"/>
  <c r="A57" i="6" s="1"/>
  <c r="M60" i="31" l="1"/>
  <c r="K61" i="31" s="1"/>
  <c r="E61" i="31" s="1"/>
  <c r="L60" i="31"/>
  <c r="J61" i="31" s="1"/>
  <c r="B60" i="31"/>
  <c r="A60" i="31" s="1"/>
  <c r="F60" i="31"/>
  <c r="M60" i="34"/>
  <c r="K61" i="34" s="1"/>
  <c r="E61" i="34" s="1"/>
  <c r="S61" i="34" s="1"/>
  <c r="L60" i="34"/>
  <c r="J61" i="34" s="1"/>
  <c r="B60" i="34"/>
  <c r="A60" i="34" s="1"/>
  <c r="F60" i="34"/>
  <c r="D61" i="33"/>
  <c r="B61" i="33" s="1"/>
  <c r="M60" i="33"/>
  <c r="K61" i="33" s="1"/>
  <c r="I61" i="33" s="1"/>
  <c r="M61" i="33" s="1"/>
  <c r="K62" i="33" s="1"/>
  <c r="E62" i="35"/>
  <c r="I62" i="35"/>
  <c r="D62" i="35"/>
  <c r="H106" i="35"/>
  <c r="B60" i="33"/>
  <c r="A60" i="33" s="1"/>
  <c r="F60" i="33"/>
  <c r="H106" i="34"/>
  <c r="H107" i="33"/>
  <c r="L61" i="32"/>
  <c r="J62" i="32" s="1"/>
  <c r="D62" i="32" s="1"/>
  <c r="M61" i="32"/>
  <c r="K62" i="32" s="1"/>
  <c r="E62" i="32" s="1"/>
  <c r="B61" i="32"/>
  <c r="A61" i="32" s="1"/>
  <c r="F61" i="32"/>
  <c r="S61" i="32"/>
  <c r="H106" i="32"/>
  <c r="S61" i="31"/>
  <c r="H107" i="31"/>
  <c r="I64" i="10"/>
  <c r="H107" i="29"/>
  <c r="H168" i="28"/>
  <c r="H106" i="27"/>
  <c r="H106" i="26"/>
  <c r="H106" i="25"/>
  <c r="H107" i="24"/>
  <c r="H106" i="23"/>
  <c r="H107" i="22"/>
  <c r="H107" i="21"/>
  <c r="H107" i="20"/>
  <c r="H143" i="19"/>
  <c r="H104" i="18"/>
  <c r="H166" i="17"/>
  <c r="H105" i="16"/>
  <c r="H166" i="15"/>
  <c r="H166" i="11"/>
  <c r="H187" i="10"/>
  <c r="U56" i="6"/>
  <c r="T57" i="6"/>
  <c r="F57" i="6"/>
  <c r="M57" i="6"/>
  <c r="K58" i="6" s="1"/>
  <c r="L57" i="6"/>
  <c r="J58" i="6" s="1"/>
  <c r="D58" i="6" s="1"/>
  <c r="B58" i="6" s="1"/>
  <c r="A58" i="6" s="1"/>
  <c r="I61" i="31" l="1"/>
  <c r="D61" i="31"/>
  <c r="L61" i="33"/>
  <c r="J62" i="33" s="1"/>
  <c r="D62" i="33" s="1"/>
  <c r="B62" i="33" s="1"/>
  <c r="A62" i="33" s="1"/>
  <c r="E61" i="33"/>
  <c r="S61" i="33" s="1"/>
  <c r="U60" i="33" s="1"/>
  <c r="D61" i="34"/>
  <c r="I61" i="34"/>
  <c r="F61" i="33"/>
  <c r="H107" i="35"/>
  <c r="S62" i="35"/>
  <c r="M62" i="35"/>
  <c r="K63" i="35" s="1"/>
  <c r="E63" i="35" s="1"/>
  <c r="L62" i="35"/>
  <c r="J63" i="35" s="1"/>
  <c r="D63" i="35" s="1"/>
  <c r="B62" i="35"/>
  <c r="A62" i="35" s="1"/>
  <c r="F62" i="35"/>
  <c r="A61" i="33"/>
  <c r="T61" i="34"/>
  <c r="U60" i="34"/>
  <c r="H107" i="34"/>
  <c r="H108" i="33"/>
  <c r="H107" i="32"/>
  <c r="U60" i="32"/>
  <c r="T61" i="32"/>
  <c r="S62" i="32"/>
  <c r="T62" i="32" s="1"/>
  <c r="B62" i="32"/>
  <c r="A62" i="32" s="1"/>
  <c r="F62" i="32"/>
  <c r="I62" i="32"/>
  <c r="U60" i="31"/>
  <c r="T61" i="31"/>
  <c r="H108" i="31"/>
  <c r="M64" i="10"/>
  <c r="K65" i="10" s="1"/>
  <c r="L64" i="10"/>
  <c r="J65" i="10" s="1"/>
  <c r="H108" i="29"/>
  <c r="H169" i="28"/>
  <c r="H107" i="27"/>
  <c r="H107" i="26"/>
  <c r="H107" i="25"/>
  <c r="H108" i="24"/>
  <c r="H107" i="23"/>
  <c r="H108" i="22"/>
  <c r="H108" i="21"/>
  <c r="H108" i="20"/>
  <c r="H144" i="19"/>
  <c r="H105" i="18"/>
  <c r="H167" i="17"/>
  <c r="H106" i="16"/>
  <c r="H167" i="15"/>
  <c r="H167" i="11"/>
  <c r="H188" i="10"/>
  <c r="F58" i="6"/>
  <c r="I58" i="6"/>
  <c r="E58" i="6"/>
  <c r="S58" i="6" s="1"/>
  <c r="F61" i="31" l="1"/>
  <c r="B61" i="31"/>
  <c r="A61" i="31" s="1"/>
  <c r="L61" i="31"/>
  <c r="J62" i="31" s="1"/>
  <c r="M61" i="31"/>
  <c r="K62" i="31" s="1"/>
  <c r="E62" i="31" s="1"/>
  <c r="S62" i="31" s="1"/>
  <c r="I62" i="33"/>
  <c r="L62" i="33" s="1"/>
  <c r="J63" i="33" s="1"/>
  <c r="T61" i="33"/>
  <c r="E62" i="33"/>
  <c r="S62" i="33" s="1"/>
  <c r="F62" i="33"/>
  <c r="M61" i="34"/>
  <c r="K62" i="34" s="1"/>
  <c r="E62" i="34" s="1"/>
  <c r="S62" i="34" s="1"/>
  <c r="L61" i="34"/>
  <c r="J62" i="34" s="1"/>
  <c r="B61" i="34"/>
  <c r="A61" i="34" s="1"/>
  <c r="F61" i="34"/>
  <c r="T62" i="35"/>
  <c r="U61" i="35"/>
  <c r="S63" i="35"/>
  <c r="T63" i="35" s="1"/>
  <c r="I63" i="35"/>
  <c r="B63" i="35"/>
  <c r="A63" i="35" s="1"/>
  <c r="F63" i="35"/>
  <c r="H108" i="35"/>
  <c r="H108" i="34"/>
  <c r="H109" i="33"/>
  <c r="L62" i="32"/>
  <c r="J63" i="32" s="1"/>
  <c r="M62" i="32"/>
  <c r="K63" i="32" s="1"/>
  <c r="U61" i="32"/>
  <c r="H108" i="32"/>
  <c r="H109" i="31"/>
  <c r="I65" i="10"/>
  <c r="H109" i="29"/>
  <c r="H170" i="28"/>
  <c r="H108" i="27"/>
  <c r="H108" i="26"/>
  <c r="H108" i="25"/>
  <c r="H109" i="24"/>
  <c r="H108" i="23"/>
  <c r="H109" i="22"/>
  <c r="H109" i="21"/>
  <c r="H109" i="20"/>
  <c r="H145" i="19"/>
  <c r="H106" i="18"/>
  <c r="H168" i="17"/>
  <c r="H107" i="16"/>
  <c r="H168" i="15"/>
  <c r="H168" i="11"/>
  <c r="H189" i="10"/>
  <c r="U57" i="6"/>
  <c r="T58" i="6"/>
  <c r="L58" i="6"/>
  <c r="J59" i="6" s="1"/>
  <c r="M58" i="6"/>
  <c r="K59" i="6" s="1"/>
  <c r="E59" i="6" s="1"/>
  <c r="S59" i="6" s="1"/>
  <c r="I62" i="31" l="1"/>
  <c r="D62" i="31"/>
  <c r="M62" i="33"/>
  <c r="K63" i="33" s="1"/>
  <c r="E63" i="33" s="1"/>
  <c r="S63" i="33" s="1"/>
  <c r="U62" i="33" s="1"/>
  <c r="D62" i="34"/>
  <c r="I62" i="34"/>
  <c r="U62" i="35"/>
  <c r="L63" i="35"/>
  <c r="J64" i="35" s="1"/>
  <c r="M63" i="35"/>
  <c r="K64" i="35" s="1"/>
  <c r="H109" i="35"/>
  <c r="U61" i="34"/>
  <c r="T62" i="34"/>
  <c r="H109" i="34"/>
  <c r="T62" i="33"/>
  <c r="U61" i="33"/>
  <c r="H110" i="33"/>
  <c r="D63" i="33"/>
  <c r="H109" i="32"/>
  <c r="E63" i="32"/>
  <c r="I63" i="32"/>
  <c r="D63" i="32"/>
  <c r="U61" i="31"/>
  <c r="T62" i="31"/>
  <c r="H110" i="31"/>
  <c r="M65" i="10"/>
  <c r="K66" i="10" s="1"/>
  <c r="L65" i="10"/>
  <c r="J66" i="10" s="1"/>
  <c r="H110" i="29"/>
  <c r="H171" i="28"/>
  <c r="H109" i="27"/>
  <c r="H109" i="26"/>
  <c r="H109" i="25"/>
  <c r="H110" i="24"/>
  <c r="H109" i="23"/>
  <c r="H110" i="22"/>
  <c r="H110" i="21"/>
  <c r="H110" i="20"/>
  <c r="H146" i="19"/>
  <c r="H107" i="18"/>
  <c r="H169" i="17"/>
  <c r="H108" i="16"/>
  <c r="H169" i="15"/>
  <c r="H169" i="11"/>
  <c r="H190" i="10"/>
  <c r="T59" i="6"/>
  <c r="U58" i="6"/>
  <c r="I59" i="6"/>
  <c r="D59" i="6"/>
  <c r="B59" i="6" s="1"/>
  <c r="A59" i="6" s="1"/>
  <c r="B62" i="31" l="1"/>
  <c r="A62" i="31" s="1"/>
  <c r="F62" i="31"/>
  <c r="L62" i="31"/>
  <c r="J63" i="31" s="1"/>
  <c r="M62" i="31"/>
  <c r="K63" i="31" s="1"/>
  <c r="E63" i="31" s="1"/>
  <c r="S63" i="31" s="1"/>
  <c r="I63" i="33"/>
  <c r="L63" i="33" s="1"/>
  <c r="J64" i="33" s="1"/>
  <c r="M62" i="34"/>
  <c r="K63" i="34" s="1"/>
  <c r="E63" i="34" s="1"/>
  <c r="S63" i="34" s="1"/>
  <c r="L62" i="34"/>
  <c r="J63" i="34" s="1"/>
  <c r="B62" i="34"/>
  <c r="A62" i="34" s="1"/>
  <c r="F62" i="34"/>
  <c r="E64" i="35"/>
  <c r="I64" i="35"/>
  <c r="D64" i="35"/>
  <c r="H110" i="35"/>
  <c r="T63" i="33"/>
  <c r="H110" i="34"/>
  <c r="B63" i="33"/>
  <c r="A63" i="33" s="1"/>
  <c r="F63" i="33"/>
  <c r="H111" i="33"/>
  <c r="B63" i="32"/>
  <c r="A63" i="32" s="1"/>
  <c r="F63" i="32"/>
  <c r="M63" i="32"/>
  <c r="K64" i="32" s="1"/>
  <c r="L63" i="32"/>
  <c r="J64" i="32" s="1"/>
  <c r="D64" i="32" s="1"/>
  <c r="S63" i="32"/>
  <c r="H110" i="32"/>
  <c r="H111" i="31"/>
  <c r="I66" i="10"/>
  <c r="H111" i="29"/>
  <c r="H172" i="28"/>
  <c r="H110" i="27"/>
  <c r="H110" i="26"/>
  <c r="H110" i="25"/>
  <c r="H111" i="24"/>
  <c r="H110" i="23"/>
  <c r="H111" i="22"/>
  <c r="H111" i="21"/>
  <c r="H111" i="20"/>
  <c r="H147" i="19"/>
  <c r="H108" i="18"/>
  <c r="H170" i="17"/>
  <c r="H109" i="16"/>
  <c r="H170" i="15"/>
  <c r="H170" i="11"/>
  <c r="H191" i="10"/>
  <c r="M59" i="6"/>
  <c r="K60" i="6" s="1"/>
  <c r="L59" i="6"/>
  <c r="J60" i="6" s="1"/>
  <c r="D60" i="6" s="1"/>
  <c r="B60" i="6" s="1"/>
  <c r="A60" i="6" s="1"/>
  <c r="F59" i="6"/>
  <c r="D63" i="31" l="1"/>
  <c r="I63" i="31"/>
  <c r="M63" i="33"/>
  <c r="K64" i="33" s="1"/>
  <c r="E64" i="33" s="1"/>
  <c r="D63" i="34"/>
  <c r="I63" i="34"/>
  <c r="M64" i="35"/>
  <c r="K65" i="35" s="1"/>
  <c r="E65" i="35" s="1"/>
  <c r="L64" i="35"/>
  <c r="J65" i="35" s="1"/>
  <c r="D65" i="35" s="1"/>
  <c r="H111" i="35"/>
  <c r="S64" i="35"/>
  <c r="B64" i="35"/>
  <c r="A64" i="35" s="1"/>
  <c r="F64" i="35"/>
  <c r="T63" i="34"/>
  <c r="U62" i="34"/>
  <c r="H111" i="34"/>
  <c r="D64" i="33"/>
  <c r="H112" i="33"/>
  <c r="B64" i="32"/>
  <c r="A64" i="32" s="1"/>
  <c r="F64" i="32"/>
  <c r="H111" i="32"/>
  <c r="T63" i="32"/>
  <c r="U62" i="32"/>
  <c r="E64" i="32"/>
  <c r="I64" i="32"/>
  <c r="T63" i="31"/>
  <c r="U62" i="31"/>
  <c r="H112" i="31"/>
  <c r="L66" i="10"/>
  <c r="J67" i="10" s="1"/>
  <c r="M66" i="10"/>
  <c r="K67" i="10" s="1"/>
  <c r="H112" i="29"/>
  <c r="H173" i="28"/>
  <c r="H111" i="27"/>
  <c r="H111" i="26"/>
  <c r="H111" i="25"/>
  <c r="H112" i="24"/>
  <c r="H111" i="23"/>
  <c r="H112" i="22"/>
  <c r="H112" i="21"/>
  <c r="H112" i="20"/>
  <c r="H148" i="19"/>
  <c r="H109" i="18"/>
  <c r="H171" i="17"/>
  <c r="H110" i="16"/>
  <c r="H171" i="15"/>
  <c r="H171" i="11"/>
  <c r="H192" i="10"/>
  <c r="F60" i="6"/>
  <c r="I60" i="6"/>
  <c r="E60" i="6"/>
  <c r="S60" i="6" s="1"/>
  <c r="M63" i="31" l="1"/>
  <c r="K64" i="31" s="1"/>
  <c r="E64" i="31" s="1"/>
  <c r="S64" i="31" s="1"/>
  <c r="U63" i="31" s="1"/>
  <c r="L63" i="31"/>
  <c r="J64" i="31" s="1"/>
  <c r="B63" i="31"/>
  <c r="A63" i="31" s="1"/>
  <c r="F63" i="31"/>
  <c r="I64" i="33"/>
  <c r="L64" i="33" s="1"/>
  <c r="J65" i="33" s="1"/>
  <c r="L63" i="34"/>
  <c r="J64" i="34" s="1"/>
  <c r="M63" i="34"/>
  <c r="K64" i="34" s="1"/>
  <c r="E64" i="34" s="1"/>
  <c r="S64" i="34" s="1"/>
  <c r="T64" i="34" s="1"/>
  <c r="F63" i="34"/>
  <c r="B63" i="34"/>
  <c r="A63" i="34" s="1"/>
  <c r="B65" i="35"/>
  <c r="A65" i="35" s="1"/>
  <c r="F65" i="35"/>
  <c r="H112" i="35"/>
  <c r="U63" i="35"/>
  <c r="T64" i="35"/>
  <c r="I65" i="35"/>
  <c r="S65" i="35"/>
  <c r="T65" i="35" s="1"/>
  <c r="H112" i="34"/>
  <c r="S64" i="33"/>
  <c r="B64" i="33"/>
  <c r="A64" i="33" s="1"/>
  <c r="F64" i="33"/>
  <c r="H113" i="33"/>
  <c r="H112" i="32"/>
  <c r="S64" i="32"/>
  <c r="L64" i="32"/>
  <c r="J65" i="32" s="1"/>
  <c r="M64" i="32"/>
  <c r="K65" i="32" s="1"/>
  <c r="E65" i="32" s="1"/>
  <c r="H113" i="31"/>
  <c r="I67" i="10"/>
  <c r="H113" i="29"/>
  <c r="H174" i="28"/>
  <c r="H112" i="27"/>
  <c r="H112" i="26"/>
  <c r="H112" i="25"/>
  <c r="H113" i="24"/>
  <c r="H112" i="23"/>
  <c r="H113" i="22"/>
  <c r="H113" i="21"/>
  <c r="H113" i="20"/>
  <c r="H149" i="19"/>
  <c r="H110" i="18"/>
  <c r="H172" i="17"/>
  <c r="H111" i="16"/>
  <c r="H172" i="15"/>
  <c r="H172" i="11"/>
  <c r="H193" i="10"/>
  <c r="U59" i="6"/>
  <c r="T60" i="6"/>
  <c r="L60" i="6"/>
  <c r="J61" i="6" s="1"/>
  <c r="M60" i="6"/>
  <c r="K61" i="6" s="1"/>
  <c r="E61" i="6" s="1"/>
  <c r="S61" i="6" s="1"/>
  <c r="T64" i="31" l="1"/>
  <c r="D64" i="31"/>
  <c r="I64" i="31"/>
  <c r="M64" i="33"/>
  <c r="K65" i="33" s="1"/>
  <c r="I65" i="33" s="1"/>
  <c r="U63" i="34"/>
  <c r="D64" i="34"/>
  <c r="I64" i="34"/>
  <c r="U64" i="35"/>
  <c r="H113" i="35"/>
  <c r="L65" i="35"/>
  <c r="J66" i="35" s="1"/>
  <c r="M65" i="35"/>
  <c r="K66" i="35" s="1"/>
  <c r="H113" i="34"/>
  <c r="D65" i="33"/>
  <c r="T64" i="33"/>
  <c r="U63" i="33"/>
  <c r="H114" i="33"/>
  <c r="U63" i="32"/>
  <c r="T64" i="32"/>
  <c r="S65" i="32"/>
  <c r="I65" i="32"/>
  <c r="D65" i="32"/>
  <c r="H113" i="32"/>
  <c r="H114" i="31"/>
  <c r="L67" i="10"/>
  <c r="J68" i="10" s="1"/>
  <c r="M67" i="10"/>
  <c r="K68" i="10" s="1"/>
  <c r="H114" i="29"/>
  <c r="H175" i="28"/>
  <c r="H113" i="27"/>
  <c r="H113" i="26"/>
  <c r="H113" i="25"/>
  <c r="H114" i="24"/>
  <c r="H113" i="23"/>
  <c r="H114" i="22"/>
  <c r="H114" i="21"/>
  <c r="H114" i="20"/>
  <c r="H150" i="19"/>
  <c r="H111" i="18"/>
  <c r="H173" i="17"/>
  <c r="H112" i="16"/>
  <c r="H173" i="15"/>
  <c r="H173" i="11"/>
  <c r="H194" i="10"/>
  <c r="T61" i="6"/>
  <c r="U60" i="6"/>
  <c r="I61" i="6"/>
  <c r="D61" i="6"/>
  <c r="B61" i="6" s="1"/>
  <c r="A61" i="6" s="1"/>
  <c r="M64" i="31" l="1"/>
  <c r="K65" i="31" s="1"/>
  <c r="E65" i="31" s="1"/>
  <c r="S65" i="31" s="1"/>
  <c r="L64" i="31"/>
  <c r="J65" i="31" s="1"/>
  <c r="B64" i="31"/>
  <c r="A64" i="31" s="1"/>
  <c r="F64" i="31"/>
  <c r="E65" i="33"/>
  <c r="S65" i="33" s="1"/>
  <c r="M64" i="34"/>
  <c r="K65" i="34" s="1"/>
  <c r="E65" i="34" s="1"/>
  <c r="S65" i="34" s="1"/>
  <c r="L64" i="34"/>
  <c r="J65" i="34" s="1"/>
  <c r="F64" i="34"/>
  <c r="B64" i="34"/>
  <c r="A64" i="34" s="1"/>
  <c r="E66" i="35"/>
  <c r="I66" i="35"/>
  <c r="D66" i="35"/>
  <c r="H114" i="35"/>
  <c r="H114" i="34"/>
  <c r="B65" i="33"/>
  <c r="A65" i="33" s="1"/>
  <c r="F65" i="33"/>
  <c r="H115" i="33"/>
  <c r="L65" i="33"/>
  <c r="J66" i="33" s="1"/>
  <c r="M65" i="33"/>
  <c r="K66" i="33" s="1"/>
  <c r="T65" i="32"/>
  <c r="B65" i="32"/>
  <c r="A65" i="32" s="1"/>
  <c r="F65" i="32"/>
  <c r="U64" i="32"/>
  <c r="H114" i="32"/>
  <c r="M65" i="32"/>
  <c r="K66" i="32" s="1"/>
  <c r="L65" i="32"/>
  <c r="J66" i="32" s="1"/>
  <c r="H115" i="31"/>
  <c r="I68" i="10"/>
  <c r="H115" i="29"/>
  <c r="H176" i="28"/>
  <c r="H114" i="27"/>
  <c r="H114" i="26"/>
  <c r="H114" i="25"/>
  <c r="H115" i="24"/>
  <c r="H114" i="23"/>
  <c r="H115" i="22"/>
  <c r="H115" i="21"/>
  <c r="H115" i="20"/>
  <c r="H151" i="19"/>
  <c r="H112" i="18"/>
  <c r="H174" i="17"/>
  <c r="H113" i="16"/>
  <c r="H174" i="15"/>
  <c r="H174" i="11"/>
  <c r="H195" i="10"/>
  <c r="M61" i="6"/>
  <c r="K62" i="6" s="1"/>
  <c r="L61" i="6"/>
  <c r="J62" i="6" s="1"/>
  <c r="F61" i="6"/>
  <c r="D65" i="31" l="1"/>
  <c r="I65" i="31"/>
  <c r="I65" i="34"/>
  <c r="D65" i="34"/>
  <c r="H115" i="35"/>
  <c r="S66" i="35"/>
  <c r="M66" i="35"/>
  <c r="K67" i="35" s="1"/>
  <c r="E67" i="35" s="1"/>
  <c r="L66" i="35"/>
  <c r="J67" i="35" s="1"/>
  <c r="D67" i="35" s="1"/>
  <c r="B66" i="35"/>
  <c r="A66" i="35" s="1"/>
  <c r="F66" i="35"/>
  <c r="U64" i="34"/>
  <c r="T65" i="34"/>
  <c r="H115" i="34"/>
  <c r="H116" i="33"/>
  <c r="I66" i="33"/>
  <c r="D66" i="33"/>
  <c r="U64" i="33"/>
  <c r="T65" i="33"/>
  <c r="E66" i="33"/>
  <c r="I66" i="32"/>
  <c r="E66" i="32"/>
  <c r="H115" i="32"/>
  <c r="D66" i="32"/>
  <c r="H116" i="31"/>
  <c r="U64" i="31"/>
  <c r="T65" i="31"/>
  <c r="M68" i="10"/>
  <c r="K69" i="10" s="1"/>
  <c r="L68" i="10"/>
  <c r="J69" i="10" s="1"/>
  <c r="H116" i="29"/>
  <c r="H177" i="28"/>
  <c r="H115" i="27"/>
  <c r="H115" i="26"/>
  <c r="H115" i="25"/>
  <c r="H116" i="24"/>
  <c r="H115" i="23"/>
  <c r="H116" i="22"/>
  <c r="H116" i="21"/>
  <c r="H116" i="20"/>
  <c r="H152" i="19"/>
  <c r="H113" i="18"/>
  <c r="H175" i="17"/>
  <c r="H114" i="16"/>
  <c r="H175" i="15"/>
  <c r="H175" i="11"/>
  <c r="H196" i="10"/>
  <c r="I62" i="6"/>
  <c r="D62" i="6"/>
  <c r="B62" i="6" s="1"/>
  <c r="A62" i="6" s="1"/>
  <c r="E62" i="6"/>
  <c r="S62" i="6" s="1"/>
  <c r="M65" i="31" l="1"/>
  <c r="K66" i="31" s="1"/>
  <c r="E66" i="31" s="1"/>
  <c r="S66" i="31" s="1"/>
  <c r="L65" i="31"/>
  <c r="J66" i="31" s="1"/>
  <c r="B65" i="31"/>
  <c r="A65" i="31" s="1"/>
  <c r="F65" i="31"/>
  <c r="B65" i="34"/>
  <c r="A65" i="34" s="1"/>
  <c r="F65" i="34"/>
  <c r="L65" i="34"/>
  <c r="J66" i="34" s="1"/>
  <c r="M65" i="34"/>
  <c r="K66" i="34" s="1"/>
  <c r="E66" i="34" s="1"/>
  <c r="S66" i="34" s="1"/>
  <c r="T66" i="35"/>
  <c r="U65" i="35"/>
  <c r="I67" i="35"/>
  <c r="B67" i="35"/>
  <c r="A67" i="35" s="1"/>
  <c r="F67" i="35"/>
  <c r="S67" i="35"/>
  <c r="U66" i="35" s="1"/>
  <c r="H116" i="35"/>
  <c r="H116" i="34"/>
  <c r="S66" i="33"/>
  <c r="H117" i="33"/>
  <c r="L66" i="33"/>
  <c r="J67" i="33" s="1"/>
  <c r="D67" i="33" s="1"/>
  <c r="M66" i="33"/>
  <c r="K67" i="33" s="1"/>
  <c r="B66" i="33"/>
  <c r="A66" i="33" s="1"/>
  <c r="F66" i="33"/>
  <c r="S66" i="32"/>
  <c r="B66" i="32"/>
  <c r="A66" i="32" s="1"/>
  <c r="F66" i="32"/>
  <c r="L66" i="32"/>
  <c r="J67" i="32" s="1"/>
  <c r="D67" i="32" s="1"/>
  <c r="M66" i="32"/>
  <c r="K67" i="32" s="1"/>
  <c r="H116" i="32"/>
  <c r="H117" i="31"/>
  <c r="I69" i="10"/>
  <c r="H117" i="29"/>
  <c r="H178" i="28"/>
  <c r="H116" i="27"/>
  <c r="H116" i="26"/>
  <c r="H116" i="25"/>
  <c r="H117" i="24"/>
  <c r="H116" i="23"/>
  <c r="H117" i="22"/>
  <c r="H117" i="21"/>
  <c r="H117" i="20"/>
  <c r="H153" i="19"/>
  <c r="H114" i="18"/>
  <c r="H176" i="17"/>
  <c r="H115" i="16"/>
  <c r="H176" i="15"/>
  <c r="H176" i="11"/>
  <c r="H197" i="10"/>
  <c r="T62" i="6"/>
  <c r="U61" i="6"/>
  <c r="F62" i="6"/>
  <c r="M62" i="6"/>
  <c r="K63" i="6" s="1"/>
  <c r="L62" i="6"/>
  <c r="J63" i="6" s="1"/>
  <c r="I66" i="31" l="1"/>
  <c r="D66" i="31"/>
  <c r="T66" i="31"/>
  <c r="U65" i="31"/>
  <c r="D66" i="34"/>
  <c r="I66" i="34"/>
  <c r="L67" i="35"/>
  <c r="J68" i="35" s="1"/>
  <c r="M67" i="35"/>
  <c r="K68" i="35" s="1"/>
  <c r="H117" i="35"/>
  <c r="T67" i="35"/>
  <c r="H117" i="34"/>
  <c r="T66" i="34"/>
  <c r="U65" i="34"/>
  <c r="B67" i="33"/>
  <c r="A67" i="33" s="1"/>
  <c r="F67" i="33"/>
  <c r="H118" i="33"/>
  <c r="U65" i="33"/>
  <c r="T66" i="33"/>
  <c r="I67" i="33"/>
  <c r="E67" i="33"/>
  <c r="H117" i="32"/>
  <c r="I67" i="32"/>
  <c r="U65" i="32"/>
  <c r="T66" i="32"/>
  <c r="B67" i="32"/>
  <c r="A67" i="32" s="1"/>
  <c r="F67" i="32"/>
  <c r="E67" i="32"/>
  <c r="H118" i="31"/>
  <c r="M69" i="10"/>
  <c r="K70" i="10" s="1"/>
  <c r="L69" i="10"/>
  <c r="J70" i="10" s="1"/>
  <c r="H118" i="29"/>
  <c r="H179" i="28"/>
  <c r="H117" i="27"/>
  <c r="H117" i="26"/>
  <c r="H117" i="25"/>
  <c r="H118" i="24"/>
  <c r="H117" i="23"/>
  <c r="H118" i="22"/>
  <c r="H118" i="21"/>
  <c r="H118" i="20"/>
  <c r="H154" i="19"/>
  <c r="H115" i="18"/>
  <c r="H177" i="17"/>
  <c r="H116" i="16"/>
  <c r="H177" i="15"/>
  <c r="H177" i="11"/>
  <c r="H198" i="10"/>
  <c r="E63" i="6"/>
  <c r="S63" i="6" s="1"/>
  <c r="I63" i="6"/>
  <c r="D63" i="6"/>
  <c r="B63" i="6" s="1"/>
  <c r="A63" i="6" s="1"/>
  <c r="B66" i="31" l="1"/>
  <c r="A66" i="31" s="1"/>
  <c r="F66" i="31"/>
  <c r="M66" i="31"/>
  <c r="K67" i="31" s="1"/>
  <c r="E67" i="31" s="1"/>
  <c r="S67" i="31" s="1"/>
  <c r="L66" i="31"/>
  <c r="J67" i="31" s="1"/>
  <c r="L66" i="34"/>
  <c r="J67" i="34" s="1"/>
  <c r="M66" i="34"/>
  <c r="K67" i="34" s="1"/>
  <c r="E67" i="34" s="1"/>
  <c r="S67" i="34" s="1"/>
  <c r="B66" i="34"/>
  <c r="A66" i="34" s="1"/>
  <c r="F66" i="34"/>
  <c r="E68" i="35"/>
  <c r="H118" i="35"/>
  <c r="I68" i="35"/>
  <c r="D68" i="35"/>
  <c r="H118" i="34"/>
  <c r="L67" i="33"/>
  <c r="J68" i="33" s="1"/>
  <c r="M67" i="33"/>
  <c r="K68" i="33" s="1"/>
  <c r="E68" i="33" s="1"/>
  <c r="S67" i="33"/>
  <c r="H119" i="33"/>
  <c r="S67" i="32"/>
  <c r="M67" i="32"/>
  <c r="K68" i="32" s="1"/>
  <c r="L67" i="32"/>
  <c r="J68" i="32" s="1"/>
  <c r="H118" i="32"/>
  <c r="H119" i="31"/>
  <c r="I70" i="10"/>
  <c r="H119" i="29"/>
  <c r="H180" i="28"/>
  <c r="H118" i="27"/>
  <c r="H118" i="26"/>
  <c r="H118" i="25"/>
  <c r="H119" i="24"/>
  <c r="H118" i="23"/>
  <c r="H119" i="22"/>
  <c r="H119" i="21"/>
  <c r="H119" i="20"/>
  <c r="H155" i="19"/>
  <c r="H116" i="18"/>
  <c r="H178" i="17"/>
  <c r="H117" i="16"/>
  <c r="H178" i="15"/>
  <c r="H178" i="11"/>
  <c r="H199" i="10"/>
  <c r="T63" i="6"/>
  <c r="U62" i="6"/>
  <c r="L63" i="6"/>
  <c r="J64" i="6" s="1"/>
  <c r="M63" i="6"/>
  <c r="K64" i="6" s="1"/>
  <c r="F63" i="6"/>
  <c r="D67" i="31" l="1"/>
  <c r="I67" i="31"/>
  <c r="I67" i="34"/>
  <c r="D67" i="34"/>
  <c r="B68" i="35"/>
  <c r="A68" i="35" s="1"/>
  <c r="F68" i="35"/>
  <c r="M68" i="35"/>
  <c r="K69" i="35" s="1"/>
  <c r="L68" i="35"/>
  <c r="J69" i="35" s="1"/>
  <c r="D69" i="35" s="1"/>
  <c r="S68" i="35"/>
  <c r="H119" i="35"/>
  <c r="H119" i="34"/>
  <c r="U66" i="34"/>
  <c r="T67" i="34"/>
  <c r="T67" i="33"/>
  <c r="U66" i="33"/>
  <c r="S68" i="33"/>
  <c r="H120" i="33"/>
  <c r="I68" i="33"/>
  <c r="D68" i="33"/>
  <c r="I68" i="32"/>
  <c r="D68" i="32"/>
  <c r="T67" i="32"/>
  <c r="U66" i="32"/>
  <c r="H119" i="32"/>
  <c r="E68" i="32"/>
  <c r="H120" i="31"/>
  <c r="T67" i="31"/>
  <c r="U66" i="31"/>
  <c r="L70" i="10"/>
  <c r="J71" i="10" s="1"/>
  <c r="M70" i="10"/>
  <c r="K71" i="10" s="1"/>
  <c r="H120" i="29"/>
  <c r="H181" i="28"/>
  <c r="H119" i="27"/>
  <c r="H119" i="26"/>
  <c r="H119" i="25"/>
  <c r="H120" i="24"/>
  <c r="H119" i="23"/>
  <c r="H120" i="22"/>
  <c r="H120" i="21"/>
  <c r="H120" i="20"/>
  <c r="H156" i="19"/>
  <c r="H117" i="18"/>
  <c r="H179" i="17"/>
  <c r="H118" i="16"/>
  <c r="H179" i="15"/>
  <c r="H179" i="11"/>
  <c r="H200" i="10"/>
  <c r="I64" i="6"/>
  <c r="D64" i="6"/>
  <c r="B64" i="6" s="1"/>
  <c r="A64" i="6" s="1"/>
  <c r="E64" i="6"/>
  <c r="S64" i="6" s="1"/>
  <c r="L67" i="31" l="1"/>
  <c r="J68" i="31" s="1"/>
  <c r="M67" i="31"/>
  <c r="K68" i="31" s="1"/>
  <c r="E68" i="31" s="1"/>
  <c r="S68" i="31" s="1"/>
  <c r="U67" i="31" s="1"/>
  <c r="F67" i="31"/>
  <c r="B67" i="31"/>
  <c r="A67" i="31" s="1"/>
  <c r="B67" i="34"/>
  <c r="A67" i="34" s="1"/>
  <c r="F67" i="34"/>
  <c r="L67" i="34"/>
  <c r="J68" i="34" s="1"/>
  <c r="M67" i="34"/>
  <c r="K68" i="34" s="1"/>
  <c r="E68" i="34" s="1"/>
  <c r="S68" i="34" s="1"/>
  <c r="T68" i="34" s="1"/>
  <c r="B69" i="35"/>
  <c r="A69" i="35" s="1"/>
  <c r="F69" i="35"/>
  <c r="T68" i="35"/>
  <c r="U67" i="35"/>
  <c r="E69" i="35"/>
  <c r="H120" i="35"/>
  <c r="I69" i="35"/>
  <c r="H120" i="34"/>
  <c r="B68" i="33"/>
  <c r="A68" i="33" s="1"/>
  <c r="F68" i="33"/>
  <c r="H121" i="33"/>
  <c r="L68" i="33"/>
  <c r="J69" i="33" s="1"/>
  <c r="M68" i="33"/>
  <c r="K69" i="33" s="1"/>
  <c r="U67" i="33"/>
  <c r="T68" i="33"/>
  <c r="L68" i="32"/>
  <c r="J69" i="32" s="1"/>
  <c r="D69" i="32" s="1"/>
  <c r="M68" i="32"/>
  <c r="K69" i="32" s="1"/>
  <c r="E69" i="32" s="1"/>
  <c r="S68" i="32"/>
  <c r="B68" i="32"/>
  <c r="A68" i="32" s="1"/>
  <c r="F68" i="32"/>
  <c r="H120" i="32"/>
  <c r="H121" i="31"/>
  <c r="I71" i="10"/>
  <c r="H121" i="29"/>
  <c r="H182" i="28"/>
  <c r="H120" i="27"/>
  <c r="H120" i="26"/>
  <c r="H120" i="25"/>
  <c r="H121" i="24"/>
  <c r="H120" i="23"/>
  <c r="H121" i="22"/>
  <c r="H121" i="21"/>
  <c r="H121" i="20"/>
  <c r="H157" i="19"/>
  <c r="H118" i="18"/>
  <c r="H180" i="17"/>
  <c r="H119" i="16"/>
  <c r="H180" i="15"/>
  <c r="H180" i="11"/>
  <c r="H201" i="10"/>
  <c r="U63" i="6"/>
  <c r="T64" i="6"/>
  <c r="F64" i="6"/>
  <c r="M64" i="6"/>
  <c r="K65" i="6" s="1"/>
  <c r="L64" i="6"/>
  <c r="J65" i="6" s="1"/>
  <c r="D65" i="6" s="1"/>
  <c r="B65" i="6" s="1"/>
  <c r="A65" i="6" s="1"/>
  <c r="T68" i="31" l="1"/>
  <c r="D68" i="31"/>
  <c r="I68" i="31"/>
  <c r="U67" i="34"/>
  <c r="D68" i="34"/>
  <c r="I68" i="34"/>
  <c r="H121" i="35"/>
  <c r="L69" i="35"/>
  <c r="J70" i="35" s="1"/>
  <c r="M69" i="35"/>
  <c r="K70" i="35" s="1"/>
  <c r="S69" i="35"/>
  <c r="H121" i="34"/>
  <c r="I69" i="33"/>
  <c r="D69" i="33"/>
  <c r="E69" i="33"/>
  <c r="H122" i="33"/>
  <c r="B69" i="32"/>
  <c r="A69" i="32" s="1"/>
  <c r="F69" i="32"/>
  <c r="H121" i="32"/>
  <c r="S69" i="32"/>
  <c r="T68" i="32"/>
  <c r="U67" i="32"/>
  <c r="I69" i="32"/>
  <c r="H122" i="31"/>
  <c r="L71" i="10"/>
  <c r="J72" i="10" s="1"/>
  <c r="M71" i="10"/>
  <c r="K72" i="10" s="1"/>
  <c r="H122" i="29"/>
  <c r="H183" i="28"/>
  <c r="H121" i="27"/>
  <c r="H121" i="26"/>
  <c r="H121" i="25"/>
  <c r="H122" i="24"/>
  <c r="H121" i="23"/>
  <c r="H122" i="22"/>
  <c r="H122" i="21"/>
  <c r="H122" i="20"/>
  <c r="H158" i="19"/>
  <c r="H119" i="18"/>
  <c r="H181" i="17"/>
  <c r="H120" i="16"/>
  <c r="H181" i="15"/>
  <c r="H181" i="11"/>
  <c r="H202" i="10"/>
  <c r="F65" i="6"/>
  <c r="E65" i="6"/>
  <c r="S65" i="6" s="1"/>
  <c r="I65" i="6"/>
  <c r="L68" i="31" l="1"/>
  <c r="J69" i="31" s="1"/>
  <c r="M68" i="31"/>
  <c r="K69" i="31" s="1"/>
  <c r="E69" i="31" s="1"/>
  <c r="S69" i="31" s="1"/>
  <c r="F68" i="31"/>
  <c r="B68" i="31"/>
  <c r="A68" i="31" s="1"/>
  <c r="L68" i="34"/>
  <c r="J69" i="34" s="1"/>
  <c r="M68" i="34"/>
  <c r="K69" i="34" s="1"/>
  <c r="E69" i="34" s="1"/>
  <c r="S69" i="34" s="1"/>
  <c r="B68" i="34"/>
  <c r="A68" i="34" s="1"/>
  <c r="F68" i="34"/>
  <c r="T69" i="35"/>
  <c r="U68" i="35"/>
  <c r="I70" i="35"/>
  <c r="D70" i="35"/>
  <c r="E70" i="35"/>
  <c r="H122" i="35"/>
  <c r="H122" i="34"/>
  <c r="B69" i="33"/>
  <c r="A69" i="33" s="1"/>
  <c r="F69" i="33"/>
  <c r="H123" i="33"/>
  <c r="S69" i="33"/>
  <c r="L69" i="33"/>
  <c r="J70" i="33" s="1"/>
  <c r="M69" i="33"/>
  <c r="K70" i="33" s="1"/>
  <c r="E70" i="33" s="1"/>
  <c r="H122" i="32"/>
  <c r="M69" i="32"/>
  <c r="K70" i="32" s="1"/>
  <c r="L69" i="32"/>
  <c r="J70" i="32" s="1"/>
  <c r="T69" i="32"/>
  <c r="U68" i="32"/>
  <c r="H123" i="31"/>
  <c r="I72" i="10"/>
  <c r="H123" i="29"/>
  <c r="H184" i="28"/>
  <c r="H122" i="27"/>
  <c r="H122" i="26"/>
  <c r="H122" i="25"/>
  <c r="H123" i="24"/>
  <c r="H122" i="23"/>
  <c r="H123" i="22"/>
  <c r="H123" i="21"/>
  <c r="H123" i="20"/>
  <c r="H159" i="19"/>
  <c r="H120" i="18"/>
  <c r="H182" i="17"/>
  <c r="H121" i="16"/>
  <c r="H182" i="15"/>
  <c r="H182" i="11"/>
  <c r="H203" i="10"/>
  <c r="U64" i="6"/>
  <c r="T65" i="6"/>
  <c r="M65" i="6"/>
  <c r="K66" i="6" s="1"/>
  <c r="L65" i="6"/>
  <c r="J66" i="6" s="1"/>
  <c r="D69" i="31" l="1"/>
  <c r="I69" i="31"/>
  <c r="D69" i="34"/>
  <c r="I69" i="34"/>
  <c r="H123" i="35"/>
  <c r="B70" i="35"/>
  <c r="A70" i="35" s="1"/>
  <c r="F70" i="35"/>
  <c r="M70" i="35"/>
  <c r="K71" i="35" s="1"/>
  <c r="E71" i="35" s="1"/>
  <c r="L70" i="35"/>
  <c r="J71" i="35" s="1"/>
  <c r="D71" i="35" s="1"/>
  <c r="S70" i="35"/>
  <c r="H123" i="34"/>
  <c r="T69" i="34"/>
  <c r="U68" i="34"/>
  <c r="S70" i="33"/>
  <c r="U69" i="33" s="1"/>
  <c r="I70" i="33"/>
  <c r="U68" i="33"/>
  <c r="T69" i="33"/>
  <c r="D70" i="33"/>
  <c r="H124" i="33"/>
  <c r="I70" i="32"/>
  <c r="D70" i="32"/>
  <c r="E70" i="32"/>
  <c r="H123" i="32"/>
  <c r="T69" i="31"/>
  <c r="U68" i="31"/>
  <c r="H124" i="31"/>
  <c r="M72" i="10"/>
  <c r="K73" i="10" s="1"/>
  <c r="L72" i="10"/>
  <c r="J73" i="10" s="1"/>
  <c r="H124" i="29"/>
  <c r="H185" i="28"/>
  <c r="H123" i="27"/>
  <c r="H123" i="26"/>
  <c r="H123" i="25"/>
  <c r="H124" i="24"/>
  <c r="H123" i="23"/>
  <c r="H124" i="22"/>
  <c r="H124" i="21"/>
  <c r="H124" i="20"/>
  <c r="H160" i="19"/>
  <c r="H121" i="18"/>
  <c r="H183" i="17"/>
  <c r="H122" i="16"/>
  <c r="H183" i="15"/>
  <c r="H183" i="11"/>
  <c r="H204" i="10"/>
  <c r="I66" i="6"/>
  <c r="D66" i="6"/>
  <c r="B66" i="6" s="1"/>
  <c r="A66" i="6" s="1"/>
  <c r="E66" i="6"/>
  <c r="S66" i="6" s="1"/>
  <c r="L69" i="31" l="1"/>
  <c r="J70" i="31" s="1"/>
  <c r="M69" i="31"/>
  <c r="K70" i="31" s="1"/>
  <c r="E70" i="31" s="1"/>
  <c r="S70" i="31" s="1"/>
  <c r="U69" i="31" s="1"/>
  <c r="B69" i="31"/>
  <c r="A69" i="31" s="1"/>
  <c r="F69" i="31"/>
  <c r="L69" i="34"/>
  <c r="J70" i="34" s="1"/>
  <c r="M69" i="34"/>
  <c r="K70" i="34" s="1"/>
  <c r="E70" i="34" s="1"/>
  <c r="S70" i="34" s="1"/>
  <c r="U69" i="34" s="1"/>
  <c r="F69" i="34"/>
  <c r="B69" i="34"/>
  <c r="A69" i="34" s="1"/>
  <c r="S71" i="35"/>
  <c r="U70" i="35" s="1"/>
  <c r="B71" i="35"/>
  <c r="A71" i="35" s="1"/>
  <c r="F71" i="35"/>
  <c r="I71" i="35"/>
  <c r="T70" i="35"/>
  <c r="U69" i="35"/>
  <c r="H124" i="35"/>
  <c r="H124" i="34"/>
  <c r="H125" i="33"/>
  <c r="L70" i="33"/>
  <c r="J71" i="33" s="1"/>
  <c r="D71" i="33" s="1"/>
  <c r="M70" i="33"/>
  <c r="K71" i="33" s="1"/>
  <c r="B70" i="33"/>
  <c r="A70" i="33" s="1"/>
  <c r="F70" i="33"/>
  <c r="T70" i="33"/>
  <c r="H124" i="32"/>
  <c r="L70" i="32"/>
  <c r="J71" i="32" s="1"/>
  <c r="D71" i="32" s="1"/>
  <c r="M70" i="32"/>
  <c r="K71" i="32" s="1"/>
  <c r="B70" i="32"/>
  <c r="A70" i="32" s="1"/>
  <c r="F70" i="32"/>
  <c r="S70" i="32"/>
  <c r="H125" i="31"/>
  <c r="I73" i="10"/>
  <c r="H125" i="29"/>
  <c r="H186" i="28"/>
  <c r="H124" i="27"/>
  <c r="H124" i="26"/>
  <c r="H124" i="25"/>
  <c r="H125" i="24"/>
  <c r="H124" i="23"/>
  <c r="H125" i="22"/>
  <c r="H125" i="21"/>
  <c r="H125" i="20"/>
  <c r="H161" i="19"/>
  <c r="H122" i="18"/>
  <c r="H184" i="17"/>
  <c r="H123" i="16"/>
  <c r="H184" i="15"/>
  <c r="H184" i="11"/>
  <c r="H205" i="10"/>
  <c r="U65" i="6"/>
  <c r="T66" i="6"/>
  <c r="F66" i="6"/>
  <c r="L66" i="6"/>
  <c r="J67" i="6" s="1"/>
  <c r="M66" i="6"/>
  <c r="K67" i="6" s="1"/>
  <c r="E67" i="6" s="1"/>
  <c r="S67" i="6" s="1"/>
  <c r="T70" i="31" l="1"/>
  <c r="D70" i="31"/>
  <c r="I70" i="31"/>
  <c r="T70" i="34"/>
  <c r="D70" i="34"/>
  <c r="I70" i="34"/>
  <c r="T71" i="35"/>
  <c r="L71" i="35"/>
  <c r="J72" i="35" s="1"/>
  <c r="M71" i="35"/>
  <c r="K72" i="35" s="1"/>
  <c r="H125" i="35"/>
  <c r="H125" i="34"/>
  <c r="B71" i="33"/>
  <c r="A71" i="33" s="1"/>
  <c r="F71" i="33"/>
  <c r="E71" i="33"/>
  <c r="H126" i="33"/>
  <c r="I71" i="33"/>
  <c r="B71" i="32"/>
  <c r="A71" i="32" s="1"/>
  <c r="F71" i="32"/>
  <c r="E71" i="32"/>
  <c r="I71" i="32"/>
  <c r="U69" i="32"/>
  <c r="T70" i="32"/>
  <c r="H125" i="32"/>
  <c r="H126" i="31"/>
  <c r="M73" i="10"/>
  <c r="K74" i="10" s="1"/>
  <c r="L73" i="10"/>
  <c r="J74" i="10" s="1"/>
  <c r="H126" i="29"/>
  <c r="H187" i="28"/>
  <c r="H125" i="27"/>
  <c r="H125" i="26"/>
  <c r="H125" i="25"/>
  <c r="H126" i="24"/>
  <c r="H125" i="23"/>
  <c r="H126" i="22"/>
  <c r="H126" i="21"/>
  <c r="H126" i="20"/>
  <c r="H162" i="19"/>
  <c r="H123" i="18"/>
  <c r="H185" i="17"/>
  <c r="H124" i="16"/>
  <c r="H185" i="15"/>
  <c r="H185" i="11"/>
  <c r="H206" i="10"/>
  <c r="U66" i="6"/>
  <c r="T67" i="6"/>
  <c r="I67" i="6"/>
  <c r="D67" i="6"/>
  <c r="B67" i="6" s="1"/>
  <c r="A67" i="6" s="1"/>
  <c r="L70" i="31" l="1"/>
  <c r="J71" i="31" s="1"/>
  <c r="M70" i="31"/>
  <c r="K71" i="31" s="1"/>
  <c r="E71" i="31" s="1"/>
  <c r="F70" i="31"/>
  <c r="B70" i="31"/>
  <c r="A70" i="31" s="1"/>
  <c r="L70" i="34"/>
  <c r="J71" i="34" s="1"/>
  <c r="M70" i="34"/>
  <c r="K71" i="34" s="1"/>
  <c r="E71" i="34" s="1"/>
  <c r="S71" i="34" s="1"/>
  <c r="B70" i="34"/>
  <c r="A70" i="34" s="1"/>
  <c r="F70" i="34"/>
  <c r="E72" i="35"/>
  <c r="H126" i="35"/>
  <c r="I72" i="35"/>
  <c r="D72" i="35"/>
  <c r="H126" i="34"/>
  <c r="L71" i="33"/>
  <c r="J72" i="33" s="1"/>
  <c r="M71" i="33"/>
  <c r="K72" i="33" s="1"/>
  <c r="H127" i="33"/>
  <c r="S71" i="33"/>
  <c r="M71" i="32"/>
  <c r="K72" i="32" s="1"/>
  <c r="E72" i="32" s="1"/>
  <c r="L71" i="32"/>
  <c r="J72" i="32" s="1"/>
  <c r="H126" i="32"/>
  <c r="S71" i="32"/>
  <c r="S71" i="31"/>
  <c r="H127" i="31"/>
  <c r="I74" i="10"/>
  <c r="H127" i="29"/>
  <c r="H188" i="28"/>
  <c r="H126" i="27"/>
  <c r="H126" i="26"/>
  <c r="H126" i="25"/>
  <c r="H127" i="24"/>
  <c r="H126" i="23"/>
  <c r="H127" i="22"/>
  <c r="H127" i="21"/>
  <c r="H127" i="20"/>
  <c r="H163" i="19"/>
  <c r="H124" i="18"/>
  <c r="H186" i="17"/>
  <c r="H125" i="16"/>
  <c r="H186" i="15"/>
  <c r="H186" i="11"/>
  <c r="H207" i="10"/>
  <c r="L67" i="6"/>
  <c r="J68" i="6" s="1"/>
  <c r="D68" i="6" s="1"/>
  <c r="B68" i="6" s="1"/>
  <c r="A68" i="6" s="1"/>
  <c r="M67" i="6"/>
  <c r="K68" i="6" s="1"/>
  <c r="F67" i="6"/>
  <c r="D71" i="31" l="1"/>
  <c r="I71" i="31"/>
  <c r="I71" i="34"/>
  <c r="D71" i="34"/>
  <c r="H127" i="35"/>
  <c r="M72" i="35"/>
  <c r="K73" i="35" s="1"/>
  <c r="L72" i="35"/>
  <c r="J73" i="35" s="1"/>
  <c r="D73" i="35" s="1"/>
  <c r="S72" i="35"/>
  <c r="B72" i="35"/>
  <c r="A72" i="35" s="1"/>
  <c r="F72" i="35"/>
  <c r="H127" i="34"/>
  <c r="T71" i="34"/>
  <c r="U70" i="34"/>
  <c r="H128" i="33"/>
  <c r="U70" i="33"/>
  <c r="T71" i="33"/>
  <c r="E72" i="33"/>
  <c r="I72" i="33"/>
  <c r="D72" i="33"/>
  <c r="H127" i="32"/>
  <c r="T71" i="32"/>
  <c r="U70" i="32"/>
  <c r="I72" i="32"/>
  <c r="D72" i="32"/>
  <c r="S72" i="32"/>
  <c r="T72" i="32" s="1"/>
  <c r="H128" i="31"/>
  <c r="U70" i="31"/>
  <c r="T71" i="31"/>
  <c r="L74" i="10"/>
  <c r="J75" i="10" s="1"/>
  <c r="M74" i="10"/>
  <c r="K75" i="10" s="1"/>
  <c r="H128" i="29"/>
  <c r="H189" i="28"/>
  <c r="H127" i="27"/>
  <c r="H127" i="26"/>
  <c r="H127" i="25"/>
  <c r="H128" i="24"/>
  <c r="H127" i="23"/>
  <c r="H128" i="22"/>
  <c r="H128" i="21"/>
  <c r="H128" i="20"/>
  <c r="H164" i="19"/>
  <c r="H125" i="18"/>
  <c r="H187" i="17"/>
  <c r="H126" i="16"/>
  <c r="H187" i="15"/>
  <c r="H187" i="11"/>
  <c r="H208" i="10"/>
  <c r="F68" i="6"/>
  <c r="E68" i="6"/>
  <c r="S68" i="6" s="1"/>
  <c r="I68" i="6"/>
  <c r="M71" i="31" l="1"/>
  <c r="K72" i="31" s="1"/>
  <c r="E72" i="31" s="1"/>
  <c r="L71" i="31"/>
  <c r="J72" i="31" s="1"/>
  <c r="F71" i="31"/>
  <c r="B71" i="31"/>
  <c r="A71" i="31" s="1"/>
  <c r="B71" i="34"/>
  <c r="A71" i="34" s="1"/>
  <c r="F71" i="34"/>
  <c r="M71" i="34"/>
  <c r="K72" i="34" s="1"/>
  <c r="E72" i="34" s="1"/>
  <c r="S72" i="34" s="1"/>
  <c r="T72" i="34" s="1"/>
  <c r="L71" i="34"/>
  <c r="J72" i="34" s="1"/>
  <c r="B73" i="35"/>
  <c r="A73" i="35" s="1"/>
  <c r="F73" i="35"/>
  <c r="I73" i="35"/>
  <c r="T72" i="35"/>
  <c r="U71" i="35"/>
  <c r="E73" i="35"/>
  <c r="H128" i="35"/>
  <c r="H128" i="34"/>
  <c r="S72" i="33"/>
  <c r="H129" i="33"/>
  <c r="B72" i="33"/>
  <c r="A72" i="33" s="1"/>
  <c r="F72" i="33"/>
  <c r="L72" i="33"/>
  <c r="J73" i="33" s="1"/>
  <c r="D73" i="33" s="1"/>
  <c r="M72" i="33"/>
  <c r="K73" i="33" s="1"/>
  <c r="L72" i="32"/>
  <c r="J73" i="32" s="1"/>
  <c r="D73" i="32" s="1"/>
  <c r="M72" i="32"/>
  <c r="K73" i="32" s="1"/>
  <c r="U71" i="32"/>
  <c r="B72" i="32"/>
  <c r="A72" i="32" s="1"/>
  <c r="F72" i="32"/>
  <c r="H128" i="32"/>
  <c r="S72" i="31"/>
  <c r="H129" i="31"/>
  <c r="I75" i="10"/>
  <c r="H129" i="29"/>
  <c r="H190" i="28"/>
  <c r="H128" i="27"/>
  <c r="H128" i="26"/>
  <c r="H128" i="25"/>
  <c r="H129" i="24"/>
  <c r="H128" i="23"/>
  <c r="H129" i="22"/>
  <c r="H129" i="21"/>
  <c r="H129" i="20"/>
  <c r="H165" i="19"/>
  <c r="H126" i="18"/>
  <c r="H188" i="17"/>
  <c r="H127" i="16"/>
  <c r="H188" i="15"/>
  <c r="H188" i="11"/>
  <c r="H209" i="10"/>
  <c r="U67" i="6"/>
  <c r="T68" i="6"/>
  <c r="L68" i="6"/>
  <c r="J69" i="6" s="1"/>
  <c r="M68" i="6"/>
  <c r="K69" i="6" s="1"/>
  <c r="I72" i="31" l="1"/>
  <c r="D72" i="31"/>
  <c r="U71" i="34"/>
  <c r="D72" i="34"/>
  <c r="I72" i="34"/>
  <c r="H129" i="35"/>
  <c r="S73" i="35"/>
  <c r="L73" i="35"/>
  <c r="J74" i="35" s="1"/>
  <c r="M73" i="35"/>
  <c r="K74" i="35" s="1"/>
  <c r="E74" i="35" s="1"/>
  <c r="H129" i="34"/>
  <c r="I73" i="33"/>
  <c r="H130" i="33"/>
  <c r="B73" i="33"/>
  <c r="A73" i="33" s="1"/>
  <c r="F73" i="33"/>
  <c r="T72" i="33"/>
  <c r="U71" i="33"/>
  <c r="E73" i="33"/>
  <c r="B73" i="32"/>
  <c r="A73" i="32" s="1"/>
  <c r="F73" i="32"/>
  <c r="E73" i="32"/>
  <c r="H129" i="32"/>
  <c r="I73" i="32"/>
  <c r="H130" i="31"/>
  <c r="U71" i="31"/>
  <c r="T72" i="31"/>
  <c r="L75" i="10"/>
  <c r="J76" i="10" s="1"/>
  <c r="M75" i="10"/>
  <c r="K76" i="10" s="1"/>
  <c r="H130" i="29"/>
  <c r="H191" i="28"/>
  <c r="H129" i="27"/>
  <c r="H129" i="26"/>
  <c r="H129" i="25"/>
  <c r="H130" i="24"/>
  <c r="H129" i="23"/>
  <c r="H130" i="22"/>
  <c r="H130" i="21"/>
  <c r="H130" i="20"/>
  <c r="H166" i="19"/>
  <c r="H127" i="18"/>
  <c r="H189" i="17"/>
  <c r="H128" i="16"/>
  <c r="H189" i="15"/>
  <c r="H189" i="11"/>
  <c r="H210" i="10"/>
  <c r="I69" i="6"/>
  <c r="D69" i="6"/>
  <c r="B69" i="6" s="1"/>
  <c r="A69" i="6" s="1"/>
  <c r="E69" i="6"/>
  <c r="S69" i="6" s="1"/>
  <c r="B72" i="31" l="1"/>
  <c r="A72" i="31" s="1"/>
  <c r="F72" i="31"/>
  <c r="L72" i="31"/>
  <c r="J73" i="31" s="1"/>
  <c r="M72" i="31"/>
  <c r="K73" i="31" s="1"/>
  <c r="E73" i="31" s="1"/>
  <c r="S73" i="31" s="1"/>
  <c r="U72" i="31" s="1"/>
  <c r="B72" i="34"/>
  <c r="A72" i="34" s="1"/>
  <c r="F72" i="34"/>
  <c r="L72" i="34"/>
  <c r="J73" i="34" s="1"/>
  <c r="M72" i="34"/>
  <c r="K73" i="34" s="1"/>
  <c r="E73" i="34" s="1"/>
  <c r="S73" i="34" s="1"/>
  <c r="S74" i="35"/>
  <c r="T74" i="35" s="1"/>
  <c r="T73" i="35"/>
  <c r="U72" i="35"/>
  <c r="I74" i="35"/>
  <c r="D74" i="35"/>
  <c r="H130" i="35"/>
  <c r="H130" i="34"/>
  <c r="H131" i="33"/>
  <c r="S73" i="33"/>
  <c r="L73" i="33"/>
  <c r="J74" i="33" s="1"/>
  <c r="M73" i="33"/>
  <c r="K74" i="33" s="1"/>
  <c r="E74" i="33" s="1"/>
  <c r="H130" i="32"/>
  <c r="M73" i="32"/>
  <c r="K74" i="32" s="1"/>
  <c r="L73" i="32"/>
  <c r="J74" i="32" s="1"/>
  <c r="S73" i="32"/>
  <c r="H131" i="31"/>
  <c r="I76" i="10"/>
  <c r="H131" i="29"/>
  <c r="H192" i="28"/>
  <c r="H130" i="27"/>
  <c r="H130" i="26"/>
  <c r="H130" i="25"/>
  <c r="H131" i="24"/>
  <c r="H130" i="23"/>
  <c r="H131" i="22"/>
  <c r="H131" i="21"/>
  <c r="H131" i="20"/>
  <c r="H167" i="19"/>
  <c r="H128" i="18"/>
  <c r="H190" i="17"/>
  <c r="H129" i="16"/>
  <c r="H190" i="15"/>
  <c r="H190" i="11"/>
  <c r="H211" i="10"/>
  <c r="U68" i="6"/>
  <c r="T69" i="6"/>
  <c r="F69" i="6"/>
  <c r="M69" i="6"/>
  <c r="K70" i="6" s="1"/>
  <c r="L69" i="6"/>
  <c r="J70" i="6" s="1"/>
  <c r="D70" i="6" s="1"/>
  <c r="B70" i="6" s="1"/>
  <c r="A70" i="6" s="1"/>
  <c r="T73" i="31" l="1"/>
  <c r="I73" i="31"/>
  <c r="D73" i="31"/>
  <c r="I73" i="34"/>
  <c r="L73" i="34" s="1"/>
  <c r="J74" i="34" s="1"/>
  <c r="D73" i="34"/>
  <c r="U73" i="35"/>
  <c r="B74" i="35"/>
  <c r="A74" i="35" s="1"/>
  <c r="F74" i="35"/>
  <c r="H131" i="35"/>
  <c r="M74" i="35"/>
  <c r="K75" i="35" s="1"/>
  <c r="L74" i="35"/>
  <c r="J75" i="35" s="1"/>
  <c r="D75" i="35" s="1"/>
  <c r="H131" i="34"/>
  <c r="T73" i="34"/>
  <c r="U72" i="34"/>
  <c r="S74" i="33"/>
  <c r="U73" i="33" s="1"/>
  <c r="U72" i="33"/>
  <c r="T73" i="33"/>
  <c r="H132" i="33"/>
  <c r="I74" i="33"/>
  <c r="D74" i="33"/>
  <c r="U72" i="32"/>
  <c r="T73" i="32"/>
  <c r="I74" i="32"/>
  <c r="D74" i="32"/>
  <c r="E74" i="32"/>
  <c r="H131" i="32"/>
  <c r="H132" i="31"/>
  <c r="M76" i="10"/>
  <c r="K77" i="10" s="1"/>
  <c r="L76" i="10"/>
  <c r="J77" i="10" s="1"/>
  <c r="H132" i="29"/>
  <c r="H193" i="28"/>
  <c r="H131" i="27"/>
  <c r="H131" i="26"/>
  <c r="H131" i="25"/>
  <c r="H132" i="24"/>
  <c r="H131" i="23"/>
  <c r="H132" i="22"/>
  <c r="H132" i="21"/>
  <c r="H132" i="20"/>
  <c r="H168" i="19"/>
  <c r="H129" i="18"/>
  <c r="H191" i="17"/>
  <c r="H130" i="16"/>
  <c r="H191" i="15"/>
  <c r="H191" i="11"/>
  <c r="H212" i="10"/>
  <c r="F70" i="6"/>
  <c r="I70" i="6"/>
  <c r="E70" i="6"/>
  <c r="S70" i="6" s="1"/>
  <c r="B73" i="31" l="1"/>
  <c r="A73" i="31" s="1"/>
  <c r="F73" i="31"/>
  <c r="M73" i="31"/>
  <c r="K74" i="31" s="1"/>
  <c r="E74" i="31" s="1"/>
  <c r="S74" i="31" s="1"/>
  <c r="L73" i="31"/>
  <c r="J74" i="31" s="1"/>
  <c r="M73" i="34"/>
  <c r="K74" i="34" s="1"/>
  <c r="E74" i="34" s="1"/>
  <c r="S74" i="34" s="1"/>
  <c r="U73" i="34" s="1"/>
  <c r="B73" i="34"/>
  <c r="A73" i="34" s="1"/>
  <c r="F73" i="34"/>
  <c r="D74" i="34"/>
  <c r="B75" i="35"/>
  <c r="A75" i="35" s="1"/>
  <c r="F75" i="35"/>
  <c r="E75" i="35"/>
  <c r="H132" i="35"/>
  <c r="I75" i="35"/>
  <c r="T74" i="33"/>
  <c r="H132" i="34"/>
  <c r="B74" i="33"/>
  <c r="A74" i="33" s="1"/>
  <c r="F74" i="33"/>
  <c r="L74" i="33"/>
  <c r="J75" i="33" s="1"/>
  <c r="M74" i="33"/>
  <c r="K75" i="33" s="1"/>
  <c r="H133" i="33"/>
  <c r="B74" i="32"/>
  <c r="A74" i="32" s="1"/>
  <c r="F74" i="32"/>
  <c r="H132" i="32"/>
  <c r="L74" i="32"/>
  <c r="J75" i="32" s="1"/>
  <c r="M74" i="32"/>
  <c r="K75" i="32" s="1"/>
  <c r="E75" i="32" s="1"/>
  <c r="S74" i="32"/>
  <c r="H133" i="31"/>
  <c r="I77" i="10"/>
  <c r="H133" i="29"/>
  <c r="H194" i="28"/>
  <c r="H132" i="27"/>
  <c r="H132" i="26"/>
  <c r="H132" i="25"/>
  <c r="H133" i="24"/>
  <c r="H132" i="23"/>
  <c r="H133" i="22"/>
  <c r="H133" i="21"/>
  <c r="H133" i="20"/>
  <c r="H169" i="19"/>
  <c r="H130" i="18"/>
  <c r="H192" i="17"/>
  <c r="H131" i="16"/>
  <c r="H192" i="15"/>
  <c r="H192" i="11"/>
  <c r="H213" i="10"/>
  <c r="U69" i="6"/>
  <c r="T70" i="6"/>
  <c r="L70" i="6"/>
  <c r="J71" i="6" s="1"/>
  <c r="M70" i="6"/>
  <c r="K71" i="6" s="1"/>
  <c r="E71" i="6" s="1"/>
  <c r="S71" i="6" s="1"/>
  <c r="D74" i="31" l="1"/>
  <c r="I74" i="31"/>
  <c r="T74" i="34"/>
  <c r="I74" i="34"/>
  <c r="F74" i="34"/>
  <c r="B74" i="34"/>
  <c r="A74" i="34" s="1"/>
  <c r="L75" i="35"/>
  <c r="J76" i="35" s="1"/>
  <c r="M75" i="35"/>
  <c r="K76" i="35" s="1"/>
  <c r="E76" i="35" s="1"/>
  <c r="S75" i="35"/>
  <c r="H133" i="35"/>
  <c r="H133" i="34"/>
  <c r="I75" i="33"/>
  <c r="D75" i="33"/>
  <c r="H134" i="33"/>
  <c r="E75" i="33"/>
  <c r="H133" i="32"/>
  <c r="I75" i="32"/>
  <c r="D75" i="32"/>
  <c r="S75" i="32"/>
  <c r="T75" i="32" s="1"/>
  <c r="U73" i="32"/>
  <c r="T74" i="32"/>
  <c r="T74" i="31"/>
  <c r="U73" i="31"/>
  <c r="H134" i="31"/>
  <c r="M77" i="10"/>
  <c r="K78" i="10" s="1"/>
  <c r="L77" i="10"/>
  <c r="J78" i="10" s="1"/>
  <c r="H134" i="29"/>
  <c r="H195" i="28"/>
  <c r="H133" i="27"/>
  <c r="H133" i="26"/>
  <c r="H133" i="25"/>
  <c r="H134" i="24"/>
  <c r="H133" i="23"/>
  <c r="H134" i="22"/>
  <c r="H134" i="21"/>
  <c r="H134" i="20"/>
  <c r="H170" i="19"/>
  <c r="H131" i="18"/>
  <c r="H193" i="17"/>
  <c r="H132" i="16"/>
  <c r="H193" i="15"/>
  <c r="H193" i="11"/>
  <c r="H214" i="10"/>
  <c r="T71" i="6"/>
  <c r="U70" i="6"/>
  <c r="I71" i="6"/>
  <c r="D71" i="6"/>
  <c r="B71" i="6" s="1"/>
  <c r="A71" i="6" s="1"/>
  <c r="M74" i="31" l="1"/>
  <c r="K75" i="31" s="1"/>
  <c r="E75" i="31" s="1"/>
  <c r="S75" i="31" s="1"/>
  <c r="T75" i="31" s="1"/>
  <c r="L74" i="31"/>
  <c r="J75" i="31" s="1"/>
  <c r="F74" i="31"/>
  <c r="B74" i="31"/>
  <c r="A74" i="31" s="1"/>
  <c r="M74" i="34"/>
  <c r="K75" i="34" s="1"/>
  <c r="E75" i="34" s="1"/>
  <c r="S75" i="34" s="1"/>
  <c r="L74" i="34"/>
  <c r="J75" i="34" s="1"/>
  <c r="U74" i="35"/>
  <c r="T75" i="35"/>
  <c r="S76" i="35"/>
  <c r="H134" i="35"/>
  <c r="I76" i="35"/>
  <c r="D76" i="35"/>
  <c r="H134" i="34"/>
  <c r="B75" i="33"/>
  <c r="A75" i="33" s="1"/>
  <c r="F75" i="33"/>
  <c r="S75" i="33"/>
  <c r="H135" i="33"/>
  <c r="L75" i="33"/>
  <c r="J76" i="33" s="1"/>
  <c r="M75" i="33"/>
  <c r="K76" i="33" s="1"/>
  <c r="E76" i="33" s="1"/>
  <c r="B75" i="32"/>
  <c r="A75" i="32" s="1"/>
  <c r="F75" i="32"/>
  <c r="U74" i="32"/>
  <c r="M75" i="32"/>
  <c r="K76" i="32" s="1"/>
  <c r="L75" i="32"/>
  <c r="J76" i="32" s="1"/>
  <c r="H134" i="32"/>
  <c r="H135" i="31"/>
  <c r="I78" i="10"/>
  <c r="H135" i="29"/>
  <c r="H196" i="28"/>
  <c r="H134" i="27"/>
  <c r="H134" i="26"/>
  <c r="H134" i="25"/>
  <c r="H135" i="24"/>
  <c r="H134" i="23"/>
  <c r="H135" i="22"/>
  <c r="H135" i="21"/>
  <c r="H135" i="20"/>
  <c r="H171" i="19"/>
  <c r="H132" i="18"/>
  <c r="H194" i="17"/>
  <c r="H133" i="16"/>
  <c r="H194" i="15"/>
  <c r="H194" i="11"/>
  <c r="H215" i="10"/>
  <c r="F71" i="6"/>
  <c r="M71" i="6"/>
  <c r="K72" i="6" s="1"/>
  <c r="L71" i="6"/>
  <c r="J72" i="6" s="1"/>
  <c r="D72" i="6" s="1"/>
  <c r="B72" i="6" s="1"/>
  <c r="A72" i="6" s="1"/>
  <c r="U74" i="31" l="1"/>
  <c r="D75" i="31"/>
  <c r="I75" i="31"/>
  <c r="I75" i="34"/>
  <c r="D75" i="34"/>
  <c r="B76" i="35"/>
  <c r="A76" i="35" s="1"/>
  <c r="F76" i="35"/>
  <c r="H135" i="35"/>
  <c r="U75" i="35"/>
  <c r="T76" i="35"/>
  <c r="M76" i="35"/>
  <c r="K77" i="35" s="1"/>
  <c r="L76" i="35"/>
  <c r="J77" i="35" s="1"/>
  <c r="T75" i="34"/>
  <c r="U74" i="34"/>
  <c r="H135" i="34"/>
  <c r="S76" i="33"/>
  <c r="T76" i="33" s="1"/>
  <c r="I76" i="33"/>
  <c r="H136" i="33"/>
  <c r="D76" i="33"/>
  <c r="U74" i="33"/>
  <c r="T75" i="33"/>
  <c r="I76" i="32"/>
  <c r="E76" i="32"/>
  <c r="D76" i="32"/>
  <c r="H135" i="32"/>
  <c r="H136" i="31"/>
  <c r="L78" i="10"/>
  <c r="J79" i="10" s="1"/>
  <c r="M78" i="10"/>
  <c r="K79" i="10" s="1"/>
  <c r="H136" i="29"/>
  <c r="H197" i="28"/>
  <c r="H135" i="27"/>
  <c r="H135" i="26"/>
  <c r="H135" i="25"/>
  <c r="H136" i="24"/>
  <c r="H135" i="23"/>
  <c r="H136" i="22"/>
  <c r="H136" i="21"/>
  <c r="H136" i="20"/>
  <c r="H172" i="19"/>
  <c r="H133" i="18"/>
  <c r="H195" i="17"/>
  <c r="H134" i="16"/>
  <c r="H195" i="15"/>
  <c r="H195" i="11"/>
  <c r="H216" i="10"/>
  <c r="F72" i="6"/>
  <c r="E72" i="6"/>
  <c r="S72" i="6" s="1"/>
  <c r="I72" i="6"/>
  <c r="L75" i="31" l="1"/>
  <c r="J76" i="31" s="1"/>
  <c r="M75" i="31"/>
  <c r="K76" i="31" s="1"/>
  <c r="E76" i="31" s="1"/>
  <c r="S76" i="31" s="1"/>
  <c r="B75" i="31"/>
  <c r="A75" i="31" s="1"/>
  <c r="F75" i="31"/>
  <c r="B75" i="34"/>
  <c r="A75" i="34" s="1"/>
  <c r="F75" i="34"/>
  <c r="L75" i="34"/>
  <c r="J76" i="34" s="1"/>
  <c r="M75" i="34"/>
  <c r="K76" i="34" s="1"/>
  <c r="E76" i="34" s="1"/>
  <c r="S76" i="34" s="1"/>
  <c r="T76" i="34" s="1"/>
  <c r="I77" i="35"/>
  <c r="E77" i="35"/>
  <c r="D77" i="35"/>
  <c r="H136" i="35"/>
  <c r="U75" i="33"/>
  <c r="H136" i="34"/>
  <c r="L76" i="33"/>
  <c r="J77" i="33" s="1"/>
  <c r="D77" i="33" s="1"/>
  <c r="M76" i="33"/>
  <c r="K77" i="33" s="1"/>
  <c r="B76" i="33"/>
  <c r="A76" i="33" s="1"/>
  <c r="F76" i="33"/>
  <c r="H137" i="33"/>
  <c r="S76" i="32"/>
  <c r="H136" i="32"/>
  <c r="L76" i="32"/>
  <c r="J77" i="32" s="1"/>
  <c r="D77" i="32" s="1"/>
  <c r="M76" i="32"/>
  <c r="K77" i="32" s="1"/>
  <c r="B76" i="32"/>
  <c r="A76" i="32" s="1"/>
  <c r="F76" i="32"/>
  <c r="H137" i="31"/>
  <c r="I79" i="10"/>
  <c r="H137" i="29"/>
  <c r="H198" i="28"/>
  <c r="H136" i="27"/>
  <c r="H136" i="26"/>
  <c r="H136" i="25"/>
  <c r="H137" i="24"/>
  <c r="H136" i="23"/>
  <c r="H137" i="22"/>
  <c r="H137" i="21"/>
  <c r="H137" i="20"/>
  <c r="H173" i="19"/>
  <c r="H134" i="18"/>
  <c r="H196" i="17"/>
  <c r="H135" i="16"/>
  <c r="H196" i="15"/>
  <c r="H196" i="11"/>
  <c r="H217" i="10"/>
  <c r="U71" i="6"/>
  <c r="T72" i="6"/>
  <c r="L72" i="6"/>
  <c r="J73" i="6" s="1"/>
  <c r="M72" i="6"/>
  <c r="K73" i="6" s="1"/>
  <c r="I76" i="31" l="1"/>
  <c r="D76" i="31"/>
  <c r="I76" i="34"/>
  <c r="D76" i="34"/>
  <c r="U75" i="34"/>
  <c r="S77" i="35"/>
  <c r="H137" i="35"/>
  <c r="L77" i="35"/>
  <c r="J78" i="35" s="1"/>
  <c r="D78" i="35" s="1"/>
  <c r="M77" i="35"/>
  <c r="K78" i="35" s="1"/>
  <c r="B77" i="35"/>
  <c r="A77" i="35" s="1"/>
  <c r="F77" i="35"/>
  <c r="H137" i="34"/>
  <c r="B77" i="33"/>
  <c r="A77" i="33" s="1"/>
  <c r="F77" i="33"/>
  <c r="H138" i="33"/>
  <c r="E77" i="33"/>
  <c r="I77" i="33"/>
  <c r="H137" i="32"/>
  <c r="T76" i="32"/>
  <c r="U75" i="32"/>
  <c r="B77" i="32"/>
  <c r="A77" i="32" s="1"/>
  <c r="F77" i="32"/>
  <c r="I77" i="32"/>
  <c r="E77" i="32"/>
  <c r="U75" i="31"/>
  <c r="T76" i="31"/>
  <c r="H138" i="31"/>
  <c r="L79" i="10"/>
  <c r="J80" i="10" s="1"/>
  <c r="M79" i="10"/>
  <c r="K80" i="10" s="1"/>
  <c r="H138" i="29"/>
  <c r="H199" i="28"/>
  <c r="H137" i="27"/>
  <c r="H137" i="26"/>
  <c r="H137" i="25"/>
  <c r="H138" i="24"/>
  <c r="H137" i="23"/>
  <c r="H138" i="22"/>
  <c r="H138" i="21"/>
  <c r="H138" i="20"/>
  <c r="H174" i="19"/>
  <c r="H135" i="18"/>
  <c r="H197" i="17"/>
  <c r="H136" i="16"/>
  <c r="H197" i="15"/>
  <c r="H197" i="11"/>
  <c r="H218" i="10"/>
  <c r="I73" i="6"/>
  <c r="D73" i="6"/>
  <c r="B73" i="6" s="1"/>
  <c r="A73" i="6" s="1"/>
  <c r="E73" i="6"/>
  <c r="S73" i="6" s="1"/>
  <c r="F76" i="31" l="1"/>
  <c r="B76" i="31"/>
  <c r="A76" i="31" s="1"/>
  <c r="M76" i="31"/>
  <c r="K77" i="31" s="1"/>
  <c r="E77" i="31" s="1"/>
  <c r="S77" i="31" s="1"/>
  <c r="L76" i="31"/>
  <c r="J77" i="31" s="1"/>
  <c r="M76" i="34"/>
  <c r="K77" i="34" s="1"/>
  <c r="E77" i="34" s="1"/>
  <c r="S77" i="34" s="1"/>
  <c r="L76" i="34"/>
  <c r="J77" i="34" s="1"/>
  <c r="B76" i="34"/>
  <c r="A76" i="34" s="1"/>
  <c r="F76" i="34"/>
  <c r="T77" i="35"/>
  <c r="U76" i="35"/>
  <c r="B78" i="35"/>
  <c r="A78" i="35" s="1"/>
  <c r="F78" i="35"/>
  <c r="H138" i="35"/>
  <c r="I78" i="35"/>
  <c r="E78" i="35"/>
  <c r="H138" i="34"/>
  <c r="L77" i="33"/>
  <c r="J78" i="33" s="1"/>
  <c r="M77" i="33"/>
  <c r="K78" i="33" s="1"/>
  <c r="E78" i="33" s="1"/>
  <c r="S77" i="33"/>
  <c r="H139" i="33"/>
  <c r="M77" i="32"/>
  <c r="K78" i="32" s="1"/>
  <c r="E78" i="32" s="1"/>
  <c r="L77" i="32"/>
  <c r="J78" i="32" s="1"/>
  <c r="S77" i="32"/>
  <c r="H138" i="32"/>
  <c r="H139" i="31"/>
  <c r="I80" i="10"/>
  <c r="H139" i="29"/>
  <c r="H200" i="28"/>
  <c r="H138" i="27"/>
  <c r="H138" i="26"/>
  <c r="H138" i="25"/>
  <c r="H139" i="24"/>
  <c r="H138" i="23"/>
  <c r="H139" i="22"/>
  <c r="H139" i="21"/>
  <c r="H139" i="20"/>
  <c r="H175" i="19"/>
  <c r="H136" i="18"/>
  <c r="H198" i="17"/>
  <c r="H137" i="16"/>
  <c r="H198" i="15"/>
  <c r="H198" i="11"/>
  <c r="H219" i="10"/>
  <c r="U72" i="6"/>
  <c r="T73" i="6"/>
  <c r="F73" i="6"/>
  <c r="L73" i="6"/>
  <c r="J74" i="6" s="1"/>
  <c r="D74" i="6" s="1"/>
  <c r="B74" i="6" s="1"/>
  <c r="A74" i="6" s="1"/>
  <c r="M73" i="6"/>
  <c r="K74" i="6" s="1"/>
  <c r="D77" i="31" l="1"/>
  <c r="I77" i="31"/>
  <c r="D77" i="34"/>
  <c r="I77" i="34"/>
  <c r="M78" i="35"/>
  <c r="K79" i="35" s="1"/>
  <c r="L78" i="35"/>
  <c r="J79" i="35" s="1"/>
  <c r="S78" i="35"/>
  <c r="H139" i="35"/>
  <c r="H139" i="34"/>
  <c r="T77" i="34"/>
  <c r="U76" i="34"/>
  <c r="U76" i="33"/>
  <c r="T77" i="33"/>
  <c r="S78" i="33"/>
  <c r="T78" i="33" s="1"/>
  <c r="H140" i="33"/>
  <c r="I78" i="33"/>
  <c r="D78" i="33"/>
  <c r="S78" i="32"/>
  <c r="U77" i="32" s="1"/>
  <c r="I78" i="32"/>
  <c r="D78" i="32"/>
  <c r="T77" i="32"/>
  <c r="U76" i="32"/>
  <c r="H139" i="32"/>
  <c r="H140" i="31"/>
  <c r="U76" i="31"/>
  <c r="T77" i="31"/>
  <c r="L80" i="10"/>
  <c r="J81" i="10" s="1"/>
  <c r="M80" i="10"/>
  <c r="K81" i="10" s="1"/>
  <c r="H140" i="29"/>
  <c r="H201" i="28"/>
  <c r="H139" i="27"/>
  <c r="H139" i="26"/>
  <c r="H139" i="25"/>
  <c r="H140" i="24"/>
  <c r="H139" i="23"/>
  <c r="H140" i="22"/>
  <c r="H140" i="21"/>
  <c r="H140" i="20"/>
  <c r="H176" i="19"/>
  <c r="H137" i="18"/>
  <c r="H199" i="17"/>
  <c r="H138" i="16"/>
  <c r="H199" i="15"/>
  <c r="H199" i="11"/>
  <c r="H220" i="10"/>
  <c r="I74" i="6"/>
  <c r="F74" i="6"/>
  <c r="E74" i="6"/>
  <c r="S74" i="6" s="1"/>
  <c r="L77" i="31" l="1"/>
  <c r="J78" i="31" s="1"/>
  <c r="M77" i="31"/>
  <c r="K78" i="31" s="1"/>
  <c r="E78" i="31" s="1"/>
  <c r="S78" i="31" s="1"/>
  <c r="B77" i="31"/>
  <c r="A77" i="31" s="1"/>
  <c r="F77" i="31"/>
  <c r="M77" i="34"/>
  <c r="K78" i="34" s="1"/>
  <c r="E78" i="34" s="1"/>
  <c r="S78" i="34" s="1"/>
  <c r="T78" i="34" s="1"/>
  <c r="L77" i="34"/>
  <c r="J78" i="34" s="1"/>
  <c r="B77" i="34"/>
  <c r="A77" i="34" s="1"/>
  <c r="F77" i="34"/>
  <c r="T78" i="35"/>
  <c r="U77" i="35"/>
  <c r="H140" i="35"/>
  <c r="E79" i="35"/>
  <c r="I79" i="35"/>
  <c r="D79" i="35"/>
  <c r="H140" i="34"/>
  <c r="B78" i="33"/>
  <c r="A78" i="33" s="1"/>
  <c r="F78" i="33"/>
  <c r="H141" i="33"/>
  <c r="L78" i="33"/>
  <c r="J79" i="33" s="1"/>
  <c r="M78" i="33"/>
  <c r="K79" i="33" s="1"/>
  <c r="U77" i="33"/>
  <c r="T78" i="32"/>
  <c r="L78" i="32"/>
  <c r="J79" i="32" s="1"/>
  <c r="D79" i="32" s="1"/>
  <c r="M78" i="32"/>
  <c r="K79" i="32" s="1"/>
  <c r="H140" i="32"/>
  <c r="B78" i="32"/>
  <c r="A78" i="32" s="1"/>
  <c r="F78" i="32"/>
  <c r="H141" i="31"/>
  <c r="I81" i="10"/>
  <c r="H141" i="29"/>
  <c r="H202" i="28"/>
  <c r="H140" i="27"/>
  <c r="H140" i="26"/>
  <c r="H140" i="25"/>
  <c r="H141" i="24"/>
  <c r="H140" i="23"/>
  <c r="H141" i="22"/>
  <c r="H141" i="21"/>
  <c r="H141" i="20"/>
  <c r="H177" i="19"/>
  <c r="H138" i="18"/>
  <c r="H200" i="17"/>
  <c r="H139" i="16"/>
  <c r="H200" i="15"/>
  <c r="H200" i="11"/>
  <c r="H221" i="10"/>
  <c r="U73" i="6"/>
  <c r="T74" i="6"/>
  <c r="L74" i="6"/>
  <c r="J75" i="6" s="1"/>
  <c r="M74" i="6"/>
  <c r="K75" i="6" s="1"/>
  <c r="D78" i="31" l="1"/>
  <c r="I78" i="31"/>
  <c r="U77" i="34"/>
  <c r="I78" i="34"/>
  <c r="D78" i="34"/>
  <c r="B79" i="35"/>
  <c r="A79" i="35" s="1"/>
  <c r="F79" i="35"/>
  <c r="L79" i="35"/>
  <c r="J80" i="35" s="1"/>
  <c r="D80" i="35" s="1"/>
  <c r="M79" i="35"/>
  <c r="K80" i="35" s="1"/>
  <c r="E80" i="35" s="1"/>
  <c r="H141" i="35"/>
  <c r="S79" i="35"/>
  <c r="H141" i="34"/>
  <c r="E79" i="33"/>
  <c r="H142" i="33"/>
  <c r="I79" i="33"/>
  <c r="D79" i="33"/>
  <c r="H141" i="32"/>
  <c r="E79" i="32"/>
  <c r="B79" i="32"/>
  <c r="A79" i="32" s="1"/>
  <c r="F79" i="32"/>
  <c r="I79" i="32"/>
  <c r="H142" i="31"/>
  <c r="T78" i="31"/>
  <c r="U77" i="31"/>
  <c r="M81" i="10"/>
  <c r="K82" i="10" s="1"/>
  <c r="L81" i="10"/>
  <c r="J82" i="10" s="1"/>
  <c r="H142" i="29"/>
  <c r="H203" i="28"/>
  <c r="H141" i="27"/>
  <c r="H141" i="26"/>
  <c r="H141" i="25"/>
  <c r="H142" i="24"/>
  <c r="H141" i="23"/>
  <c r="H142" i="22"/>
  <c r="H142" i="21"/>
  <c r="H142" i="20"/>
  <c r="H178" i="19"/>
  <c r="H139" i="18"/>
  <c r="H201" i="17"/>
  <c r="H140" i="16"/>
  <c r="H201" i="15"/>
  <c r="H201" i="11"/>
  <c r="H222" i="10"/>
  <c r="I75" i="6"/>
  <c r="D75" i="6"/>
  <c r="B75" i="6" s="1"/>
  <c r="A75" i="6" s="1"/>
  <c r="E75" i="6"/>
  <c r="S75" i="6" s="1"/>
  <c r="M78" i="31" l="1"/>
  <c r="K79" i="31" s="1"/>
  <c r="E79" i="31" s="1"/>
  <c r="S79" i="31" s="1"/>
  <c r="L78" i="31"/>
  <c r="J79" i="31" s="1"/>
  <c r="B78" i="31"/>
  <c r="A78" i="31" s="1"/>
  <c r="F78" i="31"/>
  <c r="F78" i="34"/>
  <c r="B78" i="34"/>
  <c r="A78" i="34" s="1"/>
  <c r="L78" i="34"/>
  <c r="J79" i="34" s="1"/>
  <c r="M78" i="34"/>
  <c r="K79" i="34" s="1"/>
  <c r="E79" i="34" s="1"/>
  <c r="S79" i="34" s="1"/>
  <c r="B80" i="35"/>
  <c r="A80" i="35" s="1"/>
  <c r="F80" i="35"/>
  <c r="H142" i="35"/>
  <c r="S80" i="35"/>
  <c r="U79" i="35" s="1"/>
  <c r="I80" i="35"/>
  <c r="T79" i="35"/>
  <c r="U78" i="35"/>
  <c r="H142" i="34"/>
  <c r="B79" i="33"/>
  <c r="A79" i="33" s="1"/>
  <c r="F79" i="33"/>
  <c r="L79" i="33"/>
  <c r="J80" i="33" s="1"/>
  <c r="D80" i="33" s="1"/>
  <c r="M79" i="33"/>
  <c r="K80" i="33" s="1"/>
  <c r="H143" i="33"/>
  <c r="S79" i="33"/>
  <c r="S79" i="32"/>
  <c r="M79" i="32"/>
  <c r="K80" i="32" s="1"/>
  <c r="L79" i="32"/>
  <c r="J80" i="32" s="1"/>
  <c r="H142" i="32"/>
  <c r="H143" i="31"/>
  <c r="I82" i="10"/>
  <c r="H143" i="29"/>
  <c r="H204" i="28"/>
  <c r="H142" i="27"/>
  <c r="H142" i="26"/>
  <c r="H142" i="25"/>
  <c r="H143" i="24"/>
  <c r="H142" i="23"/>
  <c r="H143" i="22"/>
  <c r="H143" i="21"/>
  <c r="H143" i="20"/>
  <c r="H179" i="19"/>
  <c r="H140" i="18"/>
  <c r="H202" i="17"/>
  <c r="H141" i="16"/>
  <c r="H202" i="15"/>
  <c r="H202" i="11"/>
  <c r="H223" i="10"/>
  <c r="U74" i="6"/>
  <c r="T75" i="6"/>
  <c r="M75" i="6"/>
  <c r="K76" i="6" s="1"/>
  <c r="E76" i="6" s="1"/>
  <c r="S76" i="6" s="1"/>
  <c r="T76" i="6" s="1"/>
  <c r="L75" i="6"/>
  <c r="J76" i="6" s="1"/>
  <c r="D76" i="6" s="1"/>
  <c r="B76" i="6" s="1"/>
  <c r="A76" i="6" s="1"/>
  <c r="F75" i="6"/>
  <c r="D79" i="31" l="1"/>
  <c r="I79" i="31"/>
  <c r="D79" i="34"/>
  <c r="I79" i="34"/>
  <c r="H143" i="35"/>
  <c r="T80" i="35"/>
  <c r="M80" i="35"/>
  <c r="K81" i="35" s="1"/>
  <c r="L80" i="35"/>
  <c r="J81" i="35" s="1"/>
  <c r="U78" i="34"/>
  <c r="T79" i="34"/>
  <c r="H143" i="34"/>
  <c r="H144" i="33"/>
  <c r="T79" i="33"/>
  <c r="U78" i="33"/>
  <c r="E80" i="33"/>
  <c r="I80" i="33"/>
  <c r="B80" i="33"/>
  <c r="A80" i="33" s="1"/>
  <c r="F80" i="33"/>
  <c r="I80" i="32"/>
  <c r="D80" i="32"/>
  <c r="U78" i="32"/>
  <c r="T79" i="32"/>
  <c r="H143" i="32"/>
  <c r="E80" i="32"/>
  <c r="H144" i="31"/>
  <c r="T79" i="31"/>
  <c r="U78" i="31"/>
  <c r="L82" i="10"/>
  <c r="J83" i="10" s="1"/>
  <c r="M82" i="10"/>
  <c r="K83" i="10" s="1"/>
  <c r="H144" i="29"/>
  <c r="H205" i="28"/>
  <c r="H143" i="27"/>
  <c r="H143" i="26"/>
  <c r="H143" i="25"/>
  <c r="H144" i="24"/>
  <c r="H143" i="23"/>
  <c r="H144" i="22"/>
  <c r="H144" i="21"/>
  <c r="H144" i="20"/>
  <c r="H180" i="19"/>
  <c r="H141" i="18"/>
  <c r="H203" i="17"/>
  <c r="H142" i="16"/>
  <c r="H203" i="15"/>
  <c r="H203" i="11"/>
  <c r="H224" i="10"/>
  <c r="U75" i="6"/>
  <c r="F76" i="6"/>
  <c r="I76" i="6"/>
  <c r="L79" i="31" l="1"/>
  <c r="J80" i="31" s="1"/>
  <c r="M79" i="31"/>
  <c r="K80" i="31" s="1"/>
  <c r="E80" i="31" s="1"/>
  <c r="S80" i="31" s="1"/>
  <c r="U79" i="31" s="1"/>
  <c r="F79" i="31"/>
  <c r="B79" i="31"/>
  <c r="A79" i="31" s="1"/>
  <c r="M79" i="34"/>
  <c r="K80" i="34" s="1"/>
  <c r="E80" i="34" s="1"/>
  <c r="S80" i="34" s="1"/>
  <c r="T80" i="34" s="1"/>
  <c r="L79" i="34"/>
  <c r="J80" i="34" s="1"/>
  <c r="B79" i="34"/>
  <c r="A79" i="34" s="1"/>
  <c r="F79" i="34"/>
  <c r="H144" i="35"/>
  <c r="I81" i="35"/>
  <c r="D81" i="35"/>
  <c r="E81" i="35"/>
  <c r="H144" i="34"/>
  <c r="L80" i="33"/>
  <c r="J81" i="33" s="1"/>
  <c r="M80" i="33"/>
  <c r="K81" i="33" s="1"/>
  <c r="E81" i="33" s="1"/>
  <c r="S80" i="33"/>
  <c r="H145" i="33"/>
  <c r="L80" i="32"/>
  <c r="J81" i="32" s="1"/>
  <c r="D81" i="32" s="1"/>
  <c r="M80" i="32"/>
  <c r="K81" i="32" s="1"/>
  <c r="E81" i="32" s="1"/>
  <c r="S80" i="32"/>
  <c r="B80" i="32"/>
  <c r="A80" i="32" s="1"/>
  <c r="F80" i="32"/>
  <c r="H144" i="32"/>
  <c r="H145" i="31"/>
  <c r="I83" i="10"/>
  <c r="H145" i="29"/>
  <c r="H206" i="28"/>
  <c r="H144" i="27"/>
  <c r="H144" i="26"/>
  <c r="H144" i="25"/>
  <c r="H145" i="24"/>
  <c r="H144" i="23"/>
  <c r="H145" i="22"/>
  <c r="H145" i="21"/>
  <c r="H145" i="20"/>
  <c r="H181" i="19"/>
  <c r="H142" i="18"/>
  <c r="H204" i="17"/>
  <c r="H143" i="16"/>
  <c r="H204" i="15"/>
  <c r="H204" i="11"/>
  <c r="H225" i="10"/>
  <c r="M76" i="6"/>
  <c r="K77" i="6" s="1"/>
  <c r="L76" i="6"/>
  <c r="J77" i="6" s="1"/>
  <c r="T80" i="31" l="1"/>
  <c r="I80" i="31"/>
  <c r="D80" i="31"/>
  <c r="U79" i="34"/>
  <c r="I80" i="34"/>
  <c r="D80" i="34"/>
  <c r="S81" i="35"/>
  <c r="L81" i="35"/>
  <c r="J82" i="35" s="1"/>
  <c r="M81" i="35"/>
  <c r="K82" i="35" s="1"/>
  <c r="B81" i="35"/>
  <c r="A81" i="35" s="1"/>
  <c r="F81" i="35"/>
  <c r="H145" i="35"/>
  <c r="H145" i="34"/>
  <c r="S81" i="33"/>
  <c r="T81" i="33" s="1"/>
  <c r="I81" i="33"/>
  <c r="D81" i="33"/>
  <c r="T80" i="33"/>
  <c r="U79" i="33"/>
  <c r="H146" i="33"/>
  <c r="U79" i="32"/>
  <c r="T80" i="32"/>
  <c r="S81" i="32"/>
  <c r="B81" i="32"/>
  <c r="A81" i="32" s="1"/>
  <c r="F81" i="32"/>
  <c r="H145" i="32"/>
  <c r="I81" i="32"/>
  <c r="H146" i="31"/>
  <c r="M83" i="10"/>
  <c r="K84" i="10" s="1"/>
  <c r="L83" i="10"/>
  <c r="J84" i="10" s="1"/>
  <c r="H146" i="29"/>
  <c r="H207" i="28"/>
  <c r="H145" i="27"/>
  <c r="H145" i="26"/>
  <c r="H145" i="25"/>
  <c r="H146" i="24"/>
  <c r="H145" i="23"/>
  <c r="H146" i="22"/>
  <c r="H146" i="21"/>
  <c r="H146" i="20"/>
  <c r="H182" i="19"/>
  <c r="H143" i="18"/>
  <c r="H205" i="17"/>
  <c r="H144" i="16"/>
  <c r="H205" i="15"/>
  <c r="H205" i="11"/>
  <c r="H226" i="10"/>
  <c r="I77" i="6"/>
  <c r="D77" i="6"/>
  <c r="B77" i="6" s="1"/>
  <c r="A77" i="6" s="1"/>
  <c r="E77" i="6"/>
  <c r="S77" i="6" s="1"/>
  <c r="M80" i="31" l="1"/>
  <c r="K81" i="31" s="1"/>
  <c r="E81" i="31" s="1"/>
  <c r="S81" i="31" s="1"/>
  <c r="L80" i="31"/>
  <c r="J81" i="31" s="1"/>
  <c r="B80" i="31"/>
  <c r="A80" i="31" s="1"/>
  <c r="F80" i="31"/>
  <c r="B80" i="34"/>
  <c r="A80" i="34" s="1"/>
  <c r="F80" i="34"/>
  <c r="M80" i="34"/>
  <c r="K81" i="34" s="1"/>
  <c r="E81" i="34" s="1"/>
  <c r="S81" i="34" s="1"/>
  <c r="L80" i="34"/>
  <c r="J81" i="34" s="1"/>
  <c r="H146" i="35"/>
  <c r="I82" i="35"/>
  <c r="D82" i="35"/>
  <c r="T81" i="35"/>
  <c r="U80" i="35"/>
  <c r="E82" i="35"/>
  <c r="U80" i="33"/>
  <c r="H146" i="34"/>
  <c r="H147" i="33"/>
  <c r="B81" i="33"/>
  <c r="A81" i="33" s="1"/>
  <c r="F81" i="33"/>
  <c r="L81" i="33"/>
  <c r="J82" i="33" s="1"/>
  <c r="D82" i="33" s="1"/>
  <c r="M81" i="33"/>
  <c r="K82" i="33" s="1"/>
  <c r="M81" i="32"/>
  <c r="K82" i="32" s="1"/>
  <c r="L81" i="32"/>
  <c r="J82" i="32" s="1"/>
  <c r="T81" i="32"/>
  <c r="H146" i="32"/>
  <c r="U80" i="32"/>
  <c r="H147" i="31"/>
  <c r="I84" i="10"/>
  <c r="H147" i="29"/>
  <c r="H208" i="28"/>
  <c r="H146" i="27"/>
  <c r="H146" i="26"/>
  <c r="H146" i="25"/>
  <c r="H147" i="24"/>
  <c r="H146" i="23"/>
  <c r="H147" i="22"/>
  <c r="H147" i="21"/>
  <c r="H147" i="20"/>
  <c r="H183" i="19"/>
  <c r="H144" i="18"/>
  <c r="H206" i="17"/>
  <c r="H145" i="16"/>
  <c r="H206" i="15"/>
  <c r="H206" i="11"/>
  <c r="H227" i="10"/>
  <c r="T77" i="6"/>
  <c r="U76" i="6"/>
  <c r="F77" i="6"/>
  <c r="L77" i="6"/>
  <c r="J78" i="6" s="1"/>
  <c r="M77" i="6"/>
  <c r="K78" i="6" s="1"/>
  <c r="E78" i="6" s="1"/>
  <c r="S78" i="6" s="1"/>
  <c r="I81" i="31" l="1"/>
  <c r="D81" i="31"/>
  <c r="D81" i="34"/>
  <c r="I81" i="34"/>
  <c r="S82" i="35"/>
  <c r="H147" i="35"/>
  <c r="M82" i="35"/>
  <c r="K83" i="35" s="1"/>
  <c r="L82" i="35"/>
  <c r="J83" i="35" s="1"/>
  <c r="D83" i="35" s="1"/>
  <c r="B82" i="35"/>
  <c r="A82" i="35" s="1"/>
  <c r="F82" i="35"/>
  <c r="H147" i="34"/>
  <c r="U80" i="34"/>
  <c r="T81" i="34"/>
  <c r="B82" i="33"/>
  <c r="A82" i="33" s="1"/>
  <c r="F82" i="33"/>
  <c r="E82" i="33"/>
  <c r="I82" i="33"/>
  <c r="H148" i="33"/>
  <c r="H147" i="32"/>
  <c r="I82" i="32"/>
  <c r="D82" i="32"/>
  <c r="E82" i="32"/>
  <c r="T81" i="31"/>
  <c r="U80" i="31"/>
  <c r="H148" i="31"/>
  <c r="M84" i="10"/>
  <c r="K85" i="10" s="1"/>
  <c r="L84" i="10"/>
  <c r="J85" i="10" s="1"/>
  <c r="H148" i="29"/>
  <c r="H209" i="28"/>
  <c r="H147" i="27"/>
  <c r="H147" i="26"/>
  <c r="H147" i="25"/>
  <c r="H148" i="24"/>
  <c r="H147" i="23"/>
  <c r="H148" i="22"/>
  <c r="H148" i="21"/>
  <c r="H148" i="20"/>
  <c r="H184" i="19"/>
  <c r="H145" i="18"/>
  <c r="H207" i="17"/>
  <c r="H146" i="16"/>
  <c r="H207" i="15"/>
  <c r="H207" i="11"/>
  <c r="H228" i="10"/>
  <c r="U77" i="6"/>
  <c r="T78" i="6"/>
  <c r="I78" i="6"/>
  <c r="D78" i="6"/>
  <c r="B78" i="6" s="1"/>
  <c r="A78" i="6" s="1"/>
  <c r="F81" i="31" l="1"/>
  <c r="B81" i="31"/>
  <c r="A81" i="31" s="1"/>
  <c r="L81" i="31"/>
  <c r="J82" i="31" s="1"/>
  <c r="M81" i="31"/>
  <c r="K82" i="31" s="1"/>
  <c r="E82" i="31" s="1"/>
  <c r="S82" i="31" s="1"/>
  <c r="U81" i="31" s="1"/>
  <c r="L81" i="34"/>
  <c r="J82" i="34" s="1"/>
  <c r="M81" i="34"/>
  <c r="K82" i="34" s="1"/>
  <c r="E82" i="34" s="1"/>
  <c r="S82" i="34" s="1"/>
  <c r="U81" i="34" s="1"/>
  <c r="B81" i="34"/>
  <c r="A81" i="34" s="1"/>
  <c r="F81" i="34"/>
  <c r="B83" i="35"/>
  <c r="A83" i="35" s="1"/>
  <c r="F83" i="35"/>
  <c r="H148" i="35"/>
  <c r="I83" i="35"/>
  <c r="T82" i="35"/>
  <c r="U81" i="35"/>
  <c r="E83" i="35"/>
  <c r="H148" i="34"/>
  <c r="S82" i="33"/>
  <c r="H149" i="33"/>
  <c r="L82" i="33"/>
  <c r="J83" i="33" s="1"/>
  <c r="M82" i="33"/>
  <c r="K83" i="33" s="1"/>
  <c r="E83" i="33" s="1"/>
  <c r="S82" i="32"/>
  <c r="M82" i="32"/>
  <c r="K83" i="32" s="1"/>
  <c r="L82" i="32"/>
  <c r="J83" i="32" s="1"/>
  <c r="B82" i="32"/>
  <c r="A82" i="32" s="1"/>
  <c r="F82" i="32"/>
  <c r="H148" i="32"/>
  <c r="H149" i="31"/>
  <c r="I85" i="10"/>
  <c r="H149" i="29"/>
  <c r="H210" i="28"/>
  <c r="H148" i="27"/>
  <c r="H148" i="26"/>
  <c r="H148" i="25"/>
  <c r="H149" i="24"/>
  <c r="H148" i="23"/>
  <c r="H149" i="22"/>
  <c r="H149" i="21"/>
  <c r="H149" i="20"/>
  <c r="H185" i="19"/>
  <c r="H146" i="18"/>
  <c r="H208" i="17"/>
  <c r="H147" i="16"/>
  <c r="H208" i="15"/>
  <c r="H208" i="11"/>
  <c r="H229" i="10"/>
  <c r="F78" i="6"/>
  <c r="L78" i="6"/>
  <c r="J79" i="6" s="1"/>
  <c r="M78" i="6"/>
  <c r="K79" i="6" s="1"/>
  <c r="T82" i="31" l="1"/>
  <c r="D82" i="31"/>
  <c r="I82" i="31"/>
  <c r="T82" i="34"/>
  <c r="I82" i="34"/>
  <c r="D82" i="34"/>
  <c r="L83" i="35"/>
  <c r="J84" i="35" s="1"/>
  <c r="M83" i="35"/>
  <c r="K84" i="35" s="1"/>
  <c r="E84" i="35" s="1"/>
  <c r="S83" i="35"/>
  <c r="H149" i="35"/>
  <c r="H149" i="34"/>
  <c r="I83" i="33"/>
  <c r="D83" i="33"/>
  <c r="S83" i="33"/>
  <c r="T83" i="33" s="1"/>
  <c r="H150" i="33"/>
  <c r="T82" i="33"/>
  <c r="U81" i="33"/>
  <c r="H149" i="32"/>
  <c r="T82" i="32"/>
  <c r="U81" i="32"/>
  <c r="I83" i="32"/>
  <c r="D83" i="32"/>
  <c r="E83" i="32"/>
  <c r="H150" i="31"/>
  <c r="M85" i="10"/>
  <c r="K86" i="10" s="1"/>
  <c r="L85" i="10"/>
  <c r="J86" i="10" s="1"/>
  <c r="H150" i="29"/>
  <c r="H211" i="28"/>
  <c r="H149" i="27"/>
  <c r="H149" i="26"/>
  <c r="H149" i="25"/>
  <c r="H150" i="24"/>
  <c r="H149" i="23"/>
  <c r="H150" i="22"/>
  <c r="H150" i="21"/>
  <c r="H150" i="20"/>
  <c r="H186" i="19"/>
  <c r="H147" i="18"/>
  <c r="H209" i="17"/>
  <c r="H148" i="16"/>
  <c r="H209" i="15"/>
  <c r="H209" i="11"/>
  <c r="H230" i="10"/>
  <c r="E79" i="6"/>
  <c r="S79" i="6" s="1"/>
  <c r="I79" i="6"/>
  <c r="D79" i="6"/>
  <c r="B79" i="6" s="1"/>
  <c r="A79" i="6" s="1"/>
  <c r="L82" i="31" l="1"/>
  <c r="J83" i="31" s="1"/>
  <c r="M82" i="31"/>
  <c r="K83" i="31" s="1"/>
  <c r="E83" i="31" s="1"/>
  <c r="S83" i="31" s="1"/>
  <c r="B82" i="31"/>
  <c r="A82" i="31" s="1"/>
  <c r="F82" i="31"/>
  <c r="B82" i="34"/>
  <c r="A82" i="34" s="1"/>
  <c r="F82" i="34"/>
  <c r="L82" i="34"/>
  <c r="J83" i="34" s="1"/>
  <c r="M82" i="34"/>
  <c r="K83" i="34" s="1"/>
  <c r="E83" i="34" s="1"/>
  <c r="S83" i="34" s="1"/>
  <c r="H150" i="35"/>
  <c r="U82" i="35"/>
  <c r="T83" i="35"/>
  <c r="S84" i="35"/>
  <c r="I84" i="35"/>
  <c r="D84" i="35"/>
  <c r="H150" i="34"/>
  <c r="H151" i="33"/>
  <c r="L83" i="33"/>
  <c r="J84" i="33" s="1"/>
  <c r="M83" i="33"/>
  <c r="K84" i="33" s="1"/>
  <c r="B83" i="33"/>
  <c r="A83" i="33" s="1"/>
  <c r="F83" i="33"/>
  <c r="U82" i="33"/>
  <c r="S83" i="32"/>
  <c r="B83" i="32"/>
  <c r="A83" i="32" s="1"/>
  <c r="F83" i="32"/>
  <c r="L83" i="32"/>
  <c r="J84" i="32" s="1"/>
  <c r="D84" i="32" s="1"/>
  <c r="M83" i="32"/>
  <c r="K84" i="32" s="1"/>
  <c r="H150" i="32"/>
  <c r="H151" i="31"/>
  <c r="I86" i="10"/>
  <c r="H151" i="29"/>
  <c r="H212" i="28"/>
  <c r="H150" i="27"/>
  <c r="H150" i="26"/>
  <c r="H150" i="25"/>
  <c r="H151" i="24"/>
  <c r="H150" i="23"/>
  <c r="H151" i="22"/>
  <c r="H151" i="21"/>
  <c r="H151" i="20"/>
  <c r="H187" i="19"/>
  <c r="H148" i="18"/>
  <c r="H210" i="17"/>
  <c r="H149" i="16"/>
  <c r="H210" i="15"/>
  <c r="H210" i="11"/>
  <c r="H231" i="10"/>
  <c r="T79" i="6"/>
  <c r="U78" i="6"/>
  <c r="L79" i="6"/>
  <c r="J80" i="6" s="1"/>
  <c r="D80" i="6" s="1"/>
  <c r="B80" i="6" s="1"/>
  <c r="A80" i="6" s="1"/>
  <c r="M79" i="6"/>
  <c r="K80" i="6" s="1"/>
  <c r="E80" i="6" s="1"/>
  <c r="S80" i="6" s="1"/>
  <c r="F79" i="6"/>
  <c r="I83" i="31" l="1"/>
  <c r="D83" i="31"/>
  <c r="I83" i="34"/>
  <c r="D83" i="34"/>
  <c r="U83" i="35"/>
  <c r="B84" i="35"/>
  <c r="A84" i="35" s="1"/>
  <c r="F84" i="35"/>
  <c r="T84" i="35"/>
  <c r="M84" i="35"/>
  <c r="K85" i="35" s="1"/>
  <c r="L84" i="35"/>
  <c r="J85" i="35" s="1"/>
  <c r="H151" i="35"/>
  <c r="T83" i="34"/>
  <c r="U82" i="34"/>
  <c r="H151" i="34"/>
  <c r="I84" i="33"/>
  <c r="D84" i="33"/>
  <c r="E84" i="33"/>
  <c r="H152" i="33"/>
  <c r="B84" i="32"/>
  <c r="A84" i="32" s="1"/>
  <c r="F84" i="32"/>
  <c r="I84" i="32"/>
  <c r="T83" i="32"/>
  <c r="U82" i="32"/>
  <c r="H151" i="32"/>
  <c r="E84" i="32"/>
  <c r="H152" i="31"/>
  <c r="T83" i="31"/>
  <c r="U82" i="31"/>
  <c r="L86" i="10"/>
  <c r="J87" i="10" s="1"/>
  <c r="M86" i="10"/>
  <c r="K87" i="10" s="1"/>
  <c r="H152" i="29"/>
  <c r="H213" i="28"/>
  <c r="H151" i="27"/>
  <c r="H151" i="26"/>
  <c r="H151" i="25"/>
  <c r="H152" i="24"/>
  <c r="H151" i="23"/>
  <c r="H152" i="22"/>
  <c r="H152" i="21"/>
  <c r="H152" i="20"/>
  <c r="H188" i="19"/>
  <c r="H149" i="18"/>
  <c r="H211" i="17"/>
  <c r="H150" i="16"/>
  <c r="H211" i="15"/>
  <c r="H211" i="11"/>
  <c r="H232" i="10"/>
  <c r="T80" i="6"/>
  <c r="U79" i="6"/>
  <c r="F80" i="6"/>
  <c r="I80" i="6"/>
  <c r="B83" i="31" l="1"/>
  <c r="A83" i="31" s="1"/>
  <c r="F83" i="31"/>
  <c r="M83" i="31"/>
  <c r="K84" i="31" s="1"/>
  <c r="E84" i="31" s="1"/>
  <c r="S84" i="31" s="1"/>
  <c r="T84" i="31" s="1"/>
  <c r="L83" i="31"/>
  <c r="J84" i="31" s="1"/>
  <c r="F83" i="34"/>
  <c r="B83" i="34"/>
  <c r="A83" i="34" s="1"/>
  <c r="M83" i="34"/>
  <c r="K84" i="34" s="1"/>
  <c r="E84" i="34" s="1"/>
  <c r="S84" i="34" s="1"/>
  <c r="T84" i="34" s="1"/>
  <c r="L83" i="34"/>
  <c r="J84" i="34" s="1"/>
  <c r="E85" i="35"/>
  <c r="H152" i="35"/>
  <c r="I85" i="35"/>
  <c r="D85" i="35"/>
  <c r="H152" i="34"/>
  <c r="H153" i="33"/>
  <c r="S84" i="33"/>
  <c r="L84" i="33"/>
  <c r="J85" i="33" s="1"/>
  <c r="M84" i="33"/>
  <c r="K85" i="33" s="1"/>
  <c r="E85" i="33" s="1"/>
  <c r="B84" i="33"/>
  <c r="A84" i="33" s="1"/>
  <c r="F84" i="33"/>
  <c r="M84" i="32"/>
  <c r="K85" i="32" s="1"/>
  <c r="E85" i="32" s="1"/>
  <c r="L84" i="32"/>
  <c r="J85" i="32" s="1"/>
  <c r="H152" i="32"/>
  <c r="S84" i="32"/>
  <c r="H153" i="31"/>
  <c r="I87" i="10"/>
  <c r="H153" i="29"/>
  <c r="H214" i="28"/>
  <c r="H152" i="27"/>
  <c r="H152" i="26"/>
  <c r="H152" i="25"/>
  <c r="H153" i="24"/>
  <c r="H152" i="23"/>
  <c r="H153" i="22"/>
  <c r="H153" i="21"/>
  <c r="H153" i="20"/>
  <c r="H189" i="19"/>
  <c r="H150" i="18"/>
  <c r="H212" i="17"/>
  <c r="H151" i="16"/>
  <c r="H212" i="15"/>
  <c r="H212" i="11"/>
  <c r="H233" i="10"/>
  <c r="M80" i="6"/>
  <c r="K81" i="6" s="1"/>
  <c r="L80" i="6"/>
  <c r="J81" i="6" s="1"/>
  <c r="D84" i="31" l="1"/>
  <c r="I84" i="31"/>
  <c r="U83" i="31"/>
  <c r="I84" i="34"/>
  <c r="D84" i="34"/>
  <c r="U83" i="34"/>
  <c r="H153" i="35"/>
  <c r="L85" i="35"/>
  <c r="J86" i="35" s="1"/>
  <c r="D86" i="35" s="1"/>
  <c r="M85" i="35"/>
  <c r="K86" i="35" s="1"/>
  <c r="S85" i="35"/>
  <c r="B85" i="35"/>
  <c r="A85" i="35" s="1"/>
  <c r="F85" i="35"/>
  <c r="H153" i="34"/>
  <c r="S85" i="33"/>
  <c r="T85" i="33" s="1"/>
  <c r="I85" i="33"/>
  <c r="D85" i="33"/>
  <c r="T84" i="33"/>
  <c r="U83" i="33"/>
  <c r="H154" i="33"/>
  <c r="H153" i="32"/>
  <c r="U83" i="32"/>
  <c r="T84" i="32"/>
  <c r="I85" i="32"/>
  <c r="D85" i="32"/>
  <c r="S85" i="32"/>
  <c r="T85" i="32" s="1"/>
  <c r="H154" i="31"/>
  <c r="L87" i="10"/>
  <c r="J88" i="10" s="1"/>
  <c r="M87" i="10"/>
  <c r="K88" i="10" s="1"/>
  <c r="H154" i="29"/>
  <c r="H215" i="28"/>
  <c r="H153" i="27"/>
  <c r="H153" i="26"/>
  <c r="H153" i="25"/>
  <c r="H154" i="24"/>
  <c r="H153" i="23"/>
  <c r="H154" i="22"/>
  <c r="H154" i="21"/>
  <c r="H154" i="20"/>
  <c r="H190" i="19"/>
  <c r="H151" i="18"/>
  <c r="H213" i="17"/>
  <c r="H152" i="16"/>
  <c r="H213" i="15"/>
  <c r="H213" i="11"/>
  <c r="H234" i="10"/>
  <c r="I81" i="6"/>
  <c r="D81" i="6"/>
  <c r="B81" i="6" s="1"/>
  <c r="A81" i="6" s="1"/>
  <c r="E81" i="6"/>
  <c r="S81" i="6" s="1"/>
  <c r="L84" i="31" l="1"/>
  <c r="J85" i="31" s="1"/>
  <c r="M84" i="31"/>
  <c r="K85" i="31" s="1"/>
  <c r="E85" i="31" s="1"/>
  <c r="S85" i="31" s="1"/>
  <c r="F84" i="31"/>
  <c r="B84" i="31"/>
  <c r="A84" i="31" s="1"/>
  <c r="L84" i="34"/>
  <c r="J85" i="34" s="1"/>
  <c r="M84" i="34"/>
  <c r="K85" i="34" s="1"/>
  <c r="E85" i="34" s="1"/>
  <c r="S85" i="34" s="1"/>
  <c r="F84" i="34"/>
  <c r="B84" i="34"/>
  <c r="A84" i="34" s="1"/>
  <c r="B86" i="35"/>
  <c r="A86" i="35" s="1"/>
  <c r="F86" i="35"/>
  <c r="T85" i="35"/>
  <c r="U84" i="35"/>
  <c r="H154" i="35"/>
  <c r="I86" i="35"/>
  <c r="E86" i="35"/>
  <c r="U84" i="33"/>
  <c r="H154" i="34"/>
  <c r="B85" i="33"/>
  <c r="A85" i="33" s="1"/>
  <c r="F85" i="33"/>
  <c r="H155" i="33"/>
  <c r="L85" i="33"/>
  <c r="J86" i="33" s="1"/>
  <c r="M85" i="33"/>
  <c r="K86" i="33" s="1"/>
  <c r="M85" i="32"/>
  <c r="K86" i="32" s="1"/>
  <c r="L85" i="32"/>
  <c r="J86" i="32" s="1"/>
  <c r="D86" i="32" s="1"/>
  <c r="U84" i="32"/>
  <c r="B85" i="32"/>
  <c r="A85" i="32" s="1"/>
  <c r="F85" i="32"/>
  <c r="H154" i="32"/>
  <c r="H155" i="31"/>
  <c r="I88" i="10"/>
  <c r="H155" i="29"/>
  <c r="H216" i="28"/>
  <c r="H154" i="27"/>
  <c r="H154" i="26"/>
  <c r="H154" i="25"/>
  <c r="H155" i="24"/>
  <c r="H154" i="23"/>
  <c r="H155" i="22"/>
  <c r="H155" i="21"/>
  <c r="H155" i="20"/>
  <c r="H191" i="19"/>
  <c r="H152" i="18"/>
  <c r="H214" i="17"/>
  <c r="H153" i="16"/>
  <c r="H214" i="15"/>
  <c r="H214" i="11"/>
  <c r="H235" i="10"/>
  <c r="U80" i="6"/>
  <c r="T81" i="6"/>
  <c r="F81" i="6"/>
  <c r="M81" i="6"/>
  <c r="K82" i="6" s="1"/>
  <c r="L81" i="6"/>
  <c r="J82" i="6" s="1"/>
  <c r="I85" i="31" l="1"/>
  <c r="D85" i="31"/>
  <c r="I85" i="34"/>
  <c r="D85" i="34"/>
  <c r="M86" i="35"/>
  <c r="K87" i="35" s="1"/>
  <c r="E87" i="35" s="1"/>
  <c r="L86" i="35"/>
  <c r="J87" i="35" s="1"/>
  <c r="S86" i="35"/>
  <c r="H155" i="35"/>
  <c r="H155" i="34"/>
  <c r="T85" i="34"/>
  <c r="U84" i="34"/>
  <c r="H156" i="33"/>
  <c r="E86" i="33"/>
  <c r="I86" i="33"/>
  <c r="D86" i="33"/>
  <c r="B86" i="32"/>
  <c r="A86" i="32" s="1"/>
  <c r="F86" i="32"/>
  <c r="I86" i="32"/>
  <c r="H155" i="32"/>
  <c r="E86" i="32"/>
  <c r="U84" i="31"/>
  <c r="T85" i="31"/>
  <c r="H156" i="31"/>
  <c r="L88" i="10"/>
  <c r="J89" i="10" s="1"/>
  <c r="M88" i="10"/>
  <c r="K89" i="10" s="1"/>
  <c r="H156" i="29"/>
  <c r="H217" i="28"/>
  <c r="H155" i="27"/>
  <c r="H155" i="26"/>
  <c r="H155" i="25"/>
  <c r="H156" i="24"/>
  <c r="H155" i="23"/>
  <c r="H156" i="22"/>
  <c r="H156" i="21"/>
  <c r="H156" i="20"/>
  <c r="H192" i="19"/>
  <c r="H153" i="18"/>
  <c r="H215" i="17"/>
  <c r="H154" i="16"/>
  <c r="H215" i="15"/>
  <c r="H215" i="11"/>
  <c r="H236" i="10"/>
  <c r="E82" i="6"/>
  <c r="S82" i="6" s="1"/>
  <c r="I82" i="6"/>
  <c r="D82" i="6"/>
  <c r="B82" i="6" s="1"/>
  <c r="A82" i="6" s="1"/>
  <c r="B85" i="31" l="1"/>
  <c r="A85" i="31" s="1"/>
  <c r="F85" i="31"/>
  <c r="M85" i="31"/>
  <c r="K86" i="31" s="1"/>
  <c r="E86" i="31" s="1"/>
  <c r="S86" i="31" s="1"/>
  <c r="L85" i="31"/>
  <c r="J86" i="31" s="1"/>
  <c r="F85" i="34"/>
  <c r="B85" i="34"/>
  <c r="A85" i="34" s="1"/>
  <c r="L85" i="34"/>
  <c r="J86" i="34" s="1"/>
  <c r="D86" i="34" s="1"/>
  <c r="M85" i="34"/>
  <c r="K86" i="34" s="1"/>
  <c r="E86" i="34" s="1"/>
  <c r="S86" i="34" s="1"/>
  <c r="U85" i="35"/>
  <c r="T86" i="35"/>
  <c r="S87" i="35"/>
  <c r="T87" i="35" s="1"/>
  <c r="H156" i="35"/>
  <c r="I87" i="35"/>
  <c r="D87" i="35"/>
  <c r="H156" i="34"/>
  <c r="L86" i="33"/>
  <c r="J87" i="33" s="1"/>
  <c r="M86" i="33"/>
  <c r="K87" i="33" s="1"/>
  <c r="E87" i="33" s="1"/>
  <c r="S86" i="33"/>
  <c r="B86" i="33"/>
  <c r="A86" i="33" s="1"/>
  <c r="F86" i="33"/>
  <c r="H157" i="33"/>
  <c r="H156" i="32"/>
  <c r="S86" i="32"/>
  <c r="M86" i="32"/>
  <c r="K87" i="32" s="1"/>
  <c r="E87" i="32" s="1"/>
  <c r="L86" i="32"/>
  <c r="J87" i="32" s="1"/>
  <c r="H157" i="31"/>
  <c r="I89" i="10"/>
  <c r="H157" i="29"/>
  <c r="H218" i="28"/>
  <c r="H156" i="27"/>
  <c r="H156" i="26"/>
  <c r="H156" i="25"/>
  <c r="H157" i="24"/>
  <c r="H156" i="23"/>
  <c r="H157" i="22"/>
  <c r="H157" i="21"/>
  <c r="H157" i="20"/>
  <c r="H193" i="19"/>
  <c r="H154" i="18"/>
  <c r="H216" i="17"/>
  <c r="H155" i="16"/>
  <c r="H216" i="15"/>
  <c r="H216" i="11"/>
  <c r="H237" i="10"/>
  <c r="U81" i="6"/>
  <c r="T82" i="6"/>
  <c r="L82" i="6"/>
  <c r="J83" i="6" s="1"/>
  <c r="D83" i="6" s="1"/>
  <c r="B83" i="6" s="1"/>
  <c r="A83" i="6" s="1"/>
  <c r="M82" i="6"/>
  <c r="K83" i="6" s="1"/>
  <c r="F82" i="6"/>
  <c r="I86" i="31" l="1"/>
  <c r="D86" i="31"/>
  <c r="B86" i="34"/>
  <c r="A86" i="34" s="1"/>
  <c r="F86" i="34"/>
  <c r="I86" i="34"/>
  <c r="H157" i="35"/>
  <c r="B87" i="35"/>
  <c r="A87" i="35" s="1"/>
  <c r="F87" i="35"/>
  <c r="L87" i="35"/>
  <c r="J88" i="35" s="1"/>
  <c r="D88" i="35" s="1"/>
  <c r="M87" i="35"/>
  <c r="K88" i="35" s="1"/>
  <c r="U86" i="35"/>
  <c r="T86" i="34"/>
  <c r="U85" i="34"/>
  <c r="H157" i="34"/>
  <c r="H158" i="33"/>
  <c r="I87" i="33"/>
  <c r="T86" i="33"/>
  <c r="U85" i="33"/>
  <c r="S87" i="33"/>
  <c r="T87" i="33" s="1"/>
  <c r="D87" i="33"/>
  <c r="U85" i="32"/>
  <c r="T86" i="32"/>
  <c r="S87" i="32"/>
  <c r="I87" i="32"/>
  <c r="D87" i="32"/>
  <c r="H157" i="32"/>
  <c r="H158" i="31"/>
  <c r="T86" i="31"/>
  <c r="U85" i="31"/>
  <c r="M89" i="10"/>
  <c r="K90" i="10" s="1"/>
  <c r="L89" i="10"/>
  <c r="J90" i="10" s="1"/>
  <c r="H158" i="29"/>
  <c r="H219" i="28"/>
  <c r="H157" i="27"/>
  <c r="H157" i="26"/>
  <c r="H157" i="25"/>
  <c r="H158" i="24"/>
  <c r="H157" i="23"/>
  <c r="H158" i="22"/>
  <c r="H158" i="21"/>
  <c r="H158" i="20"/>
  <c r="H194" i="19"/>
  <c r="H155" i="18"/>
  <c r="H217" i="17"/>
  <c r="H156" i="16"/>
  <c r="H217" i="15"/>
  <c r="H217" i="11"/>
  <c r="H238" i="10"/>
  <c r="I83" i="6"/>
  <c r="F83" i="6"/>
  <c r="E83" i="6"/>
  <c r="S83" i="6" s="1"/>
  <c r="F86" i="31" l="1"/>
  <c r="B86" i="31"/>
  <c r="A86" i="31" s="1"/>
  <c r="M86" i="31"/>
  <c r="K87" i="31" s="1"/>
  <c r="E87" i="31" s="1"/>
  <c r="S87" i="31" s="1"/>
  <c r="T87" i="31" s="1"/>
  <c r="L86" i="31"/>
  <c r="J87" i="31" s="1"/>
  <c r="L86" i="34"/>
  <c r="J87" i="34" s="1"/>
  <c r="M86" i="34"/>
  <c r="K87" i="34" s="1"/>
  <c r="E87" i="34" s="1"/>
  <c r="S87" i="34" s="1"/>
  <c r="T87" i="34" s="1"/>
  <c r="B88" i="35"/>
  <c r="A88" i="35" s="1"/>
  <c r="F88" i="35"/>
  <c r="I88" i="35"/>
  <c r="H158" i="35"/>
  <c r="E88" i="35"/>
  <c r="H158" i="34"/>
  <c r="B87" i="33"/>
  <c r="A87" i="33" s="1"/>
  <c r="F87" i="33"/>
  <c r="L87" i="33"/>
  <c r="J88" i="33" s="1"/>
  <c r="D88" i="33" s="1"/>
  <c r="M87" i="33"/>
  <c r="K88" i="33" s="1"/>
  <c r="U86" i="33"/>
  <c r="H159" i="33"/>
  <c r="L87" i="32"/>
  <c r="J88" i="32" s="1"/>
  <c r="D88" i="32" s="1"/>
  <c r="M87" i="32"/>
  <c r="K88" i="32" s="1"/>
  <c r="H158" i="32"/>
  <c r="T87" i="32"/>
  <c r="B87" i="32"/>
  <c r="A87" i="32" s="1"/>
  <c r="F87" i="32"/>
  <c r="U86" i="32"/>
  <c r="H159" i="31"/>
  <c r="I90" i="10"/>
  <c r="H159" i="29"/>
  <c r="H220" i="28"/>
  <c r="H158" i="27"/>
  <c r="H158" i="26"/>
  <c r="H158" i="25"/>
  <c r="H159" i="24"/>
  <c r="H158" i="23"/>
  <c r="H159" i="22"/>
  <c r="H159" i="21"/>
  <c r="H159" i="20"/>
  <c r="H195" i="19"/>
  <c r="H156" i="18"/>
  <c r="H218" i="17"/>
  <c r="H157" i="16"/>
  <c r="H218" i="15"/>
  <c r="H218" i="11"/>
  <c r="H239" i="10"/>
  <c r="T83" i="6"/>
  <c r="U82" i="6"/>
  <c r="L83" i="6"/>
  <c r="J84" i="6" s="1"/>
  <c r="M83" i="6"/>
  <c r="K84" i="6" s="1"/>
  <c r="D87" i="31" l="1"/>
  <c r="I87" i="31"/>
  <c r="U86" i="31"/>
  <c r="U86" i="34"/>
  <c r="D87" i="34"/>
  <c r="I87" i="34"/>
  <c r="H159" i="35"/>
  <c r="S88" i="35"/>
  <c r="M88" i="35"/>
  <c r="K89" i="35" s="1"/>
  <c r="E89" i="35" s="1"/>
  <c r="L88" i="35"/>
  <c r="J89" i="35" s="1"/>
  <c r="H159" i="34"/>
  <c r="E88" i="33"/>
  <c r="I88" i="33"/>
  <c r="H160" i="33"/>
  <c r="B88" i="33"/>
  <c r="A88" i="33" s="1"/>
  <c r="F88" i="33"/>
  <c r="B88" i="32"/>
  <c r="A88" i="32" s="1"/>
  <c r="F88" i="32"/>
  <c r="H159" i="32"/>
  <c r="E88" i="32"/>
  <c r="I88" i="32"/>
  <c r="H160" i="31"/>
  <c r="L90" i="10"/>
  <c r="J91" i="10" s="1"/>
  <c r="M90" i="10"/>
  <c r="K91" i="10" s="1"/>
  <c r="H160" i="29"/>
  <c r="H221" i="28"/>
  <c r="H159" i="27"/>
  <c r="H159" i="26"/>
  <c r="H159" i="25"/>
  <c r="H160" i="24"/>
  <c r="H159" i="23"/>
  <c r="H160" i="22"/>
  <c r="H160" i="21"/>
  <c r="H160" i="20"/>
  <c r="H196" i="19"/>
  <c r="H157" i="18"/>
  <c r="H219" i="17"/>
  <c r="H158" i="16"/>
  <c r="H219" i="15"/>
  <c r="H219" i="11"/>
  <c r="H240" i="10"/>
  <c r="I84" i="6"/>
  <c r="D84" i="6"/>
  <c r="B84" i="6" s="1"/>
  <c r="A84" i="6" s="1"/>
  <c r="E84" i="6"/>
  <c r="S84" i="6" s="1"/>
  <c r="L87" i="31" l="1"/>
  <c r="J88" i="31" s="1"/>
  <c r="M87" i="31"/>
  <c r="K88" i="31" s="1"/>
  <c r="E88" i="31" s="1"/>
  <c r="S88" i="31" s="1"/>
  <c r="F87" i="31"/>
  <c r="B87" i="31"/>
  <c r="A87" i="31" s="1"/>
  <c r="M87" i="34"/>
  <c r="K88" i="34" s="1"/>
  <c r="E88" i="34" s="1"/>
  <c r="S88" i="34" s="1"/>
  <c r="L87" i="34"/>
  <c r="J88" i="34" s="1"/>
  <c r="B87" i="34"/>
  <c r="A87" i="34" s="1"/>
  <c r="F87" i="34"/>
  <c r="U87" i="35"/>
  <c r="T88" i="35"/>
  <c r="I89" i="35"/>
  <c r="D89" i="35"/>
  <c r="H160" i="35"/>
  <c r="S89" i="35"/>
  <c r="U88" i="35" s="1"/>
  <c r="H160" i="34"/>
  <c r="L88" i="33"/>
  <c r="J89" i="33" s="1"/>
  <c r="M88" i="33"/>
  <c r="K89" i="33" s="1"/>
  <c r="E89" i="33" s="1"/>
  <c r="H161" i="33"/>
  <c r="S88" i="33"/>
  <c r="H160" i="32"/>
  <c r="S88" i="32"/>
  <c r="M88" i="32"/>
  <c r="K89" i="32" s="1"/>
  <c r="E89" i="32" s="1"/>
  <c r="L88" i="32"/>
  <c r="J89" i="32" s="1"/>
  <c r="H161" i="31"/>
  <c r="I91" i="10"/>
  <c r="H161" i="29"/>
  <c r="H222" i="28"/>
  <c r="H160" i="27"/>
  <c r="H160" i="26"/>
  <c r="H160" i="25"/>
  <c r="H161" i="24"/>
  <c r="H160" i="23"/>
  <c r="H161" i="22"/>
  <c r="H161" i="21"/>
  <c r="H161" i="20"/>
  <c r="H197" i="19"/>
  <c r="H158" i="18"/>
  <c r="H220" i="17"/>
  <c r="H159" i="16"/>
  <c r="H220" i="15"/>
  <c r="H220" i="11"/>
  <c r="H241" i="10"/>
  <c r="U83" i="6"/>
  <c r="T84" i="6"/>
  <c r="F84" i="6"/>
  <c r="L84" i="6"/>
  <c r="J85" i="6" s="1"/>
  <c r="M84" i="6"/>
  <c r="K85" i="6" s="1"/>
  <c r="E85" i="6" s="1"/>
  <c r="S85" i="6" s="1"/>
  <c r="D88" i="31" l="1"/>
  <c r="I88" i="31"/>
  <c r="I88" i="34"/>
  <c r="D88" i="34"/>
  <c r="L89" i="35"/>
  <c r="J90" i="35" s="1"/>
  <c r="D90" i="35" s="1"/>
  <c r="M89" i="35"/>
  <c r="K90" i="35" s="1"/>
  <c r="B89" i="35"/>
  <c r="A89" i="35" s="1"/>
  <c r="F89" i="35"/>
  <c r="H161" i="35"/>
  <c r="T89" i="35"/>
  <c r="H161" i="34"/>
  <c r="T88" i="34"/>
  <c r="U87" i="34"/>
  <c r="S89" i="33"/>
  <c r="T89" i="33" s="1"/>
  <c r="I89" i="33"/>
  <c r="D89" i="33"/>
  <c r="H162" i="33"/>
  <c r="T88" i="33"/>
  <c r="U87" i="33"/>
  <c r="U87" i="32"/>
  <c r="T88" i="32"/>
  <c r="S89" i="32"/>
  <c r="I89" i="32"/>
  <c r="D89" i="32"/>
  <c r="H161" i="32"/>
  <c r="H162" i="31"/>
  <c r="U87" i="31"/>
  <c r="T88" i="31"/>
  <c r="L91" i="10"/>
  <c r="J92" i="10" s="1"/>
  <c r="M91" i="10"/>
  <c r="K92" i="10" s="1"/>
  <c r="H162" i="29"/>
  <c r="H223" i="28"/>
  <c r="H161" i="27"/>
  <c r="H161" i="26"/>
  <c r="H161" i="25"/>
  <c r="H162" i="24"/>
  <c r="H161" i="23"/>
  <c r="H162" i="22"/>
  <c r="H162" i="21"/>
  <c r="H162" i="20"/>
  <c r="H198" i="19"/>
  <c r="H159" i="18"/>
  <c r="H221" i="17"/>
  <c r="H160" i="16"/>
  <c r="H221" i="15"/>
  <c r="H221" i="11"/>
  <c r="H242" i="10"/>
  <c r="T85" i="6"/>
  <c r="U84" i="6"/>
  <c r="I85" i="6"/>
  <c r="D85" i="6"/>
  <c r="B85" i="6" s="1"/>
  <c r="A85" i="6" s="1"/>
  <c r="L88" i="31" l="1"/>
  <c r="J89" i="31" s="1"/>
  <c r="M88" i="31"/>
  <c r="K89" i="31" s="1"/>
  <c r="E89" i="31" s="1"/>
  <c r="S89" i="31" s="1"/>
  <c r="T89" i="31" s="1"/>
  <c r="F88" i="31"/>
  <c r="B88" i="31"/>
  <c r="A88" i="31" s="1"/>
  <c r="U88" i="33"/>
  <c r="B88" i="34"/>
  <c r="A88" i="34" s="1"/>
  <c r="F88" i="34"/>
  <c r="L88" i="34"/>
  <c r="J89" i="34" s="1"/>
  <c r="M88" i="34"/>
  <c r="K89" i="34" s="1"/>
  <c r="E89" i="34" s="1"/>
  <c r="S89" i="34" s="1"/>
  <c r="U88" i="34" s="1"/>
  <c r="B90" i="35"/>
  <c r="A90" i="35" s="1"/>
  <c r="F90" i="35"/>
  <c r="E90" i="35"/>
  <c r="H162" i="35"/>
  <c r="I90" i="35"/>
  <c r="H162" i="34"/>
  <c r="H163" i="33"/>
  <c r="L89" i="33"/>
  <c r="J90" i="33" s="1"/>
  <c r="M89" i="33"/>
  <c r="K90" i="33" s="1"/>
  <c r="B89" i="33"/>
  <c r="A89" i="33" s="1"/>
  <c r="F89" i="33"/>
  <c r="M89" i="32"/>
  <c r="K90" i="32" s="1"/>
  <c r="L89" i="32"/>
  <c r="J90" i="32" s="1"/>
  <c r="D90" i="32" s="1"/>
  <c r="H162" i="32"/>
  <c r="T89" i="32"/>
  <c r="B89" i="32"/>
  <c r="A89" i="32" s="1"/>
  <c r="F89" i="32"/>
  <c r="U88" i="32"/>
  <c r="H163" i="31"/>
  <c r="I92" i="10"/>
  <c r="H163" i="29"/>
  <c r="H224" i="28"/>
  <c r="H162" i="27"/>
  <c r="H162" i="26"/>
  <c r="H162" i="25"/>
  <c r="H163" i="24"/>
  <c r="H162" i="23"/>
  <c r="H163" i="22"/>
  <c r="H163" i="21"/>
  <c r="H163" i="20"/>
  <c r="H199" i="19"/>
  <c r="H160" i="18"/>
  <c r="H222" i="17"/>
  <c r="H161" i="16"/>
  <c r="H222" i="15"/>
  <c r="H222" i="11"/>
  <c r="H243" i="10"/>
  <c r="L85" i="6"/>
  <c r="J86" i="6" s="1"/>
  <c r="D86" i="6" s="1"/>
  <c r="B86" i="6" s="1"/>
  <c r="A86" i="6" s="1"/>
  <c r="M85" i="6"/>
  <c r="K86" i="6" s="1"/>
  <c r="F85" i="6"/>
  <c r="U88" i="31" l="1"/>
  <c r="I89" i="31"/>
  <c r="D89" i="31"/>
  <c r="T89" i="34"/>
  <c r="D89" i="34"/>
  <c r="I89" i="34"/>
  <c r="H163" i="35"/>
  <c r="M90" i="35"/>
  <c r="K91" i="35" s="1"/>
  <c r="L90" i="35"/>
  <c r="J91" i="35" s="1"/>
  <c r="S90" i="35"/>
  <c r="H163" i="34"/>
  <c r="E90" i="33"/>
  <c r="I90" i="33"/>
  <c r="D90" i="33"/>
  <c r="H164" i="33"/>
  <c r="B90" i="32"/>
  <c r="A90" i="32" s="1"/>
  <c r="F90" i="32"/>
  <c r="H163" i="32"/>
  <c r="I90" i="32"/>
  <c r="E90" i="32"/>
  <c r="H164" i="31"/>
  <c r="L92" i="10"/>
  <c r="J93" i="10" s="1"/>
  <c r="M92" i="10"/>
  <c r="K93" i="10" s="1"/>
  <c r="H164" i="29"/>
  <c r="H225" i="28"/>
  <c r="H163" i="27"/>
  <c r="H163" i="26"/>
  <c r="H163" i="25"/>
  <c r="H164" i="24"/>
  <c r="H163" i="23"/>
  <c r="H164" i="22"/>
  <c r="H164" i="21"/>
  <c r="H164" i="20"/>
  <c r="H200" i="19"/>
  <c r="H161" i="18"/>
  <c r="H223" i="17"/>
  <c r="H162" i="16"/>
  <c r="H223" i="15"/>
  <c r="H223" i="11"/>
  <c r="H244" i="10"/>
  <c r="F86" i="6"/>
  <c r="E86" i="6"/>
  <c r="S86" i="6" s="1"/>
  <c r="I86" i="6"/>
  <c r="B89" i="31" l="1"/>
  <c r="A89" i="31" s="1"/>
  <c r="F89" i="31"/>
  <c r="L89" i="31"/>
  <c r="J90" i="31" s="1"/>
  <c r="M89" i="31"/>
  <c r="K90" i="31" s="1"/>
  <c r="E90" i="31" s="1"/>
  <c r="S90" i="31" s="1"/>
  <c r="F89" i="34"/>
  <c r="B89" i="34"/>
  <c r="A89" i="34" s="1"/>
  <c r="L89" i="34"/>
  <c r="J90" i="34" s="1"/>
  <c r="M89" i="34"/>
  <c r="K90" i="34" s="1"/>
  <c r="E90" i="34" s="1"/>
  <c r="S90" i="34" s="1"/>
  <c r="I91" i="35"/>
  <c r="D91" i="35"/>
  <c r="U89" i="35"/>
  <c r="T90" i="35"/>
  <c r="H164" i="35"/>
  <c r="E91" i="35"/>
  <c r="H164" i="34"/>
  <c r="L90" i="33"/>
  <c r="J91" i="33" s="1"/>
  <c r="M90" i="33"/>
  <c r="K91" i="33" s="1"/>
  <c r="E91" i="33" s="1"/>
  <c r="B90" i="33"/>
  <c r="A90" i="33" s="1"/>
  <c r="F90" i="33"/>
  <c r="H165" i="33"/>
  <c r="S90" i="33"/>
  <c r="H164" i="32"/>
  <c r="M90" i="32"/>
  <c r="K91" i="32" s="1"/>
  <c r="L90" i="32"/>
  <c r="J91" i="32" s="1"/>
  <c r="S90" i="32"/>
  <c r="H165" i="31"/>
  <c r="I93" i="10"/>
  <c r="H165" i="29"/>
  <c r="H226" i="28"/>
  <c r="H164" i="27"/>
  <c r="H164" i="26"/>
  <c r="H164" i="25"/>
  <c r="H165" i="24"/>
  <c r="H164" i="23"/>
  <c r="H165" i="22"/>
  <c r="H165" i="21"/>
  <c r="H165" i="20"/>
  <c r="H201" i="19"/>
  <c r="H162" i="18"/>
  <c r="H224" i="17"/>
  <c r="H163" i="16"/>
  <c r="H224" i="15"/>
  <c r="H224" i="11"/>
  <c r="H245" i="10"/>
  <c r="T86" i="6"/>
  <c r="U85" i="6"/>
  <c r="M86" i="6"/>
  <c r="K87" i="6" s="1"/>
  <c r="L86" i="6"/>
  <c r="J87" i="6" s="1"/>
  <c r="D90" i="31" l="1"/>
  <c r="I90" i="31"/>
  <c r="I90" i="34"/>
  <c r="D90" i="34"/>
  <c r="B91" i="35"/>
  <c r="A91" i="35" s="1"/>
  <c r="F91" i="35"/>
  <c r="H165" i="35"/>
  <c r="L91" i="35"/>
  <c r="J92" i="35" s="1"/>
  <c r="M91" i="35"/>
  <c r="K92" i="35" s="1"/>
  <c r="E92" i="35" s="1"/>
  <c r="S91" i="35"/>
  <c r="T90" i="34"/>
  <c r="U89" i="34"/>
  <c r="H165" i="34"/>
  <c r="S91" i="33"/>
  <c r="T91" i="33" s="1"/>
  <c r="H166" i="33"/>
  <c r="T90" i="33"/>
  <c r="U89" i="33"/>
  <c r="I91" i="33"/>
  <c r="D91" i="33"/>
  <c r="U89" i="32"/>
  <c r="T90" i="32"/>
  <c r="I91" i="32"/>
  <c r="D91" i="32"/>
  <c r="E91" i="32"/>
  <c r="H165" i="32"/>
  <c r="H166" i="31"/>
  <c r="T90" i="31"/>
  <c r="U89" i="31"/>
  <c r="M93" i="10"/>
  <c r="K94" i="10" s="1"/>
  <c r="L93" i="10"/>
  <c r="J94" i="10" s="1"/>
  <c r="H166" i="29"/>
  <c r="H227" i="28"/>
  <c r="H165" i="27"/>
  <c r="H165" i="26"/>
  <c r="H165" i="25"/>
  <c r="H166" i="24"/>
  <c r="H165" i="23"/>
  <c r="H166" i="22"/>
  <c r="H166" i="21"/>
  <c r="H166" i="20"/>
  <c r="H202" i="19"/>
  <c r="H163" i="18"/>
  <c r="H225" i="17"/>
  <c r="H164" i="16"/>
  <c r="H225" i="15"/>
  <c r="H225" i="11"/>
  <c r="H246" i="10"/>
  <c r="I87" i="6"/>
  <c r="D87" i="6"/>
  <c r="B87" i="6" s="1"/>
  <c r="A87" i="6" s="1"/>
  <c r="E87" i="6"/>
  <c r="S87" i="6" s="1"/>
  <c r="F90" i="31" l="1"/>
  <c r="B90" i="31"/>
  <c r="A90" i="31" s="1"/>
  <c r="M90" i="31"/>
  <c r="K91" i="31" s="1"/>
  <c r="E91" i="31" s="1"/>
  <c r="S91" i="31" s="1"/>
  <c r="T91" i="31" s="1"/>
  <c r="L90" i="31"/>
  <c r="J91" i="31" s="1"/>
  <c r="D91" i="31" s="1"/>
  <c r="B91" i="31" s="1"/>
  <c r="A91" i="31" s="1"/>
  <c r="F90" i="34"/>
  <c r="B90" i="34"/>
  <c r="A90" i="34" s="1"/>
  <c r="L90" i="34"/>
  <c r="J91" i="34" s="1"/>
  <c r="M90" i="34"/>
  <c r="K91" i="34" s="1"/>
  <c r="E91" i="34" s="1"/>
  <c r="S91" i="34" s="1"/>
  <c r="S92" i="35"/>
  <c r="T92" i="35" s="1"/>
  <c r="I92" i="35"/>
  <c r="D92" i="35"/>
  <c r="T91" i="35"/>
  <c r="U90" i="35"/>
  <c r="H166" i="35"/>
  <c r="H166" i="34"/>
  <c r="U90" i="33"/>
  <c r="B91" i="33"/>
  <c r="A91" i="33" s="1"/>
  <c r="F91" i="33"/>
  <c r="L91" i="33"/>
  <c r="J92" i="33" s="1"/>
  <c r="D92" i="33" s="1"/>
  <c r="M91" i="33"/>
  <c r="K92" i="33" s="1"/>
  <c r="H167" i="33"/>
  <c r="L91" i="32"/>
  <c r="J92" i="32" s="1"/>
  <c r="D92" i="32" s="1"/>
  <c r="M91" i="32"/>
  <c r="K92" i="32" s="1"/>
  <c r="E92" i="32" s="1"/>
  <c r="H166" i="32"/>
  <c r="B91" i="32"/>
  <c r="A91" i="32" s="1"/>
  <c r="F91" i="32"/>
  <c r="S91" i="32"/>
  <c r="H167" i="31"/>
  <c r="I94" i="10"/>
  <c r="H167" i="29"/>
  <c r="H228" i="28"/>
  <c r="H166" i="27"/>
  <c r="H166" i="26"/>
  <c r="H166" i="25"/>
  <c r="H167" i="24"/>
  <c r="H166" i="23"/>
  <c r="H167" i="22"/>
  <c r="H167" i="21"/>
  <c r="H167" i="20"/>
  <c r="H203" i="19"/>
  <c r="H164" i="18"/>
  <c r="H226" i="17"/>
  <c r="H165" i="16"/>
  <c r="H226" i="15"/>
  <c r="H226" i="11"/>
  <c r="H247" i="10"/>
  <c r="U86" i="6"/>
  <c r="T87" i="6"/>
  <c r="F87" i="6"/>
  <c r="M87" i="6"/>
  <c r="K88" i="6" s="1"/>
  <c r="L87" i="6"/>
  <c r="J88" i="6" s="1"/>
  <c r="F91" i="31" l="1"/>
  <c r="U90" i="31"/>
  <c r="I91" i="31"/>
  <c r="I91" i="34"/>
  <c r="D91" i="34"/>
  <c r="U91" i="35"/>
  <c r="B92" i="35"/>
  <c r="A92" i="35" s="1"/>
  <c r="F92" i="35"/>
  <c r="H167" i="35"/>
  <c r="M92" i="35"/>
  <c r="K93" i="35" s="1"/>
  <c r="L92" i="35"/>
  <c r="J93" i="35" s="1"/>
  <c r="D93" i="35" s="1"/>
  <c r="H167" i="34"/>
  <c r="T91" i="34"/>
  <c r="U90" i="34"/>
  <c r="E92" i="33"/>
  <c r="I92" i="33"/>
  <c r="H168" i="33"/>
  <c r="B92" i="33"/>
  <c r="A92" i="33" s="1"/>
  <c r="F92" i="33"/>
  <c r="S92" i="32"/>
  <c r="T92" i="32" s="1"/>
  <c r="H167" i="32"/>
  <c r="T91" i="32"/>
  <c r="U90" i="32"/>
  <c r="B92" i="32"/>
  <c r="A92" i="32" s="1"/>
  <c r="F92" i="32"/>
  <c r="I92" i="32"/>
  <c r="H168" i="31"/>
  <c r="L94" i="10"/>
  <c r="J95" i="10" s="1"/>
  <c r="M94" i="10"/>
  <c r="K95" i="10" s="1"/>
  <c r="H168" i="29"/>
  <c r="H229" i="28"/>
  <c r="H167" i="27"/>
  <c r="H167" i="26"/>
  <c r="H167" i="25"/>
  <c r="H168" i="24"/>
  <c r="H167" i="23"/>
  <c r="H168" i="22"/>
  <c r="H168" i="21"/>
  <c r="H168" i="20"/>
  <c r="H204" i="19"/>
  <c r="H165" i="18"/>
  <c r="H227" i="17"/>
  <c r="H166" i="16"/>
  <c r="H227" i="15"/>
  <c r="H227" i="11"/>
  <c r="H248" i="10"/>
  <c r="I88" i="6"/>
  <c r="E88" i="6"/>
  <c r="S88" i="6" s="1"/>
  <c r="D88" i="6"/>
  <c r="B88" i="6" s="1"/>
  <c r="A88" i="6" s="1"/>
  <c r="L91" i="31" l="1"/>
  <c r="J92" i="31" s="1"/>
  <c r="M91" i="31"/>
  <c r="K92" i="31" s="1"/>
  <c r="E92" i="31" s="1"/>
  <c r="B91" i="34"/>
  <c r="A91" i="34" s="1"/>
  <c r="F91" i="34"/>
  <c r="M91" i="34"/>
  <c r="K92" i="34" s="1"/>
  <c r="E92" i="34" s="1"/>
  <c r="S92" i="34" s="1"/>
  <c r="T92" i="34" s="1"/>
  <c r="L91" i="34"/>
  <c r="J92" i="34" s="1"/>
  <c r="B93" i="35"/>
  <c r="A93" i="35" s="1"/>
  <c r="F93" i="35"/>
  <c r="H168" i="35"/>
  <c r="E93" i="35"/>
  <c r="I93" i="35"/>
  <c r="H168" i="34"/>
  <c r="L92" i="33"/>
  <c r="J93" i="33" s="1"/>
  <c r="M92" i="33"/>
  <c r="K93" i="33" s="1"/>
  <c r="E93" i="33" s="1"/>
  <c r="H169" i="33"/>
  <c r="S92" i="33"/>
  <c r="M92" i="32"/>
  <c r="K93" i="32" s="1"/>
  <c r="L92" i="32"/>
  <c r="J93" i="32" s="1"/>
  <c r="U91" i="32"/>
  <c r="H168" i="32"/>
  <c r="H169" i="31"/>
  <c r="S92" i="31"/>
  <c r="I95" i="10"/>
  <c r="H169" i="29"/>
  <c r="H230" i="28"/>
  <c r="H168" i="27"/>
  <c r="H168" i="26"/>
  <c r="H168" i="25"/>
  <c r="H169" i="24"/>
  <c r="H168" i="23"/>
  <c r="H169" i="22"/>
  <c r="H169" i="21"/>
  <c r="H169" i="20"/>
  <c r="H205" i="19"/>
  <c r="H166" i="18"/>
  <c r="H228" i="17"/>
  <c r="H167" i="16"/>
  <c r="H228" i="15"/>
  <c r="H228" i="11"/>
  <c r="H249" i="10"/>
  <c r="U87" i="6"/>
  <c r="T88" i="6"/>
  <c r="M88" i="6"/>
  <c r="K89" i="6" s="1"/>
  <c r="L88" i="6"/>
  <c r="J89" i="6" s="1"/>
  <c r="F88" i="6"/>
  <c r="D92" i="31" l="1"/>
  <c r="I92" i="31"/>
  <c r="I92" i="34"/>
  <c r="D92" i="34"/>
  <c r="U91" i="34"/>
  <c r="L93" i="35"/>
  <c r="J94" i="35" s="1"/>
  <c r="M93" i="35"/>
  <c r="K94" i="35" s="1"/>
  <c r="E94" i="35" s="1"/>
  <c r="H169" i="35"/>
  <c r="S93" i="35"/>
  <c r="H169" i="34"/>
  <c r="S93" i="33"/>
  <c r="T93" i="33" s="1"/>
  <c r="I93" i="33"/>
  <c r="D93" i="33"/>
  <c r="H170" i="33"/>
  <c r="T92" i="33"/>
  <c r="U91" i="33"/>
  <c r="H169" i="32"/>
  <c r="I93" i="32"/>
  <c r="D93" i="32"/>
  <c r="E93" i="32"/>
  <c r="H170" i="31"/>
  <c r="U91" i="31"/>
  <c r="T92" i="31"/>
  <c r="M95" i="10"/>
  <c r="K96" i="10" s="1"/>
  <c r="L95" i="10"/>
  <c r="J96" i="10" s="1"/>
  <c r="H170" i="29"/>
  <c r="H231" i="28"/>
  <c r="H169" i="27"/>
  <c r="H169" i="26"/>
  <c r="H169" i="25"/>
  <c r="H170" i="24"/>
  <c r="H169" i="23"/>
  <c r="H170" i="22"/>
  <c r="H170" i="21"/>
  <c r="H170" i="20"/>
  <c r="H206" i="19"/>
  <c r="H167" i="18"/>
  <c r="H229" i="17"/>
  <c r="H168" i="16"/>
  <c r="H229" i="15"/>
  <c r="H229" i="11"/>
  <c r="H250" i="10"/>
  <c r="I89" i="6"/>
  <c r="D89" i="6"/>
  <c r="B89" i="6" s="1"/>
  <c r="A89" i="6" s="1"/>
  <c r="E89" i="6"/>
  <c r="S89" i="6" s="1"/>
  <c r="M92" i="31" l="1"/>
  <c r="K93" i="31" s="1"/>
  <c r="E93" i="31" s="1"/>
  <c r="S93" i="31" s="1"/>
  <c r="T93" i="31" s="1"/>
  <c r="L92" i="31"/>
  <c r="J93" i="31" s="1"/>
  <c r="B92" i="31"/>
  <c r="A92" i="31" s="1"/>
  <c r="F92" i="31"/>
  <c r="U92" i="33"/>
  <c r="F92" i="34"/>
  <c r="B92" i="34"/>
  <c r="A92" i="34" s="1"/>
  <c r="L92" i="34"/>
  <c r="J93" i="34" s="1"/>
  <c r="M92" i="34"/>
  <c r="K93" i="34" s="1"/>
  <c r="E93" i="34" s="1"/>
  <c r="S93" i="34" s="1"/>
  <c r="U92" i="35"/>
  <c r="T93" i="35"/>
  <c r="H170" i="35"/>
  <c r="S94" i="35"/>
  <c r="U93" i="35" s="1"/>
  <c r="I94" i="35"/>
  <c r="D94" i="35"/>
  <c r="H170" i="34"/>
  <c r="H171" i="33"/>
  <c r="B93" i="33"/>
  <c r="A93" i="33" s="1"/>
  <c r="F93" i="33"/>
  <c r="L93" i="33"/>
  <c r="J94" i="33" s="1"/>
  <c r="D94" i="33" s="1"/>
  <c r="M93" i="33"/>
  <c r="K94" i="33" s="1"/>
  <c r="M93" i="32"/>
  <c r="K94" i="32" s="1"/>
  <c r="E94" i="32" s="1"/>
  <c r="L93" i="32"/>
  <c r="J94" i="32" s="1"/>
  <c r="D94" i="32" s="1"/>
  <c r="S93" i="32"/>
  <c r="B93" i="32"/>
  <c r="A93" i="32" s="1"/>
  <c r="F93" i="32"/>
  <c r="H170" i="32"/>
  <c r="H171" i="31"/>
  <c r="I96" i="10"/>
  <c r="H171" i="29"/>
  <c r="H232" i="28"/>
  <c r="H170" i="27"/>
  <c r="H170" i="26"/>
  <c r="H170" i="25"/>
  <c r="H171" i="24"/>
  <c r="H170" i="23"/>
  <c r="H171" i="22"/>
  <c r="H171" i="21"/>
  <c r="H171" i="20"/>
  <c r="H207" i="19"/>
  <c r="H168" i="18"/>
  <c r="H230" i="17"/>
  <c r="H169" i="16"/>
  <c r="H230" i="15"/>
  <c r="H230" i="11"/>
  <c r="H251" i="10"/>
  <c r="U88" i="6"/>
  <c r="T89" i="6"/>
  <c r="F89" i="6"/>
  <c r="L89" i="6"/>
  <c r="J90" i="6" s="1"/>
  <c r="M89" i="6"/>
  <c r="K90" i="6" s="1"/>
  <c r="U92" i="31" l="1"/>
  <c r="I93" i="31"/>
  <c r="D93" i="31"/>
  <c r="D93" i="34"/>
  <c r="I93" i="34"/>
  <c r="M94" i="35"/>
  <c r="K95" i="35" s="1"/>
  <c r="L94" i="35"/>
  <c r="J95" i="35" s="1"/>
  <c r="D95" i="35" s="1"/>
  <c r="H171" i="35"/>
  <c r="B94" i="35"/>
  <c r="A94" i="35" s="1"/>
  <c r="F94" i="35"/>
  <c r="T94" i="35"/>
  <c r="H171" i="34"/>
  <c r="T93" i="34"/>
  <c r="U92" i="34"/>
  <c r="B94" i="33"/>
  <c r="A94" i="33" s="1"/>
  <c r="F94" i="33"/>
  <c r="E94" i="33"/>
  <c r="I94" i="33"/>
  <c r="H172" i="33"/>
  <c r="U92" i="32"/>
  <c r="T93" i="32"/>
  <c r="I94" i="32"/>
  <c r="H171" i="32"/>
  <c r="S94" i="32"/>
  <c r="B94" i="32"/>
  <c r="A94" i="32" s="1"/>
  <c r="F94" i="32"/>
  <c r="H172" i="31"/>
  <c r="M96" i="10"/>
  <c r="K97" i="10" s="1"/>
  <c r="L96" i="10"/>
  <c r="J97" i="10" s="1"/>
  <c r="H172" i="29"/>
  <c r="H233" i="28"/>
  <c r="H171" i="27"/>
  <c r="H171" i="26"/>
  <c r="H171" i="25"/>
  <c r="H172" i="24"/>
  <c r="H171" i="23"/>
  <c r="H172" i="22"/>
  <c r="H172" i="21"/>
  <c r="H172" i="20"/>
  <c r="H208" i="19"/>
  <c r="H169" i="18"/>
  <c r="H231" i="17"/>
  <c r="H170" i="16"/>
  <c r="H231" i="15"/>
  <c r="H231" i="11"/>
  <c r="H252" i="10"/>
  <c r="I90" i="6"/>
  <c r="E90" i="6"/>
  <c r="S90" i="6" s="1"/>
  <c r="D90" i="6"/>
  <c r="B90" i="6" s="1"/>
  <c r="A90" i="6" s="1"/>
  <c r="F93" i="31" l="1"/>
  <c r="B93" i="31"/>
  <c r="A93" i="31" s="1"/>
  <c r="L93" i="31"/>
  <c r="J94" i="31" s="1"/>
  <c r="M93" i="31"/>
  <c r="K94" i="31" s="1"/>
  <c r="E94" i="31" s="1"/>
  <c r="S94" i="31" s="1"/>
  <c r="M93" i="34"/>
  <c r="K94" i="34" s="1"/>
  <c r="E94" i="34" s="1"/>
  <c r="S94" i="34" s="1"/>
  <c r="U93" i="34" s="1"/>
  <c r="L93" i="34"/>
  <c r="J94" i="34" s="1"/>
  <c r="B93" i="34"/>
  <c r="A93" i="34" s="1"/>
  <c r="F93" i="34"/>
  <c r="B95" i="35"/>
  <c r="A95" i="35" s="1"/>
  <c r="F95" i="35"/>
  <c r="I95" i="35"/>
  <c r="H172" i="35"/>
  <c r="E95" i="35"/>
  <c r="H172" i="34"/>
  <c r="H173" i="33"/>
  <c r="S94" i="33"/>
  <c r="L94" i="33"/>
  <c r="J95" i="33" s="1"/>
  <c r="M94" i="33"/>
  <c r="K95" i="33" s="1"/>
  <c r="E95" i="33" s="1"/>
  <c r="M94" i="32"/>
  <c r="K95" i="32" s="1"/>
  <c r="L94" i="32"/>
  <c r="J95" i="32" s="1"/>
  <c r="T94" i="32"/>
  <c r="H172" i="32"/>
  <c r="U93" i="32"/>
  <c r="H173" i="31"/>
  <c r="I97" i="10"/>
  <c r="H173" i="29"/>
  <c r="H234" i="28"/>
  <c r="H172" i="27"/>
  <c r="H172" i="26"/>
  <c r="H172" i="25"/>
  <c r="H173" i="24"/>
  <c r="H172" i="23"/>
  <c r="H173" i="22"/>
  <c r="H173" i="21"/>
  <c r="H173" i="20"/>
  <c r="H209" i="19"/>
  <c r="H170" i="18"/>
  <c r="H232" i="17"/>
  <c r="H171" i="16"/>
  <c r="H232" i="15"/>
  <c r="H232" i="11"/>
  <c r="H253" i="10"/>
  <c r="U89" i="6"/>
  <c r="T90" i="6"/>
  <c r="F90" i="6"/>
  <c r="M90" i="6"/>
  <c r="K91" i="6" s="1"/>
  <c r="L90" i="6"/>
  <c r="J91" i="6" s="1"/>
  <c r="D91" i="6" s="1"/>
  <c r="B91" i="6" s="1"/>
  <c r="A91" i="6" s="1"/>
  <c r="I94" i="31" l="1"/>
  <c r="D94" i="31"/>
  <c r="T94" i="34"/>
  <c r="I94" i="34"/>
  <c r="D94" i="34"/>
  <c r="H173" i="35"/>
  <c r="S95" i="35"/>
  <c r="L95" i="35"/>
  <c r="J96" i="35" s="1"/>
  <c r="M95" i="35"/>
  <c r="K96" i="35" s="1"/>
  <c r="E96" i="35" s="1"/>
  <c r="H173" i="34"/>
  <c r="I95" i="33"/>
  <c r="D95" i="33"/>
  <c r="T94" i="33"/>
  <c r="U93" i="33"/>
  <c r="S95" i="33"/>
  <c r="H174" i="33"/>
  <c r="E95" i="32"/>
  <c r="H173" i="32"/>
  <c r="I95" i="32"/>
  <c r="D95" i="32"/>
  <c r="H174" i="31"/>
  <c r="T94" i="31"/>
  <c r="U93" i="31"/>
  <c r="M97" i="10"/>
  <c r="K98" i="10" s="1"/>
  <c r="L97" i="10"/>
  <c r="J98" i="10" s="1"/>
  <c r="H174" i="29"/>
  <c r="H235" i="28"/>
  <c r="H173" i="27"/>
  <c r="H173" i="26"/>
  <c r="H173" i="25"/>
  <c r="H174" i="24"/>
  <c r="H173" i="23"/>
  <c r="H174" i="22"/>
  <c r="H174" i="21"/>
  <c r="H174" i="20"/>
  <c r="H210" i="19"/>
  <c r="H171" i="18"/>
  <c r="H233" i="17"/>
  <c r="H172" i="16"/>
  <c r="H233" i="15"/>
  <c r="H233" i="11"/>
  <c r="H254" i="10"/>
  <c r="F91" i="6"/>
  <c r="I91" i="6"/>
  <c r="E91" i="6"/>
  <c r="S91" i="6" s="1"/>
  <c r="B94" i="31" l="1"/>
  <c r="A94" i="31" s="1"/>
  <c r="F94" i="31"/>
  <c r="L94" i="31"/>
  <c r="J95" i="31" s="1"/>
  <c r="M94" i="31"/>
  <c r="K95" i="31" s="1"/>
  <c r="E95" i="31" s="1"/>
  <c r="S95" i="31" s="1"/>
  <c r="T95" i="31" s="1"/>
  <c r="F94" i="34"/>
  <c r="B94" i="34"/>
  <c r="A94" i="34" s="1"/>
  <c r="L94" i="34"/>
  <c r="J95" i="34" s="1"/>
  <c r="M94" i="34"/>
  <c r="K95" i="34" s="1"/>
  <c r="E95" i="34" s="1"/>
  <c r="S95" i="34" s="1"/>
  <c r="U94" i="35"/>
  <c r="T95" i="35"/>
  <c r="S96" i="35"/>
  <c r="T96" i="35" s="1"/>
  <c r="H174" i="35"/>
  <c r="I96" i="35"/>
  <c r="D96" i="35"/>
  <c r="H174" i="34"/>
  <c r="U94" i="33"/>
  <c r="L95" i="33"/>
  <c r="J96" i="33" s="1"/>
  <c r="D96" i="33" s="1"/>
  <c r="M95" i="33"/>
  <c r="K96" i="33" s="1"/>
  <c r="H175" i="33"/>
  <c r="T95" i="33"/>
  <c r="B95" i="33"/>
  <c r="A95" i="33" s="1"/>
  <c r="F95" i="33"/>
  <c r="B95" i="32"/>
  <c r="A95" i="32" s="1"/>
  <c r="F95" i="32"/>
  <c r="H174" i="32"/>
  <c r="L95" i="32"/>
  <c r="J96" i="32" s="1"/>
  <c r="M95" i="32"/>
  <c r="K96" i="32" s="1"/>
  <c r="E96" i="32" s="1"/>
  <c r="S95" i="32"/>
  <c r="H175" i="31"/>
  <c r="I98" i="10"/>
  <c r="H175" i="29"/>
  <c r="H236" i="28"/>
  <c r="H174" i="27"/>
  <c r="H174" i="26"/>
  <c r="H174" i="25"/>
  <c r="H175" i="24"/>
  <c r="H174" i="23"/>
  <c r="H175" i="22"/>
  <c r="H175" i="21"/>
  <c r="H175" i="20"/>
  <c r="H211" i="19"/>
  <c r="H172" i="18"/>
  <c r="H234" i="17"/>
  <c r="H173" i="16"/>
  <c r="H234" i="15"/>
  <c r="H234" i="11"/>
  <c r="H255" i="10"/>
  <c r="U90" i="6"/>
  <c r="T91" i="6"/>
  <c r="M91" i="6"/>
  <c r="K92" i="6" s="1"/>
  <c r="L91" i="6"/>
  <c r="J92" i="6" s="1"/>
  <c r="I95" i="31" l="1"/>
  <c r="U94" i="31"/>
  <c r="D95" i="31"/>
  <c r="D95" i="34"/>
  <c r="I95" i="34"/>
  <c r="M96" i="35"/>
  <c r="K97" i="35" s="1"/>
  <c r="L96" i="35"/>
  <c r="J97" i="35" s="1"/>
  <c r="D97" i="35" s="1"/>
  <c r="U95" i="35"/>
  <c r="B96" i="35"/>
  <c r="A96" i="35" s="1"/>
  <c r="F96" i="35"/>
  <c r="H175" i="35"/>
  <c r="H175" i="34"/>
  <c r="T95" i="34"/>
  <c r="U94" i="34"/>
  <c r="E96" i="33"/>
  <c r="I96" i="33"/>
  <c r="H176" i="33"/>
  <c r="B96" i="33"/>
  <c r="A96" i="33" s="1"/>
  <c r="F96" i="33"/>
  <c r="H175" i="32"/>
  <c r="I96" i="32"/>
  <c r="S96" i="32"/>
  <c r="T96" i="32" s="1"/>
  <c r="U94" i="32"/>
  <c r="T95" i="32"/>
  <c r="D96" i="32"/>
  <c r="H176" i="31"/>
  <c r="L98" i="10"/>
  <c r="J99" i="10" s="1"/>
  <c r="M98" i="10"/>
  <c r="K99" i="10" s="1"/>
  <c r="H176" i="29"/>
  <c r="H237" i="28"/>
  <c r="H175" i="27"/>
  <c r="H175" i="26"/>
  <c r="H175" i="25"/>
  <c r="H176" i="24"/>
  <c r="H175" i="23"/>
  <c r="H176" i="22"/>
  <c r="H176" i="21"/>
  <c r="H176" i="20"/>
  <c r="H212" i="19"/>
  <c r="H173" i="18"/>
  <c r="H235" i="17"/>
  <c r="H174" i="16"/>
  <c r="H235" i="15"/>
  <c r="H235" i="11"/>
  <c r="H256" i="10"/>
  <c r="I92" i="6"/>
  <c r="D92" i="6"/>
  <c r="B92" i="6" s="1"/>
  <c r="A92" i="6" s="1"/>
  <c r="E92" i="6"/>
  <c r="S92" i="6" s="1"/>
  <c r="L95" i="31" l="1"/>
  <c r="J96" i="31" s="1"/>
  <c r="D96" i="31" s="1"/>
  <c r="M95" i="31"/>
  <c r="K96" i="31" s="1"/>
  <c r="E96" i="31" s="1"/>
  <c r="S96" i="31" s="1"/>
  <c r="F95" i="31"/>
  <c r="B95" i="31"/>
  <c r="A95" i="31" s="1"/>
  <c r="L95" i="34"/>
  <c r="J96" i="34" s="1"/>
  <c r="M95" i="34"/>
  <c r="K96" i="34" s="1"/>
  <c r="E96" i="34" s="1"/>
  <c r="S96" i="34" s="1"/>
  <c r="T96" i="34" s="1"/>
  <c r="F95" i="34"/>
  <c r="B95" i="34"/>
  <c r="A95" i="34" s="1"/>
  <c r="U95" i="32"/>
  <c r="B97" i="35"/>
  <c r="A97" i="35" s="1"/>
  <c r="F97" i="35"/>
  <c r="H176" i="35"/>
  <c r="I97" i="35"/>
  <c r="E97" i="35"/>
  <c r="H176" i="34"/>
  <c r="L96" i="33"/>
  <c r="J97" i="33" s="1"/>
  <c r="M96" i="33"/>
  <c r="K97" i="33" s="1"/>
  <c r="E97" i="33" s="1"/>
  <c r="H177" i="33"/>
  <c r="S96" i="33"/>
  <c r="B96" i="32"/>
  <c r="A96" i="32" s="1"/>
  <c r="F96" i="32"/>
  <c r="M96" i="32"/>
  <c r="K97" i="32" s="1"/>
  <c r="L96" i="32"/>
  <c r="J97" i="32" s="1"/>
  <c r="H176" i="32"/>
  <c r="H177" i="31"/>
  <c r="I99" i="10"/>
  <c r="H177" i="29"/>
  <c r="H238" i="28"/>
  <c r="H176" i="27"/>
  <c r="H176" i="26"/>
  <c r="H176" i="25"/>
  <c r="H177" i="24"/>
  <c r="H176" i="23"/>
  <c r="H177" i="22"/>
  <c r="H177" i="21"/>
  <c r="H177" i="20"/>
  <c r="H213" i="19"/>
  <c r="H174" i="18"/>
  <c r="H236" i="17"/>
  <c r="H175" i="16"/>
  <c r="H236" i="15"/>
  <c r="H236" i="11"/>
  <c r="H257" i="10"/>
  <c r="U91" i="6"/>
  <c r="T92" i="6"/>
  <c r="F92" i="6"/>
  <c r="M92" i="6"/>
  <c r="K93" i="6" s="1"/>
  <c r="L92" i="6"/>
  <c r="J93" i="6" s="1"/>
  <c r="D93" i="6" s="1"/>
  <c r="B93" i="6" s="1"/>
  <c r="A93" i="6" s="1"/>
  <c r="I96" i="31" l="1"/>
  <c r="F96" i="31"/>
  <c r="B96" i="31"/>
  <c r="A96" i="31" s="1"/>
  <c r="U95" i="34"/>
  <c r="I96" i="34"/>
  <c r="D96" i="34"/>
  <c r="L97" i="35"/>
  <c r="J98" i="35" s="1"/>
  <c r="M97" i="35"/>
  <c r="K98" i="35" s="1"/>
  <c r="E98" i="35" s="1"/>
  <c r="S97" i="35"/>
  <c r="H177" i="35"/>
  <c r="H177" i="34"/>
  <c r="S97" i="33"/>
  <c r="T97" i="33" s="1"/>
  <c r="I97" i="33"/>
  <c r="D97" i="33"/>
  <c r="H178" i="33"/>
  <c r="U95" i="33"/>
  <c r="T96" i="33"/>
  <c r="H177" i="32"/>
  <c r="E97" i="32"/>
  <c r="I97" i="32"/>
  <c r="D97" i="32"/>
  <c r="H178" i="31"/>
  <c r="U95" i="31"/>
  <c r="T96" i="31"/>
  <c r="L99" i="10"/>
  <c r="J100" i="10" s="1"/>
  <c r="M99" i="10"/>
  <c r="K100" i="10" s="1"/>
  <c r="H178" i="29"/>
  <c r="H239" i="28"/>
  <c r="H177" i="27"/>
  <c r="H177" i="26"/>
  <c r="H177" i="25"/>
  <c r="H178" i="24"/>
  <c r="H177" i="23"/>
  <c r="H178" i="22"/>
  <c r="H178" i="21"/>
  <c r="H178" i="20"/>
  <c r="H214" i="19"/>
  <c r="H175" i="18"/>
  <c r="H237" i="17"/>
  <c r="H176" i="16"/>
  <c r="H237" i="15"/>
  <c r="H237" i="11"/>
  <c r="H258" i="10"/>
  <c r="E93" i="6"/>
  <c r="S93" i="6" s="1"/>
  <c r="F93" i="6"/>
  <c r="I93" i="6"/>
  <c r="M96" i="31" l="1"/>
  <c r="K97" i="31" s="1"/>
  <c r="E97" i="31" s="1"/>
  <c r="S97" i="31" s="1"/>
  <c r="T97" i="31" s="1"/>
  <c r="L96" i="31"/>
  <c r="J97" i="31" s="1"/>
  <c r="U96" i="33"/>
  <c r="B96" i="34"/>
  <c r="A96" i="34" s="1"/>
  <c r="F96" i="34"/>
  <c r="L96" i="34"/>
  <c r="J97" i="34" s="1"/>
  <c r="M96" i="34"/>
  <c r="K97" i="34" s="1"/>
  <c r="E97" i="34" s="1"/>
  <c r="S97" i="34" s="1"/>
  <c r="I98" i="35"/>
  <c r="D98" i="35"/>
  <c r="T97" i="35"/>
  <c r="U96" i="35"/>
  <c r="S98" i="35"/>
  <c r="T98" i="35" s="1"/>
  <c r="H178" i="35"/>
  <c r="H178" i="34"/>
  <c r="H179" i="33"/>
  <c r="B97" i="33"/>
  <c r="A97" i="33" s="1"/>
  <c r="F97" i="33"/>
  <c r="L97" i="33"/>
  <c r="J98" i="33" s="1"/>
  <c r="D98" i="33" s="1"/>
  <c r="M97" i="33"/>
  <c r="K98" i="33" s="1"/>
  <c r="S97" i="32"/>
  <c r="B97" i="32"/>
  <c r="A97" i="32" s="1"/>
  <c r="F97" i="32"/>
  <c r="M97" i="32"/>
  <c r="K98" i="32" s="1"/>
  <c r="L97" i="32"/>
  <c r="J98" i="32" s="1"/>
  <c r="H178" i="32"/>
  <c r="H179" i="31"/>
  <c r="I100" i="10"/>
  <c r="H179" i="29"/>
  <c r="H240" i="28"/>
  <c r="H178" i="27"/>
  <c r="H178" i="26"/>
  <c r="H178" i="25"/>
  <c r="H179" i="24"/>
  <c r="H178" i="23"/>
  <c r="H179" i="22"/>
  <c r="H179" i="21"/>
  <c r="H179" i="20"/>
  <c r="H215" i="19"/>
  <c r="H176" i="18"/>
  <c r="H238" i="17"/>
  <c r="H177" i="16"/>
  <c r="H238" i="15"/>
  <c r="H238" i="11"/>
  <c r="H259" i="10"/>
  <c r="T93" i="6"/>
  <c r="U92" i="6"/>
  <c r="M93" i="6"/>
  <c r="K94" i="6" s="1"/>
  <c r="E94" i="6" s="1"/>
  <c r="S94" i="6" s="1"/>
  <c r="T94" i="6" s="1"/>
  <c r="L93" i="6"/>
  <c r="J94" i="6" s="1"/>
  <c r="U96" i="31" l="1"/>
  <c r="I97" i="31"/>
  <c r="D97" i="31"/>
  <c r="I97" i="34"/>
  <c r="D97" i="34"/>
  <c r="H179" i="35"/>
  <c r="B98" i="35"/>
  <c r="A98" i="35" s="1"/>
  <c r="F98" i="35"/>
  <c r="M98" i="35"/>
  <c r="K99" i="35" s="1"/>
  <c r="L98" i="35"/>
  <c r="J99" i="35" s="1"/>
  <c r="D99" i="35" s="1"/>
  <c r="U97" i="35"/>
  <c r="H179" i="34"/>
  <c r="T97" i="34"/>
  <c r="U96" i="34"/>
  <c r="B98" i="33"/>
  <c r="A98" i="33" s="1"/>
  <c r="F98" i="33"/>
  <c r="E98" i="33"/>
  <c r="I98" i="33"/>
  <c r="H180" i="33"/>
  <c r="I98" i="32"/>
  <c r="D98" i="32"/>
  <c r="T97" i="32"/>
  <c r="U96" i="32"/>
  <c r="H179" i="32"/>
  <c r="E98" i="32"/>
  <c r="H180" i="31"/>
  <c r="M100" i="10"/>
  <c r="K101" i="10" s="1"/>
  <c r="L100" i="10"/>
  <c r="J101" i="10" s="1"/>
  <c r="H180" i="29"/>
  <c r="H241" i="28"/>
  <c r="H179" i="27"/>
  <c r="H179" i="26"/>
  <c r="H179" i="25"/>
  <c r="H180" i="24"/>
  <c r="H179" i="23"/>
  <c r="H180" i="22"/>
  <c r="H180" i="21"/>
  <c r="H180" i="20"/>
  <c r="H216" i="19"/>
  <c r="H177" i="18"/>
  <c r="H239" i="17"/>
  <c r="H178" i="16"/>
  <c r="H239" i="15"/>
  <c r="H239" i="11"/>
  <c r="H260" i="10"/>
  <c r="U93" i="6"/>
  <c r="I94" i="6"/>
  <c r="D94" i="6"/>
  <c r="B94" i="6" s="1"/>
  <c r="A94" i="6" s="1"/>
  <c r="F97" i="31" l="1"/>
  <c r="B97" i="31"/>
  <c r="A97" i="31" s="1"/>
  <c r="M97" i="31"/>
  <c r="K98" i="31" s="1"/>
  <c r="E98" i="31" s="1"/>
  <c r="S98" i="31" s="1"/>
  <c r="L97" i="31"/>
  <c r="J98" i="31" s="1"/>
  <c r="M97" i="34"/>
  <c r="K98" i="34" s="1"/>
  <c r="E98" i="34" s="1"/>
  <c r="S98" i="34" s="1"/>
  <c r="U97" i="34" s="1"/>
  <c r="L97" i="34"/>
  <c r="J98" i="34" s="1"/>
  <c r="F97" i="34"/>
  <c r="B97" i="34"/>
  <c r="A97" i="34" s="1"/>
  <c r="B99" i="35"/>
  <c r="A99" i="35" s="1"/>
  <c r="F99" i="35"/>
  <c r="I99" i="35"/>
  <c r="E99" i="35"/>
  <c r="H180" i="35"/>
  <c r="H180" i="34"/>
  <c r="H181" i="33"/>
  <c r="S98" i="33"/>
  <c r="L98" i="33"/>
  <c r="J99" i="33" s="1"/>
  <c r="M98" i="33"/>
  <c r="K99" i="33" s="1"/>
  <c r="E99" i="33" s="1"/>
  <c r="S98" i="32"/>
  <c r="B98" i="32"/>
  <c r="A98" i="32" s="1"/>
  <c r="F98" i="32"/>
  <c r="M98" i="32"/>
  <c r="K99" i="32" s="1"/>
  <c r="L98" i="32"/>
  <c r="J99" i="32" s="1"/>
  <c r="H180" i="32"/>
  <c r="H181" i="31"/>
  <c r="I101" i="10"/>
  <c r="H181" i="29"/>
  <c r="H242" i="28"/>
  <c r="H180" i="27"/>
  <c r="H180" i="26"/>
  <c r="H180" i="25"/>
  <c r="H181" i="24"/>
  <c r="H180" i="23"/>
  <c r="H181" i="22"/>
  <c r="H181" i="21"/>
  <c r="H181" i="20"/>
  <c r="H217" i="19"/>
  <c r="H178" i="18"/>
  <c r="H240" i="17"/>
  <c r="H179" i="16"/>
  <c r="H240" i="15"/>
  <c r="H240" i="11"/>
  <c r="H261" i="10"/>
  <c r="F94" i="6"/>
  <c r="M94" i="6"/>
  <c r="K95" i="6" s="1"/>
  <c r="L94" i="6"/>
  <c r="J95" i="6" s="1"/>
  <c r="I98" i="31" l="1"/>
  <c r="D98" i="31"/>
  <c r="T98" i="34"/>
  <c r="D98" i="34"/>
  <c r="I98" i="34"/>
  <c r="H181" i="35"/>
  <c r="L99" i="35"/>
  <c r="J100" i="35" s="1"/>
  <c r="M99" i="35"/>
  <c r="K100" i="35" s="1"/>
  <c r="S99" i="35"/>
  <c r="H181" i="34"/>
  <c r="S99" i="33"/>
  <c r="T99" i="33" s="1"/>
  <c r="I99" i="33"/>
  <c r="D99" i="33"/>
  <c r="T98" i="33"/>
  <c r="U97" i="33"/>
  <c r="H182" i="33"/>
  <c r="I99" i="32"/>
  <c r="U97" i="32"/>
  <c r="T98" i="32"/>
  <c r="H181" i="32"/>
  <c r="D99" i="32"/>
  <c r="E99" i="32"/>
  <c r="H182" i="31"/>
  <c r="T98" i="31"/>
  <c r="U97" i="31"/>
  <c r="M101" i="10"/>
  <c r="K102" i="10" s="1"/>
  <c r="L101" i="10"/>
  <c r="J102" i="10" s="1"/>
  <c r="H182" i="29"/>
  <c r="H243" i="28"/>
  <c r="H181" i="27"/>
  <c r="H181" i="26"/>
  <c r="H181" i="25"/>
  <c r="H182" i="24"/>
  <c r="H181" i="23"/>
  <c r="H182" i="22"/>
  <c r="H182" i="21"/>
  <c r="H182" i="20"/>
  <c r="H218" i="19"/>
  <c r="H179" i="18"/>
  <c r="H241" i="17"/>
  <c r="H180" i="16"/>
  <c r="H241" i="15"/>
  <c r="H241" i="11"/>
  <c r="H262" i="10"/>
  <c r="E95" i="6"/>
  <c r="S95" i="6" s="1"/>
  <c r="I95" i="6"/>
  <c r="D95" i="6"/>
  <c r="B95" i="6" s="1"/>
  <c r="A95" i="6" s="1"/>
  <c r="B98" i="31" l="1"/>
  <c r="A98" i="31" s="1"/>
  <c r="F98" i="31"/>
  <c r="M98" i="31"/>
  <c r="K99" i="31" s="1"/>
  <c r="E99" i="31" s="1"/>
  <c r="S99" i="31" s="1"/>
  <c r="T99" i="31" s="1"/>
  <c r="L98" i="31"/>
  <c r="J99" i="31" s="1"/>
  <c r="M98" i="34"/>
  <c r="K99" i="34" s="1"/>
  <c r="E99" i="34" s="1"/>
  <c r="S99" i="34" s="1"/>
  <c r="L98" i="34"/>
  <c r="J99" i="34" s="1"/>
  <c r="B98" i="34"/>
  <c r="A98" i="34" s="1"/>
  <c r="F98" i="34"/>
  <c r="U98" i="35"/>
  <c r="T99" i="35"/>
  <c r="H182" i="35"/>
  <c r="I100" i="35"/>
  <c r="D100" i="35"/>
  <c r="E100" i="35"/>
  <c r="U98" i="33"/>
  <c r="H182" i="34"/>
  <c r="L99" i="33"/>
  <c r="J100" i="33" s="1"/>
  <c r="M99" i="33"/>
  <c r="K100" i="33" s="1"/>
  <c r="B99" i="33"/>
  <c r="A99" i="33" s="1"/>
  <c r="F99" i="33"/>
  <c r="H183" i="33"/>
  <c r="B99" i="32"/>
  <c r="A99" i="32" s="1"/>
  <c r="F99" i="32"/>
  <c r="L99" i="32"/>
  <c r="J100" i="32" s="1"/>
  <c r="M99" i="32"/>
  <c r="K100" i="32" s="1"/>
  <c r="E100" i="32" s="1"/>
  <c r="H182" i="32"/>
  <c r="S99" i="32"/>
  <c r="H183" i="31"/>
  <c r="I102" i="10"/>
  <c r="H183" i="29"/>
  <c r="H244" i="28"/>
  <c r="H182" i="27"/>
  <c r="H182" i="26"/>
  <c r="H182" i="25"/>
  <c r="H183" i="24"/>
  <c r="H182" i="23"/>
  <c r="H183" i="22"/>
  <c r="H183" i="21"/>
  <c r="H183" i="20"/>
  <c r="H219" i="19"/>
  <c r="H180" i="18"/>
  <c r="H242" i="17"/>
  <c r="H181" i="16"/>
  <c r="H242" i="15"/>
  <c r="H242" i="11"/>
  <c r="H263" i="10"/>
  <c r="U94" i="6"/>
  <c r="T95" i="6"/>
  <c r="M95" i="6"/>
  <c r="K96" i="6" s="1"/>
  <c r="E96" i="6" s="1"/>
  <c r="S96" i="6" s="1"/>
  <c r="T96" i="6" s="1"/>
  <c r="L95" i="6"/>
  <c r="J96" i="6" s="1"/>
  <c r="F95" i="6"/>
  <c r="U98" i="31" l="1"/>
  <c r="I99" i="31"/>
  <c r="D99" i="31"/>
  <c r="D99" i="34"/>
  <c r="I99" i="34"/>
  <c r="B100" i="35"/>
  <c r="A100" i="35" s="1"/>
  <c r="F100" i="35"/>
  <c r="H183" i="35"/>
  <c r="S100" i="35"/>
  <c r="M100" i="35"/>
  <c r="K101" i="35" s="1"/>
  <c r="L100" i="35"/>
  <c r="J101" i="35" s="1"/>
  <c r="D101" i="35" s="1"/>
  <c r="H183" i="34"/>
  <c r="T99" i="34"/>
  <c r="U98" i="34"/>
  <c r="I100" i="33"/>
  <c r="D100" i="33"/>
  <c r="H184" i="33"/>
  <c r="E100" i="33"/>
  <c r="S100" i="32"/>
  <c r="U99" i="32" s="1"/>
  <c r="H183" i="32"/>
  <c r="I100" i="32"/>
  <c r="T99" i="32"/>
  <c r="U98" i="32"/>
  <c r="D100" i="32"/>
  <c r="H184" i="31"/>
  <c r="L102" i="10"/>
  <c r="J103" i="10" s="1"/>
  <c r="M102" i="10"/>
  <c r="K103" i="10" s="1"/>
  <c r="H184" i="29"/>
  <c r="H245" i="28"/>
  <c r="H183" i="27"/>
  <c r="H183" i="26"/>
  <c r="H183" i="25"/>
  <c r="H184" i="24"/>
  <c r="H183" i="23"/>
  <c r="H184" i="22"/>
  <c r="H184" i="21"/>
  <c r="H184" i="20"/>
  <c r="H220" i="19"/>
  <c r="H181" i="18"/>
  <c r="H243" i="17"/>
  <c r="H182" i="16"/>
  <c r="H243" i="15"/>
  <c r="H243" i="11"/>
  <c r="H264" i="10"/>
  <c r="U95" i="6"/>
  <c r="I96" i="6"/>
  <c r="D96" i="6"/>
  <c r="B96" i="6" s="1"/>
  <c r="A96" i="6" s="1"/>
  <c r="B99" i="31" l="1"/>
  <c r="A99" i="31" s="1"/>
  <c r="F99" i="31"/>
  <c r="L99" i="31"/>
  <c r="J100" i="31" s="1"/>
  <c r="M99" i="31"/>
  <c r="K100" i="31" s="1"/>
  <c r="E100" i="31" s="1"/>
  <c r="S100" i="31" s="1"/>
  <c r="M99" i="34"/>
  <c r="K100" i="34" s="1"/>
  <c r="E100" i="34" s="1"/>
  <c r="S100" i="34" s="1"/>
  <c r="T100" i="34" s="1"/>
  <c r="L99" i="34"/>
  <c r="J100" i="34" s="1"/>
  <c r="F99" i="34"/>
  <c r="B99" i="34"/>
  <c r="A99" i="34" s="1"/>
  <c r="T100" i="35"/>
  <c r="U99" i="35"/>
  <c r="E101" i="35"/>
  <c r="B101" i="35"/>
  <c r="A101" i="35" s="1"/>
  <c r="F101" i="35"/>
  <c r="I101" i="35"/>
  <c r="H184" i="35"/>
  <c r="H184" i="34"/>
  <c r="S100" i="33"/>
  <c r="H185" i="33"/>
  <c r="L100" i="33"/>
  <c r="J101" i="33" s="1"/>
  <c r="M100" i="33"/>
  <c r="K101" i="33" s="1"/>
  <c r="E101" i="33" s="1"/>
  <c r="B100" i="33"/>
  <c r="A100" i="33" s="1"/>
  <c r="F100" i="33"/>
  <c r="T100" i="32"/>
  <c r="B100" i="32"/>
  <c r="A100" i="32" s="1"/>
  <c r="F100" i="32"/>
  <c r="H184" i="32"/>
  <c r="M100" i="32"/>
  <c r="K101" i="32" s="1"/>
  <c r="L100" i="32"/>
  <c r="J101" i="32" s="1"/>
  <c r="H185" i="31"/>
  <c r="I103" i="10"/>
  <c r="H185" i="29"/>
  <c r="H246" i="28"/>
  <c r="H184" i="27"/>
  <c r="H184" i="26"/>
  <c r="H184" i="25"/>
  <c r="H185" i="24"/>
  <c r="H184" i="23"/>
  <c r="H185" i="22"/>
  <c r="H185" i="21"/>
  <c r="H185" i="20"/>
  <c r="H221" i="19"/>
  <c r="H182" i="18"/>
  <c r="H244" i="17"/>
  <c r="H183" i="16"/>
  <c r="H244" i="15"/>
  <c r="H244" i="11"/>
  <c r="H265" i="10"/>
  <c r="F96" i="6"/>
  <c r="L96" i="6"/>
  <c r="J97" i="6" s="1"/>
  <c r="M96" i="6"/>
  <c r="K97" i="6" s="1"/>
  <c r="D100" i="31" l="1"/>
  <c r="I100" i="31"/>
  <c r="U99" i="34"/>
  <c r="D100" i="34"/>
  <c r="I100" i="34"/>
  <c r="H185" i="35"/>
  <c r="L101" i="35"/>
  <c r="J102" i="35" s="1"/>
  <c r="M101" i="35"/>
  <c r="K102" i="35" s="1"/>
  <c r="E102" i="35" s="1"/>
  <c r="S101" i="35"/>
  <c r="H185" i="34"/>
  <c r="I101" i="33"/>
  <c r="S101" i="33"/>
  <c r="T101" i="33" s="1"/>
  <c r="D101" i="33"/>
  <c r="H186" i="33"/>
  <c r="T100" i="33"/>
  <c r="U99" i="33"/>
  <c r="H185" i="32"/>
  <c r="I101" i="32"/>
  <c r="E101" i="32"/>
  <c r="D101" i="32"/>
  <c r="H186" i="31"/>
  <c r="U99" i="31"/>
  <c r="T100" i="31"/>
  <c r="L103" i="10"/>
  <c r="J104" i="10" s="1"/>
  <c r="M103" i="10"/>
  <c r="K104" i="10" s="1"/>
  <c r="H186" i="29"/>
  <c r="H247" i="28"/>
  <c r="H185" i="27"/>
  <c r="H185" i="26"/>
  <c r="H185" i="25"/>
  <c r="H186" i="24"/>
  <c r="H185" i="23"/>
  <c r="H186" i="22"/>
  <c r="H186" i="21"/>
  <c r="H186" i="20"/>
  <c r="H222" i="19"/>
  <c r="H183" i="18"/>
  <c r="H245" i="17"/>
  <c r="H184" i="16"/>
  <c r="H245" i="15"/>
  <c r="H245" i="11"/>
  <c r="H266" i="10"/>
  <c r="E97" i="6"/>
  <c r="S97" i="6" s="1"/>
  <c r="I97" i="6"/>
  <c r="D97" i="6"/>
  <c r="B97" i="6" s="1"/>
  <c r="A97" i="6" s="1"/>
  <c r="M100" i="31" l="1"/>
  <c r="K101" i="31" s="1"/>
  <c r="E101" i="31" s="1"/>
  <c r="S101" i="31" s="1"/>
  <c r="T101" i="31" s="1"/>
  <c r="L100" i="31"/>
  <c r="J101" i="31" s="1"/>
  <c r="B100" i="31"/>
  <c r="A100" i="31" s="1"/>
  <c r="F100" i="31"/>
  <c r="M100" i="34"/>
  <c r="K101" i="34" s="1"/>
  <c r="E101" i="34" s="1"/>
  <c r="S101" i="34" s="1"/>
  <c r="L100" i="34"/>
  <c r="J101" i="34" s="1"/>
  <c r="B100" i="34"/>
  <c r="A100" i="34" s="1"/>
  <c r="F100" i="34"/>
  <c r="S102" i="35"/>
  <c r="U101" i="35" s="1"/>
  <c r="I102" i="35"/>
  <c r="D102" i="35"/>
  <c r="T101" i="35"/>
  <c r="U100" i="35"/>
  <c r="H186" i="35"/>
  <c r="H186" i="34"/>
  <c r="U100" i="33"/>
  <c r="H187" i="33"/>
  <c r="B101" i="33"/>
  <c r="A101" i="33" s="1"/>
  <c r="F101" i="33"/>
  <c r="L101" i="33"/>
  <c r="J102" i="33" s="1"/>
  <c r="D102" i="33" s="1"/>
  <c r="M101" i="33"/>
  <c r="K102" i="33" s="1"/>
  <c r="M101" i="32"/>
  <c r="K102" i="32" s="1"/>
  <c r="E102" i="32" s="1"/>
  <c r="L101" i="32"/>
  <c r="J102" i="32" s="1"/>
  <c r="D102" i="32" s="1"/>
  <c r="B101" i="32"/>
  <c r="A101" i="32" s="1"/>
  <c r="F101" i="32"/>
  <c r="S101" i="32"/>
  <c r="H186" i="32"/>
  <c r="H187" i="31"/>
  <c r="I104" i="10"/>
  <c r="H187" i="29"/>
  <c r="H248" i="28"/>
  <c r="H186" i="27"/>
  <c r="H186" i="26"/>
  <c r="H186" i="25"/>
  <c r="H187" i="24"/>
  <c r="H186" i="23"/>
  <c r="H187" i="22"/>
  <c r="H187" i="21"/>
  <c r="H187" i="20"/>
  <c r="H223" i="19"/>
  <c r="H184" i="18"/>
  <c r="H246" i="17"/>
  <c r="H185" i="16"/>
  <c r="H246" i="15"/>
  <c r="H246" i="11"/>
  <c r="H267" i="10"/>
  <c r="U96" i="6"/>
  <c r="T97" i="6"/>
  <c r="L97" i="6"/>
  <c r="J98" i="6" s="1"/>
  <c r="M97" i="6"/>
  <c r="K98" i="6" s="1"/>
  <c r="E98" i="6" s="1"/>
  <c r="S98" i="6" s="1"/>
  <c r="F97" i="6"/>
  <c r="U100" i="31" l="1"/>
  <c r="I101" i="31"/>
  <c r="D101" i="31"/>
  <c r="I101" i="34"/>
  <c r="D101" i="34"/>
  <c r="T102" i="35"/>
  <c r="L102" i="35"/>
  <c r="J103" i="35" s="1"/>
  <c r="D103" i="35" s="1"/>
  <c r="M102" i="35"/>
  <c r="K103" i="35" s="1"/>
  <c r="H187" i="35"/>
  <c r="B102" i="35"/>
  <c r="A102" i="35" s="1"/>
  <c r="F102" i="35"/>
  <c r="T101" i="34"/>
  <c r="U100" i="34"/>
  <c r="H187" i="34"/>
  <c r="B102" i="33"/>
  <c r="A102" i="33" s="1"/>
  <c r="F102" i="33"/>
  <c r="E102" i="33"/>
  <c r="I102" i="33"/>
  <c r="H188" i="33"/>
  <c r="S102" i="32"/>
  <c r="T102" i="32" s="1"/>
  <c r="T101" i="32"/>
  <c r="U100" i="32"/>
  <c r="B102" i="32"/>
  <c r="A102" i="32" s="1"/>
  <c r="F102" i="32"/>
  <c r="I102" i="32"/>
  <c r="H187" i="32"/>
  <c r="H188" i="31"/>
  <c r="L104" i="10"/>
  <c r="J105" i="10" s="1"/>
  <c r="M104" i="10"/>
  <c r="K105" i="10" s="1"/>
  <c r="H188" i="29"/>
  <c r="H249" i="28"/>
  <c r="H187" i="27"/>
  <c r="H187" i="26"/>
  <c r="H187" i="25"/>
  <c r="H188" i="24"/>
  <c r="H187" i="23"/>
  <c r="H188" i="22"/>
  <c r="H188" i="21"/>
  <c r="H188" i="20"/>
  <c r="H224" i="19"/>
  <c r="H185" i="18"/>
  <c r="H247" i="17"/>
  <c r="H186" i="16"/>
  <c r="H247" i="15"/>
  <c r="H247" i="11"/>
  <c r="H268" i="10"/>
  <c r="T98" i="6"/>
  <c r="U97" i="6"/>
  <c r="I98" i="6"/>
  <c r="D98" i="6"/>
  <c r="B98" i="6" s="1"/>
  <c r="A98" i="6" s="1"/>
  <c r="B101" i="31" l="1"/>
  <c r="A101" i="31" s="1"/>
  <c r="F101" i="31"/>
  <c r="L101" i="31"/>
  <c r="J102" i="31" s="1"/>
  <c r="M101" i="31"/>
  <c r="K102" i="31" s="1"/>
  <c r="E102" i="31" s="1"/>
  <c r="S102" i="31" s="1"/>
  <c r="F101" i="34"/>
  <c r="B101" i="34"/>
  <c r="A101" i="34" s="1"/>
  <c r="L101" i="34"/>
  <c r="J102" i="34" s="1"/>
  <c r="M101" i="34"/>
  <c r="K102" i="34" s="1"/>
  <c r="E102" i="34" s="1"/>
  <c r="S102" i="34" s="1"/>
  <c r="B103" i="35"/>
  <c r="A103" i="35" s="1"/>
  <c r="F103" i="35"/>
  <c r="I103" i="35"/>
  <c r="H188" i="35"/>
  <c r="E103" i="35"/>
  <c r="U101" i="32"/>
  <c r="H188" i="34"/>
  <c r="H189" i="33"/>
  <c r="S102" i="33"/>
  <c r="L102" i="33"/>
  <c r="J103" i="33" s="1"/>
  <c r="M102" i="33"/>
  <c r="K103" i="33" s="1"/>
  <c r="E103" i="33" s="1"/>
  <c r="H188" i="32"/>
  <c r="M102" i="32"/>
  <c r="K103" i="32" s="1"/>
  <c r="L102" i="32"/>
  <c r="J103" i="32" s="1"/>
  <c r="H189" i="31"/>
  <c r="I105" i="10"/>
  <c r="H189" i="29"/>
  <c r="H250" i="28"/>
  <c r="H188" i="27"/>
  <c r="H188" i="26"/>
  <c r="H188" i="25"/>
  <c r="H189" i="24"/>
  <c r="H188" i="23"/>
  <c r="H189" i="22"/>
  <c r="H189" i="21"/>
  <c r="H189" i="20"/>
  <c r="H225" i="19"/>
  <c r="H186" i="18"/>
  <c r="H248" i="17"/>
  <c r="H187" i="16"/>
  <c r="H248" i="15"/>
  <c r="H248" i="11"/>
  <c r="H269" i="10"/>
  <c r="F98" i="6"/>
  <c r="L98" i="6"/>
  <c r="J99" i="6" s="1"/>
  <c r="M98" i="6"/>
  <c r="K99" i="6" s="1"/>
  <c r="I102" i="31" l="1"/>
  <c r="D102" i="31"/>
  <c r="D102" i="34"/>
  <c r="I102" i="34"/>
  <c r="S103" i="35"/>
  <c r="L103" i="35"/>
  <c r="J104" i="35" s="1"/>
  <c r="M103" i="35"/>
  <c r="K104" i="35" s="1"/>
  <c r="E104" i="35" s="1"/>
  <c r="H189" i="35"/>
  <c r="T102" i="34"/>
  <c r="U101" i="34"/>
  <c r="H189" i="34"/>
  <c r="S103" i="33"/>
  <c r="T103" i="33" s="1"/>
  <c r="I103" i="33"/>
  <c r="D103" i="33"/>
  <c r="T102" i="33"/>
  <c r="U101" i="33"/>
  <c r="H190" i="33"/>
  <c r="E103" i="32"/>
  <c r="I103" i="32"/>
  <c r="D103" i="32"/>
  <c r="H189" i="32"/>
  <c r="H190" i="31"/>
  <c r="T102" i="31"/>
  <c r="U101" i="31"/>
  <c r="M105" i="10"/>
  <c r="K106" i="10" s="1"/>
  <c r="L105" i="10"/>
  <c r="J106" i="10" s="1"/>
  <c r="H190" i="29"/>
  <c r="H251" i="28"/>
  <c r="H189" i="27"/>
  <c r="H189" i="26"/>
  <c r="H189" i="25"/>
  <c r="H190" i="24"/>
  <c r="H189" i="23"/>
  <c r="H190" i="22"/>
  <c r="H190" i="21"/>
  <c r="H190" i="20"/>
  <c r="H226" i="19"/>
  <c r="H187" i="18"/>
  <c r="H249" i="17"/>
  <c r="H188" i="16"/>
  <c r="H249" i="15"/>
  <c r="H249" i="11"/>
  <c r="H270" i="10"/>
  <c r="E99" i="6"/>
  <c r="S99" i="6" s="1"/>
  <c r="I99" i="6"/>
  <c r="D99" i="6"/>
  <c r="B99" i="6" s="1"/>
  <c r="A99" i="6" s="1"/>
  <c r="B102" i="31" l="1"/>
  <c r="A102" i="31" s="1"/>
  <c r="F102" i="31"/>
  <c r="M102" i="31"/>
  <c r="K103" i="31" s="1"/>
  <c r="E103" i="31" s="1"/>
  <c r="S103" i="31" s="1"/>
  <c r="T103" i="31" s="1"/>
  <c r="L102" i="31"/>
  <c r="J103" i="31" s="1"/>
  <c r="M102" i="34"/>
  <c r="K103" i="34" s="1"/>
  <c r="E103" i="34" s="1"/>
  <c r="S103" i="34" s="1"/>
  <c r="L102" i="34"/>
  <c r="J103" i="34" s="1"/>
  <c r="B102" i="34"/>
  <c r="A102" i="34" s="1"/>
  <c r="F102" i="34"/>
  <c r="S104" i="35"/>
  <c r="T104" i="35" s="1"/>
  <c r="I104" i="35"/>
  <c r="D104" i="35"/>
  <c r="H190" i="35"/>
  <c r="U102" i="35"/>
  <c r="T103" i="35"/>
  <c r="U102" i="33"/>
  <c r="H190" i="34"/>
  <c r="L103" i="33"/>
  <c r="J104" i="33" s="1"/>
  <c r="M103" i="33"/>
  <c r="K104" i="33" s="1"/>
  <c r="B103" i="33"/>
  <c r="A103" i="33" s="1"/>
  <c r="F103" i="33"/>
  <c r="H191" i="33"/>
  <c r="H190" i="32"/>
  <c r="S103" i="32"/>
  <c r="L103" i="32"/>
  <c r="J104" i="32" s="1"/>
  <c r="D104" i="32" s="1"/>
  <c r="M103" i="32"/>
  <c r="K104" i="32" s="1"/>
  <c r="E104" i="32" s="1"/>
  <c r="B103" i="32"/>
  <c r="A103" i="32" s="1"/>
  <c r="F103" i="32"/>
  <c r="H191" i="31"/>
  <c r="I106" i="10"/>
  <c r="H191" i="29"/>
  <c r="H252" i="28"/>
  <c r="H190" i="27"/>
  <c r="H190" i="26"/>
  <c r="H190" i="25"/>
  <c r="H191" i="24"/>
  <c r="H190" i="23"/>
  <c r="H191" i="22"/>
  <c r="H191" i="21"/>
  <c r="H191" i="20"/>
  <c r="H227" i="19"/>
  <c r="H188" i="18"/>
  <c r="H250" i="17"/>
  <c r="H189" i="16"/>
  <c r="H250" i="15"/>
  <c r="H250" i="11"/>
  <c r="H271" i="10"/>
  <c r="U98" i="6"/>
  <c r="T99" i="6"/>
  <c r="L99" i="6"/>
  <c r="J100" i="6" s="1"/>
  <c r="D100" i="6" s="1"/>
  <c r="B100" i="6" s="1"/>
  <c r="A100" i="6" s="1"/>
  <c r="M99" i="6"/>
  <c r="K100" i="6" s="1"/>
  <c r="E100" i="6" s="1"/>
  <c r="S100" i="6" s="1"/>
  <c r="F99" i="6"/>
  <c r="U102" i="31" l="1"/>
  <c r="I103" i="31"/>
  <c r="D103" i="31"/>
  <c r="I103" i="34"/>
  <c r="D103" i="34"/>
  <c r="U103" i="35"/>
  <c r="L104" i="35"/>
  <c r="J105" i="35" s="1"/>
  <c r="D105" i="35" s="1"/>
  <c r="M104" i="35"/>
  <c r="K105" i="35" s="1"/>
  <c r="H191" i="35"/>
  <c r="B104" i="35"/>
  <c r="A104" i="35" s="1"/>
  <c r="F104" i="35"/>
  <c r="T103" i="34"/>
  <c r="U102" i="34"/>
  <c r="H191" i="34"/>
  <c r="H192" i="33"/>
  <c r="I104" i="33"/>
  <c r="D104" i="33"/>
  <c r="E104" i="33"/>
  <c r="U102" i="32"/>
  <c r="T103" i="32"/>
  <c r="B104" i="32"/>
  <c r="A104" i="32" s="1"/>
  <c r="F104" i="32"/>
  <c r="S104" i="32"/>
  <c r="T104" i="32" s="1"/>
  <c r="H191" i="32"/>
  <c r="I104" i="32"/>
  <c r="H192" i="31"/>
  <c r="L106" i="10"/>
  <c r="J107" i="10" s="1"/>
  <c r="M106" i="10"/>
  <c r="K107" i="10" s="1"/>
  <c r="H192" i="29"/>
  <c r="H253" i="28"/>
  <c r="H191" i="27"/>
  <c r="H191" i="26"/>
  <c r="H191" i="25"/>
  <c r="H192" i="24"/>
  <c r="H191" i="23"/>
  <c r="H192" i="22"/>
  <c r="H192" i="21"/>
  <c r="H192" i="20"/>
  <c r="H228" i="19"/>
  <c r="H189" i="18"/>
  <c r="H251" i="17"/>
  <c r="H190" i="16"/>
  <c r="H251" i="15"/>
  <c r="H251" i="11"/>
  <c r="H272" i="10"/>
  <c r="T100" i="6"/>
  <c r="U99" i="6"/>
  <c r="F100" i="6"/>
  <c r="I100" i="6"/>
  <c r="B103" i="31" l="1"/>
  <c r="A103" i="31" s="1"/>
  <c r="F103" i="31"/>
  <c r="L103" i="31"/>
  <c r="J104" i="31" s="1"/>
  <c r="M103" i="31"/>
  <c r="K104" i="31" s="1"/>
  <c r="E104" i="31" s="1"/>
  <c r="S104" i="31" s="1"/>
  <c r="F103" i="34"/>
  <c r="B103" i="34"/>
  <c r="A103" i="34" s="1"/>
  <c r="L103" i="34"/>
  <c r="J104" i="34" s="1"/>
  <c r="M103" i="34"/>
  <c r="K104" i="34" s="1"/>
  <c r="E104" i="34" s="1"/>
  <c r="S104" i="34" s="1"/>
  <c r="U103" i="34" s="1"/>
  <c r="B105" i="35"/>
  <c r="A105" i="35" s="1"/>
  <c r="F105" i="35"/>
  <c r="I105" i="35"/>
  <c r="H192" i="35"/>
  <c r="E105" i="35"/>
  <c r="H192" i="34"/>
  <c r="B104" i="33"/>
  <c r="A104" i="33" s="1"/>
  <c r="F104" i="33"/>
  <c r="S104" i="33"/>
  <c r="L104" i="33"/>
  <c r="J105" i="33" s="1"/>
  <c r="M104" i="33"/>
  <c r="K105" i="33" s="1"/>
  <c r="E105" i="33" s="1"/>
  <c r="H193" i="33"/>
  <c r="M104" i="32"/>
  <c r="K105" i="32" s="1"/>
  <c r="L104" i="32"/>
  <c r="J105" i="32" s="1"/>
  <c r="H192" i="32"/>
  <c r="U103" i="32"/>
  <c r="H193" i="31"/>
  <c r="I107" i="10"/>
  <c r="H193" i="29"/>
  <c r="H254" i="28"/>
  <c r="H192" i="27"/>
  <c r="H192" i="26"/>
  <c r="H192" i="25"/>
  <c r="H193" i="24"/>
  <c r="H192" i="23"/>
  <c r="H193" i="22"/>
  <c r="H193" i="21"/>
  <c r="H193" i="20"/>
  <c r="H229" i="19"/>
  <c r="H190" i="18"/>
  <c r="H252" i="17"/>
  <c r="H191" i="16"/>
  <c r="H252" i="15"/>
  <c r="H252" i="11"/>
  <c r="H273" i="10"/>
  <c r="M100" i="6"/>
  <c r="K101" i="6" s="1"/>
  <c r="L100" i="6"/>
  <c r="J101" i="6" s="1"/>
  <c r="D104" i="31" l="1"/>
  <c r="I104" i="31"/>
  <c r="T104" i="34"/>
  <c r="D104" i="34"/>
  <c r="I104" i="34"/>
  <c r="S105" i="35"/>
  <c r="L105" i="35"/>
  <c r="J106" i="35" s="1"/>
  <c r="M105" i="35"/>
  <c r="K106" i="35" s="1"/>
  <c r="E106" i="35" s="1"/>
  <c r="H193" i="35"/>
  <c r="H193" i="34"/>
  <c r="S105" i="33"/>
  <c r="U104" i="33" s="1"/>
  <c r="H194" i="33"/>
  <c r="T104" i="33"/>
  <c r="U103" i="33"/>
  <c r="I105" i="33"/>
  <c r="D105" i="33"/>
  <c r="I105" i="32"/>
  <c r="D105" i="32"/>
  <c r="H193" i="32"/>
  <c r="E105" i="32"/>
  <c r="H194" i="31"/>
  <c r="U103" i="31"/>
  <c r="T104" i="31"/>
  <c r="L107" i="10"/>
  <c r="J108" i="10" s="1"/>
  <c r="M107" i="10"/>
  <c r="K108" i="10" s="1"/>
  <c r="H194" i="29"/>
  <c r="H255" i="28"/>
  <c r="H193" i="27"/>
  <c r="H193" i="26"/>
  <c r="H193" i="25"/>
  <c r="H194" i="24"/>
  <c r="H193" i="23"/>
  <c r="H194" i="22"/>
  <c r="H194" i="21"/>
  <c r="H194" i="20"/>
  <c r="H230" i="19"/>
  <c r="H191" i="18"/>
  <c r="H253" i="17"/>
  <c r="H192" i="16"/>
  <c r="H253" i="15"/>
  <c r="H253" i="11"/>
  <c r="H274" i="10"/>
  <c r="I101" i="6"/>
  <c r="D101" i="6"/>
  <c r="B101" i="6" s="1"/>
  <c r="A101" i="6" s="1"/>
  <c r="E101" i="6"/>
  <c r="S101" i="6" s="1"/>
  <c r="M104" i="31" l="1"/>
  <c r="K105" i="31" s="1"/>
  <c r="E105" i="31" s="1"/>
  <c r="S105" i="31" s="1"/>
  <c r="T105" i="31" s="1"/>
  <c r="L104" i="31"/>
  <c r="J105" i="31" s="1"/>
  <c r="B104" i="31"/>
  <c r="A104" i="31" s="1"/>
  <c r="F104" i="31"/>
  <c r="M104" i="34"/>
  <c r="K105" i="34" s="1"/>
  <c r="E105" i="34" s="1"/>
  <c r="S105" i="34" s="1"/>
  <c r="L104" i="34"/>
  <c r="J105" i="34" s="1"/>
  <c r="B104" i="34"/>
  <c r="A104" i="34" s="1"/>
  <c r="F104" i="34"/>
  <c r="T105" i="33"/>
  <c r="S106" i="35"/>
  <c r="T106" i="35" s="1"/>
  <c r="I106" i="35"/>
  <c r="D106" i="35"/>
  <c r="H194" i="35"/>
  <c r="U104" i="35"/>
  <c r="T105" i="35"/>
  <c r="H194" i="34"/>
  <c r="L105" i="33"/>
  <c r="J106" i="33" s="1"/>
  <c r="M105" i="33"/>
  <c r="K106" i="33" s="1"/>
  <c r="B105" i="33"/>
  <c r="A105" i="33" s="1"/>
  <c r="F105" i="33"/>
  <c r="H195" i="33"/>
  <c r="B105" i="32"/>
  <c r="A105" i="32" s="1"/>
  <c r="F105" i="32"/>
  <c r="M105" i="32"/>
  <c r="K106" i="32" s="1"/>
  <c r="E106" i="32" s="1"/>
  <c r="L105" i="32"/>
  <c r="J106" i="32" s="1"/>
  <c r="H194" i="32"/>
  <c r="S105" i="32"/>
  <c r="H195" i="31"/>
  <c r="I108" i="10"/>
  <c r="H195" i="29"/>
  <c r="H256" i="28"/>
  <c r="H194" i="27"/>
  <c r="H194" i="26"/>
  <c r="H194" i="25"/>
  <c r="H195" i="24"/>
  <c r="H194" i="23"/>
  <c r="H195" i="22"/>
  <c r="H195" i="21"/>
  <c r="H195" i="20"/>
  <c r="H231" i="19"/>
  <c r="H192" i="18"/>
  <c r="H254" i="17"/>
  <c r="H193" i="16"/>
  <c r="H254" i="15"/>
  <c r="H254" i="11"/>
  <c r="H275" i="10"/>
  <c r="U100" i="6"/>
  <c r="T101" i="6"/>
  <c r="F101" i="6"/>
  <c r="L101" i="6"/>
  <c r="J102" i="6" s="1"/>
  <c r="M101" i="6"/>
  <c r="K102" i="6" s="1"/>
  <c r="E102" i="6" s="1"/>
  <c r="S102" i="6" s="1"/>
  <c r="U104" i="31" l="1"/>
  <c r="I105" i="31"/>
  <c r="D105" i="31"/>
  <c r="D105" i="34"/>
  <c r="I105" i="34"/>
  <c r="U105" i="35"/>
  <c r="M106" i="35"/>
  <c r="K107" i="35" s="1"/>
  <c r="L106" i="35"/>
  <c r="J107" i="35" s="1"/>
  <c r="D107" i="35" s="1"/>
  <c r="H195" i="35"/>
  <c r="B106" i="35"/>
  <c r="A106" i="35" s="1"/>
  <c r="F106" i="35"/>
  <c r="U104" i="34"/>
  <c r="T105" i="34"/>
  <c r="H195" i="34"/>
  <c r="H196" i="33"/>
  <c r="I106" i="33"/>
  <c r="D106" i="33"/>
  <c r="E106" i="33"/>
  <c r="S106" i="32"/>
  <c r="U105" i="32" s="1"/>
  <c r="H195" i="32"/>
  <c r="U104" i="32"/>
  <c r="T105" i="32"/>
  <c r="I106" i="32"/>
  <c r="D106" i="32"/>
  <c r="H196" i="31"/>
  <c r="L108" i="10"/>
  <c r="J109" i="10" s="1"/>
  <c r="M108" i="10"/>
  <c r="K109" i="10" s="1"/>
  <c r="H196" i="29"/>
  <c r="H257" i="28"/>
  <c r="H195" i="27"/>
  <c r="H195" i="26"/>
  <c r="H195" i="25"/>
  <c r="H196" i="24"/>
  <c r="H195" i="23"/>
  <c r="H196" i="22"/>
  <c r="H196" i="21"/>
  <c r="H196" i="20"/>
  <c r="H232" i="19"/>
  <c r="H193" i="18"/>
  <c r="H255" i="17"/>
  <c r="H194" i="16"/>
  <c r="H255" i="15"/>
  <c r="H255" i="11"/>
  <c r="H276" i="10"/>
  <c r="T102" i="6"/>
  <c r="U101" i="6"/>
  <c r="I102" i="6"/>
  <c r="D102" i="6"/>
  <c r="B102" i="6" s="1"/>
  <c r="A102" i="6" s="1"/>
  <c r="B105" i="31" l="1"/>
  <c r="A105" i="31" s="1"/>
  <c r="F105" i="31"/>
  <c r="L105" i="31"/>
  <c r="J106" i="31" s="1"/>
  <c r="M105" i="31"/>
  <c r="K106" i="31" s="1"/>
  <c r="E106" i="31" s="1"/>
  <c r="S106" i="31" s="1"/>
  <c r="M105" i="34"/>
  <c r="K106" i="34" s="1"/>
  <c r="E106" i="34" s="1"/>
  <c r="S106" i="34" s="1"/>
  <c r="L105" i="34"/>
  <c r="J106" i="34" s="1"/>
  <c r="F105" i="34"/>
  <c r="B105" i="34"/>
  <c r="A105" i="34" s="1"/>
  <c r="B107" i="35"/>
  <c r="A107" i="35" s="1"/>
  <c r="F107" i="35"/>
  <c r="E107" i="35"/>
  <c r="H196" i="35"/>
  <c r="I107" i="35"/>
  <c r="H196" i="34"/>
  <c r="B106" i="33"/>
  <c r="A106" i="33" s="1"/>
  <c r="F106" i="33"/>
  <c r="L106" i="33"/>
  <c r="J107" i="33" s="1"/>
  <c r="M106" i="33"/>
  <c r="K107" i="33" s="1"/>
  <c r="S106" i="33"/>
  <c r="H197" i="33"/>
  <c r="T106" i="32"/>
  <c r="B106" i="32"/>
  <c r="A106" i="32" s="1"/>
  <c r="F106" i="32"/>
  <c r="M106" i="32"/>
  <c r="K107" i="32" s="1"/>
  <c r="L106" i="32"/>
  <c r="J107" i="32" s="1"/>
  <c r="H196" i="32"/>
  <c r="H197" i="31"/>
  <c r="I109" i="10"/>
  <c r="H197" i="29"/>
  <c r="H258" i="28"/>
  <c r="H196" i="27"/>
  <c r="H196" i="26"/>
  <c r="H196" i="25"/>
  <c r="H197" i="24"/>
  <c r="H196" i="23"/>
  <c r="H197" i="22"/>
  <c r="H197" i="21"/>
  <c r="H197" i="20"/>
  <c r="H233" i="19"/>
  <c r="H194" i="18"/>
  <c r="H256" i="17"/>
  <c r="H195" i="16"/>
  <c r="H256" i="15"/>
  <c r="H256" i="11"/>
  <c r="H277" i="10"/>
  <c r="F102" i="6"/>
  <c r="M102" i="6"/>
  <c r="K103" i="6" s="1"/>
  <c r="L102" i="6"/>
  <c r="J103" i="6" s="1"/>
  <c r="D106" i="31" l="1"/>
  <c r="I106" i="31"/>
  <c r="I106" i="34"/>
  <c r="D106" i="34"/>
  <c r="L107" i="35"/>
  <c r="J108" i="35" s="1"/>
  <c r="M107" i="35"/>
  <c r="K108" i="35" s="1"/>
  <c r="E108" i="35" s="1"/>
  <c r="S107" i="35"/>
  <c r="H197" i="35"/>
  <c r="H197" i="34"/>
  <c r="T106" i="34"/>
  <c r="U105" i="34"/>
  <c r="H198" i="33"/>
  <c r="I107" i="33"/>
  <c r="T106" i="33"/>
  <c r="U105" i="33"/>
  <c r="E107" i="33"/>
  <c r="D107" i="33"/>
  <c r="H197" i="32"/>
  <c r="E107" i="32"/>
  <c r="I107" i="32"/>
  <c r="D107" i="32"/>
  <c r="H198" i="31"/>
  <c r="T106" i="31"/>
  <c r="U105" i="31"/>
  <c r="M109" i="10"/>
  <c r="K110" i="10" s="1"/>
  <c r="L109" i="10"/>
  <c r="J110" i="10" s="1"/>
  <c r="H198" i="29"/>
  <c r="H259" i="28"/>
  <c r="H197" i="27"/>
  <c r="H197" i="26"/>
  <c r="H197" i="25"/>
  <c r="H198" i="24"/>
  <c r="H197" i="23"/>
  <c r="H198" i="22"/>
  <c r="H198" i="21"/>
  <c r="H198" i="20"/>
  <c r="H234" i="19"/>
  <c r="H195" i="18"/>
  <c r="H257" i="17"/>
  <c r="H196" i="16"/>
  <c r="H257" i="15"/>
  <c r="H257" i="11"/>
  <c r="H278" i="10"/>
  <c r="E103" i="6"/>
  <c r="S103" i="6" s="1"/>
  <c r="I103" i="6"/>
  <c r="D103" i="6"/>
  <c r="B103" i="6" s="1"/>
  <c r="A103" i="6" s="1"/>
  <c r="M106" i="31" l="1"/>
  <c r="K107" i="31" s="1"/>
  <c r="E107" i="31" s="1"/>
  <c r="L106" i="31"/>
  <c r="J107" i="31" s="1"/>
  <c r="F106" i="31"/>
  <c r="B106" i="31"/>
  <c r="A106" i="31" s="1"/>
  <c r="M106" i="34"/>
  <c r="K107" i="34" s="1"/>
  <c r="E107" i="34" s="1"/>
  <c r="S107" i="34" s="1"/>
  <c r="L106" i="34"/>
  <c r="J107" i="34" s="1"/>
  <c r="B106" i="34"/>
  <c r="A106" i="34" s="1"/>
  <c r="F106" i="34"/>
  <c r="I108" i="35"/>
  <c r="D108" i="35"/>
  <c r="U106" i="35"/>
  <c r="T107" i="35"/>
  <c r="S108" i="35"/>
  <c r="H198" i="35"/>
  <c r="H198" i="34"/>
  <c r="L107" i="33"/>
  <c r="J108" i="33" s="1"/>
  <c r="M107" i="33"/>
  <c r="K108" i="33" s="1"/>
  <c r="E108" i="33" s="1"/>
  <c r="B107" i="33"/>
  <c r="A107" i="33" s="1"/>
  <c r="F107" i="33"/>
  <c r="S107" i="33"/>
  <c r="H199" i="33"/>
  <c r="B107" i="32"/>
  <c r="A107" i="32" s="1"/>
  <c r="F107" i="32"/>
  <c r="L107" i="32"/>
  <c r="J108" i="32" s="1"/>
  <c r="M107" i="32"/>
  <c r="K108" i="32" s="1"/>
  <c r="E108" i="32" s="1"/>
  <c r="S107" i="32"/>
  <c r="H198" i="32"/>
  <c r="H199" i="31"/>
  <c r="S107" i="31"/>
  <c r="I110" i="10"/>
  <c r="H199" i="29"/>
  <c r="H260" i="28"/>
  <c r="H198" i="27"/>
  <c r="H198" i="26"/>
  <c r="H198" i="25"/>
  <c r="H199" i="24"/>
  <c r="H198" i="23"/>
  <c r="H199" i="22"/>
  <c r="H199" i="21"/>
  <c r="H199" i="20"/>
  <c r="H235" i="19"/>
  <c r="H196" i="18"/>
  <c r="H258" i="17"/>
  <c r="H197" i="16"/>
  <c r="H258" i="15"/>
  <c r="H258" i="11"/>
  <c r="H279" i="10"/>
  <c r="U102" i="6"/>
  <c r="T103" i="6"/>
  <c r="M103" i="6"/>
  <c r="K104" i="6" s="1"/>
  <c r="E104" i="6" s="1"/>
  <c r="S104" i="6" s="1"/>
  <c r="T104" i="6" s="1"/>
  <c r="L103" i="6"/>
  <c r="J104" i="6" s="1"/>
  <c r="D104" i="6" s="1"/>
  <c r="B104" i="6" s="1"/>
  <c r="A104" i="6" s="1"/>
  <c r="F103" i="6"/>
  <c r="D107" i="31" l="1"/>
  <c r="I107" i="31"/>
  <c r="I107" i="34"/>
  <c r="D107" i="34"/>
  <c r="U106" i="34"/>
  <c r="T107" i="34"/>
  <c r="T108" i="35"/>
  <c r="U107" i="35"/>
  <c r="H199" i="35"/>
  <c r="B108" i="35"/>
  <c r="A108" i="35" s="1"/>
  <c r="F108" i="35"/>
  <c r="M108" i="35"/>
  <c r="K109" i="35" s="1"/>
  <c r="L108" i="35"/>
  <c r="J109" i="35" s="1"/>
  <c r="H199" i="34"/>
  <c r="T107" i="33"/>
  <c r="U106" i="33"/>
  <c r="H200" i="33"/>
  <c r="I108" i="33"/>
  <c r="D108" i="33"/>
  <c r="S108" i="33"/>
  <c r="S108" i="32"/>
  <c r="T108" i="32" s="1"/>
  <c r="U106" i="32"/>
  <c r="T107" i="32"/>
  <c r="I108" i="32"/>
  <c r="H199" i="32"/>
  <c r="D108" i="32"/>
  <c r="T107" i="31"/>
  <c r="U106" i="31"/>
  <c r="H200" i="31"/>
  <c r="L110" i="10"/>
  <c r="J111" i="10" s="1"/>
  <c r="M110" i="10"/>
  <c r="K111" i="10" s="1"/>
  <c r="H200" i="29"/>
  <c r="H261" i="28"/>
  <c r="H199" i="27"/>
  <c r="H199" i="26"/>
  <c r="H199" i="25"/>
  <c r="H200" i="24"/>
  <c r="H199" i="23"/>
  <c r="H200" i="22"/>
  <c r="H200" i="21"/>
  <c r="H200" i="20"/>
  <c r="H236" i="19"/>
  <c r="H197" i="18"/>
  <c r="H259" i="17"/>
  <c r="H198" i="16"/>
  <c r="H259" i="15"/>
  <c r="H259" i="11"/>
  <c r="H280" i="10"/>
  <c r="U103" i="6"/>
  <c r="I104" i="6"/>
  <c r="F104" i="6"/>
  <c r="M107" i="31" l="1"/>
  <c r="K108" i="31" s="1"/>
  <c r="E108" i="31" s="1"/>
  <c r="S108" i="31" s="1"/>
  <c r="T108" i="31" s="1"/>
  <c r="L107" i="31"/>
  <c r="J108" i="31" s="1"/>
  <c r="F107" i="31"/>
  <c r="B107" i="31"/>
  <c r="A107" i="31" s="1"/>
  <c r="U107" i="32"/>
  <c r="B107" i="34"/>
  <c r="A107" i="34" s="1"/>
  <c r="F107" i="34"/>
  <c r="M107" i="34"/>
  <c r="K108" i="34" s="1"/>
  <c r="E108" i="34" s="1"/>
  <c r="S108" i="34" s="1"/>
  <c r="L107" i="34"/>
  <c r="J108" i="34" s="1"/>
  <c r="I109" i="35"/>
  <c r="D109" i="35"/>
  <c r="E109" i="35"/>
  <c r="H200" i="35"/>
  <c r="H200" i="34"/>
  <c r="B108" i="33"/>
  <c r="A108" i="33" s="1"/>
  <c r="F108" i="33"/>
  <c r="T108" i="33"/>
  <c r="L108" i="33"/>
  <c r="J109" i="33" s="1"/>
  <c r="D109" i="33" s="1"/>
  <c r="M108" i="33"/>
  <c r="K109" i="33" s="1"/>
  <c r="H201" i="33"/>
  <c r="U107" i="33"/>
  <c r="M108" i="32"/>
  <c r="K109" i="32" s="1"/>
  <c r="L108" i="32"/>
  <c r="J109" i="32" s="1"/>
  <c r="D109" i="32" s="1"/>
  <c r="H200" i="32"/>
  <c r="B108" i="32"/>
  <c r="A108" i="32" s="1"/>
  <c r="F108" i="32"/>
  <c r="H201" i="31"/>
  <c r="I111" i="10"/>
  <c r="H201" i="29"/>
  <c r="H262" i="28"/>
  <c r="H200" i="27"/>
  <c r="H200" i="26"/>
  <c r="H200" i="25"/>
  <c r="H201" i="24"/>
  <c r="H200" i="23"/>
  <c r="H201" i="22"/>
  <c r="H201" i="21"/>
  <c r="H201" i="20"/>
  <c r="H237" i="19"/>
  <c r="H198" i="18"/>
  <c r="H260" i="17"/>
  <c r="H199" i="16"/>
  <c r="H260" i="15"/>
  <c r="H260" i="11"/>
  <c r="H281" i="10"/>
  <c r="M104" i="6"/>
  <c r="K105" i="6" s="1"/>
  <c r="L104" i="6"/>
  <c r="J105" i="6" s="1"/>
  <c r="U107" i="31" l="1"/>
  <c r="D108" i="31"/>
  <c r="I108" i="31"/>
  <c r="I108" i="34"/>
  <c r="D108" i="34"/>
  <c r="S109" i="35"/>
  <c r="H201" i="35"/>
  <c r="B109" i="35"/>
  <c r="A109" i="35" s="1"/>
  <c r="F109" i="35"/>
  <c r="L109" i="35"/>
  <c r="J110" i="35" s="1"/>
  <c r="D110" i="35" s="1"/>
  <c r="M109" i="35"/>
  <c r="K110" i="35" s="1"/>
  <c r="H201" i="34"/>
  <c r="U107" i="34"/>
  <c r="T108" i="34"/>
  <c r="B109" i="33"/>
  <c r="A109" i="33" s="1"/>
  <c r="F109" i="33"/>
  <c r="E109" i="33"/>
  <c r="I109" i="33"/>
  <c r="H202" i="33"/>
  <c r="B109" i="32"/>
  <c r="A109" i="32" s="1"/>
  <c r="F109" i="32"/>
  <c r="H201" i="32"/>
  <c r="I109" i="32"/>
  <c r="E109" i="32"/>
  <c r="H202" i="31"/>
  <c r="M111" i="10"/>
  <c r="K112" i="10" s="1"/>
  <c r="L111" i="10"/>
  <c r="J112" i="10" s="1"/>
  <c r="H202" i="29"/>
  <c r="H263" i="28"/>
  <c r="H201" i="27"/>
  <c r="H201" i="26"/>
  <c r="H201" i="25"/>
  <c r="H202" i="24"/>
  <c r="H201" i="23"/>
  <c r="H202" i="22"/>
  <c r="H202" i="21"/>
  <c r="H202" i="20"/>
  <c r="H238" i="19"/>
  <c r="H199" i="18"/>
  <c r="H261" i="17"/>
  <c r="H200" i="16"/>
  <c r="H261" i="15"/>
  <c r="H261" i="11"/>
  <c r="H282" i="10"/>
  <c r="I105" i="6"/>
  <c r="D105" i="6"/>
  <c r="B105" i="6" s="1"/>
  <c r="A105" i="6" s="1"/>
  <c r="E105" i="6"/>
  <c r="S105" i="6" s="1"/>
  <c r="M108" i="31" l="1"/>
  <c r="K109" i="31" s="1"/>
  <c r="E109" i="31" s="1"/>
  <c r="S109" i="31" s="1"/>
  <c r="L108" i="31"/>
  <c r="J109" i="31" s="1"/>
  <c r="B108" i="31"/>
  <c r="A108" i="31" s="1"/>
  <c r="F108" i="31"/>
  <c r="B108" i="34"/>
  <c r="A108" i="34" s="1"/>
  <c r="F108" i="34"/>
  <c r="L108" i="34"/>
  <c r="J109" i="34" s="1"/>
  <c r="M108" i="34"/>
  <c r="K109" i="34" s="1"/>
  <c r="E109" i="34" s="1"/>
  <c r="S109" i="34" s="1"/>
  <c r="T109" i="34" s="1"/>
  <c r="B110" i="35"/>
  <c r="A110" i="35" s="1"/>
  <c r="F110" i="35"/>
  <c r="E110" i="35"/>
  <c r="I110" i="35"/>
  <c r="H202" i="35"/>
  <c r="T109" i="35"/>
  <c r="U108" i="35"/>
  <c r="H202" i="34"/>
  <c r="H203" i="33"/>
  <c r="S109" i="33"/>
  <c r="L109" i="33"/>
  <c r="J110" i="33" s="1"/>
  <c r="M109" i="33"/>
  <c r="K110" i="33" s="1"/>
  <c r="E110" i="33" s="1"/>
  <c r="H202" i="32"/>
  <c r="M109" i="32"/>
  <c r="K110" i="32" s="1"/>
  <c r="L109" i="32"/>
  <c r="J110" i="32" s="1"/>
  <c r="S109" i="32"/>
  <c r="H203" i="31"/>
  <c r="I112" i="10"/>
  <c r="H203" i="29"/>
  <c r="H264" i="28"/>
  <c r="H202" i="27"/>
  <c r="H202" i="26"/>
  <c r="H202" i="25"/>
  <c r="H203" i="24"/>
  <c r="H202" i="23"/>
  <c r="H203" i="22"/>
  <c r="H203" i="21"/>
  <c r="H203" i="20"/>
  <c r="H239" i="19"/>
  <c r="H200" i="18"/>
  <c r="H262" i="17"/>
  <c r="H201" i="16"/>
  <c r="H262" i="15"/>
  <c r="H262" i="11"/>
  <c r="H283" i="10"/>
  <c r="U104" i="6"/>
  <c r="T105" i="6"/>
  <c r="F105" i="6"/>
  <c r="M105" i="6"/>
  <c r="K106" i="6" s="1"/>
  <c r="L105" i="6"/>
  <c r="J106" i="6" s="1"/>
  <c r="I109" i="31" l="1"/>
  <c r="D109" i="31"/>
  <c r="U108" i="34"/>
  <c r="D109" i="34"/>
  <c r="I109" i="34"/>
  <c r="H203" i="35"/>
  <c r="S110" i="35"/>
  <c r="M110" i="35"/>
  <c r="K111" i="35" s="1"/>
  <c r="L110" i="35"/>
  <c r="J111" i="35" s="1"/>
  <c r="H203" i="34"/>
  <c r="S110" i="33"/>
  <c r="T110" i="33" s="1"/>
  <c r="I110" i="33"/>
  <c r="D110" i="33"/>
  <c r="U108" i="33"/>
  <c r="T109" i="33"/>
  <c r="H204" i="33"/>
  <c r="U108" i="32"/>
  <c r="T109" i="32"/>
  <c r="H203" i="32"/>
  <c r="I110" i="32"/>
  <c r="D110" i="32"/>
  <c r="E110" i="32"/>
  <c r="T109" i="31"/>
  <c r="U108" i="31"/>
  <c r="H204" i="31"/>
  <c r="M112" i="10"/>
  <c r="K113" i="10" s="1"/>
  <c r="L112" i="10"/>
  <c r="J113" i="10" s="1"/>
  <c r="H204" i="29"/>
  <c r="H265" i="28"/>
  <c r="H203" i="27"/>
  <c r="H203" i="26"/>
  <c r="H203" i="25"/>
  <c r="H204" i="24"/>
  <c r="H203" i="23"/>
  <c r="H204" i="22"/>
  <c r="H204" i="21"/>
  <c r="H204" i="20"/>
  <c r="H240" i="19"/>
  <c r="H201" i="18"/>
  <c r="H263" i="17"/>
  <c r="H202" i="16"/>
  <c r="H263" i="15"/>
  <c r="H263" i="11"/>
  <c r="H284" i="10"/>
  <c r="I106" i="6"/>
  <c r="E106" i="6"/>
  <c r="S106" i="6" s="1"/>
  <c r="D106" i="6"/>
  <c r="B106" i="6" s="1"/>
  <c r="A106" i="6" s="1"/>
  <c r="B109" i="31" l="1"/>
  <c r="A109" i="31" s="1"/>
  <c r="F109" i="31"/>
  <c r="L109" i="31"/>
  <c r="J110" i="31" s="1"/>
  <c r="M109" i="31"/>
  <c r="K110" i="31" s="1"/>
  <c r="E110" i="31" s="1"/>
  <c r="S110" i="31" s="1"/>
  <c r="T110" i="31" s="1"/>
  <c r="M109" i="34"/>
  <c r="K110" i="34" s="1"/>
  <c r="E110" i="34" s="1"/>
  <c r="S110" i="34" s="1"/>
  <c r="L109" i="34"/>
  <c r="J110" i="34" s="1"/>
  <c r="B109" i="34"/>
  <c r="A109" i="34" s="1"/>
  <c r="F109" i="34"/>
  <c r="U109" i="35"/>
  <c r="T110" i="35"/>
  <c r="E111" i="35"/>
  <c r="I111" i="35"/>
  <c r="D111" i="35"/>
  <c r="H204" i="35"/>
  <c r="U109" i="33"/>
  <c r="H204" i="34"/>
  <c r="B110" i="33"/>
  <c r="A110" i="33" s="1"/>
  <c r="F110" i="33"/>
  <c r="H205" i="33"/>
  <c r="L110" i="33"/>
  <c r="J111" i="33" s="1"/>
  <c r="M110" i="33"/>
  <c r="K111" i="33" s="1"/>
  <c r="S110" i="32"/>
  <c r="B110" i="32"/>
  <c r="A110" i="32" s="1"/>
  <c r="F110" i="32"/>
  <c r="H204" i="32"/>
  <c r="M110" i="32"/>
  <c r="K111" i="32" s="1"/>
  <c r="E111" i="32" s="1"/>
  <c r="L110" i="32"/>
  <c r="J111" i="32" s="1"/>
  <c r="H205" i="31"/>
  <c r="I113" i="10"/>
  <c r="H205" i="29"/>
  <c r="H266" i="28"/>
  <c r="H204" i="27"/>
  <c r="H204" i="26"/>
  <c r="H204" i="25"/>
  <c r="H205" i="24"/>
  <c r="H204" i="23"/>
  <c r="H205" i="22"/>
  <c r="H205" i="21"/>
  <c r="H205" i="20"/>
  <c r="H241" i="19"/>
  <c r="H202" i="18"/>
  <c r="H264" i="17"/>
  <c r="H203" i="16"/>
  <c r="H264" i="15"/>
  <c r="H264" i="11"/>
  <c r="H285" i="10"/>
  <c r="U105" i="6"/>
  <c r="T106" i="6"/>
  <c r="M106" i="6"/>
  <c r="K107" i="6" s="1"/>
  <c r="L106" i="6"/>
  <c r="J107" i="6" s="1"/>
  <c r="F106" i="6"/>
  <c r="U109" i="31" l="1"/>
  <c r="D110" i="31"/>
  <c r="I110" i="31"/>
  <c r="I110" i="34"/>
  <c r="D110" i="34"/>
  <c r="B111" i="35"/>
  <c r="A111" i="35" s="1"/>
  <c r="F111" i="35"/>
  <c r="L111" i="35"/>
  <c r="J112" i="35" s="1"/>
  <c r="D112" i="35" s="1"/>
  <c r="M111" i="35"/>
  <c r="K112" i="35" s="1"/>
  <c r="H205" i="35"/>
  <c r="S111" i="35"/>
  <c r="H205" i="34"/>
  <c r="U109" i="34"/>
  <c r="T110" i="34"/>
  <c r="E111" i="33"/>
  <c r="H206" i="33"/>
  <c r="I111" i="33"/>
  <c r="D111" i="33"/>
  <c r="I111" i="32"/>
  <c r="S111" i="32"/>
  <c r="T111" i="32" s="1"/>
  <c r="D111" i="32"/>
  <c r="H205" i="32"/>
  <c r="T110" i="32"/>
  <c r="U109" i="32"/>
  <c r="H206" i="31"/>
  <c r="M113" i="10"/>
  <c r="K114" i="10" s="1"/>
  <c r="L113" i="10"/>
  <c r="J114" i="10" s="1"/>
  <c r="H206" i="29"/>
  <c r="H267" i="28"/>
  <c r="H205" i="27"/>
  <c r="H205" i="26"/>
  <c r="H205" i="25"/>
  <c r="H206" i="24"/>
  <c r="H205" i="23"/>
  <c r="H206" i="22"/>
  <c r="H206" i="21"/>
  <c r="H206" i="20"/>
  <c r="H242" i="19"/>
  <c r="H203" i="18"/>
  <c r="H265" i="17"/>
  <c r="H204" i="16"/>
  <c r="H265" i="15"/>
  <c r="H265" i="11"/>
  <c r="H286" i="10"/>
  <c r="I107" i="6"/>
  <c r="D107" i="6"/>
  <c r="B107" i="6" s="1"/>
  <c r="A107" i="6" s="1"/>
  <c r="E107" i="6"/>
  <c r="S107" i="6" s="1"/>
  <c r="L110" i="31" l="1"/>
  <c r="J111" i="31" s="1"/>
  <c r="M110" i="31"/>
  <c r="K111" i="31" s="1"/>
  <c r="E111" i="31" s="1"/>
  <c r="B110" i="31"/>
  <c r="A110" i="31" s="1"/>
  <c r="F110" i="31"/>
  <c r="F110" i="34"/>
  <c r="B110" i="34"/>
  <c r="A110" i="34" s="1"/>
  <c r="M110" i="34"/>
  <c r="K111" i="34" s="1"/>
  <c r="E111" i="34" s="1"/>
  <c r="S111" i="34" s="1"/>
  <c r="T111" i="34" s="1"/>
  <c r="L110" i="34"/>
  <c r="J111" i="34" s="1"/>
  <c r="U110" i="35"/>
  <c r="T111" i="35"/>
  <c r="B112" i="35"/>
  <c r="A112" i="35" s="1"/>
  <c r="F112" i="35"/>
  <c r="E112" i="35"/>
  <c r="I112" i="35"/>
  <c r="H206" i="35"/>
  <c r="H206" i="34"/>
  <c r="B111" i="33"/>
  <c r="A111" i="33" s="1"/>
  <c r="F111" i="33"/>
  <c r="H207" i="33"/>
  <c r="L111" i="33"/>
  <c r="J112" i="33" s="1"/>
  <c r="M111" i="33"/>
  <c r="K112" i="33" s="1"/>
  <c r="E112" i="33" s="1"/>
  <c r="S111" i="33"/>
  <c r="H206" i="32"/>
  <c r="B111" i="32"/>
  <c r="A111" i="32" s="1"/>
  <c r="F111" i="32"/>
  <c r="L111" i="32"/>
  <c r="J112" i="32" s="1"/>
  <c r="D112" i="32" s="1"/>
  <c r="M111" i="32"/>
  <c r="K112" i="32" s="1"/>
  <c r="U110" i="32"/>
  <c r="H207" i="31"/>
  <c r="S111" i="31"/>
  <c r="I114" i="10"/>
  <c r="H207" i="29"/>
  <c r="H268" i="28"/>
  <c r="H206" i="27"/>
  <c r="H206" i="26"/>
  <c r="H206" i="25"/>
  <c r="H207" i="24"/>
  <c r="H206" i="23"/>
  <c r="H207" i="22"/>
  <c r="H207" i="21"/>
  <c r="H207" i="20"/>
  <c r="H243" i="19"/>
  <c r="H204" i="18"/>
  <c r="H266" i="17"/>
  <c r="H205" i="16"/>
  <c r="H266" i="15"/>
  <c r="H266" i="11"/>
  <c r="H287" i="10"/>
  <c r="T107" i="6"/>
  <c r="U106" i="6"/>
  <c r="L107" i="6"/>
  <c r="J108" i="6" s="1"/>
  <c r="D108" i="6" s="1"/>
  <c r="B108" i="6" s="1"/>
  <c r="A108" i="6" s="1"/>
  <c r="M107" i="6"/>
  <c r="K108" i="6" s="1"/>
  <c r="F107" i="6"/>
  <c r="I111" i="31" l="1"/>
  <c r="D111" i="31"/>
  <c r="U110" i="34"/>
  <c r="D111" i="34"/>
  <c r="I111" i="34"/>
  <c r="H207" i="35"/>
  <c r="S112" i="35"/>
  <c r="M112" i="35"/>
  <c r="K113" i="35" s="1"/>
  <c r="L112" i="35"/>
  <c r="J113" i="35" s="1"/>
  <c r="H207" i="34"/>
  <c r="S112" i="33"/>
  <c r="U111" i="33" s="1"/>
  <c r="T111" i="33"/>
  <c r="U110" i="33"/>
  <c r="H208" i="33"/>
  <c r="I112" i="33"/>
  <c r="D112" i="33"/>
  <c r="E112" i="32"/>
  <c r="B112" i="32"/>
  <c r="A112" i="32" s="1"/>
  <c r="F112" i="32"/>
  <c r="I112" i="32"/>
  <c r="H207" i="32"/>
  <c r="T111" i="31"/>
  <c r="U110" i="31"/>
  <c r="H208" i="31"/>
  <c r="L114" i="10"/>
  <c r="J115" i="10" s="1"/>
  <c r="M114" i="10"/>
  <c r="K115" i="10" s="1"/>
  <c r="H208" i="29"/>
  <c r="H269" i="28"/>
  <c r="H207" i="27"/>
  <c r="H207" i="26"/>
  <c r="H207" i="25"/>
  <c r="H208" i="24"/>
  <c r="H207" i="23"/>
  <c r="H208" i="22"/>
  <c r="H208" i="21"/>
  <c r="H208" i="20"/>
  <c r="H244" i="19"/>
  <c r="H205" i="18"/>
  <c r="H267" i="17"/>
  <c r="H206" i="16"/>
  <c r="H267" i="15"/>
  <c r="H267" i="11"/>
  <c r="H288" i="10"/>
  <c r="F108" i="6"/>
  <c r="E108" i="6"/>
  <c r="S108" i="6" s="1"/>
  <c r="I108" i="6"/>
  <c r="B111" i="31" l="1"/>
  <c r="A111" i="31" s="1"/>
  <c r="F111" i="31"/>
  <c r="L111" i="31"/>
  <c r="J112" i="31" s="1"/>
  <c r="M111" i="31"/>
  <c r="K112" i="31" s="1"/>
  <c r="E112" i="31" s="1"/>
  <c r="S112" i="31" s="1"/>
  <c r="U111" i="31" s="1"/>
  <c r="M111" i="34"/>
  <c r="K112" i="34" s="1"/>
  <c r="E112" i="34" s="1"/>
  <c r="S112" i="34" s="1"/>
  <c r="L111" i="34"/>
  <c r="J112" i="34" s="1"/>
  <c r="B111" i="34"/>
  <c r="A111" i="34" s="1"/>
  <c r="F111" i="34"/>
  <c r="H208" i="35"/>
  <c r="T112" i="35"/>
  <c r="U111" i="35"/>
  <c r="E113" i="35"/>
  <c r="I113" i="35"/>
  <c r="D113" i="35"/>
  <c r="T112" i="33"/>
  <c r="H208" i="34"/>
  <c r="L112" i="33"/>
  <c r="J113" i="33" s="1"/>
  <c r="M112" i="33"/>
  <c r="K113" i="33" s="1"/>
  <c r="B112" i="33"/>
  <c r="A112" i="33" s="1"/>
  <c r="F112" i="33"/>
  <c r="H209" i="33"/>
  <c r="M112" i="32"/>
  <c r="K113" i="32" s="1"/>
  <c r="L112" i="32"/>
  <c r="J113" i="32" s="1"/>
  <c r="S112" i="32"/>
  <c r="H208" i="32"/>
  <c r="H209" i="31"/>
  <c r="I115" i="10"/>
  <c r="H209" i="29"/>
  <c r="H270" i="28"/>
  <c r="H208" i="27"/>
  <c r="H208" i="26"/>
  <c r="H208" i="25"/>
  <c r="H209" i="24"/>
  <c r="H208" i="23"/>
  <c r="H209" i="22"/>
  <c r="H209" i="21"/>
  <c r="H209" i="20"/>
  <c r="H245" i="19"/>
  <c r="H206" i="18"/>
  <c r="H268" i="17"/>
  <c r="H207" i="16"/>
  <c r="H268" i="15"/>
  <c r="H268" i="11"/>
  <c r="H289" i="10"/>
  <c r="T108" i="6"/>
  <c r="U107" i="6"/>
  <c r="L108" i="6"/>
  <c r="J109" i="6" s="1"/>
  <c r="M108" i="6"/>
  <c r="K109" i="6" s="1"/>
  <c r="T112" i="31" l="1"/>
  <c r="D112" i="31"/>
  <c r="I112" i="31"/>
  <c r="I112" i="34"/>
  <c r="D112" i="34"/>
  <c r="S113" i="35"/>
  <c r="B113" i="35"/>
  <c r="A113" i="35" s="1"/>
  <c r="F113" i="35"/>
  <c r="L113" i="35"/>
  <c r="J114" i="35" s="1"/>
  <c r="D114" i="35" s="1"/>
  <c r="M113" i="35"/>
  <c r="K114" i="35" s="1"/>
  <c r="E114" i="35" s="1"/>
  <c r="H209" i="35"/>
  <c r="H209" i="34"/>
  <c r="T112" i="34"/>
  <c r="U111" i="34"/>
  <c r="H210" i="33"/>
  <c r="I113" i="33"/>
  <c r="D113" i="33"/>
  <c r="E113" i="33"/>
  <c r="I113" i="32"/>
  <c r="D113" i="32"/>
  <c r="H209" i="32"/>
  <c r="T112" i="32"/>
  <c r="U111" i="32"/>
  <c r="E113" i="32"/>
  <c r="H210" i="31"/>
  <c r="M115" i="10"/>
  <c r="K116" i="10" s="1"/>
  <c r="L115" i="10"/>
  <c r="J116" i="10" s="1"/>
  <c r="H210" i="29"/>
  <c r="H271" i="28"/>
  <c r="H209" i="27"/>
  <c r="H209" i="26"/>
  <c r="H209" i="25"/>
  <c r="H210" i="24"/>
  <c r="H209" i="23"/>
  <c r="H210" i="22"/>
  <c r="H210" i="21"/>
  <c r="H210" i="20"/>
  <c r="H246" i="19"/>
  <c r="H207" i="18"/>
  <c r="H269" i="17"/>
  <c r="H208" i="16"/>
  <c r="H269" i="15"/>
  <c r="H269" i="11"/>
  <c r="I109" i="6"/>
  <c r="D109" i="6"/>
  <c r="B109" i="6" s="1"/>
  <c r="A109" i="6" s="1"/>
  <c r="E109" i="6"/>
  <c r="S109" i="6" s="1"/>
  <c r="M112" i="31" l="1"/>
  <c r="K113" i="31" s="1"/>
  <c r="E113" i="31" s="1"/>
  <c r="S113" i="31" s="1"/>
  <c r="L112" i="31"/>
  <c r="J113" i="31" s="1"/>
  <c r="F112" i="31"/>
  <c r="B112" i="31"/>
  <c r="A112" i="31" s="1"/>
  <c r="B112" i="34"/>
  <c r="A112" i="34" s="1"/>
  <c r="F112" i="34"/>
  <c r="M112" i="34"/>
  <c r="K113" i="34" s="1"/>
  <c r="E113" i="34" s="1"/>
  <c r="S113" i="34" s="1"/>
  <c r="L112" i="34"/>
  <c r="J113" i="34" s="1"/>
  <c r="S114" i="35"/>
  <c r="U113" i="35" s="1"/>
  <c r="H210" i="35"/>
  <c r="B114" i="35"/>
  <c r="A114" i="35" s="1"/>
  <c r="F114" i="35"/>
  <c r="I114" i="35"/>
  <c r="U112" i="35"/>
  <c r="T113" i="35"/>
  <c r="H210" i="34"/>
  <c r="S113" i="33"/>
  <c r="B113" i="33"/>
  <c r="A113" i="33" s="1"/>
  <c r="F113" i="33"/>
  <c r="L113" i="33"/>
  <c r="J114" i="33" s="1"/>
  <c r="D114" i="33" s="1"/>
  <c r="M113" i="33"/>
  <c r="K114" i="33" s="1"/>
  <c r="H211" i="33"/>
  <c r="H210" i="32"/>
  <c r="S113" i="32"/>
  <c r="B113" i="32"/>
  <c r="A113" i="32" s="1"/>
  <c r="F113" i="32"/>
  <c r="M113" i="32"/>
  <c r="K114" i="32" s="1"/>
  <c r="L113" i="32"/>
  <c r="J114" i="32" s="1"/>
  <c r="H211" i="31"/>
  <c r="I116" i="10"/>
  <c r="H211" i="29"/>
  <c r="H272" i="28"/>
  <c r="H210" i="27"/>
  <c r="H210" i="26"/>
  <c r="H210" i="25"/>
  <c r="H211" i="24"/>
  <c r="H210" i="23"/>
  <c r="H211" i="22"/>
  <c r="H211" i="21"/>
  <c r="H211" i="20"/>
  <c r="H247" i="19"/>
  <c r="H208" i="18"/>
  <c r="H270" i="17"/>
  <c r="H209" i="16"/>
  <c r="H270" i="15"/>
  <c r="H270" i="11"/>
  <c r="T109" i="6"/>
  <c r="U108" i="6"/>
  <c r="F109" i="6"/>
  <c r="M109" i="6"/>
  <c r="K110" i="6" s="1"/>
  <c r="E110" i="6" s="1"/>
  <c r="S110" i="6" s="1"/>
  <c r="U109" i="6" s="1"/>
  <c r="L109" i="6"/>
  <c r="J110" i="6" s="1"/>
  <c r="I113" i="31" l="1"/>
  <c r="D113" i="31"/>
  <c r="D113" i="34"/>
  <c r="I113" i="34"/>
  <c r="T114" i="35"/>
  <c r="H211" i="35"/>
  <c r="M114" i="35"/>
  <c r="K115" i="35" s="1"/>
  <c r="L114" i="35"/>
  <c r="J115" i="35" s="1"/>
  <c r="T113" i="34"/>
  <c r="U112" i="34"/>
  <c r="H211" i="34"/>
  <c r="B114" i="33"/>
  <c r="A114" i="33" s="1"/>
  <c r="F114" i="33"/>
  <c r="H212" i="33"/>
  <c r="E114" i="33"/>
  <c r="I114" i="33"/>
  <c r="T113" i="33"/>
  <c r="U112" i="33"/>
  <c r="I114" i="32"/>
  <c r="D114" i="32"/>
  <c r="U112" i="32"/>
  <c r="T113" i="32"/>
  <c r="E114" i="32"/>
  <c r="H211" i="32"/>
  <c r="T113" i="31"/>
  <c r="U112" i="31"/>
  <c r="H212" i="31"/>
  <c r="L116" i="10"/>
  <c r="J117" i="10" s="1"/>
  <c r="M116" i="10"/>
  <c r="K117" i="10" s="1"/>
  <c r="H212" i="29"/>
  <c r="H273" i="28"/>
  <c r="H211" i="27"/>
  <c r="H211" i="26"/>
  <c r="H211" i="25"/>
  <c r="H212" i="24"/>
  <c r="H211" i="23"/>
  <c r="H212" i="22"/>
  <c r="H212" i="21"/>
  <c r="H212" i="20"/>
  <c r="H248" i="19"/>
  <c r="H209" i="18"/>
  <c r="H271" i="17"/>
  <c r="H210" i="16"/>
  <c r="H271" i="15"/>
  <c r="H271" i="11"/>
  <c r="T110" i="6"/>
  <c r="I110" i="6"/>
  <c r="D110" i="6"/>
  <c r="B110" i="6" s="1"/>
  <c r="A110" i="6" s="1"/>
  <c r="B113" i="31" l="1"/>
  <c r="A113" i="31" s="1"/>
  <c r="F113" i="31"/>
  <c r="L113" i="31"/>
  <c r="J114" i="31" s="1"/>
  <c r="M113" i="31"/>
  <c r="K114" i="31" s="1"/>
  <c r="E114" i="31" s="1"/>
  <c r="S114" i="31" s="1"/>
  <c r="T114" i="31" s="1"/>
  <c r="B113" i="34"/>
  <c r="A113" i="34" s="1"/>
  <c r="F113" i="34"/>
  <c r="M113" i="34"/>
  <c r="K114" i="34" s="1"/>
  <c r="E114" i="34" s="1"/>
  <c r="S114" i="34" s="1"/>
  <c r="U113" i="34" s="1"/>
  <c r="L113" i="34"/>
  <c r="J114" i="34" s="1"/>
  <c r="H212" i="35"/>
  <c r="I115" i="35"/>
  <c r="D115" i="35"/>
  <c r="E115" i="35"/>
  <c r="H212" i="34"/>
  <c r="S114" i="33"/>
  <c r="L114" i="33"/>
  <c r="J115" i="33" s="1"/>
  <c r="M114" i="33"/>
  <c r="K115" i="33" s="1"/>
  <c r="E115" i="33" s="1"/>
  <c r="H213" i="33"/>
  <c r="M114" i="32"/>
  <c r="K115" i="32" s="1"/>
  <c r="E115" i="32" s="1"/>
  <c r="L114" i="32"/>
  <c r="J115" i="32" s="1"/>
  <c r="D115" i="32" s="1"/>
  <c r="S114" i="32"/>
  <c r="H212" i="32"/>
  <c r="B114" i="32"/>
  <c r="A114" i="32" s="1"/>
  <c r="F114" i="32"/>
  <c r="H213" i="31"/>
  <c r="I117" i="10"/>
  <c r="H213" i="29"/>
  <c r="H274" i="28"/>
  <c r="H212" i="27"/>
  <c r="H212" i="26"/>
  <c r="H212" i="25"/>
  <c r="H213" i="24"/>
  <c r="H212" i="23"/>
  <c r="H213" i="22"/>
  <c r="H213" i="21"/>
  <c r="H213" i="20"/>
  <c r="H249" i="19"/>
  <c r="H210" i="18"/>
  <c r="H272" i="17"/>
  <c r="H211" i="16"/>
  <c r="H272" i="15"/>
  <c r="H272" i="11"/>
  <c r="F110" i="6"/>
  <c r="L110" i="6"/>
  <c r="J111" i="6" s="1"/>
  <c r="M110" i="6"/>
  <c r="K111" i="6" s="1"/>
  <c r="U113" i="31" l="1"/>
  <c r="D114" i="31"/>
  <c r="I114" i="31"/>
  <c r="I114" i="34"/>
  <c r="D114" i="34"/>
  <c r="T114" i="34"/>
  <c r="B115" i="35"/>
  <c r="A115" i="35" s="1"/>
  <c r="F115" i="35"/>
  <c r="H213" i="35"/>
  <c r="L115" i="35"/>
  <c r="J116" i="35" s="1"/>
  <c r="D116" i="35" s="1"/>
  <c r="M115" i="35"/>
  <c r="K116" i="35" s="1"/>
  <c r="E116" i="35" s="1"/>
  <c r="S115" i="35"/>
  <c r="H213" i="34"/>
  <c r="S115" i="33"/>
  <c r="U114" i="33" s="1"/>
  <c r="I115" i="33"/>
  <c r="D115" i="33"/>
  <c r="H214" i="33"/>
  <c r="T114" i="33"/>
  <c r="U113" i="33"/>
  <c r="B115" i="32"/>
  <c r="A115" i="32" s="1"/>
  <c r="F115" i="32"/>
  <c r="I115" i="32"/>
  <c r="U113" i="32"/>
  <c r="T114" i="32"/>
  <c r="S115" i="32"/>
  <c r="H213" i="32"/>
  <c r="H214" i="31"/>
  <c r="M117" i="10"/>
  <c r="K118" i="10" s="1"/>
  <c r="L117" i="10"/>
  <c r="J118" i="10" s="1"/>
  <c r="H214" i="29"/>
  <c r="H275" i="28"/>
  <c r="H213" i="27"/>
  <c r="H213" i="26"/>
  <c r="H213" i="25"/>
  <c r="H214" i="24"/>
  <c r="H213" i="23"/>
  <c r="H214" i="22"/>
  <c r="H214" i="21"/>
  <c r="H214" i="20"/>
  <c r="H250" i="19"/>
  <c r="H211" i="18"/>
  <c r="H273" i="17"/>
  <c r="H212" i="16"/>
  <c r="H273" i="15"/>
  <c r="H273" i="11"/>
  <c r="I111" i="6"/>
  <c r="E111" i="6"/>
  <c r="S111" i="6" s="1"/>
  <c r="D111" i="6"/>
  <c r="B111" i="6" s="1"/>
  <c r="A111" i="6" s="1"/>
  <c r="L114" i="31" l="1"/>
  <c r="J115" i="31" s="1"/>
  <c r="M114" i="31"/>
  <c r="K115" i="31" s="1"/>
  <c r="E115" i="31" s="1"/>
  <c r="S115" i="31" s="1"/>
  <c r="B114" i="31"/>
  <c r="A114" i="31" s="1"/>
  <c r="F114" i="31"/>
  <c r="T115" i="33"/>
  <c r="B114" i="34"/>
  <c r="A114" i="34" s="1"/>
  <c r="F114" i="34"/>
  <c r="M114" i="34"/>
  <c r="K115" i="34" s="1"/>
  <c r="E115" i="34" s="1"/>
  <c r="S115" i="34" s="1"/>
  <c r="L114" i="34"/>
  <c r="J115" i="34" s="1"/>
  <c r="T115" i="35"/>
  <c r="U114" i="35"/>
  <c r="B116" i="35"/>
  <c r="A116" i="35" s="1"/>
  <c r="F116" i="35"/>
  <c r="S116" i="35"/>
  <c r="H214" i="35"/>
  <c r="I116" i="35"/>
  <c r="H214" i="34"/>
  <c r="L115" i="33"/>
  <c r="J116" i="33" s="1"/>
  <c r="M115" i="33"/>
  <c r="K116" i="33" s="1"/>
  <c r="H215" i="33"/>
  <c r="B115" i="33"/>
  <c r="A115" i="33" s="1"/>
  <c r="F115" i="33"/>
  <c r="M115" i="32"/>
  <c r="K116" i="32" s="1"/>
  <c r="L115" i="32"/>
  <c r="J116" i="32" s="1"/>
  <c r="H214" i="32"/>
  <c r="T115" i="32"/>
  <c r="U114" i="32"/>
  <c r="H215" i="31"/>
  <c r="I118" i="10"/>
  <c r="H215" i="29"/>
  <c r="H276" i="28"/>
  <c r="H214" i="27"/>
  <c r="H214" i="26"/>
  <c r="H214" i="25"/>
  <c r="H215" i="24"/>
  <c r="H214" i="23"/>
  <c r="H215" i="22"/>
  <c r="H215" i="21"/>
  <c r="H215" i="20"/>
  <c r="H251" i="19"/>
  <c r="H212" i="18"/>
  <c r="H274" i="17"/>
  <c r="H213" i="16"/>
  <c r="H274" i="15"/>
  <c r="H274" i="11"/>
  <c r="T111" i="6"/>
  <c r="U110" i="6"/>
  <c r="L111" i="6"/>
  <c r="J112" i="6" s="1"/>
  <c r="M111" i="6"/>
  <c r="K112" i="6" s="1"/>
  <c r="F111" i="6"/>
  <c r="D115" i="31" l="1"/>
  <c r="I115" i="31"/>
  <c r="D115" i="34"/>
  <c r="I115" i="34"/>
  <c r="U115" i="35"/>
  <c r="M116" i="35"/>
  <c r="K117" i="35" s="1"/>
  <c r="L116" i="35"/>
  <c r="J117" i="35" s="1"/>
  <c r="H215" i="35"/>
  <c r="T116" i="35"/>
  <c r="H215" i="34"/>
  <c r="T115" i="34"/>
  <c r="U114" i="34"/>
  <c r="I116" i="33"/>
  <c r="H216" i="33"/>
  <c r="D116" i="33"/>
  <c r="E116" i="33"/>
  <c r="E116" i="32"/>
  <c r="H215" i="32"/>
  <c r="I116" i="32"/>
  <c r="D116" i="32"/>
  <c r="T115" i="31"/>
  <c r="U114" i="31"/>
  <c r="H216" i="31"/>
  <c r="L118" i="10"/>
  <c r="J119" i="10" s="1"/>
  <c r="M118" i="10"/>
  <c r="K119" i="10" s="1"/>
  <c r="H216" i="29"/>
  <c r="H277" i="28"/>
  <c r="H215" i="27"/>
  <c r="H215" i="26"/>
  <c r="H215" i="25"/>
  <c r="H216" i="24"/>
  <c r="H215" i="23"/>
  <c r="H216" i="22"/>
  <c r="H216" i="21"/>
  <c r="H216" i="20"/>
  <c r="H252" i="19"/>
  <c r="H213" i="18"/>
  <c r="H275" i="17"/>
  <c r="H214" i="16"/>
  <c r="H275" i="15"/>
  <c r="H275" i="11"/>
  <c r="I112" i="6"/>
  <c r="D112" i="6"/>
  <c r="B112" i="6" s="1"/>
  <c r="A112" i="6" s="1"/>
  <c r="E112" i="6"/>
  <c r="S112" i="6" s="1"/>
  <c r="M115" i="31" l="1"/>
  <c r="K116" i="31" s="1"/>
  <c r="E116" i="31" s="1"/>
  <c r="S116" i="31" s="1"/>
  <c r="T116" i="31" s="1"/>
  <c r="L115" i="31"/>
  <c r="J116" i="31" s="1"/>
  <c r="F115" i="31"/>
  <c r="B115" i="31"/>
  <c r="A115" i="31" s="1"/>
  <c r="M115" i="34"/>
  <c r="K116" i="34" s="1"/>
  <c r="E116" i="34" s="1"/>
  <c r="S116" i="34" s="1"/>
  <c r="L115" i="34"/>
  <c r="J116" i="34" s="1"/>
  <c r="B115" i="34"/>
  <c r="A115" i="34" s="1"/>
  <c r="F115" i="34"/>
  <c r="I117" i="35"/>
  <c r="D117" i="35"/>
  <c r="E117" i="35"/>
  <c r="H216" i="35"/>
  <c r="H216" i="34"/>
  <c r="S116" i="33"/>
  <c r="B116" i="33"/>
  <c r="A116" i="33" s="1"/>
  <c r="F116" i="33"/>
  <c r="H217" i="33"/>
  <c r="L116" i="33"/>
  <c r="J117" i="33" s="1"/>
  <c r="M116" i="33"/>
  <c r="K117" i="33" s="1"/>
  <c r="H216" i="32"/>
  <c r="B116" i="32"/>
  <c r="A116" i="32" s="1"/>
  <c r="F116" i="32"/>
  <c r="M116" i="32"/>
  <c r="K117" i="32" s="1"/>
  <c r="E117" i="32" s="1"/>
  <c r="L116" i="32"/>
  <c r="J117" i="32" s="1"/>
  <c r="S116" i="32"/>
  <c r="H217" i="31"/>
  <c r="I119" i="10"/>
  <c r="H217" i="29"/>
  <c r="H278" i="28"/>
  <c r="H216" i="27"/>
  <c r="H216" i="26"/>
  <c r="H216" i="25"/>
  <c r="H217" i="24"/>
  <c r="H216" i="23"/>
  <c r="H217" i="22"/>
  <c r="H217" i="21"/>
  <c r="H217" i="20"/>
  <c r="H253" i="19"/>
  <c r="H214" i="18"/>
  <c r="H276" i="17"/>
  <c r="H215" i="16"/>
  <c r="H276" i="15"/>
  <c r="H276" i="11"/>
  <c r="U111" i="6"/>
  <c r="T112" i="6"/>
  <c r="F112" i="6"/>
  <c r="M112" i="6"/>
  <c r="K113" i="6" s="1"/>
  <c r="L112" i="6"/>
  <c r="J113" i="6" s="1"/>
  <c r="D113" i="6" s="1"/>
  <c r="B113" i="6" s="1"/>
  <c r="A113" i="6" s="1"/>
  <c r="U115" i="31" l="1"/>
  <c r="D116" i="31"/>
  <c r="I116" i="31"/>
  <c r="D116" i="34"/>
  <c r="I116" i="34"/>
  <c r="S117" i="35"/>
  <c r="B117" i="35"/>
  <c r="A117" i="35" s="1"/>
  <c r="F117" i="35"/>
  <c r="H217" i="35"/>
  <c r="L117" i="35"/>
  <c r="J118" i="35" s="1"/>
  <c r="M117" i="35"/>
  <c r="K118" i="35" s="1"/>
  <c r="T116" i="34"/>
  <c r="U115" i="34"/>
  <c r="H217" i="34"/>
  <c r="H218" i="33"/>
  <c r="E117" i="33"/>
  <c r="I117" i="33"/>
  <c r="D117" i="33"/>
  <c r="T116" i="33"/>
  <c r="U115" i="33"/>
  <c r="S117" i="32"/>
  <c r="U116" i="32" s="1"/>
  <c r="I117" i="32"/>
  <c r="D117" i="32"/>
  <c r="T116" i="32"/>
  <c r="U115" i="32"/>
  <c r="H217" i="32"/>
  <c r="H218" i="31"/>
  <c r="M119" i="10"/>
  <c r="K120" i="10" s="1"/>
  <c r="L119" i="10"/>
  <c r="J120" i="10" s="1"/>
  <c r="H218" i="29"/>
  <c r="H279" i="28"/>
  <c r="H217" i="27"/>
  <c r="H217" i="26"/>
  <c r="H217" i="25"/>
  <c r="H218" i="24"/>
  <c r="H217" i="23"/>
  <c r="H218" i="22"/>
  <c r="H218" i="21"/>
  <c r="H218" i="20"/>
  <c r="H254" i="19"/>
  <c r="H215" i="18"/>
  <c r="H277" i="17"/>
  <c r="H216" i="16"/>
  <c r="H277" i="15"/>
  <c r="H277" i="11"/>
  <c r="F113" i="6"/>
  <c r="I113" i="6"/>
  <c r="E113" i="6"/>
  <c r="S113" i="6" s="1"/>
  <c r="M116" i="31" l="1"/>
  <c r="K117" i="31" s="1"/>
  <c r="E117" i="31" s="1"/>
  <c r="S117" i="31" s="1"/>
  <c r="L116" i="31"/>
  <c r="J117" i="31" s="1"/>
  <c r="B116" i="31"/>
  <c r="A116" i="31" s="1"/>
  <c r="F116" i="31"/>
  <c r="L116" i="34"/>
  <c r="J117" i="34" s="1"/>
  <c r="M116" i="34"/>
  <c r="K117" i="34" s="1"/>
  <c r="E117" i="34" s="1"/>
  <c r="S117" i="34" s="1"/>
  <c r="T117" i="34" s="1"/>
  <c r="B116" i="34"/>
  <c r="A116" i="34" s="1"/>
  <c r="F116" i="34"/>
  <c r="E118" i="35"/>
  <c r="I118" i="35"/>
  <c r="D118" i="35"/>
  <c r="H218" i="35"/>
  <c r="T117" i="35"/>
  <c r="U116" i="35"/>
  <c r="H218" i="34"/>
  <c r="B117" i="33"/>
  <c r="A117" i="33" s="1"/>
  <c r="F117" i="33"/>
  <c r="S117" i="33"/>
  <c r="L117" i="33"/>
  <c r="J118" i="33" s="1"/>
  <c r="M117" i="33"/>
  <c r="K118" i="33" s="1"/>
  <c r="H219" i="33"/>
  <c r="T117" i="32"/>
  <c r="M117" i="32"/>
  <c r="K118" i="32" s="1"/>
  <c r="L117" i="32"/>
  <c r="J118" i="32" s="1"/>
  <c r="D118" i="32" s="1"/>
  <c r="H218" i="32"/>
  <c r="B117" i="32"/>
  <c r="A117" i="32" s="1"/>
  <c r="F117" i="32"/>
  <c r="H219" i="31"/>
  <c r="I120" i="10"/>
  <c r="H219" i="29"/>
  <c r="H280" i="28"/>
  <c r="H218" i="27"/>
  <c r="H218" i="26"/>
  <c r="H218" i="25"/>
  <c r="H219" i="24"/>
  <c r="H218" i="23"/>
  <c r="H219" i="22"/>
  <c r="H219" i="21"/>
  <c r="H219" i="20"/>
  <c r="H255" i="19"/>
  <c r="H216" i="18"/>
  <c r="H278" i="17"/>
  <c r="H217" i="16"/>
  <c r="H278" i="15"/>
  <c r="H278" i="11"/>
  <c r="U112" i="6"/>
  <c r="T113" i="6"/>
  <c r="M113" i="6"/>
  <c r="K114" i="6" s="1"/>
  <c r="L113" i="6"/>
  <c r="J114" i="6" s="1"/>
  <c r="D117" i="31" l="1"/>
  <c r="I117" i="31"/>
  <c r="U116" i="34"/>
  <c r="D117" i="34"/>
  <c r="I117" i="34"/>
  <c r="B118" i="35"/>
  <c r="A118" i="35" s="1"/>
  <c r="F118" i="35"/>
  <c r="M118" i="35"/>
  <c r="K119" i="35" s="1"/>
  <c r="E119" i="35" s="1"/>
  <c r="L118" i="35"/>
  <c r="J119" i="35" s="1"/>
  <c r="H219" i="35"/>
  <c r="S118" i="35"/>
  <c r="H219" i="34"/>
  <c r="H220" i="33"/>
  <c r="T117" i="33"/>
  <c r="U116" i="33"/>
  <c r="E118" i="33"/>
  <c r="I118" i="33"/>
  <c r="D118" i="33"/>
  <c r="E118" i="32"/>
  <c r="B118" i="32"/>
  <c r="A118" i="32" s="1"/>
  <c r="F118" i="32"/>
  <c r="I118" i="32"/>
  <c r="H219" i="32"/>
  <c r="T117" i="31"/>
  <c r="U116" i="31"/>
  <c r="H220" i="31"/>
  <c r="M120" i="10"/>
  <c r="K121" i="10" s="1"/>
  <c r="L120" i="10"/>
  <c r="J121" i="10" s="1"/>
  <c r="H220" i="29"/>
  <c r="H281" i="28"/>
  <c r="H219" i="27"/>
  <c r="H219" i="26"/>
  <c r="H219" i="25"/>
  <c r="H220" i="24"/>
  <c r="H219" i="23"/>
  <c r="H220" i="22"/>
  <c r="H220" i="21"/>
  <c r="H220" i="20"/>
  <c r="H256" i="19"/>
  <c r="H217" i="18"/>
  <c r="H279" i="17"/>
  <c r="H218" i="16"/>
  <c r="H279" i="15"/>
  <c r="H279" i="11"/>
  <c r="I114" i="6"/>
  <c r="D114" i="6"/>
  <c r="B114" i="6" s="1"/>
  <c r="A114" i="6" s="1"/>
  <c r="E114" i="6"/>
  <c r="S114" i="6" s="1"/>
  <c r="M117" i="31" l="1"/>
  <c r="K118" i="31" s="1"/>
  <c r="E118" i="31" s="1"/>
  <c r="S118" i="31" s="1"/>
  <c r="T118" i="31" s="1"/>
  <c r="L117" i="31"/>
  <c r="J118" i="31" s="1"/>
  <c r="F117" i="31"/>
  <c r="B117" i="31"/>
  <c r="A117" i="31" s="1"/>
  <c r="M117" i="34"/>
  <c r="K118" i="34" s="1"/>
  <c r="E118" i="34" s="1"/>
  <c r="S118" i="34" s="1"/>
  <c r="L117" i="34"/>
  <c r="J118" i="34" s="1"/>
  <c r="B117" i="34"/>
  <c r="A117" i="34" s="1"/>
  <c r="F117" i="34"/>
  <c r="U117" i="35"/>
  <c r="T118" i="35"/>
  <c r="I119" i="35"/>
  <c r="D119" i="35"/>
  <c r="S119" i="35"/>
  <c r="H220" i="35"/>
  <c r="H220" i="34"/>
  <c r="B118" i="33"/>
  <c r="A118" i="33" s="1"/>
  <c r="F118" i="33"/>
  <c r="H221" i="33"/>
  <c r="S118" i="33"/>
  <c r="L118" i="33"/>
  <c r="J119" i="33" s="1"/>
  <c r="M118" i="33"/>
  <c r="K119" i="33" s="1"/>
  <c r="S118" i="32"/>
  <c r="H220" i="32"/>
  <c r="M118" i="32"/>
  <c r="K119" i="32" s="1"/>
  <c r="L118" i="32"/>
  <c r="J119" i="32" s="1"/>
  <c r="H221" i="31"/>
  <c r="I121" i="10"/>
  <c r="H221" i="29"/>
  <c r="H282" i="28"/>
  <c r="H220" i="27"/>
  <c r="H220" i="26"/>
  <c r="H220" i="25"/>
  <c r="H221" i="24"/>
  <c r="H220" i="23"/>
  <c r="H221" i="22"/>
  <c r="H221" i="21"/>
  <c r="H221" i="20"/>
  <c r="H257" i="19"/>
  <c r="H218" i="18"/>
  <c r="H280" i="17"/>
  <c r="H219" i="16"/>
  <c r="H280" i="15"/>
  <c r="H280" i="11"/>
  <c r="U113" i="6"/>
  <c r="T114" i="6"/>
  <c r="F114" i="6"/>
  <c r="L114" i="6"/>
  <c r="J115" i="6" s="1"/>
  <c r="M114" i="6"/>
  <c r="K115" i="6" s="1"/>
  <c r="U117" i="31" l="1"/>
  <c r="D118" i="31"/>
  <c r="I118" i="31"/>
  <c r="D118" i="34"/>
  <c r="I118" i="34"/>
  <c r="U118" i="35"/>
  <c r="H221" i="35"/>
  <c r="B119" i="35"/>
  <c r="A119" i="35" s="1"/>
  <c r="F119" i="35"/>
  <c r="L119" i="35"/>
  <c r="J120" i="35" s="1"/>
  <c r="M119" i="35"/>
  <c r="K120" i="35" s="1"/>
  <c r="T119" i="35"/>
  <c r="T118" i="34"/>
  <c r="U117" i="34"/>
  <c r="H221" i="34"/>
  <c r="H222" i="33"/>
  <c r="I119" i="33"/>
  <c r="T118" i="33"/>
  <c r="U117" i="33"/>
  <c r="E119" i="33"/>
  <c r="D119" i="33"/>
  <c r="E119" i="32"/>
  <c r="H221" i="32"/>
  <c r="I119" i="32"/>
  <c r="D119" i="32"/>
  <c r="U117" i="32"/>
  <c r="T118" i="32"/>
  <c r="H222" i="31"/>
  <c r="L121" i="10"/>
  <c r="J122" i="10" s="1"/>
  <c r="M121" i="10"/>
  <c r="K122" i="10" s="1"/>
  <c r="H222" i="29"/>
  <c r="H283" i="28"/>
  <c r="H221" i="27"/>
  <c r="H221" i="26"/>
  <c r="H221" i="25"/>
  <c r="H222" i="24"/>
  <c r="H221" i="23"/>
  <c r="H222" i="22"/>
  <c r="H222" i="21"/>
  <c r="H222" i="20"/>
  <c r="H258" i="19"/>
  <c r="H219" i="18"/>
  <c r="H281" i="17"/>
  <c r="H220" i="16"/>
  <c r="H281" i="15"/>
  <c r="H281" i="11"/>
  <c r="I115" i="6"/>
  <c r="D115" i="6"/>
  <c r="B115" i="6" s="1"/>
  <c r="A115" i="6" s="1"/>
  <c r="E115" i="6"/>
  <c r="S115" i="6" s="1"/>
  <c r="M118" i="31" l="1"/>
  <c r="K119" i="31" s="1"/>
  <c r="E119" i="31" s="1"/>
  <c r="S119" i="31" s="1"/>
  <c r="L118" i="31"/>
  <c r="J119" i="31" s="1"/>
  <c r="B118" i="31"/>
  <c r="A118" i="31" s="1"/>
  <c r="F118" i="31"/>
  <c r="L118" i="34"/>
  <c r="J119" i="34" s="1"/>
  <c r="D119" i="34" s="1"/>
  <c r="F119" i="34" s="1"/>
  <c r="M118" i="34"/>
  <c r="K119" i="34" s="1"/>
  <c r="E119" i="34" s="1"/>
  <c r="S119" i="34" s="1"/>
  <c r="T119" i="34" s="1"/>
  <c r="F118" i="34"/>
  <c r="B118" i="34"/>
  <c r="A118" i="34" s="1"/>
  <c r="I120" i="35"/>
  <c r="H222" i="35"/>
  <c r="E120" i="35"/>
  <c r="D120" i="35"/>
  <c r="H222" i="34"/>
  <c r="B119" i="33"/>
  <c r="A119" i="33" s="1"/>
  <c r="F119" i="33"/>
  <c r="H223" i="33"/>
  <c r="L119" i="33"/>
  <c r="J120" i="33" s="1"/>
  <c r="M119" i="33"/>
  <c r="K120" i="33" s="1"/>
  <c r="S119" i="33"/>
  <c r="B119" i="32"/>
  <c r="A119" i="32" s="1"/>
  <c r="F119" i="32"/>
  <c r="H222" i="32"/>
  <c r="L119" i="32"/>
  <c r="J120" i="32" s="1"/>
  <c r="D120" i="32" s="1"/>
  <c r="M119" i="32"/>
  <c r="K120" i="32" s="1"/>
  <c r="E120" i="32" s="1"/>
  <c r="S119" i="32"/>
  <c r="H223" i="31"/>
  <c r="I122" i="10"/>
  <c r="H223" i="29"/>
  <c r="H284" i="28"/>
  <c r="H222" i="27"/>
  <c r="H222" i="26"/>
  <c r="H222" i="25"/>
  <c r="H223" i="24"/>
  <c r="H222" i="23"/>
  <c r="H223" i="22"/>
  <c r="H223" i="21"/>
  <c r="H223" i="20"/>
  <c r="H259" i="19"/>
  <c r="H220" i="18"/>
  <c r="H282" i="17"/>
  <c r="H221" i="16"/>
  <c r="H282" i="15"/>
  <c r="H282" i="11"/>
  <c r="U114" i="6"/>
  <c r="T115" i="6"/>
  <c r="M115" i="6"/>
  <c r="K116" i="6" s="1"/>
  <c r="L115" i="6"/>
  <c r="J116" i="6" s="1"/>
  <c r="F115" i="6"/>
  <c r="I119" i="31" l="1"/>
  <c r="D119" i="31"/>
  <c r="B119" i="34"/>
  <c r="A119" i="34" s="1"/>
  <c r="U118" i="34"/>
  <c r="I119" i="34"/>
  <c r="B120" i="35"/>
  <c r="A120" i="35" s="1"/>
  <c r="F120" i="35"/>
  <c r="H223" i="35"/>
  <c r="S120" i="35"/>
  <c r="M120" i="35"/>
  <c r="K121" i="35" s="1"/>
  <c r="L120" i="35"/>
  <c r="J121" i="35" s="1"/>
  <c r="H223" i="34"/>
  <c r="T119" i="33"/>
  <c r="U118" i="33"/>
  <c r="H224" i="33"/>
  <c r="E120" i="33"/>
  <c r="I120" i="33"/>
  <c r="D120" i="33"/>
  <c r="T119" i="32"/>
  <c r="U118" i="32"/>
  <c r="S120" i="32"/>
  <c r="U119" i="32" s="1"/>
  <c r="I120" i="32"/>
  <c r="H223" i="32"/>
  <c r="B120" i="32"/>
  <c r="A120" i="32" s="1"/>
  <c r="F120" i="32"/>
  <c r="T119" i="31"/>
  <c r="U118" i="31"/>
  <c r="H224" i="31"/>
  <c r="L122" i="10"/>
  <c r="J123" i="10" s="1"/>
  <c r="M122" i="10"/>
  <c r="K123" i="10" s="1"/>
  <c r="H224" i="29"/>
  <c r="H285" i="28"/>
  <c r="H223" i="27"/>
  <c r="H223" i="26"/>
  <c r="H223" i="25"/>
  <c r="H224" i="24"/>
  <c r="H223" i="23"/>
  <c r="H224" i="22"/>
  <c r="H224" i="21"/>
  <c r="H224" i="20"/>
  <c r="H260" i="19"/>
  <c r="H221" i="18"/>
  <c r="H283" i="17"/>
  <c r="H222" i="16"/>
  <c r="H283" i="15"/>
  <c r="H283" i="11"/>
  <c r="I116" i="6"/>
  <c r="D116" i="6"/>
  <c r="B116" i="6" s="1"/>
  <c r="A116" i="6" s="1"/>
  <c r="E116" i="6"/>
  <c r="S116" i="6" s="1"/>
  <c r="B119" i="31" l="1"/>
  <c r="A119" i="31" s="1"/>
  <c r="F119" i="31"/>
  <c r="M119" i="31"/>
  <c r="K120" i="31" s="1"/>
  <c r="E120" i="31" s="1"/>
  <c r="S120" i="31" s="1"/>
  <c r="T120" i="31" s="1"/>
  <c r="L119" i="31"/>
  <c r="J120" i="31" s="1"/>
  <c r="M119" i="34"/>
  <c r="K120" i="34" s="1"/>
  <c r="E120" i="34" s="1"/>
  <c r="S120" i="34" s="1"/>
  <c r="L119" i="34"/>
  <c r="J120" i="34" s="1"/>
  <c r="I121" i="35"/>
  <c r="D121" i="35"/>
  <c r="H224" i="35"/>
  <c r="T120" i="35"/>
  <c r="U119" i="35"/>
  <c r="E121" i="35"/>
  <c r="H224" i="34"/>
  <c r="H225" i="33"/>
  <c r="S120" i="33"/>
  <c r="B120" i="33"/>
  <c r="A120" i="33" s="1"/>
  <c r="F120" i="33"/>
  <c r="L120" i="33"/>
  <c r="J121" i="33" s="1"/>
  <c r="M120" i="33"/>
  <c r="K121" i="33" s="1"/>
  <c r="M120" i="32"/>
  <c r="K121" i="32" s="1"/>
  <c r="L120" i="32"/>
  <c r="J121" i="32" s="1"/>
  <c r="H224" i="32"/>
  <c r="T120" i="32"/>
  <c r="H225" i="31"/>
  <c r="I123" i="10"/>
  <c r="H225" i="29"/>
  <c r="H286" i="28"/>
  <c r="H224" i="27"/>
  <c r="H224" i="26"/>
  <c r="H224" i="25"/>
  <c r="H225" i="24"/>
  <c r="H224" i="23"/>
  <c r="H225" i="22"/>
  <c r="H225" i="21"/>
  <c r="H225" i="20"/>
  <c r="H261" i="19"/>
  <c r="H222" i="18"/>
  <c r="H284" i="17"/>
  <c r="H223" i="16"/>
  <c r="H284" i="15"/>
  <c r="H284" i="11"/>
  <c r="T116" i="6"/>
  <c r="U115" i="6"/>
  <c r="F116" i="6"/>
  <c r="M116" i="6"/>
  <c r="K117" i="6" s="1"/>
  <c r="L116" i="6"/>
  <c r="J117" i="6" s="1"/>
  <c r="D117" i="6" s="1"/>
  <c r="B117" i="6" s="1"/>
  <c r="A117" i="6" s="1"/>
  <c r="U119" i="31" l="1"/>
  <c r="D120" i="31"/>
  <c r="I120" i="31"/>
  <c r="D120" i="34"/>
  <c r="I120" i="34"/>
  <c r="H225" i="35"/>
  <c r="S121" i="35"/>
  <c r="B121" i="35"/>
  <c r="A121" i="35" s="1"/>
  <c r="F121" i="35"/>
  <c r="L121" i="35"/>
  <c r="J122" i="35" s="1"/>
  <c r="D122" i="35" s="1"/>
  <c r="M121" i="35"/>
  <c r="K122" i="35" s="1"/>
  <c r="T120" i="34"/>
  <c r="U119" i="34"/>
  <c r="H225" i="34"/>
  <c r="I121" i="33"/>
  <c r="T120" i="33"/>
  <c r="U119" i="33"/>
  <c r="E121" i="33"/>
  <c r="D121" i="33"/>
  <c r="H226" i="33"/>
  <c r="H225" i="32"/>
  <c r="I121" i="32"/>
  <c r="D121" i="32"/>
  <c r="E121" i="32"/>
  <c r="H226" i="31"/>
  <c r="L123" i="10"/>
  <c r="J124" i="10" s="1"/>
  <c r="M123" i="10"/>
  <c r="K124" i="10" s="1"/>
  <c r="H226" i="29"/>
  <c r="H287" i="28"/>
  <c r="H225" i="27"/>
  <c r="H225" i="26"/>
  <c r="H225" i="25"/>
  <c r="H226" i="24"/>
  <c r="H225" i="23"/>
  <c r="H226" i="22"/>
  <c r="H226" i="21"/>
  <c r="H226" i="20"/>
  <c r="H262" i="19"/>
  <c r="H223" i="18"/>
  <c r="H285" i="17"/>
  <c r="H224" i="16"/>
  <c r="H285" i="15"/>
  <c r="H285" i="11"/>
  <c r="F117" i="6"/>
  <c r="E117" i="6"/>
  <c r="S117" i="6" s="1"/>
  <c r="I117" i="6"/>
  <c r="L120" i="31" l="1"/>
  <c r="J121" i="31" s="1"/>
  <c r="M120" i="31"/>
  <c r="K121" i="31" s="1"/>
  <c r="E121" i="31" s="1"/>
  <c r="F120" i="31"/>
  <c r="B120" i="31"/>
  <c r="A120" i="31" s="1"/>
  <c r="M120" i="34"/>
  <c r="K121" i="34" s="1"/>
  <c r="E121" i="34" s="1"/>
  <c r="S121" i="34" s="1"/>
  <c r="L120" i="34"/>
  <c r="J121" i="34" s="1"/>
  <c r="B120" i="34"/>
  <c r="A120" i="34" s="1"/>
  <c r="F120" i="34"/>
  <c r="B122" i="35"/>
  <c r="A122" i="35" s="1"/>
  <c r="F122" i="35"/>
  <c r="H226" i="35"/>
  <c r="I122" i="35"/>
  <c r="U120" i="35"/>
  <c r="T121" i="35"/>
  <c r="E122" i="35"/>
  <c r="H226" i="34"/>
  <c r="L121" i="33"/>
  <c r="J122" i="33" s="1"/>
  <c r="M121" i="33"/>
  <c r="K122" i="33" s="1"/>
  <c r="E122" i="33" s="1"/>
  <c r="S121" i="33"/>
  <c r="H227" i="33"/>
  <c r="B121" i="33"/>
  <c r="A121" i="33" s="1"/>
  <c r="F121" i="33"/>
  <c r="B121" i="32"/>
  <c r="A121" i="32" s="1"/>
  <c r="F121" i="32"/>
  <c r="H226" i="32"/>
  <c r="M121" i="32"/>
  <c r="K122" i="32" s="1"/>
  <c r="E122" i="32" s="1"/>
  <c r="L121" i="32"/>
  <c r="J122" i="32" s="1"/>
  <c r="S121" i="32"/>
  <c r="H227" i="31"/>
  <c r="S121" i="31"/>
  <c r="I124" i="10"/>
  <c r="H227" i="29"/>
  <c r="H288" i="28"/>
  <c r="H226" i="27"/>
  <c r="H226" i="26"/>
  <c r="H226" i="25"/>
  <c r="H227" i="24"/>
  <c r="H226" i="23"/>
  <c r="H227" i="22"/>
  <c r="H227" i="21"/>
  <c r="H227" i="20"/>
  <c r="H263" i="19"/>
  <c r="H224" i="18"/>
  <c r="H286" i="17"/>
  <c r="H225" i="16"/>
  <c r="H286" i="15"/>
  <c r="H286" i="11"/>
  <c r="U116" i="6"/>
  <c r="T117" i="6"/>
  <c r="L117" i="6"/>
  <c r="J118" i="6" s="1"/>
  <c r="M117" i="6"/>
  <c r="K118" i="6" s="1"/>
  <c r="E118" i="6" s="1"/>
  <c r="S118" i="6" s="1"/>
  <c r="T118" i="6" s="1"/>
  <c r="I121" i="31" l="1"/>
  <c r="D121" i="31"/>
  <c r="D121" i="34"/>
  <c r="I121" i="34"/>
  <c r="S122" i="35"/>
  <c r="H227" i="35"/>
  <c r="M122" i="35"/>
  <c r="K123" i="35" s="1"/>
  <c r="L122" i="35"/>
  <c r="J123" i="35" s="1"/>
  <c r="H227" i="34"/>
  <c r="T121" i="34"/>
  <c r="U120" i="34"/>
  <c r="I122" i="33"/>
  <c r="D122" i="33"/>
  <c r="U120" i="33"/>
  <c r="T121" i="33"/>
  <c r="S122" i="33"/>
  <c r="H228" i="33"/>
  <c r="S122" i="32"/>
  <c r="U121" i="32" s="1"/>
  <c r="I122" i="32"/>
  <c r="U120" i="32"/>
  <c r="T121" i="32"/>
  <c r="H227" i="32"/>
  <c r="D122" i="32"/>
  <c r="T121" i="31"/>
  <c r="U120" i="31"/>
  <c r="H228" i="31"/>
  <c r="M124" i="10"/>
  <c r="K125" i="10" s="1"/>
  <c r="L124" i="10"/>
  <c r="J125" i="10" s="1"/>
  <c r="H228" i="29"/>
  <c r="H289" i="28"/>
  <c r="H227" i="27"/>
  <c r="H227" i="26"/>
  <c r="H227" i="25"/>
  <c r="H228" i="24"/>
  <c r="H227" i="23"/>
  <c r="H228" i="22"/>
  <c r="H228" i="21"/>
  <c r="H228" i="20"/>
  <c r="H264" i="19"/>
  <c r="H225" i="18"/>
  <c r="H287" i="17"/>
  <c r="H226" i="16"/>
  <c r="H287" i="15"/>
  <c r="H287" i="11"/>
  <c r="U117" i="6"/>
  <c r="I118" i="6"/>
  <c r="D118" i="6"/>
  <c r="B118" i="6" s="1"/>
  <c r="A118" i="6" s="1"/>
  <c r="B121" i="31" l="1"/>
  <c r="A121" i="31" s="1"/>
  <c r="F121" i="31"/>
  <c r="L121" i="31"/>
  <c r="J122" i="31" s="1"/>
  <c r="M121" i="31"/>
  <c r="K122" i="31" s="1"/>
  <c r="E122" i="31" s="1"/>
  <c r="S122" i="31" s="1"/>
  <c r="U121" i="31" s="1"/>
  <c r="L121" i="34"/>
  <c r="J122" i="34" s="1"/>
  <c r="M121" i="34"/>
  <c r="K122" i="34" s="1"/>
  <c r="E122" i="34" s="1"/>
  <c r="S122" i="34" s="1"/>
  <c r="T122" i="34" s="1"/>
  <c r="F121" i="34"/>
  <c r="B121" i="34"/>
  <c r="A121" i="34" s="1"/>
  <c r="E123" i="35"/>
  <c r="H228" i="35"/>
  <c r="I123" i="35"/>
  <c r="D123" i="35"/>
  <c r="T122" i="35"/>
  <c r="U121" i="35"/>
  <c r="H228" i="34"/>
  <c r="U121" i="33"/>
  <c r="T122" i="33"/>
  <c r="H229" i="33"/>
  <c r="B122" i="33"/>
  <c r="A122" i="33" s="1"/>
  <c r="F122" i="33"/>
  <c r="L122" i="33"/>
  <c r="J123" i="33" s="1"/>
  <c r="D123" i="33" s="1"/>
  <c r="M122" i="33"/>
  <c r="K123" i="33" s="1"/>
  <c r="T122" i="32"/>
  <c r="B122" i="32"/>
  <c r="A122" i="32" s="1"/>
  <c r="F122" i="32"/>
  <c r="M122" i="32"/>
  <c r="K123" i="32" s="1"/>
  <c r="L122" i="32"/>
  <c r="J123" i="32" s="1"/>
  <c r="H228" i="32"/>
  <c r="H229" i="31"/>
  <c r="I125" i="10"/>
  <c r="H229" i="29"/>
  <c r="H228" i="27"/>
  <c r="H228" i="26"/>
  <c r="H228" i="25"/>
  <c r="H229" i="24"/>
  <c r="H228" i="23"/>
  <c r="H229" i="22"/>
  <c r="H229" i="21"/>
  <c r="H229" i="20"/>
  <c r="H265" i="19"/>
  <c r="H226" i="18"/>
  <c r="H288" i="17"/>
  <c r="H227" i="16"/>
  <c r="H288" i="15"/>
  <c r="H288" i="11"/>
  <c r="F118" i="6"/>
  <c r="L118" i="6"/>
  <c r="J119" i="6" s="1"/>
  <c r="M118" i="6"/>
  <c r="K119" i="6" s="1"/>
  <c r="T122" i="31" l="1"/>
  <c r="D122" i="31"/>
  <c r="I122" i="31"/>
  <c r="U121" i="34"/>
  <c r="D122" i="34"/>
  <c r="I122" i="34"/>
  <c r="B123" i="35"/>
  <c r="A123" i="35" s="1"/>
  <c r="F123" i="35"/>
  <c r="H229" i="35"/>
  <c r="L123" i="35"/>
  <c r="J124" i="35" s="1"/>
  <c r="D124" i="35" s="1"/>
  <c r="M123" i="35"/>
  <c r="K124" i="35" s="1"/>
  <c r="E124" i="35" s="1"/>
  <c r="S123" i="35"/>
  <c r="H229" i="34"/>
  <c r="B123" i="33"/>
  <c r="A123" i="33" s="1"/>
  <c r="F123" i="33"/>
  <c r="E123" i="33"/>
  <c r="I123" i="33"/>
  <c r="H230" i="33"/>
  <c r="E123" i="32"/>
  <c r="H229" i="32"/>
  <c r="I123" i="32"/>
  <c r="D123" i="32"/>
  <c r="H230" i="31"/>
  <c r="L125" i="10"/>
  <c r="J126" i="10" s="1"/>
  <c r="M125" i="10"/>
  <c r="K126" i="10" s="1"/>
  <c r="H230" i="29"/>
  <c r="H229" i="27"/>
  <c r="H229" i="26"/>
  <c r="H229" i="25"/>
  <c r="H230" i="24"/>
  <c r="H229" i="23"/>
  <c r="H230" i="22"/>
  <c r="H230" i="21"/>
  <c r="H230" i="20"/>
  <c r="H266" i="19"/>
  <c r="H227" i="18"/>
  <c r="H289" i="17"/>
  <c r="H228" i="16"/>
  <c r="H289" i="15"/>
  <c r="H289" i="11"/>
  <c r="I119" i="6"/>
  <c r="E119" i="6"/>
  <c r="S119" i="6" s="1"/>
  <c r="D119" i="6"/>
  <c r="B119" i="6" s="1"/>
  <c r="A119" i="6" s="1"/>
  <c r="M122" i="31" l="1"/>
  <c r="K123" i="31" s="1"/>
  <c r="E123" i="31" s="1"/>
  <c r="L122" i="31"/>
  <c r="J123" i="31" s="1"/>
  <c r="B122" i="31"/>
  <c r="A122" i="31" s="1"/>
  <c r="F122" i="31"/>
  <c r="M122" i="34"/>
  <c r="K123" i="34" s="1"/>
  <c r="E123" i="34" s="1"/>
  <c r="S123" i="34" s="1"/>
  <c r="L122" i="34"/>
  <c r="J123" i="34" s="1"/>
  <c r="B122" i="34"/>
  <c r="A122" i="34" s="1"/>
  <c r="F122" i="34"/>
  <c r="U122" i="35"/>
  <c r="T123" i="35"/>
  <c r="H230" i="35"/>
  <c r="B124" i="35"/>
  <c r="A124" i="35" s="1"/>
  <c r="F124" i="35"/>
  <c r="S124" i="35"/>
  <c r="U123" i="35" s="1"/>
  <c r="I124" i="35"/>
  <c r="H230" i="34"/>
  <c r="H231" i="33"/>
  <c r="S123" i="33"/>
  <c r="L123" i="33"/>
  <c r="J124" i="33" s="1"/>
  <c r="M123" i="33"/>
  <c r="K124" i="33" s="1"/>
  <c r="E124" i="33" s="1"/>
  <c r="B123" i="32"/>
  <c r="A123" i="32" s="1"/>
  <c r="F123" i="32"/>
  <c r="H230" i="32"/>
  <c r="L123" i="32"/>
  <c r="J124" i="32" s="1"/>
  <c r="M123" i="32"/>
  <c r="K124" i="32" s="1"/>
  <c r="E124" i="32" s="1"/>
  <c r="S123" i="32"/>
  <c r="H231" i="31"/>
  <c r="S123" i="31"/>
  <c r="I126" i="10"/>
  <c r="H231" i="29"/>
  <c r="H230" i="27"/>
  <c r="H230" i="26"/>
  <c r="H230" i="25"/>
  <c r="H231" i="24"/>
  <c r="H230" i="23"/>
  <c r="H231" i="22"/>
  <c r="H231" i="21"/>
  <c r="H231" i="20"/>
  <c r="H267" i="19"/>
  <c r="H228" i="18"/>
  <c r="H229" i="16"/>
  <c r="U118" i="6"/>
  <c r="T119" i="6"/>
  <c r="F119" i="6"/>
  <c r="M119" i="6"/>
  <c r="K120" i="6" s="1"/>
  <c r="L119" i="6"/>
  <c r="J120" i="6" s="1"/>
  <c r="D120" i="6" s="1"/>
  <c r="B120" i="6" s="1"/>
  <c r="A120" i="6" s="1"/>
  <c r="I123" i="31" l="1"/>
  <c r="D123" i="31"/>
  <c r="I123" i="34"/>
  <c r="D123" i="34"/>
  <c r="M124" i="35"/>
  <c r="K125" i="35" s="1"/>
  <c r="L124" i="35"/>
  <c r="J125" i="35" s="1"/>
  <c r="H231" i="35"/>
  <c r="T124" i="35"/>
  <c r="T123" i="34"/>
  <c r="U122" i="34"/>
  <c r="H231" i="34"/>
  <c r="I124" i="33"/>
  <c r="D124" i="33"/>
  <c r="U122" i="33"/>
  <c r="T123" i="33"/>
  <c r="S124" i="33"/>
  <c r="H232" i="33"/>
  <c r="S124" i="32"/>
  <c r="U123" i="32" s="1"/>
  <c r="I124" i="32"/>
  <c r="T123" i="32"/>
  <c r="U122" i="32"/>
  <c r="H231" i="32"/>
  <c r="D124" i="32"/>
  <c r="T123" i="31"/>
  <c r="U122" i="31"/>
  <c r="H232" i="31"/>
  <c r="L126" i="10"/>
  <c r="J127" i="10" s="1"/>
  <c r="M126" i="10"/>
  <c r="K127" i="10" s="1"/>
  <c r="H232" i="29"/>
  <c r="H231" i="27"/>
  <c r="H231" i="26"/>
  <c r="H231" i="25"/>
  <c r="H232" i="24"/>
  <c r="H231" i="23"/>
  <c r="H232" i="22"/>
  <c r="H232" i="21"/>
  <c r="H232" i="20"/>
  <c r="H268" i="19"/>
  <c r="H229" i="18"/>
  <c r="H230" i="16"/>
  <c r="F120" i="6"/>
  <c r="I120" i="6"/>
  <c r="E120" i="6"/>
  <c r="S120" i="6" s="1"/>
  <c r="F123" i="31" l="1"/>
  <c r="B123" i="31"/>
  <c r="A123" i="31" s="1"/>
  <c r="M123" i="31"/>
  <c r="K124" i="31" s="1"/>
  <c r="E124" i="31" s="1"/>
  <c r="S124" i="31" s="1"/>
  <c r="T124" i="31" s="1"/>
  <c r="L123" i="31"/>
  <c r="J124" i="31" s="1"/>
  <c r="F123" i="34"/>
  <c r="B123" i="34"/>
  <c r="A123" i="34" s="1"/>
  <c r="L123" i="34"/>
  <c r="J124" i="34" s="1"/>
  <c r="M123" i="34"/>
  <c r="K124" i="34" s="1"/>
  <c r="E124" i="34" s="1"/>
  <c r="S124" i="34" s="1"/>
  <c r="T124" i="34" s="1"/>
  <c r="I125" i="35"/>
  <c r="D125" i="35"/>
  <c r="E125" i="35"/>
  <c r="H232" i="35"/>
  <c r="H232" i="34"/>
  <c r="B124" i="33"/>
  <c r="A124" i="33" s="1"/>
  <c r="F124" i="33"/>
  <c r="U123" i="33"/>
  <c r="H233" i="33"/>
  <c r="T124" i="33"/>
  <c r="L124" i="33"/>
  <c r="J125" i="33" s="1"/>
  <c r="M124" i="33"/>
  <c r="K125" i="33" s="1"/>
  <c r="T124" i="32"/>
  <c r="B124" i="32"/>
  <c r="A124" i="32" s="1"/>
  <c r="F124" i="32"/>
  <c r="H232" i="32"/>
  <c r="M124" i="32"/>
  <c r="K125" i="32" s="1"/>
  <c r="L124" i="32"/>
  <c r="J125" i="32" s="1"/>
  <c r="H233" i="31"/>
  <c r="I127" i="10"/>
  <c r="H233" i="29"/>
  <c r="H232" i="27"/>
  <c r="H232" i="26"/>
  <c r="H232" i="25"/>
  <c r="H233" i="24"/>
  <c r="H232" i="23"/>
  <c r="H233" i="22"/>
  <c r="H233" i="21"/>
  <c r="H233" i="20"/>
  <c r="H269" i="19"/>
  <c r="H230" i="18"/>
  <c r="H231" i="16"/>
  <c r="U119" i="6"/>
  <c r="T120" i="6"/>
  <c r="M120" i="6"/>
  <c r="K121" i="6" s="1"/>
  <c r="L120" i="6"/>
  <c r="J121" i="6" s="1"/>
  <c r="U123" i="31" l="1"/>
  <c r="D124" i="31"/>
  <c r="I124" i="31"/>
  <c r="D124" i="34"/>
  <c r="I124" i="34"/>
  <c r="U123" i="34"/>
  <c r="S125" i="35"/>
  <c r="H233" i="35"/>
  <c r="B125" i="35"/>
  <c r="A125" i="35" s="1"/>
  <c r="F125" i="35"/>
  <c r="L125" i="35"/>
  <c r="J126" i="35" s="1"/>
  <c r="D126" i="35" s="1"/>
  <c r="M125" i="35"/>
  <c r="K126" i="35" s="1"/>
  <c r="H233" i="34"/>
  <c r="E125" i="33"/>
  <c r="H234" i="33"/>
  <c r="I125" i="33"/>
  <c r="D125" i="33"/>
  <c r="E125" i="32"/>
  <c r="H233" i="32"/>
  <c r="I125" i="32"/>
  <c r="D125" i="32"/>
  <c r="H234" i="31"/>
  <c r="M127" i="10"/>
  <c r="K128" i="10" s="1"/>
  <c r="L127" i="10"/>
  <c r="J128" i="10" s="1"/>
  <c r="H234" i="29"/>
  <c r="H233" i="27"/>
  <c r="H233" i="26"/>
  <c r="H233" i="25"/>
  <c r="H234" i="24"/>
  <c r="H233" i="23"/>
  <c r="H234" i="22"/>
  <c r="H234" i="21"/>
  <c r="H234" i="20"/>
  <c r="H270" i="19"/>
  <c r="H231" i="18"/>
  <c r="H232" i="16"/>
  <c r="I121" i="6"/>
  <c r="D121" i="6"/>
  <c r="B121" i="6" s="1"/>
  <c r="A121" i="6" s="1"/>
  <c r="E121" i="6"/>
  <c r="S121" i="6" s="1"/>
  <c r="M124" i="31" l="1"/>
  <c r="K125" i="31" s="1"/>
  <c r="E125" i="31" s="1"/>
  <c r="S125" i="31" s="1"/>
  <c r="L124" i="31"/>
  <c r="J125" i="31" s="1"/>
  <c r="B124" i="31"/>
  <c r="A124" i="31" s="1"/>
  <c r="F124" i="31"/>
  <c r="M124" i="34"/>
  <c r="K125" i="34" s="1"/>
  <c r="E125" i="34" s="1"/>
  <c r="S125" i="34" s="1"/>
  <c r="L124" i="34"/>
  <c r="J125" i="34" s="1"/>
  <c r="F124" i="34"/>
  <c r="B124" i="34"/>
  <c r="A124" i="34" s="1"/>
  <c r="B126" i="35"/>
  <c r="A126" i="35" s="1"/>
  <c r="F126" i="35"/>
  <c r="E126" i="35"/>
  <c r="I126" i="35"/>
  <c r="H234" i="35"/>
  <c r="T125" i="35"/>
  <c r="U124" i="35"/>
  <c r="H234" i="34"/>
  <c r="H235" i="33"/>
  <c r="B125" i="33"/>
  <c r="A125" i="33" s="1"/>
  <c r="F125" i="33"/>
  <c r="L125" i="33"/>
  <c r="J126" i="33" s="1"/>
  <c r="D126" i="33" s="1"/>
  <c r="M125" i="33"/>
  <c r="K126" i="33" s="1"/>
  <c r="E126" i="33" s="1"/>
  <c r="S125" i="33"/>
  <c r="B125" i="32"/>
  <c r="A125" i="32" s="1"/>
  <c r="F125" i="32"/>
  <c r="H234" i="32"/>
  <c r="M125" i="32"/>
  <c r="K126" i="32" s="1"/>
  <c r="E126" i="32" s="1"/>
  <c r="L125" i="32"/>
  <c r="J126" i="32" s="1"/>
  <c r="S125" i="32"/>
  <c r="H235" i="31"/>
  <c r="I128" i="10"/>
  <c r="H235" i="29"/>
  <c r="H234" i="27"/>
  <c r="H234" i="26"/>
  <c r="H234" i="25"/>
  <c r="H235" i="24"/>
  <c r="H234" i="23"/>
  <c r="H235" i="22"/>
  <c r="H235" i="21"/>
  <c r="H235" i="20"/>
  <c r="H271" i="19"/>
  <c r="H232" i="18"/>
  <c r="H233" i="16"/>
  <c r="U120" i="6"/>
  <c r="T121" i="6"/>
  <c r="F121" i="6"/>
  <c r="L121" i="6"/>
  <c r="J122" i="6" s="1"/>
  <c r="M121" i="6"/>
  <c r="K122" i="6" s="1"/>
  <c r="E122" i="6" s="1"/>
  <c r="S122" i="6" s="1"/>
  <c r="I125" i="31" l="1"/>
  <c r="D125" i="31"/>
  <c r="D125" i="34"/>
  <c r="I125" i="34"/>
  <c r="H235" i="35"/>
  <c r="S126" i="35"/>
  <c r="M126" i="35"/>
  <c r="K127" i="35" s="1"/>
  <c r="L126" i="35"/>
  <c r="J127" i="35" s="1"/>
  <c r="U124" i="34"/>
  <c r="T125" i="34"/>
  <c r="H235" i="34"/>
  <c r="S126" i="33"/>
  <c r="T126" i="33" s="1"/>
  <c r="B126" i="33"/>
  <c r="A126" i="33" s="1"/>
  <c r="F126" i="33"/>
  <c r="T125" i="33"/>
  <c r="U124" i="33"/>
  <c r="I126" i="33"/>
  <c r="H236" i="33"/>
  <c r="S126" i="32"/>
  <c r="U125" i="32" s="1"/>
  <c r="I126" i="32"/>
  <c r="U124" i="32"/>
  <c r="T125" i="32"/>
  <c r="H235" i="32"/>
  <c r="D126" i="32"/>
  <c r="T125" i="31"/>
  <c r="U124" i="31"/>
  <c r="H236" i="31"/>
  <c r="M128" i="10"/>
  <c r="K129" i="10" s="1"/>
  <c r="L128" i="10"/>
  <c r="J129" i="10" s="1"/>
  <c r="H236" i="29"/>
  <c r="H235" i="27"/>
  <c r="H235" i="26"/>
  <c r="H235" i="25"/>
  <c r="H236" i="24"/>
  <c r="H235" i="23"/>
  <c r="H236" i="22"/>
  <c r="H236" i="21"/>
  <c r="H236" i="20"/>
  <c r="H272" i="19"/>
  <c r="H233" i="18"/>
  <c r="H234" i="16"/>
  <c r="T122" i="6"/>
  <c r="U121" i="6"/>
  <c r="I122" i="6"/>
  <c r="D122" i="6"/>
  <c r="B122" i="6" s="1"/>
  <c r="A122" i="6" s="1"/>
  <c r="B125" i="31" l="1"/>
  <c r="A125" i="31" s="1"/>
  <c r="F125" i="31"/>
  <c r="L125" i="31"/>
  <c r="J126" i="31" s="1"/>
  <c r="M125" i="31"/>
  <c r="K126" i="31" s="1"/>
  <c r="E126" i="31" s="1"/>
  <c r="S126" i="31" s="1"/>
  <c r="U125" i="31" s="1"/>
  <c r="M125" i="34"/>
  <c r="K126" i="34" s="1"/>
  <c r="E126" i="34" s="1"/>
  <c r="S126" i="34" s="1"/>
  <c r="L125" i="34"/>
  <c r="J126" i="34" s="1"/>
  <c r="B125" i="34"/>
  <c r="A125" i="34" s="1"/>
  <c r="F125" i="34"/>
  <c r="U125" i="35"/>
  <c r="T126" i="35"/>
  <c r="E127" i="35"/>
  <c r="I127" i="35"/>
  <c r="D127" i="35"/>
  <c r="H236" i="35"/>
  <c r="U125" i="33"/>
  <c r="H236" i="34"/>
  <c r="L126" i="33"/>
  <c r="J127" i="33" s="1"/>
  <c r="M126" i="33"/>
  <c r="K127" i="33" s="1"/>
  <c r="H237" i="33"/>
  <c r="T126" i="32"/>
  <c r="B126" i="32"/>
  <c r="A126" i="32" s="1"/>
  <c r="F126" i="32"/>
  <c r="M126" i="32"/>
  <c r="K127" i="32" s="1"/>
  <c r="L126" i="32"/>
  <c r="J127" i="32" s="1"/>
  <c r="H236" i="32"/>
  <c r="H237" i="31"/>
  <c r="I129" i="10"/>
  <c r="H237" i="29"/>
  <c r="H236" i="27"/>
  <c r="H236" i="26"/>
  <c r="H236" i="25"/>
  <c r="H237" i="24"/>
  <c r="H236" i="23"/>
  <c r="H237" i="22"/>
  <c r="H237" i="21"/>
  <c r="H237" i="20"/>
  <c r="H273" i="19"/>
  <c r="H234" i="18"/>
  <c r="H235" i="16"/>
  <c r="M122" i="6"/>
  <c r="K123" i="6" s="1"/>
  <c r="L122" i="6"/>
  <c r="J123" i="6" s="1"/>
  <c r="D123" i="6" s="1"/>
  <c r="B123" i="6" s="1"/>
  <c r="A123" i="6" s="1"/>
  <c r="F122" i="6"/>
  <c r="T126" i="31" l="1"/>
  <c r="D126" i="31"/>
  <c r="I126" i="31"/>
  <c r="I126" i="34"/>
  <c r="D126" i="34"/>
  <c r="B127" i="35"/>
  <c r="A127" i="35" s="1"/>
  <c r="F127" i="35"/>
  <c r="L127" i="35"/>
  <c r="J128" i="35" s="1"/>
  <c r="D128" i="35" s="1"/>
  <c r="M127" i="35"/>
  <c r="K128" i="35" s="1"/>
  <c r="H237" i="35"/>
  <c r="S127" i="35"/>
  <c r="T126" i="34"/>
  <c r="U125" i="34"/>
  <c r="H237" i="34"/>
  <c r="I127" i="33"/>
  <c r="D127" i="33"/>
  <c r="H238" i="33"/>
  <c r="E127" i="33"/>
  <c r="E127" i="32"/>
  <c r="H237" i="32"/>
  <c r="I127" i="32"/>
  <c r="D127" i="32"/>
  <c r="H238" i="31"/>
  <c r="L129" i="10"/>
  <c r="J130" i="10" s="1"/>
  <c r="M129" i="10"/>
  <c r="K130" i="10" s="1"/>
  <c r="H238" i="29"/>
  <c r="H237" i="27"/>
  <c r="H237" i="26"/>
  <c r="H237" i="25"/>
  <c r="H238" i="24"/>
  <c r="H237" i="23"/>
  <c r="H238" i="22"/>
  <c r="H238" i="21"/>
  <c r="H238" i="20"/>
  <c r="H274" i="19"/>
  <c r="H235" i="18"/>
  <c r="H236" i="16"/>
  <c r="F123" i="6"/>
  <c r="I123" i="6"/>
  <c r="E123" i="6"/>
  <c r="S123" i="6" s="1"/>
  <c r="M126" i="31" l="1"/>
  <c r="K127" i="31" s="1"/>
  <c r="E127" i="31" s="1"/>
  <c r="L126" i="31"/>
  <c r="J127" i="31" s="1"/>
  <c r="B126" i="31"/>
  <c r="A126" i="31" s="1"/>
  <c r="F126" i="31"/>
  <c r="B126" i="34"/>
  <c r="A126" i="34" s="1"/>
  <c r="F126" i="34"/>
  <c r="M126" i="34"/>
  <c r="K127" i="34" s="1"/>
  <c r="E127" i="34" s="1"/>
  <c r="S127" i="34" s="1"/>
  <c r="U126" i="34" s="1"/>
  <c r="L126" i="34"/>
  <c r="J127" i="34" s="1"/>
  <c r="U126" i="35"/>
  <c r="T127" i="35"/>
  <c r="B128" i="35"/>
  <c r="A128" i="35" s="1"/>
  <c r="F128" i="35"/>
  <c r="E128" i="35"/>
  <c r="I128" i="35"/>
  <c r="H238" i="35"/>
  <c r="H238" i="34"/>
  <c r="B127" i="33"/>
  <c r="A127" i="33" s="1"/>
  <c r="F127" i="33"/>
  <c r="H239" i="33"/>
  <c r="S127" i="33"/>
  <c r="L127" i="33"/>
  <c r="J128" i="33" s="1"/>
  <c r="M127" i="33"/>
  <c r="K128" i="33" s="1"/>
  <c r="B127" i="32"/>
  <c r="A127" i="32" s="1"/>
  <c r="F127" i="32"/>
  <c r="H238" i="32"/>
  <c r="L127" i="32"/>
  <c r="J128" i="32" s="1"/>
  <c r="M127" i="32"/>
  <c r="K128" i="32" s="1"/>
  <c r="E128" i="32" s="1"/>
  <c r="S127" i="32"/>
  <c r="H239" i="31"/>
  <c r="S127" i="31"/>
  <c r="I130" i="10"/>
  <c r="H239" i="29"/>
  <c r="H238" i="27"/>
  <c r="H238" i="26"/>
  <c r="H238" i="25"/>
  <c r="H239" i="24"/>
  <c r="H238" i="23"/>
  <c r="H239" i="22"/>
  <c r="H239" i="21"/>
  <c r="H239" i="20"/>
  <c r="H275" i="19"/>
  <c r="H236" i="18"/>
  <c r="H237" i="16"/>
  <c r="U122" i="6"/>
  <c r="T123" i="6"/>
  <c r="M123" i="6"/>
  <c r="K124" i="6" s="1"/>
  <c r="E124" i="6" s="1"/>
  <c r="S124" i="6" s="1"/>
  <c r="T124" i="6" s="1"/>
  <c r="L123" i="6"/>
  <c r="J124" i="6" s="1"/>
  <c r="D127" i="31" l="1"/>
  <c r="I127" i="31"/>
  <c r="T127" i="34"/>
  <c r="D127" i="34"/>
  <c r="I127" i="34"/>
  <c r="H239" i="35"/>
  <c r="S128" i="35"/>
  <c r="M128" i="35"/>
  <c r="K129" i="35" s="1"/>
  <c r="L128" i="35"/>
  <c r="J129" i="35" s="1"/>
  <c r="H239" i="34"/>
  <c r="U126" i="33"/>
  <c r="T127" i="33"/>
  <c r="H240" i="33"/>
  <c r="I128" i="33"/>
  <c r="E128" i="33"/>
  <c r="D128" i="33"/>
  <c r="S128" i="32"/>
  <c r="U127" i="32" s="1"/>
  <c r="I128" i="32"/>
  <c r="T127" i="32"/>
  <c r="U126" i="32"/>
  <c r="H239" i="32"/>
  <c r="D128" i="32"/>
  <c r="T127" i="31"/>
  <c r="U126" i="31"/>
  <c r="H240" i="31"/>
  <c r="L130" i="10"/>
  <c r="J131" i="10" s="1"/>
  <c r="M130" i="10"/>
  <c r="K131" i="10" s="1"/>
  <c r="H240" i="29"/>
  <c r="H239" i="27"/>
  <c r="H239" i="26"/>
  <c r="H239" i="25"/>
  <c r="H240" i="24"/>
  <c r="H239" i="23"/>
  <c r="H240" i="22"/>
  <c r="H240" i="21"/>
  <c r="H240" i="20"/>
  <c r="H276" i="19"/>
  <c r="H237" i="18"/>
  <c r="H238" i="16"/>
  <c r="U123" i="6"/>
  <c r="I124" i="6"/>
  <c r="D124" i="6"/>
  <c r="B124" i="6" s="1"/>
  <c r="A124" i="6" s="1"/>
  <c r="L127" i="31" l="1"/>
  <c r="J128" i="31" s="1"/>
  <c r="M127" i="31"/>
  <c r="K128" i="31" s="1"/>
  <c r="E128" i="31" s="1"/>
  <c r="S128" i="31" s="1"/>
  <c r="T128" i="31" s="1"/>
  <c r="B127" i="31"/>
  <c r="A127" i="31" s="1"/>
  <c r="F127" i="31"/>
  <c r="M127" i="34"/>
  <c r="K128" i="34" s="1"/>
  <c r="E128" i="34" s="1"/>
  <c r="S128" i="34" s="1"/>
  <c r="L127" i="34"/>
  <c r="J128" i="34" s="1"/>
  <c r="F127" i="34"/>
  <c r="B127" i="34"/>
  <c r="A127" i="34" s="1"/>
  <c r="T128" i="35"/>
  <c r="U127" i="35"/>
  <c r="E129" i="35"/>
  <c r="I129" i="35"/>
  <c r="D129" i="35"/>
  <c r="H240" i="35"/>
  <c r="H240" i="34"/>
  <c r="H241" i="33"/>
  <c r="L128" i="33"/>
  <c r="J129" i="33" s="1"/>
  <c r="M128" i="33"/>
  <c r="K129" i="33" s="1"/>
  <c r="E129" i="33" s="1"/>
  <c r="B128" i="33"/>
  <c r="A128" i="33" s="1"/>
  <c r="F128" i="33"/>
  <c r="S128" i="33"/>
  <c r="T128" i="32"/>
  <c r="B128" i="32"/>
  <c r="A128" i="32" s="1"/>
  <c r="F128" i="32"/>
  <c r="H240" i="32"/>
  <c r="M128" i="32"/>
  <c r="K129" i="32" s="1"/>
  <c r="L128" i="32"/>
  <c r="J129" i="32" s="1"/>
  <c r="H241" i="31"/>
  <c r="I131" i="10"/>
  <c r="H241" i="29"/>
  <c r="H240" i="27"/>
  <c r="H240" i="26"/>
  <c r="H240" i="25"/>
  <c r="H241" i="24"/>
  <c r="H240" i="23"/>
  <c r="H241" i="22"/>
  <c r="H241" i="21"/>
  <c r="H241" i="20"/>
  <c r="H277" i="19"/>
  <c r="H238" i="18"/>
  <c r="H239" i="16"/>
  <c r="F124" i="6"/>
  <c r="M124" i="6"/>
  <c r="K125" i="6" s="1"/>
  <c r="L124" i="6"/>
  <c r="J125" i="6" s="1"/>
  <c r="U127" i="31" l="1"/>
  <c r="D128" i="31"/>
  <c r="I128" i="31"/>
  <c r="D128" i="34"/>
  <c r="I128" i="34"/>
  <c r="B129" i="35"/>
  <c r="A129" i="35" s="1"/>
  <c r="F129" i="35"/>
  <c r="L129" i="35"/>
  <c r="J130" i="35" s="1"/>
  <c r="D130" i="35" s="1"/>
  <c r="M129" i="35"/>
  <c r="K130" i="35" s="1"/>
  <c r="H241" i="35"/>
  <c r="S129" i="35"/>
  <c r="H241" i="34"/>
  <c r="U127" i="34"/>
  <c r="T128" i="34"/>
  <c r="U127" i="33"/>
  <c r="T128" i="33"/>
  <c r="S129" i="33"/>
  <c r="T129" i="33" s="1"/>
  <c r="I129" i="33"/>
  <c r="D129" i="33"/>
  <c r="H242" i="33"/>
  <c r="E129" i="32"/>
  <c r="H241" i="32"/>
  <c r="I129" i="32"/>
  <c r="D129" i="32"/>
  <c r="H242" i="31"/>
  <c r="L131" i="10"/>
  <c r="J132" i="10" s="1"/>
  <c r="M131" i="10"/>
  <c r="K132" i="10" s="1"/>
  <c r="H242" i="29"/>
  <c r="H241" i="27"/>
  <c r="H241" i="26"/>
  <c r="H241" i="25"/>
  <c r="H242" i="24"/>
  <c r="H241" i="23"/>
  <c r="H242" i="22"/>
  <c r="H242" i="21"/>
  <c r="H242" i="20"/>
  <c r="H278" i="19"/>
  <c r="H239" i="18"/>
  <c r="H240" i="16"/>
  <c r="I125" i="6"/>
  <c r="E125" i="6"/>
  <c r="S125" i="6" s="1"/>
  <c r="D125" i="6"/>
  <c r="B125" i="6" s="1"/>
  <c r="A125" i="6" s="1"/>
  <c r="L128" i="31" l="1"/>
  <c r="J129" i="31" s="1"/>
  <c r="M128" i="31"/>
  <c r="K129" i="31" s="1"/>
  <c r="E129" i="31" s="1"/>
  <c r="B128" i="31"/>
  <c r="A128" i="31" s="1"/>
  <c r="F128" i="31"/>
  <c r="L128" i="34"/>
  <c r="J129" i="34" s="1"/>
  <c r="M128" i="34"/>
  <c r="K129" i="34" s="1"/>
  <c r="E129" i="34" s="1"/>
  <c r="S129" i="34" s="1"/>
  <c r="B128" i="34"/>
  <c r="A128" i="34" s="1"/>
  <c r="F128" i="34"/>
  <c r="U128" i="35"/>
  <c r="T129" i="35"/>
  <c r="B130" i="35"/>
  <c r="A130" i="35" s="1"/>
  <c r="F130" i="35"/>
  <c r="E130" i="35"/>
  <c r="I130" i="35"/>
  <c r="H242" i="35"/>
  <c r="H242" i="34"/>
  <c r="L129" i="33"/>
  <c r="J130" i="33" s="1"/>
  <c r="M129" i="33"/>
  <c r="K130" i="33" s="1"/>
  <c r="H243" i="33"/>
  <c r="B129" i="33"/>
  <c r="A129" i="33" s="1"/>
  <c r="F129" i="33"/>
  <c r="U128" i="33"/>
  <c r="B129" i="32"/>
  <c r="A129" i="32" s="1"/>
  <c r="F129" i="32"/>
  <c r="H242" i="32"/>
  <c r="M129" i="32"/>
  <c r="K130" i="32" s="1"/>
  <c r="E130" i="32" s="1"/>
  <c r="L129" i="32"/>
  <c r="J130" i="32" s="1"/>
  <c r="S129" i="32"/>
  <c r="H243" i="31"/>
  <c r="S129" i="31"/>
  <c r="I132" i="10"/>
  <c r="H243" i="29"/>
  <c r="H242" i="27"/>
  <c r="H242" i="26"/>
  <c r="H242" i="25"/>
  <c r="H243" i="24"/>
  <c r="H242" i="23"/>
  <c r="H243" i="22"/>
  <c r="H243" i="21"/>
  <c r="H243" i="20"/>
  <c r="H279" i="19"/>
  <c r="H240" i="18"/>
  <c r="H241" i="16"/>
  <c r="U124" i="6"/>
  <c r="T125" i="6"/>
  <c r="M125" i="6"/>
  <c r="K126" i="6" s="1"/>
  <c r="L125" i="6"/>
  <c r="J126" i="6" s="1"/>
  <c r="F125" i="6"/>
  <c r="I129" i="31" l="1"/>
  <c r="D129" i="31"/>
  <c r="I129" i="34"/>
  <c r="D129" i="34"/>
  <c r="H243" i="35"/>
  <c r="S130" i="35"/>
  <c r="M130" i="35"/>
  <c r="K131" i="35" s="1"/>
  <c r="L130" i="35"/>
  <c r="J131" i="35" s="1"/>
  <c r="U128" i="34"/>
  <c r="T129" i="34"/>
  <c r="H243" i="34"/>
  <c r="I130" i="33"/>
  <c r="H244" i="33"/>
  <c r="D130" i="33"/>
  <c r="E130" i="33"/>
  <c r="S130" i="32"/>
  <c r="U129" i="32" s="1"/>
  <c r="H243" i="32"/>
  <c r="I130" i="32"/>
  <c r="U128" i="32"/>
  <c r="T129" i="32"/>
  <c r="D130" i="32"/>
  <c r="T129" i="31"/>
  <c r="U128" i="31"/>
  <c r="H244" i="31"/>
  <c r="M132" i="10"/>
  <c r="K133" i="10" s="1"/>
  <c r="L132" i="10"/>
  <c r="J133" i="10" s="1"/>
  <c r="H244" i="29"/>
  <c r="H243" i="27"/>
  <c r="H243" i="26"/>
  <c r="H243" i="25"/>
  <c r="H244" i="24"/>
  <c r="H243" i="23"/>
  <c r="H244" i="22"/>
  <c r="H244" i="21"/>
  <c r="H244" i="20"/>
  <c r="H280" i="19"/>
  <c r="H241" i="18"/>
  <c r="H242" i="16"/>
  <c r="I126" i="6"/>
  <c r="D126" i="6"/>
  <c r="B126" i="6" s="1"/>
  <c r="A126" i="6" s="1"/>
  <c r="E126" i="6"/>
  <c r="S126" i="6" s="1"/>
  <c r="B129" i="31" l="1"/>
  <c r="A129" i="31" s="1"/>
  <c r="F129" i="31"/>
  <c r="L129" i="31"/>
  <c r="J130" i="31" s="1"/>
  <c r="M129" i="31"/>
  <c r="K130" i="31" s="1"/>
  <c r="E130" i="31" s="1"/>
  <c r="S130" i="31" s="1"/>
  <c r="T130" i="31" s="1"/>
  <c r="F129" i="34"/>
  <c r="B129" i="34"/>
  <c r="A129" i="34" s="1"/>
  <c r="L129" i="34"/>
  <c r="J130" i="34" s="1"/>
  <c r="M129" i="34"/>
  <c r="K130" i="34" s="1"/>
  <c r="E130" i="34" s="1"/>
  <c r="S130" i="34" s="1"/>
  <c r="U129" i="34" s="1"/>
  <c r="T130" i="35"/>
  <c r="U129" i="35"/>
  <c r="E131" i="35"/>
  <c r="I131" i="35"/>
  <c r="D131" i="35"/>
  <c r="H244" i="35"/>
  <c r="H244" i="34"/>
  <c r="S130" i="33"/>
  <c r="B130" i="33"/>
  <c r="A130" i="33" s="1"/>
  <c r="F130" i="33"/>
  <c r="H245" i="33"/>
  <c r="L130" i="33"/>
  <c r="J131" i="33" s="1"/>
  <c r="M130" i="33"/>
  <c r="K131" i="33" s="1"/>
  <c r="H244" i="32"/>
  <c r="B130" i="32"/>
  <c r="A130" i="32" s="1"/>
  <c r="F130" i="32"/>
  <c r="M130" i="32"/>
  <c r="K131" i="32" s="1"/>
  <c r="L130" i="32"/>
  <c r="J131" i="32" s="1"/>
  <c r="T130" i="32"/>
  <c r="H245" i="31"/>
  <c r="I133" i="10"/>
  <c r="H245" i="29"/>
  <c r="H244" i="27"/>
  <c r="H244" i="26"/>
  <c r="H244" i="25"/>
  <c r="H245" i="24"/>
  <c r="H244" i="23"/>
  <c r="H245" i="22"/>
  <c r="H245" i="21"/>
  <c r="H245" i="20"/>
  <c r="H281" i="19"/>
  <c r="H242" i="18"/>
  <c r="H243" i="16"/>
  <c r="U125" i="6"/>
  <c r="T126" i="6"/>
  <c r="F126" i="6"/>
  <c r="M126" i="6"/>
  <c r="K127" i="6" s="1"/>
  <c r="L126" i="6"/>
  <c r="J127" i="6" s="1"/>
  <c r="D127" i="6" s="1"/>
  <c r="B127" i="6" s="1"/>
  <c r="A127" i="6" s="1"/>
  <c r="I130" i="31" l="1"/>
  <c r="D130" i="31"/>
  <c r="U129" i="31"/>
  <c r="T130" i="34"/>
  <c r="D130" i="34"/>
  <c r="I130" i="34"/>
  <c r="B131" i="35"/>
  <c r="A131" i="35" s="1"/>
  <c r="F131" i="35"/>
  <c r="L131" i="35"/>
  <c r="J132" i="35" s="1"/>
  <c r="D132" i="35" s="1"/>
  <c r="M131" i="35"/>
  <c r="K132" i="35" s="1"/>
  <c r="H245" i="35"/>
  <c r="S131" i="35"/>
  <c r="H245" i="34"/>
  <c r="H246" i="33"/>
  <c r="E131" i="33"/>
  <c r="I131" i="33"/>
  <c r="D131" i="33"/>
  <c r="T130" i="33"/>
  <c r="U129" i="33"/>
  <c r="I131" i="32"/>
  <c r="D131" i="32"/>
  <c r="E131" i="32"/>
  <c r="H245" i="32"/>
  <c r="H246" i="31"/>
  <c r="L133" i="10"/>
  <c r="J134" i="10" s="1"/>
  <c r="M133" i="10"/>
  <c r="K134" i="10" s="1"/>
  <c r="H246" i="29"/>
  <c r="H245" i="27"/>
  <c r="H245" i="26"/>
  <c r="H245" i="25"/>
  <c r="H246" i="24"/>
  <c r="H245" i="23"/>
  <c r="H246" i="22"/>
  <c r="H246" i="21"/>
  <c r="H246" i="20"/>
  <c r="H282" i="19"/>
  <c r="H243" i="18"/>
  <c r="H244" i="16"/>
  <c r="F127" i="6"/>
  <c r="E127" i="6"/>
  <c r="S127" i="6" s="1"/>
  <c r="I127" i="6"/>
  <c r="F130" i="31" l="1"/>
  <c r="B130" i="31"/>
  <c r="A130" i="31" s="1"/>
  <c r="M130" i="31"/>
  <c r="K131" i="31" s="1"/>
  <c r="E131" i="31" s="1"/>
  <c r="S131" i="31" s="1"/>
  <c r="L130" i="31"/>
  <c r="J131" i="31" s="1"/>
  <c r="L130" i="34"/>
  <c r="J131" i="34" s="1"/>
  <c r="M130" i="34"/>
  <c r="K131" i="34" s="1"/>
  <c r="E131" i="34" s="1"/>
  <c r="S131" i="34" s="1"/>
  <c r="F130" i="34"/>
  <c r="B130" i="34"/>
  <c r="A130" i="34" s="1"/>
  <c r="U130" i="35"/>
  <c r="T131" i="35"/>
  <c r="B132" i="35"/>
  <c r="A132" i="35" s="1"/>
  <c r="F132" i="35"/>
  <c r="E132" i="35"/>
  <c r="I132" i="35"/>
  <c r="H246" i="35"/>
  <c r="H246" i="34"/>
  <c r="S131" i="33"/>
  <c r="B131" i="33"/>
  <c r="A131" i="33" s="1"/>
  <c r="F131" i="33"/>
  <c r="L131" i="33"/>
  <c r="J132" i="33" s="1"/>
  <c r="D132" i="33" s="1"/>
  <c r="M131" i="33"/>
  <c r="K132" i="33" s="1"/>
  <c r="H247" i="33"/>
  <c r="B131" i="32"/>
  <c r="A131" i="32" s="1"/>
  <c r="F131" i="32"/>
  <c r="H246" i="32"/>
  <c r="L131" i="32"/>
  <c r="J132" i="32" s="1"/>
  <c r="D132" i="32" s="1"/>
  <c r="M131" i="32"/>
  <c r="K132" i="32" s="1"/>
  <c r="E132" i="32" s="1"/>
  <c r="S131" i="32"/>
  <c r="H247" i="31"/>
  <c r="I134" i="10"/>
  <c r="H247" i="29"/>
  <c r="H246" i="27"/>
  <c r="H246" i="26"/>
  <c r="H246" i="25"/>
  <c r="H247" i="24"/>
  <c r="H246" i="23"/>
  <c r="H247" i="22"/>
  <c r="H247" i="21"/>
  <c r="H247" i="20"/>
  <c r="H283" i="19"/>
  <c r="H244" i="18"/>
  <c r="H245" i="16"/>
  <c r="U126" i="6"/>
  <c r="T127" i="6"/>
  <c r="M127" i="6"/>
  <c r="K128" i="6" s="1"/>
  <c r="L127" i="6"/>
  <c r="J128" i="6" s="1"/>
  <c r="D131" i="31" l="1"/>
  <c r="I131" i="31"/>
  <c r="I131" i="34"/>
  <c r="D131" i="34"/>
  <c r="H247" i="35"/>
  <c r="S132" i="35"/>
  <c r="M132" i="35"/>
  <c r="K133" i="35" s="1"/>
  <c r="L132" i="35"/>
  <c r="J133" i="35" s="1"/>
  <c r="H247" i="34"/>
  <c r="T131" i="34"/>
  <c r="U130" i="34"/>
  <c r="B132" i="33"/>
  <c r="A132" i="33" s="1"/>
  <c r="F132" i="33"/>
  <c r="H248" i="33"/>
  <c r="E132" i="33"/>
  <c r="I132" i="33"/>
  <c r="T131" i="33"/>
  <c r="U130" i="33"/>
  <c r="T131" i="32"/>
  <c r="U130" i="32"/>
  <c r="H247" i="32"/>
  <c r="B132" i="32"/>
  <c r="A132" i="32" s="1"/>
  <c r="F132" i="32"/>
  <c r="S132" i="32"/>
  <c r="U131" i="32" s="1"/>
  <c r="I132" i="32"/>
  <c r="H248" i="31"/>
  <c r="T131" i="31"/>
  <c r="U130" i="31"/>
  <c r="L134" i="10"/>
  <c r="J135" i="10" s="1"/>
  <c r="M134" i="10"/>
  <c r="K135" i="10" s="1"/>
  <c r="H248" i="29"/>
  <c r="H247" i="27"/>
  <c r="H247" i="26"/>
  <c r="H247" i="25"/>
  <c r="H248" i="24"/>
  <c r="H247" i="23"/>
  <c r="H248" i="22"/>
  <c r="H248" i="21"/>
  <c r="H248" i="20"/>
  <c r="H284" i="19"/>
  <c r="H245" i="18"/>
  <c r="H246" i="16"/>
  <c r="I128" i="6"/>
  <c r="D128" i="6"/>
  <c r="B128" i="6" s="1"/>
  <c r="A128" i="6" s="1"/>
  <c r="E128" i="6"/>
  <c r="S128" i="6" s="1"/>
  <c r="M131" i="31" l="1"/>
  <c r="K132" i="31" s="1"/>
  <c r="E132" i="31" s="1"/>
  <c r="S132" i="31" s="1"/>
  <c r="U131" i="31" s="1"/>
  <c r="L131" i="31"/>
  <c r="J132" i="31" s="1"/>
  <c r="B131" i="31"/>
  <c r="A131" i="31" s="1"/>
  <c r="F131" i="31"/>
  <c r="B131" i="34"/>
  <c r="A131" i="34" s="1"/>
  <c r="F131" i="34"/>
  <c r="L131" i="34"/>
  <c r="J132" i="34" s="1"/>
  <c r="M131" i="34"/>
  <c r="K132" i="34" s="1"/>
  <c r="E132" i="34" s="1"/>
  <c r="S132" i="34" s="1"/>
  <c r="T132" i="35"/>
  <c r="U131" i="35"/>
  <c r="E133" i="35"/>
  <c r="I133" i="35"/>
  <c r="D133" i="35"/>
  <c r="H248" i="35"/>
  <c r="H248" i="34"/>
  <c r="L132" i="33"/>
  <c r="J133" i="33" s="1"/>
  <c r="M132" i="33"/>
  <c r="K133" i="33" s="1"/>
  <c r="E133" i="33" s="1"/>
  <c r="S132" i="33"/>
  <c r="H249" i="33"/>
  <c r="H248" i="32"/>
  <c r="M132" i="32"/>
  <c r="K133" i="32" s="1"/>
  <c r="L132" i="32"/>
  <c r="J133" i="32" s="1"/>
  <c r="T132" i="32"/>
  <c r="H249" i="31"/>
  <c r="I135" i="10"/>
  <c r="H249" i="29"/>
  <c r="H248" i="27"/>
  <c r="H248" i="26"/>
  <c r="H248" i="25"/>
  <c r="H249" i="24"/>
  <c r="H248" i="23"/>
  <c r="H249" i="22"/>
  <c r="H249" i="21"/>
  <c r="H249" i="20"/>
  <c r="H285" i="19"/>
  <c r="H246" i="18"/>
  <c r="H247" i="16"/>
  <c r="U127" i="6"/>
  <c r="T128" i="6"/>
  <c r="F128" i="6"/>
  <c r="M128" i="6"/>
  <c r="K129" i="6" s="1"/>
  <c r="L128" i="6"/>
  <c r="J129" i="6" s="1"/>
  <c r="T132" i="31" l="1"/>
  <c r="I132" i="31"/>
  <c r="D132" i="31"/>
  <c r="I132" i="34"/>
  <c r="D132" i="34"/>
  <c r="B133" i="35"/>
  <c r="A133" i="35" s="1"/>
  <c r="F133" i="35"/>
  <c r="L133" i="35"/>
  <c r="J134" i="35" s="1"/>
  <c r="D134" i="35" s="1"/>
  <c r="M133" i="35"/>
  <c r="K134" i="35" s="1"/>
  <c r="H249" i="35"/>
  <c r="S133" i="35"/>
  <c r="H249" i="34"/>
  <c r="U131" i="34"/>
  <c r="T132" i="34"/>
  <c r="I133" i="33"/>
  <c r="D133" i="33"/>
  <c r="T132" i="33"/>
  <c r="U131" i="33"/>
  <c r="S133" i="33"/>
  <c r="H250" i="33"/>
  <c r="E133" i="32"/>
  <c r="H249" i="32"/>
  <c r="I133" i="32"/>
  <c r="D133" i="32"/>
  <c r="H250" i="31"/>
  <c r="M135" i="10"/>
  <c r="K136" i="10" s="1"/>
  <c r="L135" i="10"/>
  <c r="J136" i="10" s="1"/>
  <c r="H250" i="29"/>
  <c r="H249" i="27"/>
  <c r="H249" i="26"/>
  <c r="H249" i="25"/>
  <c r="H250" i="24"/>
  <c r="H249" i="23"/>
  <c r="H250" i="22"/>
  <c r="H250" i="21"/>
  <c r="H250" i="20"/>
  <c r="H286" i="19"/>
  <c r="H247" i="18"/>
  <c r="H248" i="16"/>
  <c r="I129" i="6"/>
  <c r="E129" i="6"/>
  <c r="S129" i="6" s="1"/>
  <c r="D129" i="6"/>
  <c r="B129" i="6" s="1"/>
  <c r="A129" i="6" s="1"/>
  <c r="B132" i="31" l="1"/>
  <c r="A132" i="31" s="1"/>
  <c r="F132" i="31"/>
  <c r="L132" i="31"/>
  <c r="J133" i="31" s="1"/>
  <c r="M132" i="31"/>
  <c r="K133" i="31" s="1"/>
  <c r="E133" i="31" s="1"/>
  <c r="S133" i="31" s="1"/>
  <c r="F132" i="34"/>
  <c r="B132" i="34"/>
  <c r="A132" i="34" s="1"/>
  <c r="L132" i="34"/>
  <c r="J133" i="34" s="1"/>
  <c r="M132" i="34"/>
  <c r="K133" i="34" s="1"/>
  <c r="E133" i="34" s="1"/>
  <c r="S133" i="34" s="1"/>
  <c r="U132" i="34" s="1"/>
  <c r="U132" i="35"/>
  <c r="T133" i="35"/>
  <c r="B134" i="35"/>
  <c r="A134" i="35" s="1"/>
  <c r="F134" i="35"/>
  <c r="E134" i="35"/>
  <c r="I134" i="35"/>
  <c r="H250" i="35"/>
  <c r="H250" i="34"/>
  <c r="H251" i="33"/>
  <c r="B133" i="33"/>
  <c r="A133" i="33" s="1"/>
  <c r="F133" i="33"/>
  <c r="U132" i="33"/>
  <c r="T133" i="33"/>
  <c r="L133" i="33"/>
  <c r="J134" i="33" s="1"/>
  <c r="D134" i="33" s="1"/>
  <c r="M133" i="33"/>
  <c r="K134" i="33" s="1"/>
  <c r="B133" i="32"/>
  <c r="A133" i="32" s="1"/>
  <c r="F133" i="32"/>
  <c r="H250" i="32"/>
  <c r="M133" i="32"/>
  <c r="K134" i="32" s="1"/>
  <c r="E134" i="32" s="1"/>
  <c r="L133" i="32"/>
  <c r="J134" i="32" s="1"/>
  <c r="D134" i="32" s="1"/>
  <c r="S133" i="32"/>
  <c r="H251" i="31"/>
  <c r="I136" i="10"/>
  <c r="H251" i="29"/>
  <c r="H250" i="27"/>
  <c r="H250" i="26"/>
  <c r="H250" i="25"/>
  <c r="H251" i="24"/>
  <c r="H250" i="23"/>
  <c r="H251" i="22"/>
  <c r="H251" i="21"/>
  <c r="H251" i="20"/>
  <c r="H287" i="19"/>
  <c r="H248" i="18"/>
  <c r="H249" i="16"/>
  <c r="U128" i="6"/>
  <c r="T129" i="6"/>
  <c r="L129" i="6"/>
  <c r="J130" i="6" s="1"/>
  <c r="D130" i="6" s="1"/>
  <c r="B130" i="6" s="1"/>
  <c r="A130" i="6" s="1"/>
  <c r="M129" i="6"/>
  <c r="K130" i="6" s="1"/>
  <c r="E130" i="6" s="1"/>
  <c r="S130" i="6" s="1"/>
  <c r="T130" i="6" s="1"/>
  <c r="F129" i="6"/>
  <c r="D133" i="31" l="1"/>
  <c r="I133" i="31"/>
  <c r="T133" i="34"/>
  <c r="I133" i="34"/>
  <c r="D133" i="34"/>
  <c r="H251" i="35"/>
  <c r="S134" i="35"/>
  <c r="M134" i="35"/>
  <c r="K135" i="35" s="1"/>
  <c r="L134" i="35"/>
  <c r="J135" i="35" s="1"/>
  <c r="H251" i="34"/>
  <c r="B134" i="33"/>
  <c r="A134" i="33" s="1"/>
  <c r="F134" i="33"/>
  <c r="E134" i="33"/>
  <c r="I134" i="33"/>
  <c r="H252" i="33"/>
  <c r="U132" i="32"/>
  <c r="T133" i="32"/>
  <c r="H251" i="32"/>
  <c r="B134" i="32"/>
  <c r="A134" i="32" s="1"/>
  <c r="F134" i="32"/>
  <c r="S134" i="32"/>
  <c r="U133" i="32" s="1"/>
  <c r="I134" i="32"/>
  <c r="H252" i="31"/>
  <c r="T133" i="31"/>
  <c r="U132" i="31"/>
  <c r="M136" i="10"/>
  <c r="K137" i="10" s="1"/>
  <c r="L136" i="10"/>
  <c r="J137" i="10" s="1"/>
  <c r="H252" i="29"/>
  <c r="H251" i="27"/>
  <c r="H251" i="26"/>
  <c r="H251" i="25"/>
  <c r="H252" i="24"/>
  <c r="H251" i="23"/>
  <c r="H252" i="22"/>
  <c r="H252" i="21"/>
  <c r="H252" i="20"/>
  <c r="H288" i="19"/>
  <c r="H249" i="18"/>
  <c r="H250" i="16"/>
  <c r="U129" i="6"/>
  <c r="F130" i="6"/>
  <c r="I130" i="6"/>
  <c r="M133" i="31" l="1"/>
  <c r="K134" i="31" s="1"/>
  <c r="E134" i="31" s="1"/>
  <c r="S134" i="31" s="1"/>
  <c r="L133" i="31"/>
  <c r="J134" i="31" s="1"/>
  <c r="B133" i="31"/>
  <c r="A133" i="31" s="1"/>
  <c r="F133" i="31"/>
  <c r="M133" i="34"/>
  <c r="K134" i="34" s="1"/>
  <c r="E134" i="34" s="1"/>
  <c r="S134" i="34" s="1"/>
  <c r="L133" i="34"/>
  <c r="J134" i="34" s="1"/>
  <c r="F133" i="34"/>
  <c r="B133" i="34"/>
  <c r="A133" i="34" s="1"/>
  <c r="T134" i="35"/>
  <c r="U133" i="35"/>
  <c r="E135" i="35"/>
  <c r="I135" i="35"/>
  <c r="D135" i="35"/>
  <c r="H252" i="35"/>
  <c r="H252" i="34"/>
  <c r="L134" i="33"/>
  <c r="J135" i="33" s="1"/>
  <c r="M134" i="33"/>
  <c r="K135" i="33" s="1"/>
  <c r="E135" i="33" s="1"/>
  <c r="H253" i="33"/>
  <c r="S134" i="33"/>
  <c r="M134" i="32"/>
  <c r="K135" i="32" s="1"/>
  <c r="L134" i="32"/>
  <c r="J135" i="32" s="1"/>
  <c r="H252" i="32"/>
  <c r="T134" i="32"/>
  <c r="H253" i="31"/>
  <c r="I137" i="10"/>
  <c r="H253" i="29"/>
  <c r="H252" i="27"/>
  <c r="H252" i="26"/>
  <c r="H252" i="25"/>
  <c r="H253" i="24"/>
  <c r="H252" i="23"/>
  <c r="H253" i="22"/>
  <c r="H253" i="21"/>
  <c r="H253" i="20"/>
  <c r="H289" i="19"/>
  <c r="H250" i="18"/>
  <c r="H251" i="16"/>
  <c r="L130" i="6"/>
  <c r="J131" i="6" s="1"/>
  <c r="M130" i="6"/>
  <c r="K131" i="6" s="1"/>
  <c r="D134" i="31" l="1"/>
  <c r="I134" i="31"/>
  <c r="U133" i="31"/>
  <c r="T134" i="31"/>
  <c r="D134" i="34"/>
  <c r="I134" i="34"/>
  <c r="L135" i="35"/>
  <c r="J136" i="35" s="1"/>
  <c r="D136" i="35" s="1"/>
  <c r="M135" i="35"/>
  <c r="K136" i="35" s="1"/>
  <c r="E136" i="35" s="1"/>
  <c r="H253" i="35"/>
  <c r="S135" i="35"/>
  <c r="B135" i="35"/>
  <c r="A135" i="35" s="1"/>
  <c r="F135" i="35"/>
  <c r="U133" i="34"/>
  <c r="T134" i="34"/>
  <c r="H253" i="34"/>
  <c r="S135" i="33"/>
  <c r="T135" i="33" s="1"/>
  <c r="I135" i="33"/>
  <c r="D135" i="33"/>
  <c r="H254" i="33"/>
  <c r="T134" i="33"/>
  <c r="U133" i="33"/>
  <c r="H253" i="32"/>
  <c r="E135" i="32"/>
  <c r="I135" i="32"/>
  <c r="D135" i="32"/>
  <c r="H254" i="31"/>
  <c r="L137" i="10"/>
  <c r="J138" i="10" s="1"/>
  <c r="M137" i="10"/>
  <c r="K138" i="10" s="1"/>
  <c r="H254" i="29"/>
  <c r="H253" i="27"/>
  <c r="H253" i="26"/>
  <c r="H253" i="25"/>
  <c r="H254" i="24"/>
  <c r="H253" i="23"/>
  <c r="H254" i="22"/>
  <c r="H254" i="21"/>
  <c r="H254" i="20"/>
  <c r="H251" i="18"/>
  <c r="H252" i="16"/>
  <c r="E131" i="6"/>
  <c r="S131" i="6" s="1"/>
  <c r="I131" i="6"/>
  <c r="D131" i="6"/>
  <c r="B131" i="6" s="1"/>
  <c r="A131" i="6" s="1"/>
  <c r="M134" i="31" l="1"/>
  <c r="K135" i="31" s="1"/>
  <c r="E135" i="31" s="1"/>
  <c r="L134" i="31"/>
  <c r="J135" i="31" s="1"/>
  <c r="F134" i="31"/>
  <c r="B134" i="31"/>
  <c r="A134" i="31" s="1"/>
  <c r="L134" i="34"/>
  <c r="J135" i="34" s="1"/>
  <c r="M134" i="34"/>
  <c r="K135" i="34" s="1"/>
  <c r="E135" i="34" s="1"/>
  <c r="S135" i="34" s="1"/>
  <c r="T135" i="34" s="1"/>
  <c r="B134" i="34"/>
  <c r="A134" i="34" s="1"/>
  <c r="F134" i="34"/>
  <c r="H254" i="35"/>
  <c r="U134" i="35"/>
  <c r="T135" i="35"/>
  <c r="B136" i="35"/>
  <c r="A136" i="35" s="1"/>
  <c r="F136" i="35"/>
  <c r="S136" i="35"/>
  <c r="U135" i="35" s="1"/>
  <c r="I136" i="35"/>
  <c r="U134" i="33"/>
  <c r="H254" i="34"/>
  <c r="B135" i="33"/>
  <c r="A135" i="33" s="1"/>
  <c r="F135" i="33"/>
  <c r="L135" i="33"/>
  <c r="J136" i="33" s="1"/>
  <c r="D136" i="33" s="1"/>
  <c r="M135" i="33"/>
  <c r="K136" i="33" s="1"/>
  <c r="H255" i="33"/>
  <c r="H254" i="32"/>
  <c r="S135" i="32"/>
  <c r="B135" i="32"/>
  <c r="A135" i="32" s="1"/>
  <c r="F135" i="32"/>
  <c r="L135" i="32"/>
  <c r="J136" i="32" s="1"/>
  <c r="D136" i="32" s="1"/>
  <c r="M135" i="32"/>
  <c r="K136" i="32" s="1"/>
  <c r="S135" i="31"/>
  <c r="H255" i="31"/>
  <c r="I138" i="10"/>
  <c r="H255" i="29"/>
  <c r="H254" i="27"/>
  <c r="H254" i="26"/>
  <c r="H254" i="25"/>
  <c r="H255" i="24"/>
  <c r="H254" i="23"/>
  <c r="H255" i="22"/>
  <c r="H255" i="21"/>
  <c r="H255" i="20"/>
  <c r="H252" i="18"/>
  <c r="H253" i="16"/>
  <c r="U130" i="6"/>
  <c r="T131" i="6"/>
  <c r="M131" i="6"/>
  <c r="K132" i="6" s="1"/>
  <c r="E132" i="6" s="1"/>
  <c r="S132" i="6" s="1"/>
  <c r="T132" i="6" s="1"/>
  <c r="L131" i="6"/>
  <c r="J132" i="6" s="1"/>
  <c r="F131" i="6"/>
  <c r="D135" i="31" l="1"/>
  <c r="I135" i="31"/>
  <c r="U134" i="34"/>
  <c r="I135" i="34"/>
  <c r="D135" i="34"/>
  <c r="M136" i="35"/>
  <c r="K137" i="35" s="1"/>
  <c r="L136" i="35"/>
  <c r="J137" i="35" s="1"/>
  <c r="H255" i="35"/>
  <c r="T136" i="35"/>
  <c r="H255" i="34"/>
  <c r="E136" i="33"/>
  <c r="I136" i="33"/>
  <c r="H256" i="33"/>
  <c r="B136" i="33"/>
  <c r="A136" i="33" s="1"/>
  <c r="F136" i="33"/>
  <c r="B136" i="32"/>
  <c r="A136" i="32" s="1"/>
  <c r="F136" i="32"/>
  <c r="I136" i="32"/>
  <c r="U134" i="32"/>
  <c r="T135" i="32"/>
  <c r="E136" i="32"/>
  <c r="H255" i="32"/>
  <c r="H256" i="31"/>
  <c r="T135" i="31"/>
  <c r="U134" i="31"/>
  <c r="L138" i="10"/>
  <c r="J139" i="10" s="1"/>
  <c r="M138" i="10"/>
  <c r="K139" i="10" s="1"/>
  <c r="H256" i="29"/>
  <c r="H255" i="27"/>
  <c r="H255" i="26"/>
  <c r="H255" i="25"/>
  <c r="H256" i="24"/>
  <c r="H255" i="23"/>
  <c r="H256" i="22"/>
  <c r="H256" i="21"/>
  <c r="H256" i="20"/>
  <c r="H253" i="18"/>
  <c r="H254" i="16"/>
  <c r="U131" i="6"/>
  <c r="I132" i="6"/>
  <c r="D132" i="6"/>
  <c r="B132" i="6" s="1"/>
  <c r="A132" i="6" s="1"/>
  <c r="M135" i="31" l="1"/>
  <c r="K136" i="31" s="1"/>
  <c r="E136" i="31" s="1"/>
  <c r="S136" i="31" s="1"/>
  <c r="U135" i="31" s="1"/>
  <c r="L135" i="31"/>
  <c r="J136" i="31" s="1"/>
  <c r="B135" i="31"/>
  <c r="A135" i="31" s="1"/>
  <c r="F135" i="31"/>
  <c r="B135" i="34"/>
  <c r="A135" i="34" s="1"/>
  <c r="F135" i="34"/>
  <c r="L135" i="34"/>
  <c r="J136" i="34" s="1"/>
  <c r="M135" i="34"/>
  <c r="K136" i="34" s="1"/>
  <c r="E136" i="34" s="1"/>
  <c r="S136" i="34" s="1"/>
  <c r="H256" i="35"/>
  <c r="I137" i="35"/>
  <c r="D137" i="35"/>
  <c r="E137" i="35"/>
  <c r="H256" i="34"/>
  <c r="H257" i="33"/>
  <c r="L136" i="33"/>
  <c r="J137" i="33" s="1"/>
  <c r="M136" i="33"/>
  <c r="K137" i="33" s="1"/>
  <c r="E137" i="33" s="1"/>
  <c r="S136" i="33"/>
  <c r="H256" i="32"/>
  <c r="S136" i="32"/>
  <c r="M136" i="32"/>
  <c r="K137" i="32" s="1"/>
  <c r="L136" i="32"/>
  <c r="J137" i="32" s="1"/>
  <c r="H257" i="31"/>
  <c r="I139" i="10"/>
  <c r="H257" i="29"/>
  <c r="H256" i="27"/>
  <c r="H256" i="26"/>
  <c r="H256" i="25"/>
  <c r="H257" i="24"/>
  <c r="H256" i="23"/>
  <c r="H257" i="22"/>
  <c r="H257" i="21"/>
  <c r="H257" i="20"/>
  <c r="H254" i="18"/>
  <c r="H255" i="16"/>
  <c r="F132" i="6"/>
  <c r="M132" i="6"/>
  <c r="K133" i="6" s="1"/>
  <c r="L132" i="6"/>
  <c r="J133" i="6" s="1"/>
  <c r="T136" i="31" l="1"/>
  <c r="D136" i="31"/>
  <c r="I136" i="31"/>
  <c r="D136" i="34"/>
  <c r="I136" i="34"/>
  <c r="L137" i="35"/>
  <c r="J138" i="35" s="1"/>
  <c r="D138" i="35" s="1"/>
  <c r="M137" i="35"/>
  <c r="K138" i="35" s="1"/>
  <c r="E138" i="35" s="1"/>
  <c r="S137" i="35"/>
  <c r="H257" i="35"/>
  <c r="B137" i="35"/>
  <c r="A137" i="35" s="1"/>
  <c r="F137" i="35"/>
  <c r="T136" i="34"/>
  <c r="U135" i="34"/>
  <c r="H257" i="34"/>
  <c r="S137" i="33"/>
  <c r="T137" i="33" s="1"/>
  <c r="H258" i="33"/>
  <c r="I137" i="33"/>
  <c r="D137" i="33"/>
  <c r="T136" i="33"/>
  <c r="U135" i="33"/>
  <c r="H257" i="32"/>
  <c r="U135" i="32"/>
  <c r="T136" i="32"/>
  <c r="E137" i="32"/>
  <c r="I137" i="32"/>
  <c r="D137" i="32"/>
  <c r="H258" i="31"/>
  <c r="L139" i="10"/>
  <c r="J140" i="10" s="1"/>
  <c r="M139" i="10"/>
  <c r="K140" i="10" s="1"/>
  <c r="H258" i="29"/>
  <c r="H257" i="27"/>
  <c r="H257" i="26"/>
  <c r="H257" i="25"/>
  <c r="H258" i="24"/>
  <c r="H257" i="23"/>
  <c r="H258" i="22"/>
  <c r="H258" i="21"/>
  <c r="H258" i="20"/>
  <c r="H255" i="18"/>
  <c r="H256" i="16"/>
  <c r="I133" i="6"/>
  <c r="D133" i="6"/>
  <c r="B133" i="6" s="1"/>
  <c r="A133" i="6" s="1"/>
  <c r="E133" i="6"/>
  <c r="S133" i="6" s="1"/>
  <c r="M136" i="31" l="1"/>
  <c r="K137" i="31" s="1"/>
  <c r="E137" i="31" s="1"/>
  <c r="L136" i="31"/>
  <c r="J137" i="31" s="1"/>
  <c r="B136" i="31"/>
  <c r="A136" i="31" s="1"/>
  <c r="F136" i="31"/>
  <c r="L136" i="34"/>
  <c r="J137" i="34" s="1"/>
  <c r="M136" i="34"/>
  <c r="K137" i="34" s="1"/>
  <c r="E137" i="34" s="1"/>
  <c r="S137" i="34" s="1"/>
  <c r="U136" i="34" s="1"/>
  <c r="F136" i="34"/>
  <c r="B136" i="34"/>
  <c r="A136" i="34" s="1"/>
  <c r="B138" i="35"/>
  <c r="A138" i="35" s="1"/>
  <c r="F138" i="35"/>
  <c r="H258" i="35"/>
  <c r="U136" i="35"/>
  <c r="T137" i="35"/>
  <c r="S138" i="35"/>
  <c r="U137" i="35" s="1"/>
  <c r="I138" i="35"/>
  <c r="U136" i="33"/>
  <c r="H258" i="34"/>
  <c r="L137" i="33"/>
  <c r="J138" i="33" s="1"/>
  <c r="M137" i="33"/>
  <c r="K138" i="33" s="1"/>
  <c r="H259" i="33"/>
  <c r="B137" i="33"/>
  <c r="A137" i="33" s="1"/>
  <c r="F137" i="33"/>
  <c r="S137" i="32"/>
  <c r="B137" i="32"/>
  <c r="A137" i="32" s="1"/>
  <c r="F137" i="32"/>
  <c r="M137" i="32"/>
  <c r="K138" i="32" s="1"/>
  <c r="E138" i="32" s="1"/>
  <c r="L137" i="32"/>
  <c r="J138" i="32" s="1"/>
  <c r="H258" i="32"/>
  <c r="S137" i="31"/>
  <c r="H259" i="31"/>
  <c r="I140" i="10"/>
  <c r="H259" i="29"/>
  <c r="H258" i="27"/>
  <c r="H258" i="26"/>
  <c r="H258" i="25"/>
  <c r="H259" i="24"/>
  <c r="H258" i="23"/>
  <c r="H259" i="22"/>
  <c r="H259" i="21"/>
  <c r="H259" i="20"/>
  <c r="H256" i="18"/>
  <c r="H257" i="16"/>
  <c r="U132" i="6"/>
  <c r="T133" i="6"/>
  <c r="F133" i="6"/>
  <c r="L133" i="6"/>
  <c r="J134" i="6" s="1"/>
  <c r="D134" i="6" s="1"/>
  <c r="B134" i="6" s="1"/>
  <c r="A134" i="6" s="1"/>
  <c r="M133" i="6"/>
  <c r="K134" i="6" s="1"/>
  <c r="E134" i="6" s="1"/>
  <c r="S134" i="6" s="1"/>
  <c r="D137" i="31" l="1"/>
  <c r="I137" i="31"/>
  <c r="T137" i="34"/>
  <c r="I137" i="34"/>
  <c r="D137" i="34"/>
  <c r="T138" i="35"/>
  <c r="M138" i="35"/>
  <c r="K139" i="35" s="1"/>
  <c r="L138" i="35"/>
  <c r="J139" i="35" s="1"/>
  <c r="H259" i="35"/>
  <c r="H259" i="34"/>
  <c r="I138" i="33"/>
  <c r="H260" i="33"/>
  <c r="D138" i="33"/>
  <c r="E138" i="33"/>
  <c r="H259" i="32"/>
  <c r="S138" i="32"/>
  <c r="U137" i="32" s="1"/>
  <c r="I138" i="32"/>
  <c r="D138" i="32"/>
  <c r="U136" i="32"/>
  <c r="T137" i="32"/>
  <c r="H260" i="31"/>
  <c r="T137" i="31"/>
  <c r="U136" i="31"/>
  <c r="M140" i="10"/>
  <c r="K141" i="10" s="1"/>
  <c r="L140" i="10"/>
  <c r="J141" i="10" s="1"/>
  <c r="H260" i="29"/>
  <c r="H259" i="27"/>
  <c r="H259" i="26"/>
  <c r="H259" i="25"/>
  <c r="H260" i="24"/>
  <c r="H259" i="23"/>
  <c r="H260" i="22"/>
  <c r="H260" i="21"/>
  <c r="H260" i="20"/>
  <c r="H257" i="18"/>
  <c r="H258" i="16"/>
  <c r="T134" i="6"/>
  <c r="U133" i="6"/>
  <c r="F134" i="6"/>
  <c r="I134" i="6"/>
  <c r="M137" i="31" l="1"/>
  <c r="K138" i="31" s="1"/>
  <c r="E138" i="31" s="1"/>
  <c r="S138" i="31" s="1"/>
  <c r="U137" i="31" s="1"/>
  <c r="L137" i="31"/>
  <c r="J138" i="31" s="1"/>
  <c r="B137" i="31"/>
  <c r="A137" i="31" s="1"/>
  <c r="F137" i="31"/>
  <c r="B137" i="34"/>
  <c r="A137" i="34" s="1"/>
  <c r="F137" i="34"/>
  <c r="M137" i="34"/>
  <c r="K138" i="34" s="1"/>
  <c r="E138" i="34" s="1"/>
  <c r="S138" i="34" s="1"/>
  <c r="L137" i="34"/>
  <c r="J138" i="34" s="1"/>
  <c r="I139" i="35"/>
  <c r="D139" i="35"/>
  <c r="E139" i="35"/>
  <c r="H260" i="35"/>
  <c r="H260" i="34"/>
  <c r="S138" i="33"/>
  <c r="L138" i="33"/>
  <c r="J139" i="33" s="1"/>
  <c r="M138" i="33"/>
  <c r="K139" i="33" s="1"/>
  <c r="E139" i="33" s="1"/>
  <c r="H261" i="33"/>
  <c r="B138" i="33"/>
  <c r="A138" i="33" s="1"/>
  <c r="F138" i="33"/>
  <c r="H260" i="32"/>
  <c r="B138" i="32"/>
  <c r="A138" i="32" s="1"/>
  <c r="F138" i="32"/>
  <c r="T138" i="32"/>
  <c r="M138" i="32"/>
  <c r="K139" i="32" s="1"/>
  <c r="L138" i="32"/>
  <c r="J139" i="32" s="1"/>
  <c r="D139" i="32" s="1"/>
  <c r="H261" i="31"/>
  <c r="I141" i="10"/>
  <c r="H261" i="29"/>
  <c r="H260" i="27"/>
  <c r="H260" i="26"/>
  <c r="H260" i="25"/>
  <c r="H261" i="24"/>
  <c r="H260" i="23"/>
  <c r="H261" i="22"/>
  <c r="H261" i="21"/>
  <c r="H261" i="20"/>
  <c r="H258" i="18"/>
  <c r="H259" i="16"/>
  <c r="L134" i="6"/>
  <c r="J135" i="6" s="1"/>
  <c r="M134" i="6"/>
  <c r="K135" i="6" s="1"/>
  <c r="T138" i="31" l="1"/>
  <c r="I138" i="31"/>
  <c r="D138" i="31"/>
  <c r="D138" i="34"/>
  <c r="I138" i="34"/>
  <c r="H261" i="35"/>
  <c r="L139" i="35"/>
  <c r="J140" i="35" s="1"/>
  <c r="M139" i="35"/>
  <c r="K140" i="35" s="1"/>
  <c r="E140" i="35" s="1"/>
  <c r="B139" i="35"/>
  <c r="A139" i="35" s="1"/>
  <c r="F139" i="35"/>
  <c r="S139" i="35"/>
  <c r="T138" i="34"/>
  <c r="U137" i="34"/>
  <c r="H261" i="34"/>
  <c r="I139" i="33"/>
  <c r="H262" i="33"/>
  <c r="S139" i="33"/>
  <c r="T139" i="33" s="1"/>
  <c r="D139" i="33"/>
  <c r="T138" i="33"/>
  <c r="U137" i="33"/>
  <c r="E139" i="32"/>
  <c r="B139" i="32"/>
  <c r="A139" i="32" s="1"/>
  <c r="F139" i="32"/>
  <c r="H261" i="32"/>
  <c r="I139" i="32"/>
  <c r="H262" i="31"/>
  <c r="L141" i="10"/>
  <c r="J142" i="10" s="1"/>
  <c r="M141" i="10"/>
  <c r="K142" i="10" s="1"/>
  <c r="H262" i="29"/>
  <c r="H261" i="27"/>
  <c r="H261" i="26"/>
  <c r="H261" i="25"/>
  <c r="H262" i="24"/>
  <c r="H261" i="23"/>
  <c r="H262" i="22"/>
  <c r="H262" i="21"/>
  <c r="H262" i="20"/>
  <c r="H259" i="18"/>
  <c r="H260" i="16"/>
  <c r="E135" i="6"/>
  <c r="S135" i="6" s="1"/>
  <c r="I135" i="6"/>
  <c r="D135" i="6"/>
  <c r="B135" i="6" s="1"/>
  <c r="A135" i="6" s="1"/>
  <c r="B138" i="31" l="1"/>
  <c r="A138" i="31" s="1"/>
  <c r="F138" i="31"/>
  <c r="M138" i="31"/>
  <c r="K139" i="31" s="1"/>
  <c r="E139" i="31" s="1"/>
  <c r="S139" i="31" s="1"/>
  <c r="L138" i="31"/>
  <c r="J139" i="31" s="1"/>
  <c r="M138" i="34"/>
  <c r="K139" i="34" s="1"/>
  <c r="E139" i="34" s="1"/>
  <c r="S139" i="34" s="1"/>
  <c r="L138" i="34"/>
  <c r="J139" i="34" s="1"/>
  <c r="B138" i="34"/>
  <c r="A138" i="34" s="1"/>
  <c r="F138" i="34"/>
  <c r="I140" i="35"/>
  <c r="S140" i="35"/>
  <c r="T139" i="35"/>
  <c r="U138" i="35"/>
  <c r="D140" i="35"/>
  <c r="H262" i="35"/>
  <c r="H262" i="34"/>
  <c r="U138" i="33"/>
  <c r="H263" i="33"/>
  <c r="B139" i="33"/>
  <c r="A139" i="33" s="1"/>
  <c r="F139" i="33"/>
  <c r="L139" i="33"/>
  <c r="J140" i="33" s="1"/>
  <c r="D140" i="33" s="1"/>
  <c r="M139" i="33"/>
  <c r="K140" i="33" s="1"/>
  <c r="L139" i="32"/>
  <c r="J140" i="32" s="1"/>
  <c r="M139" i="32"/>
  <c r="K140" i="32" s="1"/>
  <c r="E140" i="32" s="1"/>
  <c r="H262" i="32"/>
  <c r="S139" i="32"/>
  <c r="H263" i="31"/>
  <c r="I142" i="10"/>
  <c r="H263" i="29"/>
  <c r="H262" i="27"/>
  <c r="H262" i="26"/>
  <c r="H262" i="25"/>
  <c r="H263" i="24"/>
  <c r="H262" i="23"/>
  <c r="H263" i="22"/>
  <c r="H263" i="21"/>
  <c r="H263" i="20"/>
  <c r="H260" i="18"/>
  <c r="H261" i="16"/>
  <c r="U134" i="6"/>
  <c r="T135" i="6"/>
  <c r="M135" i="6"/>
  <c r="K136" i="6" s="1"/>
  <c r="E136" i="6" s="1"/>
  <c r="S136" i="6" s="1"/>
  <c r="T136" i="6" s="1"/>
  <c r="L135" i="6"/>
  <c r="J136" i="6" s="1"/>
  <c r="F135" i="6"/>
  <c r="D139" i="31" l="1"/>
  <c r="I139" i="31"/>
  <c r="D139" i="34"/>
  <c r="I139" i="34"/>
  <c r="H263" i="35"/>
  <c r="T140" i="35"/>
  <c r="M140" i="35"/>
  <c r="K141" i="35" s="1"/>
  <c r="L140" i="35"/>
  <c r="J141" i="35" s="1"/>
  <c r="D141" i="35" s="1"/>
  <c r="B140" i="35"/>
  <c r="A140" i="35" s="1"/>
  <c r="F140" i="35"/>
  <c r="U139" i="35"/>
  <c r="H263" i="34"/>
  <c r="T139" i="34"/>
  <c r="U138" i="34"/>
  <c r="B140" i="33"/>
  <c r="A140" i="33" s="1"/>
  <c r="F140" i="33"/>
  <c r="I140" i="33"/>
  <c r="E140" i="33"/>
  <c r="H264" i="33"/>
  <c r="S140" i="32"/>
  <c r="U139" i="32" s="1"/>
  <c r="I140" i="32"/>
  <c r="D140" i="32"/>
  <c r="H263" i="32"/>
  <c r="U138" i="32"/>
  <c r="T139" i="32"/>
  <c r="H264" i="31"/>
  <c r="T139" i="31"/>
  <c r="U138" i="31"/>
  <c r="L142" i="10"/>
  <c r="J143" i="10" s="1"/>
  <c r="M142" i="10"/>
  <c r="K143" i="10" s="1"/>
  <c r="H264" i="29"/>
  <c r="H263" i="27"/>
  <c r="H263" i="26"/>
  <c r="H263" i="25"/>
  <c r="H264" i="24"/>
  <c r="H263" i="23"/>
  <c r="H264" i="22"/>
  <c r="H264" i="21"/>
  <c r="H264" i="20"/>
  <c r="H261" i="18"/>
  <c r="H262" i="16"/>
  <c r="U135" i="6"/>
  <c r="I136" i="6"/>
  <c r="D136" i="6"/>
  <c r="B136" i="6" s="1"/>
  <c r="A136" i="6" s="1"/>
  <c r="M139" i="31" l="1"/>
  <c r="K140" i="31" s="1"/>
  <c r="E140" i="31" s="1"/>
  <c r="S140" i="31" s="1"/>
  <c r="U139" i="31" s="1"/>
  <c r="L139" i="31"/>
  <c r="J140" i="31" s="1"/>
  <c r="B139" i="31"/>
  <c r="A139" i="31" s="1"/>
  <c r="F139" i="31"/>
  <c r="T140" i="31"/>
  <c r="T140" i="32"/>
  <c r="L139" i="34"/>
  <c r="J140" i="34" s="1"/>
  <c r="M139" i="34"/>
  <c r="K140" i="34" s="1"/>
  <c r="E140" i="34" s="1"/>
  <c r="S140" i="34" s="1"/>
  <c r="U139" i="34" s="1"/>
  <c r="B139" i="34"/>
  <c r="A139" i="34" s="1"/>
  <c r="F139" i="34"/>
  <c r="B141" i="35"/>
  <c r="A141" i="35" s="1"/>
  <c r="F141" i="35"/>
  <c r="H264" i="35"/>
  <c r="I141" i="35"/>
  <c r="E141" i="35"/>
  <c r="H264" i="34"/>
  <c r="H265" i="33"/>
  <c r="S140" i="33"/>
  <c r="L140" i="33"/>
  <c r="J141" i="33" s="1"/>
  <c r="M140" i="33"/>
  <c r="K141" i="33" s="1"/>
  <c r="E141" i="33" s="1"/>
  <c r="B140" i="32"/>
  <c r="A140" i="32" s="1"/>
  <c r="F140" i="32"/>
  <c r="M140" i="32"/>
  <c r="K141" i="32" s="1"/>
  <c r="L140" i="32"/>
  <c r="J141" i="32" s="1"/>
  <c r="H264" i="32"/>
  <c r="H265" i="31"/>
  <c r="I143" i="10"/>
  <c r="H265" i="29"/>
  <c r="H264" i="27"/>
  <c r="H264" i="26"/>
  <c r="H264" i="25"/>
  <c r="H265" i="24"/>
  <c r="H264" i="23"/>
  <c r="H265" i="22"/>
  <c r="H265" i="21"/>
  <c r="H265" i="20"/>
  <c r="H262" i="18"/>
  <c r="H263" i="16"/>
  <c r="F136" i="6"/>
  <c r="M136" i="6"/>
  <c r="K137" i="6" s="1"/>
  <c r="L136" i="6"/>
  <c r="J137" i="6" s="1"/>
  <c r="I140" i="31" l="1"/>
  <c r="D140" i="31"/>
  <c r="T140" i="34"/>
  <c r="D140" i="34"/>
  <c r="I140" i="34"/>
  <c r="S141" i="35"/>
  <c r="H265" i="35"/>
  <c r="L141" i="35"/>
  <c r="J142" i="35" s="1"/>
  <c r="M141" i="35"/>
  <c r="K142" i="35" s="1"/>
  <c r="E142" i="35" s="1"/>
  <c r="H265" i="34"/>
  <c r="T140" i="33"/>
  <c r="U139" i="33"/>
  <c r="S141" i="33"/>
  <c r="I141" i="33"/>
  <c r="D141" i="33"/>
  <c r="H266" i="33"/>
  <c r="I141" i="32"/>
  <c r="D141" i="32"/>
  <c r="E141" i="32"/>
  <c r="H265" i="32"/>
  <c r="H266" i="31"/>
  <c r="M143" i="10"/>
  <c r="K144" i="10" s="1"/>
  <c r="L143" i="10"/>
  <c r="J144" i="10" s="1"/>
  <c r="H266" i="29"/>
  <c r="H265" i="27"/>
  <c r="H265" i="26"/>
  <c r="H265" i="25"/>
  <c r="H266" i="24"/>
  <c r="H265" i="23"/>
  <c r="H266" i="22"/>
  <c r="H266" i="21"/>
  <c r="H266" i="20"/>
  <c r="H263" i="18"/>
  <c r="H264" i="16"/>
  <c r="I137" i="6"/>
  <c r="E137" i="6"/>
  <c r="S137" i="6" s="1"/>
  <c r="D137" i="6"/>
  <c r="B137" i="6" s="1"/>
  <c r="A137" i="6" s="1"/>
  <c r="B140" i="31" l="1"/>
  <c r="A140" i="31" s="1"/>
  <c r="F140" i="31"/>
  <c r="M140" i="31"/>
  <c r="K141" i="31" s="1"/>
  <c r="E141" i="31" s="1"/>
  <c r="S141" i="31" s="1"/>
  <c r="L140" i="31"/>
  <c r="J141" i="31" s="1"/>
  <c r="L140" i="34"/>
  <c r="J141" i="34" s="1"/>
  <c r="M140" i="34"/>
  <c r="K141" i="34" s="1"/>
  <c r="E141" i="34" s="1"/>
  <c r="S141" i="34" s="1"/>
  <c r="F140" i="34"/>
  <c r="B140" i="34"/>
  <c r="A140" i="34" s="1"/>
  <c r="I142" i="35"/>
  <c r="D142" i="35"/>
  <c r="S142" i="35"/>
  <c r="U141" i="35" s="1"/>
  <c r="H266" i="35"/>
  <c r="T141" i="35"/>
  <c r="U140" i="35"/>
  <c r="H266" i="34"/>
  <c r="H267" i="33"/>
  <c r="U140" i="33"/>
  <c r="B141" i="33"/>
  <c r="A141" i="33" s="1"/>
  <c r="F141" i="33"/>
  <c r="T141" i="33"/>
  <c r="L141" i="33"/>
  <c r="J142" i="33" s="1"/>
  <c r="D142" i="33" s="1"/>
  <c r="M141" i="33"/>
  <c r="K142" i="33" s="1"/>
  <c r="S141" i="32"/>
  <c r="B141" i="32"/>
  <c r="A141" i="32" s="1"/>
  <c r="F141" i="32"/>
  <c r="H266" i="32"/>
  <c r="M141" i="32"/>
  <c r="K142" i="32" s="1"/>
  <c r="E142" i="32" s="1"/>
  <c r="L141" i="32"/>
  <c r="J142" i="32" s="1"/>
  <c r="H267" i="31"/>
  <c r="I144" i="10"/>
  <c r="H267" i="29"/>
  <c r="H266" i="27"/>
  <c r="H266" i="26"/>
  <c r="H266" i="25"/>
  <c r="H267" i="24"/>
  <c r="H266" i="23"/>
  <c r="H267" i="22"/>
  <c r="H267" i="21"/>
  <c r="H267" i="20"/>
  <c r="H264" i="18"/>
  <c r="H265" i="16"/>
  <c r="T137" i="6"/>
  <c r="U136" i="6"/>
  <c r="L137" i="6"/>
  <c r="J138" i="6" s="1"/>
  <c r="M137" i="6"/>
  <c r="K138" i="6" s="1"/>
  <c r="F137" i="6"/>
  <c r="D141" i="31" l="1"/>
  <c r="I141" i="31"/>
  <c r="D141" i="34"/>
  <c r="I141" i="34"/>
  <c r="H267" i="35"/>
  <c r="B142" i="35"/>
  <c r="A142" i="35" s="1"/>
  <c r="F142" i="35"/>
  <c r="T142" i="35"/>
  <c r="M142" i="35"/>
  <c r="K143" i="35" s="1"/>
  <c r="L142" i="35"/>
  <c r="J143" i="35" s="1"/>
  <c r="D143" i="35" s="1"/>
  <c r="T141" i="34"/>
  <c r="U140" i="34"/>
  <c r="H267" i="34"/>
  <c r="B142" i="33"/>
  <c r="A142" i="33" s="1"/>
  <c r="F142" i="33"/>
  <c r="I142" i="33"/>
  <c r="E142" i="33"/>
  <c r="H268" i="33"/>
  <c r="I142" i="32"/>
  <c r="S142" i="32"/>
  <c r="U141" i="32" s="1"/>
  <c r="H267" i="32"/>
  <c r="D142" i="32"/>
  <c r="U140" i="32"/>
  <c r="T141" i="32"/>
  <c r="H268" i="31"/>
  <c r="T141" i="31"/>
  <c r="U140" i="31"/>
  <c r="M144" i="10"/>
  <c r="K145" i="10" s="1"/>
  <c r="L144" i="10"/>
  <c r="J145" i="10" s="1"/>
  <c r="H268" i="29"/>
  <c r="H267" i="27"/>
  <c r="H267" i="26"/>
  <c r="H267" i="25"/>
  <c r="H268" i="24"/>
  <c r="H267" i="23"/>
  <c r="H268" i="22"/>
  <c r="H268" i="21"/>
  <c r="H268" i="20"/>
  <c r="H265" i="18"/>
  <c r="H266" i="16"/>
  <c r="I138" i="6"/>
  <c r="D138" i="6"/>
  <c r="B138" i="6" s="1"/>
  <c r="A138" i="6" s="1"/>
  <c r="E138" i="6"/>
  <c r="S138" i="6" s="1"/>
  <c r="M141" i="31" l="1"/>
  <c r="K142" i="31" s="1"/>
  <c r="E142" i="31" s="1"/>
  <c r="S142" i="31" s="1"/>
  <c r="U141" i="31" s="1"/>
  <c r="L141" i="31"/>
  <c r="J142" i="31" s="1"/>
  <c r="B141" i="31"/>
  <c r="A141" i="31" s="1"/>
  <c r="F141" i="31"/>
  <c r="B141" i="34"/>
  <c r="A141" i="34" s="1"/>
  <c r="F141" i="34"/>
  <c r="L141" i="34"/>
  <c r="J142" i="34" s="1"/>
  <c r="M141" i="34"/>
  <c r="K142" i="34" s="1"/>
  <c r="E142" i="34" s="1"/>
  <c r="S142" i="34" s="1"/>
  <c r="E143" i="35"/>
  <c r="B143" i="35"/>
  <c r="A143" i="35" s="1"/>
  <c r="F143" i="35"/>
  <c r="H268" i="35"/>
  <c r="I143" i="35"/>
  <c r="H268" i="34"/>
  <c r="S142" i="33"/>
  <c r="H269" i="33"/>
  <c r="L142" i="33"/>
  <c r="J143" i="33" s="1"/>
  <c r="M142" i="33"/>
  <c r="K143" i="33" s="1"/>
  <c r="B142" i="32"/>
  <c r="A142" i="32" s="1"/>
  <c r="F142" i="32"/>
  <c r="T142" i="32"/>
  <c r="H268" i="32"/>
  <c r="M142" i="32"/>
  <c r="K143" i="32" s="1"/>
  <c r="L142" i="32"/>
  <c r="J143" i="32" s="1"/>
  <c r="D143" i="32" s="1"/>
  <c r="H269" i="31"/>
  <c r="I145" i="10"/>
  <c r="H269" i="29"/>
  <c r="H268" i="27"/>
  <c r="H268" i="26"/>
  <c r="H268" i="25"/>
  <c r="H269" i="24"/>
  <c r="H268" i="23"/>
  <c r="H269" i="22"/>
  <c r="H269" i="21"/>
  <c r="H269" i="20"/>
  <c r="H266" i="18"/>
  <c r="H267" i="16"/>
  <c r="T138" i="6"/>
  <c r="U137" i="6"/>
  <c r="M138" i="6"/>
  <c r="K139" i="6" s="1"/>
  <c r="E139" i="6" s="1"/>
  <c r="S139" i="6" s="1"/>
  <c r="L138" i="6"/>
  <c r="J139" i="6" s="1"/>
  <c r="D139" i="6" s="1"/>
  <c r="B139" i="6" s="1"/>
  <c r="A139" i="6" s="1"/>
  <c r="F138" i="6"/>
  <c r="T142" i="31" l="1"/>
  <c r="I142" i="31"/>
  <c r="D142" i="31"/>
  <c r="D142" i="34"/>
  <c r="I142" i="34"/>
  <c r="M143" i="35"/>
  <c r="K144" i="35" s="1"/>
  <c r="E144" i="35" s="1"/>
  <c r="L143" i="35"/>
  <c r="J144" i="35" s="1"/>
  <c r="H269" i="35"/>
  <c r="S143" i="35"/>
  <c r="T142" i="34"/>
  <c r="U141" i="34"/>
  <c r="H269" i="34"/>
  <c r="T142" i="33"/>
  <c r="U141" i="33"/>
  <c r="H270" i="33"/>
  <c r="I143" i="33"/>
  <c r="D143" i="33"/>
  <c r="E143" i="33"/>
  <c r="E143" i="32"/>
  <c r="B143" i="32"/>
  <c r="A143" i="32" s="1"/>
  <c r="F143" i="32"/>
  <c r="H269" i="32"/>
  <c r="I143" i="32"/>
  <c r="H270" i="31"/>
  <c r="L145" i="10"/>
  <c r="J146" i="10" s="1"/>
  <c r="M145" i="10"/>
  <c r="K146" i="10" s="1"/>
  <c r="H270" i="29"/>
  <c r="H269" i="27"/>
  <c r="H269" i="26"/>
  <c r="H269" i="25"/>
  <c r="H270" i="24"/>
  <c r="H269" i="23"/>
  <c r="H270" i="22"/>
  <c r="H270" i="21"/>
  <c r="H270" i="20"/>
  <c r="H267" i="18"/>
  <c r="H268" i="16"/>
  <c r="U138" i="6"/>
  <c r="T139" i="6"/>
  <c r="F139" i="6"/>
  <c r="I139" i="6"/>
  <c r="B142" i="31" l="1"/>
  <c r="A142" i="31" s="1"/>
  <c r="F142" i="31"/>
  <c r="M142" i="31"/>
  <c r="K143" i="31" s="1"/>
  <c r="E143" i="31" s="1"/>
  <c r="S143" i="31" s="1"/>
  <c r="L142" i="31"/>
  <c r="J143" i="31" s="1"/>
  <c r="M142" i="34"/>
  <c r="K143" i="34" s="1"/>
  <c r="E143" i="34" s="1"/>
  <c r="S143" i="34" s="1"/>
  <c r="L142" i="34"/>
  <c r="J143" i="34" s="1"/>
  <c r="B142" i="34"/>
  <c r="A142" i="34" s="1"/>
  <c r="F142" i="34"/>
  <c r="S144" i="35"/>
  <c r="U143" i="35" s="1"/>
  <c r="H270" i="35"/>
  <c r="T143" i="35"/>
  <c r="U142" i="35"/>
  <c r="I144" i="35"/>
  <c r="D144" i="35"/>
  <c r="H270" i="34"/>
  <c r="S143" i="33"/>
  <c r="B143" i="33"/>
  <c r="A143" i="33" s="1"/>
  <c r="F143" i="33"/>
  <c r="H271" i="33"/>
  <c r="L143" i="33"/>
  <c r="J144" i="33" s="1"/>
  <c r="M143" i="33"/>
  <c r="K144" i="33" s="1"/>
  <c r="L143" i="32"/>
  <c r="J144" i="32" s="1"/>
  <c r="M143" i="32"/>
  <c r="K144" i="32" s="1"/>
  <c r="E144" i="32" s="1"/>
  <c r="H270" i="32"/>
  <c r="S143" i="32"/>
  <c r="H271" i="31"/>
  <c r="I146" i="10"/>
  <c r="H271" i="29"/>
  <c r="H270" i="27"/>
  <c r="H270" i="26"/>
  <c r="H270" i="25"/>
  <c r="H271" i="24"/>
  <c r="H270" i="23"/>
  <c r="H271" i="22"/>
  <c r="H271" i="21"/>
  <c r="H271" i="20"/>
  <c r="H268" i="18"/>
  <c r="H269" i="16"/>
  <c r="M139" i="6"/>
  <c r="K140" i="6" s="1"/>
  <c r="L139" i="6"/>
  <c r="J140" i="6" s="1"/>
  <c r="D143" i="31" l="1"/>
  <c r="I143" i="31"/>
  <c r="I143" i="34"/>
  <c r="D143" i="34"/>
  <c r="T144" i="35"/>
  <c r="B144" i="35"/>
  <c r="A144" i="35" s="1"/>
  <c r="F144" i="35"/>
  <c r="H271" i="35"/>
  <c r="L144" i="35"/>
  <c r="J145" i="35" s="1"/>
  <c r="M144" i="35"/>
  <c r="K145" i="35" s="1"/>
  <c r="H271" i="34"/>
  <c r="T143" i="34"/>
  <c r="U142" i="34"/>
  <c r="H272" i="33"/>
  <c r="T143" i="33"/>
  <c r="U142" i="33"/>
  <c r="I144" i="33"/>
  <c r="D144" i="33"/>
  <c r="E144" i="33"/>
  <c r="S144" i="32"/>
  <c r="T144" i="32" s="1"/>
  <c r="I144" i="32"/>
  <c r="D144" i="32"/>
  <c r="H271" i="32"/>
  <c r="U142" i="32"/>
  <c r="T143" i="32"/>
  <c r="H272" i="31"/>
  <c r="T143" i="31"/>
  <c r="U142" i="31"/>
  <c r="L146" i="10"/>
  <c r="J147" i="10" s="1"/>
  <c r="M146" i="10"/>
  <c r="K147" i="10" s="1"/>
  <c r="H272" i="29"/>
  <c r="H271" i="27"/>
  <c r="H271" i="26"/>
  <c r="H271" i="25"/>
  <c r="H272" i="24"/>
  <c r="H271" i="23"/>
  <c r="H272" i="22"/>
  <c r="H272" i="21"/>
  <c r="H272" i="20"/>
  <c r="H269" i="18"/>
  <c r="H270" i="16"/>
  <c r="I140" i="6"/>
  <c r="D140" i="6"/>
  <c r="B140" i="6" s="1"/>
  <c r="A140" i="6" s="1"/>
  <c r="E140" i="6"/>
  <c r="S140" i="6" s="1"/>
  <c r="M143" i="31" l="1"/>
  <c r="K144" i="31" s="1"/>
  <c r="E144" i="31" s="1"/>
  <c r="S144" i="31" s="1"/>
  <c r="U143" i="31" s="1"/>
  <c r="L143" i="31"/>
  <c r="J144" i="31" s="1"/>
  <c r="F143" i="31"/>
  <c r="B143" i="31"/>
  <c r="A143" i="31" s="1"/>
  <c r="T144" i="31"/>
  <c r="U143" i="32"/>
  <c r="B143" i="34"/>
  <c r="A143" i="34" s="1"/>
  <c r="F143" i="34"/>
  <c r="L143" i="34"/>
  <c r="J144" i="34" s="1"/>
  <c r="M143" i="34"/>
  <c r="K144" i="34" s="1"/>
  <c r="E144" i="34" s="1"/>
  <c r="S144" i="34" s="1"/>
  <c r="U143" i="34" s="1"/>
  <c r="H272" i="35"/>
  <c r="E145" i="35"/>
  <c r="I145" i="35"/>
  <c r="D145" i="35"/>
  <c r="H272" i="34"/>
  <c r="B144" i="33"/>
  <c r="A144" i="33" s="1"/>
  <c r="F144" i="33"/>
  <c r="H273" i="33"/>
  <c r="L144" i="33"/>
  <c r="J145" i="33" s="1"/>
  <c r="M144" i="33"/>
  <c r="K145" i="33" s="1"/>
  <c r="E145" i="33" s="1"/>
  <c r="S144" i="33"/>
  <c r="B144" i="32"/>
  <c r="A144" i="32" s="1"/>
  <c r="F144" i="32"/>
  <c r="M144" i="32"/>
  <c r="K145" i="32" s="1"/>
  <c r="L144" i="32"/>
  <c r="J145" i="32" s="1"/>
  <c r="H272" i="32"/>
  <c r="H273" i="31"/>
  <c r="I147" i="10"/>
  <c r="H273" i="29"/>
  <c r="H272" i="27"/>
  <c r="H272" i="26"/>
  <c r="H272" i="25"/>
  <c r="H273" i="24"/>
  <c r="H272" i="23"/>
  <c r="H273" i="22"/>
  <c r="H273" i="21"/>
  <c r="H273" i="20"/>
  <c r="H270" i="18"/>
  <c r="H271" i="16"/>
  <c r="T140" i="6"/>
  <c r="U139" i="6"/>
  <c r="F140" i="6"/>
  <c r="M140" i="6"/>
  <c r="K141" i="6" s="1"/>
  <c r="L140" i="6"/>
  <c r="J141" i="6" s="1"/>
  <c r="I144" i="31" l="1"/>
  <c r="D144" i="31"/>
  <c r="T144" i="34"/>
  <c r="D144" i="34"/>
  <c r="I144" i="34"/>
  <c r="H273" i="35"/>
  <c r="S145" i="35"/>
  <c r="B145" i="35"/>
  <c r="A145" i="35" s="1"/>
  <c r="F145" i="35"/>
  <c r="M145" i="35"/>
  <c r="K146" i="35" s="1"/>
  <c r="L145" i="35"/>
  <c r="J146" i="35" s="1"/>
  <c r="H273" i="34"/>
  <c r="T144" i="33"/>
  <c r="U143" i="33"/>
  <c r="S145" i="33"/>
  <c r="T145" i="33" s="1"/>
  <c r="H274" i="33"/>
  <c r="I145" i="33"/>
  <c r="D145" i="33"/>
  <c r="I145" i="32"/>
  <c r="D145" i="32"/>
  <c r="E145" i="32"/>
  <c r="H273" i="32"/>
  <c r="H274" i="31"/>
  <c r="L147" i="10"/>
  <c r="J148" i="10" s="1"/>
  <c r="M147" i="10"/>
  <c r="K148" i="10" s="1"/>
  <c r="H274" i="29"/>
  <c r="H273" i="27"/>
  <c r="H273" i="26"/>
  <c r="H273" i="25"/>
  <c r="H274" i="24"/>
  <c r="H273" i="23"/>
  <c r="H274" i="22"/>
  <c r="H274" i="21"/>
  <c r="H274" i="20"/>
  <c r="H271" i="18"/>
  <c r="H272" i="16"/>
  <c r="E141" i="6"/>
  <c r="S141" i="6" s="1"/>
  <c r="I141" i="6"/>
  <c r="D141" i="6"/>
  <c r="B141" i="6" s="1"/>
  <c r="A141" i="6" s="1"/>
  <c r="B144" i="31" l="1"/>
  <c r="A144" i="31" s="1"/>
  <c r="F144" i="31"/>
  <c r="M144" i="31"/>
  <c r="K145" i="31" s="1"/>
  <c r="E145" i="31" s="1"/>
  <c r="S145" i="31" s="1"/>
  <c r="L144" i="31"/>
  <c r="J145" i="31" s="1"/>
  <c r="L144" i="34"/>
  <c r="J145" i="34" s="1"/>
  <c r="M144" i="34"/>
  <c r="K145" i="34" s="1"/>
  <c r="E145" i="34" s="1"/>
  <c r="S145" i="34" s="1"/>
  <c r="B144" i="34"/>
  <c r="A144" i="34" s="1"/>
  <c r="F144" i="34"/>
  <c r="I146" i="35"/>
  <c r="H274" i="35"/>
  <c r="T145" i="35"/>
  <c r="U144" i="35"/>
  <c r="E146" i="35"/>
  <c r="D146" i="35"/>
  <c r="H274" i="34"/>
  <c r="B145" i="33"/>
  <c r="A145" i="33" s="1"/>
  <c r="F145" i="33"/>
  <c r="H275" i="33"/>
  <c r="L145" i="33"/>
  <c r="J146" i="33" s="1"/>
  <c r="M145" i="33"/>
  <c r="K146" i="33" s="1"/>
  <c r="U144" i="33"/>
  <c r="S145" i="32"/>
  <c r="B145" i="32"/>
  <c r="A145" i="32" s="1"/>
  <c r="F145" i="32"/>
  <c r="H274" i="32"/>
  <c r="M145" i="32"/>
  <c r="K146" i="32" s="1"/>
  <c r="E146" i="32" s="1"/>
  <c r="L145" i="32"/>
  <c r="J146" i="32" s="1"/>
  <c r="H275" i="31"/>
  <c r="I148" i="10"/>
  <c r="H275" i="29"/>
  <c r="H274" i="27"/>
  <c r="H274" i="26"/>
  <c r="H274" i="25"/>
  <c r="H275" i="24"/>
  <c r="H274" i="23"/>
  <c r="H275" i="22"/>
  <c r="H275" i="21"/>
  <c r="H275" i="20"/>
  <c r="H272" i="18"/>
  <c r="H273" i="16"/>
  <c r="T141" i="6"/>
  <c r="U140" i="6"/>
  <c r="L141" i="6"/>
  <c r="J142" i="6" s="1"/>
  <c r="D142" i="6" s="1"/>
  <c r="B142" i="6" s="1"/>
  <c r="A142" i="6" s="1"/>
  <c r="M141" i="6"/>
  <c r="K142" i="6" s="1"/>
  <c r="E142" i="6" s="1"/>
  <c r="S142" i="6" s="1"/>
  <c r="U141" i="6" s="1"/>
  <c r="F141" i="6"/>
  <c r="D145" i="31" l="1"/>
  <c r="I145" i="31"/>
  <c r="D145" i="34"/>
  <c r="I145" i="34"/>
  <c r="B146" i="35"/>
  <c r="A146" i="35" s="1"/>
  <c r="F146" i="35"/>
  <c r="H275" i="35"/>
  <c r="S146" i="35"/>
  <c r="L146" i="35"/>
  <c r="J147" i="35" s="1"/>
  <c r="M146" i="35"/>
  <c r="K147" i="35" s="1"/>
  <c r="H275" i="34"/>
  <c r="T145" i="34"/>
  <c r="U144" i="34"/>
  <c r="H276" i="33"/>
  <c r="E146" i="33"/>
  <c r="I146" i="33"/>
  <c r="D146" i="33"/>
  <c r="I146" i="32"/>
  <c r="S146" i="32"/>
  <c r="U145" i="32" s="1"/>
  <c r="D146" i="32"/>
  <c r="H275" i="32"/>
  <c r="U144" i="32"/>
  <c r="T145" i="32"/>
  <c r="H276" i="31"/>
  <c r="T145" i="31"/>
  <c r="U144" i="31"/>
  <c r="M148" i="10"/>
  <c r="K149" i="10" s="1"/>
  <c r="L148" i="10"/>
  <c r="J149" i="10" s="1"/>
  <c r="H276" i="29"/>
  <c r="H275" i="27"/>
  <c r="H275" i="26"/>
  <c r="H275" i="25"/>
  <c r="H276" i="24"/>
  <c r="H275" i="23"/>
  <c r="H276" i="22"/>
  <c r="H276" i="21"/>
  <c r="H276" i="20"/>
  <c r="H273" i="18"/>
  <c r="H274" i="16"/>
  <c r="T142" i="6"/>
  <c r="F142" i="6"/>
  <c r="I142" i="6"/>
  <c r="M145" i="31" l="1"/>
  <c r="K146" i="31" s="1"/>
  <c r="E146" i="31" s="1"/>
  <c r="S146" i="31" s="1"/>
  <c r="U145" i="31" s="1"/>
  <c r="L145" i="31"/>
  <c r="J146" i="31" s="1"/>
  <c r="F145" i="31"/>
  <c r="B145" i="31"/>
  <c r="A145" i="31" s="1"/>
  <c r="L145" i="34"/>
  <c r="J146" i="34" s="1"/>
  <c r="M145" i="34"/>
  <c r="K146" i="34" s="1"/>
  <c r="E146" i="34" s="1"/>
  <c r="S146" i="34" s="1"/>
  <c r="B145" i="34"/>
  <c r="A145" i="34" s="1"/>
  <c r="F145" i="34"/>
  <c r="I147" i="35"/>
  <c r="H276" i="35"/>
  <c r="U145" i="35"/>
  <c r="T146" i="35"/>
  <c r="E147" i="35"/>
  <c r="D147" i="35"/>
  <c r="H276" i="34"/>
  <c r="H277" i="33"/>
  <c r="S146" i="33"/>
  <c r="B146" i="33"/>
  <c r="A146" i="33" s="1"/>
  <c r="F146" i="33"/>
  <c r="L146" i="33"/>
  <c r="J147" i="33" s="1"/>
  <c r="M146" i="33"/>
  <c r="K147" i="33" s="1"/>
  <c r="H276" i="32"/>
  <c r="T146" i="32"/>
  <c r="B146" i="32"/>
  <c r="A146" i="32" s="1"/>
  <c r="F146" i="32"/>
  <c r="M146" i="32"/>
  <c r="K147" i="32" s="1"/>
  <c r="L146" i="32"/>
  <c r="J147" i="32" s="1"/>
  <c r="H277" i="31"/>
  <c r="I149" i="10"/>
  <c r="H277" i="29"/>
  <c r="H276" i="27"/>
  <c r="H276" i="26"/>
  <c r="H276" i="25"/>
  <c r="H277" i="24"/>
  <c r="H276" i="23"/>
  <c r="H277" i="22"/>
  <c r="H277" i="21"/>
  <c r="H277" i="20"/>
  <c r="H274" i="18"/>
  <c r="H275" i="16"/>
  <c r="M142" i="6"/>
  <c r="K143" i="6" s="1"/>
  <c r="L142" i="6"/>
  <c r="J143" i="6" s="1"/>
  <c r="T146" i="31" l="1"/>
  <c r="I146" i="31"/>
  <c r="D146" i="31"/>
  <c r="I146" i="34"/>
  <c r="D146" i="34"/>
  <c r="H277" i="35"/>
  <c r="B147" i="35"/>
  <c r="A147" i="35" s="1"/>
  <c r="F147" i="35"/>
  <c r="M147" i="35"/>
  <c r="K148" i="35" s="1"/>
  <c r="E148" i="35" s="1"/>
  <c r="L147" i="35"/>
  <c r="J148" i="35" s="1"/>
  <c r="D148" i="35" s="1"/>
  <c r="S147" i="35"/>
  <c r="H277" i="34"/>
  <c r="U145" i="34"/>
  <c r="T146" i="34"/>
  <c r="H278" i="33"/>
  <c r="I147" i="33"/>
  <c r="T146" i="33"/>
  <c r="U145" i="33"/>
  <c r="E147" i="33"/>
  <c r="D147" i="33"/>
  <c r="E147" i="32"/>
  <c r="H277" i="32"/>
  <c r="I147" i="32"/>
  <c r="D147" i="32"/>
  <c r="H278" i="31"/>
  <c r="L149" i="10"/>
  <c r="J150" i="10" s="1"/>
  <c r="M149" i="10"/>
  <c r="K150" i="10" s="1"/>
  <c r="H278" i="29"/>
  <c r="H277" i="27"/>
  <c r="H277" i="26"/>
  <c r="H277" i="25"/>
  <c r="H278" i="24"/>
  <c r="H277" i="23"/>
  <c r="H278" i="22"/>
  <c r="H278" i="21"/>
  <c r="H278" i="20"/>
  <c r="H275" i="18"/>
  <c r="H276" i="16"/>
  <c r="I143" i="6"/>
  <c r="D143" i="6"/>
  <c r="B143" i="6" s="1"/>
  <c r="A143" i="6" s="1"/>
  <c r="E143" i="6"/>
  <c r="S143" i="6" s="1"/>
  <c r="B146" i="31" l="1"/>
  <c r="A146" i="31" s="1"/>
  <c r="F146" i="31"/>
  <c r="L146" i="31"/>
  <c r="J147" i="31" s="1"/>
  <c r="M146" i="31"/>
  <c r="K147" i="31" s="1"/>
  <c r="E147" i="31" s="1"/>
  <c r="S147" i="31" s="1"/>
  <c r="F146" i="34"/>
  <c r="B146" i="34"/>
  <c r="A146" i="34" s="1"/>
  <c r="M146" i="34"/>
  <c r="K147" i="34" s="1"/>
  <c r="E147" i="34" s="1"/>
  <c r="S147" i="34" s="1"/>
  <c r="T147" i="34" s="1"/>
  <c r="L146" i="34"/>
  <c r="J147" i="34" s="1"/>
  <c r="U146" i="35"/>
  <c r="T147" i="35"/>
  <c r="H278" i="35"/>
  <c r="S148" i="35"/>
  <c r="U147" i="35" s="1"/>
  <c r="B148" i="35"/>
  <c r="A148" i="35" s="1"/>
  <c r="F148" i="35"/>
  <c r="I148" i="35"/>
  <c r="H278" i="34"/>
  <c r="L147" i="33"/>
  <c r="J148" i="33" s="1"/>
  <c r="M147" i="33"/>
  <c r="K148" i="33" s="1"/>
  <c r="E148" i="33" s="1"/>
  <c r="B147" i="33"/>
  <c r="A147" i="33" s="1"/>
  <c r="F147" i="33"/>
  <c r="H279" i="33"/>
  <c r="S147" i="33"/>
  <c r="B147" i="32"/>
  <c r="A147" i="32" s="1"/>
  <c r="F147" i="32"/>
  <c r="H278" i="32"/>
  <c r="L147" i="32"/>
  <c r="J148" i="32" s="1"/>
  <c r="D148" i="32" s="1"/>
  <c r="M147" i="32"/>
  <c r="K148" i="32" s="1"/>
  <c r="E148" i="32" s="1"/>
  <c r="S147" i="32"/>
  <c r="H279" i="31"/>
  <c r="I150" i="10"/>
  <c r="H279" i="29"/>
  <c r="H278" i="27"/>
  <c r="H278" i="26"/>
  <c r="H278" i="25"/>
  <c r="H279" i="24"/>
  <c r="H278" i="23"/>
  <c r="H279" i="22"/>
  <c r="H279" i="21"/>
  <c r="H279" i="20"/>
  <c r="H276" i="18"/>
  <c r="H277" i="16"/>
  <c r="T143" i="6"/>
  <c r="U142" i="6"/>
  <c r="F143" i="6"/>
  <c r="M143" i="6"/>
  <c r="K144" i="6" s="1"/>
  <c r="L143" i="6"/>
  <c r="J144" i="6" s="1"/>
  <c r="D147" i="31" l="1"/>
  <c r="I147" i="31"/>
  <c r="U146" i="34"/>
  <c r="D147" i="34"/>
  <c r="I147" i="34"/>
  <c r="L148" i="35"/>
  <c r="J149" i="35" s="1"/>
  <c r="M148" i="35"/>
  <c r="K149" i="35" s="1"/>
  <c r="H279" i="35"/>
  <c r="T148" i="35"/>
  <c r="H279" i="34"/>
  <c r="T147" i="33"/>
  <c r="U146" i="33"/>
  <c r="I148" i="33"/>
  <c r="S148" i="33"/>
  <c r="T148" i="33" s="1"/>
  <c r="D148" i="33"/>
  <c r="H280" i="33"/>
  <c r="T147" i="32"/>
  <c r="U146" i="32"/>
  <c r="B148" i="32"/>
  <c r="A148" i="32" s="1"/>
  <c r="F148" i="32"/>
  <c r="S148" i="32"/>
  <c r="H279" i="32"/>
  <c r="I148" i="32"/>
  <c r="H280" i="31"/>
  <c r="T147" i="31"/>
  <c r="U146" i="31"/>
  <c r="L150" i="10"/>
  <c r="J151" i="10" s="1"/>
  <c r="M150" i="10"/>
  <c r="K151" i="10" s="1"/>
  <c r="H280" i="29"/>
  <c r="H279" i="27"/>
  <c r="H279" i="26"/>
  <c r="H279" i="25"/>
  <c r="H280" i="24"/>
  <c r="H279" i="23"/>
  <c r="H280" i="22"/>
  <c r="H280" i="21"/>
  <c r="H280" i="20"/>
  <c r="H277" i="18"/>
  <c r="H278" i="16"/>
  <c r="I144" i="6"/>
  <c r="D144" i="6"/>
  <c r="B144" i="6" s="1"/>
  <c r="A144" i="6" s="1"/>
  <c r="E144" i="6"/>
  <c r="S144" i="6" s="1"/>
  <c r="M147" i="31" l="1"/>
  <c r="K148" i="31" s="1"/>
  <c r="E148" i="31" s="1"/>
  <c r="S148" i="31" s="1"/>
  <c r="U147" i="31" s="1"/>
  <c r="L147" i="31"/>
  <c r="J148" i="31" s="1"/>
  <c r="B147" i="31"/>
  <c r="A147" i="31" s="1"/>
  <c r="F147" i="31"/>
  <c r="M147" i="34"/>
  <c r="K148" i="34" s="1"/>
  <c r="E148" i="34" s="1"/>
  <c r="S148" i="34" s="1"/>
  <c r="L147" i="34"/>
  <c r="J148" i="34" s="1"/>
  <c r="B147" i="34"/>
  <c r="A147" i="34" s="1"/>
  <c r="F147" i="34"/>
  <c r="I149" i="35"/>
  <c r="D149" i="35"/>
  <c r="H280" i="35"/>
  <c r="E149" i="35"/>
  <c r="H280" i="34"/>
  <c r="B148" i="33"/>
  <c r="A148" i="33" s="1"/>
  <c r="F148" i="33"/>
  <c r="H281" i="33"/>
  <c r="L148" i="33"/>
  <c r="J149" i="33" s="1"/>
  <c r="M148" i="33"/>
  <c r="K149" i="33" s="1"/>
  <c r="U147" i="33"/>
  <c r="U147" i="32"/>
  <c r="M148" i="32"/>
  <c r="K149" i="32" s="1"/>
  <c r="L148" i="32"/>
  <c r="J149" i="32" s="1"/>
  <c r="H280" i="32"/>
  <c r="T148" i="32"/>
  <c r="H281" i="31"/>
  <c r="I151" i="10"/>
  <c r="H281" i="29"/>
  <c r="H280" i="27"/>
  <c r="H280" i="26"/>
  <c r="H280" i="25"/>
  <c r="H281" i="24"/>
  <c r="H280" i="23"/>
  <c r="H281" i="22"/>
  <c r="H281" i="21"/>
  <c r="H281" i="20"/>
  <c r="H278" i="18"/>
  <c r="H279" i="16"/>
  <c r="T144" i="6"/>
  <c r="U143" i="6"/>
  <c r="F144" i="6"/>
  <c r="M144" i="6"/>
  <c r="K145" i="6" s="1"/>
  <c r="L144" i="6"/>
  <c r="J145" i="6" s="1"/>
  <c r="T148" i="31" l="1"/>
  <c r="I148" i="31"/>
  <c r="D148" i="31"/>
  <c r="D148" i="34"/>
  <c r="I148" i="34"/>
  <c r="H281" i="35"/>
  <c r="S149" i="35"/>
  <c r="B149" i="35"/>
  <c r="A149" i="35" s="1"/>
  <c r="F149" i="35"/>
  <c r="M149" i="35"/>
  <c r="K150" i="35" s="1"/>
  <c r="L149" i="35"/>
  <c r="J150" i="35" s="1"/>
  <c r="H281" i="34"/>
  <c r="T148" i="34"/>
  <c r="U147" i="34"/>
  <c r="E149" i="33"/>
  <c r="I149" i="33"/>
  <c r="H282" i="33"/>
  <c r="D149" i="33"/>
  <c r="I149" i="32"/>
  <c r="D149" i="32"/>
  <c r="E149" i="32"/>
  <c r="H281" i="32"/>
  <c r="H282" i="31"/>
  <c r="M151" i="10"/>
  <c r="K152" i="10" s="1"/>
  <c r="L151" i="10"/>
  <c r="J152" i="10" s="1"/>
  <c r="H282" i="29"/>
  <c r="H281" i="27"/>
  <c r="H281" i="26"/>
  <c r="H281" i="25"/>
  <c r="H282" i="24"/>
  <c r="H281" i="23"/>
  <c r="H282" i="22"/>
  <c r="H282" i="21"/>
  <c r="H282" i="20"/>
  <c r="H279" i="18"/>
  <c r="H280" i="16"/>
  <c r="I145" i="6"/>
  <c r="E145" i="6"/>
  <c r="S145" i="6" s="1"/>
  <c r="D145" i="6"/>
  <c r="B145" i="6" s="1"/>
  <c r="A145" i="6" s="1"/>
  <c r="B148" i="31" l="1"/>
  <c r="A148" i="31" s="1"/>
  <c r="F148" i="31"/>
  <c r="M148" i="31"/>
  <c r="K149" i="31" s="1"/>
  <c r="E149" i="31" s="1"/>
  <c r="S149" i="31" s="1"/>
  <c r="L148" i="31"/>
  <c r="J149" i="31" s="1"/>
  <c r="L148" i="34"/>
  <c r="J149" i="34" s="1"/>
  <c r="M148" i="34"/>
  <c r="K149" i="34" s="1"/>
  <c r="E149" i="34" s="1"/>
  <c r="S149" i="34" s="1"/>
  <c r="T149" i="34" s="1"/>
  <c r="B148" i="34"/>
  <c r="A148" i="34" s="1"/>
  <c r="F148" i="34"/>
  <c r="I150" i="35"/>
  <c r="H282" i="35"/>
  <c r="T149" i="35"/>
  <c r="U148" i="35"/>
  <c r="E150" i="35"/>
  <c r="D150" i="35"/>
  <c r="H282" i="34"/>
  <c r="B149" i="33"/>
  <c r="A149" i="33" s="1"/>
  <c r="F149" i="33"/>
  <c r="M149" i="33"/>
  <c r="K150" i="33" s="1"/>
  <c r="E150" i="33" s="1"/>
  <c r="L149" i="33"/>
  <c r="J150" i="33" s="1"/>
  <c r="H283" i="33"/>
  <c r="S149" i="33"/>
  <c r="S149" i="32"/>
  <c r="B149" i="32"/>
  <c r="A149" i="32" s="1"/>
  <c r="F149" i="32"/>
  <c r="H282" i="32"/>
  <c r="M149" i="32"/>
  <c r="K150" i="32" s="1"/>
  <c r="E150" i="32" s="1"/>
  <c r="L149" i="32"/>
  <c r="J150" i="32" s="1"/>
  <c r="H283" i="31"/>
  <c r="I152" i="10"/>
  <c r="H283" i="29"/>
  <c r="H282" i="27"/>
  <c r="H282" i="26"/>
  <c r="H282" i="25"/>
  <c r="H283" i="24"/>
  <c r="H282" i="23"/>
  <c r="H283" i="22"/>
  <c r="H283" i="21"/>
  <c r="H283" i="20"/>
  <c r="H280" i="18"/>
  <c r="H281" i="16"/>
  <c r="T145" i="6"/>
  <c r="U144" i="6"/>
  <c r="L145" i="6"/>
  <c r="J146" i="6" s="1"/>
  <c r="M145" i="6"/>
  <c r="K146" i="6" s="1"/>
  <c r="F145" i="6"/>
  <c r="D149" i="31" l="1"/>
  <c r="I149" i="31"/>
  <c r="I149" i="34"/>
  <c r="D149" i="34"/>
  <c r="U148" i="34"/>
  <c r="B150" i="35"/>
  <c r="A150" i="35" s="1"/>
  <c r="F150" i="35"/>
  <c r="H283" i="35"/>
  <c r="S150" i="35"/>
  <c r="L150" i="35"/>
  <c r="J151" i="35" s="1"/>
  <c r="M150" i="35"/>
  <c r="K151" i="35" s="1"/>
  <c r="H283" i="34"/>
  <c r="T149" i="33"/>
  <c r="U148" i="33"/>
  <c r="I150" i="33"/>
  <c r="S150" i="33"/>
  <c r="T150" i="33" s="1"/>
  <c r="H284" i="33"/>
  <c r="D150" i="33"/>
  <c r="I150" i="32"/>
  <c r="S150" i="32"/>
  <c r="U149" i="32" s="1"/>
  <c r="D150" i="32"/>
  <c r="H283" i="32"/>
  <c r="T149" i="32"/>
  <c r="U148" i="32"/>
  <c r="H284" i="31"/>
  <c r="T149" i="31"/>
  <c r="U148" i="31"/>
  <c r="M152" i="10"/>
  <c r="K153" i="10" s="1"/>
  <c r="L152" i="10"/>
  <c r="J153" i="10" s="1"/>
  <c r="H284" i="29"/>
  <c r="H283" i="27"/>
  <c r="H283" i="26"/>
  <c r="H283" i="25"/>
  <c r="H284" i="24"/>
  <c r="H283" i="23"/>
  <c r="H284" i="22"/>
  <c r="H284" i="21"/>
  <c r="H284" i="20"/>
  <c r="H281" i="18"/>
  <c r="H282" i="16"/>
  <c r="I146" i="6"/>
  <c r="D146" i="6"/>
  <c r="B146" i="6" s="1"/>
  <c r="A146" i="6" s="1"/>
  <c r="E146" i="6"/>
  <c r="S146" i="6" s="1"/>
  <c r="M149" i="31" l="1"/>
  <c r="K150" i="31" s="1"/>
  <c r="E150" i="31" s="1"/>
  <c r="S150" i="31" s="1"/>
  <c r="U149" i="31" s="1"/>
  <c r="L149" i="31"/>
  <c r="J150" i="31" s="1"/>
  <c r="B149" i="31"/>
  <c r="A149" i="31" s="1"/>
  <c r="F149" i="31"/>
  <c r="F149" i="34"/>
  <c r="B149" i="34"/>
  <c r="A149" i="34" s="1"/>
  <c r="M149" i="34"/>
  <c r="K150" i="34" s="1"/>
  <c r="E150" i="34" s="1"/>
  <c r="S150" i="34" s="1"/>
  <c r="L149" i="34"/>
  <c r="J150" i="34" s="1"/>
  <c r="D150" i="34" s="1"/>
  <c r="F150" i="34" s="1"/>
  <c r="I151" i="35"/>
  <c r="H284" i="35"/>
  <c r="U149" i="35"/>
  <c r="T150" i="35"/>
  <c r="E151" i="35"/>
  <c r="D151" i="35"/>
  <c r="H284" i="34"/>
  <c r="L150" i="33"/>
  <c r="J151" i="33" s="1"/>
  <c r="M150" i="33"/>
  <c r="K151" i="33" s="1"/>
  <c r="B150" i="33"/>
  <c r="A150" i="33" s="1"/>
  <c r="F150" i="33"/>
  <c r="H285" i="33"/>
  <c r="U149" i="33"/>
  <c r="H284" i="32"/>
  <c r="T150" i="32"/>
  <c r="B150" i="32"/>
  <c r="A150" i="32" s="1"/>
  <c r="F150" i="32"/>
  <c r="M150" i="32"/>
  <c r="K151" i="32" s="1"/>
  <c r="L150" i="32"/>
  <c r="J151" i="32" s="1"/>
  <c r="H285" i="31"/>
  <c r="I153" i="10"/>
  <c r="H285" i="29"/>
  <c r="H284" i="27"/>
  <c r="H284" i="26"/>
  <c r="H284" i="25"/>
  <c r="H285" i="24"/>
  <c r="H284" i="23"/>
  <c r="H285" i="22"/>
  <c r="H285" i="21"/>
  <c r="H285" i="20"/>
  <c r="H282" i="18"/>
  <c r="H283" i="16"/>
  <c r="T146" i="6"/>
  <c r="U145" i="6"/>
  <c r="F146" i="6"/>
  <c r="M146" i="6"/>
  <c r="K147" i="6" s="1"/>
  <c r="L146" i="6"/>
  <c r="J147" i="6" s="1"/>
  <c r="T150" i="31" l="1"/>
  <c r="I150" i="31"/>
  <c r="D150" i="31"/>
  <c r="B150" i="34"/>
  <c r="A150" i="34" s="1"/>
  <c r="I150" i="34"/>
  <c r="H285" i="35"/>
  <c r="B151" i="35"/>
  <c r="A151" i="35" s="1"/>
  <c r="F151" i="35"/>
  <c r="M151" i="35"/>
  <c r="K152" i="35" s="1"/>
  <c r="E152" i="35" s="1"/>
  <c r="L151" i="35"/>
  <c r="J152" i="35" s="1"/>
  <c r="D152" i="35" s="1"/>
  <c r="S151" i="35"/>
  <c r="T150" i="34"/>
  <c r="U149" i="34"/>
  <c r="H285" i="34"/>
  <c r="I151" i="33"/>
  <c r="H286" i="33"/>
  <c r="D151" i="33"/>
  <c r="E151" i="33"/>
  <c r="E151" i="32"/>
  <c r="H285" i="32"/>
  <c r="I151" i="32"/>
  <c r="D151" i="32"/>
  <c r="H286" i="31"/>
  <c r="L153" i="10"/>
  <c r="J154" i="10" s="1"/>
  <c r="M153" i="10"/>
  <c r="K154" i="10" s="1"/>
  <c r="H286" i="29"/>
  <c r="H285" i="27"/>
  <c r="H285" i="26"/>
  <c r="H285" i="25"/>
  <c r="H286" i="24"/>
  <c r="H285" i="23"/>
  <c r="H286" i="22"/>
  <c r="H286" i="21"/>
  <c r="H286" i="20"/>
  <c r="H283" i="18"/>
  <c r="H284" i="16"/>
  <c r="I147" i="6"/>
  <c r="D147" i="6"/>
  <c r="B147" i="6" s="1"/>
  <c r="A147" i="6" s="1"/>
  <c r="E147" i="6"/>
  <c r="S147" i="6" s="1"/>
  <c r="B150" i="31" l="1"/>
  <c r="A150" i="31" s="1"/>
  <c r="F150" i="31"/>
  <c r="L150" i="31"/>
  <c r="J151" i="31" s="1"/>
  <c r="M150" i="31"/>
  <c r="K151" i="31" s="1"/>
  <c r="E151" i="31" s="1"/>
  <c r="S151" i="31" s="1"/>
  <c r="L150" i="34"/>
  <c r="J151" i="34" s="1"/>
  <c r="M150" i="34"/>
  <c r="K151" i="34" s="1"/>
  <c r="E151" i="34" s="1"/>
  <c r="S151" i="34" s="1"/>
  <c r="U150" i="34" s="1"/>
  <c r="U150" i="35"/>
  <c r="T151" i="35"/>
  <c r="H286" i="35"/>
  <c r="S152" i="35"/>
  <c r="U151" i="35" s="1"/>
  <c r="B152" i="35"/>
  <c r="A152" i="35" s="1"/>
  <c r="F152" i="35"/>
  <c r="I152" i="35"/>
  <c r="H286" i="34"/>
  <c r="B151" i="33"/>
  <c r="A151" i="33" s="1"/>
  <c r="F151" i="33"/>
  <c r="L151" i="33"/>
  <c r="J152" i="33" s="1"/>
  <c r="M151" i="33"/>
  <c r="K152" i="33" s="1"/>
  <c r="H287" i="33"/>
  <c r="S151" i="33"/>
  <c r="B151" i="32"/>
  <c r="A151" i="32" s="1"/>
  <c r="F151" i="32"/>
  <c r="H286" i="32"/>
  <c r="L151" i="32"/>
  <c r="J152" i="32" s="1"/>
  <c r="D152" i="32" s="1"/>
  <c r="M151" i="32"/>
  <c r="K152" i="32" s="1"/>
  <c r="E152" i="32" s="1"/>
  <c r="S151" i="32"/>
  <c r="H287" i="31"/>
  <c r="I154" i="10"/>
  <c r="H287" i="29"/>
  <c r="H286" i="27"/>
  <c r="H286" i="26"/>
  <c r="H286" i="25"/>
  <c r="H287" i="24"/>
  <c r="H286" i="23"/>
  <c r="H287" i="22"/>
  <c r="H287" i="21"/>
  <c r="H287" i="20"/>
  <c r="H284" i="18"/>
  <c r="H285" i="16"/>
  <c r="T147" i="6"/>
  <c r="U146" i="6"/>
  <c r="M147" i="6"/>
  <c r="K148" i="6" s="1"/>
  <c r="E148" i="6" s="1"/>
  <c r="S148" i="6" s="1"/>
  <c r="L147" i="6"/>
  <c r="J148" i="6" s="1"/>
  <c r="D148" i="6" s="1"/>
  <c r="B148" i="6" s="1"/>
  <c r="A148" i="6" s="1"/>
  <c r="F147" i="6"/>
  <c r="D151" i="31" l="1"/>
  <c r="I151" i="31"/>
  <c r="T151" i="34"/>
  <c r="D151" i="34"/>
  <c r="I151" i="34"/>
  <c r="L152" i="35"/>
  <c r="J153" i="35" s="1"/>
  <c r="M152" i="35"/>
  <c r="K153" i="35" s="1"/>
  <c r="H287" i="35"/>
  <c r="T152" i="35"/>
  <c r="H287" i="34"/>
  <c r="T151" i="33"/>
  <c r="U150" i="33"/>
  <c r="E152" i="33"/>
  <c r="I152" i="33"/>
  <c r="H288" i="33"/>
  <c r="D152" i="33"/>
  <c r="T151" i="32"/>
  <c r="U150" i="32"/>
  <c r="B152" i="32"/>
  <c r="A152" i="32" s="1"/>
  <c r="F152" i="32"/>
  <c r="S152" i="32"/>
  <c r="H287" i="32"/>
  <c r="I152" i="32"/>
  <c r="H288" i="31"/>
  <c r="T151" i="31"/>
  <c r="U150" i="31"/>
  <c r="L154" i="10"/>
  <c r="J155" i="10" s="1"/>
  <c r="M154" i="10"/>
  <c r="K155" i="10" s="1"/>
  <c r="H288" i="29"/>
  <c r="H287" i="27"/>
  <c r="H287" i="26"/>
  <c r="H287" i="25"/>
  <c r="H288" i="24"/>
  <c r="H287" i="23"/>
  <c r="H288" i="22"/>
  <c r="H288" i="21"/>
  <c r="H288" i="20"/>
  <c r="H285" i="18"/>
  <c r="H286" i="16"/>
  <c r="U147" i="6"/>
  <c r="T148" i="6"/>
  <c r="F148" i="6"/>
  <c r="I148" i="6"/>
  <c r="L151" i="31" l="1"/>
  <c r="J152" i="31" s="1"/>
  <c r="M151" i="31"/>
  <c r="K152" i="31" s="1"/>
  <c r="E152" i="31" s="1"/>
  <c r="S152" i="31" s="1"/>
  <c r="U151" i="31" s="1"/>
  <c r="B151" i="31"/>
  <c r="A151" i="31" s="1"/>
  <c r="F151" i="31"/>
  <c r="L151" i="34"/>
  <c r="J152" i="34" s="1"/>
  <c r="D152" i="34" s="1"/>
  <c r="B152" i="34" s="1"/>
  <c r="M151" i="34"/>
  <c r="K152" i="34" s="1"/>
  <c r="E152" i="34" s="1"/>
  <c r="S152" i="34" s="1"/>
  <c r="B151" i="34"/>
  <c r="A151" i="34" s="1"/>
  <c r="F151" i="34"/>
  <c r="I153" i="35"/>
  <c r="D153" i="35"/>
  <c r="H288" i="35"/>
  <c r="E153" i="35"/>
  <c r="H288" i="34"/>
  <c r="H289" i="33"/>
  <c r="B152" i="33"/>
  <c r="A152" i="33" s="1"/>
  <c r="F152" i="33"/>
  <c r="M152" i="33"/>
  <c r="K153" i="33" s="1"/>
  <c r="E153" i="33" s="1"/>
  <c r="L152" i="33"/>
  <c r="J153" i="33" s="1"/>
  <c r="D153" i="33" s="1"/>
  <c r="S152" i="33"/>
  <c r="U151" i="32"/>
  <c r="M152" i="32"/>
  <c r="K153" i="32" s="1"/>
  <c r="L152" i="32"/>
  <c r="J153" i="32" s="1"/>
  <c r="H288" i="32"/>
  <c r="T152" i="32"/>
  <c r="H289" i="31"/>
  <c r="I155" i="10"/>
  <c r="H289" i="29"/>
  <c r="H288" i="27"/>
  <c r="H288" i="26"/>
  <c r="H288" i="25"/>
  <c r="H289" i="24"/>
  <c r="H288" i="23"/>
  <c r="H289" i="22"/>
  <c r="H289" i="21"/>
  <c r="H289" i="20"/>
  <c r="H286" i="18"/>
  <c r="H287" i="16"/>
  <c r="M148" i="6"/>
  <c r="K149" i="6" s="1"/>
  <c r="L148" i="6"/>
  <c r="J149" i="6" s="1"/>
  <c r="T152" i="31" l="1"/>
  <c r="I152" i="31"/>
  <c r="D152" i="31"/>
  <c r="F152" i="34"/>
  <c r="A152" i="34"/>
  <c r="I152" i="34"/>
  <c r="H289" i="35"/>
  <c r="S153" i="35"/>
  <c r="B153" i="35"/>
  <c r="A153" i="35" s="1"/>
  <c r="F153" i="35"/>
  <c r="M153" i="35"/>
  <c r="K154" i="35" s="1"/>
  <c r="L153" i="35"/>
  <c r="J154" i="35" s="1"/>
  <c r="H289" i="34"/>
  <c r="U151" i="34"/>
  <c r="T152" i="34"/>
  <c r="U151" i="33"/>
  <c r="T152" i="33"/>
  <c r="S153" i="33"/>
  <c r="T153" i="33" s="1"/>
  <c r="B153" i="33"/>
  <c r="A153" i="33" s="1"/>
  <c r="F153" i="33"/>
  <c r="I153" i="33"/>
  <c r="I153" i="32"/>
  <c r="D153" i="32"/>
  <c r="E153" i="32"/>
  <c r="H289" i="32"/>
  <c r="L155" i="10"/>
  <c r="J156" i="10" s="1"/>
  <c r="M155" i="10"/>
  <c r="K156" i="10" s="1"/>
  <c r="H289" i="27"/>
  <c r="H289" i="26"/>
  <c r="H289" i="25"/>
  <c r="H289" i="23"/>
  <c r="H287" i="18"/>
  <c r="H288" i="16"/>
  <c r="I149" i="6"/>
  <c r="D149" i="6"/>
  <c r="B149" i="6" s="1"/>
  <c r="A149" i="6" s="1"/>
  <c r="E149" i="6"/>
  <c r="S149" i="6" s="1"/>
  <c r="B152" i="31" l="1"/>
  <c r="A152" i="31" s="1"/>
  <c r="F152" i="31"/>
  <c r="M152" i="31"/>
  <c r="K153" i="31" s="1"/>
  <c r="E153" i="31" s="1"/>
  <c r="S153" i="31" s="1"/>
  <c r="L152" i="31"/>
  <c r="J153" i="31" s="1"/>
  <c r="M152" i="34"/>
  <c r="K153" i="34" s="1"/>
  <c r="E153" i="34" s="1"/>
  <c r="S153" i="34" s="1"/>
  <c r="L152" i="34"/>
  <c r="J153" i="34" s="1"/>
  <c r="I154" i="35"/>
  <c r="T153" i="35"/>
  <c r="U152" i="35"/>
  <c r="E154" i="35"/>
  <c r="D154" i="35"/>
  <c r="L153" i="33"/>
  <c r="J154" i="33" s="1"/>
  <c r="M153" i="33"/>
  <c r="K154" i="33" s="1"/>
  <c r="U152" i="33"/>
  <c r="S153" i="32"/>
  <c r="B153" i="32"/>
  <c r="A153" i="32" s="1"/>
  <c r="F153" i="32"/>
  <c r="M153" i="32"/>
  <c r="K154" i="32" s="1"/>
  <c r="E154" i="32" s="1"/>
  <c r="L153" i="32"/>
  <c r="J154" i="32" s="1"/>
  <c r="I156" i="10"/>
  <c r="H288" i="18"/>
  <c r="H289" i="16"/>
  <c r="U148" i="6"/>
  <c r="T149" i="6"/>
  <c r="F149" i="6"/>
  <c r="L149" i="6"/>
  <c r="J150" i="6" s="1"/>
  <c r="D150" i="6" s="1"/>
  <c r="B150" i="6" s="1"/>
  <c r="A150" i="6" s="1"/>
  <c r="M149" i="6"/>
  <c r="K150" i="6" s="1"/>
  <c r="E150" i="6" s="1"/>
  <c r="S150" i="6" s="1"/>
  <c r="D153" i="31" l="1"/>
  <c r="I153" i="31"/>
  <c r="D153" i="34"/>
  <c r="I153" i="34"/>
  <c r="S154" i="35"/>
  <c r="B154" i="35"/>
  <c r="A154" i="35" s="1"/>
  <c r="F154" i="35"/>
  <c r="L154" i="35"/>
  <c r="J155" i="35" s="1"/>
  <c r="D155" i="35" s="1"/>
  <c r="M154" i="35"/>
  <c r="K155" i="35" s="1"/>
  <c r="E155" i="35" s="1"/>
  <c r="T153" i="34"/>
  <c r="U152" i="34"/>
  <c r="I154" i="33"/>
  <c r="D154" i="33"/>
  <c r="E154" i="33"/>
  <c r="S154" i="32"/>
  <c r="U153" i="32" s="1"/>
  <c r="I154" i="32"/>
  <c r="D154" i="32"/>
  <c r="T153" i="32"/>
  <c r="U152" i="32"/>
  <c r="T153" i="31"/>
  <c r="U152" i="31"/>
  <c r="M156" i="10"/>
  <c r="K157" i="10" s="1"/>
  <c r="L156" i="10"/>
  <c r="J157" i="10" s="1"/>
  <c r="H289" i="18"/>
  <c r="U149" i="6"/>
  <c r="T150" i="6"/>
  <c r="I150" i="6"/>
  <c r="F150" i="6"/>
  <c r="M153" i="31" l="1"/>
  <c r="K154" i="31" s="1"/>
  <c r="E154" i="31" s="1"/>
  <c r="S154" i="31" s="1"/>
  <c r="T154" i="31" s="1"/>
  <c r="L153" i="31"/>
  <c r="J154" i="31" s="1"/>
  <c r="B153" i="31"/>
  <c r="A153" i="31" s="1"/>
  <c r="F153" i="31"/>
  <c r="L153" i="34"/>
  <c r="J154" i="34" s="1"/>
  <c r="M153" i="34"/>
  <c r="K154" i="34" s="1"/>
  <c r="E154" i="34" s="1"/>
  <c r="S154" i="34" s="1"/>
  <c r="B153" i="34"/>
  <c r="A153" i="34" s="1"/>
  <c r="F153" i="34"/>
  <c r="S155" i="35"/>
  <c r="T155" i="35" s="1"/>
  <c r="B155" i="35"/>
  <c r="A155" i="35" s="1"/>
  <c r="F155" i="35"/>
  <c r="I155" i="35"/>
  <c r="T154" i="35"/>
  <c r="U153" i="35"/>
  <c r="S154" i="33"/>
  <c r="L154" i="33"/>
  <c r="J155" i="33" s="1"/>
  <c r="M154" i="33"/>
  <c r="K155" i="33" s="1"/>
  <c r="E155" i="33" s="1"/>
  <c r="B154" i="33"/>
  <c r="A154" i="33" s="1"/>
  <c r="F154" i="33"/>
  <c r="T154" i="32"/>
  <c r="M154" i="32"/>
  <c r="K155" i="32" s="1"/>
  <c r="L154" i="32"/>
  <c r="J155" i="32" s="1"/>
  <c r="D155" i="32" s="1"/>
  <c r="B154" i="32"/>
  <c r="A154" i="32" s="1"/>
  <c r="F154" i="32"/>
  <c r="I157" i="10"/>
  <c r="M150" i="6"/>
  <c r="K151" i="6" s="1"/>
  <c r="L150" i="6"/>
  <c r="J151" i="6" s="1"/>
  <c r="U153" i="31" l="1"/>
  <c r="I154" i="31"/>
  <c r="D154" i="31"/>
  <c r="I154" i="34"/>
  <c r="D154" i="34"/>
  <c r="U154" i="35"/>
  <c r="M155" i="35"/>
  <c r="K156" i="35" s="1"/>
  <c r="L155" i="35"/>
  <c r="J156" i="35" s="1"/>
  <c r="U153" i="34"/>
  <c r="T154" i="34"/>
  <c r="S155" i="33"/>
  <c r="T155" i="33" s="1"/>
  <c r="I155" i="33"/>
  <c r="D155" i="33"/>
  <c r="T154" i="33"/>
  <c r="U153" i="33"/>
  <c r="E155" i="32"/>
  <c r="B155" i="32"/>
  <c r="A155" i="32" s="1"/>
  <c r="F155" i="32"/>
  <c r="I155" i="32"/>
  <c r="L157" i="10"/>
  <c r="J158" i="10" s="1"/>
  <c r="M157" i="10"/>
  <c r="K158" i="10" s="1"/>
  <c r="I151" i="6"/>
  <c r="D151" i="6"/>
  <c r="B151" i="6" s="1"/>
  <c r="A151" i="6" s="1"/>
  <c r="E151" i="6"/>
  <c r="S151" i="6" s="1"/>
  <c r="B154" i="31" l="1"/>
  <c r="A154" i="31" s="1"/>
  <c r="F154" i="31"/>
  <c r="L154" i="31"/>
  <c r="J155" i="31" s="1"/>
  <c r="M154" i="31"/>
  <c r="K155" i="31" s="1"/>
  <c r="E155" i="31" s="1"/>
  <c r="S155" i="31" s="1"/>
  <c r="B154" i="34"/>
  <c r="A154" i="34" s="1"/>
  <c r="F154" i="34"/>
  <c r="M154" i="34"/>
  <c r="K155" i="34" s="1"/>
  <c r="E155" i="34" s="1"/>
  <c r="S155" i="34" s="1"/>
  <c r="L154" i="34"/>
  <c r="J155" i="34" s="1"/>
  <c r="E156" i="35"/>
  <c r="I156" i="35"/>
  <c r="D156" i="35"/>
  <c r="U154" i="33"/>
  <c r="M155" i="33"/>
  <c r="K156" i="33" s="1"/>
  <c r="L155" i="33"/>
  <c r="J156" i="33" s="1"/>
  <c r="D156" i="33" s="1"/>
  <c r="B155" i="33"/>
  <c r="A155" i="33" s="1"/>
  <c r="F155" i="33"/>
  <c r="L155" i="32"/>
  <c r="J156" i="32" s="1"/>
  <c r="M155" i="32"/>
  <c r="K156" i="32" s="1"/>
  <c r="E156" i="32" s="1"/>
  <c r="S155" i="32"/>
  <c r="I158" i="10"/>
  <c r="T151" i="6"/>
  <c r="U150" i="6"/>
  <c r="F151" i="6"/>
  <c r="M151" i="6"/>
  <c r="K152" i="6" s="1"/>
  <c r="L151" i="6"/>
  <c r="J152" i="6" s="1"/>
  <c r="I155" i="31" l="1"/>
  <c r="D155" i="31"/>
  <c r="D155" i="34"/>
  <c r="I155" i="34"/>
  <c r="B156" i="35"/>
  <c r="A156" i="35" s="1"/>
  <c r="F156" i="35"/>
  <c r="L156" i="35"/>
  <c r="J157" i="35" s="1"/>
  <c r="M156" i="35"/>
  <c r="K157" i="35" s="1"/>
  <c r="S156" i="35"/>
  <c r="T155" i="34"/>
  <c r="U154" i="34"/>
  <c r="E156" i="33"/>
  <c r="B156" i="33"/>
  <c r="A156" i="33" s="1"/>
  <c r="F156" i="33"/>
  <c r="I156" i="33"/>
  <c r="I156" i="32"/>
  <c r="D156" i="32"/>
  <c r="U154" i="32"/>
  <c r="T155" i="32"/>
  <c r="S156" i="32"/>
  <c r="T155" i="31"/>
  <c r="U154" i="31"/>
  <c r="L158" i="10"/>
  <c r="J159" i="10" s="1"/>
  <c r="M158" i="10"/>
  <c r="K159" i="10" s="1"/>
  <c r="E152" i="6"/>
  <c r="S152" i="6" s="1"/>
  <c r="I152" i="6"/>
  <c r="D152" i="6"/>
  <c r="B152" i="6" s="1"/>
  <c r="A152" i="6" s="1"/>
  <c r="B155" i="31" l="1"/>
  <c r="A155" i="31" s="1"/>
  <c r="F155" i="31"/>
  <c r="M155" i="31"/>
  <c r="K156" i="31" s="1"/>
  <c r="E156" i="31" s="1"/>
  <c r="S156" i="31" s="1"/>
  <c r="T156" i="31" s="1"/>
  <c r="L155" i="31"/>
  <c r="J156" i="31" s="1"/>
  <c r="L155" i="34"/>
  <c r="J156" i="34" s="1"/>
  <c r="M155" i="34"/>
  <c r="K156" i="34" s="1"/>
  <c r="E156" i="34" s="1"/>
  <c r="S156" i="34" s="1"/>
  <c r="U155" i="34" s="1"/>
  <c r="F155" i="34"/>
  <c r="B155" i="34"/>
  <c r="A155" i="34" s="1"/>
  <c r="I157" i="35"/>
  <c r="U155" i="35"/>
  <c r="T156" i="35"/>
  <c r="E157" i="35"/>
  <c r="D157" i="35"/>
  <c r="M156" i="33"/>
  <c r="K157" i="33" s="1"/>
  <c r="L156" i="33"/>
  <c r="J157" i="33" s="1"/>
  <c r="S156" i="33"/>
  <c r="T156" i="32"/>
  <c r="U155" i="32"/>
  <c r="B156" i="32"/>
  <c r="A156" i="32" s="1"/>
  <c r="F156" i="32"/>
  <c r="M156" i="32"/>
  <c r="K157" i="32" s="1"/>
  <c r="L156" i="32"/>
  <c r="J157" i="32" s="1"/>
  <c r="I159" i="10"/>
  <c r="T152" i="6"/>
  <c r="U151" i="6"/>
  <c r="M152" i="6"/>
  <c r="K153" i="6" s="1"/>
  <c r="L152" i="6"/>
  <c r="J153" i="6" s="1"/>
  <c r="D153" i="6" s="1"/>
  <c r="B153" i="6" s="1"/>
  <c r="A153" i="6" s="1"/>
  <c r="F152" i="6"/>
  <c r="U155" i="31" l="1"/>
  <c r="I156" i="31"/>
  <c r="D156" i="31"/>
  <c r="T156" i="34"/>
  <c r="I156" i="34"/>
  <c r="D156" i="34"/>
  <c r="B157" i="35"/>
  <c r="A157" i="35" s="1"/>
  <c r="F157" i="35"/>
  <c r="S157" i="35"/>
  <c r="M157" i="35"/>
  <c r="K158" i="35" s="1"/>
  <c r="E158" i="35" s="1"/>
  <c r="L157" i="35"/>
  <c r="J158" i="35" s="1"/>
  <c r="T156" i="33"/>
  <c r="U155" i="33"/>
  <c r="E157" i="33"/>
  <c r="I157" i="33"/>
  <c r="D157" i="33"/>
  <c r="I157" i="32"/>
  <c r="D157" i="32"/>
  <c r="E157" i="32"/>
  <c r="M159" i="10"/>
  <c r="K160" i="10" s="1"/>
  <c r="L159" i="10"/>
  <c r="J160" i="10" s="1"/>
  <c r="I153" i="6"/>
  <c r="F153" i="6"/>
  <c r="E153" i="6"/>
  <c r="S153" i="6" s="1"/>
  <c r="F156" i="31" l="1"/>
  <c r="B156" i="31"/>
  <c r="A156" i="31" s="1"/>
  <c r="M156" i="31"/>
  <c r="K157" i="31" s="1"/>
  <c r="E157" i="31" s="1"/>
  <c r="S157" i="31" s="1"/>
  <c r="L156" i="31"/>
  <c r="J157" i="31" s="1"/>
  <c r="B156" i="34"/>
  <c r="A156" i="34" s="1"/>
  <c r="F156" i="34"/>
  <c r="L156" i="34"/>
  <c r="J157" i="34" s="1"/>
  <c r="M156" i="34"/>
  <c r="K157" i="34" s="1"/>
  <c r="E157" i="34" s="1"/>
  <c r="S157" i="34" s="1"/>
  <c r="U156" i="35"/>
  <c r="T157" i="35"/>
  <c r="S158" i="35"/>
  <c r="U157" i="35" s="1"/>
  <c r="I158" i="35"/>
  <c r="D158" i="35"/>
  <c r="B157" i="33"/>
  <c r="A157" i="33" s="1"/>
  <c r="F157" i="33"/>
  <c r="M157" i="33"/>
  <c r="K158" i="33" s="1"/>
  <c r="L157" i="33"/>
  <c r="J158" i="33" s="1"/>
  <c r="S157" i="33"/>
  <c r="S157" i="32"/>
  <c r="B157" i="32"/>
  <c r="A157" i="32" s="1"/>
  <c r="F157" i="32"/>
  <c r="M157" i="32"/>
  <c r="K158" i="32" s="1"/>
  <c r="E158" i="32" s="1"/>
  <c r="L157" i="32"/>
  <c r="J158" i="32" s="1"/>
  <c r="I160" i="10"/>
  <c r="U152" i="6"/>
  <c r="T153" i="6"/>
  <c r="L153" i="6"/>
  <c r="J154" i="6" s="1"/>
  <c r="M153" i="6"/>
  <c r="K154" i="6" s="1"/>
  <c r="I157" i="31" l="1"/>
  <c r="D157" i="31"/>
  <c r="D157" i="34"/>
  <c r="I157" i="34"/>
  <c r="L158" i="35"/>
  <c r="J159" i="35" s="1"/>
  <c r="M158" i="35"/>
  <c r="K159" i="35" s="1"/>
  <c r="B158" i="35"/>
  <c r="A158" i="35" s="1"/>
  <c r="F158" i="35"/>
  <c r="T158" i="35"/>
  <c r="U156" i="34"/>
  <c r="T157" i="34"/>
  <c r="I158" i="33"/>
  <c r="T157" i="33"/>
  <c r="U156" i="33"/>
  <c r="E158" i="33"/>
  <c r="D158" i="33"/>
  <c r="S158" i="32"/>
  <c r="U157" i="32" s="1"/>
  <c r="I158" i="32"/>
  <c r="D158" i="32"/>
  <c r="T157" i="32"/>
  <c r="U156" i="32"/>
  <c r="T157" i="31"/>
  <c r="U156" i="31"/>
  <c r="M160" i="10"/>
  <c r="K161" i="10" s="1"/>
  <c r="L160" i="10"/>
  <c r="J161" i="10" s="1"/>
  <c r="I154" i="6"/>
  <c r="D154" i="6"/>
  <c r="B154" i="6" s="1"/>
  <c r="A154" i="6" s="1"/>
  <c r="E154" i="6"/>
  <c r="S154" i="6" s="1"/>
  <c r="B157" i="31" l="1"/>
  <c r="A157" i="31" s="1"/>
  <c r="F157" i="31"/>
  <c r="M157" i="31"/>
  <c r="K158" i="31" s="1"/>
  <c r="E158" i="31" s="1"/>
  <c r="S158" i="31" s="1"/>
  <c r="T158" i="31" s="1"/>
  <c r="L157" i="31"/>
  <c r="J158" i="31" s="1"/>
  <c r="L157" i="34"/>
  <c r="J158" i="34" s="1"/>
  <c r="M157" i="34"/>
  <c r="K158" i="34" s="1"/>
  <c r="E158" i="34" s="1"/>
  <c r="S158" i="34" s="1"/>
  <c r="U157" i="34" s="1"/>
  <c r="F157" i="34"/>
  <c r="B157" i="34"/>
  <c r="A157" i="34" s="1"/>
  <c r="I159" i="35"/>
  <c r="D159" i="35"/>
  <c r="E159" i="35"/>
  <c r="B158" i="33"/>
  <c r="A158" i="33" s="1"/>
  <c r="F158" i="33"/>
  <c r="L158" i="33"/>
  <c r="J159" i="33" s="1"/>
  <c r="M158" i="33"/>
  <c r="K159" i="33" s="1"/>
  <c r="S158" i="33"/>
  <c r="T158" i="32"/>
  <c r="B158" i="32"/>
  <c r="A158" i="32" s="1"/>
  <c r="F158" i="32"/>
  <c r="M158" i="32"/>
  <c r="K159" i="32" s="1"/>
  <c r="L158" i="32"/>
  <c r="J159" i="32" s="1"/>
  <c r="I161" i="10"/>
  <c r="T154" i="6"/>
  <c r="U153" i="6"/>
  <c r="L154" i="6"/>
  <c r="J155" i="6" s="1"/>
  <c r="D155" i="6" s="1"/>
  <c r="B155" i="6" s="1"/>
  <c r="A155" i="6" s="1"/>
  <c r="M154" i="6"/>
  <c r="K155" i="6" s="1"/>
  <c r="E155" i="6" s="1"/>
  <c r="S155" i="6" s="1"/>
  <c r="U154" i="6" s="1"/>
  <c r="F154" i="6"/>
  <c r="I158" i="31" l="1"/>
  <c r="D158" i="31"/>
  <c r="U157" i="31"/>
  <c r="T158" i="34"/>
  <c r="D158" i="34"/>
  <c r="I158" i="34"/>
  <c r="S159" i="35"/>
  <c r="B159" i="35"/>
  <c r="A159" i="35" s="1"/>
  <c r="F159" i="35"/>
  <c r="M159" i="35"/>
  <c r="K160" i="35" s="1"/>
  <c r="E160" i="35" s="1"/>
  <c r="L159" i="35"/>
  <c r="J160" i="35" s="1"/>
  <c r="D160" i="35" s="1"/>
  <c r="I159" i="33"/>
  <c r="T158" i="33"/>
  <c r="U157" i="33"/>
  <c r="E159" i="33"/>
  <c r="D159" i="33"/>
  <c r="I159" i="32"/>
  <c r="D159" i="32"/>
  <c r="E159" i="32"/>
  <c r="L161" i="10"/>
  <c r="J162" i="10" s="1"/>
  <c r="M161" i="10"/>
  <c r="K162" i="10" s="1"/>
  <c r="T155" i="6"/>
  <c r="F155" i="6"/>
  <c r="I155" i="6"/>
  <c r="B158" i="31" l="1"/>
  <c r="A158" i="31" s="1"/>
  <c r="F158" i="31"/>
  <c r="M158" i="31"/>
  <c r="K159" i="31" s="1"/>
  <c r="E159" i="31" s="1"/>
  <c r="S159" i="31" s="1"/>
  <c r="L158" i="31"/>
  <c r="J159" i="31" s="1"/>
  <c r="D159" i="31" s="1"/>
  <c r="M158" i="34"/>
  <c r="K159" i="34" s="1"/>
  <c r="E159" i="34" s="1"/>
  <c r="S159" i="34" s="1"/>
  <c r="L158" i="34"/>
  <c r="J159" i="34" s="1"/>
  <c r="B158" i="34"/>
  <c r="A158" i="34" s="1"/>
  <c r="F158" i="34"/>
  <c r="S160" i="35"/>
  <c r="T160" i="35" s="1"/>
  <c r="B160" i="35"/>
  <c r="A160" i="35" s="1"/>
  <c r="F160" i="35"/>
  <c r="I160" i="35"/>
  <c r="U158" i="35"/>
  <c r="T159" i="35"/>
  <c r="B159" i="33"/>
  <c r="A159" i="33" s="1"/>
  <c r="F159" i="33"/>
  <c r="S159" i="33"/>
  <c r="L159" i="33"/>
  <c r="J160" i="33" s="1"/>
  <c r="M159" i="33"/>
  <c r="K160" i="33" s="1"/>
  <c r="E160" i="33" s="1"/>
  <c r="S159" i="32"/>
  <c r="B159" i="32"/>
  <c r="A159" i="32" s="1"/>
  <c r="F159" i="32"/>
  <c r="L159" i="32"/>
  <c r="J160" i="32" s="1"/>
  <c r="D160" i="32" s="1"/>
  <c r="M159" i="32"/>
  <c r="K160" i="32" s="1"/>
  <c r="E160" i="32" s="1"/>
  <c r="I162" i="10"/>
  <c r="M155" i="6"/>
  <c r="K156" i="6" s="1"/>
  <c r="L155" i="6"/>
  <c r="J156" i="6" s="1"/>
  <c r="B159" i="31" l="1"/>
  <c r="A159" i="31" s="1"/>
  <c r="F159" i="31"/>
  <c r="I159" i="31"/>
  <c r="D159" i="34"/>
  <c r="I159" i="34"/>
  <c r="U159" i="35"/>
  <c r="L160" i="35"/>
  <c r="J161" i="35" s="1"/>
  <c r="M160" i="35"/>
  <c r="K161" i="35" s="1"/>
  <c r="T159" i="34"/>
  <c r="U158" i="34"/>
  <c r="T159" i="33"/>
  <c r="U158" i="33"/>
  <c r="S160" i="33"/>
  <c r="T160" i="33" s="1"/>
  <c r="I160" i="33"/>
  <c r="D160" i="33"/>
  <c r="S160" i="32"/>
  <c r="U159" i="32" s="1"/>
  <c r="B160" i="32"/>
  <c r="A160" i="32" s="1"/>
  <c r="F160" i="32"/>
  <c r="I160" i="32"/>
  <c r="U158" i="32"/>
  <c r="T159" i="32"/>
  <c r="T159" i="31"/>
  <c r="U158" i="31"/>
  <c r="L162" i="10"/>
  <c r="J163" i="10" s="1"/>
  <c r="M162" i="10"/>
  <c r="K163" i="10" s="1"/>
  <c r="I156" i="6"/>
  <c r="D156" i="6"/>
  <c r="B156" i="6" s="1"/>
  <c r="A156" i="6" s="1"/>
  <c r="E156" i="6"/>
  <c r="S156" i="6" s="1"/>
  <c r="M159" i="31" l="1"/>
  <c r="K160" i="31" s="1"/>
  <c r="E160" i="31" s="1"/>
  <c r="S160" i="31" s="1"/>
  <c r="T160" i="31" s="1"/>
  <c r="L159" i="31"/>
  <c r="J160" i="31" s="1"/>
  <c r="L159" i="34"/>
  <c r="J160" i="34" s="1"/>
  <c r="M159" i="34"/>
  <c r="K160" i="34" s="1"/>
  <c r="E160" i="34" s="1"/>
  <c r="S160" i="34" s="1"/>
  <c r="T160" i="34" s="1"/>
  <c r="B159" i="34"/>
  <c r="A159" i="34" s="1"/>
  <c r="F159" i="34"/>
  <c r="T160" i="32"/>
  <c r="I161" i="35"/>
  <c r="D161" i="35"/>
  <c r="E161" i="35"/>
  <c r="M160" i="33"/>
  <c r="K161" i="33" s="1"/>
  <c r="L160" i="33"/>
  <c r="J161" i="33" s="1"/>
  <c r="D161" i="33" s="1"/>
  <c r="B160" i="33"/>
  <c r="A160" i="33" s="1"/>
  <c r="F160" i="33"/>
  <c r="U159" i="33"/>
  <c r="M160" i="32"/>
  <c r="K161" i="32" s="1"/>
  <c r="L160" i="32"/>
  <c r="J161" i="32" s="1"/>
  <c r="I163" i="10"/>
  <c r="T156" i="6"/>
  <c r="U155" i="6"/>
  <c r="F156" i="6"/>
  <c r="M156" i="6"/>
  <c r="K157" i="6" s="1"/>
  <c r="L156" i="6"/>
  <c r="J157" i="6" s="1"/>
  <c r="U159" i="31" l="1"/>
  <c r="I160" i="31"/>
  <c r="D160" i="31"/>
  <c r="U159" i="34"/>
  <c r="D160" i="34"/>
  <c r="I160" i="34"/>
  <c r="S161" i="35"/>
  <c r="B161" i="35"/>
  <c r="A161" i="35" s="1"/>
  <c r="F161" i="35"/>
  <c r="M161" i="35"/>
  <c r="K162" i="35" s="1"/>
  <c r="E162" i="35" s="1"/>
  <c r="L161" i="35"/>
  <c r="J162" i="35" s="1"/>
  <c r="D162" i="35" s="1"/>
  <c r="E161" i="33"/>
  <c r="B161" i="33"/>
  <c r="A161" i="33" s="1"/>
  <c r="F161" i="33"/>
  <c r="I161" i="33"/>
  <c r="E161" i="32"/>
  <c r="I161" i="32"/>
  <c r="D161" i="32"/>
  <c r="L163" i="10"/>
  <c r="J164" i="10" s="1"/>
  <c r="M163" i="10"/>
  <c r="K164" i="10" s="1"/>
  <c r="E157" i="6"/>
  <c r="S157" i="6" s="1"/>
  <c r="I157" i="6"/>
  <c r="D157" i="6"/>
  <c r="B157" i="6" s="1"/>
  <c r="A157" i="6" s="1"/>
  <c r="B160" i="31" l="1"/>
  <c r="A160" i="31" s="1"/>
  <c r="F160" i="31"/>
  <c r="M160" i="31"/>
  <c r="K161" i="31" s="1"/>
  <c r="E161" i="31" s="1"/>
  <c r="S161" i="31" s="1"/>
  <c r="L160" i="31"/>
  <c r="J161" i="31" s="1"/>
  <c r="L160" i="34"/>
  <c r="J161" i="34" s="1"/>
  <c r="M160" i="34"/>
  <c r="K161" i="34" s="1"/>
  <c r="E161" i="34" s="1"/>
  <c r="S161" i="34" s="1"/>
  <c r="B160" i="34"/>
  <c r="A160" i="34" s="1"/>
  <c r="F160" i="34"/>
  <c r="S162" i="35"/>
  <c r="T162" i="35" s="1"/>
  <c r="B162" i="35"/>
  <c r="A162" i="35" s="1"/>
  <c r="F162" i="35"/>
  <c r="I162" i="35"/>
  <c r="U160" i="35"/>
  <c r="T161" i="35"/>
  <c r="M161" i="33"/>
  <c r="K162" i="33" s="1"/>
  <c r="E162" i="33" s="1"/>
  <c r="L161" i="33"/>
  <c r="J162" i="33" s="1"/>
  <c r="S161" i="33"/>
  <c r="B161" i="32"/>
  <c r="A161" i="32" s="1"/>
  <c r="F161" i="32"/>
  <c r="M161" i="32"/>
  <c r="K162" i="32" s="1"/>
  <c r="L161" i="32"/>
  <c r="J162" i="32" s="1"/>
  <c r="S161" i="32"/>
  <c r="I164" i="10"/>
  <c r="T157" i="6"/>
  <c r="U156" i="6"/>
  <c r="L157" i="6"/>
  <c r="J158" i="6" s="1"/>
  <c r="D158" i="6" s="1"/>
  <c r="B158" i="6" s="1"/>
  <c r="A158" i="6" s="1"/>
  <c r="M157" i="6"/>
  <c r="K158" i="6" s="1"/>
  <c r="E158" i="6" s="1"/>
  <c r="S158" i="6" s="1"/>
  <c r="U157" i="6" s="1"/>
  <c r="F157" i="6"/>
  <c r="I161" i="31" l="1"/>
  <c r="D161" i="31"/>
  <c r="D161" i="34"/>
  <c r="I161" i="34"/>
  <c r="U161" i="35"/>
  <c r="L162" i="35"/>
  <c r="J163" i="35" s="1"/>
  <c r="M162" i="35"/>
  <c r="K163" i="35" s="1"/>
  <c r="T161" i="34"/>
  <c r="U160" i="34"/>
  <c r="S162" i="33"/>
  <c r="T162" i="33" s="1"/>
  <c r="T161" i="33"/>
  <c r="U160" i="33"/>
  <c r="I162" i="33"/>
  <c r="D162" i="33"/>
  <c r="I162" i="32"/>
  <c r="D162" i="32"/>
  <c r="U160" i="32"/>
  <c r="T161" i="32"/>
  <c r="E162" i="32"/>
  <c r="T161" i="31"/>
  <c r="U160" i="31"/>
  <c r="M164" i="10"/>
  <c r="K165" i="10" s="1"/>
  <c r="L164" i="10"/>
  <c r="J165" i="10" s="1"/>
  <c r="T158" i="6"/>
  <c r="F158" i="6"/>
  <c r="I158" i="6"/>
  <c r="F161" i="31" l="1"/>
  <c r="B161" i="31"/>
  <c r="A161" i="31" s="1"/>
  <c r="M161" i="31"/>
  <c r="K162" i="31" s="1"/>
  <c r="E162" i="31" s="1"/>
  <c r="S162" i="31" s="1"/>
  <c r="T162" i="31" s="1"/>
  <c r="L161" i="31"/>
  <c r="J162" i="31" s="1"/>
  <c r="L161" i="34"/>
  <c r="J162" i="34" s="1"/>
  <c r="M161" i="34"/>
  <c r="K162" i="34" s="1"/>
  <c r="E162" i="34" s="1"/>
  <c r="S162" i="34" s="1"/>
  <c r="U161" i="34" s="1"/>
  <c r="F161" i="34"/>
  <c r="B161" i="34"/>
  <c r="A161" i="34" s="1"/>
  <c r="U161" i="33"/>
  <c r="I163" i="35"/>
  <c r="D163" i="35"/>
  <c r="E163" i="35"/>
  <c r="B162" i="33"/>
  <c r="A162" i="33" s="1"/>
  <c r="F162" i="33"/>
  <c r="L162" i="33"/>
  <c r="J163" i="33" s="1"/>
  <c r="M162" i="33"/>
  <c r="K163" i="33" s="1"/>
  <c r="S162" i="32"/>
  <c r="B162" i="32"/>
  <c r="A162" i="32" s="1"/>
  <c r="F162" i="32"/>
  <c r="M162" i="32"/>
  <c r="K163" i="32" s="1"/>
  <c r="E163" i="32" s="1"/>
  <c r="L162" i="32"/>
  <c r="J163" i="32" s="1"/>
  <c r="I165" i="10"/>
  <c r="M158" i="6"/>
  <c r="K159" i="6" s="1"/>
  <c r="L158" i="6"/>
  <c r="J159" i="6" s="1"/>
  <c r="I162" i="31" l="1"/>
  <c r="D162" i="31"/>
  <c r="U161" i="31"/>
  <c r="T162" i="34"/>
  <c r="I162" i="34"/>
  <c r="D162" i="34"/>
  <c r="S163" i="35"/>
  <c r="B163" i="35"/>
  <c r="A163" i="35" s="1"/>
  <c r="F163" i="35"/>
  <c r="M163" i="35"/>
  <c r="K164" i="35" s="1"/>
  <c r="E164" i="35" s="1"/>
  <c r="L163" i="35"/>
  <c r="J164" i="35" s="1"/>
  <c r="D164" i="35" s="1"/>
  <c r="E163" i="33"/>
  <c r="I163" i="33"/>
  <c r="D163" i="33"/>
  <c r="S163" i="32"/>
  <c r="U162" i="32" s="1"/>
  <c r="I163" i="32"/>
  <c r="D163" i="32"/>
  <c r="T162" i="32"/>
  <c r="U161" i="32"/>
  <c r="L165" i="10"/>
  <c r="J166" i="10" s="1"/>
  <c r="M165" i="10"/>
  <c r="K166" i="10" s="1"/>
  <c r="I159" i="6"/>
  <c r="D159" i="6"/>
  <c r="B159" i="6" s="1"/>
  <c r="A159" i="6" s="1"/>
  <c r="E159" i="6"/>
  <c r="S159" i="6" s="1"/>
  <c r="B162" i="31" l="1"/>
  <c r="A162" i="31" s="1"/>
  <c r="F162" i="31"/>
  <c r="M162" i="31"/>
  <c r="K163" i="31" s="1"/>
  <c r="E163" i="31" s="1"/>
  <c r="S163" i="31" s="1"/>
  <c r="L162" i="31"/>
  <c r="J163" i="31" s="1"/>
  <c r="D163" i="31" s="1"/>
  <c r="B162" i="34"/>
  <c r="A162" i="34" s="1"/>
  <c r="F162" i="34"/>
  <c r="L162" i="34"/>
  <c r="J163" i="34" s="1"/>
  <c r="M162" i="34"/>
  <c r="K163" i="34" s="1"/>
  <c r="E163" i="34" s="1"/>
  <c r="S163" i="34" s="1"/>
  <c r="S164" i="35"/>
  <c r="T164" i="35" s="1"/>
  <c r="B164" i="35"/>
  <c r="A164" i="35" s="1"/>
  <c r="F164" i="35"/>
  <c r="I164" i="35"/>
  <c r="U162" i="35"/>
  <c r="T163" i="35"/>
  <c r="B163" i="33"/>
  <c r="A163" i="33" s="1"/>
  <c r="F163" i="33"/>
  <c r="M163" i="33"/>
  <c r="K164" i="33" s="1"/>
  <c r="L163" i="33"/>
  <c r="J164" i="33" s="1"/>
  <c r="S163" i="33"/>
  <c r="T163" i="32"/>
  <c r="B163" i="32"/>
  <c r="A163" i="32" s="1"/>
  <c r="F163" i="32"/>
  <c r="L163" i="32"/>
  <c r="J164" i="32" s="1"/>
  <c r="D164" i="32" s="1"/>
  <c r="M163" i="32"/>
  <c r="K164" i="32" s="1"/>
  <c r="I166" i="10"/>
  <c r="T159" i="6"/>
  <c r="U158" i="6"/>
  <c r="F159" i="6"/>
  <c r="M159" i="6"/>
  <c r="K160" i="6" s="1"/>
  <c r="E160" i="6" s="1"/>
  <c r="S160" i="6" s="1"/>
  <c r="U159" i="6" s="1"/>
  <c r="L159" i="6"/>
  <c r="J160" i="6" s="1"/>
  <c r="B163" i="31" l="1"/>
  <c r="A163" i="31" s="1"/>
  <c r="F163" i="31"/>
  <c r="I163" i="31"/>
  <c r="D163" i="34"/>
  <c r="I163" i="34"/>
  <c r="U163" i="35"/>
  <c r="L164" i="35"/>
  <c r="J165" i="35" s="1"/>
  <c r="M164" i="35"/>
  <c r="K165" i="35" s="1"/>
  <c r="T163" i="34"/>
  <c r="U162" i="34"/>
  <c r="I164" i="33"/>
  <c r="T163" i="33"/>
  <c r="U162" i="33"/>
  <c r="E164" i="33"/>
  <c r="D164" i="33"/>
  <c r="E164" i="32"/>
  <c r="B164" i="32"/>
  <c r="A164" i="32" s="1"/>
  <c r="F164" i="32"/>
  <c r="I164" i="32"/>
  <c r="T163" i="31"/>
  <c r="U162" i="31"/>
  <c r="L166" i="10"/>
  <c r="J167" i="10" s="1"/>
  <c r="M166" i="10"/>
  <c r="K167" i="10" s="1"/>
  <c r="T160" i="6"/>
  <c r="I160" i="6"/>
  <c r="D160" i="6"/>
  <c r="B160" i="6" s="1"/>
  <c r="A160" i="6" s="1"/>
  <c r="M163" i="31" l="1"/>
  <c r="K164" i="31" s="1"/>
  <c r="E164" i="31" s="1"/>
  <c r="S164" i="31" s="1"/>
  <c r="T164" i="31" s="1"/>
  <c r="L163" i="31"/>
  <c r="J164" i="31" s="1"/>
  <c r="L163" i="34"/>
  <c r="J164" i="34" s="1"/>
  <c r="M163" i="34"/>
  <c r="K164" i="34" s="1"/>
  <c r="E164" i="34" s="1"/>
  <c r="S164" i="34" s="1"/>
  <c r="U163" i="34" s="1"/>
  <c r="B163" i="34"/>
  <c r="A163" i="34" s="1"/>
  <c r="F163" i="34"/>
  <c r="I165" i="35"/>
  <c r="D165" i="35"/>
  <c r="E165" i="35"/>
  <c r="B164" i="33"/>
  <c r="A164" i="33" s="1"/>
  <c r="F164" i="33"/>
  <c r="M164" i="33"/>
  <c r="K165" i="33" s="1"/>
  <c r="L164" i="33"/>
  <c r="J165" i="33" s="1"/>
  <c r="S164" i="33"/>
  <c r="M164" i="32"/>
  <c r="K165" i="32" s="1"/>
  <c r="L164" i="32"/>
  <c r="J165" i="32" s="1"/>
  <c r="S164" i="32"/>
  <c r="I167" i="10"/>
  <c r="F160" i="6"/>
  <c r="M160" i="6"/>
  <c r="K161" i="6" s="1"/>
  <c r="L160" i="6"/>
  <c r="J161" i="6" s="1"/>
  <c r="U163" i="31" l="1"/>
  <c r="I164" i="31"/>
  <c r="D164" i="31"/>
  <c r="T164" i="34"/>
  <c r="D164" i="34"/>
  <c r="I164" i="34"/>
  <c r="S165" i="35"/>
  <c r="B165" i="35"/>
  <c r="A165" i="35" s="1"/>
  <c r="F165" i="35"/>
  <c r="M165" i="35"/>
  <c r="K166" i="35" s="1"/>
  <c r="E166" i="35" s="1"/>
  <c r="L165" i="35"/>
  <c r="J166" i="35" s="1"/>
  <c r="D166" i="35" s="1"/>
  <c r="I165" i="33"/>
  <c r="T164" i="33"/>
  <c r="U163" i="33"/>
  <c r="E165" i="33"/>
  <c r="D165" i="33"/>
  <c r="U163" i="32"/>
  <c r="T164" i="32"/>
  <c r="E165" i="32"/>
  <c r="I165" i="32"/>
  <c r="D165" i="32"/>
  <c r="L167" i="10"/>
  <c r="J168" i="10" s="1"/>
  <c r="M167" i="10"/>
  <c r="K168" i="10" s="1"/>
  <c r="E161" i="6"/>
  <c r="S161" i="6" s="1"/>
  <c r="I161" i="6"/>
  <c r="D161" i="6"/>
  <c r="B161" i="6" s="1"/>
  <c r="A161" i="6" s="1"/>
  <c r="B164" i="31" l="1"/>
  <c r="A164" i="31" s="1"/>
  <c r="F164" i="31"/>
  <c r="M164" i="31"/>
  <c r="K165" i="31" s="1"/>
  <c r="E165" i="31" s="1"/>
  <c r="S165" i="31" s="1"/>
  <c r="L164" i="31"/>
  <c r="J165" i="31" s="1"/>
  <c r="L164" i="34"/>
  <c r="J165" i="34" s="1"/>
  <c r="M164" i="34"/>
  <c r="K165" i="34" s="1"/>
  <c r="E165" i="34" s="1"/>
  <c r="S165" i="34" s="1"/>
  <c r="F164" i="34"/>
  <c r="B164" i="34"/>
  <c r="A164" i="34" s="1"/>
  <c r="S166" i="35"/>
  <c r="T166" i="35" s="1"/>
  <c r="B166" i="35"/>
  <c r="A166" i="35" s="1"/>
  <c r="F166" i="35"/>
  <c r="I166" i="35"/>
  <c r="U164" i="35"/>
  <c r="T165" i="35"/>
  <c r="B165" i="33"/>
  <c r="A165" i="33" s="1"/>
  <c r="F165" i="33"/>
  <c r="L165" i="33"/>
  <c r="J166" i="33" s="1"/>
  <c r="M165" i="33"/>
  <c r="K166" i="33" s="1"/>
  <c r="S165" i="33"/>
  <c r="B165" i="32"/>
  <c r="A165" i="32" s="1"/>
  <c r="F165" i="32"/>
  <c r="M165" i="32"/>
  <c r="K166" i="32" s="1"/>
  <c r="L165" i="32"/>
  <c r="J166" i="32" s="1"/>
  <c r="S165" i="32"/>
  <c r="I168" i="10"/>
  <c r="T161" i="6"/>
  <c r="U160" i="6"/>
  <c r="L161" i="6"/>
  <c r="J162" i="6" s="1"/>
  <c r="D162" i="6" s="1"/>
  <c r="B162" i="6" s="1"/>
  <c r="A162" i="6" s="1"/>
  <c r="M161" i="6"/>
  <c r="K162" i="6" s="1"/>
  <c r="F161" i="6"/>
  <c r="I165" i="31" l="1"/>
  <c r="D165" i="31"/>
  <c r="D165" i="34"/>
  <c r="I165" i="34"/>
  <c r="U165" i="35"/>
  <c r="L166" i="35"/>
  <c r="J167" i="35" s="1"/>
  <c r="M166" i="35"/>
  <c r="K167" i="35" s="1"/>
  <c r="U164" i="34"/>
  <c r="T165" i="34"/>
  <c r="I166" i="33"/>
  <c r="T165" i="33"/>
  <c r="U164" i="33"/>
  <c r="E166" i="33"/>
  <c r="D166" i="33"/>
  <c r="I166" i="32"/>
  <c r="D166" i="32"/>
  <c r="U164" i="32"/>
  <c r="T165" i="32"/>
  <c r="E166" i="32"/>
  <c r="T165" i="31"/>
  <c r="U164" i="31"/>
  <c r="M168" i="10"/>
  <c r="K169" i="10" s="1"/>
  <c r="L168" i="10"/>
  <c r="J169" i="10" s="1"/>
  <c r="F162" i="6"/>
  <c r="I162" i="6"/>
  <c r="E162" i="6"/>
  <c r="S162" i="6" s="1"/>
  <c r="B165" i="31" l="1"/>
  <c r="A165" i="31" s="1"/>
  <c r="F165" i="31"/>
  <c r="L165" i="31"/>
  <c r="J166" i="31" s="1"/>
  <c r="M165" i="31"/>
  <c r="K166" i="31" s="1"/>
  <c r="E166" i="31" s="1"/>
  <c r="S166" i="31" s="1"/>
  <c r="T166" i="31" s="1"/>
  <c r="L165" i="34"/>
  <c r="J166" i="34" s="1"/>
  <c r="D166" i="34" s="1"/>
  <c r="M165" i="34"/>
  <c r="K166" i="34" s="1"/>
  <c r="E166" i="34" s="1"/>
  <c r="S166" i="34" s="1"/>
  <c r="U165" i="34" s="1"/>
  <c r="B165" i="34"/>
  <c r="A165" i="34" s="1"/>
  <c r="F165" i="34"/>
  <c r="I167" i="35"/>
  <c r="D167" i="35"/>
  <c r="E167" i="35"/>
  <c r="B166" i="33"/>
  <c r="A166" i="33" s="1"/>
  <c r="F166" i="33"/>
  <c r="S166" i="33"/>
  <c r="L166" i="33"/>
  <c r="J167" i="33" s="1"/>
  <c r="M166" i="33"/>
  <c r="K167" i="33" s="1"/>
  <c r="E167" i="33" s="1"/>
  <c r="S166" i="32"/>
  <c r="B166" i="32"/>
  <c r="A166" i="32" s="1"/>
  <c r="F166" i="32"/>
  <c r="M166" i="32"/>
  <c r="K167" i="32" s="1"/>
  <c r="E167" i="32" s="1"/>
  <c r="L166" i="32"/>
  <c r="J167" i="32" s="1"/>
  <c r="I169" i="10"/>
  <c r="T162" i="6"/>
  <c r="U161" i="6"/>
  <c r="L162" i="6"/>
  <c r="J163" i="6" s="1"/>
  <c r="M162" i="6"/>
  <c r="K163" i="6" s="1"/>
  <c r="E163" i="6" s="1"/>
  <c r="S163" i="6" s="1"/>
  <c r="U162" i="6" s="1"/>
  <c r="I166" i="31" l="1"/>
  <c r="D166" i="31"/>
  <c r="U165" i="31"/>
  <c r="F166" i="34"/>
  <c r="B166" i="34"/>
  <c r="A166" i="34" s="1"/>
  <c r="T166" i="34"/>
  <c r="I166" i="34"/>
  <c r="S167" i="35"/>
  <c r="B167" i="35"/>
  <c r="A167" i="35" s="1"/>
  <c r="F167" i="35"/>
  <c r="M167" i="35"/>
  <c r="K168" i="35" s="1"/>
  <c r="E168" i="35" s="1"/>
  <c r="L167" i="35"/>
  <c r="J168" i="35" s="1"/>
  <c r="D168" i="35" s="1"/>
  <c r="T166" i="33"/>
  <c r="U165" i="33"/>
  <c r="S167" i="33"/>
  <c r="T167" i="33" s="1"/>
  <c r="I167" i="33"/>
  <c r="D167" i="33"/>
  <c r="S167" i="32"/>
  <c r="U166" i="32" s="1"/>
  <c r="I167" i="32"/>
  <c r="D167" i="32"/>
  <c r="T166" i="32"/>
  <c r="U165" i="32"/>
  <c r="L169" i="10"/>
  <c r="J170" i="10" s="1"/>
  <c r="M169" i="10"/>
  <c r="K170" i="10" s="1"/>
  <c r="T163" i="6"/>
  <c r="I163" i="6"/>
  <c r="D163" i="6"/>
  <c r="B163" i="6" s="1"/>
  <c r="A163" i="6" s="1"/>
  <c r="B166" i="31" l="1"/>
  <c r="A166" i="31" s="1"/>
  <c r="F166" i="31"/>
  <c r="M166" i="31"/>
  <c r="K167" i="31" s="1"/>
  <c r="E167" i="31" s="1"/>
  <c r="L166" i="31"/>
  <c r="J167" i="31" s="1"/>
  <c r="M166" i="34"/>
  <c r="K167" i="34" s="1"/>
  <c r="E167" i="34" s="1"/>
  <c r="S167" i="34" s="1"/>
  <c r="L166" i="34"/>
  <c r="J167" i="34" s="1"/>
  <c r="S168" i="35"/>
  <c r="T168" i="35" s="1"/>
  <c r="B168" i="35"/>
  <c r="A168" i="35" s="1"/>
  <c r="F168" i="35"/>
  <c r="I168" i="35"/>
  <c r="U166" i="35"/>
  <c r="T167" i="35"/>
  <c r="L167" i="33"/>
  <c r="J168" i="33" s="1"/>
  <c r="M167" i="33"/>
  <c r="K168" i="33" s="1"/>
  <c r="B167" i="33"/>
  <c r="A167" i="33" s="1"/>
  <c r="F167" i="33"/>
  <c r="U166" i="33"/>
  <c r="T167" i="32"/>
  <c r="B167" i="32"/>
  <c r="A167" i="32" s="1"/>
  <c r="F167" i="32"/>
  <c r="L167" i="32"/>
  <c r="J168" i="32" s="1"/>
  <c r="D168" i="32" s="1"/>
  <c r="M167" i="32"/>
  <c r="K168" i="32" s="1"/>
  <c r="S167" i="31"/>
  <c r="I170" i="10"/>
  <c r="F163" i="6"/>
  <c r="M163" i="6"/>
  <c r="K164" i="6" s="1"/>
  <c r="L163" i="6"/>
  <c r="J164" i="6" s="1"/>
  <c r="I167" i="31" l="1"/>
  <c r="D167" i="31"/>
  <c r="D167" i="34"/>
  <c r="I167" i="34"/>
  <c r="U167" i="35"/>
  <c r="L168" i="35"/>
  <c r="J169" i="35" s="1"/>
  <c r="M168" i="35"/>
  <c r="K169" i="35" s="1"/>
  <c r="U166" i="34"/>
  <c r="T167" i="34"/>
  <c r="I168" i="33"/>
  <c r="D168" i="33"/>
  <c r="E168" i="33"/>
  <c r="E168" i="32"/>
  <c r="B168" i="32"/>
  <c r="A168" i="32" s="1"/>
  <c r="F168" i="32"/>
  <c r="I168" i="32"/>
  <c r="T167" i="31"/>
  <c r="U166" i="31"/>
  <c r="M170" i="10"/>
  <c r="K171" i="10" s="1"/>
  <c r="L170" i="10"/>
  <c r="J171" i="10" s="1"/>
  <c r="E164" i="6"/>
  <c r="S164" i="6" s="1"/>
  <c r="I164" i="6"/>
  <c r="D164" i="6"/>
  <c r="B164" i="6" s="1"/>
  <c r="A164" i="6" s="1"/>
  <c r="F167" i="31" l="1"/>
  <c r="B167" i="31"/>
  <c r="A167" i="31" s="1"/>
  <c r="M167" i="31"/>
  <c r="K168" i="31" s="1"/>
  <c r="E168" i="31" s="1"/>
  <c r="S168" i="31" s="1"/>
  <c r="T168" i="31" s="1"/>
  <c r="L167" i="31"/>
  <c r="J168" i="31" s="1"/>
  <c r="L167" i="34"/>
  <c r="J168" i="34" s="1"/>
  <c r="M167" i="34"/>
  <c r="K168" i="34" s="1"/>
  <c r="E168" i="34" s="1"/>
  <c r="S168" i="34" s="1"/>
  <c r="T168" i="34" s="1"/>
  <c r="F167" i="34"/>
  <c r="B167" i="34"/>
  <c r="A167" i="34" s="1"/>
  <c r="I169" i="35"/>
  <c r="D169" i="35"/>
  <c r="E169" i="35"/>
  <c r="B168" i="33"/>
  <c r="A168" i="33" s="1"/>
  <c r="F168" i="33"/>
  <c r="S168" i="33"/>
  <c r="M168" i="33"/>
  <c r="K169" i="33" s="1"/>
  <c r="E169" i="33" s="1"/>
  <c r="L168" i="33"/>
  <c r="J169" i="33" s="1"/>
  <c r="M168" i="32"/>
  <c r="K169" i="32" s="1"/>
  <c r="L168" i="32"/>
  <c r="J169" i="32" s="1"/>
  <c r="S168" i="32"/>
  <c r="I171" i="10"/>
  <c r="T164" i="6"/>
  <c r="U163" i="6"/>
  <c r="L164" i="6"/>
  <c r="J165" i="6" s="1"/>
  <c r="D165" i="6" s="1"/>
  <c r="B165" i="6" s="1"/>
  <c r="A165" i="6" s="1"/>
  <c r="M164" i="6"/>
  <c r="K165" i="6" s="1"/>
  <c r="E165" i="6" s="1"/>
  <c r="S165" i="6" s="1"/>
  <c r="U164" i="6" s="1"/>
  <c r="F164" i="6"/>
  <c r="U167" i="31" l="1"/>
  <c r="I168" i="31"/>
  <c r="D168" i="31"/>
  <c r="U167" i="34"/>
  <c r="D168" i="34"/>
  <c r="I168" i="34"/>
  <c r="S169" i="35"/>
  <c r="B169" i="35"/>
  <c r="A169" i="35" s="1"/>
  <c r="F169" i="35"/>
  <c r="M169" i="35"/>
  <c r="K170" i="35" s="1"/>
  <c r="E170" i="35" s="1"/>
  <c r="L169" i="35"/>
  <c r="J170" i="35" s="1"/>
  <c r="D170" i="35" s="1"/>
  <c r="S169" i="33"/>
  <c r="U168" i="33" s="1"/>
  <c r="T168" i="33"/>
  <c r="U167" i="33"/>
  <c r="I169" i="33"/>
  <c r="D169" i="33"/>
  <c r="U167" i="32"/>
  <c r="T168" i="32"/>
  <c r="E169" i="32"/>
  <c r="I169" i="32"/>
  <c r="D169" i="32"/>
  <c r="M171" i="10"/>
  <c r="K172" i="10" s="1"/>
  <c r="L171" i="10"/>
  <c r="J172" i="10" s="1"/>
  <c r="T165" i="6"/>
  <c r="F165" i="6"/>
  <c r="I165" i="6"/>
  <c r="B168" i="31" l="1"/>
  <c r="A168" i="31" s="1"/>
  <c r="F168" i="31"/>
  <c r="M168" i="31"/>
  <c r="K169" i="31" s="1"/>
  <c r="E169" i="31" s="1"/>
  <c r="S169" i="31" s="1"/>
  <c r="L168" i="31"/>
  <c r="J169" i="31" s="1"/>
  <c r="B168" i="34"/>
  <c r="A168" i="34" s="1"/>
  <c r="F168" i="34"/>
  <c r="M168" i="34"/>
  <c r="K169" i="34" s="1"/>
  <c r="E169" i="34" s="1"/>
  <c r="S169" i="34" s="1"/>
  <c r="L168" i="34"/>
  <c r="J169" i="34" s="1"/>
  <c r="S170" i="35"/>
  <c r="T170" i="35" s="1"/>
  <c r="B170" i="35"/>
  <c r="A170" i="35" s="1"/>
  <c r="F170" i="35"/>
  <c r="I170" i="35"/>
  <c r="U168" i="35"/>
  <c r="T169" i="35"/>
  <c r="T169" i="33"/>
  <c r="M169" i="33"/>
  <c r="K170" i="33" s="1"/>
  <c r="L169" i="33"/>
  <c r="J170" i="33" s="1"/>
  <c r="D170" i="33" s="1"/>
  <c r="B169" i="33"/>
  <c r="A169" i="33" s="1"/>
  <c r="F169" i="33"/>
  <c r="B169" i="32"/>
  <c r="A169" i="32" s="1"/>
  <c r="F169" i="32"/>
  <c r="M169" i="32"/>
  <c r="K170" i="32" s="1"/>
  <c r="L169" i="32"/>
  <c r="J170" i="32" s="1"/>
  <c r="S169" i="32"/>
  <c r="I172" i="10"/>
  <c r="M165" i="6"/>
  <c r="K166" i="6" s="1"/>
  <c r="L165" i="6"/>
  <c r="J166" i="6" s="1"/>
  <c r="I169" i="31" l="1"/>
  <c r="D169" i="31"/>
  <c r="I169" i="34"/>
  <c r="D169" i="34"/>
  <c r="U169" i="35"/>
  <c r="L170" i="35"/>
  <c r="J171" i="35" s="1"/>
  <c r="M170" i="35"/>
  <c r="K171" i="35" s="1"/>
  <c r="U168" i="34"/>
  <c r="T169" i="34"/>
  <c r="B170" i="33"/>
  <c r="A170" i="33" s="1"/>
  <c r="F170" i="33"/>
  <c r="E170" i="33"/>
  <c r="I170" i="33"/>
  <c r="I170" i="32"/>
  <c r="D170" i="32"/>
  <c r="U168" i="32"/>
  <c r="T169" i="32"/>
  <c r="E170" i="32"/>
  <c r="T169" i="31"/>
  <c r="U168" i="31"/>
  <c r="M172" i="10"/>
  <c r="K173" i="10" s="1"/>
  <c r="L172" i="10"/>
  <c r="J173" i="10" s="1"/>
  <c r="I166" i="6"/>
  <c r="D166" i="6"/>
  <c r="B166" i="6" s="1"/>
  <c r="A166" i="6" s="1"/>
  <c r="E166" i="6"/>
  <c r="S166" i="6" s="1"/>
  <c r="F169" i="31" l="1"/>
  <c r="B169" i="31"/>
  <c r="A169" i="31" s="1"/>
  <c r="M169" i="31"/>
  <c r="K170" i="31" s="1"/>
  <c r="E170" i="31" s="1"/>
  <c r="S170" i="31" s="1"/>
  <c r="T170" i="31" s="1"/>
  <c r="L169" i="31"/>
  <c r="J170" i="31" s="1"/>
  <c r="B169" i="34"/>
  <c r="A169" i="34" s="1"/>
  <c r="F169" i="34"/>
  <c r="M169" i="34"/>
  <c r="K170" i="34" s="1"/>
  <c r="E170" i="34" s="1"/>
  <c r="S170" i="34" s="1"/>
  <c r="U169" i="34" s="1"/>
  <c r="L169" i="34"/>
  <c r="J170" i="34" s="1"/>
  <c r="I171" i="35"/>
  <c r="D171" i="35"/>
  <c r="E171" i="35"/>
  <c r="S170" i="33"/>
  <c r="L170" i="33"/>
  <c r="J171" i="33" s="1"/>
  <c r="M170" i="33"/>
  <c r="K171" i="33" s="1"/>
  <c r="E171" i="33" s="1"/>
  <c r="S170" i="32"/>
  <c r="B170" i="32"/>
  <c r="A170" i="32" s="1"/>
  <c r="F170" i="32"/>
  <c r="M170" i="32"/>
  <c r="K171" i="32" s="1"/>
  <c r="E171" i="32" s="1"/>
  <c r="L170" i="32"/>
  <c r="J171" i="32" s="1"/>
  <c r="I173" i="10"/>
  <c r="T166" i="6"/>
  <c r="U165" i="6"/>
  <c r="F166" i="6"/>
  <c r="L166" i="6"/>
  <c r="J167" i="6" s="1"/>
  <c r="M166" i="6"/>
  <c r="K167" i="6" s="1"/>
  <c r="I170" i="31" l="1"/>
  <c r="D170" i="31"/>
  <c r="U169" i="31"/>
  <c r="D170" i="34"/>
  <c r="I170" i="34"/>
  <c r="T170" i="34"/>
  <c r="S171" i="35"/>
  <c r="B171" i="35"/>
  <c r="A171" i="35" s="1"/>
  <c r="F171" i="35"/>
  <c r="M171" i="35"/>
  <c r="K172" i="35" s="1"/>
  <c r="E172" i="35" s="1"/>
  <c r="L171" i="35"/>
  <c r="J172" i="35" s="1"/>
  <c r="D172" i="35" s="1"/>
  <c r="S171" i="33"/>
  <c r="U170" i="33" s="1"/>
  <c r="I171" i="33"/>
  <c r="D171" i="33"/>
  <c r="T170" i="33"/>
  <c r="U169" i="33"/>
  <c r="S171" i="32"/>
  <c r="U170" i="32" s="1"/>
  <c r="I171" i="32"/>
  <c r="D171" i="32"/>
  <c r="T170" i="32"/>
  <c r="U169" i="32"/>
  <c r="L173" i="10"/>
  <c r="J174" i="10" s="1"/>
  <c r="M173" i="10"/>
  <c r="K174" i="10" s="1"/>
  <c r="I167" i="6"/>
  <c r="D167" i="6"/>
  <c r="B167" i="6" s="1"/>
  <c r="A167" i="6" s="1"/>
  <c r="E167" i="6"/>
  <c r="S167" i="6" s="1"/>
  <c r="B170" i="31" l="1"/>
  <c r="A170" i="31" s="1"/>
  <c r="F170" i="31"/>
  <c r="L170" i="31"/>
  <c r="J171" i="31" s="1"/>
  <c r="M170" i="31"/>
  <c r="K171" i="31" s="1"/>
  <c r="E171" i="31" s="1"/>
  <c r="S171" i="31" s="1"/>
  <c r="L170" i="34"/>
  <c r="J171" i="34" s="1"/>
  <c r="M170" i="34"/>
  <c r="K171" i="34" s="1"/>
  <c r="E171" i="34" s="1"/>
  <c r="S171" i="34" s="1"/>
  <c r="F170" i="34"/>
  <c r="B170" i="34"/>
  <c r="A170" i="34" s="1"/>
  <c r="S172" i="35"/>
  <c r="T172" i="35" s="1"/>
  <c r="B172" i="35"/>
  <c r="A172" i="35" s="1"/>
  <c r="F172" i="35"/>
  <c r="I172" i="35"/>
  <c r="U170" i="35"/>
  <c r="T171" i="35"/>
  <c r="T171" i="33"/>
  <c r="L171" i="33"/>
  <c r="J172" i="33" s="1"/>
  <c r="M171" i="33"/>
  <c r="K172" i="33" s="1"/>
  <c r="B171" i="33"/>
  <c r="A171" i="33" s="1"/>
  <c r="F171" i="33"/>
  <c r="T171" i="32"/>
  <c r="B171" i="32"/>
  <c r="A171" i="32" s="1"/>
  <c r="F171" i="32"/>
  <c r="L171" i="32"/>
  <c r="J172" i="32" s="1"/>
  <c r="D172" i="32" s="1"/>
  <c r="M171" i="32"/>
  <c r="K172" i="32" s="1"/>
  <c r="I174" i="10"/>
  <c r="T167" i="6"/>
  <c r="U166" i="6"/>
  <c r="F167" i="6"/>
  <c r="M167" i="6"/>
  <c r="K168" i="6" s="1"/>
  <c r="L167" i="6"/>
  <c r="J168" i="6" s="1"/>
  <c r="D168" i="6" s="1"/>
  <c r="B168" i="6" s="1"/>
  <c r="A168" i="6" s="1"/>
  <c r="D171" i="31" l="1"/>
  <c r="I171" i="31"/>
  <c r="U171" i="35"/>
  <c r="I171" i="34"/>
  <c r="D171" i="34"/>
  <c r="L172" i="35"/>
  <c r="J173" i="35" s="1"/>
  <c r="M172" i="35"/>
  <c r="K173" i="35" s="1"/>
  <c r="T171" i="34"/>
  <c r="U170" i="34"/>
  <c r="I172" i="33"/>
  <c r="D172" i="33"/>
  <c r="E172" i="33"/>
  <c r="E172" i="32"/>
  <c r="B172" i="32"/>
  <c r="A172" i="32" s="1"/>
  <c r="F172" i="32"/>
  <c r="I172" i="32"/>
  <c r="T171" i="31"/>
  <c r="U170" i="31"/>
  <c r="M174" i="10"/>
  <c r="K175" i="10" s="1"/>
  <c r="L174" i="10"/>
  <c r="J175" i="10" s="1"/>
  <c r="F168" i="6"/>
  <c r="I168" i="6"/>
  <c r="E168" i="6"/>
  <c r="S168" i="6" s="1"/>
  <c r="M171" i="31" l="1"/>
  <c r="K172" i="31" s="1"/>
  <c r="E172" i="31" s="1"/>
  <c r="L171" i="31"/>
  <c r="J172" i="31" s="1"/>
  <c r="B171" i="31"/>
  <c r="A171" i="31" s="1"/>
  <c r="F171" i="31"/>
  <c r="F171" i="34"/>
  <c r="B171" i="34"/>
  <c r="A171" i="34" s="1"/>
  <c r="M171" i="34"/>
  <c r="K172" i="34" s="1"/>
  <c r="E172" i="34" s="1"/>
  <c r="S172" i="34" s="1"/>
  <c r="L171" i="34"/>
  <c r="J172" i="34" s="1"/>
  <c r="I173" i="35"/>
  <c r="D173" i="35"/>
  <c r="E173" i="35"/>
  <c r="S172" i="33"/>
  <c r="M172" i="33"/>
  <c r="K173" i="33" s="1"/>
  <c r="E173" i="33" s="1"/>
  <c r="L172" i="33"/>
  <c r="J173" i="33" s="1"/>
  <c r="D173" i="33" s="1"/>
  <c r="B172" i="33"/>
  <c r="A172" i="33" s="1"/>
  <c r="F172" i="33"/>
  <c r="M172" i="32"/>
  <c r="K173" i="32" s="1"/>
  <c r="L172" i="32"/>
  <c r="J173" i="32" s="1"/>
  <c r="S172" i="32"/>
  <c r="S172" i="31"/>
  <c r="I175" i="10"/>
  <c r="T168" i="6"/>
  <c r="U167" i="6"/>
  <c r="L168" i="6"/>
  <c r="J169" i="6" s="1"/>
  <c r="M168" i="6"/>
  <c r="K169" i="6" s="1"/>
  <c r="E169" i="6" s="1"/>
  <c r="S169" i="6" s="1"/>
  <c r="U168" i="6" s="1"/>
  <c r="I172" i="31" l="1"/>
  <c r="D172" i="31"/>
  <c r="D172" i="34"/>
  <c r="I172" i="34"/>
  <c r="S173" i="35"/>
  <c r="B173" i="35"/>
  <c r="A173" i="35" s="1"/>
  <c r="F173" i="35"/>
  <c r="M173" i="35"/>
  <c r="K174" i="35" s="1"/>
  <c r="E174" i="35" s="1"/>
  <c r="L173" i="35"/>
  <c r="J174" i="35" s="1"/>
  <c r="D174" i="35" s="1"/>
  <c r="U171" i="34"/>
  <c r="T172" i="34"/>
  <c r="S173" i="33"/>
  <c r="T173" i="33" s="1"/>
  <c r="I173" i="33"/>
  <c r="B173" i="33"/>
  <c r="A173" i="33" s="1"/>
  <c r="F173" i="33"/>
  <c r="T172" i="33"/>
  <c r="U171" i="33"/>
  <c r="U171" i="32"/>
  <c r="T172" i="32"/>
  <c r="E173" i="32"/>
  <c r="I173" i="32"/>
  <c r="D173" i="32"/>
  <c r="T172" i="31"/>
  <c r="U171" i="31"/>
  <c r="L175" i="10"/>
  <c r="J176" i="10" s="1"/>
  <c r="M175" i="10"/>
  <c r="K176" i="10" s="1"/>
  <c r="T169" i="6"/>
  <c r="I169" i="6"/>
  <c r="D169" i="6"/>
  <c r="B169" i="6" s="1"/>
  <c r="A169" i="6" s="1"/>
  <c r="F172" i="31" l="1"/>
  <c r="B172" i="31"/>
  <c r="A172" i="31" s="1"/>
  <c r="M172" i="31"/>
  <c r="K173" i="31" s="1"/>
  <c r="E173" i="31" s="1"/>
  <c r="S173" i="31" s="1"/>
  <c r="L172" i="31"/>
  <c r="J173" i="31" s="1"/>
  <c r="M172" i="34"/>
  <c r="K173" i="34" s="1"/>
  <c r="E173" i="34" s="1"/>
  <c r="S173" i="34" s="1"/>
  <c r="T173" i="34" s="1"/>
  <c r="L172" i="34"/>
  <c r="J173" i="34" s="1"/>
  <c r="B172" i="34"/>
  <c r="A172" i="34" s="1"/>
  <c r="F172" i="34"/>
  <c r="U172" i="33"/>
  <c r="S174" i="35"/>
  <c r="T174" i="35" s="1"/>
  <c r="B174" i="35"/>
  <c r="A174" i="35" s="1"/>
  <c r="F174" i="35"/>
  <c r="I174" i="35"/>
  <c r="U172" i="35"/>
  <c r="T173" i="35"/>
  <c r="M173" i="33"/>
  <c r="K174" i="33" s="1"/>
  <c r="L173" i="33"/>
  <c r="J174" i="33" s="1"/>
  <c r="B173" i="32"/>
  <c r="A173" i="32" s="1"/>
  <c r="F173" i="32"/>
  <c r="M173" i="32"/>
  <c r="K174" i="32" s="1"/>
  <c r="L173" i="32"/>
  <c r="J174" i="32" s="1"/>
  <c r="S173" i="32"/>
  <c r="I176" i="10"/>
  <c r="M169" i="6"/>
  <c r="K170" i="6" s="1"/>
  <c r="L169" i="6"/>
  <c r="J170" i="6" s="1"/>
  <c r="D170" i="6" s="1"/>
  <c r="B170" i="6" s="1"/>
  <c r="A170" i="6" s="1"/>
  <c r="F169" i="6"/>
  <c r="I173" i="31" l="1"/>
  <c r="D173" i="31"/>
  <c r="U172" i="34"/>
  <c r="D173" i="34"/>
  <c r="I173" i="34"/>
  <c r="U173" i="35"/>
  <c r="L174" i="35"/>
  <c r="J175" i="35" s="1"/>
  <c r="M174" i="35"/>
  <c r="K175" i="35" s="1"/>
  <c r="I174" i="33"/>
  <c r="D174" i="33"/>
  <c r="E174" i="33"/>
  <c r="I174" i="32"/>
  <c r="D174" i="32"/>
  <c r="U172" i="32"/>
  <c r="T173" i="32"/>
  <c r="E174" i="32"/>
  <c r="T173" i="31"/>
  <c r="U172" i="31"/>
  <c r="M176" i="10"/>
  <c r="K177" i="10" s="1"/>
  <c r="L176" i="10"/>
  <c r="J177" i="10" s="1"/>
  <c r="F170" i="6"/>
  <c r="I170" i="6"/>
  <c r="E170" i="6"/>
  <c r="S170" i="6" s="1"/>
  <c r="B173" i="31" l="1"/>
  <c r="A173" i="31" s="1"/>
  <c r="F173" i="31"/>
  <c r="M173" i="31"/>
  <c r="K174" i="31" s="1"/>
  <c r="E174" i="31" s="1"/>
  <c r="S174" i="31" s="1"/>
  <c r="U173" i="31" s="1"/>
  <c r="L173" i="31"/>
  <c r="J174" i="31" s="1"/>
  <c r="D174" i="31" s="1"/>
  <c r="M173" i="34"/>
  <c r="K174" i="34" s="1"/>
  <c r="E174" i="34" s="1"/>
  <c r="S174" i="34" s="1"/>
  <c r="L173" i="34"/>
  <c r="J174" i="34" s="1"/>
  <c r="B173" i="34"/>
  <c r="A173" i="34" s="1"/>
  <c r="F173" i="34"/>
  <c r="I175" i="35"/>
  <c r="D175" i="35"/>
  <c r="E175" i="35"/>
  <c r="S174" i="33"/>
  <c r="L174" i="33"/>
  <c r="J175" i="33" s="1"/>
  <c r="M174" i="33"/>
  <c r="K175" i="33" s="1"/>
  <c r="E175" i="33" s="1"/>
  <c r="B174" i="33"/>
  <c r="A174" i="33" s="1"/>
  <c r="F174" i="33"/>
  <c r="S174" i="32"/>
  <c r="B174" i="32"/>
  <c r="A174" i="32" s="1"/>
  <c r="F174" i="32"/>
  <c r="M174" i="32"/>
  <c r="K175" i="32" s="1"/>
  <c r="E175" i="32" s="1"/>
  <c r="L174" i="32"/>
  <c r="J175" i="32" s="1"/>
  <c r="I177" i="10"/>
  <c r="T170" i="6"/>
  <c r="U169" i="6"/>
  <c r="L170" i="6"/>
  <c r="J171" i="6" s="1"/>
  <c r="M170" i="6"/>
  <c r="K171" i="6" s="1"/>
  <c r="E171" i="6" s="1"/>
  <c r="S171" i="6" s="1"/>
  <c r="U170" i="6" s="1"/>
  <c r="B174" i="31" l="1"/>
  <c r="A174" i="31" s="1"/>
  <c r="F174" i="31"/>
  <c r="T174" i="31"/>
  <c r="I174" i="31"/>
  <c r="I174" i="34"/>
  <c r="D174" i="34"/>
  <c r="S175" i="35"/>
  <c r="B175" i="35"/>
  <c r="A175" i="35" s="1"/>
  <c r="F175" i="35"/>
  <c r="M175" i="35"/>
  <c r="K176" i="35" s="1"/>
  <c r="E176" i="35" s="1"/>
  <c r="L175" i="35"/>
  <c r="J176" i="35" s="1"/>
  <c r="D176" i="35" s="1"/>
  <c r="U173" i="34"/>
  <c r="T174" i="34"/>
  <c r="S175" i="33"/>
  <c r="U174" i="33" s="1"/>
  <c r="I175" i="33"/>
  <c r="D175" i="33"/>
  <c r="U173" i="33"/>
  <c r="T174" i="33"/>
  <c r="S175" i="32"/>
  <c r="U174" i="32" s="1"/>
  <c r="I175" i="32"/>
  <c r="D175" i="32"/>
  <c r="T174" i="32"/>
  <c r="U173" i="32"/>
  <c r="L177" i="10"/>
  <c r="J178" i="10" s="1"/>
  <c r="M177" i="10"/>
  <c r="K178" i="10" s="1"/>
  <c r="T171" i="6"/>
  <c r="I171" i="6"/>
  <c r="D171" i="6"/>
  <c r="B171" i="6" s="1"/>
  <c r="A171" i="6" s="1"/>
  <c r="M174" i="31" l="1"/>
  <c r="K175" i="31" s="1"/>
  <c r="E175" i="31" s="1"/>
  <c r="S175" i="31" s="1"/>
  <c r="L174" i="31"/>
  <c r="J175" i="31" s="1"/>
  <c r="F174" i="34"/>
  <c r="B174" i="34"/>
  <c r="A174" i="34" s="1"/>
  <c r="M174" i="34"/>
  <c r="K175" i="34" s="1"/>
  <c r="E175" i="34" s="1"/>
  <c r="S175" i="34" s="1"/>
  <c r="U174" i="34" s="1"/>
  <c r="L174" i="34"/>
  <c r="J175" i="34" s="1"/>
  <c r="S176" i="35"/>
  <c r="T176" i="35" s="1"/>
  <c r="B176" i="35"/>
  <c r="A176" i="35" s="1"/>
  <c r="F176" i="35"/>
  <c r="I176" i="35"/>
  <c r="U174" i="35"/>
  <c r="T175" i="35"/>
  <c r="T175" i="33"/>
  <c r="M175" i="33"/>
  <c r="K176" i="33" s="1"/>
  <c r="L175" i="33"/>
  <c r="J176" i="33" s="1"/>
  <c r="D176" i="33" s="1"/>
  <c r="B175" i="33"/>
  <c r="A175" i="33" s="1"/>
  <c r="F175" i="33"/>
  <c r="T175" i="32"/>
  <c r="B175" i="32"/>
  <c r="A175" i="32" s="1"/>
  <c r="F175" i="32"/>
  <c r="L175" i="32"/>
  <c r="J176" i="32" s="1"/>
  <c r="D176" i="32" s="1"/>
  <c r="M175" i="32"/>
  <c r="K176" i="32" s="1"/>
  <c r="I178" i="10"/>
  <c r="L171" i="6"/>
  <c r="J172" i="6" s="1"/>
  <c r="D172" i="6" s="1"/>
  <c r="B172" i="6" s="1"/>
  <c r="A172" i="6" s="1"/>
  <c r="M171" i="6"/>
  <c r="K172" i="6" s="1"/>
  <c r="F171" i="6"/>
  <c r="D175" i="31" l="1"/>
  <c r="I175" i="31"/>
  <c r="I175" i="34"/>
  <c r="D175" i="34"/>
  <c r="T175" i="34"/>
  <c r="U175" i="35"/>
  <c r="L176" i="35"/>
  <c r="J177" i="35" s="1"/>
  <c r="M176" i="35"/>
  <c r="K177" i="35" s="1"/>
  <c r="B176" i="33"/>
  <c r="A176" i="33" s="1"/>
  <c r="F176" i="33"/>
  <c r="E176" i="33"/>
  <c r="I176" i="33"/>
  <c r="E176" i="32"/>
  <c r="B176" i="32"/>
  <c r="A176" i="32" s="1"/>
  <c r="F176" i="32"/>
  <c r="I176" i="32"/>
  <c r="T175" i="31"/>
  <c r="U174" i="31"/>
  <c r="L178" i="10"/>
  <c r="J179" i="10" s="1"/>
  <c r="M178" i="10"/>
  <c r="K179" i="10" s="1"/>
  <c r="E172" i="6"/>
  <c r="S172" i="6" s="1"/>
  <c r="F172" i="6"/>
  <c r="I172" i="6"/>
  <c r="L175" i="31" l="1"/>
  <c r="J176" i="31" s="1"/>
  <c r="M175" i="31"/>
  <c r="K176" i="31" s="1"/>
  <c r="E176" i="31" s="1"/>
  <c r="S176" i="31" s="1"/>
  <c r="B175" i="31"/>
  <c r="A175" i="31" s="1"/>
  <c r="F175" i="31"/>
  <c r="B175" i="34"/>
  <c r="A175" i="34" s="1"/>
  <c r="F175" i="34"/>
  <c r="M175" i="34"/>
  <c r="K176" i="34" s="1"/>
  <c r="E176" i="34" s="1"/>
  <c r="S176" i="34" s="1"/>
  <c r="L175" i="34"/>
  <c r="J176" i="34" s="1"/>
  <c r="I177" i="35"/>
  <c r="D177" i="35"/>
  <c r="E177" i="35"/>
  <c r="S176" i="33"/>
  <c r="M176" i="33"/>
  <c r="K177" i="33" s="1"/>
  <c r="L176" i="33"/>
  <c r="J177" i="33" s="1"/>
  <c r="M176" i="32"/>
  <c r="K177" i="32" s="1"/>
  <c r="L176" i="32"/>
  <c r="J177" i="32" s="1"/>
  <c r="S176" i="32"/>
  <c r="I179" i="10"/>
  <c r="T172" i="6"/>
  <c r="U171" i="6"/>
  <c r="L172" i="6"/>
  <c r="J173" i="6" s="1"/>
  <c r="M172" i="6"/>
  <c r="K173" i="6" s="1"/>
  <c r="I176" i="31" l="1"/>
  <c r="D176" i="31"/>
  <c r="D176" i="34"/>
  <c r="I176" i="34"/>
  <c r="S177" i="35"/>
  <c r="B177" i="35"/>
  <c r="A177" i="35" s="1"/>
  <c r="F177" i="35"/>
  <c r="M177" i="35"/>
  <c r="K178" i="35" s="1"/>
  <c r="E178" i="35" s="1"/>
  <c r="L177" i="35"/>
  <c r="J178" i="35" s="1"/>
  <c r="D178" i="35" s="1"/>
  <c r="U175" i="34"/>
  <c r="T176" i="34"/>
  <c r="E177" i="33"/>
  <c r="I177" i="33"/>
  <c r="D177" i="33"/>
  <c r="T176" i="33"/>
  <c r="U175" i="33"/>
  <c r="U175" i="32"/>
  <c r="T176" i="32"/>
  <c r="E177" i="32"/>
  <c r="I177" i="32"/>
  <c r="D177" i="32"/>
  <c r="T176" i="31"/>
  <c r="U175" i="31"/>
  <c r="L179" i="10"/>
  <c r="J180" i="10" s="1"/>
  <c r="M179" i="10"/>
  <c r="K180" i="10" s="1"/>
  <c r="E173" i="6"/>
  <c r="S173" i="6" s="1"/>
  <c r="I173" i="6"/>
  <c r="D173" i="6"/>
  <c r="B173" i="6" s="1"/>
  <c r="A173" i="6" s="1"/>
  <c r="B176" i="31" l="1"/>
  <c r="A176" i="31" s="1"/>
  <c r="F176" i="31"/>
  <c r="L176" i="31"/>
  <c r="J177" i="31" s="1"/>
  <c r="M176" i="31"/>
  <c r="K177" i="31" s="1"/>
  <c r="E177" i="31" s="1"/>
  <c r="S177" i="31" s="1"/>
  <c r="M176" i="34"/>
  <c r="K177" i="34" s="1"/>
  <c r="E177" i="34" s="1"/>
  <c r="S177" i="34" s="1"/>
  <c r="U176" i="34" s="1"/>
  <c r="L176" i="34"/>
  <c r="J177" i="34" s="1"/>
  <c r="B176" i="34"/>
  <c r="A176" i="34" s="1"/>
  <c r="F176" i="34"/>
  <c r="S178" i="35"/>
  <c r="T178" i="35" s="1"/>
  <c r="B178" i="35"/>
  <c r="A178" i="35" s="1"/>
  <c r="F178" i="35"/>
  <c r="I178" i="35"/>
  <c r="U176" i="35"/>
  <c r="T177" i="35"/>
  <c r="L177" i="33"/>
  <c r="J178" i="33" s="1"/>
  <c r="M177" i="33"/>
  <c r="K178" i="33" s="1"/>
  <c r="E178" i="33" s="1"/>
  <c r="B177" i="33"/>
  <c r="A177" i="33" s="1"/>
  <c r="F177" i="33"/>
  <c r="S177" i="33"/>
  <c r="B177" i="32"/>
  <c r="A177" i="32" s="1"/>
  <c r="F177" i="32"/>
  <c r="M177" i="32"/>
  <c r="K178" i="32" s="1"/>
  <c r="L177" i="32"/>
  <c r="J178" i="32" s="1"/>
  <c r="S177" i="32"/>
  <c r="I180" i="10"/>
  <c r="U172" i="6"/>
  <c r="T173" i="6"/>
  <c r="M173" i="6"/>
  <c r="K174" i="6" s="1"/>
  <c r="E174" i="6" s="1"/>
  <c r="S174" i="6" s="1"/>
  <c r="T174" i="6" s="1"/>
  <c r="L173" i="6"/>
  <c r="J174" i="6" s="1"/>
  <c r="D174" i="6" s="1"/>
  <c r="B174" i="6" s="1"/>
  <c r="A174" i="6" s="1"/>
  <c r="F173" i="6"/>
  <c r="I177" i="31" l="1"/>
  <c r="D177" i="31"/>
  <c r="T177" i="34"/>
  <c r="I177" i="34"/>
  <c r="D177" i="34"/>
  <c r="U177" i="35"/>
  <c r="L178" i="35"/>
  <c r="J179" i="35" s="1"/>
  <c r="M178" i="35"/>
  <c r="K179" i="35" s="1"/>
  <c r="T177" i="33"/>
  <c r="U176" i="33"/>
  <c r="I178" i="33"/>
  <c r="D178" i="33"/>
  <c r="S178" i="33"/>
  <c r="U177" i="33" s="1"/>
  <c r="I178" i="32"/>
  <c r="D178" i="32"/>
  <c r="U176" i="32"/>
  <c r="T177" i="32"/>
  <c r="E178" i="32"/>
  <c r="T177" i="31"/>
  <c r="U176" i="31"/>
  <c r="M180" i="10"/>
  <c r="K181" i="10" s="1"/>
  <c r="L180" i="10"/>
  <c r="J181" i="10" s="1"/>
  <c r="U173" i="6"/>
  <c r="I174" i="6"/>
  <c r="F174" i="6"/>
  <c r="F177" i="31" l="1"/>
  <c r="B177" i="31"/>
  <c r="A177" i="31" s="1"/>
  <c r="M177" i="31"/>
  <c r="K178" i="31" s="1"/>
  <c r="E178" i="31" s="1"/>
  <c r="S178" i="31" s="1"/>
  <c r="U177" i="31" s="1"/>
  <c r="L177" i="31"/>
  <c r="J178" i="31" s="1"/>
  <c r="B177" i="34"/>
  <c r="A177" i="34" s="1"/>
  <c r="F177" i="34"/>
  <c r="M177" i="34"/>
  <c r="K178" i="34" s="1"/>
  <c r="E178" i="34" s="1"/>
  <c r="S178" i="34" s="1"/>
  <c r="L177" i="34"/>
  <c r="J178" i="34" s="1"/>
  <c r="I179" i="35"/>
  <c r="D179" i="35"/>
  <c r="E179" i="35"/>
  <c r="B178" i="33"/>
  <c r="A178" i="33" s="1"/>
  <c r="F178" i="33"/>
  <c r="L178" i="33"/>
  <c r="J179" i="33" s="1"/>
  <c r="M178" i="33"/>
  <c r="K179" i="33" s="1"/>
  <c r="T178" i="33"/>
  <c r="S178" i="32"/>
  <c r="B178" i="32"/>
  <c r="A178" i="32" s="1"/>
  <c r="F178" i="32"/>
  <c r="M178" i="32"/>
  <c r="K179" i="32" s="1"/>
  <c r="E179" i="32" s="1"/>
  <c r="L178" i="32"/>
  <c r="J179" i="32" s="1"/>
  <c r="I181" i="10"/>
  <c r="L174" i="6"/>
  <c r="J175" i="6" s="1"/>
  <c r="M174" i="6"/>
  <c r="K175" i="6" s="1"/>
  <c r="T178" i="31" l="1"/>
  <c r="I178" i="31"/>
  <c r="D178" i="31"/>
  <c r="D178" i="34"/>
  <c r="I178" i="34"/>
  <c r="S179" i="35"/>
  <c r="B179" i="35"/>
  <c r="A179" i="35" s="1"/>
  <c r="F179" i="35"/>
  <c r="M179" i="35"/>
  <c r="K180" i="35" s="1"/>
  <c r="E180" i="35" s="1"/>
  <c r="L179" i="35"/>
  <c r="J180" i="35" s="1"/>
  <c r="D180" i="35" s="1"/>
  <c r="T178" i="34"/>
  <c r="U177" i="34"/>
  <c r="E179" i="33"/>
  <c r="I179" i="33"/>
  <c r="D179" i="33"/>
  <c r="S179" i="32"/>
  <c r="U178" i="32" s="1"/>
  <c r="I179" i="32"/>
  <c r="D179" i="32"/>
  <c r="T178" i="32"/>
  <c r="U177" i="32"/>
  <c r="L181" i="10"/>
  <c r="J182" i="10" s="1"/>
  <c r="M181" i="10"/>
  <c r="K182" i="10" s="1"/>
  <c r="E175" i="6"/>
  <c r="S175" i="6" s="1"/>
  <c r="I175" i="6"/>
  <c r="D175" i="6"/>
  <c r="B175" i="6" s="1"/>
  <c r="A175" i="6" s="1"/>
  <c r="B178" i="31" l="1"/>
  <c r="A178" i="31" s="1"/>
  <c r="F178" i="31"/>
  <c r="M178" i="31"/>
  <c r="K179" i="31" s="1"/>
  <c r="E179" i="31" s="1"/>
  <c r="S179" i="31" s="1"/>
  <c r="L178" i="31"/>
  <c r="J179" i="31" s="1"/>
  <c r="L178" i="34"/>
  <c r="J179" i="34" s="1"/>
  <c r="M178" i="34"/>
  <c r="K179" i="34" s="1"/>
  <c r="E179" i="34" s="1"/>
  <c r="S179" i="34" s="1"/>
  <c r="U178" i="34" s="1"/>
  <c r="F178" i="34"/>
  <c r="B178" i="34"/>
  <c r="A178" i="34" s="1"/>
  <c r="S180" i="35"/>
  <c r="T180" i="35" s="1"/>
  <c r="B180" i="35"/>
  <c r="A180" i="35" s="1"/>
  <c r="F180" i="35"/>
  <c r="I180" i="35"/>
  <c r="U178" i="35"/>
  <c r="T179" i="35"/>
  <c r="B179" i="33"/>
  <c r="A179" i="33" s="1"/>
  <c r="F179" i="33"/>
  <c r="L179" i="33"/>
  <c r="J180" i="33" s="1"/>
  <c r="M179" i="33"/>
  <c r="K180" i="33" s="1"/>
  <c r="S179" i="33"/>
  <c r="T179" i="32"/>
  <c r="B179" i="32"/>
  <c r="A179" i="32" s="1"/>
  <c r="F179" i="32"/>
  <c r="L179" i="32"/>
  <c r="J180" i="32" s="1"/>
  <c r="D180" i="32" s="1"/>
  <c r="M179" i="32"/>
  <c r="K180" i="32" s="1"/>
  <c r="I182" i="10"/>
  <c r="U174" i="6"/>
  <c r="T175" i="6"/>
  <c r="L175" i="6"/>
  <c r="J176" i="6" s="1"/>
  <c r="D176" i="6" s="1"/>
  <c r="B176" i="6" s="1"/>
  <c r="A176" i="6" s="1"/>
  <c r="M175" i="6"/>
  <c r="K176" i="6" s="1"/>
  <c r="E176" i="6" s="1"/>
  <c r="S176" i="6" s="1"/>
  <c r="T176" i="6" s="1"/>
  <c r="F175" i="6"/>
  <c r="D179" i="31" l="1"/>
  <c r="I179" i="31"/>
  <c r="T179" i="34"/>
  <c r="I179" i="34"/>
  <c r="D179" i="34"/>
  <c r="U179" i="35"/>
  <c r="L180" i="35"/>
  <c r="J181" i="35" s="1"/>
  <c r="M180" i="35"/>
  <c r="K181" i="35" s="1"/>
  <c r="I180" i="33"/>
  <c r="T179" i="33"/>
  <c r="U178" i="33"/>
  <c r="E180" i="33"/>
  <c r="D180" i="33"/>
  <c r="E180" i="32"/>
  <c r="B180" i="32"/>
  <c r="A180" i="32" s="1"/>
  <c r="F180" i="32"/>
  <c r="I180" i="32"/>
  <c r="T179" i="31"/>
  <c r="U178" i="31"/>
  <c r="L182" i="10"/>
  <c r="J183" i="10" s="1"/>
  <c r="M182" i="10"/>
  <c r="K183" i="10" s="1"/>
  <c r="U175" i="6"/>
  <c r="F176" i="6"/>
  <c r="I176" i="6"/>
  <c r="M179" i="31" l="1"/>
  <c r="K180" i="31" s="1"/>
  <c r="E180" i="31" s="1"/>
  <c r="S180" i="31" s="1"/>
  <c r="L179" i="31"/>
  <c r="J180" i="31" s="1"/>
  <c r="F179" i="31"/>
  <c r="B179" i="31"/>
  <c r="A179" i="31" s="1"/>
  <c r="B179" i="34"/>
  <c r="A179" i="34" s="1"/>
  <c r="F179" i="34"/>
  <c r="M179" i="34"/>
  <c r="K180" i="34" s="1"/>
  <c r="E180" i="34" s="1"/>
  <c r="S180" i="34" s="1"/>
  <c r="L179" i="34"/>
  <c r="J180" i="34" s="1"/>
  <c r="I181" i="35"/>
  <c r="D181" i="35"/>
  <c r="E181" i="35"/>
  <c r="B180" i="33"/>
  <c r="A180" i="33" s="1"/>
  <c r="F180" i="33"/>
  <c r="S180" i="33"/>
  <c r="M180" i="33"/>
  <c r="K181" i="33" s="1"/>
  <c r="E181" i="33" s="1"/>
  <c r="L180" i="33"/>
  <c r="J181" i="33" s="1"/>
  <c r="M180" i="32"/>
  <c r="K181" i="32" s="1"/>
  <c r="L180" i="32"/>
  <c r="J181" i="32" s="1"/>
  <c r="S180" i="32"/>
  <c r="I183" i="10"/>
  <c r="L176" i="6"/>
  <c r="J177" i="6" s="1"/>
  <c r="M176" i="6"/>
  <c r="K177" i="6" s="1"/>
  <c r="I180" i="31" l="1"/>
  <c r="D180" i="31"/>
  <c r="D180" i="34"/>
  <c r="I180" i="34"/>
  <c r="S181" i="35"/>
  <c r="B181" i="35"/>
  <c r="A181" i="35" s="1"/>
  <c r="F181" i="35"/>
  <c r="M181" i="35"/>
  <c r="K182" i="35" s="1"/>
  <c r="E182" i="35" s="1"/>
  <c r="L181" i="35"/>
  <c r="J182" i="35" s="1"/>
  <c r="D182" i="35" s="1"/>
  <c r="T180" i="34"/>
  <c r="U179" i="34"/>
  <c r="S181" i="33"/>
  <c r="T181" i="33" s="1"/>
  <c r="I181" i="33"/>
  <c r="T180" i="33"/>
  <c r="U179" i="33"/>
  <c r="D181" i="33"/>
  <c r="U179" i="32"/>
  <c r="T180" i="32"/>
  <c r="E181" i="32"/>
  <c r="I181" i="32"/>
  <c r="D181" i="32"/>
  <c r="T180" i="31"/>
  <c r="U179" i="31"/>
  <c r="L183" i="10"/>
  <c r="J184" i="10" s="1"/>
  <c r="M183" i="10"/>
  <c r="K184" i="10" s="1"/>
  <c r="E177" i="6"/>
  <c r="S177" i="6" s="1"/>
  <c r="I177" i="6"/>
  <c r="D177" i="6"/>
  <c r="B177" i="6" s="1"/>
  <c r="A177" i="6" s="1"/>
  <c r="F180" i="31" l="1"/>
  <c r="B180" i="31"/>
  <c r="A180" i="31" s="1"/>
  <c r="M180" i="31"/>
  <c r="K181" i="31" s="1"/>
  <c r="E181" i="31" s="1"/>
  <c r="S181" i="31" s="1"/>
  <c r="L180" i="31"/>
  <c r="J181" i="31" s="1"/>
  <c r="L180" i="34"/>
  <c r="J181" i="34" s="1"/>
  <c r="M180" i="34"/>
  <c r="K181" i="34" s="1"/>
  <c r="E181" i="34" s="1"/>
  <c r="S181" i="34" s="1"/>
  <c r="B180" i="34"/>
  <c r="A180" i="34" s="1"/>
  <c r="F180" i="34"/>
  <c r="S182" i="35"/>
  <c r="T182" i="35" s="1"/>
  <c r="B182" i="35"/>
  <c r="A182" i="35" s="1"/>
  <c r="F182" i="35"/>
  <c r="I182" i="35"/>
  <c r="U180" i="35"/>
  <c r="T181" i="35"/>
  <c r="U180" i="33"/>
  <c r="M181" i="33"/>
  <c r="K182" i="33" s="1"/>
  <c r="L181" i="33"/>
  <c r="J182" i="33" s="1"/>
  <c r="D182" i="33" s="1"/>
  <c r="B181" i="33"/>
  <c r="A181" i="33" s="1"/>
  <c r="F181" i="33"/>
  <c r="B181" i="32"/>
  <c r="A181" i="32" s="1"/>
  <c r="F181" i="32"/>
  <c r="M181" i="32"/>
  <c r="K182" i="32" s="1"/>
  <c r="L181" i="32"/>
  <c r="J182" i="32" s="1"/>
  <c r="S181" i="32"/>
  <c r="I184" i="10"/>
  <c r="U176" i="6"/>
  <c r="T177" i="6"/>
  <c r="M177" i="6"/>
  <c r="K178" i="6" s="1"/>
  <c r="E178" i="6" s="1"/>
  <c r="S178" i="6" s="1"/>
  <c r="L177" i="6"/>
  <c r="J178" i="6" s="1"/>
  <c r="F177" i="6"/>
  <c r="I181" i="31" l="1"/>
  <c r="D181" i="31"/>
  <c r="U181" i="35"/>
  <c r="I181" i="34"/>
  <c r="D181" i="34"/>
  <c r="L182" i="35"/>
  <c r="J183" i="35" s="1"/>
  <c r="M182" i="35"/>
  <c r="K183" i="35" s="1"/>
  <c r="T181" i="34"/>
  <c r="U180" i="34"/>
  <c r="B182" i="33"/>
  <c r="A182" i="33" s="1"/>
  <c r="F182" i="33"/>
  <c r="E182" i="33"/>
  <c r="I182" i="33"/>
  <c r="I182" i="32"/>
  <c r="D182" i="32"/>
  <c r="U180" i="32"/>
  <c r="T181" i="32"/>
  <c r="E182" i="32"/>
  <c r="T181" i="31"/>
  <c r="U180" i="31"/>
  <c r="M184" i="10"/>
  <c r="K185" i="10" s="1"/>
  <c r="L184" i="10"/>
  <c r="J185" i="10" s="1"/>
  <c r="U177" i="6"/>
  <c r="T178" i="6"/>
  <c r="I178" i="6"/>
  <c r="D178" i="6"/>
  <c r="B178" i="6" s="1"/>
  <c r="A178" i="6" s="1"/>
  <c r="F181" i="31" l="1"/>
  <c r="B181" i="31"/>
  <c r="A181" i="31" s="1"/>
  <c r="M181" i="31"/>
  <c r="K182" i="31" s="1"/>
  <c r="E182" i="31" s="1"/>
  <c r="S182" i="31" s="1"/>
  <c r="T182" i="31" s="1"/>
  <c r="L181" i="31"/>
  <c r="J182" i="31" s="1"/>
  <c r="B181" i="34"/>
  <c r="A181" i="34" s="1"/>
  <c r="F181" i="34"/>
  <c r="L181" i="34"/>
  <c r="J182" i="34" s="1"/>
  <c r="M181" i="34"/>
  <c r="K182" i="34" s="1"/>
  <c r="E182" i="34" s="1"/>
  <c r="S182" i="34" s="1"/>
  <c r="I183" i="35"/>
  <c r="D183" i="35"/>
  <c r="E183" i="35"/>
  <c r="S182" i="33"/>
  <c r="L182" i="33"/>
  <c r="J183" i="33" s="1"/>
  <c r="M182" i="33"/>
  <c r="K183" i="33" s="1"/>
  <c r="E183" i="33" s="1"/>
  <c r="S182" i="32"/>
  <c r="B182" i="32"/>
  <c r="A182" i="32" s="1"/>
  <c r="F182" i="32"/>
  <c r="M182" i="32"/>
  <c r="K183" i="32" s="1"/>
  <c r="E183" i="32" s="1"/>
  <c r="L182" i="32"/>
  <c r="J183" i="32" s="1"/>
  <c r="I185" i="10"/>
  <c r="F178" i="6"/>
  <c r="L178" i="6"/>
  <c r="J179" i="6" s="1"/>
  <c r="M178" i="6"/>
  <c r="K179" i="6" s="1"/>
  <c r="I182" i="31" l="1"/>
  <c r="D182" i="31"/>
  <c r="U181" i="31"/>
  <c r="D182" i="34"/>
  <c r="I182" i="34"/>
  <c r="S183" i="35"/>
  <c r="B183" i="35"/>
  <c r="A183" i="35" s="1"/>
  <c r="F183" i="35"/>
  <c r="M183" i="35"/>
  <c r="K184" i="35" s="1"/>
  <c r="E184" i="35" s="1"/>
  <c r="L183" i="35"/>
  <c r="J184" i="35" s="1"/>
  <c r="D184" i="35" s="1"/>
  <c r="T182" i="34"/>
  <c r="U181" i="34"/>
  <c r="I183" i="33"/>
  <c r="D183" i="33"/>
  <c r="S183" i="33"/>
  <c r="T183" i="33" s="1"/>
  <c r="T182" i="33"/>
  <c r="U181" i="33"/>
  <c r="S183" i="32"/>
  <c r="U182" i="32" s="1"/>
  <c r="I183" i="32"/>
  <c r="D183" i="32"/>
  <c r="T182" i="32"/>
  <c r="U181" i="32"/>
  <c r="L185" i="10"/>
  <c r="J186" i="10" s="1"/>
  <c r="M185" i="10"/>
  <c r="K186" i="10" s="1"/>
  <c r="I179" i="6"/>
  <c r="E179" i="6"/>
  <c r="S179" i="6" s="1"/>
  <c r="D179" i="6"/>
  <c r="B179" i="6" s="1"/>
  <c r="A179" i="6" s="1"/>
  <c r="B182" i="31" l="1"/>
  <c r="A182" i="31" s="1"/>
  <c r="F182" i="31"/>
  <c r="L182" i="31"/>
  <c r="J183" i="31" s="1"/>
  <c r="M182" i="31"/>
  <c r="K183" i="31" s="1"/>
  <c r="E183" i="31" s="1"/>
  <c r="S183" i="31" s="1"/>
  <c r="L182" i="34"/>
  <c r="J183" i="34" s="1"/>
  <c r="M182" i="34"/>
  <c r="K183" i="34" s="1"/>
  <c r="E183" i="34" s="1"/>
  <c r="S183" i="34" s="1"/>
  <c r="B182" i="34"/>
  <c r="A182" i="34" s="1"/>
  <c r="F182" i="34"/>
  <c r="S184" i="35"/>
  <c r="T184" i="35" s="1"/>
  <c r="B184" i="35"/>
  <c r="A184" i="35" s="1"/>
  <c r="F184" i="35"/>
  <c r="I184" i="35"/>
  <c r="U182" i="35"/>
  <c r="T183" i="35"/>
  <c r="L183" i="33"/>
  <c r="J184" i="33" s="1"/>
  <c r="D184" i="33" s="1"/>
  <c r="M183" i="33"/>
  <c r="K184" i="33" s="1"/>
  <c r="U182" i="33"/>
  <c r="B183" i="33"/>
  <c r="A183" i="33" s="1"/>
  <c r="F183" i="33"/>
  <c r="T183" i="32"/>
  <c r="B183" i="32"/>
  <c r="A183" i="32" s="1"/>
  <c r="F183" i="32"/>
  <c r="L183" i="32"/>
  <c r="J184" i="32" s="1"/>
  <c r="D184" i="32" s="1"/>
  <c r="M183" i="32"/>
  <c r="K184" i="32" s="1"/>
  <c r="I186" i="10"/>
  <c r="T179" i="6"/>
  <c r="U178" i="6"/>
  <c r="F179" i="6"/>
  <c r="L179" i="6"/>
  <c r="J180" i="6" s="1"/>
  <c r="M179" i="6"/>
  <c r="K180" i="6" s="1"/>
  <c r="E180" i="6" s="1"/>
  <c r="S180" i="6" s="1"/>
  <c r="U179" i="6" s="1"/>
  <c r="D183" i="31" l="1"/>
  <c r="I183" i="31"/>
  <c r="D183" i="34"/>
  <c r="I183" i="34"/>
  <c r="U183" i="35"/>
  <c r="L184" i="35"/>
  <c r="J185" i="35" s="1"/>
  <c r="M184" i="35"/>
  <c r="K185" i="35" s="1"/>
  <c r="U182" i="34"/>
  <c r="T183" i="34"/>
  <c r="B184" i="33"/>
  <c r="A184" i="33" s="1"/>
  <c r="F184" i="33"/>
  <c r="I184" i="33"/>
  <c r="E184" i="33"/>
  <c r="E184" i="32"/>
  <c r="B184" i="32"/>
  <c r="A184" i="32" s="1"/>
  <c r="F184" i="32"/>
  <c r="I184" i="32"/>
  <c r="T183" i="31"/>
  <c r="U182" i="31"/>
  <c r="M186" i="10"/>
  <c r="K187" i="10" s="1"/>
  <c r="L186" i="10"/>
  <c r="J187" i="10" s="1"/>
  <c r="T180" i="6"/>
  <c r="I180" i="6"/>
  <c r="D180" i="6"/>
  <c r="B180" i="6" s="1"/>
  <c r="A180" i="6" s="1"/>
  <c r="M183" i="31" l="1"/>
  <c r="K184" i="31" s="1"/>
  <c r="E184" i="31" s="1"/>
  <c r="S184" i="31" s="1"/>
  <c r="L183" i="31"/>
  <c r="J184" i="31" s="1"/>
  <c r="B183" i="31"/>
  <c r="A183" i="31" s="1"/>
  <c r="F183" i="31"/>
  <c r="L183" i="34"/>
  <c r="J184" i="34" s="1"/>
  <c r="M183" i="34"/>
  <c r="K184" i="34" s="1"/>
  <c r="E184" i="34" s="1"/>
  <c r="S184" i="34" s="1"/>
  <c r="U183" i="34" s="1"/>
  <c r="B183" i="34"/>
  <c r="A183" i="34" s="1"/>
  <c r="F183" i="34"/>
  <c r="I185" i="35"/>
  <c r="D185" i="35"/>
  <c r="E185" i="35"/>
  <c r="M184" i="33"/>
  <c r="K185" i="33" s="1"/>
  <c r="E185" i="33" s="1"/>
  <c r="L184" i="33"/>
  <c r="J185" i="33" s="1"/>
  <c r="S184" i="33"/>
  <c r="M184" i="32"/>
  <c r="K185" i="32" s="1"/>
  <c r="L184" i="32"/>
  <c r="J185" i="32" s="1"/>
  <c r="S184" i="32"/>
  <c r="I187" i="10"/>
  <c r="L180" i="6"/>
  <c r="J181" i="6" s="1"/>
  <c r="D181" i="6" s="1"/>
  <c r="B181" i="6" s="1"/>
  <c r="A181" i="6" s="1"/>
  <c r="M180" i="6"/>
  <c r="K181" i="6" s="1"/>
  <c r="F180" i="6"/>
  <c r="I184" i="31" l="1"/>
  <c r="D184" i="31"/>
  <c r="T184" i="34"/>
  <c r="I184" i="34"/>
  <c r="D184" i="34"/>
  <c r="S185" i="35"/>
  <c r="B185" i="35"/>
  <c r="A185" i="35" s="1"/>
  <c r="F185" i="35"/>
  <c r="M185" i="35"/>
  <c r="K186" i="35" s="1"/>
  <c r="E186" i="35" s="1"/>
  <c r="L185" i="35"/>
  <c r="J186" i="35" s="1"/>
  <c r="D186" i="35" s="1"/>
  <c r="S185" i="33"/>
  <c r="T185" i="33" s="1"/>
  <c r="U183" i="33"/>
  <c r="T184" i="33"/>
  <c r="I185" i="33"/>
  <c r="D185" i="33"/>
  <c r="U183" i="32"/>
  <c r="T184" i="32"/>
  <c r="E185" i="32"/>
  <c r="I185" i="32"/>
  <c r="D185" i="32"/>
  <c r="T184" i="31"/>
  <c r="U183" i="31"/>
  <c r="M187" i="10"/>
  <c r="K188" i="10" s="1"/>
  <c r="L187" i="10"/>
  <c r="J188" i="10" s="1"/>
  <c r="F181" i="6"/>
  <c r="E181" i="6"/>
  <c r="S181" i="6" s="1"/>
  <c r="I181" i="6"/>
  <c r="B184" i="31" l="1"/>
  <c r="A184" i="31" s="1"/>
  <c r="F184" i="31"/>
  <c r="L184" i="31"/>
  <c r="J185" i="31" s="1"/>
  <c r="M184" i="31"/>
  <c r="K185" i="31" s="1"/>
  <c r="E185" i="31" s="1"/>
  <c r="S185" i="31" s="1"/>
  <c r="B184" i="34"/>
  <c r="A184" i="34" s="1"/>
  <c r="F184" i="34"/>
  <c r="M184" i="34"/>
  <c r="K185" i="34" s="1"/>
  <c r="E185" i="34" s="1"/>
  <c r="S185" i="34" s="1"/>
  <c r="L184" i="34"/>
  <c r="J185" i="34" s="1"/>
  <c r="S186" i="35"/>
  <c r="T186" i="35" s="1"/>
  <c r="B186" i="35"/>
  <c r="A186" i="35" s="1"/>
  <c r="F186" i="35"/>
  <c r="I186" i="35"/>
  <c r="U184" i="35"/>
  <c r="T185" i="35"/>
  <c r="U184" i="33"/>
  <c r="L185" i="33"/>
  <c r="J186" i="33" s="1"/>
  <c r="M185" i="33"/>
  <c r="K186" i="33" s="1"/>
  <c r="B185" i="33"/>
  <c r="A185" i="33" s="1"/>
  <c r="F185" i="33"/>
  <c r="B185" i="32"/>
  <c r="A185" i="32" s="1"/>
  <c r="F185" i="32"/>
  <c r="M185" i="32"/>
  <c r="K186" i="32" s="1"/>
  <c r="L185" i="32"/>
  <c r="J186" i="32" s="1"/>
  <c r="S185" i="32"/>
  <c r="I188" i="10"/>
  <c r="T181" i="6"/>
  <c r="U180" i="6"/>
  <c r="M181" i="6"/>
  <c r="K182" i="6" s="1"/>
  <c r="L181" i="6"/>
  <c r="J182" i="6" s="1"/>
  <c r="I185" i="31" l="1"/>
  <c r="M185" i="31" s="1"/>
  <c r="K186" i="31" s="1"/>
  <c r="E186" i="31" s="1"/>
  <c r="S186" i="31" s="1"/>
  <c r="D185" i="31"/>
  <c r="I185" i="34"/>
  <c r="D185" i="34"/>
  <c r="U185" i="35"/>
  <c r="L186" i="35"/>
  <c r="J187" i="35" s="1"/>
  <c r="M186" i="35"/>
  <c r="K187" i="35" s="1"/>
  <c r="U184" i="34"/>
  <c r="T185" i="34"/>
  <c r="I186" i="33"/>
  <c r="D186" i="33"/>
  <c r="E186" i="33"/>
  <c r="I186" i="32"/>
  <c r="D186" i="32"/>
  <c r="U184" i="32"/>
  <c r="T185" i="32"/>
  <c r="E186" i="32"/>
  <c r="T185" i="31"/>
  <c r="U184" i="31"/>
  <c r="M188" i="10"/>
  <c r="K189" i="10" s="1"/>
  <c r="L188" i="10"/>
  <c r="J189" i="10" s="1"/>
  <c r="I182" i="6"/>
  <c r="D182" i="6"/>
  <c r="B182" i="6" s="1"/>
  <c r="A182" i="6" s="1"/>
  <c r="E182" i="6"/>
  <c r="S182" i="6" s="1"/>
  <c r="L185" i="31" l="1"/>
  <c r="J186" i="31" s="1"/>
  <c r="B185" i="31"/>
  <c r="A185" i="31" s="1"/>
  <c r="F185" i="31"/>
  <c r="B185" i="34"/>
  <c r="A185" i="34" s="1"/>
  <c r="F185" i="34"/>
  <c r="L185" i="34"/>
  <c r="J186" i="34" s="1"/>
  <c r="M185" i="34"/>
  <c r="K186" i="34" s="1"/>
  <c r="E186" i="34" s="1"/>
  <c r="S186" i="34" s="1"/>
  <c r="I187" i="35"/>
  <c r="D187" i="35"/>
  <c r="E187" i="35"/>
  <c r="S186" i="33"/>
  <c r="L186" i="33"/>
  <c r="J187" i="33" s="1"/>
  <c r="M186" i="33"/>
  <c r="K187" i="33" s="1"/>
  <c r="E187" i="33" s="1"/>
  <c r="B186" i="33"/>
  <c r="A186" i="33" s="1"/>
  <c r="F186" i="33"/>
  <c r="S186" i="32"/>
  <c r="B186" i="32"/>
  <c r="A186" i="32" s="1"/>
  <c r="F186" i="32"/>
  <c r="M186" i="32"/>
  <c r="K187" i="32" s="1"/>
  <c r="E187" i="32" s="1"/>
  <c r="L186" i="32"/>
  <c r="J187" i="32" s="1"/>
  <c r="U185" i="31"/>
  <c r="T186" i="31"/>
  <c r="I189" i="10"/>
  <c r="T182" i="6"/>
  <c r="U181" i="6"/>
  <c r="F182" i="6"/>
  <c r="L182" i="6"/>
  <c r="J183" i="6" s="1"/>
  <c r="M182" i="6"/>
  <c r="K183" i="6" s="1"/>
  <c r="E183" i="6" s="1"/>
  <c r="S183" i="6" s="1"/>
  <c r="I186" i="31" l="1"/>
  <c r="D186" i="31"/>
  <c r="D186" i="34"/>
  <c r="I186" i="34"/>
  <c r="S187" i="35"/>
  <c r="B187" i="35"/>
  <c r="A187" i="35" s="1"/>
  <c r="F187" i="35"/>
  <c r="M187" i="35"/>
  <c r="K188" i="35" s="1"/>
  <c r="E188" i="35" s="1"/>
  <c r="L187" i="35"/>
  <c r="J188" i="35" s="1"/>
  <c r="D188" i="35" s="1"/>
  <c r="U185" i="34"/>
  <c r="T186" i="34"/>
  <c r="S187" i="33"/>
  <c r="U186" i="33" s="1"/>
  <c r="I187" i="33"/>
  <c r="D187" i="33"/>
  <c r="T186" i="33"/>
  <c r="U185" i="33"/>
  <c r="S187" i="32"/>
  <c r="U186" i="32" s="1"/>
  <c r="I187" i="32"/>
  <c r="D187" i="32"/>
  <c r="T186" i="32"/>
  <c r="U185" i="32"/>
  <c r="L189" i="10"/>
  <c r="J190" i="10" s="1"/>
  <c r="M189" i="10"/>
  <c r="K190" i="10" s="1"/>
  <c r="U182" i="6"/>
  <c r="T183" i="6"/>
  <c r="I183" i="6"/>
  <c r="D183" i="6"/>
  <c r="B183" i="6" s="1"/>
  <c r="A183" i="6" s="1"/>
  <c r="F186" i="31" l="1"/>
  <c r="B186" i="31"/>
  <c r="A186" i="31" s="1"/>
  <c r="M186" i="31"/>
  <c r="K187" i="31" s="1"/>
  <c r="E187" i="31" s="1"/>
  <c r="S187" i="31" s="1"/>
  <c r="L186" i="31"/>
  <c r="J187" i="31" s="1"/>
  <c r="L186" i="34"/>
  <c r="J187" i="34" s="1"/>
  <c r="M186" i="34"/>
  <c r="K187" i="34" s="1"/>
  <c r="E187" i="34" s="1"/>
  <c r="S187" i="34" s="1"/>
  <c r="U186" i="34" s="1"/>
  <c r="B186" i="34"/>
  <c r="A186" i="34" s="1"/>
  <c r="F186" i="34"/>
  <c r="S188" i="35"/>
  <c r="T188" i="35" s="1"/>
  <c r="B188" i="35"/>
  <c r="A188" i="35" s="1"/>
  <c r="F188" i="35"/>
  <c r="I188" i="35"/>
  <c r="U186" i="35"/>
  <c r="T187" i="35"/>
  <c r="T187" i="33"/>
  <c r="M187" i="33"/>
  <c r="K188" i="33" s="1"/>
  <c r="L187" i="33"/>
  <c r="J188" i="33" s="1"/>
  <c r="D188" i="33" s="1"/>
  <c r="B187" i="33"/>
  <c r="A187" i="33" s="1"/>
  <c r="F187" i="33"/>
  <c r="T187" i="32"/>
  <c r="B187" i="32"/>
  <c r="A187" i="32" s="1"/>
  <c r="F187" i="32"/>
  <c r="L187" i="32"/>
  <c r="J188" i="32" s="1"/>
  <c r="D188" i="32" s="1"/>
  <c r="M187" i="32"/>
  <c r="K188" i="32" s="1"/>
  <c r="I190" i="10"/>
  <c r="L183" i="6"/>
  <c r="J184" i="6" s="1"/>
  <c r="D184" i="6" s="1"/>
  <c r="B184" i="6" s="1"/>
  <c r="A184" i="6" s="1"/>
  <c r="M183" i="6"/>
  <c r="K184" i="6" s="1"/>
  <c r="F183" i="6"/>
  <c r="D187" i="31" l="1"/>
  <c r="I187" i="31"/>
  <c r="T187" i="34"/>
  <c r="D187" i="34"/>
  <c r="I187" i="34"/>
  <c r="U187" i="35"/>
  <c r="L188" i="35"/>
  <c r="J189" i="35" s="1"/>
  <c r="M188" i="35"/>
  <c r="K189" i="35" s="1"/>
  <c r="B188" i="33"/>
  <c r="A188" i="33" s="1"/>
  <c r="F188" i="33"/>
  <c r="E188" i="33"/>
  <c r="I188" i="33"/>
  <c r="E188" i="32"/>
  <c r="B188" i="32"/>
  <c r="A188" i="32" s="1"/>
  <c r="F188" i="32"/>
  <c r="I188" i="32"/>
  <c r="T187" i="31"/>
  <c r="U186" i="31"/>
  <c r="L190" i="10"/>
  <c r="J191" i="10" s="1"/>
  <c r="M190" i="10"/>
  <c r="K191" i="10" s="1"/>
  <c r="F184" i="6"/>
  <c r="E184" i="6"/>
  <c r="S184" i="6" s="1"/>
  <c r="I184" i="6"/>
  <c r="L187" i="31" l="1"/>
  <c r="J188" i="31" s="1"/>
  <c r="M187" i="31"/>
  <c r="K188" i="31" s="1"/>
  <c r="E188" i="31" s="1"/>
  <c r="S188" i="31" s="1"/>
  <c r="B187" i="31"/>
  <c r="A187" i="31" s="1"/>
  <c r="F187" i="31"/>
  <c r="M187" i="34"/>
  <c r="K188" i="34" s="1"/>
  <c r="E188" i="34" s="1"/>
  <c r="S188" i="34" s="1"/>
  <c r="L187" i="34"/>
  <c r="J188" i="34" s="1"/>
  <c r="B187" i="34"/>
  <c r="A187" i="34" s="1"/>
  <c r="F187" i="34"/>
  <c r="I189" i="35"/>
  <c r="D189" i="35"/>
  <c r="E189" i="35"/>
  <c r="S188" i="33"/>
  <c r="M188" i="33"/>
  <c r="K189" i="33" s="1"/>
  <c r="E189" i="33" s="1"/>
  <c r="L188" i="33"/>
  <c r="J189" i="33" s="1"/>
  <c r="M188" i="32"/>
  <c r="K189" i="32" s="1"/>
  <c r="L188" i="32"/>
  <c r="J189" i="32" s="1"/>
  <c r="S188" i="32"/>
  <c r="I191" i="10"/>
  <c r="T184" i="6"/>
  <c r="U183" i="6"/>
  <c r="L184" i="6"/>
  <c r="J185" i="6" s="1"/>
  <c r="M184" i="6"/>
  <c r="K185" i="6" s="1"/>
  <c r="E185" i="6" s="1"/>
  <c r="S185" i="6" s="1"/>
  <c r="U184" i="6" s="1"/>
  <c r="I188" i="31" l="1"/>
  <c r="D188" i="31"/>
  <c r="D188" i="34"/>
  <c r="I188" i="34"/>
  <c r="S189" i="35"/>
  <c r="B189" i="35"/>
  <c r="A189" i="35" s="1"/>
  <c r="F189" i="35"/>
  <c r="M189" i="35"/>
  <c r="K190" i="35" s="1"/>
  <c r="E190" i="35" s="1"/>
  <c r="L189" i="35"/>
  <c r="J190" i="35" s="1"/>
  <c r="D190" i="35" s="1"/>
  <c r="T188" i="34"/>
  <c r="U187" i="34"/>
  <c r="S189" i="33"/>
  <c r="U188" i="33" s="1"/>
  <c r="I189" i="33"/>
  <c r="D189" i="33"/>
  <c r="T188" i="33"/>
  <c r="U187" i="33"/>
  <c r="U187" i="32"/>
  <c r="T188" i="32"/>
  <c r="E189" i="32"/>
  <c r="I189" i="32"/>
  <c r="D189" i="32"/>
  <c r="T188" i="31"/>
  <c r="U187" i="31"/>
  <c r="M191" i="10"/>
  <c r="K192" i="10" s="1"/>
  <c r="L191" i="10"/>
  <c r="J192" i="10" s="1"/>
  <c r="T185" i="6"/>
  <c r="I185" i="6"/>
  <c r="D185" i="6"/>
  <c r="B185" i="6" s="1"/>
  <c r="A185" i="6" s="1"/>
  <c r="F188" i="31" l="1"/>
  <c r="B188" i="31"/>
  <c r="A188" i="31" s="1"/>
  <c r="L188" i="31"/>
  <c r="J189" i="31" s="1"/>
  <c r="M188" i="31"/>
  <c r="K189" i="31" s="1"/>
  <c r="E189" i="31" s="1"/>
  <c r="S189" i="31" s="1"/>
  <c r="L188" i="34"/>
  <c r="J189" i="34" s="1"/>
  <c r="M188" i="34"/>
  <c r="K189" i="34" s="1"/>
  <c r="E189" i="34" s="1"/>
  <c r="S189" i="34" s="1"/>
  <c r="B188" i="34"/>
  <c r="A188" i="34" s="1"/>
  <c r="F188" i="34"/>
  <c r="S190" i="35"/>
  <c r="T190" i="35" s="1"/>
  <c r="B190" i="35"/>
  <c r="A190" i="35" s="1"/>
  <c r="F190" i="35"/>
  <c r="I190" i="35"/>
  <c r="U188" i="35"/>
  <c r="T189" i="35"/>
  <c r="T189" i="33"/>
  <c r="B189" i="33"/>
  <c r="A189" i="33" s="1"/>
  <c r="F189" i="33"/>
  <c r="M189" i="33"/>
  <c r="K190" i="33" s="1"/>
  <c r="L189" i="33"/>
  <c r="J190" i="33" s="1"/>
  <c r="B189" i="32"/>
  <c r="A189" i="32" s="1"/>
  <c r="F189" i="32"/>
  <c r="L189" i="32"/>
  <c r="J190" i="32" s="1"/>
  <c r="M189" i="32"/>
  <c r="K190" i="32" s="1"/>
  <c r="S189" i="32"/>
  <c r="I192" i="10"/>
  <c r="M185" i="6"/>
  <c r="K186" i="6" s="1"/>
  <c r="L185" i="6"/>
  <c r="J186" i="6" s="1"/>
  <c r="F185" i="6"/>
  <c r="I189" i="31" l="1"/>
  <c r="D189" i="31"/>
  <c r="D189" i="34"/>
  <c r="I189" i="34"/>
  <c r="U189" i="35"/>
  <c r="L190" i="35"/>
  <c r="J191" i="35" s="1"/>
  <c r="M190" i="35"/>
  <c r="K191" i="35" s="1"/>
  <c r="T189" i="34"/>
  <c r="U188" i="34"/>
  <c r="I190" i="33"/>
  <c r="E190" i="33"/>
  <c r="D190" i="33"/>
  <c r="I190" i="32"/>
  <c r="U188" i="32"/>
  <c r="T189" i="32"/>
  <c r="E190" i="32"/>
  <c r="D190" i="32"/>
  <c r="U188" i="31"/>
  <c r="T189" i="31"/>
  <c r="L192" i="10"/>
  <c r="J193" i="10" s="1"/>
  <c r="M192" i="10"/>
  <c r="K193" i="10" s="1"/>
  <c r="I186" i="6"/>
  <c r="D186" i="6"/>
  <c r="B186" i="6" s="1"/>
  <c r="A186" i="6" s="1"/>
  <c r="E186" i="6"/>
  <c r="S186" i="6" s="1"/>
  <c r="B189" i="31" l="1"/>
  <c r="A189" i="31" s="1"/>
  <c r="F189" i="31"/>
  <c r="M189" i="31"/>
  <c r="K190" i="31" s="1"/>
  <c r="E190" i="31" s="1"/>
  <c r="S190" i="31" s="1"/>
  <c r="U189" i="31" s="1"/>
  <c r="L189" i="31"/>
  <c r="J190" i="31" s="1"/>
  <c r="L189" i="34"/>
  <c r="J190" i="34" s="1"/>
  <c r="M189" i="34"/>
  <c r="K190" i="34" s="1"/>
  <c r="E190" i="34" s="1"/>
  <c r="S190" i="34" s="1"/>
  <c r="T190" i="34" s="1"/>
  <c r="B189" i="34"/>
  <c r="A189" i="34" s="1"/>
  <c r="F189" i="34"/>
  <c r="I191" i="35"/>
  <c r="D191" i="35"/>
  <c r="E191" i="35"/>
  <c r="B190" i="33"/>
  <c r="A190" i="33" s="1"/>
  <c r="F190" i="33"/>
  <c r="L190" i="33"/>
  <c r="J191" i="33" s="1"/>
  <c r="D191" i="33" s="1"/>
  <c r="M190" i="33"/>
  <c r="K191" i="33" s="1"/>
  <c r="S190" i="33"/>
  <c r="B190" i="32"/>
  <c r="A190" i="32" s="1"/>
  <c r="F190" i="32"/>
  <c r="S190" i="32"/>
  <c r="M190" i="32"/>
  <c r="K191" i="32" s="1"/>
  <c r="E191" i="32" s="1"/>
  <c r="L190" i="32"/>
  <c r="J191" i="32" s="1"/>
  <c r="D191" i="32" s="1"/>
  <c r="I193" i="10"/>
  <c r="T186" i="6"/>
  <c r="U185" i="6"/>
  <c r="F186" i="6"/>
  <c r="L186" i="6"/>
  <c r="J187" i="6" s="1"/>
  <c r="M186" i="6"/>
  <c r="K187" i="6" s="1"/>
  <c r="T190" i="31" l="1"/>
  <c r="I190" i="31"/>
  <c r="D190" i="31"/>
  <c r="U189" i="34"/>
  <c r="D190" i="34"/>
  <c r="I190" i="34"/>
  <c r="S191" i="35"/>
  <c r="B191" i="35"/>
  <c r="A191" i="35" s="1"/>
  <c r="F191" i="35"/>
  <c r="M191" i="35"/>
  <c r="K192" i="35" s="1"/>
  <c r="E192" i="35" s="1"/>
  <c r="L191" i="35"/>
  <c r="J192" i="35" s="1"/>
  <c r="D192" i="35" s="1"/>
  <c r="I191" i="33"/>
  <c r="T190" i="33"/>
  <c r="U189" i="33"/>
  <c r="E191" i="33"/>
  <c r="B191" i="33"/>
  <c r="A191" i="33" s="1"/>
  <c r="F191" i="33"/>
  <c r="U189" i="32"/>
  <c r="T190" i="32"/>
  <c r="B191" i="32"/>
  <c r="A191" i="32" s="1"/>
  <c r="F191" i="32"/>
  <c r="S191" i="32"/>
  <c r="I191" i="32"/>
  <c r="L193" i="10"/>
  <c r="J194" i="10" s="1"/>
  <c r="M193" i="10"/>
  <c r="K194" i="10" s="1"/>
  <c r="I187" i="6"/>
  <c r="D187" i="6"/>
  <c r="B187" i="6" s="1"/>
  <c r="A187" i="6" s="1"/>
  <c r="E187" i="6"/>
  <c r="S187" i="6" s="1"/>
  <c r="B190" i="31" l="1"/>
  <c r="A190" i="31" s="1"/>
  <c r="F190" i="31"/>
  <c r="L190" i="31"/>
  <c r="J191" i="31" s="1"/>
  <c r="M190" i="31"/>
  <c r="K191" i="31" s="1"/>
  <c r="E191" i="31" s="1"/>
  <c r="S191" i="31" s="1"/>
  <c r="M190" i="34"/>
  <c r="K191" i="34" s="1"/>
  <c r="E191" i="34" s="1"/>
  <c r="S191" i="34" s="1"/>
  <c r="L190" i="34"/>
  <c r="J191" i="34" s="1"/>
  <c r="F190" i="34"/>
  <c r="B190" i="34"/>
  <c r="A190" i="34" s="1"/>
  <c r="S192" i="35"/>
  <c r="T192" i="35" s="1"/>
  <c r="B192" i="35"/>
  <c r="A192" i="35" s="1"/>
  <c r="F192" i="35"/>
  <c r="I192" i="35"/>
  <c r="U190" i="35"/>
  <c r="T191" i="35"/>
  <c r="S191" i="33"/>
  <c r="L191" i="33"/>
  <c r="J192" i="33" s="1"/>
  <c r="M191" i="33"/>
  <c r="K192" i="33" s="1"/>
  <c r="E192" i="33" s="1"/>
  <c r="U190" i="32"/>
  <c r="L191" i="32"/>
  <c r="J192" i="32" s="1"/>
  <c r="M191" i="32"/>
  <c r="K192" i="32" s="1"/>
  <c r="T191" i="32"/>
  <c r="I194" i="10"/>
  <c r="T187" i="6"/>
  <c r="U186" i="6"/>
  <c r="F187" i="6"/>
  <c r="L187" i="6"/>
  <c r="J188" i="6" s="1"/>
  <c r="M187" i="6"/>
  <c r="K188" i="6" s="1"/>
  <c r="D191" i="31" l="1"/>
  <c r="I191" i="31"/>
  <c r="I191" i="34"/>
  <c r="D191" i="34"/>
  <c r="U191" i="35"/>
  <c r="L192" i="35"/>
  <c r="J193" i="35" s="1"/>
  <c r="M192" i="35"/>
  <c r="K193" i="35" s="1"/>
  <c r="T191" i="34"/>
  <c r="U190" i="34"/>
  <c r="S192" i="33"/>
  <c r="U191" i="33" s="1"/>
  <c r="I192" i="33"/>
  <c r="D192" i="33"/>
  <c r="T191" i="33"/>
  <c r="U190" i="33"/>
  <c r="E192" i="32"/>
  <c r="I192" i="32"/>
  <c r="D192" i="32"/>
  <c r="U190" i="31"/>
  <c r="T191" i="31"/>
  <c r="M194" i="10"/>
  <c r="K195" i="10" s="1"/>
  <c r="L194" i="10"/>
  <c r="J195" i="10" s="1"/>
  <c r="I188" i="6"/>
  <c r="E188" i="6"/>
  <c r="S188" i="6" s="1"/>
  <c r="D188" i="6"/>
  <c r="B188" i="6" s="1"/>
  <c r="A188" i="6" s="1"/>
  <c r="M191" i="31" l="1"/>
  <c r="K192" i="31" s="1"/>
  <c r="E192" i="31" s="1"/>
  <c r="S192" i="31" s="1"/>
  <c r="T192" i="31" s="1"/>
  <c r="L191" i="31"/>
  <c r="J192" i="31" s="1"/>
  <c r="F191" i="31"/>
  <c r="B191" i="31"/>
  <c r="A191" i="31" s="1"/>
  <c r="B191" i="34"/>
  <c r="A191" i="34" s="1"/>
  <c r="F191" i="34"/>
  <c r="L191" i="34"/>
  <c r="J192" i="34" s="1"/>
  <c r="M191" i="34"/>
  <c r="K192" i="34" s="1"/>
  <c r="E192" i="34" s="1"/>
  <c r="S192" i="34" s="1"/>
  <c r="U191" i="34" s="1"/>
  <c r="I193" i="35"/>
  <c r="D193" i="35"/>
  <c r="E193" i="35"/>
  <c r="T192" i="33"/>
  <c r="M192" i="33"/>
  <c r="K193" i="33" s="1"/>
  <c r="L192" i="33"/>
  <c r="J193" i="33" s="1"/>
  <c r="D193" i="33" s="1"/>
  <c r="B192" i="33"/>
  <c r="A192" i="33" s="1"/>
  <c r="F192" i="33"/>
  <c r="B192" i="32"/>
  <c r="A192" i="32" s="1"/>
  <c r="F192" i="32"/>
  <c r="M192" i="32"/>
  <c r="K193" i="32" s="1"/>
  <c r="L192" i="32"/>
  <c r="J193" i="32" s="1"/>
  <c r="S192" i="32"/>
  <c r="I195" i="10"/>
  <c r="T188" i="6"/>
  <c r="U187" i="6"/>
  <c r="F188" i="6"/>
  <c r="L188" i="6"/>
  <c r="J189" i="6" s="1"/>
  <c r="M188" i="6"/>
  <c r="K189" i="6" s="1"/>
  <c r="U191" i="31" l="1"/>
  <c r="I192" i="31"/>
  <c r="D192" i="31"/>
  <c r="D192" i="34"/>
  <c r="I192" i="34"/>
  <c r="T192" i="34"/>
  <c r="S193" i="35"/>
  <c r="B193" i="35"/>
  <c r="A193" i="35" s="1"/>
  <c r="F193" i="35"/>
  <c r="M193" i="35"/>
  <c r="K194" i="35" s="1"/>
  <c r="E194" i="35" s="1"/>
  <c r="L193" i="35"/>
  <c r="J194" i="35" s="1"/>
  <c r="D194" i="35" s="1"/>
  <c r="B193" i="33"/>
  <c r="A193" i="33" s="1"/>
  <c r="F193" i="33"/>
  <c r="E193" i="33"/>
  <c r="I193" i="33"/>
  <c r="I193" i="32"/>
  <c r="T192" i="32"/>
  <c r="U191" i="32"/>
  <c r="E193" i="32"/>
  <c r="D193" i="32"/>
  <c r="M195" i="10"/>
  <c r="K196" i="10" s="1"/>
  <c r="L195" i="10"/>
  <c r="J196" i="10" s="1"/>
  <c r="I189" i="6"/>
  <c r="D189" i="6"/>
  <c r="B189" i="6" s="1"/>
  <c r="A189" i="6" s="1"/>
  <c r="E189" i="6"/>
  <c r="S189" i="6" s="1"/>
  <c r="F192" i="31" l="1"/>
  <c r="B192" i="31"/>
  <c r="A192" i="31" s="1"/>
  <c r="M192" i="31"/>
  <c r="K193" i="31" s="1"/>
  <c r="E193" i="31" s="1"/>
  <c r="S193" i="31" s="1"/>
  <c r="L192" i="31"/>
  <c r="J193" i="31" s="1"/>
  <c r="M192" i="34"/>
  <c r="K193" i="34" s="1"/>
  <c r="E193" i="34" s="1"/>
  <c r="S193" i="34" s="1"/>
  <c r="L192" i="34"/>
  <c r="J193" i="34" s="1"/>
  <c r="B192" i="34"/>
  <c r="A192" i="34" s="1"/>
  <c r="F192" i="34"/>
  <c r="S194" i="35"/>
  <c r="T194" i="35" s="1"/>
  <c r="B194" i="35"/>
  <c r="A194" i="35" s="1"/>
  <c r="F194" i="35"/>
  <c r="I194" i="35"/>
  <c r="U192" i="35"/>
  <c r="T193" i="35"/>
  <c r="S193" i="33"/>
  <c r="M193" i="33"/>
  <c r="K194" i="33" s="1"/>
  <c r="E194" i="33" s="1"/>
  <c r="L193" i="33"/>
  <c r="J194" i="33" s="1"/>
  <c r="B193" i="32"/>
  <c r="A193" i="32" s="1"/>
  <c r="F193" i="32"/>
  <c r="M193" i="32"/>
  <c r="K194" i="32" s="1"/>
  <c r="L193" i="32"/>
  <c r="J194" i="32" s="1"/>
  <c r="S193" i="32"/>
  <c r="I196" i="10"/>
  <c r="T189" i="6"/>
  <c r="U188" i="6"/>
  <c r="F189" i="6"/>
  <c r="L189" i="6"/>
  <c r="J190" i="6" s="1"/>
  <c r="M189" i="6"/>
  <c r="K190" i="6" s="1"/>
  <c r="D193" i="31" l="1"/>
  <c r="I193" i="31"/>
  <c r="I193" i="34"/>
  <c r="D193" i="34"/>
  <c r="U193" i="35"/>
  <c r="L194" i="35"/>
  <c r="J195" i="35" s="1"/>
  <c r="M194" i="35"/>
  <c r="K195" i="35" s="1"/>
  <c r="U192" i="34"/>
  <c r="T193" i="34"/>
  <c r="S194" i="33"/>
  <c r="U193" i="33" s="1"/>
  <c r="I194" i="33"/>
  <c r="D194" i="33"/>
  <c r="T193" i="33"/>
  <c r="U192" i="33"/>
  <c r="I194" i="32"/>
  <c r="U192" i="32"/>
  <c r="T193" i="32"/>
  <c r="E194" i="32"/>
  <c r="D194" i="32"/>
  <c r="U192" i="31"/>
  <c r="T193" i="31"/>
  <c r="L196" i="10"/>
  <c r="J197" i="10" s="1"/>
  <c r="M196" i="10"/>
  <c r="K197" i="10" s="1"/>
  <c r="I190" i="6"/>
  <c r="D190" i="6"/>
  <c r="B190" i="6" s="1"/>
  <c r="A190" i="6" s="1"/>
  <c r="E190" i="6"/>
  <c r="S190" i="6" s="1"/>
  <c r="L193" i="31" l="1"/>
  <c r="J194" i="31" s="1"/>
  <c r="M193" i="31"/>
  <c r="K194" i="31" s="1"/>
  <c r="E194" i="31" s="1"/>
  <c r="S194" i="31" s="1"/>
  <c r="B193" i="31"/>
  <c r="A193" i="31" s="1"/>
  <c r="F193" i="31"/>
  <c r="B193" i="34"/>
  <c r="A193" i="34" s="1"/>
  <c r="F193" i="34"/>
  <c r="L193" i="34"/>
  <c r="J194" i="34" s="1"/>
  <c r="M193" i="34"/>
  <c r="K194" i="34" s="1"/>
  <c r="E194" i="34" s="1"/>
  <c r="S194" i="34" s="1"/>
  <c r="T194" i="34" s="1"/>
  <c r="I195" i="35"/>
  <c r="D195" i="35"/>
  <c r="E195" i="35"/>
  <c r="T194" i="33"/>
  <c r="B194" i="33"/>
  <c r="A194" i="33" s="1"/>
  <c r="F194" i="33"/>
  <c r="L194" i="33"/>
  <c r="J195" i="33" s="1"/>
  <c r="D195" i="33" s="1"/>
  <c r="M194" i="33"/>
  <c r="K195" i="33" s="1"/>
  <c r="B194" i="32"/>
  <c r="A194" i="32" s="1"/>
  <c r="F194" i="32"/>
  <c r="M194" i="32"/>
  <c r="K195" i="32" s="1"/>
  <c r="L194" i="32"/>
  <c r="J195" i="32" s="1"/>
  <c r="S194" i="32"/>
  <c r="I197" i="10"/>
  <c r="U189" i="6"/>
  <c r="T190" i="6"/>
  <c r="F190" i="6"/>
  <c r="L190" i="6"/>
  <c r="J191" i="6" s="1"/>
  <c r="M190" i="6"/>
  <c r="K191" i="6" s="1"/>
  <c r="D194" i="31" l="1"/>
  <c r="I194" i="31"/>
  <c r="U193" i="34"/>
  <c r="D194" i="34"/>
  <c r="I194" i="34"/>
  <c r="S195" i="35"/>
  <c r="B195" i="35"/>
  <c r="A195" i="35" s="1"/>
  <c r="F195" i="35"/>
  <c r="M195" i="35"/>
  <c r="K196" i="35" s="1"/>
  <c r="E196" i="35" s="1"/>
  <c r="L195" i="35"/>
  <c r="J196" i="35" s="1"/>
  <c r="D196" i="35" s="1"/>
  <c r="E195" i="33"/>
  <c r="I195" i="33"/>
  <c r="B195" i="33"/>
  <c r="A195" i="33" s="1"/>
  <c r="F195" i="33"/>
  <c r="I195" i="32"/>
  <c r="D195" i="32"/>
  <c r="U193" i="32"/>
  <c r="T194" i="32"/>
  <c r="E195" i="32"/>
  <c r="U193" i="31"/>
  <c r="T194" i="31"/>
  <c r="L197" i="10"/>
  <c r="J198" i="10" s="1"/>
  <c r="M197" i="10"/>
  <c r="K198" i="10" s="1"/>
  <c r="I191" i="6"/>
  <c r="E191" i="6"/>
  <c r="S191" i="6" s="1"/>
  <c r="D191" i="6"/>
  <c r="B191" i="6" s="1"/>
  <c r="A191" i="6" s="1"/>
  <c r="L194" i="31" l="1"/>
  <c r="J195" i="31" s="1"/>
  <c r="M194" i="31"/>
  <c r="K195" i="31" s="1"/>
  <c r="E195" i="31" s="1"/>
  <c r="S195" i="31" s="1"/>
  <c r="B194" i="31"/>
  <c r="A194" i="31" s="1"/>
  <c r="F194" i="31"/>
  <c r="L194" i="34"/>
  <c r="J195" i="34" s="1"/>
  <c r="M194" i="34"/>
  <c r="K195" i="34" s="1"/>
  <c r="E195" i="34" s="1"/>
  <c r="S195" i="34" s="1"/>
  <c r="B194" i="34"/>
  <c r="A194" i="34" s="1"/>
  <c r="F194" i="34"/>
  <c r="S196" i="35"/>
  <c r="T196" i="35" s="1"/>
  <c r="B196" i="35"/>
  <c r="A196" i="35" s="1"/>
  <c r="F196" i="35"/>
  <c r="I196" i="35"/>
  <c r="U194" i="35"/>
  <c r="T195" i="35"/>
  <c r="M195" i="33"/>
  <c r="K196" i="33" s="1"/>
  <c r="E196" i="33" s="1"/>
  <c r="L195" i="33"/>
  <c r="J196" i="33" s="1"/>
  <c r="S195" i="33"/>
  <c r="S195" i="32"/>
  <c r="L195" i="32"/>
  <c r="J196" i="32" s="1"/>
  <c r="D196" i="32" s="1"/>
  <c r="M195" i="32"/>
  <c r="K196" i="32" s="1"/>
  <c r="E196" i="32" s="1"/>
  <c r="B195" i="32"/>
  <c r="A195" i="32" s="1"/>
  <c r="F195" i="32"/>
  <c r="I198" i="10"/>
  <c r="T191" i="6"/>
  <c r="U190" i="6"/>
  <c r="F191" i="6"/>
  <c r="L191" i="6"/>
  <c r="J192" i="6" s="1"/>
  <c r="M191" i="6"/>
  <c r="K192" i="6" s="1"/>
  <c r="E192" i="6" s="1"/>
  <c r="S192" i="6" s="1"/>
  <c r="U191" i="6" s="1"/>
  <c r="D195" i="31" l="1"/>
  <c r="I195" i="31"/>
  <c r="I195" i="34"/>
  <c r="D195" i="34"/>
  <c r="U195" i="35"/>
  <c r="L196" i="35"/>
  <c r="J197" i="35" s="1"/>
  <c r="M196" i="35"/>
  <c r="K197" i="35" s="1"/>
  <c r="U194" i="34"/>
  <c r="T195" i="34"/>
  <c r="S196" i="33"/>
  <c r="T196" i="33" s="1"/>
  <c r="T195" i="33"/>
  <c r="U194" i="33"/>
  <c r="I196" i="33"/>
  <c r="D196" i="33"/>
  <c r="B196" i="32"/>
  <c r="A196" i="32" s="1"/>
  <c r="F196" i="32"/>
  <c r="S196" i="32"/>
  <c r="U195" i="32" s="1"/>
  <c r="I196" i="32"/>
  <c r="T195" i="32"/>
  <c r="U194" i="32"/>
  <c r="T195" i="31"/>
  <c r="U194" i="31"/>
  <c r="L198" i="10"/>
  <c r="J199" i="10" s="1"/>
  <c r="M198" i="10"/>
  <c r="K199" i="10" s="1"/>
  <c r="T192" i="6"/>
  <c r="I192" i="6"/>
  <c r="D192" i="6"/>
  <c r="B192" i="6" s="1"/>
  <c r="A192" i="6" s="1"/>
  <c r="M195" i="31" l="1"/>
  <c r="K196" i="31" s="1"/>
  <c r="E196" i="31" s="1"/>
  <c r="S196" i="31" s="1"/>
  <c r="U195" i="31" s="1"/>
  <c r="L195" i="31"/>
  <c r="J196" i="31" s="1"/>
  <c r="F195" i="31"/>
  <c r="B195" i="31"/>
  <c r="A195" i="31" s="1"/>
  <c r="B195" i="34"/>
  <c r="A195" i="34" s="1"/>
  <c r="F195" i="34"/>
  <c r="M195" i="34"/>
  <c r="K196" i="34" s="1"/>
  <c r="E196" i="34" s="1"/>
  <c r="S196" i="34" s="1"/>
  <c r="U195" i="34" s="1"/>
  <c r="L195" i="34"/>
  <c r="J196" i="34" s="1"/>
  <c r="U195" i="33"/>
  <c r="I197" i="35"/>
  <c r="D197" i="35"/>
  <c r="E197" i="35"/>
  <c r="B196" i="33"/>
  <c r="A196" i="33" s="1"/>
  <c r="F196" i="33"/>
  <c r="M196" i="33"/>
  <c r="K197" i="33" s="1"/>
  <c r="L196" i="33"/>
  <c r="J197" i="33" s="1"/>
  <c r="D197" i="33" s="1"/>
  <c r="L196" i="32"/>
  <c r="J197" i="32" s="1"/>
  <c r="M196" i="32"/>
  <c r="K197" i="32" s="1"/>
  <c r="T196" i="32"/>
  <c r="I199" i="10"/>
  <c r="M192" i="6"/>
  <c r="K193" i="6" s="1"/>
  <c r="L192" i="6"/>
  <c r="J193" i="6" s="1"/>
  <c r="F192" i="6"/>
  <c r="T196" i="31" l="1"/>
  <c r="I196" i="31"/>
  <c r="D196" i="31"/>
  <c r="T196" i="34"/>
  <c r="I196" i="34"/>
  <c r="D196" i="34"/>
  <c r="S197" i="35"/>
  <c r="B197" i="35"/>
  <c r="A197" i="35" s="1"/>
  <c r="F197" i="35"/>
  <c r="M197" i="35"/>
  <c r="K198" i="35" s="1"/>
  <c r="E198" i="35" s="1"/>
  <c r="L197" i="35"/>
  <c r="J198" i="35" s="1"/>
  <c r="D198" i="35" s="1"/>
  <c r="B197" i="33"/>
  <c r="A197" i="33" s="1"/>
  <c r="F197" i="33"/>
  <c r="I197" i="33"/>
  <c r="E197" i="33"/>
  <c r="E197" i="32"/>
  <c r="I197" i="32"/>
  <c r="D197" i="32"/>
  <c r="M199" i="10"/>
  <c r="K200" i="10" s="1"/>
  <c r="L199" i="10"/>
  <c r="J200" i="10" s="1"/>
  <c r="I193" i="6"/>
  <c r="D193" i="6"/>
  <c r="B193" i="6" s="1"/>
  <c r="A193" i="6" s="1"/>
  <c r="E193" i="6"/>
  <c r="S193" i="6" s="1"/>
  <c r="B196" i="31" l="1"/>
  <c r="A196" i="31" s="1"/>
  <c r="F196" i="31"/>
  <c r="M196" i="31"/>
  <c r="K197" i="31" s="1"/>
  <c r="E197" i="31" s="1"/>
  <c r="S197" i="31" s="1"/>
  <c r="L196" i="31"/>
  <c r="J197" i="31" s="1"/>
  <c r="B196" i="34"/>
  <c r="A196" i="34" s="1"/>
  <c r="F196" i="34"/>
  <c r="M196" i="34"/>
  <c r="K197" i="34" s="1"/>
  <c r="E197" i="34" s="1"/>
  <c r="S197" i="34" s="1"/>
  <c r="L196" i="34"/>
  <c r="J197" i="34" s="1"/>
  <c r="S198" i="35"/>
  <c r="T198" i="35" s="1"/>
  <c r="B198" i="35"/>
  <c r="A198" i="35" s="1"/>
  <c r="F198" i="35"/>
  <c r="I198" i="35"/>
  <c r="U196" i="35"/>
  <c r="T197" i="35"/>
  <c r="S197" i="33"/>
  <c r="L197" i="33"/>
  <c r="J198" i="33" s="1"/>
  <c r="M197" i="33"/>
  <c r="K198" i="33" s="1"/>
  <c r="E198" i="33" s="1"/>
  <c r="B197" i="32"/>
  <c r="A197" i="32" s="1"/>
  <c r="F197" i="32"/>
  <c r="M197" i="32"/>
  <c r="K198" i="32" s="1"/>
  <c r="L197" i="32"/>
  <c r="J198" i="32" s="1"/>
  <c r="S197" i="32"/>
  <c r="I200" i="10"/>
  <c r="T193" i="6"/>
  <c r="U192" i="6"/>
  <c r="F193" i="6"/>
  <c r="M193" i="6"/>
  <c r="K194" i="6" s="1"/>
  <c r="E194" i="6" s="1"/>
  <c r="S194" i="6" s="1"/>
  <c r="U193" i="6" s="1"/>
  <c r="L193" i="6"/>
  <c r="J194" i="6" s="1"/>
  <c r="I197" i="31" l="1"/>
  <c r="D197" i="31"/>
  <c r="I197" i="34"/>
  <c r="D197" i="34"/>
  <c r="U197" i="35"/>
  <c r="L198" i="35"/>
  <c r="J199" i="35" s="1"/>
  <c r="M198" i="35"/>
  <c r="K199" i="35" s="1"/>
  <c r="T197" i="34"/>
  <c r="U196" i="34"/>
  <c r="S198" i="33"/>
  <c r="U197" i="33" s="1"/>
  <c r="I198" i="33"/>
  <c r="D198" i="33"/>
  <c r="T197" i="33"/>
  <c r="U196" i="33"/>
  <c r="I198" i="32"/>
  <c r="T197" i="32"/>
  <c r="U196" i="32"/>
  <c r="E198" i="32"/>
  <c r="D198" i="32"/>
  <c r="U196" i="31"/>
  <c r="T197" i="31"/>
  <c r="L200" i="10"/>
  <c r="J201" i="10" s="1"/>
  <c r="M200" i="10"/>
  <c r="K201" i="10" s="1"/>
  <c r="T194" i="6"/>
  <c r="I194" i="6"/>
  <c r="D194" i="6"/>
  <c r="B194" i="6" s="1"/>
  <c r="A194" i="6" s="1"/>
  <c r="F197" i="31" l="1"/>
  <c r="B197" i="31"/>
  <c r="A197" i="31" s="1"/>
  <c r="M197" i="31"/>
  <c r="K198" i="31" s="1"/>
  <c r="E198" i="31" s="1"/>
  <c r="S198" i="31" s="1"/>
  <c r="U197" i="31" s="1"/>
  <c r="L197" i="31"/>
  <c r="J198" i="31" s="1"/>
  <c r="B197" i="34"/>
  <c r="A197" i="34" s="1"/>
  <c r="F197" i="34"/>
  <c r="L197" i="34"/>
  <c r="J198" i="34" s="1"/>
  <c r="M197" i="34"/>
  <c r="K198" i="34" s="1"/>
  <c r="E198" i="34" s="1"/>
  <c r="S198" i="34" s="1"/>
  <c r="U197" i="34" s="1"/>
  <c r="I199" i="35"/>
  <c r="D199" i="35"/>
  <c r="E199" i="35"/>
  <c r="T198" i="33"/>
  <c r="L198" i="33"/>
  <c r="J199" i="33" s="1"/>
  <c r="M198" i="33"/>
  <c r="K199" i="33" s="1"/>
  <c r="B198" i="33"/>
  <c r="A198" i="33" s="1"/>
  <c r="F198" i="33"/>
  <c r="B198" i="32"/>
  <c r="A198" i="32" s="1"/>
  <c r="F198" i="32"/>
  <c r="M198" i="32"/>
  <c r="K199" i="32" s="1"/>
  <c r="L198" i="32"/>
  <c r="J199" i="32" s="1"/>
  <c r="S198" i="32"/>
  <c r="I201" i="10"/>
  <c r="L194" i="6"/>
  <c r="J195" i="6" s="1"/>
  <c r="D195" i="6" s="1"/>
  <c r="B195" i="6" s="1"/>
  <c r="A195" i="6" s="1"/>
  <c r="M194" i="6"/>
  <c r="K195" i="6" s="1"/>
  <c r="F194" i="6"/>
  <c r="I198" i="31" l="1"/>
  <c r="D198" i="31"/>
  <c r="T198" i="31"/>
  <c r="D198" i="34"/>
  <c r="I198" i="34"/>
  <c r="T198" i="34"/>
  <c r="S199" i="35"/>
  <c r="B199" i="35"/>
  <c r="A199" i="35" s="1"/>
  <c r="F199" i="35"/>
  <c r="M199" i="35"/>
  <c r="K200" i="35" s="1"/>
  <c r="E200" i="35" s="1"/>
  <c r="L199" i="35"/>
  <c r="J200" i="35" s="1"/>
  <c r="D200" i="35" s="1"/>
  <c r="I199" i="33"/>
  <c r="D199" i="33"/>
  <c r="E199" i="33"/>
  <c r="I199" i="32"/>
  <c r="D199" i="32"/>
  <c r="U197" i="32"/>
  <c r="T198" i="32"/>
  <c r="E199" i="32"/>
  <c r="L201" i="10"/>
  <c r="J202" i="10" s="1"/>
  <c r="M201" i="10"/>
  <c r="K202" i="10" s="1"/>
  <c r="E195" i="6"/>
  <c r="S195" i="6" s="1"/>
  <c r="F195" i="6"/>
  <c r="I195" i="6"/>
  <c r="B198" i="31" l="1"/>
  <c r="A198" i="31" s="1"/>
  <c r="F198" i="31"/>
  <c r="L198" i="31"/>
  <c r="J199" i="31" s="1"/>
  <c r="M198" i="31"/>
  <c r="K199" i="31" s="1"/>
  <c r="E199" i="31" s="1"/>
  <c r="S199" i="31" s="1"/>
  <c r="M198" i="34"/>
  <c r="K199" i="34" s="1"/>
  <c r="E199" i="34" s="1"/>
  <c r="S199" i="34" s="1"/>
  <c r="L198" i="34"/>
  <c r="J199" i="34" s="1"/>
  <c r="B198" i="34"/>
  <c r="A198" i="34" s="1"/>
  <c r="F198" i="34"/>
  <c r="S200" i="35"/>
  <c r="T200" i="35" s="1"/>
  <c r="B200" i="35"/>
  <c r="A200" i="35" s="1"/>
  <c r="F200" i="35"/>
  <c r="I200" i="35"/>
  <c r="U198" i="35"/>
  <c r="T199" i="35"/>
  <c r="S199" i="33"/>
  <c r="L199" i="33"/>
  <c r="J200" i="33" s="1"/>
  <c r="M199" i="33"/>
  <c r="K200" i="33" s="1"/>
  <c r="E200" i="33" s="1"/>
  <c r="B199" i="33"/>
  <c r="A199" i="33" s="1"/>
  <c r="F199" i="33"/>
  <c r="S199" i="32"/>
  <c r="L199" i="32"/>
  <c r="J200" i="32" s="1"/>
  <c r="M199" i="32"/>
  <c r="K200" i="32" s="1"/>
  <c r="E200" i="32" s="1"/>
  <c r="B199" i="32"/>
  <c r="A199" i="32" s="1"/>
  <c r="F199" i="32"/>
  <c r="I202" i="10"/>
  <c r="T195" i="6"/>
  <c r="U194" i="6"/>
  <c r="M195" i="6"/>
  <c r="K196" i="6" s="1"/>
  <c r="L195" i="6"/>
  <c r="J196" i="6" s="1"/>
  <c r="D199" i="31" l="1"/>
  <c r="I199" i="31"/>
  <c r="I199" i="34"/>
  <c r="D199" i="34"/>
  <c r="U199" i="35"/>
  <c r="L200" i="35"/>
  <c r="J201" i="35" s="1"/>
  <c r="M200" i="35"/>
  <c r="K201" i="35" s="1"/>
  <c r="T199" i="34"/>
  <c r="U198" i="34"/>
  <c r="S200" i="33"/>
  <c r="U199" i="33" s="1"/>
  <c r="I200" i="33"/>
  <c r="D200" i="33"/>
  <c r="T199" i="33"/>
  <c r="U198" i="33"/>
  <c r="S200" i="32"/>
  <c r="U199" i="32" s="1"/>
  <c r="I200" i="32"/>
  <c r="D200" i="32"/>
  <c r="T199" i="32"/>
  <c r="U198" i="32"/>
  <c r="U198" i="31"/>
  <c r="T199" i="31"/>
  <c r="M202" i="10"/>
  <c r="K203" i="10" s="1"/>
  <c r="L202" i="10"/>
  <c r="J203" i="10" s="1"/>
  <c r="I196" i="6"/>
  <c r="D196" i="6"/>
  <c r="B196" i="6" s="1"/>
  <c r="A196" i="6" s="1"/>
  <c r="E196" i="6"/>
  <c r="S196" i="6" s="1"/>
  <c r="M199" i="31" l="1"/>
  <c r="K200" i="31" s="1"/>
  <c r="E200" i="31" s="1"/>
  <c r="S200" i="31" s="1"/>
  <c r="L199" i="31"/>
  <c r="J200" i="31" s="1"/>
  <c r="B199" i="31"/>
  <c r="A199" i="31" s="1"/>
  <c r="F199" i="31"/>
  <c r="B199" i="34"/>
  <c r="A199" i="34" s="1"/>
  <c r="F199" i="34"/>
  <c r="L199" i="34"/>
  <c r="J200" i="34" s="1"/>
  <c r="M199" i="34"/>
  <c r="K200" i="34" s="1"/>
  <c r="E200" i="34" s="1"/>
  <c r="S200" i="34" s="1"/>
  <c r="U199" i="34" s="1"/>
  <c r="I201" i="35"/>
  <c r="D201" i="35"/>
  <c r="E201" i="35"/>
  <c r="T200" i="33"/>
  <c r="M200" i="33"/>
  <c r="K201" i="33" s="1"/>
  <c r="L200" i="33"/>
  <c r="J201" i="33" s="1"/>
  <c r="D201" i="33" s="1"/>
  <c r="B200" i="33"/>
  <c r="A200" i="33" s="1"/>
  <c r="F200" i="33"/>
  <c r="T200" i="32"/>
  <c r="M200" i="32"/>
  <c r="K201" i="32" s="1"/>
  <c r="L200" i="32"/>
  <c r="J201" i="32" s="1"/>
  <c r="D201" i="32" s="1"/>
  <c r="B200" i="32"/>
  <c r="A200" i="32" s="1"/>
  <c r="F200" i="32"/>
  <c r="I203" i="10"/>
  <c r="T196" i="6"/>
  <c r="U195" i="6"/>
  <c r="F196" i="6"/>
  <c r="M196" i="6"/>
  <c r="K197" i="6" s="1"/>
  <c r="L196" i="6"/>
  <c r="J197" i="6" s="1"/>
  <c r="I200" i="31" l="1"/>
  <c r="D200" i="31"/>
  <c r="D200" i="34"/>
  <c r="I200" i="34"/>
  <c r="T200" i="34"/>
  <c r="S201" i="35"/>
  <c r="B201" i="35"/>
  <c r="A201" i="35" s="1"/>
  <c r="F201" i="35"/>
  <c r="M201" i="35"/>
  <c r="K202" i="35" s="1"/>
  <c r="E202" i="35" s="1"/>
  <c r="L201" i="35"/>
  <c r="J202" i="35" s="1"/>
  <c r="D202" i="35" s="1"/>
  <c r="B201" i="33"/>
  <c r="A201" i="33" s="1"/>
  <c r="F201" i="33"/>
  <c r="E201" i="33"/>
  <c r="I201" i="33"/>
  <c r="E201" i="32"/>
  <c r="B201" i="32"/>
  <c r="A201" i="32" s="1"/>
  <c r="F201" i="32"/>
  <c r="I201" i="32"/>
  <c r="U199" i="31"/>
  <c r="T200" i="31"/>
  <c r="M203" i="10"/>
  <c r="K204" i="10" s="1"/>
  <c r="L203" i="10"/>
  <c r="J204" i="10" s="1"/>
  <c r="E197" i="6"/>
  <c r="S197" i="6" s="1"/>
  <c r="I197" i="6"/>
  <c r="D197" i="6"/>
  <c r="B197" i="6" s="1"/>
  <c r="A197" i="6" s="1"/>
  <c r="B200" i="31" l="1"/>
  <c r="A200" i="31" s="1"/>
  <c r="F200" i="31"/>
  <c r="L200" i="31"/>
  <c r="J201" i="31" s="1"/>
  <c r="M200" i="31"/>
  <c r="K201" i="31" s="1"/>
  <c r="E201" i="31" s="1"/>
  <c r="S201" i="31" s="1"/>
  <c r="M200" i="34"/>
  <c r="K201" i="34" s="1"/>
  <c r="E201" i="34" s="1"/>
  <c r="S201" i="34" s="1"/>
  <c r="L200" i="34"/>
  <c r="J201" i="34" s="1"/>
  <c r="B200" i="34"/>
  <c r="A200" i="34" s="1"/>
  <c r="F200" i="34"/>
  <c r="S202" i="35"/>
  <c r="T202" i="35" s="1"/>
  <c r="B202" i="35"/>
  <c r="A202" i="35" s="1"/>
  <c r="F202" i="35"/>
  <c r="I202" i="35"/>
  <c r="U200" i="35"/>
  <c r="T201" i="35"/>
  <c r="S201" i="33"/>
  <c r="M201" i="33"/>
  <c r="K202" i="33" s="1"/>
  <c r="E202" i="33" s="1"/>
  <c r="L201" i="33"/>
  <c r="J202" i="33" s="1"/>
  <c r="M201" i="32"/>
  <c r="K202" i="32" s="1"/>
  <c r="L201" i="32"/>
  <c r="J202" i="32" s="1"/>
  <c r="S201" i="32"/>
  <c r="I204" i="10"/>
  <c r="T197" i="6"/>
  <c r="U196" i="6"/>
  <c r="M197" i="6"/>
  <c r="K198" i="6" s="1"/>
  <c r="E198" i="6" s="1"/>
  <c r="S198" i="6" s="1"/>
  <c r="L197" i="6"/>
  <c r="J198" i="6" s="1"/>
  <c r="D198" i="6" s="1"/>
  <c r="B198" i="6" s="1"/>
  <c r="A198" i="6" s="1"/>
  <c r="F197" i="6"/>
  <c r="I201" i="31" l="1"/>
  <c r="D201" i="31"/>
  <c r="I201" i="34"/>
  <c r="D201" i="34"/>
  <c r="U201" i="35"/>
  <c r="L202" i="35"/>
  <c r="J203" i="35" s="1"/>
  <c r="M202" i="35"/>
  <c r="K203" i="35" s="1"/>
  <c r="U200" i="34"/>
  <c r="T201" i="34"/>
  <c r="S202" i="33"/>
  <c r="U201" i="33" s="1"/>
  <c r="I202" i="33"/>
  <c r="D202" i="33"/>
  <c r="T201" i="33"/>
  <c r="U200" i="33"/>
  <c r="U200" i="32"/>
  <c r="T201" i="32"/>
  <c r="E202" i="32"/>
  <c r="I202" i="32"/>
  <c r="D202" i="32"/>
  <c r="T201" i="31"/>
  <c r="U200" i="31"/>
  <c r="L204" i="10"/>
  <c r="J205" i="10" s="1"/>
  <c r="M204" i="10"/>
  <c r="K205" i="10" s="1"/>
  <c r="U197" i="6"/>
  <c r="T198" i="6"/>
  <c r="F198" i="6"/>
  <c r="I198" i="6"/>
  <c r="B201" i="31" l="1"/>
  <c r="A201" i="31" s="1"/>
  <c r="F201" i="31"/>
  <c r="M201" i="31"/>
  <c r="K202" i="31" s="1"/>
  <c r="E202" i="31" s="1"/>
  <c r="S202" i="31" s="1"/>
  <c r="U201" i="31" s="1"/>
  <c r="L201" i="31"/>
  <c r="J202" i="31" s="1"/>
  <c r="B201" i="34"/>
  <c r="A201" i="34" s="1"/>
  <c r="F201" i="34"/>
  <c r="L201" i="34"/>
  <c r="J202" i="34" s="1"/>
  <c r="M201" i="34"/>
  <c r="K202" i="34" s="1"/>
  <c r="E202" i="34" s="1"/>
  <c r="S202" i="34" s="1"/>
  <c r="T202" i="34" s="1"/>
  <c r="I203" i="35"/>
  <c r="D203" i="35"/>
  <c r="E203" i="35"/>
  <c r="T202" i="33"/>
  <c r="L202" i="33"/>
  <c r="J203" i="33" s="1"/>
  <c r="M202" i="33"/>
  <c r="K203" i="33" s="1"/>
  <c r="B202" i="33"/>
  <c r="A202" i="33" s="1"/>
  <c r="F202" i="33"/>
  <c r="B202" i="32"/>
  <c r="A202" i="32" s="1"/>
  <c r="F202" i="32"/>
  <c r="M202" i="32"/>
  <c r="K203" i="32" s="1"/>
  <c r="L202" i="32"/>
  <c r="J203" i="32" s="1"/>
  <c r="S202" i="32"/>
  <c r="I205" i="10"/>
  <c r="L198" i="6"/>
  <c r="J199" i="6" s="1"/>
  <c r="M198" i="6"/>
  <c r="K199" i="6" s="1"/>
  <c r="D202" i="31" l="1"/>
  <c r="I202" i="31"/>
  <c r="T202" i="31"/>
  <c r="U201" i="34"/>
  <c r="D202" i="34"/>
  <c r="I202" i="34"/>
  <c r="S203" i="35"/>
  <c r="B203" i="35"/>
  <c r="A203" i="35" s="1"/>
  <c r="F203" i="35"/>
  <c r="M203" i="35"/>
  <c r="K204" i="35" s="1"/>
  <c r="E204" i="35" s="1"/>
  <c r="L203" i="35"/>
  <c r="J204" i="35" s="1"/>
  <c r="D204" i="35" s="1"/>
  <c r="I203" i="33"/>
  <c r="D203" i="33"/>
  <c r="E203" i="33"/>
  <c r="I203" i="32"/>
  <c r="D203" i="32"/>
  <c r="U201" i="32"/>
  <c r="T202" i="32"/>
  <c r="E203" i="32"/>
  <c r="L205" i="10"/>
  <c r="J206" i="10" s="1"/>
  <c r="M205" i="10"/>
  <c r="K206" i="10" s="1"/>
  <c r="E199" i="6"/>
  <c r="S199" i="6" s="1"/>
  <c r="I199" i="6"/>
  <c r="D199" i="6"/>
  <c r="B199" i="6" s="1"/>
  <c r="A199" i="6" s="1"/>
  <c r="M202" i="31" l="1"/>
  <c r="K203" i="31" s="1"/>
  <c r="E203" i="31" s="1"/>
  <c r="L202" i="31"/>
  <c r="J203" i="31" s="1"/>
  <c r="F202" i="31"/>
  <c r="B202" i="31"/>
  <c r="A202" i="31" s="1"/>
  <c r="L202" i="34"/>
  <c r="J203" i="34" s="1"/>
  <c r="M202" i="34"/>
  <c r="K203" i="34" s="1"/>
  <c r="E203" i="34" s="1"/>
  <c r="S203" i="34" s="1"/>
  <c r="B202" i="34"/>
  <c r="A202" i="34" s="1"/>
  <c r="F202" i="34"/>
  <c r="S204" i="35"/>
  <c r="T204" i="35" s="1"/>
  <c r="B204" i="35"/>
  <c r="A204" i="35" s="1"/>
  <c r="F204" i="35"/>
  <c r="I204" i="35"/>
  <c r="U202" i="35"/>
  <c r="T203" i="35"/>
  <c r="S203" i="33"/>
  <c r="L203" i="33"/>
  <c r="J204" i="33" s="1"/>
  <c r="M203" i="33"/>
  <c r="K204" i="33" s="1"/>
  <c r="E204" i="33" s="1"/>
  <c r="B203" i="33"/>
  <c r="A203" i="33" s="1"/>
  <c r="F203" i="33"/>
  <c r="S203" i="32"/>
  <c r="L203" i="32"/>
  <c r="J204" i="32" s="1"/>
  <c r="D204" i="32" s="1"/>
  <c r="M203" i="32"/>
  <c r="K204" i="32" s="1"/>
  <c r="E204" i="32" s="1"/>
  <c r="B203" i="32"/>
  <c r="A203" i="32" s="1"/>
  <c r="F203" i="32"/>
  <c r="S203" i="31"/>
  <c r="I206" i="10"/>
  <c r="T199" i="6"/>
  <c r="U198" i="6"/>
  <c r="L199" i="6"/>
  <c r="J200" i="6" s="1"/>
  <c r="D200" i="6" s="1"/>
  <c r="B200" i="6" s="1"/>
  <c r="A200" i="6" s="1"/>
  <c r="M199" i="6"/>
  <c r="K200" i="6" s="1"/>
  <c r="E200" i="6" s="1"/>
  <c r="S200" i="6" s="1"/>
  <c r="U199" i="6" s="1"/>
  <c r="F199" i="6"/>
  <c r="D203" i="31" l="1"/>
  <c r="I203" i="31"/>
  <c r="I203" i="34"/>
  <c r="D203" i="34"/>
  <c r="U203" i="35"/>
  <c r="L204" i="35"/>
  <c r="J205" i="35" s="1"/>
  <c r="M204" i="35"/>
  <c r="K205" i="35" s="1"/>
  <c r="U202" i="34"/>
  <c r="T203" i="34"/>
  <c r="I204" i="33"/>
  <c r="S204" i="33"/>
  <c r="T204" i="33" s="1"/>
  <c r="D204" i="33"/>
  <c r="T203" i="33"/>
  <c r="U202" i="33"/>
  <c r="B204" i="32"/>
  <c r="A204" i="32" s="1"/>
  <c r="F204" i="32"/>
  <c r="S204" i="32"/>
  <c r="U203" i="32" s="1"/>
  <c r="I204" i="32"/>
  <c r="T203" i="32"/>
  <c r="U202" i="32"/>
  <c r="U202" i="31"/>
  <c r="T203" i="31"/>
  <c r="L206" i="10"/>
  <c r="J207" i="10" s="1"/>
  <c r="M206" i="10"/>
  <c r="K207" i="10" s="1"/>
  <c r="T200" i="6"/>
  <c r="F200" i="6"/>
  <c r="I200" i="6"/>
  <c r="M203" i="31" l="1"/>
  <c r="K204" i="31" s="1"/>
  <c r="E204" i="31" s="1"/>
  <c r="S204" i="31" s="1"/>
  <c r="L203" i="31"/>
  <c r="J204" i="31" s="1"/>
  <c r="B203" i="31"/>
  <c r="A203" i="31" s="1"/>
  <c r="F203" i="31"/>
  <c r="F203" i="34"/>
  <c r="B203" i="34"/>
  <c r="A203" i="34" s="1"/>
  <c r="L203" i="34"/>
  <c r="J204" i="34" s="1"/>
  <c r="M203" i="34"/>
  <c r="K204" i="34" s="1"/>
  <c r="E204" i="34" s="1"/>
  <c r="S204" i="34" s="1"/>
  <c r="T204" i="34" s="1"/>
  <c r="I205" i="35"/>
  <c r="D205" i="35"/>
  <c r="E205" i="35"/>
  <c r="U203" i="33"/>
  <c r="M204" i="33"/>
  <c r="K205" i="33" s="1"/>
  <c r="L204" i="33"/>
  <c r="J205" i="33" s="1"/>
  <c r="D205" i="33" s="1"/>
  <c r="B204" i="33"/>
  <c r="A204" i="33" s="1"/>
  <c r="F204" i="33"/>
  <c r="L204" i="32"/>
  <c r="J205" i="32" s="1"/>
  <c r="M204" i="32"/>
  <c r="K205" i="32" s="1"/>
  <c r="T204" i="32"/>
  <c r="I207" i="10"/>
  <c r="M200" i="6"/>
  <c r="K201" i="6" s="1"/>
  <c r="L200" i="6"/>
  <c r="J201" i="6" s="1"/>
  <c r="D204" i="31" l="1"/>
  <c r="I204" i="31"/>
  <c r="D204" i="34"/>
  <c r="I204" i="34"/>
  <c r="U203" i="34"/>
  <c r="S205" i="35"/>
  <c r="B205" i="35"/>
  <c r="A205" i="35" s="1"/>
  <c r="F205" i="35"/>
  <c r="M205" i="35"/>
  <c r="K206" i="35" s="1"/>
  <c r="E206" i="35" s="1"/>
  <c r="L205" i="35"/>
  <c r="J206" i="35" s="1"/>
  <c r="D206" i="35" s="1"/>
  <c r="E205" i="33"/>
  <c r="B205" i="33"/>
  <c r="A205" i="33" s="1"/>
  <c r="F205" i="33"/>
  <c r="I205" i="33"/>
  <c r="E205" i="32"/>
  <c r="I205" i="32"/>
  <c r="D205" i="32"/>
  <c r="U203" i="31"/>
  <c r="T204" i="31"/>
  <c r="M207" i="10"/>
  <c r="K208" i="10" s="1"/>
  <c r="L207" i="10"/>
  <c r="J208" i="10" s="1"/>
  <c r="I201" i="6"/>
  <c r="D201" i="6"/>
  <c r="B201" i="6" s="1"/>
  <c r="A201" i="6" s="1"/>
  <c r="E201" i="6"/>
  <c r="S201" i="6" s="1"/>
  <c r="M204" i="31" l="1"/>
  <c r="K205" i="31" s="1"/>
  <c r="E205" i="31" s="1"/>
  <c r="S205" i="31" s="1"/>
  <c r="L204" i="31"/>
  <c r="J205" i="31" s="1"/>
  <c r="F204" i="31"/>
  <c r="B204" i="31"/>
  <c r="A204" i="31" s="1"/>
  <c r="L204" i="34"/>
  <c r="J205" i="34" s="1"/>
  <c r="M204" i="34"/>
  <c r="K205" i="34" s="1"/>
  <c r="E205" i="34" s="1"/>
  <c r="S205" i="34" s="1"/>
  <c r="B204" i="34"/>
  <c r="A204" i="34" s="1"/>
  <c r="F204" i="34"/>
  <c r="S206" i="35"/>
  <c r="U205" i="35" s="1"/>
  <c r="B206" i="35"/>
  <c r="A206" i="35" s="1"/>
  <c r="F206" i="35"/>
  <c r="I206" i="35"/>
  <c r="U204" i="35"/>
  <c r="T205" i="35"/>
  <c r="M205" i="33"/>
  <c r="K206" i="33" s="1"/>
  <c r="E206" i="33" s="1"/>
  <c r="L205" i="33"/>
  <c r="J206" i="33" s="1"/>
  <c r="S205" i="33"/>
  <c r="B205" i="32"/>
  <c r="A205" i="32" s="1"/>
  <c r="F205" i="32"/>
  <c r="L205" i="32"/>
  <c r="J206" i="32" s="1"/>
  <c r="M205" i="32"/>
  <c r="K206" i="32" s="1"/>
  <c r="S205" i="32"/>
  <c r="I208" i="10"/>
  <c r="T201" i="6"/>
  <c r="U200" i="6"/>
  <c r="F201" i="6"/>
  <c r="L201" i="6"/>
  <c r="J202" i="6" s="1"/>
  <c r="M201" i="6"/>
  <c r="K202" i="6" s="1"/>
  <c r="I205" i="31" l="1"/>
  <c r="D205" i="31"/>
  <c r="I205" i="34"/>
  <c r="D205" i="34"/>
  <c r="T206" i="35"/>
  <c r="L206" i="35"/>
  <c r="J207" i="35" s="1"/>
  <c r="M206" i="35"/>
  <c r="K207" i="35" s="1"/>
  <c r="U204" i="34"/>
  <c r="T205" i="34"/>
  <c r="U204" i="33"/>
  <c r="T205" i="33"/>
  <c r="S206" i="33"/>
  <c r="I206" i="33"/>
  <c r="D206" i="33"/>
  <c r="I206" i="32"/>
  <c r="T205" i="32"/>
  <c r="U204" i="32"/>
  <c r="E206" i="32"/>
  <c r="D206" i="32"/>
  <c r="T205" i="31"/>
  <c r="U204" i="31"/>
  <c r="L208" i="10"/>
  <c r="J209" i="10" s="1"/>
  <c r="M208" i="10"/>
  <c r="K209" i="10" s="1"/>
  <c r="I202" i="6"/>
  <c r="D202" i="6"/>
  <c r="B202" i="6" s="1"/>
  <c r="A202" i="6" s="1"/>
  <c r="E202" i="6"/>
  <c r="S202" i="6" s="1"/>
  <c r="F205" i="31" l="1"/>
  <c r="B205" i="31"/>
  <c r="A205" i="31" s="1"/>
  <c r="M205" i="31"/>
  <c r="K206" i="31" s="1"/>
  <c r="E206" i="31" s="1"/>
  <c r="S206" i="31" s="1"/>
  <c r="U205" i="31" s="1"/>
  <c r="L205" i="31"/>
  <c r="J206" i="31" s="1"/>
  <c r="F205" i="34"/>
  <c r="B205" i="34"/>
  <c r="A205" i="34" s="1"/>
  <c r="L205" i="34"/>
  <c r="J206" i="34" s="1"/>
  <c r="M205" i="34"/>
  <c r="K206" i="34" s="1"/>
  <c r="E206" i="34" s="1"/>
  <c r="S206" i="34" s="1"/>
  <c r="T206" i="34" s="1"/>
  <c r="I207" i="35"/>
  <c r="D207" i="35"/>
  <c r="E207" i="35"/>
  <c r="L206" i="33"/>
  <c r="J207" i="33" s="1"/>
  <c r="D207" i="33" s="1"/>
  <c r="M206" i="33"/>
  <c r="K207" i="33" s="1"/>
  <c r="U205" i="33"/>
  <c r="B206" i="33"/>
  <c r="A206" i="33" s="1"/>
  <c r="F206" i="33"/>
  <c r="T206" i="33"/>
  <c r="B206" i="32"/>
  <c r="A206" i="32" s="1"/>
  <c r="F206" i="32"/>
  <c r="S206" i="32"/>
  <c r="M206" i="32"/>
  <c r="K207" i="32" s="1"/>
  <c r="E207" i="32" s="1"/>
  <c r="L206" i="32"/>
  <c r="J207" i="32" s="1"/>
  <c r="D207" i="32" s="1"/>
  <c r="I209" i="10"/>
  <c r="T202" i="6"/>
  <c r="U201" i="6"/>
  <c r="L202" i="6"/>
  <c r="J203" i="6" s="1"/>
  <c r="D203" i="6" s="1"/>
  <c r="B203" i="6" s="1"/>
  <c r="A203" i="6" s="1"/>
  <c r="M202" i="6"/>
  <c r="K203" i="6" s="1"/>
  <c r="F202" i="6"/>
  <c r="T206" i="31" l="1"/>
  <c r="I206" i="31"/>
  <c r="D206" i="31"/>
  <c r="U205" i="34"/>
  <c r="I206" i="34"/>
  <c r="D206" i="34"/>
  <c r="S207" i="35"/>
  <c r="M207" i="35"/>
  <c r="K208" i="35" s="1"/>
  <c r="E208" i="35" s="1"/>
  <c r="L207" i="35"/>
  <c r="J208" i="35" s="1"/>
  <c r="D208" i="35" s="1"/>
  <c r="B207" i="35"/>
  <c r="A207" i="35" s="1"/>
  <c r="F207" i="35"/>
  <c r="I207" i="33"/>
  <c r="B207" i="33"/>
  <c r="A207" i="33" s="1"/>
  <c r="F207" i="33"/>
  <c r="E207" i="33"/>
  <c r="U205" i="32"/>
  <c r="T206" i="32"/>
  <c r="B207" i="32"/>
  <c r="A207" i="32" s="1"/>
  <c r="F207" i="32"/>
  <c r="S207" i="32"/>
  <c r="I207" i="32"/>
  <c r="L209" i="10"/>
  <c r="J210" i="10" s="1"/>
  <c r="M209" i="10"/>
  <c r="K210" i="10" s="1"/>
  <c r="F203" i="6"/>
  <c r="E203" i="6"/>
  <c r="S203" i="6" s="1"/>
  <c r="I203" i="6"/>
  <c r="F206" i="31" l="1"/>
  <c r="B206" i="31"/>
  <c r="A206" i="31" s="1"/>
  <c r="L206" i="31"/>
  <c r="J207" i="31" s="1"/>
  <c r="M206" i="31"/>
  <c r="K207" i="31" s="1"/>
  <c r="E207" i="31" s="1"/>
  <c r="S207" i="31" s="1"/>
  <c r="B206" i="34"/>
  <c r="A206" i="34" s="1"/>
  <c r="F206" i="34"/>
  <c r="L206" i="34"/>
  <c r="J207" i="34" s="1"/>
  <c r="M206" i="34"/>
  <c r="K207" i="34" s="1"/>
  <c r="E207" i="34" s="1"/>
  <c r="S207" i="34" s="1"/>
  <c r="B208" i="35"/>
  <c r="A208" i="35" s="1"/>
  <c r="F208" i="35"/>
  <c r="S208" i="35"/>
  <c r="T208" i="35" s="1"/>
  <c r="I208" i="35"/>
  <c r="T207" i="35"/>
  <c r="U206" i="35"/>
  <c r="S207" i="33"/>
  <c r="M207" i="33"/>
  <c r="K208" i="33" s="1"/>
  <c r="L207" i="33"/>
  <c r="J208" i="33" s="1"/>
  <c r="U206" i="32"/>
  <c r="M207" i="32"/>
  <c r="K208" i="32" s="1"/>
  <c r="L207" i="32"/>
  <c r="J208" i="32" s="1"/>
  <c r="T207" i="32"/>
  <c r="I210" i="10"/>
  <c r="T203" i="6"/>
  <c r="U202" i="6"/>
  <c r="M203" i="6"/>
  <c r="K204" i="6" s="1"/>
  <c r="L203" i="6"/>
  <c r="J204" i="6" s="1"/>
  <c r="D207" i="31" l="1"/>
  <c r="I207" i="31"/>
  <c r="I207" i="34"/>
  <c r="D207" i="34"/>
  <c r="U207" i="35"/>
  <c r="M208" i="35"/>
  <c r="K209" i="35" s="1"/>
  <c r="L208" i="35"/>
  <c r="J209" i="35" s="1"/>
  <c r="T207" i="34"/>
  <c r="U206" i="34"/>
  <c r="E208" i="33"/>
  <c r="I208" i="33"/>
  <c r="D208" i="33"/>
  <c r="U206" i="33"/>
  <c r="T207" i="33"/>
  <c r="I208" i="32"/>
  <c r="D208" i="32"/>
  <c r="E208" i="32"/>
  <c r="U206" i="31"/>
  <c r="T207" i="31"/>
  <c r="M210" i="10"/>
  <c r="K211" i="10" s="1"/>
  <c r="L210" i="10"/>
  <c r="J211" i="10" s="1"/>
  <c r="I204" i="6"/>
  <c r="D204" i="6"/>
  <c r="B204" i="6" s="1"/>
  <c r="A204" i="6" s="1"/>
  <c r="E204" i="6"/>
  <c r="S204" i="6" s="1"/>
  <c r="M207" i="31" l="1"/>
  <c r="K208" i="31" s="1"/>
  <c r="E208" i="31" s="1"/>
  <c r="L207" i="31"/>
  <c r="J208" i="31" s="1"/>
  <c r="B207" i="31"/>
  <c r="A207" i="31" s="1"/>
  <c r="F207" i="31"/>
  <c r="B207" i="34"/>
  <c r="A207" i="34" s="1"/>
  <c r="F207" i="34"/>
  <c r="M207" i="34"/>
  <c r="K208" i="34" s="1"/>
  <c r="E208" i="34" s="1"/>
  <c r="S208" i="34" s="1"/>
  <c r="L207" i="34"/>
  <c r="J208" i="34" s="1"/>
  <c r="I209" i="35"/>
  <c r="D209" i="35"/>
  <c r="E209" i="35"/>
  <c r="B208" i="33"/>
  <c r="A208" i="33" s="1"/>
  <c r="F208" i="33"/>
  <c r="L208" i="33"/>
  <c r="J209" i="33" s="1"/>
  <c r="D209" i="33" s="1"/>
  <c r="M208" i="33"/>
  <c r="K209" i="33" s="1"/>
  <c r="S208" i="33"/>
  <c r="S208" i="32"/>
  <c r="L208" i="32"/>
  <c r="J209" i="32" s="1"/>
  <c r="M208" i="32"/>
  <c r="K209" i="32" s="1"/>
  <c r="E209" i="32" s="1"/>
  <c r="B208" i="32"/>
  <c r="A208" i="32" s="1"/>
  <c r="F208" i="32"/>
  <c r="S208" i="31"/>
  <c r="I211" i="10"/>
  <c r="T204" i="6"/>
  <c r="U203" i="6"/>
  <c r="F204" i="6"/>
  <c r="M204" i="6"/>
  <c r="K205" i="6" s="1"/>
  <c r="L204" i="6"/>
  <c r="J205" i="6" s="1"/>
  <c r="I208" i="31" l="1"/>
  <c r="D208" i="31"/>
  <c r="I208" i="34"/>
  <c r="D208" i="34"/>
  <c r="S209" i="35"/>
  <c r="M209" i="35"/>
  <c r="K210" i="35" s="1"/>
  <c r="E210" i="35" s="1"/>
  <c r="L209" i="35"/>
  <c r="J210" i="35" s="1"/>
  <c r="D210" i="35" s="1"/>
  <c r="B209" i="35"/>
  <c r="A209" i="35" s="1"/>
  <c r="F209" i="35"/>
  <c r="T208" i="34"/>
  <c r="U207" i="34"/>
  <c r="B209" i="33"/>
  <c r="A209" i="33" s="1"/>
  <c r="F209" i="33"/>
  <c r="I209" i="33"/>
  <c r="T208" i="33"/>
  <c r="U207" i="33"/>
  <c r="E209" i="33"/>
  <c r="S209" i="32"/>
  <c r="U208" i="32" s="1"/>
  <c r="I209" i="32"/>
  <c r="D209" i="32"/>
  <c r="T208" i="32"/>
  <c r="U207" i="32"/>
  <c r="U207" i="31"/>
  <c r="T208" i="31"/>
  <c r="M211" i="10"/>
  <c r="K212" i="10" s="1"/>
  <c r="L211" i="10"/>
  <c r="J212" i="10" s="1"/>
  <c r="I205" i="6"/>
  <c r="E205" i="6"/>
  <c r="S205" i="6" s="1"/>
  <c r="D205" i="6"/>
  <c r="B205" i="6" s="1"/>
  <c r="A205" i="6" s="1"/>
  <c r="B208" i="31" l="1"/>
  <c r="A208" i="31" s="1"/>
  <c r="F208" i="31"/>
  <c r="L208" i="31"/>
  <c r="J209" i="31" s="1"/>
  <c r="M208" i="31"/>
  <c r="K209" i="31" s="1"/>
  <c r="E209" i="31" s="1"/>
  <c r="S209" i="31" s="1"/>
  <c r="B208" i="34"/>
  <c r="A208" i="34" s="1"/>
  <c r="F208" i="34"/>
  <c r="L208" i="34"/>
  <c r="J209" i="34" s="1"/>
  <c r="M208" i="34"/>
  <c r="K209" i="34" s="1"/>
  <c r="E209" i="34" s="1"/>
  <c r="S209" i="34" s="1"/>
  <c r="T209" i="34" s="1"/>
  <c r="B210" i="35"/>
  <c r="A210" i="35" s="1"/>
  <c r="F210" i="35"/>
  <c r="S210" i="35"/>
  <c r="U209" i="35" s="1"/>
  <c r="I210" i="35"/>
  <c r="U208" i="35"/>
  <c r="T209" i="35"/>
  <c r="S209" i="33"/>
  <c r="M209" i="33"/>
  <c r="K210" i="33" s="1"/>
  <c r="L209" i="33"/>
  <c r="J210" i="33" s="1"/>
  <c r="T209" i="32"/>
  <c r="M209" i="32"/>
  <c r="K210" i="32" s="1"/>
  <c r="L209" i="32"/>
  <c r="J210" i="32" s="1"/>
  <c r="D210" i="32" s="1"/>
  <c r="B209" i="32"/>
  <c r="A209" i="32" s="1"/>
  <c r="F209" i="32"/>
  <c r="I212" i="10"/>
  <c r="T205" i="6"/>
  <c r="U204" i="6"/>
  <c r="L205" i="6"/>
  <c r="J206" i="6" s="1"/>
  <c r="D206" i="6" s="1"/>
  <c r="B206" i="6" s="1"/>
  <c r="A206" i="6" s="1"/>
  <c r="M205" i="6"/>
  <c r="K206" i="6" s="1"/>
  <c r="F205" i="6"/>
  <c r="I209" i="31" l="1"/>
  <c r="D209" i="31"/>
  <c r="U208" i="34"/>
  <c r="D209" i="34"/>
  <c r="I209" i="34"/>
  <c r="T210" i="35"/>
  <c r="L210" i="35"/>
  <c r="J211" i="35" s="1"/>
  <c r="M210" i="35"/>
  <c r="K211" i="35" s="1"/>
  <c r="E210" i="33"/>
  <c r="I210" i="33"/>
  <c r="D210" i="33"/>
  <c r="T209" i="33"/>
  <c r="U208" i="33"/>
  <c r="E210" i="32"/>
  <c r="B210" i="32"/>
  <c r="A210" i="32" s="1"/>
  <c r="F210" i="32"/>
  <c r="I210" i="32"/>
  <c r="U208" i="31"/>
  <c r="T209" i="31"/>
  <c r="L212" i="10"/>
  <c r="J213" i="10" s="1"/>
  <c r="M212" i="10"/>
  <c r="K213" i="10" s="1"/>
  <c r="F206" i="6"/>
  <c r="E206" i="6"/>
  <c r="S206" i="6" s="1"/>
  <c r="I206" i="6"/>
  <c r="B209" i="31" l="1"/>
  <c r="A209" i="31" s="1"/>
  <c r="F209" i="31"/>
  <c r="M209" i="31"/>
  <c r="K210" i="31" s="1"/>
  <c r="E210" i="31" s="1"/>
  <c r="S210" i="31" s="1"/>
  <c r="U209" i="31" s="1"/>
  <c r="L209" i="31"/>
  <c r="J210" i="31" s="1"/>
  <c r="L209" i="34"/>
  <c r="J210" i="34" s="1"/>
  <c r="M209" i="34"/>
  <c r="K210" i="34" s="1"/>
  <c r="E210" i="34" s="1"/>
  <c r="S210" i="34" s="1"/>
  <c r="B209" i="34"/>
  <c r="A209" i="34" s="1"/>
  <c r="F209" i="34"/>
  <c r="E211" i="35"/>
  <c r="I211" i="35"/>
  <c r="D211" i="35"/>
  <c r="B210" i="33"/>
  <c r="A210" i="33" s="1"/>
  <c r="F210" i="33"/>
  <c r="M210" i="33"/>
  <c r="K211" i="33" s="1"/>
  <c r="E211" i="33" s="1"/>
  <c r="L210" i="33"/>
  <c r="J211" i="33" s="1"/>
  <c r="S210" i="33"/>
  <c r="M210" i="32"/>
  <c r="K211" i="32" s="1"/>
  <c r="L210" i="32"/>
  <c r="J211" i="32" s="1"/>
  <c r="S210" i="32"/>
  <c r="I213" i="10"/>
  <c r="T206" i="6"/>
  <c r="U205" i="6"/>
  <c r="L206" i="6"/>
  <c r="J207" i="6" s="1"/>
  <c r="M206" i="6"/>
  <c r="K207" i="6" s="1"/>
  <c r="I210" i="31" l="1"/>
  <c r="D210" i="31"/>
  <c r="T210" i="31"/>
  <c r="I210" i="34"/>
  <c r="D210" i="34"/>
  <c r="B211" i="35"/>
  <c r="A211" i="35" s="1"/>
  <c r="F211" i="35"/>
  <c r="M211" i="35"/>
  <c r="K212" i="35" s="1"/>
  <c r="L211" i="35"/>
  <c r="J212" i="35" s="1"/>
  <c r="S211" i="35"/>
  <c r="T210" i="34"/>
  <c r="U209" i="34"/>
  <c r="T210" i="33"/>
  <c r="U209" i="33"/>
  <c r="I211" i="33"/>
  <c r="S211" i="33"/>
  <c r="D211" i="33"/>
  <c r="U209" i="32"/>
  <c r="T210" i="32"/>
  <c r="E211" i="32"/>
  <c r="I211" i="32"/>
  <c r="D211" i="32"/>
  <c r="L213" i="10"/>
  <c r="J214" i="10" s="1"/>
  <c r="M213" i="10"/>
  <c r="K214" i="10" s="1"/>
  <c r="E207" i="6"/>
  <c r="S207" i="6" s="1"/>
  <c r="I207" i="6"/>
  <c r="D207" i="6"/>
  <c r="B207" i="6" s="1"/>
  <c r="A207" i="6" s="1"/>
  <c r="F210" i="31" l="1"/>
  <c r="B210" i="31"/>
  <c r="A210" i="31" s="1"/>
  <c r="M210" i="31"/>
  <c r="K211" i="31" s="1"/>
  <c r="E211" i="31" s="1"/>
  <c r="S211" i="31" s="1"/>
  <c r="L210" i="31"/>
  <c r="J211" i="31" s="1"/>
  <c r="B210" i="34"/>
  <c r="A210" i="34" s="1"/>
  <c r="F210" i="34"/>
  <c r="M210" i="34"/>
  <c r="K211" i="34" s="1"/>
  <c r="E211" i="34" s="1"/>
  <c r="S211" i="34" s="1"/>
  <c r="U210" i="34" s="1"/>
  <c r="L210" i="34"/>
  <c r="J211" i="34" s="1"/>
  <c r="I212" i="35"/>
  <c r="D212" i="35"/>
  <c r="T211" i="35"/>
  <c r="U210" i="35"/>
  <c r="E212" i="35"/>
  <c r="T211" i="33"/>
  <c r="B211" i="33"/>
  <c r="A211" i="33" s="1"/>
  <c r="F211" i="33"/>
  <c r="M211" i="33"/>
  <c r="K212" i="33" s="1"/>
  <c r="L211" i="33"/>
  <c r="J212" i="33" s="1"/>
  <c r="D212" i="33" s="1"/>
  <c r="U210" i="33"/>
  <c r="B211" i="32"/>
  <c r="A211" i="32" s="1"/>
  <c r="F211" i="32"/>
  <c r="L211" i="32"/>
  <c r="J212" i="32" s="1"/>
  <c r="D212" i="32" s="1"/>
  <c r="M211" i="32"/>
  <c r="K212" i="32" s="1"/>
  <c r="S211" i="32"/>
  <c r="I214" i="10"/>
  <c r="T207" i="6"/>
  <c r="U206" i="6"/>
  <c r="L207" i="6"/>
  <c r="J208" i="6" s="1"/>
  <c r="D208" i="6" s="1"/>
  <c r="B208" i="6" s="1"/>
  <c r="A208" i="6" s="1"/>
  <c r="M207" i="6"/>
  <c r="K208" i="6" s="1"/>
  <c r="E208" i="6" s="1"/>
  <c r="S208" i="6" s="1"/>
  <c r="U207" i="6" s="1"/>
  <c r="F207" i="6"/>
  <c r="I211" i="31" l="1"/>
  <c r="D211" i="31"/>
  <c r="T211" i="34"/>
  <c r="D211" i="34"/>
  <c r="I211" i="34"/>
  <c r="S212" i="35"/>
  <c r="M212" i="35"/>
  <c r="K213" i="35" s="1"/>
  <c r="E213" i="35" s="1"/>
  <c r="L212" i="35"/>
  <c r="J213" i="35" s="1"/>
  <c r="D213" i="35" s="1"/>
  <c r="B212" i="35"/>
  <c r="A212" i="35" s="1"/>
  <c r="F212" i="35"/>
  <c r="B212" i="33"/>
  <c r="A212" i="33" s="1"/>
  <c r="F212" i="33"/>
  <c r="I212" i="33"/>
  <c r="E212" i="33"/>
  <c r="B212" i="32"/>
  <c r="A212" i="32" s="1"/>
  <c r="F212" i="32"/>
  <c r="I212" i="32"/>
  <c r="U210" i="32"/>
  <c r="T211" i="32"/>
  <c r="E212" i="32"/>
  <c r="T211" i="31"/>
  <c r="U210" i="31"/>
  <c r="L214" i="10"/>
  <c r="J215" i="10" s="1"/>
  <c r="M214" i="10"/>
  <c r="K215" i="10" s="1"/>
  <c r="T208" i="6"/>
  <c r="F208" i="6"/>
  <c r="I208" i="6"/>
  <c r="F211" i="31" l="1"/>
  <c r="B211" i="31"/>
  <c r="A211" i="31" s="1"/>
  <c r="M211" i="31"/>
  <c r="K212" i="31" s="1"/>
  <c r="E212" i="31" s="1"/>
  <c r="S212" i="31" s="1"/>
  <c r="T212" i="31" s="1"/>
  <c r="L211" i="31"/>
  <c r="J212" i="31" s="1"/>
  <c r="M211" i="34"/>
  <c r="K212" i="34" s="1"/>
  <c r="E212" i="34" s="1"/>
  <c r="S212" i="34" s="1"/>
  <c r="L211" i="34"/>
  <c r="J212" i="34" s="1"/>
  <c r="B211" i="34"/>
  <c r="A211" i="34" s="1"/>
  <c r="F211" i="34"/>
  <c r="B213" i="35"/>
  <c r="A213" i="35" s="1"/>
  <c r="F213" i="35"/>
  <c r="S213" i="35"/>
  <c r="U212" i="35" s="1"/>
  <c r="I213" i="35"/>
  <c r="T212" i="35"/>
  <c r="U211" i="35"/>
  <c r="L212" i="33"/>
  <c r="J213" i="33" s="1"/>
  <c r="M212" i="33"/>
  <c r="K213" i="33" s="1"/>
  <c r="E213" i="33" s="1"/>
  <c r="S212" i="33"/>
  <c r="L212" i="32"/>
  <c r="J213" i="32" s="1"/>
  <c r="M212" i="32"/>
  <c r="K213" i="32" s="1"/>
  <c r="E213" i="32" s="1"/>
  <c r="S212" i="32"/>
  <c r="I215" i="10"/>
  <c r="M208" i="6"/>
  <c r="K209" i="6" s="1"/>
  <c r="L208" i="6"/>
  <c r="J209" i="6" s="1"/>
  <c r="U211" i="31" l="1"/>
  <c r="D212" i="31"/>
  <c r="I212" i="31"/>
  <c r="I212" i="34"/>
  <c r="D212" i="34"/>
  <c r="T213" i="35"/>
  <c r="L213" i="35"/>
  <c r="J214" i="35" s="1"/>
  <c r="M213" i="35"/>
  <c r="K214" i="35" s="1"/>
  <c r="T212" i="34"/>
  <c r="U211" i="34"/>
  <c r="S213" i="33"/>
  <c r="T213" i="33" s="1"/>
  <c r="I213" i="33"/>
  <c r="D213" i="33"/>
  <c r="U211" i="33"/>
  <c r="T212" i="33"/>
  <c r="I213" i="32"/>
  <c r="D213" i="32"/>
  <c r="U211" i="32"/>
  <c r="T212" i="32"/>
  <c r="S213" i="32"/>
  <c r="M215" i="10"/>
  <c r="K216" i="10" s="1"/>
  <c r="L215" i="10"/>
  <c r="J216" i="10" s="1"/>
  <c r="I209" i="6"/>
  <c r="D209" i="6"/>
  <c r="B209" i="6" s="1"/>
  <c r="A209" i="6" s="1"/>
  <c r="E209" i="6"/>
  <c r="S209" i="6" s="1"/>
  <c r="M212" i="31" l="1"/>
  <c r="K213" i="31" s="1"/>
  <c r="E213" i="31" s="1"/>
  <c r="L212" i="31"/>
  <c r="J213" i="31" s="1"/>
  <c r="B212" i="31"/>
  <c r="A212" i="31" s="1"/>
  <c r="F212" i="31"/>
  <c r="F212" i="34"/>
  <c r="B212" i="34"/>
  <c r="A212" i="34" s="1"/>
  <c r="M212" i="34"/>
  <c r="K213" i="34" s="1"/>
  <c r="E213" i="34" s="1"/>
  <c r="S213" i="34" s="1"/>
  <c r="L212" i="34"/>
  <c r="J213" i="34" s="1"/>
  <c r="E214" i="35"/>
  <c r="I214" i="35"/>
  <c r="D214" i="35"/>
  <c r="U212" i="33"/>
  <c r="B213" i="33"/>
  <c r="A213" i="33" s="1"/>
  <c r="F213" i="33"/>
  <c r="L213" i="33"/>
  <c r="J214" i="33" s="1"/>
  <c r="M213" i="33"/>
  <c r="K214" i="33" s="1"/>
  <c r="T213" i="32"/>
  <c r="M213" i="32"/>
  <c r="K214" i="32" s="1"/>
  <c r="L213" i="32"/>
  <c r="J214" i="32" s="1"/>
  <c r="U212" i="32"/>
  <c r="B213" i="32"/>
  <c r="A213" i="32" s="1"/>
  <c r="F213" i="32"/>
  <c r="S213" i="31"/>
  <c r="I216" i="10"/>
  <c r="T209" i="6"/>
  <c r="U208" i="6"/>
  <c r="F209" i="6"/>
  <c r="L209" i="6"/>
  <c r="J210" i="6" s="1"/>
  <c r="M209" i="6"/>
  <c r="K210" i="6" s="1"/>
  <c r="E210" i="6" s="1"/>
  <c r="S210" i="6" s="1"/>
  <c r="I213" i="31" l="1"/>
  <c r="D213" i="31"/>
  <c r="D213" i="34"/>
  <c r="I213" i="34"/>
  <c r="B214" i="35"/>
  <c r="A214" i="35" s="1"/>
  <c r="F214" i="35"/>
  <c r="L214" i="35"/>
  <c r="J215" i="35" s="1"/>
  <c r="D215" i="35" s="1"/>
  <c r="M214" i="35"/>
  <c r="K215" i="35" s="1"/>
  <c r="S214" i="35"/>
  <c r="T213" i="34"/>
  <c r="U212" i="34"/>
  <c r="E214" i="33"/>
  <c r="I214" i="33"/>
  <c r="D214" i="33"/>
  <c r="I214" i="32"/>
  <c r="D214" i="32"/>
  <c r="E214" i="32"/>
  <c r="U212" i="31"/>
  <c r="T213" i="31"/>
  <c r="L216" i="10"/>
  <c r="J217" i="10" s="1"/>
  <c r="M216" i="10"/>
  <c r="K217" i="10" s="1"/>
  <c r="T210" i="6"/>
  <c r="U209" i="6"/>
  <c r="I210" i="6"/>
  <c r="D210" i="6"/>
  <c r="B210" i="6" s="1"/>
  <c r="A210" i="6" s="1"/>
  <c r="B213" i="31" l="1"/>
  <c r="A213" i="31" s="1"/>
  <c r="F213" i="31"/>
  <c r="M213" i="31"/>
  <c r="K214" i="31" s="1"/>
  <c r="E214" i="31" s="1"/>
  <c r="S214" i="31" s="1"/>
  <c r="L213" i="31"/>
  <c r="J214" i="31" s="1"/>
  <c r="L213" i="34"/>
  <c r="J214" i="34" s="1"/>
  <c r="M213" i="34"/>
  <c r="K214" i="34" s="1"/>
  <c r="E214" i="34" s="1"/>
  <c r="S214" i="34" s="1"/>
  <c r="B213" i="34"/>
  <c r="A213" i="34" s="1"/>
  <c r="F213" i="34"/>
  <c r="B215" i="35"/>
  <c r="A215" i="35" s="1"/>
  <c r="F215" i="35"/>
  <c r="I215" i="35"/>
  <c r="T214" i="35"/>
  <c r="U213" i="35"/>
  <c r="E215" i="35"/>
  <c r="B214" i="33"/>
  <c r="A214" i="33" s="1"/>
  <c r="F214" i="33"/>
  <c r="L214" i="33"/>
  <c r="J215" i="33" s="1"/>
  <c r="D215" i="33" s="1"/>
  <c r="M214" i="33"/>
  <c r="K215" i="33" s="1"/>
  <c r="S214" i="33"/>
  <c r="S214" i="32"/>
  <c r="M214" i="32"/>
  <c r="K215" i="32" s="1"/>
  <c r="E215" i="32" s="1"/>
  <c r="L214" i="32"/>
  <c r="J215" i="32" s="1"/>
  <c r="D215" i="32" s="1"/>
  <c r="B214" i="32"/>
  <c r="A214" i="32" s="1"/>
  <c r="F214" i="32"/>
  <c r="I217" i="10"/>
  <c r="L210" i="6"/>
  <c r="J211" i="6" s="1"/>
  <c r="D211" i="6" s="1"/>
  <c r="B211" i="6" s="1"/>
  <c r="A211" i="6" s="1"/>
  <c r="M210" i="6"/>
  <c r="K211" i="6" s="1"/>
  <c r="F210" i="6"/>
  <c r="D214" i="31" l="1"/>
  <c r="I214" i="31"/>
  <c r="D214" i="34"/>
  <c r="I214" i="34"/>
  <c r="M215" i="35"/>
  <c r="K216" i="35" s="1"/>
  <c r="L215" i="35"/>
  <c r="J216" i="35" s="1"/>
  <c r="S215" i="35"/>
  <c r="U213" i="34"/>
  <c r="T214" i="34"/>
  <c r="I215" i="33"/>
  <c r="T214" i="33"/>
  <c r="U213" i="33"/>
  <c r="E215" i="33"/>
  <c r="B215" i="33"/>
  <c r="A215" i="33" s="1"/>
  <c r="F215" i="33"/>
  <c r="B215" i="32"/>
  <c r="A215" i="32" s="1"/>
  <c r="F215" i="32"/>
  <c r="S215" i="32"/>
  <c r="U214" i="32" s="1"/>
  <c r="I215" i="32"/>
  <c r="T214" i="32"/>
  <c r="U213" i="32"/>
  <c r="T214" i="31"/>
  <c r="U213" i="31"/>
  <c r="L217" i="10"/>
  <c r="J218" i="10" s="1"/>
  <c r="M217" i="10"/>
  <c r="K218" i="10" s="1"/>
  <c r="F211" i="6"/>
  <c r="E211" i="6"/>
  <c r="S211" i="6" s="1"/>
  <c r="I211" i="6"/>
  <c r="M214" i="31" l="1"/>
  <c r="K215" i="31" s="1"/>
  <c r="E215" i="31" s="1"/>
  <c r="S215" i="31" s="1"/>
  <c r="U214" i="31" s="1"/>
  <c r="L214" i="31"/>
  <c r="J215" i="31" s="1"/>
  <c r="B214" i="31"/>
  <c r="A214" i="31" s="1"/>
  <c r="F214" i="31"/>
  <c r="M214" i="34"/>
  <c r="K215" i="34" s="1"/>
  <c r="E215" i="34" s="1"/>
  <c r="S215" i="34" s="1"/>
  <c r="U214" i="34" s="1"/>
  <c r="L214" i="34"/>
  <c r="J215" i="34" s="1"/>
  <c r="F214" i="34"/>
  <c r="B214" i="34"/>
  <c r="A214" i="34" s="1"/>
  <c r="U214" i="35"/>
  <c r="T215" i="35"/>
  <c r="E216" i="35"/>
  <c r="I216" i="35"/>
  <c r="D216" i="35"/>
  <c r="M215" i="33"/>
  <c r="K216" i="33" s="1"/>
  <c r="E216" i="33" s="1"/>
  <c r="L215" i="33"/>
  <c r="J216" i="33" s="1"/>
  <c r="S215" i="33"/>
  <c r="T215" i="32"/>
  <c r="L215" i="32"/>
  <c r="J216" i="32" s="1"/>
  <c r="M215" i="32"/>
  <c r="K216" i="32" s="1"/>
  <c r="I218" i="10"/>
  <c r="T211" i="6"/>
  <c r="U210" i="6"/>
  <c r="L211" i="6"/>
  <c r="J212" i="6" s="1"/>
  <c r="M211" i="6"/>
  <c r="K212" i="6" s="1"/>
  <c r="T215" i="31" l="1"/>
  <c r="I215" i="31"/>
  <c r="D215" i="31"/>
  <c r="T215" i="34"/>
  <c r="I215" i="34"/>
  <c r="D215" i="34"/>
  <c r="B216" i="35"/>
  <c r="A216" i="35" s="1"/>
  <c r="F216" i="35"/>
  <c r="L216" i="35"/>
  <c r="J217" i="35" s="1"/>
  <c r="D217" i="35" s="1"/>
  <c r="M216" i="35"/>
  <c r="K217" i="35" s="1"/>
  <c r="E217" i="35" s="1"/>
  <c r="S216" i="35"/>
  <c r="S216" i="33"/>
  <c r="T216" i="33" s="1"/>
  <c r="T215" i="33"/>
  <c r="U214" i="33"/>
  <c r="I216" i="33"/>
  <c r="D216" i="33"/>
  <c r="E216" i="32"/>
  <c r="I216" i="32"/>
  <c r="D216" i="32"/>
  <c r="M218" i="10"/>
  <c r="K219" i="10" s="1"/>
  <c r="L218" i="10"/>
  <c r="J219" i="10" s="1"/>
  <c r="I212" i="6"/>
  <c r="D212" i="6"/>
  <c r="B212" i="6" s="1"/>
  <c r="A212" i="6" s="1"/>
  <c r="E212" i="6"/>
  <c r="S212" i="6" s="1"/>
  <c r="B215" i="31" l="1"/>
  <c r="A215" i="31" s="1"/>
  <c r="F215" i="31"/>
  <c r="L215" i="31"/>
  <c r="J216" i="31" s="1"/>
  <c r="M215" i="31"/>
  <c r="K216" i="31" s="1"/>
  <c r="E216" i="31" s="1"/>
  <c r="S216" i="31" s="1"/>
  <c r="F215" i="34"/>
  <c r="B215" i="34"/>
  <c r="A215" i="34" s="1"/>
  <c r="L215" i="34"/>
  <c r="J216" i="34" s="1"/>
  <c r="M215" i="34"/>
  <c r="K216" i="34" s="1"/>
  <c r="E216" i="34" s="1"/>
  <c r="S216" i="34" s="1"/>
  <c r="S217" i="35"/>
  <c r="T217" i="35" s="1"/>
  <c r="B217" i="35"/>
  <c r="A217" i="35" s="1"/>
  <c r="F217" i="35"/>
  <c r="I217" i="35"/>
  <c r="U215" i="35"/>
  <c r="T216" i="35"/>
  <c r="U215" i="33"/>
  <c r="L216" i="33"/>
  <c r="J217" i="33" s="1"/>
  <c r="M216" i="33"/>
  <c r="K217" i="33" s="1"/>
  <c r="B216" i="33"/>
  <c r="A216" i="33" s="1"/>
  <c r="F216" i="33"/>
  <c r="B216" i="32"/>
  <c r="A216" i="32" s="1"/>
  <c r="F216" i="32"/>
  <c r="L216" i="32"/>
  <c r="J217" i="32" s="1"/>
  <c r="M216" i="32"/>
  <c r="K217" i="32" s="1"/>
  <c r="S216" i="32"/>
  <c r="I219" i="10"/>
  <c r="T212" i="6"/>
  <c r="U211" i="6"/>
  <c r="F212" i="6"/>
  <c r="M212" i="6"/>
  <c r="K213" i="6" s="1"/>
  <c r="L212" i="6"/>
  <c r="J213" i="6" s="1"/>
  <c r="D216" i="31" l="1"/>
  <c r="I216" i="31"/>
  <c r="D216" i="34"/>
  <c r="I216" i="34"/>
  <c r="U216" i="35"/>
  <c r="L217" i="35"/>
  <c r="J218" i="35" s="1"/>
  <c r="M217" i="35"/>
  <c r="K218" i="35" s="1"/>
  <c r="T216" i="34"/>
  <c r="U215" i="34"/>
  <c r="I217" i="33"/>
  <c r="D217" i="33"/>
  <c r="E217" i="33"/>
  <c r="I217" i="32"/>
  <c r="T216" i="32"/>
  <c r="U215" i="32"/>
  <c r="E217" i="32"/>
  <c r="D217" i="32"/>
  <c r="U215" i="31"/>
  <c r="T216" i="31"/>
  <c r="M219" i="10"/>
  <c r="K220" i="10" s="1"/>
  <c r="L219" i="10"/>
  <c r="J220" i="10" s="1"/>
  <c r="I213" i="6"/>
  <c r="E213" i="6"/>
  <c r="S213" i="6" s="1"/>
  <c r="D213" i="6"/>
  <c r="B213" i="6" s="1"/>
  <c r="A213" i="6" s="1"/>
  <c r="L216" i="31" l="1"/>
  <c r="J217" i="31" s="1"/>
  <c r="M216" i="31"/>
  <c r="K217" i="31" s="1"/>
  <c r="E217" i="31" s="1"/>
  <c r="S217" i="31" s="1"/>
  <c r="U216" i="31" s="1"/>
  <c r="F216" i="31"/>
  <c r="B216" i="31"/>
  <c r="A216" i="31" s="1"/>
  <c r="M216" i="34"/>
  <c r="K217" i="34" s="1"/>
  <c r="E217" i="34" s="1"/>
  <c r="S217" i="34" s="1"/>
  <c r="U216" i="34" s="1"/>
  <c r="L216" i="34"/>
  <c r="J217" i="34" s="1"/>
  <c r="F216" i="34"/>
  <c r="B216" i="34"/>
  <c r="A216" i="34" s="1"/>
  <c r="I218" i="35"/>
  <c r="D218" i="35"/>
  <c r="E218" i="35"/>
  <c r="S217" i="33"/>
  <c r="B217" i="33"/>
  <c r="A217" i="33" s="1"/>
  <c r="F217" i="33"/>
  <c r="M217" i="33"/>
  <c r="K218" i="33" s="1"/>
  <c r="E218" i="33" s="1"/>
  <c r="L217" i="33"/>
  <c r="J218" i="33" s="1"/>
  <c r="B217" i="32"/>
  <c r="A217" i="32" s="1"/>
  <c r="F217" i="32"/>
  <c r="S217" i="32"/>
  <c r="L217" i="32"/>
  <c r="J218" i="32" s="1"/>
  <c r="M217" i="32"/>
  <c r="K218" i="32" s="1"/>
  <c r="E218" i="32" s="1"/>
  <c r="I220" i="10"/>
  <c r="T213" i="6"/>
  <c r="U212" i="6"/>
  <c r="F213" i="6"/>
  <c r="M213" i="6"/>
  <c r="K214" i="6" s="1"/>
  <c r="L213" i="6"/>
  <c r="J214" i="6" s="1"/>
  <c r="D214" i="6" s="1"/>
  <c r="B214" i="6" s="1"/>
  <c r="A214" i="6" s="1"/>
  <c r="T217" i="31" l="1"/>
  <c r="I217" i="31"/>
  <c r="D217" i="31"/>
  <c r="T217" i="34"/>
  <c r="I217" i="34"/>
  <c r="D217" i="34"/>
  <c r="S218" i="35"/>
  <c r="L218" i="35"/>
  <c r="J219" i="35" s="1"/>
  <c r="D219" i="35" s="1"/>
  <c r="M218" i="35"/>
  <c r="K219" i="35" s="1"/>
  <c r="E219" i="35" s="1"/>
  <c r="B218" i="35"/>
  <c r="A218" i="35" s="1"/>
  <c r="F218" i="35"/>
  <c r="S218" i="33"/>
  <c r="U217" i="33" s="1"/>
  <c r="I218" i="33"/>
  <c r="D218" i="33"/>
  <c r="T217" i="33"/>
  <c r="U216" i="33"/>
  <c r="U216" i="32"/>
  <c r="T217" i="32"/>
  <c r="S218" i="32"/>
  <c r="U217" i="32" s="1"/>
  <c r="I218" i="32"/>
  <c r="D218" i="32"/>
  <c r="L220" i="10"/>
  <c r="J221" i="10" s="1"/>
  <c r="M220" i="10"/>
  <c r="K221" i="10" s="1"/>
  <c r="F214" i="6"/>
  <c r="I214" i="6"/>
  <c r="E214" i="6"/>
  <c r="S214" i="6" s="1"/>
  <c r="B217" i="31" l="1"/>
  <c r="A217" i="31" s="1"/>
  <c r="F217" i="31"/>
  <c r="M217" i="31"/>
  <c r="K218" i="31" s="1"/>
  <c r="E218" i="31" s="1"/>
  <c r="S218" i="31" s="1"/>
  <c r="L217" i="31"/>
  <c r="J218" i="31" s="1"/>
  <c r="F217" i="34"/>
  <c r="B217" i="34"/>
  <c r="A217" i="34" s="1"/>
  <c r="M217" i="34"/>
  <c r="K218" i="34" s="1"/>
  <c r="E218" i="34" s="1"/>
  <c r="S218" i="34" s="1"/>
  <c r="L217" i="34"/>
  <c r="J218" i="34" s="1"/>
  <c r="B219" i="35"/>
  <c r="A219" i="35" s="1"/>
  <c r="F219" i="35"/>
  <c r="S219" i="35"/>
  <c r="T219" i="35" s="1"/>
  <c r="I219" i="35"/>
  <c r="U217" i="35"/>
  <c r="T218" i="35"/>
  <c r="T218" i="33"/>
  <c r="B218" i="33"/>
  <c r="A218" i="33" s="1"/>
  <c r="F218" i="33"/>
  <c r="M218" i="33"/>
  <c r="K219" i="33" s="1"/>
  <c r="L218" i="33"/>
  <c r="J219" i="33" s="1"/>
  <c r="M218" i="32"/>
  <c r="K219" i="32" s="1"/>
  <c r="L218" i="32"/>
  <c r="J219" i="32" s="1"/>
  <c r="D219" i="32" s="1"/>
  <c r="B218" i="32"/>
  <c r="A218" i="32" s="1"/>
  <c r="F218" i="32"/>
  <c r="T218" i="32"/>
  <c r="I221" i="10"/>
  <c r="T214" i="6"/>
  <c r="U213" i="6"/>
  <c r="M214" i="6"/>
  <c r="K215" i="6" s="1"/>
  <c r="L214" i="6"/>
  <c r="J215" i="6" s="1"/>
  <c r="I218" i="31" l="1"/>
  <c r="D218" i="31"/>
  <c r="D218" i="34"/>
  <c r="I218" i="34"/>
  <c r="U218" i="35"/>
  <c r="M219" i="35"/>
  <c r="K220" i="35" s="1"/>
  <c r="L219" i="35"/>
  <c r="J220" i="35" s="1"/>
  <c r="T218" i="34"/>
  <c r="U217" i="34"/>
  <c r="I219" i="33"/>
  <c r="E219" i="33"/>
  <c r="D219" i="33"/>
  <c r="E219" i="32"/>
  <c r="B219" i="32"/>
  <c r="A219" i="32" s="1"/>
  <c r="F219" i="32"/>
  <c r="I219" i="32"/>
  <c r="U217" i="31"/>
  <c r="T218" i="31"/>
  <c r="L221" i="10"/>
  <c r="J222" i="10" s="1"/>
  <c r="M221" i="10"/>
  <c r="K222" i="10" s="1"/>
  <c r="I215" i="6"/>
  <c r="D215" i="6"/>
  <c r="B215" i="6" s="1"/>
  <c r="A215" i="6" s="1"/>
  <c r="E215" i="6"/>
  <c r="S215" i="6" s="1"/>
  <c r="B218" i="31" l="1"/>
  <c r="A218" i="31" s="1"/>
  <c r="F218" i="31"/>
  <c r="L218" i="31"/>
  <c r="J219" i="31" s="1"/>
  <c r="M218" i="31"/>
  <c r="K219" i="31" s="1"/>
  <c r="E219" i="31" s="1"/>
  <c r="S219" i="31" s="1"/>
  <c r="T219" i="31" s="1"/>
  <c r="M218" i="34"/>
  <c r="K219" i="34" s="1"/>
  <c r="E219" i="34" s="1"/>
  <c r="S219" i="34" s="1"/>
  <c r="T219" i="34" s="1"/>
  <c r="L218" i="34"/>
  <c r="J219" i="34" s="1"/>
  <c r="F218" i="34"/>
  <c r="B218" i="34"/>
  <c r="A218" i="34" s="1"/>
  <c r="I220" i="35"/>
  <c r="D220" i="35"/>
  <c r="E220" i="35"/>
  <c r="B219" i="33"/>
  <c r="A219" i="33" s="1"/>
  <c r="F219" i="33"/>
  <c r="S219" i="33"/>
  <c r="M219" i="33"/>
  <c r="K220" i="33" s="1"/>
  <c r="L219" i="33"/>
  <c r="J220" i="33" s="1"/>
  <c r="L219" i="32"/>
  <c r="J220" i="32" s="1"/>
  <c r="M219" i="32"/>
  <c r="K220" i="32" s="1"/>
  <c r="E220" i="32" s="1"/>
  <c r="S219" i="32"/>
  <c r="I222" i="10"/>
  <c r="T215" i="6"/>
  <c r="U214" i="6"/>
  <c r="F215" i="6"/>
  <c r="M215" i="6"/>
  <c r="K216" i="6" s="1"/>
  <c r="L215" i="6"/>
  <c r="J216" i="6" s="1"/>
  <c r="D216" i="6" s="1"/>
  <c r="B216" i="6" s="1"/>
  <c r="A216" i="6" s="1"/>
  <c r="U218" i="31" l="1"/>
  <c r="D219" i="31"/>
  <c r="I219" i="31"/>
  <c r="U218" i="34"/>
  <c r="I219" i="34"/>
  <c r="D219" i="34"/>
  <c r="S220" i="35"/>
  <c r="M220" i="35"/>
  <c r="K221" i="35" s="1"/>
  <c r="E221" i="35" s="1"/>
  <c r="L220" i="35"/>
  <c r="J221" i="35" s="1"/>
  <c r="D221" i="35" s="1"/>
  <c r="B220" i="35"/>
  <c r="A220" i="35" s="1"/>
  <c r="F220" i="35"/>
  <c r="I220" i="33"/>
  <c r="D220" i="33"/>
  <c r="T219" i="33"/>
  <c r="U218" i="33"/>
  <c r="E220" i="33"/>
  <c r="I220" i="32"/>
  <c r="D220" i="32"/>
  <c r="U218" i="32"/>
  <c r="T219" i="32"/>
  <c r="S220" i="32"/>
  <c r="M222" i="10"/>
  <c r="K223" i="10" s="1"/>
  <c r="L222" i="10"/>
  <c r="J223" i="10" s="1"/>
  <c r="F216" i="6"/>
  <c r="E216" i="6"/>
  <c r="S216" i="6" s="1"/>
  <c r="I216" i="6"/>
  <c r="M219" i="31" l="1"/>
  <c r="K220" i="31" s="1"/>
  <c r="E220" i="31" s="1"/>
  <c r="S220" i="31" s="1"/>
  <c r="L219" i="31"/>
  <c r="J220" i="31" s="1"/>
  <c r="B219" i="31"/>
  <c r="A219" i="31" s="1"/>
  <c r="F219" i="31"/>
  <c r="F219" i="34"/>
  <c r="B219" i="34"/>
  <c r="A219" i="34" s="1"/>
  <c r="M219" i="34"/>
  <c r="K220" i="34" s="1"/>
  <c r="E220" i="34" s="1"/>
  <c r="S220" i="34" s="1"/>
  <c r="L219" i="34"/>
  <c r="J220" i="34" s="1"/>
  <c r="D220" i="34" s="1"/>
  <c r="B220" i="34" s="1"/>
  <c r="U219" i="35"/>
  <c r="T220" i="35"/>
  <c r="B221" i="35"/>
  <c r="A221" i="35" s="1"/>
  <c r="F221" i="35"/>
  <c r="S221" i="35"/>
  <c r="I221" i="35"/>
  <c r="L220" i="33"/>
  <c r="J221" i="33" s="1"/>
  <c r="D221" i="33" s="1"/>
  <c r="M220" i="33"/>
  <c r="K221" i="33" s="1"/>
  <c r="E221" i="33" s="1"/>
  <c r="S220" i="33"/>
  <c r="B220" i="33"/>
  <c r="A220" i="33" s="1"/>
  <c r="F220" i="33"/>
  <c r="T220" i="32"/>
  <c r="L220" i="32"/>
  <c r="J221" i="32" s="1"/>
  <c r="D221" i="32" s="1"/>
  <c r="M220" i="32"/>
  <c r="K221" i="32" s="1"/>
  <c r="U219" i="32"/>
  <c r="B220" i="32"/>
  <c r="A220" i="32" s="1"/>
  <c r="F220" i="32"/>
  <c r="I223" i="10"/>
  <c r="T216" i="6"/>
  <c r="U215" i="6"/>
  <c r="L216" i="6"/>
  <c r="J217" i="6" s="1"/>
  <c r="M216" i="6"/>
  <c r="K217" i="6" s="1"/>
  <c r="I220" i="31" l="1"/>
  <c r="D220" i="31"/>
  <c r="A220" i="34"/>
  <c r="F220" i="34"/>
  <c r="I220" i="34"/>
  <c r="U220" i="35"/>
  <c r="L221" i="35"/>
  <c r="J222" i="35" s="1"/>
  <c r="M221" i="35"/>
  <c r="K222" i="35" s="1"/>
  <c r="T221" i="35"/>
  <c r="T220" i="34"/>
  <c r="U219" i="34"/>
  <c r="S221" i="33"/>
  <c r="T221" i="33" s="1"/>
  <c r="I221" i="33"/>
  <c r="T220" i="33"/>
  <c r="U219" i="33"/>
  <c r="B221" i="33"/>
  <c r="A221" i="33" s="1"/>
  <c r="F221" i="33"/>
  <c r="E221" i="32"/>
  <c r="B221" i="32"/>
  <c r="A221" i="32" s="1"/>
  <c r="F221" i="32"/>
  <c r="I221" i="32"/>
  <c r="U219" i="31"/>
  <c r="T220" i="31"/>
  <c r="L223" i="10"/>
  <c r="J224" i="10" s="1"/>
  <c r="M223" i="10"/>
  <c r="K224" i="10" s="1"/>
  <c r="I217" i="6"/>
  <c r="D217" i="6"/>
  <c r="B217" i="6" s="1"/>
  <c r="A217" i="6" s="1"/>
  <c r="E217" i="6"/>
  <c r="S217" i="6" s="1"/>
  <c r="B220" i="31" l="1"/>
  <c r="A220" i="31" s="1"/>
  <c r="F220" i="31"/>
  <c r="M220" i="31"/>
  <c r="K221" i="31" s="1"/>
  <c r="E221" i="31" s="1"/>
  <c r="S221" i="31" s="1"/>
  <c r="L220" i="31"/>
  <c r="J221" i="31" s="1"/>
  <c r="M220" i="34"/>
  <c r="K221" i="34" s="1"/>
  <c r="E221" i="34" s="1"/>
  <c r="S221" i="34" s="1"/>
  <c r="U220" i="34" s="1"/>
  <c r="L220" i="34"/>
  <c r="J221" i="34" s="1"/>
  <c r="E222" i="35"/>
  <c r="I222" i="35"/>
  <c r="D222" i="35"/>
  <c r="U220" i="33"/>
  <c r="M221" i="33"/>
  <c r="K222" i="33" s="1"/>
  <c r="L221" i="33"/>
  <c r="J222" i="33" s="1"/>
  <c r="M221" i="32"/>
  <c r="K222" i="32" s="1"/>
  <c r="L221" i="32"/>
  <c r="J222" i="32" s="1"/>
  <c r="S221" i="32"/>
  <c r="I224" i="10"/>
  <c r="T217" i="6"/>
  <c r="U216" i="6"/>
  <c r="F217" i="6"/>
  <c r="L217" i="6"/>
  <c r="J218" i="6" s="1"/>
  <c r="M217" i="6"/>
  <c r="K218" i="6" s="1"/>
  <c r="I221" i="31" l="1"/>
  <c r="D221" i="31"/>
  <c r="T221" i="34"/>
  <c r="D221" i="34"/>
  <c r="I221" i="34"/>
  <c r="B222" i="35"/>
  <c r="A222" i="35" s="1"/>
  <c r="F222" i="35"/>
  <c r="L222" i="35"/>
  <c r="J223" i="35" s="1"/>
  <c r="D223" i="35" s="1"/>
  <c r="M222" i="35"/>
  <c r="K223" i="35" s="1"/>
  <c r="S222" i="35"/>
  <c r="E222" i="33"/>
  <c r="I222" i="33"/>
  <c r="D222" i="33"/>
  <c r="T221" i="32"/>
  <c r="U220" i="32"/>
  <c r="E222" i="32"/>
  <c r="I222" i="32"/>
  <c r="D222" i="32"/>
  <c r="T221" i="31"/>
  <c r="U220" i="31"/>
  <c r="L224" i="10"/>
  <c r="J225" i="10" s="1"/>
  <c r="M224" i="10"/>
  <c r="K225" i="10" s="1"/>
  <c r="I218" i="6"/>
  <c r="D218" i="6"/>
  <c r="B218" i="6" s="1"/>
  <c r="A218" i="6" s="1"/>
  <c r="E218" i="6"/>
  <c r="S218" i="6" s="1"/>
  <c r="B221" i="31" l="1"/>
  <c r="A221" i="31" s="1"/>
  <c r="F221" i="31"/>
  <c r="M221" i="31"/>
  <c r="K222" i="31" s="1"/>
  <c r="E222" i="31" s="1"/>
  <c r="S222" i="31" s="1"/>
  <c r="U221" i="31" s="1"/>
  <c r="L221" i="31"/>
  <c r="J222" i="31" s="1"/>
  <c r="M221" i="34"/>
  <c r="K222" i="34" s="1"/>
  <c r="E222" i="34" s="1"/>
  <c r="S222" i="34" s="1"/>
  <c r="L221" i="34"/>
  <c r="J222" i="34" s="1"/>
  <c r="F221" i="34"/>
  <c r="B221" i="34"/>
  <c r="A221" i="34" s="1"/>
  <c r="B223" i="35"/>
  <c r="A223" i="35" s="1"/>
  <c r="F223" i="35"/>
  <c r="I223" i="35"/>
  <c r="T222" i="35"/>
  <c r="U221" i="35"/>
  <c r="E223" i="35"/>
  <c r="B222" i="33"/>
  <c r="A222" i="33" s="1"/>
  <c r="F222" i="33"/>
  <c r="M222" i="33"/>
  <c r="K223" i="33" s="1"/>
  <c r="E223" i="33" s="1"/>
  <c r="L222" i="33"/>
  <c r="J223" i="33" s="1"/>
  <c r="S222" i="33"/>
  <c r="B222" i="32"/>
  <c r="A222" i="32" s="1"/>
  <c r="F222" i="32"/>
  <c r="M222" i="32"/>
  <c r="K223" i="32" s="1"/>
  <c r="L222" i="32"/>
  <c r="J223" i="32" s="1"/>
  <c r="S222" i="32"/>
  <c r="I225" i="10"/>
  <c r="T218" i="6"/>
  <c r="U217" i="6"/>
  <c r="F218" i="6"/>
  <c r="M218" i="6"/>
  <c r="K219" i="6" s="1"/>
  <c r="L218" i="6"/>
  <c r="J219" i="6" s="1"/>
  <c r="D222" i="31" l="1"/>
  <c r="I222" i="31"/>
  <c r="T222" i="31"/>
  <c r="D222" i="34"/>
  <c r="I222" i="34"/>
  <c r="M223" i="35"/>
  <c r="K224" i="35" s="1"/>
  <c r="L223" i="35"/>
  <c r="J224" i="35" s="1"/>
  <c r="S223" i="35"/>
  <c r="T222" i="34"/>
  <c r="U221" i="34"/>
  <c r="T222" i="33"/>
  <c r="U221" i="33"/>
  <c r="I223" i="33"/>
  <c r="S223" i="33"/>
  <c r="D223" i="33"/>
  <c r="I223" i="32"/>
  <c r="D223" i="32"/>
  <c r="U221" i="32"/>
  <c r="T222" i="32"/>
  <c r="E223" i="32"/>
  <c r="L225" i="10"/>
  <c r="J226" i="10" s="1"/>
  <c r="M225" i="10"/>
  <c r="K226" i="10" s="1"/>
  <c r="I219" i="6"/>
  <c r="D219" i="6"/>
  <c r="B219" i="6" s="1"/>
  <c r="A219" i="6" s="1"/>
  <c r="E219" i="6"/>
  <c r="S219" i="6" s="1"/>
  <c r="M222" i="31" l="1"/>
  <c r="K223" i="31" s="1"/>
  <c r="E223" i="31" s="1"/>
  <c r="L222" i="31"/>
  <c r="J223" i="31" s="1"/>
  <c r="B222" i="31"/>
  <c r="A222" i="31" s="1"/>
  <c r="F222" i="31"/>
  <c r="L222" i="34"/>
  <c r="J223" i="34" s="1"/>
  <c r="M222" i="34"/>
  <c r="K223" i="34" s="1"/>
  <c r="E223" i="34" s="1"/>
  <c r="S223" i="34" s="1"/>
  <c r="F222" i="34"/>
  <c r="B222" i="34"/>
  <c r="A222" i="34" s="1"/>
  <c r="I224" i="35"/>
  <c r="D224" i="35"/>
  <c r="U222" i="35"/>
  <c r="T223" i="35"/>
  <c r="E224" i="35"/>
  <c r="L223" i="33"/>
  <c r="J224" i="33" s="1"/>
  <c r="D224" i="33" s="1"/>
  <c r="M223" i="33"/>
  <c r="K224" i="33" s="1"/>
  <c r="U222" i="33"/>
  <c r="B223" i="33"/>
  <c r="A223" i="33" s="1"/>
  <c r="F223" i="33"/>
  <c r="T223" i="33"/>
  <c r="S223" i="32"/>
  <c r="M223" i="32"/>
  <c r="K224" i="32" s="1"/>
  <c r="E224" i="32" s="1"/>
  <c r="L223" i="32"/>
  <c r="J224" i="32" s="1"/>
  <c r="B223" i="32"/>
  <c r="A223" i="32" s="1"/>
  <c r="F223" i="32"/>
  <c r="S223" i="31"/>
  <c r="I226" i="10"/>
  <c r="T219" i="6"/>
  <c r="U218" i="6"/>
  <c r="F219" i="6"/>
  <c r="M219" i="6"/>
  <c r="K220" i="6" s="1"/>
  <c r="L219" i="6"/>
  <c r="J220" i="6" s="1"/>
  <c r="I223" i="31" l="1"/>
  <c r="D223" i="31"/>
  <c r="D223" i="34"/>
  <c r="I223" i="34"/>
  <c r="S224" i="35"/>
  <c r="L224" i="35"/>
  <c r="J225" i="35" s="1"/>
  <c r="D225" i="35" s="1"/>
  <c r="M224" i="35"/>
  <c r="K225" i="35" s="1"/>
  <c r="E225" i="35" s="1"/>
  <c r="B224" i="35"/>
  <c r="A224" i="35" s="1"/>
  <c r="F224" i="35"/>
  <c r="T223" i="34"/>
  <c r="U222" i="34"/>
  <c r="B224" i="33"/>
  <c r="A224" i="33" s="1"/>
  <c r="F224" i="33"/>
  <c r="I224" i="33"/>
  <c r="E224" i="33"/>
  <c r="S224" i="32"/>
  <c r="U223" i="32" s="1"/>
  <c r="I224" i="32"/>
  <c r="D224" i="32"/>
  <c r="T223" i="32"/>
  <c r="U222" i="32"/>
  <c r="U222" i="31"/>
  <c r="T223" i="31"/>
  <c r="M226" i="10"/>
  <c r="K227" i="10" s="1"/>
  <c r="L226" i="10"/>
  <c r="J227" i="10" s="1"/>
  <c r="I220" i="6"/>
  <c r="E220" i="6"/>
  <c r="S220" i="6" s="1"/>
  <c r="D220" i="6"/>
  <c r="B220" i="6" s="1"/>
  <c r="A220" i="6" s="1"/>
  <c r="B223" i="31" l="1"/>
  <c r="A223" i="31" s="1"/>
  <c r="F223" i="31"/>
  <c r="L223" i="31"/>
  <c r="J224" i="31" s="1"/>
  <c r="M223" i="31"/>
  <c r="K224" i="31" s="1"/>
  <c r="E224" i="31" s="1"/>
  <c r="S224" i="31" s="1"/>
  <c r="U223" i="31" s="1"/>
  <c r="L223" i="34"/>
  <c r="J224" i="34" s="1"/>
  <c r="M223" i="34"/>
  <c r="K224" i="34" s="1"/>
  <c r="E224" i="34" s="1"/>
  <c r="S224" i="34" s="1"/>
  <c r="U223" i="34" s="1"/>
  <c r="F223" i="34"/>
  <c r="B223" i="34"/>
  <c r="A223" i="34" s="1"/>
  <c r="B225" i="35"/>
  <c r="A225" i="35" s="1"/>
  <c r="F225" i="35"/>
  <c r="S225" i="35"/>
  <c r="T225" i="35" s="1"/>
  <c r="I225" i="35"/>
  <c r="T224" i="35"/>
  <c r="U223" i="35"/>
  <c r="S224" i="33"/>
  <c r="M224" i="33"/>
  <c r="K225" i="33" s="1"/>
  <c r="L224" i="33"/>
  <c r="J225" i="33" s="1"/>
  <c r="T224" i="32"/>
  <c r="L224" i="32"/>
  <c r="J225" i="32" s="1"/>
  <c r="M224" i="32"/>
  <c r="K225" i="32" s="1"/>
  <c r="B224" i="32"/>
  <c r="A224" i="32" s="1"/>
  <c r="F224" i="32"/>
  <c r="I227" i="10"/>
  <c r="T220" i="6"/>
  <c r="U219" i="6"/>
  <c r="M220" i="6"/>
  <c r="K221" i="6" s="1"/>
  <c r="E221" i="6" s="1"/>
  <c r="S221" i="6" s="1"/>
  <c r="L220" i="6"/>
  <c r="J221" i="6" s="1"/>
  <c r="D221" i="6" s="1"/>
  <c r="B221" i="6" s="1"/>
  <c r="A221" i="6" s="1"/>
  <c r="F220" i="6"/>
  <c r="T224" i="31" l="1"/>
  <c r="I224" i="31"/>
  <c r="D224" i="31"/>
  <c r="T224" i="34"/>
  <c r="I224" i="34"/>
  <c r="D224" i="34"/>
  <c r="U224" i="35"/>
  <c r="L225" i="35"/>
  <c r="J226" i="35" s="1"/>
  <c r="M225" i="35"/>
  <c r="K226" i="35" s="1"/>
  <c r="E225" i="33"/>
  <c r="I225" i="33"/>
  <c r="D225" i="33"/>
  <c r="T224" i="33"/>
  <c r="U223" i="33"/>
  <c r="I225" i="32"/>
  <c r="D225" i="32"/>
  <c r="E225" i="32"/>
  <c r="L227" i="10"/>
  <c r="J228" i="10" s="1"/>
  <c r="M227" i="10"/>
  <c r="K228" i="10" s="1"/>
  <c r="U220" i="6"/>
  <c r="T221" i="6"/>
  <c r="F221" i="6"/>
  <c r="I221" i="6"/>
  <c r="F224" i="31" l="1"/>
  <c r="B224" i="31"/>
  <c r="A224" i="31" s="1"/>
  <c r="M224" i="31"/>
  <c r="K225" i="31" s="1"/>
  <c r="E225" i="31" s="1"/>
  <c r="S225" i="31" s="1"/>
  <c r="L224" i="31"/>
  <c r="J225" i="31" s="1"/>
  <c r="B224" i="34"/>
  <c r="A224" i="34" s="1"/>
  <c r="F224" i="34"/>
  <c r="M224" i="34"/>
  <c r="K225" i="34" s="1"/>
  <c r="E225" i="34" s="1"/>
  <c r="S225" i="34" s="1"/>
  <c r="L224" i="34"/>
  <c r="J225" i="34" s="1"/>
  <c r="E226" i="35"/>
  <c r="I226" i="35"/>
  <c r="D226" i="35"/>
  <c r="L225" i="33"/>
  <c r="J226" i="33" s="1"/>
  <c r="M225" i="33"/>
  <c r="K226" i="33" s="1"/>
  <c r="E226" i="33" s="1"/>
  <c r="B225" i="33"/>
  <c r="A225" i="33" s="1"/>
  <c r="F225" i="33"/>
  <c r="S225" i="33"/>
  <c r="S225" i="32"/>
  <c r="M225" i="32"/>
  <c r="K226" i="32" s="1"/>
  <c r="E226" i="32" s="1"/>
  <c r="L225" i="32"/>
  <c r="J226" i="32" s="1"/>
  <c r="B225" i="32"/>
  <c r="A225" i="32" s="1"/>
  <c r="F225" i="32"/>
  <c r="I228" i="10"/>
  <c r="L221" i="6"/>
  <c r="J222" i="6" s="1"/>
  <c r="M221" i="6"/>
  <c r="K222" i="6" s="1"/>
  <c r="D225" i="31" l="1"/>
  <c r="I225" i="31"/>
  <c r="I225" i="34"/>
  <c r="D225" i="34"/>
  <c r="S226" i="35"/>
  <c r="B226" i="35"/>
  <c r="A226" i="35" s="1"/>
  <c r="F226" i="35"/>
  <c r="L226" i="35"/>
  <c r="J227" i="35" s="1"/>
  <c r="M226" i="35"/>
  <c r="K227" i="35" s="1"/>
  <c r="E227" i="35" s="1"/>
  <c r="T225" i="34"/>
  <c r="U224" i="34"/>
  <c r="U224" i="33"/>
  <c r="T225" i="33"/>
  <c r="I226" i="33"/>
  <c r="D226" i="33"/>
  <c r="S226" i="33"/>
  <c r="S226" i="32"/>
  <c r="U225" i="32" s="1"/>
  <c r="I226" i="32"/>
  <c r="D226" i="32"/>
  <c r="U224" i="32"/>
  <c r="T225" i="32"/>
  <c r="U224" i="31"/>
  <c r="T225" i="31"/>
  <c r="M228" i="10"/>
  <c r="K229" i="10" s="1"/>
  <c r="L228" i="10"/>
  <c r="J229" i="10" s="1"/>
  <c r="E222" i="6"/>
  <c r="S222" i="6" s="1"/>
  <c r="I222" i="6"/>
  <c r="D222" i="6"/>
  <c r="B222" i="6" s="1"/>
  <c r="A222" i="6" s="1"/>
  <c r="M225" i="31" l="1"/>
  <c r="K226" i="31" s="1"/>
  <c r="E226" i="31" s="1"/>
  <c r="S226" i="31" s="1"/>
  <c r="U225" i="31" s="1"/>
  <c r="L225" i="31"/>
  <c r="J226" i="31" s="1"/>
  <c r="B225" i="31"/>
  <c r="A225" i="31" s="1"/>
  <c r="F225" i="31"/>
  <c r="M225" i="34"/>
  <c r="K226" i="34" s="1"/>
  <c r="E226" i="34" s="1"/>
  <c r="S226" i="34" s="1"/>
  <c r="L225" i="34"/>
  <c r="J226" i="34" s="1"/>
  <c r="F225" i="34"/>
  <c r="B225" i="34"/>
  <c r="A225" i="34" s="1"/>
  <c r="I227" i="35"/>
  <c r="U225" i="35"/>
  <c r="T226" i="35"/>
  <c r="S227" i="35"/>
  <c r="D227" i="35"/>
  <c r="M226" i="33"/>
  <c r="K227" i="33" s="1"/>
  <c r="L226" i="33"/>
  <c r="J227" i="33" s="1"/>
  <c r="D227" i="33" s="1"/>
  <c r="U225" i="33"/>
  <c r="B226" i="33"/>
  <c r="A226" i="33" s="1"/>
  <c r="F226" i="33"/>
  <c r="T226" i="33"/>
  <c r="T226" i="32"/>
  <c r="M226" i="32"/>
  <c r="K227" i="32" s="1"/>
  <c r="L226" i="32"/>
  <c r="J227" i="32" s="1"/>
  <c r="D227" i="32" s="1"/>
  <c r="B226" i="32"/>
  <c r="A226" i="32" s="1"/>
  <c r="F226" i="32"/>
  <c r="I229" i="10"/>
  <c r="T222" i="6"/>
  <c r="U221" i="6"/>
  <c r="M222" i="6"/>
  <c r="K223" i="6" s="1"/>
  <c r="L222" i="6"/>
  <c r="J223" i="6" s="1"/>
  <c r="D223" i="6" s="1"/>
  <c r="B223" i="6" s="1"/>
  <c r="A223" i="6" s="1"/>
  <c r="F222" i="6"/>
  <c r="T226" i="31" l="1"/>
  <c r="I226" i="31"/>
  <c r="D226" i="31"/>
  <c r="I226" i="34"/>
  <c r="L226" i="34" s="1"/>
  <c r="J227" i="34" s="1"/>
  <c r="D226" i="34"/>
  <c r="T227" i="35"/>
  <c r="U226" i="35"/>
  <c r="B227" i="35"/>
  <c r="A227" i="35" s="1"/>
  <c r="F227" i="35"/>
  <c r="M227" i="35"/>
  <c r="K228" i="35" s="1"/>
  <c r="L227" i="35"/>
  <c r="J228" i="35" s="1"/>
  <c r="T226" i="34"/>
  <c r="U225" i="34"/>
  <c r="I227" i="33"/>
  <c r="B227" i="33"/>
  <c r="A227" i="33" s="1"/>
  <c r="F227" i="33"/>
  <c r="E227" i="33"/>
  <c r="E227" i="32"/>
  <c r="B227" i="32"/>
  <c r="A227" i="32" s="1"/>
  <c r="F227" i="32"/>
  <c r="I227" i="32"/>
  <c r="M229" i="10"/>
  <c r="K230" i="10" s="1"/>
  <c r="L229" i="10"/>
  <c r="J230" i="10" s="1"/>
  <c r="I223" i="6"/>
  <c r="F223" i="6"/>
  <c r="E223" i="6"/>
  <c r="S223" i="6" s="1"/>
  <c r="B226" i="31" l="1"/>
  <c r="A226" i="31" s="1"/>
  <c r="F226" i="31"/>
  <c r="M226" i="31"/>
  <c r="K227" i="31" s="1"/>
  <c r="E227" i="31" s="1"/>
  <c r="S227" i="31" s="1"/>
  <c r="L226" i="31"/>
  <c r="J227" i="31" s="1"/>
  <c r="D227" i="34"/>
  <c r="B227" i="34" s="1"/>
  <c r="M226" i="34"/>
  <c r="K227" i="34" s="1"/>
  <c r="B226" i="34"/>
  <c r="A226" i="34" s="1"/>
  <c r="F226" i="34"/>
  <c r="I228" i="35"/>
  <c r="D228" i="35"/>
  <c r="E228" i="35"/>
  <c r="S227" i="33"/>
  <c r="L227" i="33"/>
  <c r="J228" i="33" s="1"/>
  <c r="M227" i="33"/>
  <c r="K228" i="33" s="1"/>
  <c r="E228" i="33" s="1"/>
  <c r="L227" i="32"/>
  <c r="J228" i="32" s="1"/>
  <c r="M227" i="32"/>
  <c r="K228" i="32" s="1"/>
  <c r="E228" i="32" s="1"/>
  <c r="S227" i="32"/>
  <c r="I230" i="10"/>
  <c r="T223" i="6"/>
  <c r="U222" i="6"/>
  <c r="M223" i="6"/>
  <c r="K224" i="6" s="1"/>
  <c r="E224" i="6" s="1"/>
  <c r="S224" i="6" s="1"/>
  <c r="L223" i="6"/>
  <c r="J224" i="6" s="1"/>
  <c r="D227" i="31" l="1"/>
  <c r="I227" i="31"/>
  <c r="F227" i="34"/>
  <c r="A227" i="34"/>
  <c r="E227" i="34"/>
  <c r="S227" i="34" s="1"/>
  <c r="I227" i="34"/>
  <c r="S228" i="35"/>
  <c r="B228" i="35"/>
  <c r="A228" i="35" s="1"/>
  <c r="F228" i="35"/>
  <c r="M228" i="35"/>
  <c r="K229" i="35" s="1"/>
  <c r="E229" i="35" s="1"/>
  <c r="L228" i="35"/>
  <c r="J229" i="35" s="1"/>
  <c r="D229" i="35" s="1"/>
  <c r="I228" i="33"/>
  <c r="D228" i="33"/>
  <c r="S228" i="33"/>
  <c r="U227" i="33" s="1"/>
  <c r="T227" i="33"/>
  <c r="U226" i="33"/>
  <c r="I228" i="32"/>
  <c r="D228" i="32"/>
  <c r="U226" i="32"/>
  <c r="T227" i="32"/>
  <c r="S228" i="32"/>
  <c r="U226" i="31"/>
  <c r="T227" i="31"/>
  <c r="L230" i="10"/>
  <c r="J231" i="10" s="1"/>
  <c r="M230" i="10"/>
  <c r="K231" i="10" s="1"/>
  <c r="U223" i="6"/>
  <c r="T224" i="6"/>
  <c r="I224" i="6"/>
  <c r="D224" i="6"/>
  <c r="B224" i="6" s="1"/>
  <c r="A224" i="6" s="1"/>
  <c r="L227" i="31" l="1"/>
  <c r="J228" i="31" s="1"/>
  <c r="M227" i="31"/>
  <c r="K228" i="31" s="1"/>
  <c r="E228" i="31" s="1"/>
  <c r="S228" i="31" s="1"/>
  <c r="B227" i="31"/>
  <c r="A227" i="31" s="1"/>
  <c r="F227" i="31"/>
  <c r="M227" i="34"/>
  <c r="K228" i="34" s="1"/>
  <c r="E228" i="34" s="1"/>
  <c r="S228" i="34" s="1"/>
  <c r="L227" i="34"/>
  <c r="J228" i="34" s="1"/>
  <c r="T227" i="34"/>
  <c r="U226" i="34"/>
  <c r="S229" i="35"/>
  <c r="T229" i="35" s="1"/>
  <c r="B229" i="35"/>
  <c r="A229" i="35" s="1"/>
  <c r="F229" i="35"/>
  <c r="I229" i="35"/>
  <c r="U227" i="35"/>
  <c r="T228" i="35"/>
  <c r="B228" i="33"/>
  <c r="A228" i="33" s="1"/>
  <c r="F228" i="33"/>
  <c r="L228" i="33"/>
  <c r="J229" i="33" s="1"/>
  <c r="M228" i="33"/>
  <c r="K229" i="33" s="1"/>
  <c r="T228" i="33"/>
  <c r="T228" i="32"/>
  <c r="L228" i="32"/>
  <c r="J229" i="32" s="1"/>
  <c r="D229" i="32" s="1"/>
  <c r="M228" i="32"/>
  <c r="K229" i="32" s="1"/>
  <c r="U227" i="32"/>
  <c r="B228" i="32"/>
  <c r="A228" i="32" s="1"/>
  <c r="F228" i="32"/>
  <c r="I231" i="10"/>
  <c r="F224" i="6"/>
  <c r="L224" i="6"/>
  <c r="J225" i="6" s="1"/>
  <c r="M224" i="6"/>
  <c r="K225" i="6" s="1"/>
  <c r="I228" i="31" l="1"/>
  <c r="D228" i="31"/>
  <c r="D228" i="34"/>
  <c r="I228" i="34"/>
  <c r="U228" i="35"/>
  <c r="L229" i="35"/>
  <c r="J230" i="35" s="1"/>
  <c r="M229" i="35"/>
  <c r="K230" i="35" s="1"/>
  <c r="U227" i="34"/>
  <c r="T228" i="34"/>
  <c r="E229" i="33"/>
  <c r="I229" i="33"/>
  <c r="D229" i="33"/>
  <c r="E229" i="32"/>
  <c r="B229" i="32"/>
  <c r="A229" i="32" s="1"/>
  <c r="F229" i="32"/>
  <c r="I229" i="32"/>
  <c r="U227" i="31"/>
  <c r="T228" i="31"/>
  <c r="L231" i="10"/>
  <c r="J232" i="10" s="1"/>
  <c r="M231" i="10"/>
  <c r="K232" i="10" s="1"/>
  <c r="I225" i="6"/>
  <c r="E225" i="6"/>
  <c r="S225" i="6" s="1"/>
  <c r="D225" i="6"/>
  <c r="B225" i="6" s="1"/>
  <c r="A225" i="6" s="1"/>
  <c r="F228" i="31" l="1"/>
  <c r="B228" i="31"/>
  <c r="A228" i="31" s="1"/>
  <c r="L228" i="31"/>
  <c r="J229" i="31" s="1"/>
  <c r="M228" i="31"/>
  <c r="K229" i="31" s="1"/>
  <c r="E229" i="31" s="1"/>
  <c r="S229" i="31" s="1"/>
  <c r="L228" i="34"/>
  <c r="J229" i="34" s="1"/>
  <c r="M228" i="34"/>
  <c r="K229" i="34" s="1"/>
  <c r="E229" i="34" s="1"/>
  <c r="S229" i="34" s="1"/>
  <c r="U228" i="34" s="1"/>
  <c r="F228" i="34"/>
  <c r="B228" i="34"/>
  <c r="A228" i="34" s="1"/>
  <c r="E230" i="35"/>
  <c r="I230" i="35"/>
  <c r="D230" i="35"/>
  <c r="B229" i="33"/>
  <c r="A229" i="33" s="1"/>
  <c r="F229" i="33"/>
  <c r="L229" i="33"/>
  <c r="J230" i="33" s="1"/>
  <c r="D230" i="33" s="1"/>
  <c r="M229" i="33"/>
  <c r="K230" i="33" s="1"/>
  <c r="S229" i="33"/>
  <c r="M229" i="32"/>
  <c r="K230" i="32" s="1"/>
  <c r="L229" i="32"/>
  <c r="J230" i="32" s="1"/>
  <c r="S229" i="32"/>
  <c r="I232" i="10"/>
  <c r="T225" i="6"/>
  <c r="U224" i="6"/>
  <c r="L225" i="6"/>
  <c r="J226" i="6" s="1"/>
  <c r="D226" i="6" s="1"/>
  <c r="B226" i="6" s="1"/>
  <c r="A226" i="6" s="1"/>
  <c r="M225" i="6"/>
  <c r="K226" i="6" s="1"/>
  <c r="E226" i="6" s="1"/>
  <c r="S226" i="6" s="1"/>
  <c r="U225" i="6" s="1"/>
  <c r="F225" i="6"/>
  <c r="I229" i="31" l="1"/>
  <c r="D229" i="31"/>
  <c r="T229" i="34"/>
  <c r="I229" i="34"/>
  <c r="D229" i="34"/>
  <c r="S230" i="35"/>
  <c r="B230" i="35"/>
  <c r="A230" i="35" s="1"/>
  <c r="F230" i="35"/>
  <c r="L230" i="35"/>
  <c r="J231" i="35" s="1"/>
  <c r="M230" i="35"/>
  <c r="K231" i="35" s="1"/>
  <c r="E231" i="35" s="1"/>
  <c r="B230" i="33"/>
  <c r="A230" i="33" s="1"/>
  <c r="F230" i="33"/>
  <c r="I230" i="33"/>
  <c r="T229" i="33"/>
  <c r="U228" i="33"/>
  <c r="E230" i="33"/>
  <c r="T229" i="32"/>
  <c r="U228" i="32"/>
  <c r="E230" i="32"/>
  <c r="I230" i="32"/>
  <c r="D230" i="32"/>
  <c r="T229" i="31"/>
  <c r="U228" i="31"/>
  <c r="L232" i="10"/>
  <c r="J233" i="10" s="1"/>
  <c r="M232" i="10"/>
  <c r="K233" i="10" s="1"/>
  <c r="T226" i="6"/>
  <c r="F226" i="6"/>
  <c r="I226" i="6"/>
  <c r="B229" i="31" l="1"/>
  <c r="A229" i="31" s="1"/>
  <c r="F229" i="31"/>
  <c r="M229" i="31"/>
  <c r="K230" i="31" s="1"/>
  <c r="E230" i="31" s="1"/>
  <c r="S230" i="31" s="1"/>
  <c r="U229" i="31" s="1"/>
  <c r="L229" i="31"/>
  <c r="J230" i="31" s="1"/>
  <c r="F229" i="34"/>
  <c r="B229" i="34"/>
  <c r="A229" i="34" s="1"/>
  <c r="M229" i="34"/>
  <c r="K230" i="34" s="1"/>
  <c r="E230" i="34" s="1"/>
  <c r="S230" i="34" s="1"/>
  <c r="L229" i="34"/>
  <c r="J230" i="34" s="1"/>
  <c r="D230" i="34" s="1"/>
  <c r="F230" i="34" s="1"/>
  <c r="I231" i="35"/>
  <c r="U229" i="35"/>
  <c r="T230" i="35"/>
  <c r="S231" i="35"/>
  <c r="D231" i="35"/>
  <c r="S230" i="33"/>
  <c r="M230" i="33"/>
  <c r="K231" i="33" s="1"/>
  <c r="E231" i="33" s="1"/>
  <c r="L230" i="33"/>
  <c r="J231" i="33" s="1"/>
  <c r="B230" i="32"/>
  <c r="A230" i="32" s="1"/>
  <c r="F230" i="32"/>
  <c r="M230" i="32"/>
  <c r="K231" i="32" s="1"/>
  <c r="L230" i="32"/>
  <c r="J231" i="32" s="1"/>
  <c r="S230" i="32"/>
  <c r="I233" i="10"/>
  <c r="L226" i="6"/>
  <c r="J227" i="6" s="1"/>
  <c r="M226" i="6"/>
  <c r="K227" i="6" s="1"/>
  <c r="D230" i="31" l="1"/>
  <c r="I230" i="31"/>
  <c r="T230" i="31"/>
  <c r="I230" i="34"/>
  <c r="B230" i="34"/>
  <c r="A230" i="34" s="1"/>
  <c r="B231" i="35"/>
  <c r="A231" i="35" s="1"/>
  <c r="F231" i="35"/>
  <c r="T231" i="35"/>
  <c r="U230" i="35"/>
  <c r="M231" i="35"/>
  <c r="K232" i="35" s="1"/>
  <c r="L231" i="35"/>
  <c r="J232" i="35" s="1"/>
  <c r="U229" i="34"/>
  <c r="T230" i="34"/>
  <c r="S231" i="33"/>
  <c r="U230" i="33" s="1"/>
  <c r="I231" i="33"/>
  <c r="D231" i="33"/>
  <c r="U229" i="33"/>
  <c r="T230" i="33"/>
  <c r="I231" i="32"/>
  <c r="D231" i="32"/>
  <c r="U229" i="32"/>
  <c r="T230" i="32"/>
  <c r="E231" i="32"/>
  <c r="M233" i="10"/>
  <c r="K234" i="10" s="1"/>
  <c r="L233" i="10"/>
  <c r="J234" i="10" s="1"/>
  <c r="E227" i="6"/>
  <c r="S227" i="6" s="1"/>
  <c r="I227" i="6"/>
  <c r="D227" i="6"/>
  <c r="B227" i="6" s="1"/>
  <c r="A227" i="6" s="1"/>
  <c r="L230" i="31" l="1"/>
  <c r="J231" i="31" s="1"/>
  <c r="M230" i="31"/>
  <c r="K231" i="31" s="1"/>
  <c r="E231" i="31" s="1"/>
  <c r="S231" i="31" s="1"/>
  <c r="B230" i="31"/>
  <c r="A230" i="31" s="1"/>
  <c r="F230" i="31"/>
  <c r="M230" i="34"/>
  <c r="K231" i="34" s="1"/>
  <c r="E231" i="34" s="1"/>
  <c r="S231" i="34" s="1"/>
  <c r="T231" i="34" s="1"/>
  <c r="L230" i="34"/>
  <c r="J231" i="34" s="1"/>
  <c r="I232" i="35"/>
  <c r="E232" i="35"/>
  <c r="D232" i="35"/>
  <c r="T231" i="33"/>
  <c r="M231" i="33"/>
  <c r="K232" i="33" s="1"/>
  <c r="L231" i="33"/>
  <c r="J232" i="33" s="1"/>
  <c r="D232" i="33" s="1"/>
  <c r="B231" i="33"/>
  <c r="A231" i="33" s="1"/>
  <c r="F231" i="33"/>
  <c r="S231" i="32"/>
  <c r="L231" i="32"/>
  <c r="J232" i="32" s="1"/>
  <c r="M231" i="32"/>
  <c r="K232" i="32" s="1"/>
  <c r="E232" i="32" s="1"/>
  <c r="B231" i="32"/>
  <c r="A231" i="32" s="1"/>
  <c r="F231" i="32"/>
  <c r="I234" i="10"/>
  <c r="T227" i="6"/>
  <c r="U226" i="6"/>
  <c r="M227" i="6"/>
  <c r="K228" i="6" s="1"/>
  <c r="L227" i="6"/>
  <c r="J228" i="6" s="1"/>
  <c r="F227" i="6"/>
  <c r="D231" i="31" l="1"/>
  <c r="I231" i="31"/>
  <c r="U230" i="34"/>
  <c r="I231" i="34"/>
  <c r="D231" i="34"/>
  <c r="B232" i="35"/>
  <c r="A232" i="35" s="1"/>
  <c r="F232" i="35"/>
  <c r="S232" i="35"/>
  <c r="L232" i="35"/>
  <c r="J233" i="35" s="1"/>
  <c r="M232" i="35"/>
  <c r="K233" i="35" s="1"/>
  <c r="E233" i="35" s="1"/>
  <c r="B232" i="33"/>
  <c r="A232" i="33" s="1"/>
  <c r="F232" i="33"/>
  <c r="E232" i="33"/>
  <c r="I232" i="33"/>
  <c r="S232" i="32"/>
  <c r="U231" i="32" s="1"/>
  <c r="I232" i="32"/>
  <c r="D232" i="32"/>
  <c r="T231" i="32"/>
  <c r="U230" i="32"/>
  <c r="U230" i="31"/>
  <c r="T231" i="31"/>
  <c r="L234" i="10"/>
  <c r="J235" i="10" s="1"/>
  <c r="M234" i="10"/>
  <c r="K235" i="10" s="1"/>
  <c r="I228" i="6"/>
  <c r="D228" i="6"/>
  <c r="B228" i="6" s="1"/>
  <c r="A228" i="6" s="1"/>
  <c r="E228" i="6"/>
  <c r="S228" i="6" s="1"/>
  <c r="L231" i="31" l="1"/>
  <c r="J232" i="31" s="1"/>
  <c r="M231" i="31"/>
  <c r="K232" i="31" s="1"/>
  <c r="E232" i="31" s="1"/>
  <c r="S232" i="31" s="1"/>
  <c r="B231" i="31"/>
  <c r="A231" i="31" s="1"/>
  <c r="F231" i="31"/>
  <c r="M231" i="34"/>
  <c r="K232" i="34" s="1"/>
  <c r="E232" i="34" s="1"/>
  <c r="S232" i="34" s="1"/>
  <c r="L231" i="34"/>
  <c r="J232" i="34" s="1"/>
  <c r="B231" i="34"/>
  <c r="A231" i="34" s="1"/>
  <c r="F231" i="34"/>
  <c r="U231" i="35"/>
  <c r="T232" i="35"/>
  <c r="S233" i="35"/>
  <c r="I233" i="35"/>
  <c r="D233" i="35"/>
  <c r="S232" i="33"/>
  <c r="M232" i="33"/>
  <c r="K233" i="33" s="1"/>
  <c r="L232" i="33"/>
  <c r="J233" i="33" s="1"/>
  <c r="T232" i="32"/>
  <c r="M232" i="32"/>
  <c r="K233" i="32" s="1"/>
  <c r="L232" i="32"/>
  <c r="J233" i="32" s="1"/>
  <c r="D233" i="32" s="1"/>
  <c r="B232" i="32"/>
  <c r="A232" i="32" s="1"/>
  <c r="F232" i="32"/>
  <c r="I235" i="10"/>
  <c r="T228" i="6"/>
  <c r="U227" i="6"/>
  <c r="L228" i="6"/>
  <c r="J229" i="6" s="1"/>
  <c r="D229" i="6" s="1"/>
  <c r="B229" i="6" s="1"/>
  <c r="A229" i="6" s="1"/>
  <c r="M228" i="6"/>
  <c r="K229" i="6" s="1"/>
  <c r="F228" i="6"/>
  <c r="I232" i="31" l="1"/>
  <c r="D232" i="31"/>
  <c r="D232" i="34"/>
  <c r="I232" i="34"/>
  <c r="B233" i="35"/>
  <c r="A233" i="35" s="1"/>
  <c r="F233" i="35"/>
  <c r="T233" i="35"/>
  <c r="L233" i="35"/>
  <c r="J234" i="35" s="1"/>
  <c r="D234" i="35" s="1"/>
  <c r="M233" i="35"/>
  <c r="K234" i="35" s="1"/>
  <c r="U232" i="35"/>
  <c r="U231" i="34"/>
  <c r="T232" i="34"/>
  <c r="E233" i="33"/>
  <c r="I233" i="33"/>
  <c r="D233" i="33"/>
  <c r="T232" i="33"/>
  <c r="U231" i="33"/>
  <c r="E233" i="32"/>
  <c r="B233" i="32"/>
  <c r="A233" i="32" s="1"/>
  <c r="F233" i="32"/>
  <c r="I233" i="32"/>
  <c r="U231" i="31"/>
  <c r="T232" i="31"/>
  <c r="L235" i="10"/>
  <c r="J236" i="10" s="1"/>
  <c r="M235" i="10"/>
  <c r="K236" i="10" s="1"/>
  <c r="F229" i="6"/>
  <c r="E229" i="6"/>
  <c r="S229" i="6" s="1"/>
  <c r="I229" i="6"/>
  <c r="F232" i="31" l="1"/>
  <c r="B232" i="31"/>
  <c r="A232" i="31" s="1"/>
  <c r="L232" i="31"/>
  <c r="J233" i="31" s="1"/>
  <c r="M232" i="31"/>
  <c r="K233" i="31" s="1"/>
  <c r="E233" i="31" s="1"/>
  <c r="S233" i="31" s="1"/>
  <c r="M232" i="34"/>
  <c r="K233" i="34" s="1"/>
  <c r="E233" i="34" s="1"/>
  <c r="S233" i="34" s="1"/>
  <c r="U232" i="34" s="1"/>
  <c r="L232" i="34"/>
  <c r="J233" i="34" s="1"/>
  <c r="F232" i="34"/>
  <c r="B232" i="34"/>
  <c r="A232" i="34" s="1"/>
  <c r="B234" i="35"/>
  <c r="A234" i="35" s="1"/>
  <c r="F234" i="35"/>
  <c r="E234" i="35"/>
  <c r="I234" i="35"/>
  <c r="L233" i="33"/>
  <c r="J234" i="33" s="1"/>
  <c r="M233" i="33"/>
  <c r="K234" i="33" s="1"/>
  <c r="E234" i="33" s="1"/>
  <c r="B233" i="33"/>
  <c r="A233" i="33" s="1"/>
  <c r="F233" i="33"/>
  <c r="S233" i="33"/>
  <c r="M233" i="32"/>
  <c r="K234" i="32" s="1"/>
  <c r="L233" i="32"/>
  <c r="J234" i="32" s="1"/>
  <c r="S233" i="32"/>
  <c r="I236" i="10"/>
  <c r="T229" i="6"/>
  <c r="U228" i="6"/>
  <c r="L229" i="6"/>
  <c r="J230" i="6" s="1"/>
  <c r="M229" i="6"/>
  <c r="K230" i="6" s="1"/>
  <c r="I233" i="31" l="1"/>
  <c r="D233" i="31"/>
  <c r="T233" i="34"/>
  <c r="D233" i="34"/>
  <c r="I233" i="34"/>
  <c r="S234" i="35"/>
  <c r="L234" i="35"/>
  <c r="J235" i="35" s="1"/>
  <c r="M234" i="35"/>
  <c r="K235" i="35" s="1"/>
  <c r="E235" i="35" s="1"/>
  <c r="T233" i="33"/>
  <c r="U232" i="33"/>
  <c r="I234" i="33"/>
  <c r="D234" i="33"/>
  <c r="S234" i="33"/>
  <c r="U232" i="32"/>
  <c r="T233" i="32"/>
  <c r="E234" i="32"/>
  <c r="I234" i="32"/>
  <c r="D234" i="32"/>
  <c r="T233" i="31"/>
  <c r="U232" i="31"/>
  <c r="M236" i="10"/>
  <c r="K237" i="10" s="1"/>
  <c r="L236" i="10"/>
  <c r="J237" i="10" s="1"/>
  <c r="I230" i="6"/>
  <c r="D230" i="6"/>
  <c r="B230" i="6" s="1"/>
  <c r="A230" i="6" s="1"/>
  <c r="E230" i="6"/>
  <c r="S230" i="6" s="1"/>
  <c r="B233" i="31" l="1"/>
  <c r="A233" i="31" s="1"/>
  <c r="F233" i="31"/>
  <c r="M233" i="31"/>
  <c r="K234" i="31" s="1"/>
  <c r="E234" i="31" s="1"/>
  <c r="S234" i="31" s="1"/>
  <c r="U233" i="31" s="1"/>
  <c r="L233" i="31"/>
  <c r="J234" i="31" s="1"/>
  <c r="L233" i="34"/>
  <c r="J234" i="34" s="1"/>
  <c r="M233" i="34"/>
  <c r="K234" i="34" s="1"/>
  <c r="E234" i="34" s="1"/>
  <c r="S234" i="34" s="1"/>
  <c r="B233" i="34"/>
  <c r="A233" i="34" s="1"/>
  <c r="F233" i="34"/>
  <c r="U233" i="35"/>
  <c r="T234" i="35"/>
  <c r="S235" i="35"/>
  <c r="U234" i="35" s="1"/>
  <c r="I235" i="35"/>
  <c r="D235" i="35"/>
  <c r="M234" i="33"/>
  <c r="K235" i="33" s="1"/>
  <c r="L234" i="33"/>
  <c r="J235" i="33" s="1"/>
  <c r="D235" i="33" s="1"/>
  <c r="T234" i="33"/>
  <c r="B234" i="33"/>
  <c r="A234" i="33" s="1"/>
  <c r="F234" i="33"/>
  <c r="U233" i="33"/>
  <c r="B234" i="32"/>
  <c r="A234" i="32" s="1"/>
  <c r="F234" i="32"/>
  <c r="M234" i="32"/>
  <c r="K235" i="32" s="1"/>
  <c r="L234" i="32"/>
  <c r="J235" i="32" s="1"/>
  <c r="S234" i="32"/>
  <c r="I237" i="10"/>
  <c r="T230" i="6"/>
  <c r="U229" i="6"/>
  <c r="F230" i="6"/>
  <c r="L230" i="6"/>
  <c r="J231" i="6" s="1"/>
  <c r="M230" i="6"/>
  <c r="K231" i="6" s="1"/>
  <c r="D234" i="31" l="1"/>
  <c r="I234" i="31"/>
  <c r="T234" i="31"/>
  <c r="D234" i="34"/>
  <c r="I234" i="34"/>
  <c r="M235" i="35"/>
  <c r="K236" i="35" s="1"/>
  <c r="L235" i="35"/>
  <c r="J236" i="35" s="1"/>
  <c r="D236" i="35" s="1"/>
  <c r="B235" i="35"/>
  <c r="A235" i="35" s="1"/>
  <c r="F235" i="35"/>
  <c r="T235" i="35"/>
  <c r="U233" i="34"/>
  <c r="T234" i="34"/>
  <c r="B235" i="33"/>
  <c r="A235" i="33" s="1"/>
  <c r="F235" i="33"/>
  <c r="I235" i="33"/>
  <c r="E235" i="33"/>
  <c r="I235" i="32"/>
  <c r="D235" i="32"/>
  <c r="U233" i="32"/>
  <c r="T234" i="32"/>
  <c r="E235" i="32"/>
  <c r="M237" i="10"/>
  <c r="K238" i="10" s="1"/>
  <c r="L237" i="10"/>
  <c r="J238" i="10" s="1"/>
  <c r="I231" i="6"/>
  <c r="E231" i="6"/>
  <c r="S231" i="6" s="1"/>
  <c r="D231" i="6"/>
  <c r="B231" i="6" s="1"/>
  <c r="A231" i="6" s="1"/>
  <c r="L234" i="31" l="1"/>
  <c r="J235" i="31" s="1"/>
  <c r="M234" i="31"/>
  <c r="K235" i="31" s="1"/>
  <c r="E235" i="31" s="1"/>
  <c r="S235" i="31" s="1"/>
  <c r="B234" i="31"/>
  <c r="A234" i="31" s="1"/>
  <c r="F234" i="31"/>
  <c r="M234" i="34"/>
  <c r="K235" i="34" s="1"/>
  <c r="E235" i="34" s="1"/>
  <c r="S235" i="34" s="1"/>
  <c r="U234" i="34" s="1"/>
  <c r="L234" i="34"/>
  <c r="J235" i="34" s="1"/>
  <c r="B234" i="34"/>
  <c r="A234" i="34" s="1"/>
  <c r="F234" i="34"/>
  <c r="E236" i="35"/>
  <c r="B236" i="35"/>
  <c r="A236" i="35" s="1"/>
  <c r="F236" i="35"/>
  <c r="I236" i="35"/>
  <c r="L235" i="33"/>
  <c r="J236" i="33" s="1"/>
  <c r="M235" i="33"/>
  <c r="K236" i="33" s="1"/>
  <c r="E236" i="33" s="1"/>
  <c r="S235" i="33"/>
  <c r="S235" i="32"/>
  <c r="L235" i="32"/>
  <c r="J236" i="32" s="1"/>
  <c r="D236" i="32" s="1"/>
  <c r="M235" i="32"/>
  <c r="K236" i="32" s="1"/>
  <c r="E236" i="32" s="1"/>
  <c r="B235" i="32"/>
  <c r="A235" i="32" s="1"/>
  <c r="F235" i="32"/>
  <c r="I238" i="10"/>
  <c r="T231" i="6"/>
  <c r="U230" i="6"/>
  <c r="F231" i="6"/>
  <c r="M231" i="6"/>
  <c r="K232" i="6" s="1"/>
  <c r="L231" i="6"/>
  <c r="J232" i="6" s="1"/>
  <c r="D232" i="6" s="1"/>
  <c r="B232" i="6" s="1"/>
  <c r="A232" i="6" s="1"/>
  <c r="D235" i="31" l="1"/>
  <c r="I235" i="31"/>
  <c r="T235" i="34"/>
  <c r="I235" i="34"/>
  <c r="D235" i="34"/>
  <c r="M236" i="35"/>
  <c r="K237" i="35" s="1"/>
  <c r="L236" i="35"/>
  <c r="J237" i="35" s="1"/>
  <c r="S236" i="35"/>
  <c r="I236" i="33"/>
  <c r="D236" i="33"/>
  <c r="U234" i="33"/>
  <c r="T235" i="33"/>
  <c r="S236" i="33"/>
  <c r="B236" i="32"/>
  <c r="A236" i="32" s="1"/>
  <c r="F236" i="32"/>
  <c r="S236" i="32"/>
  <c r="U235" i="32" s="1"/>
  <c r="I236" i="32"/>
  <c r="T235" i="32"/>
  <c r="U234" i="32"/>
  <c r="U234" i="31"/>
  <c r="T235" i="31"/>
  <c r="L238" i="10"/>
  <c r="J239" i="10" s="1"/>
  <c r="M238" i="10"/>
  <c r="K239" i="10" s="1"/>
  <c r="F232" i="6"/>
  <c r="I232" i="6"/>
  <c r="E232" i="6"/>
  <c r="S232" i="6" s="1"/>
  <c r="M235" i="31" l="1"/>
  <c r="K236" i="31" s="1"/>
  <c r="E236" i="31" s="1"/>
  <c r="S236" i="31" s="1"/>
  <c r="L235" i="31"/>
  <c r="J236" i="31" s="1"/>
  <c r="F235" i="31"/>
  <c r="B235" i="31"/>
  <c r="A235" i="31" s="1"/>
  <c r="B235" i="34"/>
  <c r="A235" i="34" s="1"/>
  <c r="F235" i="34"/>
  <c r="L235" i="34"/>
  <c r="J236" i="34" s="1"/>
  <c r="M235" i="34"/>
  <c r="K236" i="34" s="1"/>
  <c r="E236" i="34" s="1"/>
  <c r="S236" i="34" s="1"/>
  <c r="U235" i="35"/>
  <c r="T236" i="35"/>
  <c r="E237" i="35"/>
  <c r="I237" i="35"/>
  <c r="D237" i="35"/>
  <c r="B236" i="33"/>
  <c r="A236" i="33" s="1"/>
  <c r="F236" i="33"/>
  <c r="U235" i="33"/>
  <c r="L236" i="33"/>
  <c r="J237" i="33" s="1"/>
  <c r="M236" i="33"/>
  <c r="K237" i="33" s="1"/>
  <c r="T236" i="33"/>
  <c r="L236" i="32"/>
  <c r="J237" i="32" s="1"/>
  <c r="M236" i="32"/>
  <c r="K237" i="32" s="1"/>
  <c r="T236" i="32"/>
  <c r="I239" i="10"/>
  <c r="T232" i="6"/>
  <c r="U231" i="6"/>
  <c r="L232" i="6"/>
  <c r="J233" i="6" s="1"/>
  <c r="M232" i="6"/>
  <c r="K233" i="6" s="1"/>
  <c r="I236" i="31" l="1"/>
  <c r="D236" i="31"/>
  <c r="I236" i="34"/>
  <c r="D236" i="34"/>
  <c r="S237" i="35"/>
  <c r="B237" i="35"/>
  <c r="A237" i="35" s="1"/>
  <c r="F237" i="35"/>
  <c r="L237" i="35"/>
  <c r="J238" i="35" s="1"/>
  <c r="M237" i="35"/>
  <c r="K238" i="35" s="1"/>
  <c r="E238" i="35" s="1"/>
  <c r="U235" i="34"/>
  <c r="T236" i="34"/>
  <c r="I237" i="33"/>
  <c r="E237" i="33"/>
  <c r="D237" i="33"/>
  <c r="E237" i="32"/>
  <c r="I237" i="32"/>
  <c r="D237" i="32"/>
  <c r="U235" i="31"/>
  <c r="T236" i="31"/>
  <c r="L239" i="10"/>
  <c r="J240" i="10" s="1"/>
  <c r="M239" i="10"/>
  <c r="K240" i="10" s="1"/>
  <c r="I233" i="6"/>
  <c r="D233" i="6"/>
  <c r="B233" i="6" s="1"/>
  <c r="A233" i="6" s="1"/>
  <c r="E233" i="6"/>
  <c r="S233" i="6" s="1"/>
  <c r="F236" i="31" l="1"/>
  <c r="B236" i="31"/>
  <c r="A236" i="31" s="1"/>
  <c r="M236" i="31"/>
  <c r="K237" i="31" s="1"/>
  <c r="E237" i="31" s="1"/>
  <c r="S237" i="31" s="1"/>
  <c r="L236" i="31"/>
  <c r="J237" i="31" s="1"/>
  <c r="F236" i="34"/>
  <c r="B236" i="34"/>
  <c r="A236" i="34" s="1"/>
  <c r="M236" i="34"/>
  <c r="K237" i="34" s="1"/>
  <c r="E237" i="34" s="1"/>
  <c r="S237" i="34" s="1"/>
  <c r="U236" i="34" s="1"/>
  <c r="L236" i="34"/>
  <c r="J237" i="34" s="1"/>
  <c r="I238" i="35"/>
  <c r="T237" i="35"/>
  <c r="U236" i="35"/>
  <c r="S238" i="35"/>
  <c r="D238" i="35"/>
  <c r="B237" i="33"/>
  <c r="A237" i="33" s="1"/>
  <c r="F237" i="33"/>
  <c r="L237" i="33"/>
  <c r="J238" i="33" s="1"/>
  <c r="M237" i="33"/>
  <c r="K238" i="33" s="1"/>
  <c r="S237" i="33"/>
  <c r="B237" i="32"/>
  <c r="A237" i="32" s="1"/>
  <c r="F237" i="32"/>
  <c r="L237" i="32"/>
  <c r="J238" i="32" s="1"/>
  <c r="M237" i="32"/>
  <c r="K238" i="32" s="1"/>
  <c r="S237" i="32"/>
  <c r="I240" i="10"/>
  <c r="T233" i="6"/>
  <c r="U232" i="6"/>
  <c r="L233" i="6"/>
  <c r="J234" i="6" s="1"/>
  <c r="D234" i="6" s="1"/>
  <c r="B234" i="6" s="1"/>
  <c r="A234" i="6" s="1"/>
  <c r="M233" i="6"/>
  <c r="K234" i="6" s="1"/>
  <c r="F233" i="6"/>
  <c r="I237" i="31" l="1"/>
  <c r="D237" i="31"/>
  <c r="I237" i="34"/>
  <c r="D237" i="34"/>
  <c r="T237" i="34"/>
  <c r="B238" i="35"/>
  <c r="A238" i="35" s="1"/>
  <c r="F238" i="35"/>
  <c r="T238" i="35"/>
  <c r="U237" i="35"/>
  <c r="L238" i="35"/>
  <c r="J239" i="35" s="1"/>
  <c r="M238" i="35"/>
  <c r="K239" i="35" s="1"/>
  <c r="I238" i="33"/>
  <c r="T237" i="33"/>
  <c r="U236" i="33"/>
  <c r="E238" i="33"/>
  <c r="D238" i="33"/>
  <c r="I238" i="32"/>
  <c r="T237" i="32"/>
  <c r="U236" i="32"/>
  <c r="E238" i="32"/>
  <c r="D238" i="32"/>
  <c r="T237" i="31"/>
  <c r="U236" i="31"/>
  <c r="L240" i="10"/>
  <c r="J241" i="10" s="1"/>
  <c r="M240" i="10"/>
  <c r="K241" i="10" s="1"/>
  <c r="F234" i="6"/>
  <c r="E234" i="6"/>
  <c r="S234" i="6" s="1"/>
  <c r="I234" i="6"/>
  <c r="B237" i="31" l="1"/>
  <c r="A237" i="31" s="1"/>
  <c r="F237" i="31"/>
  <c r="M237" i="31"/>
  <c r="K238" i="31" s="1"/>
  <c r="E238" i="31" s="1"/>
  <c r="S238" i="31" s="1"/>
  <c r="U237" i="31" s="1"/>
  <c r="L237" i="31"/>
  <c r="J238" i="31" s="1"/>
  <c r="B237" i="34"/>
  <c r="A237" i="34" s="1"/>
  <c r="F237" i="34"/>
  <c r="L237" i="34"/>
  <c r="J238" i="34" s="1"/>
  <c r="M237" i="34"/>
  <c r="K238" i="34" s="1"/>
  <c r="E238" i="34" s="1"/>
  <c r="S238" i="34" s="1"/>
  <c r="E239" i="35"/>
  <c r="I239" i="35"/>
  <c r="D239" i="35"/>
  <c r="B238" i="33"/>
  <c r="A238" i="33" s="1"/>
  <c r="F238" i="33"/>
  <c r="S238" i="33"/>
  <c r="M238" i="33"/>
  <c r="K239" i="33" s="1"/>
  <c r="E239" i="33" s="1"/>
  <c r="L238" i="33"/>
  <c r="J239" i="33" s="1"/>
  <c r="B238" i="32"/>
  <c r="A238" i="32" s="1"/>
  <c r="F238" i="32"/>
  <c r="S238" i="32"/>
  <c r="M238" i="32"/>
  <c r="K239" i="32" s="1"/>
  <c r="E239" i="32" s="1"/>
  <c r="L238" i="32"/>
  <c r="J239" i="32" s="1"/>
  <c r="D239" i="32" s="1"/>
  <c r="I241" i="10"/>
  <c r="T234" i="6"/>
  <c r="U233" i="6"/>
  <c r="L234" i="6"/>
  <c r="J235" i="6" s="1"/>
  <c r="M234" i="6"/>
  <c r="K235" i="6" s="1"/>
  <c r="I238" i="31" l="1"/>
  <c r="D238" i="31"/>
  <c r="T238" i="31"/>
  <c r="I238" i="34"/>
  <c r="D238" i="34"/>
  <c r="B239" i="35"/>
  <c r="A239" i="35" s="1"/>
  <c r="F239" i="35"/>
  <c r="M239" i="35"/>
  <c r="K240" i="35" s="1"/>
  <c r="L239" i="35"/>
  <c r="J240" i="35" s="1"/>
  <c r="S239" i="35"/>
  <c r="U237" i="34"/>
  <c r="T238" i="34"/>
  <c r="S239" i="33"/>
  <c r="U238" i="33" s="1"/>
  <c r="T238" i="33"/>
  <c r="U237" i="33"/>
  <c r="I239" i="33"/>
  <c r="D239" i="33"/>
  <c r="U237" i="32"/>
  <c r="T238" i="32"/>
  <c r="B239" i="32"/>
  <c r="A239" i="32" s="1"/>
  <c r="F239" i="32"/>
  <c r="S239" i="32"/>
  <c r="I239" i="32"/>
  <c r="M241" i="10"/>
  <c r="K242" i="10" s="1"/>
  <c r="L241" i="10"/>
  <c r="J242" i="10" s="1"/>
  <c r="I235" i="6"/>
  <c r="D235" i="6"/>
  <c r="B235" i="6" s="1"/>
  <c r="A235" i="6" s="1"/>
  <c r="E235" i="6"/>
  <c r="S235" i="6" s="1"/>
  <c r="B238" i="31" l="1"/>
  <c r="A238" i="31" s="1"/>
  <c r="F238" i="31"/>
  <c r="M238" i="31"/>
  <c r="K239" i="31" s="1"/>
  <c r="E239" i="31" s="1"/>
  <c r="S239" i="31" s="1"/>
  <c r="L238" i="31"/>
  <c r="J239" i="31" s="1"/>
  <c r="B238" i="34"/>
  <c r="A238" i="34" s="1"/>
  <c r="F238" i="34"/>
  <c r="L238" i="34"/>
  <c r="J239" i="34" s="1"/>
  <c r="M238" i="34"/>
  <c r="K239" i="34" s="1"/>
  <c r="E239" i="34" s="1"/>
  <c r="S239" i="34" s="1"/>
  <c r="T239" i="34" s="1"/>
  <c r="I240" i="35"/>
  <c r="U238" i="35"/>
  <c r="T239" i="35"/>
  <c r="E240" i="35"/>
  <c r="D240" i="35"/>
  <c r="T239" i="33"/>
  <c r="M239" i="33"/>
  <c r="K240" i="33" s="1"/>
  <c r="L239" i="33"/>
  <c r="J240" i="33" s="1"/>
  <c r="D240" i="33" s="1"/>
  <c r="B239" i="33"/>
  <c r="A239" i="33" s="1"/>
  <c r="F239" i="33"/>
  <c r="U238" i="32"/>
  <c r="M239" i="32"/>
  <c r="K240" i="32" s="1"/>
  <c r="L239" i="32"/>
  <c r="J240" i="32" s="1"/>
  <c r="T239" i="32"/>
  <c r="I242" i="10"/>
  <c r="T235" i="6"/>
  <c r="U234" i="6"/>
  <c r="F235" i="6"/>
  <c r="L235" i="6"/>
  <c r="J236" i="6" s="1"/>
  <c r="M235" i="6"/>
  <c r="K236" i="6" s="1"/>
  <c r="E236" i="6" s="1"/>
  <c r="S236" i="6" s="1"/>
  <c r="U235" i="6" s="1"/>
  <c r="D239" i="31" l="1"/>
  <c r="I239" i="31"/>
  <c r="U238" i="34"/>
  <c r="D239" i="34"/>
  <c r="I239" i="34"/>
  <c r="L240" i="35"/>
  <c r="J241" i="35" s="1"/>
  <c r="M240" i="35"/>
  <c r="K241" i="35" s="1"/>
  <c r="E241" i="35" s="1"/>
  <c r="B240" i="35"/>
  <c r="A240" i="35" s="1"/>
  <c r="F240" i="35"/>
  <c r="S240" i="35"/>
  <c r="B240" i="33"/>
  <c r="A240" i="33" s="1"/>
  <c r="F240" i="33"/>
  <c r="E240" i="33"/>
  <c r="I240" i="33"/>
  <c r="I240" i="32"/>
  <c r="D240" i="32"/>
  <c r="E240" i="32"/>
  <c r="U238" i="31"/>
  <c r="T239" i="31"/>
  <c r="L242" i="10"/>
  <c r="J243" i="10" s="1"/>
  <c r="M242" i="10"/>
  <c r="K243" i="10" s="1"/>
  <c r="T236" i="6"/>
  <c r="I236" i="6"/>
  <c r="D236" i="6"/>
  <c r="B236" i="6" s="1"/>
  <c r="A236" i="6" s="1"/>
  <c r="M239" i="31" l="1"/>
  <c r="K240" i="31" s="1"/>
  <c r="E240" i="31" s="1"/>
  <c r="S240" i="31" s="1"/>
  <c r="L239" i="31"/>
  <c r="J240" i="31" s="1"/>
  <c r="B239" i="31"/>
  <c r="A239" i="31" s="1"/>
  <c r="F239" i="31"/>
  <c r="L239" i="34"/>
  <c r="J240" i="34" s="1"/>
  <c r="M239" i="34"/>
  <c r="K240" i="34" s="1"/>
  <c r="E240" i="34" s="1"/>
  <c r="S240" i="34" s="1"/>
  <c r="B239" i="34"/>
  <c r="A239" i="34" s="1"/>
  <c r="F239" i="34"/>
  <c r="S241" i="35"/>
  <c r="U240" i="35" s="1"/>
  <c r="I241" i="35"/>
  <c r="D241" i="35"/>
  <c r="U239" i="35"/>
  <c r="T240" i="35"/>
  <c r="S240" i="33"/>
  <c r="M240" i="33"/>
  <c r="K241" i="33" s="1"/>
  <c r="E241" i="33" s="1"/>
  <c r="L240" i="33"/>
  <c r="J241" i="33" s="1"/>
  <c r="S240" i="32"/>
  <c r="L240" i="32"/>
  <c r="J241" i="32" s="1"/>
  <c r="M240" i="32"/>
  <c r="K241" i="32" s="1"/>
  <c r="B240" i="32"/>
  <c r="A240" i="32" s="1"/>
  <c r="F240" i="32"/>
  <c r="I243" i="10"/>
  <c r="L236" i="6"/>
  <c r="J237" i="6" s="1"/>
  <c r="D237" i="6" s="1"/>
  <c r="B237" i="6" s="1"/>
  <c r="A237" i="6" s="1"/>
  <c r="M236" i="6"/>
  <c r="K237" i="6" s="1"/>
  <c r="F236" i="6"/>
  <c r="I240" i="31" l="1"/>
  <c r="D240" i="31"/>
  <c r="I240" i="34"/>
  <c r="D240" i="34"/>
  <c r="T241" i="35"/>
  <c r="L241" i="35"/>
  <c r="J242" i="35" s="1"/>
  <c r="M241" i="35"/>
  <c r="K242" i="35" s="1"/>
  <c r="B241" i="35"/>
  <c r="A241" i="35" s="1"/>
  <c r="F241" i="35"/>
  <c r="U239" i="34"/>
  <c r="T240" i="34"/>
  <c r="S241" i="33"/>
  <c r="U240" i="33" s="1"/>
  <c r="I241" i="33"/>
  <c r="D241" i="33"/>
  <c r="T240" i="33"/>
  <c r="U239" i="33"/>
  <c r="I241" i="32"/>
  <c r="D241" i="32"/>
  <c r="T240" i="32"/>
  <c r="U239" i="32"/>
  <c r="E241" i="32"/>
  <c r="U239" i="31"/>
  <c r="T240" i="31"/>
  <c r="L243" i="10"/>
  <c r="J244" i="10" s="1"/>
  <c r="M243" i="10"/>
  <c r="K244" i="10" s="1"/>
  <c r="E237" i="6"/>
  <c r="S237" i="6" s="1"/>
  <c r="F237" i="6"/>
  <c r="I237" i="6"/>
  <c r="B240" i="31" l="1"/>
  <c r="A240" i="31" s="1"/>
  <c r="F240" i="31"/>
  <c r="M240" i="31"/>
  <c r="K241" i="31" s="1"/>
  <c r="E241" i="31" s="1"/>
  <c r="S241" i="31" s="1"/>
  <c r="L240" i="31"/>
  <c r="J241" i="31" s="1"/>
  <c r="B240" i="34"/>
  <c r="A240" i="34" s="1"/>
  <c r="F240" i="34"/>
  <c r="L240" i="34"/>
  <c r="J241" i="34" s="1"/>
  <c r="M240" i="34"/>
  <c r="K241" i="34" s="1"/>
  <c r="E241" i="34" s="1"/>
  <c r="S241" i="34" s="1"/>
  <c r="I242" i="35"/>
  <c r="D242" i="35"/>
  <c r="E242" i="35"/>
  <c r="T241" i="33"/>
  <c r="B241" i="33"/>
  <c r="A241" i="33" s="1"/>
  <c r="F241" i="33"/>
  <c r="L241" i="33"/>
  <c r="J242" i="33" s="1"/>
  <c r="M241" i="33"/>
  <c r="K242" i="33" s="1"/>
  <c r="B241" i="32"/>
  <c r="A241" i="32" s="1"/>
  <c r="F241" i="32"/>
  <c r="M241" i="32"/>
  <c r="K242" i="32" s="1"/>
  <c r="L241" i="32"/>
  <c r="J242" i="32" s="1"/>
  <c r="D242" i="32" s="1"/>
  <c r="S241" i="32"/>
  <c r="I244" i="10"/>
  <c r="T237" i="6"/>
  <c r="U236" i="6"/>
  <c r="M237" i="6"/>
  <c r="K238" i="6" s="1"/>
  <c r="L237" i="6"/>
  <c r="J238" i="6" s="1"/>
  <c r="I241" i="31" l="1"/>
  <c r="D241" i="31"/>
  <c r="D241" i="34"/>
  <c r="I241" i="34"/>
  <c r="S242" i="35"/>
  <c r="B242" i="35"/>
  <c r="A242" i="35" s="1"/>
  <c r="F242" i="35"/>
  <c r="L242" i="35"/>
  <c r="J243" i="35" s="1"/>
  <c r="D243" i="35" s="1"/>
  <c r="M242" i="35"/>
  <c r="K243" i="35" s="1"/>
  <c r="E243" i="35" s="1"/>
  <c r="T241" i="34"/>
  <c r="U240" i="34"/>
  <c r="E242" i="33"/>
  <c r="I242" i="33"/>
  <c r="D242" i="33"/>
  <c r="U240" i="32"/>
  <c r="T241" i="32"/>
  <c r="E242" i="32"/>
  <c r="B242" i="32"/>
  <c r="A242" i="32" s="1"/>
  <c r="F242" i="32"/>
  <c r="I242" i="32"/>
  <c r="T241" i="31"/>
  <c r="U240" i="31"/>
  <c r="M244" i="10"/>
  <c r="K245" i="10" s="1"/>
  <c r="L244" i="10"/>
  <c r="J245" i="10" s="1"/>
  <c r="I238" i="6"/>
  <c r="D238" i="6"/>
  <c r="B238" i="6" s="1"/>
  <c r="A238" i="6" s="1"/>
  <c r="E238" i="6"/>
  <c r="S238" i="6" s="1"/>
  <c r="B241" i="31" l="1"/>
  <c r="A241" i="31" s="1"/>
  <c r="F241" i="31"/>
  <c r="L241" i="31"/>
  <c r="J242" i="31" s="1"/>
  <c r="M241" i="31"/>
  <c r="K242" i="31" s="1"/>
  <c r="E242" i="31" s="1"/>
  <c r="S242" i="31" s="1"/>
  <c r="T242" i="31" s="1"/>
  <c r="L241" i="34"/>
  <c r="J242" i="34" s="1"/>
  <c r="M241" i="34"/>
  <c r="K242" i="34" s="1"/>
  <c r="E242" i="34" s="1"/>
  <c r="S242" i="34" s="1"/>
  <c r="T242" i="34" s="1"/>
  <c r="B241" i="34"/>
  <c r="A241" i="34" s="1"/>
  <c r="F241" i="34"/>
  <c r="S243" i="35"/>
  <c r="T243" i="35" s="1"/>
  <c r="B243" i="35"/>
  <c r="A243" i="35" s="1"/>
  <c r="F243" i="35"/>
  <c r="I243" i="35"/>
  <c r="U241" i="35"/>
  <c r="T242" i="35"/>
  <c r="B242" i="33"/>
  <c r="A242" i="33" s="1"/>
  <c r="F242" i="33"/>
  <c r="M242" i="33"/>
  <c r="K243" i="33" s="1"/>
  <c r="E243" i="33" s="1"/>
  <c r="L242" i="33"/>
  <c r="J243" i="33" s="1"/>
  <c r="S242" i="33"/>
  <c r="L242" i="32"/>
  <c r="J243" i="32" s="1"/>
  <c r="M242" i="32"/>
  <c r="K243" i="32" s="1"/>
  <c r="E243" i="32" s="1"/>
  <c r="S242" i="32"/>
  <c r="I245" i="10"/>
  <c r="T238" i="6"/>
  <c r="U237" i="6"/>
  <c r="F238" i="6"/>
  <c r="L238" i="6"/>
  <c r="J239" i="6" s="1"/>
  <c r="M238" i="6"/>
  <c r="K239" i="6" s="1"/>
  <c r="E239" i="6" s="1"/>
  <c r="S239" i="6" s="1"/>
  <c r="T239" i="6" s="1"/>
  <c r="U241" i="31" l="1"/>
  <c r="I242" i="31"/>
  <c r="D242" i="31"/>
  <c r="U241" i="34"/>
  <c r="D242" i="34"/>
  <c r="I242" i="34"/>
  <c r="U242" i="35"/>
  <c r="M243" i="35"/>
  <c r="K244" i="35" s="1"/>
  <c r="L243" i="35"/>
  <c r="J244" i="35" s="1"/>
  <c r="I243" i="33"/>
  <c r="T242" i="33"/>
  <c r="U241" i="33"/>
  <c r="S243" i="33"/>
  <c r="D243" i="33"/>
  <c r="T242" i="32"/>
  <c r="U241" i="32"/>
  <c r="S243" i="32"/>
  <c r="I243" i="32"/>
  <c r="D243" i="32"/>
  <c r="M245" i="10"/>
  <c r="K246" i="10" s="1"/>
  <c r="L245" i="10"/>
  <c r="J246" i="10" s="1"/>
  <c r="U238" i="6"/>
  <c r="I239" i="6"/>
  <c r="D239" i="6"/>
  <c r="B239" i="6" s="1"/>
  <c r="A239" i="6" s="1"/>
  <c r="F242" i="31" l="1"/>
  <c r="B242" i="31"/>
  <c r="A242" i="31" s="1"/>
  <c r="M242" i="31"/>
  <c r="K243" i="31" s="1"/>
  <c r="E243" i="31" s="1"/>
  <c r="S243" i="31" s="1"/>
  <c r="L242" i="31"/>
  <c r="J243" i="31" s="1"/>
  <c r="L242" i="34"/>
  <c r="J243" i="34" s="1"/>
  <c r="M242" i="34"/>
  <c r="K243" i="34" s="1"/>
  <c r="E243" i="34" s="1"/>
  <c r="S243" i="34" s="1"/>
  <c r="B242" i="34"/>
  <c r="A242" i="34" s="1"/>
  <c r="F242" i="34"/>
  <c r="I244" i="35"/>
  <c r="D244" i="35"/>
  <c r="E244" i="35"/>
  <c r="U242" i="33"/>
  <c r="M243" i="33"/>
  <c r="K244" i="33" s="1"/>
  <c r="L243" i="33"/>
  <c r="J244" i="33" s="1"/>
  <c r="T243" i="33"/>
  <c r="B243" i="33"/>
  <c r="A243" i="33" s="1"/>
  <c r="F243" i="33"/>
  <c r="B243" i="32"/>
  <c r="A243" i="32" s="1"/>
  <c r="F243" i="32"/>
  <c r="U242" i="32"/>
  <c r="M243" i="32"/>
  <c r="K244" i="32" s="1"/>
  <c r="L243" i="32"/>
  <c r="J244" i="32" s="1"/>
  <c r="T243" i="32"/>
  <c r="I246" i="10"/>
  <c r="L239" i="6"/>
  <c r="J240" i="6" s="1"/>
  <c r="D240" i="6" s="1"/>
  <c r="B240" i="6" s="1"/>
  <c r="A240" i="6" s="1"/>
  <c r="M239" i="6"/>
  <c r="K240" i="6" s="1"/>
  <c r="F239" i="6"/>
  <c r="I243" i="31" l="1"/>
  <c r="D243" i="31"/>
  <c r="I243" i="34"/>
  <c r="D243" i="34"/>
  <c r="M244" i="35"/>
  <c r="K245" i="35" s="1"/>
  <c r="L244" i="35"/>
  <c r="J245" i="35" s="1"/>
  <c r="D245" i="35" s="1"/>
  <c r="S244" i="35"/>
  <c r="B244" i="35"/>
  <c r="A244" i="35" s="1"/>
  <c r="F244" i="35"/>
  <c r="U242" i="34"/>
  <c r="T243" i="34"/>
  <c r="I244" i="33"/>
  <c r="D244" i="33"/>
  <c r="E244" i="33"/>
  <c r="I244" i="32"/>
  <c r="E244" i="32"/>
  <c r="D244" i="32"/>
  <c r="T243" i="31"/>
  <c r="U242" i="31"/>
  <c r="L246" i="10"/>
  <c r="J247" i="10" s="1"/>
  <c r="M246" i="10"/>
  <c r="K247" i="10" s="1"/>
  <c r="E240" i="6"/>
  <c r="S240" i="6" s="1"/>
  <c r="F240" i="6"/>
  <c r="I240" i="6"/>
  <c r="B243" i="31" l="1"/>
  <c r="A243" i="31" s="1"/>
  <c r="F243" i="31"/>
  <c r="M243" i="31"/>
  <c r="K244" i="31" s="1"/>
  <c r="E244" i="31" s="1"/>
  <c r="S244" i="31" s="1"/>
  <c r="U243" i="31" s="1"/>
  <c r="L243" i="31"/>
  <c r="J244" i="31" s="1"/>
  <c r="F243" i="34"/>
  <c r="B243" i="34"/>
  <c r="A243" i="34" s="1"/>
  <c r="L243" i="34"/>
  <c r="J244" i="34" s="1"/>
  <c r="M243" i="34"/>
  <c r="K244" i="34" s="1"/>
  <c r="E244" i="34" s="1"/>
  <c r="S244" i="34" s="1"/>
  <c r="B245" i="35"/>
  <c r="A245" i="35" s="1"/>
  <c r="F245" i="35"/>
  <c r="I245" i="35"/>
  <c r="U243" i="35"/>
  <c r="T244" i="35"/>
  <c r="E245" i="35"/>
  <c r="B244" i="33"/>
  <c r="A244" i="33" s="1"/>
  <c r="F244" i="33"/>
  <c r="S244" i="33"/>
  <c r="L244" i="33"/>
  <c r="J245" i="33" s="1"/>
  <c r="M244" i="33"/>
  <c r="K245" i="33" s="1"/>
  <c r="S244" i="32"/>
  <c r="M244" i="32"/>
  <c r="K245" i="32" s="1"/>
  <c r="L244" i="32"/>
  <c r="J245" i="32" s="1"/>
  <c r="B244" i="32"/>
  <c r="A244" i="32" s="1"/>
  <c r="F244" i="32"/>
  <c r="I247" i="10"/>
  <c r="T240" i="6"/>
  <c r="U239" i="6"/>
  <c r="M240" i="6"/>
  <c r="K241" i="6" s="1"/>
  <c r="L240" i="6"/>
  <c r="J241" i="6" s="1"/>
  <c r="D244" i="31" l="1"/>
  <c r="I244" i="31"/>
  <c r="T244" i="31"/>
  <c r="I244" i="34"/>
  <c r="D244" i="34"/>
  <c r="L245" i="35"/>
  <c r="J246" i="35" s="1"/>
  <c r="M245" i="35"/>
  <c r="K246" i="35" s="1"/>
  <c r="E246" i="35" s="1"/>
  <c r="S245" i="35"/>
  <c r="T244" i="34"/>
  <c r="U243" i="34"/>
  <c r="I245" i="33"/>
  <c r="D245" i="33"/>
  <c r="E245" i="33"/>
  <c r="U243" i="33"/>
  <c r="T244" i="33"/>
  <c r="I245" i="32"/>
  <c r="D245" i="32"/>
  <c r="U243" i="32"/>
  <c r="T244" i="32"/>
  <c r="E245" i="32"/>
  <c r="L247" i="10"/>
  <c r="J248" i="10" s="1"/>
  <c r="M247" i="10"/>
  <c r="K248" i="10" s="1"/>
  <c r="I241" i="6"/>
  <c r="D241" i="6"/>
  <c r="B241" i="6" s="1"/>
  <c r="A241" i="6" s="1"/>
  <c r="E241" i="6"/>
  <c r="S241" i="6" s="1"/>
  <c r="M244" i="31" l="1"/>
  <c r="K245" i="31" s="1"/>
  <c r="E245" i="31" s="1"/>
  <c r="S245" i="31" s="1"/>
  <c r="L244" i="31"/>
  <c r="J245" i="31" s="1"/>
  <c r="B244" i="31"/>
  <c r="A244" i="31" s="1"/>
  <c r="F244" i="31"/>
  <c r="M244" i="34"/>
  <c r="K245" i="34" s="1"/>
  <c r="E245" i="34" s="1"/>
  <c r="S245" i="34" s="1"/>
  <c r="U244" i="34" s="1"/>
  <c r="L244" i="34"/>
  <c r="J245" i="34" s="1"/>
  <c r="F244" i="34"/>
  <c r="B244" i="34"/>
  <c r="A244" i="34" s="1"/>
  <c r="I246" i="35"/>
  <c r="D246" i="35"/>
  <c r="U244" i="35"/>
  <c r="T245" i="35"/>
  <c r="S246" i="35"/>
  <c r="B245" i="33"/>
  <c r="A245" i="33" s="1"/>
  <c r="F245" i="33"/>
  <c r="L245" i="33"/>
  <c r="J246" i="33" s="1"/>
  <c r="D246" i="33" s="1"/>
  <c r="M245" i="33"/>
  <c r="K246" i="33" s="1"/>
  <c r="E246" i="33" s="1"/>
  <c r="S245" i="33"/>
  <c r="B245" i="32"/>
  <c r="A245" i="32" s="1"/>
  <c r="F245" i="32"/>
  <c r="M245" i="32"/>
  <c r="K246" i="32" s="1"/>
  <c r="L245" i="32"/>
  <c r="J246" i="32" s="1"/>
  <c r="S245" i="32"/>
  <c r="I248" i="10"/>
  <c r="T241" i="6"/>
  <c r="U240" i="6"/>
  <c r="F241" i="6"/>
  <c r="L241" i="6"/>
  <c r="J242" i="6" s="1"/>
  <c r="M241" i="6"/>
  <c r="K242" i="6" s="1"/>
  <c r="I245" i="31" l="1"/>
  <c r="D245" i="31"/>
  <c r="T245" i="34"/>
  <c r="I245" i="34"/>
  <c r="D245" i="34"/>
  <c r="L246" i="35"/>
  <c r="J247" i="35" s="1"/>
  <c r="M246" i="35"/>
  <c r="K247" i="35" s="1"/>
  <c r="T246" i="35"/>
  <c r="U245" i="35"/>
  <c r="B246" i="35"/>
  <c r="A246" i="35" s="1"/>
  <c r="F246" i="35"/>
  <c r="U244" i="33"/>
  <c r="T245" i="33"/>
  <c r="S246" i="33"/>
  <c r="B246" i="33"/>
  <c r="A246" i="33" s="1"/>
  <c r="F246" i="33"/>
  <c r="I246" i="33"/>
  <c r="T245" i="32"/>
  <c r="U244" i="32"/>
  <c r="E246" i="32"/>
  <c r="I246" i="32"/>
  <c r="D246" i="32"/>
  <c r="T245" i="31"/>
  <c r="U244" i="31"/>
  <c r="L248" i="10"/>
  <c r="J249" i="10" s="1"/>
  <c r="M248" i="10"/>
  <c r="K249" i="10" s="1"/>
  <c r="I242" i="6"/>
  <c r="E242" i="6"/>
  <c r="S242" i="6" s="1"/>
  <c r="D242" i="6"/>
  <c r="B242" i="6" s="1"/>
  <c r="A242" i="6" s="1"/>
  <c r="F245" i="31" l="1"/>
  <c r="B245" i="31"/>
  <c r="A245" i="31" s="1"/>
  <c r="L245" i="31"/>
  <c r="J246" i="31" s="1"/>
  <c r="M245" i="31"/>
  <c r="K246" i="31" s="1"/>
  <c r="E246" i="31" s="1"/>
  <c r="S246" i="31" s="1"/>
  <c r="B245" i="34"/>
  <c r="A245" i="34" s="1"/>
  <c r="F245" i="34"/>
  <c r="M245" i="34"/>
  <c r="K246" i="34" s="1"/>
  <c r="E246" i="34" s="1"/>
  <c r="S246" i="34" s="1"/>
  <c r="L245" i="34"/>
  <c r="J246" i="34" s="1"/>
  <c r="E247" i="35"/>
  <c r="I247" i="35"/>
  <c r="D247" i="35"/>
  <c r="M246" i="33"/>
  <c r="K247" i="33" s="1"/>
  <c r="L246" i="33"/>
  <c r="J247" i="33" s="1"/>
  <c r="U245" i="33"/>
  <c r="T246" i="33"/>
  <c r="L246" i="32"/>
  <c r="J247" i="32" s="1"/>
  <c r="D247" i="32" s="1"/>
  <c r="M246" i="32"/>
  <c r="K247" i="32" s="1"/>
  <c r="E247" i="32" s="1"/>
  <c r="S246" i="32"/>
  <c r="B246" i="32"/>
  <c r="A246" i="32" s="1"/>
  <c r="F246" i="32"/>
  <c r="I249" i="10"/>
  <c r="T242" i="6"/>
  <c r="U241" i="6"/>
  <c r="M242" i="6"/>
  <c r="K243" i="6" s="1"/>
  <c r="L242" i="6"/>
  <c r="J243" i="6" s="1"/>
  <c r="D243" i="6" s="1"/>
  <c r="B243" i="6" s="1"/>
  <c r="A243" i="6" s="1"/>
  <c r="F242" i="6"/>
  <c r="D246" i="31" l="1"/>
  <c r="I246" i="31"/>
  <c r="I246" i="34"/>
  <c r="D246" i="34"/>
  <c r="S247" i="35"/>
  <c r="B247" i="35"/>
  <c r="A247" i="35" s="1"/>
  <c r="F247" i="35"/>
  <c r="M247" i="35"/>
  <c r="K248" i="35" s="1"/>
  <c r="L247" i="35"/>
  <c r="J248" i="35" s="1"/>
  <c r="D248" i="35" s="1"/>
  <c r="U245" i="34"/>
  <c r="T246" i="34"/>
  <c r="E247" i="33"/>
  <c r="I247" i="33"/>
  <c r="D247" i="33"/>
  <c r="T246" i="32"/>
  <c r="U245" i="32"/>
  <c r="S247" i="32"/>
  <c r="B247" i="32"/>
  <c r="A247" i="32" s="1"/>
  <c r="F247" i="32"/>
  <c r="I247" i="32"/>
  <c r="T246" i="31"/>
  <c r="U245" i="31"/>
  <c r="M249" i="10"/>
  <c r="K250" i="10" s="1"/>
  <c r="L249" i="10"/>
  <c r="J250" i="10" s="1"/>
  <c r="F243" i="6"/>
  <c r="I243" i="6"/>
  <c r="E243" i="6"/>
  <c r="S243" i="6" s="1"/>
  <c r="L246" i="31" l="1"/>
  <c r="J247" i="31" s="1"/>
  <c r="M246" i="31"/>
  <c r="K247" i="31" s="1"/>
  <c r="E247" i="31" s="1"/>
  <c r="S247" i="31" s="1"/>
  <c r="T247" i="31" s="1"/>
  <c r="B246" i="31"/>
  <c r="A246" i="31" s="1"/>
  <c r="F246" i="31"/>
  <c r="L246" i="34"/>
  <c r="J247" i="34" s="1"/>
  <c r="M246" i="34"/>
  <c r="K247" i="34" s="1"/>
  <c r="E247" i="34" s="1"/>
  <c r="S247" i="34" s="1"/>
  <c r="U246" i="34" s="1"/>
  <c r="F246" i="34"/>
  <c r="B246" i="34"/>
  <c r="A246" i="34" s="1"/>
  <c r="U246" i="35"/>
  <c r="T247" i="35"/>
  <c r="E248" i="35"/>
  <c r="B248" i="35"/>
  <c r="A248" i="35" s="1"/>
  <c r="F248" i="35"/>
  <c r="I248" i="35"/>
  <c r="L247" i="33"/>
  <c r="J248" i="33" s="1"/>
  <c r="M247" i="33"/>
  <c r="K248" i="33" s="1"/>
  <c r="E248" i="33" s="1"/>
  <c r="S247" i="33"/>
  <c r="B247" i="33"/>
  <c r="A247" i="33" s="1"/>
  <c r="F247" i="33"/>
  <c r="L247" i="32"/>
  <c r="J248" i="32" s="1"/>
  <c r="M247" i="32"/>
  <c r="K248" i="32" s="1"/>
  <c r="U246" i="32"/>
  <c r="T247" i="32"/>
  <c r="I250" i="10"/>
  <c r="T243" i="6"/>
  <c r="U242" i="6"/>
  <c r="M243" i="6"/>
  <c r="K244" i="6" s="1"/>
  <c r="E244" i="6" s="1"/>
  <c r="S244" i="6" s="1"/>
  <c r="L243" i="6"/>
  <c r="J244" i="6" s="1"/>
  <c r="U246" i="31" l="1"/>
  <c r="I247" i="31"/>
  <c r="D247" i="31"/>
  <c r="T247" i="34"/>
  <c r="I247" i="34"/>
  <c r="D247" i="34"/>
  <c r="L248" i="35"/>
  <c r="J249" i="35" s="1"/>
  <c r="M248" i="35"/>
  <c r="K249" i="35" s="1"/>
  <c r="E249" i="35" s="1"/>
  <c r="S248" i="35"/>
  <c r="I248" i="33"/>
  <c r="T247" i="33"/>
  <c r="U246" i="33"/>
  <c r="S248" i="33"/>
  <c r="T248" i="33" s="1"/>
  <c r="D248" i="33"/>
  <c r="E248" i="32"/>
  <c r="I248" i="32"/>
  <c r="D248" i="32"/>
  <c r="L250" i="10"/>
  <c r="J251" i="10" s="1"/>
  <c r="M250" i="10"/>
  <c r="K251" i="10" s="1"/>
  <c r="U243" i="6"/>
  <c r="T244" i="6"/>
  <c r="I244" i="6"/>
  <c r="D244" i="6"/>
  <c r="B244" i="6" s="1"/>
  <c r="A244" i="6" s="1"/>
  <c r="B247" i="31" l="1"/>
  <c r="A247" i="31" s="1"/>
  <c r="F247" i="31"/>
  <c r="L247" i="31"/>
  <c r="J248" i="31" s="1"/>
  <c r="M247" i="31"/>
  <c r="K248" i="31" s="1"/>
  <c r="E248" i="31" s="1"/>
  <c r="S248" i="31" s="1"/>
  <c r="M247" i="34"/>
  <c r="K248" i="34" s="1"/>
  <c r="E248" i="34" s="1"/>
  <c r="S248" i="34" s="1"/>
  <c r="L247" i="34"/>
  <c r="J248" i="34" s="1"/>
  <c r="F247" i="34"/>
  <c r="B247" i="34"/>
  <c r="A247" i="34" s="1"/>
  <c r="I249" i="35"/>
  <c r="D249" i="35"/>
  <c r="U247" i="35"/>
  <c r="T248" i="35"/>
  <c r="S249" i="35"/>
  <c r="B248" i="33"/>
  <c r="A248" i="33" s="1"/>
  <c r="F248" i="33"/>
  <c r="L248" i="33"/>
  <c r="J249" i="33" s="1"/>
  <c r="M248" i="33"/>
  <c r="K249" i="33" s="1"/>
  <c r="U247" i="33"/>
  <c r="M248" i="32"/>
  <c r="K249" i="32" s="1"/>
  <c r="E249" i="32" s="1"/>
  <c r="L248" i="32"/>
  <c r="J249" i="32" s="1"/>
  <c r="D249" i="32" s="1"/>
  <c r="S248" i="32"/>
  <c r="B248" i="32"/>
  <c r="A248" i="32" s="1"/>
  <c r="F248" i="32"/>
  <c r="I251" i="10"/>
  <c r="F244" i="6"/>
  <c r="M244" i="6"/>
  <c r="K245" i="6" s="1"/>
  <c r="L244" i="6"/>
  <c r="J245" i="6" s="1"/>
  <c r="D248" i="31" l="1"/>
  <c r="I248" i="31"/>
  <c r="I248" i="34"/>
  <c r="D248" i="34"/>
  <c r="L249" i="35"/>
  <c r="J250" i="35" s="1"/>
  <c r="M249" i="35"/>
  <c r="K250" i="35" s="1"/>
  <c r="T249" i="35"/>
  <c r="U248" i="35"/>
  <c r="B249" i="35"/>
  <c r="A249" i="35" s="1"/>
  <c r="F249" i="35"/>
  <c r="T248" i="34"/>
  <c r="U247" i="34"/>
  <c r="E249" i="33"/>
  <c r="I249" i="33"/>
  <c r="D249" i="33"/>
  <c r="T248" i="32"/>
  <c r="U247" i="32"/>
  <c r="S249" i="32"/>
  <c r="B249" i="32"/>
  <c r="A249" i="32" s="1"/>
  <c r="F249" i="32"/>
  <c r="I249" i="32"/>
  <c r="T248" i="31"/>
  <c r="U247" i="31"/>
  <c r="L251" i="10"/>
  <c r="J252" i="10" s="1"/>
  <c r="M251" i="10"/>
  <c r="K252" i="10" s="1"/>
  <c r="E245" i="6"/>
  <c r="S245" i="6" s="1"/>
  <c r="I245" i="6"/>
  <c r="D245" i="6"/>
  <c r="B245" i="6" s="1"/>
  <c r="A245" i="6" s="1"/>
  <c r="L248" i="31" l="1"/>
  <c r="J249" i="31" s="1"/>
  <c r="M248" i="31"/>
  <c r="K249" i="31" s="1"/>
  <c r="E249" i="31" s="1"/>
  <c r="S249" i="31" s="1"/>
  <c r="U248" i="31" s="1"/>
  <c r="B248" i="31"/>
  <c r="A248" i="31" s="1"/>
  <c r="F248" i="31"/>
  <c r="L248" i="34"/>
  <c r="J249" i="34" s="1"/>
  <c r="M248" i="34"/>
  <c r="K249" i="34" s="1"/>
  <c r="E249" i="34" s="1"/>
  <c r="S249" i="34" s="1"/>
  <c r="U248" i="34" s="1"/>
  <c r="B248" i="34"/>
  <c r="A248" i="34" s="1"/>
  <c r="F248" i="34"/>
  <c r="E250" i="35"/>
  <c r="I250" i="35"/>
  <c r="D250" i="35"/>
  <c r="B249" i="33"/>
  <c r="A249" i="33" s="1"/>
  <c r="F249" i="33"/>
  <c r="L249" i="33"/>
  <c r="J250" i="33" s="1"/>
  <c r="M249" i="33"/>
  <c r="K250" i="33" s="1"/>
  <c r="S249" i="33"/>
  <c r="L249" i="32"/>
  <c r="J250" i="32" s="1"/>
  <c r="M249" i="32"/>
  <c r="K250" i="32" s="1"/>
  <c r="U248" i="32"/>
  <c r="T249" i="32"/>
  <c r="I252" i="10"/>
  <c r="T245" i="6"/>
  <c r="U244" i="6"/>
  <c r="F245" i="6"/>
  <c r="L245" i="6"/>
  <c r="J246" i="6" s="1"/>
  <c r="M245" i="6"/>
  <c r="K246" i="6" s="1"/>
  <c r="T249" i="31" l="1"/>
  <c r="I249" i="31"/>
  <c r="D249" i="31"/>
  <c r="T249" i="34"/>
  <c r="I249" i="34"/>
  <c r="D249" i="34"/>
  <c r="S250" i="35"/>
  <c r="B250" i="35"/>
  <c r="A250" i="35" s="1"/>
  <c r="F250" i="35"/>
  <c r="L250" i="35"/>
  <c r="J251" i="35" s="1"/>
  <c r="M250" i="35"/>
  <c r="K251" i="35" s="1"/>
  <c r="E251" i="35" s="1"/>
  <c r="I250" i="33"/>
  <c r="T249" i="33"/>
  <c r="U248" i="33"/>
  <c r="E250" i="33"/>
  <c r="D250" i="33"/>
  <c r="E250" i="32"/>
  <c r="I250" i="32"/>
  <c r="D250" i="32"/>
  <c r="M252" i="10"/>
  <c r="K253" i="10" s="1"/>
  <c r="L252" i="10"/>
  <c r="J253" i="10" s="1"/>
  <c r="I246" i="6"/>
  <c r="E246" i="6"/>
  <c r="S246" i="6" s="1"/>
  <c r="D246" i="6"/>
  <c r="B246" i="6" s="1"/>
  <c r="A246" i="6" s="1"/>
  <c r="B249" i="31" l="1"/>
  <c r="A249" i="31" s="1"/>
  <c r="F249" i="31"/>
  <c r="L249" i="31"/>
  <c r="J250" i="31" s="1"/>
  <c r="M249" i="31"/>
  <c r="K250" i="31" s="1"/>
  <c r="E250" i="31" s="1"/>
  <c r="L249" i="34"/>
  <c r="J250" i="34" s="1"/>
  <c r="M249" i="34"/>
  <c r="K250" i="34" s="1"/>
  <c r="E250" i="34" s="1"/>
  <c r="S250" i="34" s="1"/>
  <c r="B249" i="34"/>
  <c r="A249" i="34" s="1"/>
  <c r="F249" i="34"/>
  <c r="I251" i="35"/>
  <c r="U249" i="35"/>
  <c r="T250" i="35"/>
  <c r="S251" i="35"/>
  <c r="D251" i="35"/>
  <c r="B250" i="33"/>
  <c r="A250" i="33" s="1"/>
  <c r="F250" i="33"/>
  <c r="S250" i="33"/>
  <c r="M250" i="33"/>
  <c r="K251" i="33" s="1"/>
  <c r="E251" i="33" s="1"/>
  <c r="L250" i="33"/>
  <c r="J251" i="33" s="1"/>
  <c r="L250" i="32"/>
  <c r="J251" i="32" s="1"/>
  <c r="D251" i="32" s="1"/>
  <c r="M250" i="32"/>
  <c r="K251" i="32" s="1"/>
  <c r="E251" i="32" s="1"/>
  <c r="S250" i="32"/>
  <c r="B250" i="32"/>
  <c r="A250" i="32" s="1"/>
  <c r="F250" i="32"/>
  <c r="S250" i="31"/>
  <c r="I253" i="10"/>
  <c r="T246" i="6"/>
  <c r="U245" i="6"/>
  <c r="M246" i="6"/>
  <c r="K247" i="6" s="1"/>
  <c r="L246" i="6"/>
  <c r="J247" i="6" s="1"/>
  <c r="F246" i="6"/>
  <c r="I250" i="31" l="1"/>
  <c r="D250" i="31"/>
  <c r="D250" i="34"/>
  <c r="I250" i="34"/>
  <c r="B251" i="35"/>
  <c r="A251" i="35" s="1"/>
  <c r="F251" i="35"/>
  <c r="T251" i="35"/>
  <c r="U250" i="35"/>
  <c r="M251" i="35"/>
  <c r="K252" i="35" s="1"/>
  <c r="L251" i="35"/>
  <c r="J252" i="35" s="1"/>
  <c r="U249" i="34"/>
  <c r="T250" i="34"/>
  <c r="S251" i="33"/>
  <c r="T251" i="33" s="1"/>
  <c r="I251" i="33"/>
  <c r="T250" i="33"/>
  <c r="U249" i="33"/>
  <c r="D251" i="33"/>
  <c r="T250" i="32"/>
  <c r="U249" i="32"/>
  <c r="S251" i="32"/>
  <c r="B251" i="32"/>
  <c r="A251" i="32" s="1"/>
  <c r="F251" i="32"/>
  <c r="I251" i="32"/>
  <c r="U249" i="31"/>
  <c r="T250" i="31"/>
  <c r="M253" i="10"/>
  <c r="K254" i="10" s="1"/>
  <c r="L253" i="10"/>
  <c r="J254" i="10" s="1"/>
  <c r="I247" i="6"/>
  <c r="D247" i="6"/>
  <c r="B247" i="6" s="1"/>
  <c r="A247" i="6" s="1"/>
  <c r="E247" i="6"/>
  <c r="S247" i="6" s="1"/>
  <c r="F250" i="31" l="1"/>
  <c r="B250" i="31"/>
  <c r="A250" i="31" s="1"/>
  <c r="M250" i="31"/>
  <c r="K251" i="31" s="1"/>
  <c r="E251" i="31" s="1"/>
  <c r="S251" i="31" s="1"/>
  <c r="L250" i="31"/>
  <c r="J251" i="31" s="1"/>
  <c r="B250" i="34"/>
  <c r="A250" i="34" s="1"/>
  <c r="F250" i="34"/>
  <c r="L250" i="34"/>
  <c r="J251" i="34" s="1"/>
  <c r="M250" i="34"/>
  <c r="K251" i="34" s="1"/>
  <c r="E251" i="34" s="1"/>
  <c r="S251" i="34" s="1"/>
  <c r="I252" i="35"/>
  <c r="E252" i="35"/>
  <c r="D252" i="35"/>
  <c r="U250" i="33"/>
  <c r="M251" i="33"/>
  <c r="K252" i="33" s="1"/>
  <c r="L251" i="33"/>
  <c r="J252" i="33" s="1"/>
  <c r="D252" i="33" s="1"/>
  <c r="B251" i="33"/>
  <c r="A251" i="33" s="1"/>
  <c r="F251" i="33"/>
  <c r="L251" i="32"/>
  <c r="J252" i="32" s="1"/>
  <c r="M251" i="32"/>
  <c r="K252" i="32" s="1"/>
  <c r="U250" i="32"/>
  <c r="T251" i="32"/>
  <c r="I254" i="10"/>
  <c r="U246" i="6"/>
  <c r="T247" i="6"/>
  <c r="F247" i="6"/>
  <c r="M247" i="6"/>
  <c r="K248" i="6" s="1"/>
  <c r="L247" i="6"/>
  <c r="J248" i="6" s="1"/>
  <c r="I251" i="31" l="1"/>
  <c r="D251" i="31"/>
  <c r="I251" i="34"/>
  <c r="D251" i="34"/>
  <c r="B252" i="35"/>
  <c r="A252" i="35" s="1"/>
  <c r="F252" i="35"/>
  <c r="S252" i="35"/>
  <c r="M252" i="35"/>
  <c r="K253" i="35" s="1"/>
  <c r="E253" i="35" s="1"/>
  <c r="L252" i="35"/>
  <c r="J253" i="35" s="1"/>
  <c r="U250" i="34"/>
  <c r="T251" i="34"/>
  <c r="B252" i="33"/>
  <c r="A252" i="33" s="1"/>
  <c r="F252" i="33"/>
  <c r="E252" i="33"/>
  <c r="I252" i="33"/>
  <c r="E252" i="32"/>
  <c r="I252" i="32"/>
  <c r="D252" i="32"/>
  <c r="T251" i="31"/>
  <c r="U250" i="31"/>
  <c r="L254" i="10"/>
  <c r="J255" i="10" s="1"/>
  <c r="M254" i="10"/>
  <c r="K255" i="10" s="1"/>
  <c r="I248" i="6"/>
  <c r="D248" i="6"/>
  <c r="B248" i="6" s="1"/>
  <c r="A248" i="6" s="1"/>
  <c r="E248" i="6"/>
  <c r="S248" i="6" s="1"/>
  <c r="B251" i="31" l="1"/>
  <c r="A251" i="31" s="1"/>
  <c r="F251" i="31"/>
  <c r="M251" i="31"/>
  <c r="K252" i="31" s="1"/>
  <c r="E252" i="31" s="1"/>
  <c r="S252" i="31" s="1"/>
  <c r="T252" i="31" s="1"/>
  <c r="L251" i="31"/>
  <c r="J252" i="31" s="1"/>
  <c r="M251" i="34"/>
  <c r="K252" i="34" s="1"/>
  <c r="E252" i="34" s="1"/>
  <c r="S252" i="34" s="1"/>
  <c r="L251" i="34"/>
  <c r="J252" i="34" s="1"/>
  <c r="B251" i="34"/>
  <c r="A251" i="34" s="1"/>
  <c r="F251" i="34"/>
  <c r="U251" i="35"/>
  <c r="T252" i="35"/>
  <c r="S253" i="35"/>
  <c r="I253" i="35"/>
  <c r="D253" i="35"/>
  <c r="S252" i="33"/>
  <c r="L252" i="33"/>
  <c r="J253" i="33" s="1"/>
  <c r="M252" i="33"/>
  <c r="K253" i="33" s="1"/>
  <c r="E253" i="33" s="1"/>
  <c r="L252" i="32"/>
  <c r="J253" i="32" s="1"/>
  <c r="D253" i="32" s="1"/>
  <c r="M252" i="32"/>
  <c r="K253" i="32" s="1"/>
  <c r="E253" i="32" s="1"/>
  <c r="S252" i="32"/>
  <c r="B252" i="32"/>
  <c r="A252" i="32" s="1"/>
  <c r="F252" i="32"/>
  <c r="I255" i="10"/>
  <c r="T248" i="6"/>
  <c r="U247" i="6"/>
  <c r="F248" i="6"/>
  <c r="M248" i="6"/>
  <c r="K249" i="6" s="1"/>
  <c r="L248" i="6"/>
  <c r="J249" i="6" s="1"/>
  <c r="D249" i="6" s="1"/>
  <c r="B249" i="6" s="1"/>
  <c r="A249" i="6" s="1"/>
  <c r="U251" i="31" l="1"/>
  <c r="I252" i="31"/>
  <c r="D252" i="31"/>
  <c r="I252" i="34"/>
  <c r="D252" i="34"/>
  <c r="B253" i="35"/>
  <c r="A253" i="35" s="1"/>
  <c r="F253" i="35"/>
  <c r="T253" i="35"/>
  <c r="U252" i="35"/>
  <c r="L253" i="35"/>
  <c r="J254" i="35" s="1"/>
  <c r="D254" i="35" s="1"/>
  <c r="M253" i="35"/>
  <c r="K254" i="35" s="1"/>
  <c r="U251" i="34"/>
  <c r="T252" i="34"/>
  <c r="I253" i="33"/>
  <c r="D253" i="33"/>
  <c r="S253" i="33"/>
  <c r="T253" i="33" s="1"/>
  <c r="T252" i="33"/>
  <c r="U251" i="33"/>
  <c r="T252" i="32"/>
  <c r="U251" i="32"/>
  <c r="S253" i="32"/>
  <c r="B253" i="32"/>
  <c r="A253" i="32" s="1"/>
  <c r="F253" i="32"/>
  <c r="I253" i="32"/>
  <c r="L255" i="10"/>
  <c r="J256" i="10" s="1"/>
  <c r="M255" i="10"/>
  <c r="K256" i="10" s="1"/>
  <c r="F249" i="6"/>
  <c r="I249" i="6"/>
  <c r="E249" i="6"/>
  <c r="S249" i="6" s="1"/>
  <c r="B252" i="31" l="1"/>
  <c r="A252" i="31" s="1"/>
  <c r="F252" i="31"/>
  <c r="M252" i="31"/>
  <c r="K253" i="31" s="1"/>
  <c r="E253" i="31" s="1"/>
  <c r="S253" i="31" s="1"/>
  <c r="L252" i="31"/>
  <c r="J253" i="31" s="1"/>
  <c r="M252" i="34"/>
  <c r="K253" i="34" s="1"/>
  <c r="E253" i="34" s="1"/>
  <c r="S253" i="34" s="1"/>
  <c r="L252" i="34"/>
  <c r="J253" i="34" s="1"/>
  <c r="F252" i="34"/>
  <c r="B252" i="34"/>
  <c r="A252" i="34" s="1"/>
  <c r="B254" i="35"/>
  <c r="A254" i="35" s="1"/>
  <c r="F254" i="35"/>
  <c r="E254" i="35"/>
  <c r="I254" i="35"/>
  <c r="L253" i="33"/>
  <c r="J254" i="33" s="1"/>
  <c r="D254" i="33" s="1"/>
  <c r="M253" i="33"/>
  <c r="K254" i="33" s="1"/>
  <c r="U252" i="33"/>
  <c r="B253" i="33"/>
  <c r="A253" i="33" s="1"/>
  <c r="F253" i="33"/>
  <c r="M253" i="32"/>
  <c r="K254" i="32" s="1"/>
  <c r="L253" i="32"/>
  <c r="J254" i="32" s="1"/>
  <c r="U252" i="32"/>
  <c r="T253" i="32"/>
  <c r="I256" i="10"/>
  <c r="T249" i="6"/>
  <c r="U248" i="6"/>
  <c r="L249" i="6"/>
  <c r="J250" i="6" s="1"/>
  <c r="M249" i="6"/>
  <c r="K250" i="6" s="1"/>
  <c r="D253" i="31" l="1"/>
  <c r="I253" i="31"/>
  <c r="D253" i="34"/>
  <c r="I253" i="34"/>
  <c r="S254" i="35"/>
  <c r="L254" i="35"/>
  <c r="J255" i="35" s="1"/>
  <c r="M254" i="35"/>
  <c r="K255" i="35" s="1"/>
  <c r="E255" i="35" s="1"/>
  <c r="T253" i="34"/>
  <c r="U252" i="34"/>
  <c r="B254" i="33"/>
  <c r="A254" i="33" s="1"/>
  <c r="F254" i="33"/>
  <c r="E254" i="33"/>
  <c r="I254" i="33"/>
  <c r="I254" i="32"/>
  <c r="D254" i="32"/>
  <c r="E254" i="32"/>
  <c r="T253" i="31"/>
  <c r="U252" i="31"/>
  <c r="L256" i="10"/>
  <c r="J257" i="10" s="1"/>
  <c r="M256" i="10"/>
  <c r="K257" i="10" s="1"/>
  <c r="E250" i="6"/>
  <c r="S250" i="6" s="1"/>
  <c r="I250" i="6"/>
  <c r="D250" i="6"/>
  <c r="B250" i="6" s="1"/>
  <c r="A250" i="6" s="1"/>
  <c r="L253" i="31" l="1"/>
  <c r="J254" i="31" s="1"/>
  <c r="M253" i="31"/>
  <c r="K254" i="31" s="1"/>
  <c r="E254" i="31" s="1"/>
  <c r="S254" i="31" s="1"/>
  <c r="U253" i="31" s="1"/>
  <c r="B253" i="31"/>
  <c r="A253" i="31" s="1"/>
  <c r="F253" i="31"/>
  <c r="B253" i="34"/>
  <c r="A253" i="34" s="1"/>
  <c r="F253" i="34"/>
  <c r="L253" i="34"/>
  <c r="J254" i="34" s="1"/>
  <c r="M253" i="34"/>
  <c r="K254" i="34" s="1"/>
  <c r="E254" i="34" s="1"/>
  <c r="S254" i="34" s="1"/>
  <c r="T254" i="34" s="1"/>
  <c r="U253" i="35"/>
  <c r="T254" i="35"/>
  <c r="S255" i="35"/>
  <c r="U254" i="35" s="1"/>
  <c r="I255" i="35"/>
  <c r="D255" i="35"/>
  <c r="S254" i="33"/>
  <c r="M254" i="33"/>
  <c r="K255" i="33" s="1"/>
  <c r="E255" i="33" s="1"/>
  <c r="L254" i="33"/>
  <c r="J255" i="33" s="1"/>
  <c r="B254" i="32"/>
  <c r="A254" i="32" s="1"/>
  <c r="F254" i="32"/>
  <c r="M254" i="32"/>
  <c r="K255" i="32" s="1"/>
  <c r="L254" i="32"/>
  <c r="J255" i="32" s="1"/>
  <c r="S254" i="32"/>
  <c r="I257" i="10"/>
  <c r="T250" i="6"/>
  <c r="U249" i="6"/>
  <c r="M250" i="6"/>
  <c r="K251" i="6" s="1"/>
  <c r="E251" i="6" s="1"/>
  <c r="S251" i="6" s="1"/>
  <c r="T251" i="6" s="1"/>
  <c r="L250" i="6"/>
  <c r="J251" i="6" s="1"/>
  <c r="D251" i="6" s="1"/>
  <c r="B251" i="6" s="1"/>
  <c r="A251" i="6" s="1"/>
  <c r="F250" i="6"/>
  <c r="T254" i="31" l="1"/>
  <c r="I254" i="31"/>
  <c r="D254" i="31"/>
  <c r="D254" i="34"/>
  <c r="I254" i="34"/>
  <c r="U253" i="34"/>
  <c r="M255" i="35"/>
  <c r="K256" i="35" s="1"/>
  <c r="L255" i="35"/>
  <c r="J256" i="35" s="1"/>
  <c r="D256" i="35" s="1"/>
  <c r="B255" i="35"/>
  <c r="A255" i="35" s="1"/>
  <c r="F255" i="35"/>
  <c r="T255" i="35"/>
  <c r="S255" i="33"/>
  <c r="U254" i="33" s="1"/>
  <c r="I255" i="33"/>
  <c r="D255" i="33"/>
  <c r="U253" i="33"/>
  <c r="T254" i="33"/>
  <c r="T254" i="32"/>
  <c r="U253" i="32"/>
  <c r="E255" i="32"/>
  <c r="I255" i="32"/>
  <c r="D255" i="32"/>
  <c r="M257" i="10"/>
  <c r="K258" i="10" s="1"/>
  <c r="L257" i="10"/>
  <c r="J258" i="10" s="1"/>
  <c r="U250" i="6"/>
  <c r="F251" i="6"/>
  <c r="I251" i="6"/>
  <c r="F254" i="31" l="1"/>
  <c r="B254" i="31"/>
  <c r="A254" i="31" s="1"/>
  <c r="L254" i="31"/>
  <c r="J255" i="31" s="1"/>
  <c r="M254" i="31"/>
  <c r="K255" i="31" s="1"/>
  <c r="E255" i="31" s="1"/>
  <c r="S255" i="31" s="1"/>
  <c r="B254" i="34"/>
  <c r="A254" i="34" s="1"/>
  <c r="F254" i="34"/>
  <c r="L254" i="34"/>
  <c r="J255" i="34" s="1"/>
  <c r="M254" i="34"/>
  <c r="K255" i="34" s="1"/>
  <c r="E255" i="34" s="1"/>
  <c r="S255" i="34" s="1"/>
  <c r="E256" i="35"/>
  <c r="B256" i="35"/>
  <c r="A256" i="35" s="1"/>
  <c r="F256" i="35"/>
  <c r="I256" i="35"/>
  <c r="T255" i="33"/>
  <c r="B255" i="33"/>
  <c r="A255" i="33" s="1"/>
  <c r="F255" i="33"/>
  <c r="L255" i="33"/>
  <c r="J256" i="33" s="1"/>
  <c r="M255" i="33"/>
  <c r="K256" i="33" s="1"/>
  <c r="L255" i="32"/>
  <c r="J256" i="32" s="1"/>
  <c r="D256" i="32" s="1"/>
  <c r="M255" i="32"/>
  <c r="K256" i="32" s="1"/>
  <c r="E256" i="32" s="1"/>
  <c r="S255" i="32"/>
  <c r="B255" i="32"/>
  <c r="A255" i="32" s="1"/>
  <c r="F255" i="32"/>
  <c r="I258" i="10"/>
  <c r="M251" i="6"/>
  <c r="K252" i="6" s="1"/>
  <c r="L251" i="6"/>
  <c r="J252" i="6" s="1"/>
  <c r="I255" i="31" l="1"/>
  <c r="D255" i="31"/>
  <c r="I255" i="34"/>
  <c r="D255" i="34"/>
  <c r="L256" i="35"/>
  <c r="J257" i="35" s="1"/>
  <c r="M256" i="35"/>
  <c r="K257" i="35" s="1"/>
  <c r="E257" i="35" s="1"/>
  <c r="S256" i="35"/>
  <c r="U254" i="34"/>
  <c r="T255" i="34"/>
  <c r="E256" i="33"/>
  <c r="I256" i="33"/>
  <c r="D256" i="33"/>
  <c r="T255" i="32"/>
  <c r="U254" i="32"/>
  <c r="S256" i="32"/>
  <c r="B256" i="32"/>
  <c r="A256" i="32" s="1"/>
  <c r="F256" i="32"/>
  <c r="I256" i="32"/>
  <c r="U254" i="31"/>
  <c r="T255" i="31"/>
  <c r="L258" i="10"/>
  <c r="J259" i="10" s="1"/>
  <c r="M258" i="10"/>
  <c r="K259" i="10" s="1"/>
  <c r="I252" i="6"/>
  <c r="D252" i="6"/>
  <c r="B252" i="6" s="1"/>
  <c r="A252" i="6" s="1"/>
  <c r="E252" i="6"/>
  <c r="S252" i="6" s="1"/>
  <c r="B255" i="31" l="1"/>
  <c r="A255" i="31" s="1"/>
  <c r="F255" i="31"/>
  <c r="M255" i="31"/>
  <c r="K256" i="31" s="1"/>
  <c r="E256" i="31" s="1"/>
  <c r="S256" i="31" s="1"/>
  <c r="L255" i="31"/>
  <c r="J256" i="31" s="1"/>
  <c r="M255" i="34"/>
  <c r="K256" i="34" s="1"/>
  <c r="E256" i="34" s="1"/>
  <c r="S256" i="34" s="1"/>
  <c r="T256" i="34" s="1"/>
  <c r="L255" i="34"/>
  <c r="J256" i="34" s="1"/>
  <c r="B255" i="34"/>
  <c r="A255" i="34" s="1"/>
  <c r="F255" i="34"/>
  <c r="I257" i="35"/>
  <c r="D257" i="35"/>
  <c r="U255" i="35"/>
  <c r="T256" i="35"/>
  <c r="S257" i="35"/>
  <c r="B256" i="33"/>
  <c r="A256" i="33" s="1"/>
  <c r="F256" i="33"/>
  <c r="L256" i="33"/>
  <c r="J257" i="33" s="1"/>
  <c r="D257" i="33" s="1"/>
  <c r="M256" i="33"/>
  <c r="K257" i="33" s="1"/>
  <c r="S256" i="33"/>
  <c r="L256" i="32"/>
  <c r="J257" i="32" s="1"/>
  <c r="M256" i="32"/>
  <c r="K257" i="32" s="1"/>
  <c r="U255" i="32"/>
  <c r="T256" i="32"/>
  <c r="I259" i="10"/>
  <c r="U251" i="6"/>
  <c r="T252" i="6"/>
  <c r="F252" i="6"/>
  <c r="M252" i="6"/>
  <c r="K253" i="6" s="1"/>
  <c r="L252" i="6"/>
  <c r="J253" i="6" s="1"/>
  <c r="D256" i="31" l="1"/>
  <c r="I256" i="31"/>
  <c r="U255" i="34"/>
  <c r="I256" i="34"/>
  <c r="D256" i="34"/>
  <c r="T257" i="35"/>
  <c r="L257" i="35"/>
  <c r="J258" i="35" s="1"/>
  <c r="D258" i="35" s="1"/>
  <c r="M257" i="35"/>
  <c r="K258" i="35" s="1"/>
  <c r="U256" i="35"/>
  <c r="B257" i="35"/>
  <c r="A257" i="35" s="1"/>
  <c r="F257" i="35"/>
  <c r="T256" i="33"/>
  <c r="U255" i="33"/>
  <c r="B257" i="33"/>
  <c r="A257" i="33" s="1"/>
  <c r="F257" i="33"/>
  <c r="I257" i="33"/>
  <c r="E257" i="33"/>
  <c r="E257" i="32"/>
  <c r="I257" i="32"/>
  <c r="D257" i="32"/>
  <c r="T256" i="31"/>
  <c r="U255" i="31"/>
  <c r="L259" i="10"/>
  <c r="J260" i="10" s="1"/>
  <c r="M259" i="10"/>
  <c r="K260" i="10" s="1"/>
  <c r="E253" i="6"/>
  <c r="S253" i="6" s="1"/>
  <c r="I253" i="6"/>
  <c r="D253" i="6"/>
  <c r="B253" i="6" s="1"/>
  <c r="A253" i="6" s="1"/>
  <c r="M256" i="31" l="1"/>
  <c r="K257" i="31" s="1"/>
  <c r="E257" i="31" s="1"/>
  <c r="S257" i="31" s="1"/>
  <c r="T257" i="31" s="1"/>
  <c r="L256" i="31"/>
  <c r="J257" i="31" s="1"/>
  <c r="B256" i="31"/>
  <c r="A256" i="31" s="1"/>
  <c r="F256" i="31"/>
  <c r="B256" i="34"/>
  <c r="A256" i="34" s="1"/>
  <c r="F256" i="34"/>
  <c r="M256" i="34"/>
  <c r="K257" i="34" s="1"/>
  <c r="E257" i="34" s="1"/>
  <c r="S257" i="34" s="1"/>
  <c r="L256" i="34"/>
  <c r="J257" i="34" s="1"/>
  <c r="E258" i="35"/>
  <c r="B258" i="35"/>
  <c r="A258" i="35" s="1"/>
  <c r="F258" i="35"/>
  <c r="I258" i="35"/>
  <c r="S257" i="33"/>
  <c r="L257" i="33"/>
  <c r="J258" i="33" s="1"/>
  <c r="M257" i="33"/>
  <c r="K258" i="33" s="1"/>
  <c r="E258" i="33" s="1"/>
  <c r="M257" i="32"/>
  <c r="K258" i="32" s="1"/>
  <c r="E258" i="32" s="1"/>
  <c r="L257" i="32"/>
  <c r="J258" i="32" s="1"/>
  <c r="D258" i="32" s="1"/>
  <c r="S257" i="32"/>
  <c r="B257" i="32"/>
  <c r="A257" i="32" s="1"/>
  <c r="F257" i="32"/>
  <c r="I260" i="10"/>
  <c r="T253" i="6"/>
  <c r="U252" i="6"/>
  <c r="L253" i="6"/>
  <c r="J254" i="6" s="1"/>
  <c r="D254" i="6" s="1"/>
  <c r="B254" i="6" s="1"/>
  <c r="A254" i="6" s="1"/>
  <c r="M253" i="6"/>
  <c r="K254" i="6" s="1"/>
  <c r="E254" i="6" s="1"/>
  <c r="S254" i="6" s="1"/>
  <c r="T254" i="6" s="1"/>
  <c r="F253" i="6"/>
  <c r="U256" i="31" l="1"/>
  <c r="I257" i="31"/>
  <c r="D257" i="31"/>
  <c r="I257" i="34"/>
  <c r="D257" i="34"/>
  <c r="M258" i="35"/>
  <c r="K259" i="35" s="1"/>
  <c r="L258" i="35"/>
  <c r="J259" i="35" s="1"/>
  <c r="S258" i="35"/>
  <c r="T257" i="34"/>
  <c r="U256" i="34"/>
  <c r="S258" i="33"/>
  <c r="T258" i="33" s="1"/>
  <c r="I258" i="33"/>
  <c r="D258" i="33"/>
  <c r="T257" i="33"/>
  <c r="U256" i="33"/>
  <c r="T257" i="32"/>
  <c r="U256" i="32"/>
  <c r="I258" i="32"/>
  <c r="S258" i="32"/>
  <c r="B258" i="32"/>
  <c r="A258" i="32" s="1"/>
  <c r="F258" i="32"/>
  <c r="M260" i="10"/>
  <c r="K261" i="10" s="1"/>
  <c r="L260" i="10"/>
  <c r="J261" i="10" s="1"/>
  <c r="U253" i="6"/>
  <c r="F254" i="6"/>
  <c r="I254" i="6"/>
  <c r="B257" i="31" l="1"/>
  <c r="A257" i="31" s="1"/>
  <c r="F257" i="31"/>
  <c r="L257" i="31"/>
  <c r="J258" i="31" s="1"/>
  <c r="M257" i="31"/>
  <c r="K258" i="31" s="1"/>
  <c r="E258" i="31" s="1"/>
  <c r="S258" i="31" s="1"/>
  <c r="L257" i="34"/>
  <c r="J258" i="34" s="1"/>
  <c r="M257" i="34"/>
  <c r="K258" i="34" s="1"/>
  <c r="E258" i="34" s="1"/>
  <c r="S258" i="34" s="1"/>
  <c r="T258" i="34" s="1"/>
  <c r="B257" i="34"/>
  <c r="A257" i="34" s="1"/>
  <c r="F257" i="34"/>
  <c r="I259" i="35"/>
  <c r="D259" i="35"/>
  <c r="U257" i="35"/>
  <c r="T258" i="35"/>
  <c r="E259" i="35"/>
  <c r="U257" i="33"/>
  <c r="L258" i="33"/>
  <c r="J259" i="33" s="1"/>
  <c r="M258" i="33"/>
  <c r="K259" i="33" s="1"/>
  <c r="B258" i="33"/>
  <c r="A258" i="33" s="1"/>
  <c r="F258" i="33"/>
  <c r="M258" i="32"/>
  <c r="K259" i="32" s="1"/>
  <c r="L258" i="32"/>
  <c r="J259" i="32" s="1"/>
  <c r="U257" i="32"/>
  <c r="T258" i="32"/>
  <c r="I261" i="10"/>
  <c r="M254" i="6"/>
  <c r="K255" i="6" s="1"/>
  <c r="L254" i="6"/>
  <c r="J255" i="6" s="1"/>
  <c r="D258" i="31" l="1"/>
  <c r="I258" i="31"/>
  <c r="U257" i="34"/>
  <c r="D258" i="34"/>
  <c r="I258" i="34"/>
  <c r="S259" i="35"/>
  <c r="L259" i="35"/>
  <c r="J260" i="35" s="1"/>
  <c r="M259" i="35"/>
  <c r="K260" i="35" s="1"/>
  <c r="E260" i="35" s="1"/>
  <c r="B259" i="35"/>
  <c r="A259" i="35" s="1"/>
  <c r="F259" i="35"/>
  <c r="I259" i="33"/>
  <c r="D259" i="33"/>
  <c r="E259" i="33"/>
  <c r="E259" i="32"/>
  <c r="I259" i="32"/>
  <c r="D259" i="32"/>
  <c r="T258" i="31"/>
  <c r="U257" i="31"/>
  <c r="M261" i="10"/>
  <c r="K262" i="10" s="1"/>
  <c r="L261" i="10"/>
  <c r="J262" i="10" s="1"/>
  <c r="I255" i="6"/>
  <c r="D255" i="6"/>
  <c r="B255" i="6" s="1"/>
  <c r="A255" i="6" s="1"/>
  <c r="E255" i="6"/>
  <c r="S255" i="6" s="1"/>
  <c r="M258" i="31" l="1"/>
  <c r="K259" i="31" s="1"/>
  <c r="E259" i="31" s="1"/>
  <c r="S259" i="31" s="1"/>
  <c r="L258" i="31"/>
  <c r="J259" i="31" s="1"/>
  <c r="B258" i="31"/>
  <c r="A258" i="31" s="1"/>
  <c r="F258" i="31"/>
  <c r="B258" i="34"/>
  <c r="A258" i="34" s="1"/>
  <c r="F258" i="34"/>
  <c r="M258" i="34"/>
  <c r="K259" i="34" s="1"/>
  <c r="E259" i="34" s="1"/>
  <c r="S259" i="34" s="1"/>
  <c r="L258" i="34"/>
  <c r="J259" i="34" s="1"/>
  <c r="S260" i="35"/>
  <c r="I260" i="35"/>
  <c r="D260" i="35"/>
  <c r="T259" i="35"/>
  <c r="U258" i="35"/>
  <c r="S259" i="33"/>
  <c r="B259" i="33"/>
  <c r="A259" i="33" s="1"/>
  <c r="F259" i="33"/>
  <c r="L259" i="33"/>
  <c r="J260" i="33" s="1"/>
  <c r="D260" i="33" s="1"/>
  <c r="M259" i="33"/>
  <c r="K260" i="33" s="1"/>
  <c r="E260" i="33" s="1"/>
  <c r="S259" i="32"/>
  <c r="M259" i="32"/>
  <c r="K260" i="32" s="1"/>
  <c r="L259" i="32"/>
  <c r="J260" i="32" s="1"/>
  <c r="B259" i="32"/>
  <c r="A259" i="32" s="1"/>
  <c r="F259" i="32"/>
  <c r="I262" i="10"/>
  <c r="U254" i="6"/>
  <c r="T255" i="6"/>
  <c r="F255" i="6"/>
  <c r="M255" i="6"/>
  <c r="K256" i="6" s="1"/>
  <c r="L255" i="6"/>
  <c r="J256" i="6" s="1"/>
  <c r="D259" i="31" l="1"/>
  <c r="I259" i="31"/>
  <c r="I259" i="34"/>
  <c r="D259" i="34"/>
  <c r="B260" i="35"/>
  <c r="A260" i="35" s="1"/>
  <c r="F260" i="35"/>
  <c r="T260" i="35"/>
  <c r="M260" i="35"/>
  <c r="K261" i="35" s="1"/>
  <c r="L260" i="35"/>
  <c r="J261" i="35" s="1"/>
  <c r="D261" i="35" s="1"/>
  <c r="U259" i="35"/>
  <c r="U258" i="34"/>
  <c r="T259" i="34"/>
  <c r="S260" i="33"/>
  <c r="T260" i="33" s="1"/>
  <c r="B260" i="33"/>
  <c r="A260" i="33" s="1"/>
  <c r="F260" i="33"/>
  <c r="I260" i="33"/>
  <c r="U258" i="33"/>
  <c r="T259" i="33"/>
  <c r="T259" i="32"/>
  <c r="U258" i="32"/>
  <c r="I260" i="32"/>
  <c r="D260" i="32"/>
  <c r="E260" i="32"/>
  <c r="T259" i="31"/>
  <c r="U258" i="31"/>
  <c r="L262" i="10"/>
  <c r="J263" i="10" s="1"/>
  <c r="M262" i="10"/>
  <c r="K263" i="10" s="1"/>
  <c r="E256" i="6"/>
  <c r="S256" i="6" s="1"/>
  <c r="I256" i="6"/>
  <c r="D256" i="6"/>
  <c r="B256" i="6" s="1"/>
  <c r="A256" i="6" s="1"/>
  <c r="M259" i="31" l="1"/>
  <c r="K260" i="31" s="1"/>
  <c r="E260" i="31" s="1"/>
  <c r="S260" i="31" s="1"/>
  <c r="L259" i="31"/>
  <c r="J260" i="31" s="1"/>
  <c r="F259" i="31"/>
  <c r="B259" i="31"/>
  <c r="A259" i="31" s="1"/>
  <c r="M259" i="34"/>
  <c r="K260" i="34" s="1"/>
  <c r="E260" i="34" s="1"/>
  <c r="S260" i="34" s="1"/>
  <c r="T260" i="34" s="1"/>
  <c r="L259" i="34"/>
  <c r="J260" i="34" s="1"/>
  <c r="F259" i="34"/>
  <c r="B259" i="34"/>
  <c r="A259" i="34" s="1"/>
  <c r="B261" i="35"/>
  <c r="A261" i="35" s="1"/>
  <c r="F261" i="35"/>
  <c r="I261" i="35"/>
  <c r="E261" i="35"/>
  <c r="L260" i="33"/>
  <c r="J261" i="33" s="1"/>
  <c r="M260" i="33"/>
  <c r="K261" i="33" s="1"/>
  <c r="U259" i="33"/>
  <c r="B260" i="32"/>
  <c r="A260" i="32" s="1"/>
  <c r="F260" i="32"/>
  <c r="M260" i="32"/>
  <c r="K261" i="32" s="1"/>
  <c r="L260" i="32"/>
  <c r="J261" i="32" s="1"/>
  <c r="D261" i="32" s="1"/>
  <c r="S260" i="32"/>
  <c r="I263" i="10"/>
  <c r="T256" i="6"/>
  <c r="U255" i="6"/>
  <c r="L256" i="6"/>
  <c r="J257" i="6" s="1"/>
  <c r="D257" i="6" s="1"/>
  <c r="B257" i="6" s="1"/>
  <c r="A257" i="6" s="1"/>
  <c r="M256" i="6"/>
  <c r="K257" i="6" s="1"/>
  <c r="E257" i="6" s="1"/>
  <c r="S257" i="6" s="1"/>
  <c r="U256" i="6" s="1"/>
  <c r="F256" i="6"/>
  <c r="I260" i="31" l="1"/>
  <c r="D260" i="31"/>
  <c r="U259" i="34"/>
  <c r="D260" i="34"/>
  <c r="I260" i="34"/>
  <c r="L261" i="35"/>
  <c r="J262" i="35" s="1"/>
  <c r="M261" i="35"/>
  <c r="K262" i="35" s="1"/>
  <c r="S261" i="35"/>
  <c r="E261" i="33"/>
  <c r="I261" i="33"/>
  <c r="D261" i="33"/>
  <c r="B261" i="32"/>
  <c r="A261" i="32" s="1"/>
  <c r="F261" i="32"/>
  <c r="T260" i="32"/>
  <c r="U259" i="32"/>
  <c r="E261" i="32"/>
  <c r="I261" i="32"/>
  <c r="T260" i="31"/>
  <c r="U259" i="31"/>
  <c r="L263" i="10"/>
  <c r="J264" i="10" s="1"/>
  <c r="M263" i="10"/>
  <c r="K264" i="10" s="1"/>
  <c r="T257" i="6"/>
  <c r="F257" i="6"/>
  <c r="I257" i="6"/>
  <c r="B260" i="31" l="1"/>
  <c r="A260" i="31" s="1"/>
  <c r="F260" i="31"/>
  <c r="L260" i="31"/>
  <c r="J261" i="31" s="1"/>
  <c r="M260" i="31"/>
  <c r="K261" i="31" s="1"/>
  <c r="E261" i="31" s="1"/>
  <c r="S261" i="31" s="1"/>
  <c r="T261" i="31" s="1"/>
  <c r="B260" i="34"/>
  <c r="A260" i="34" s="1"/>
  <c r="F260" i="34"/>
  <c r="M260" i="34"/>
  <c r="K261" i="34" s="1"/>
  <c r="E261" i="34" s="1"/>
  <c r="S261" i="34" s="1"/>
  <c r="L260" i="34"/>
  <c r="J261" i="34" s="1"/>
  <c r="I262" i="35"/>
  <c r="D262" i="35"/>
  <c r="U260" i="35"/>
  <c r="T261" i="35"/>
  <c r="E262" i="35"/>
  <c r="S261" i="33"/>
  <c r="M261" i="33"/>
  <c r="K262" i="33" s="1"/>
  <c r="L261" i="33"/>
  <c r="J262" i="33" s="1"/>
  <c r="B261" i="33"/>
  <c r="A261" i="33" s="1"/>
  <c r="F261" i="33"/>
  <c r="L261" i="32"/>
  <c r="J262" i="32" s="1"/>
  <c r="M261" i="32"/>
  <c r="K262" i="32" s="1"/>
  <c r="E262" i="32" s="1"/>
  <c r="S261" i="32"/>
  <c r="I264" i="10"/>
  <c r="L257" i="6"/>
  <c r="J258" i="6" s="1"/>
  <c r="M257" i="6"/>
  <c r="K258" i="6" s="1"/>
  <c r="I261" i="31" l="1"/>
  <c r="D261" i="31"/>
  <c r="U260" i="31"/>
  <c r="I261" i="34"/>
  <c r="L261" i="34" s="1"/>
  <c r="J262" i="34" s="1"/>
  <c r="D261" i="34"/>
  <c r="S262" i="35"/>
  <c r="B262" i="35"/>
  <c r="A262" i="35" s="1"/>
  <c r="F262" i="35"/>
  <c r="M262" i="35"/>
  <c r="K263" i="35" s="1"/>
  <c r="E263" i="35" s="1"/>
  <c r="L262" i="35"/>
  <c r="J263" i="35" s="1"/>
  <c r="D263" i="35" s="1"/>
  <c r="T261" i="34"/>
  <c r="U260" i="34"/>
  <c r="I262" i="33"/>
  <c r="T261" i="33"/>
  <c r="U260" i="33"/>
  <c r="D262" i="33"/>
  <c r="E262" i="33"/>
  <c r="T261" i="32"/>
  <c r="U260" i="32"/>
  <c r="S262" i="32"/>
  <c r="T262" i="32" s="1"/>
  <c r="I262" i="32"/>
  <c r="D262" i="32"/>
  <c r="L264" i="10"/>
  <c r="J265" i="10" s="1"/>
  <c r="M264" i="10"/>
  <c r="K265" i="10" s="1"/>
  <c r="I258" i="6"/>
  <c r="D258" i="6"/>
  <c r="B258" i="6" s="1"/>
  <c r="A258" i="6" s="1"/>
  <c r="E258" i="6"/>
  <c r="S258" i="6" s="1"/>
  <c r="F261" i="31" l="1"/>
  <c r="B261" i="31"/>
  <c r="A261" i="31" s="1"/>
  <c r="L261" i="31"/>
  <c r="J262" i="31" s="1"/>
  <c r="M261" i="31"/>
  <c r="K262" i="31" s="1"/>
  <c r="E262" i="31" s="1"/>
  <c r="S262" i="31" s="1"/>
  <c r="D262" i="34"/>
  <c r="B262" i="34" s="1"/>
  <c r="M261" i="34"/>
  <c r="K262" i="34" s="1"/>
  <c r="E262" i="34" s="1"/>
  <c r="S262" i="34" s="1"/>
  <c r="U261" i="34" s="1"/>
  <c r="B261" i="34"/>
  <c r="A261" i="34" s="1"/>
  <c r="F261" i="34"/>
  <c r="S263" i="35"/>
  <c r="T263" i="35" s="1"/>
  <c r="B263" i="35"/>
  <c r="A263" i="35" s="1"/>
  <c r="F263" i="35"/>
  <c r="I263" i="35"/>
  <c r="T262" i="35"/>
  <c r="U261" i="35"/>
  <c r="B262" i="33"/>
  <c r="A262" i="33" s="1"/>
  <c r="F262" i="33"/>
  <c r="L262" i="33"/>
  <c r="J263" i="33" s="1"/>
  <c r="M262" i="33"/>
  <c r="K263" i="33" s="1"/>
  <c r="E263" i="33" s="1"/>
  <c r="S262" i="33"/>
  <c r="B262" i="32"/>
  <c r="A262" i="32" s="1"/>
  <c r="F262" i="32"/>
  <c r="U261" i="32"/>
  <c r="L262" i="32"/>
  <c r="J263" i="32" s="1"/>
  <c r="M262" i="32"/>
  <c r="K263" i="32" s="1"/>
  <c r="I265" i="10"/>
  <c r="T258" i="6"/>
  <c r="U257" i="6"/>
  <c r="F258" i="6"/>
  <c r="M258" i="6"/>
  <c r="K259" i="6" s="1"/>
  <c r="L258" i="6"/>
  <c r="J259" i="6" s="1"/>
  <c r="I262" i="31" l="1"/>
  <c r="D262" i="31"/>
  <c r="T262" i="34"/>
  <c r="I262" i="34"/>
  <c r="L262" i="34" s="1"/>
  <c r="J263" i="34" s="1"/>
  <c r="D263" i="34" s="1"/>
  <c r="F262" i="34"/>
  <c r="A262" i="34"/>
  <c r="U262" i="35"/>
  <c r="L263" i="35"/>
  <c r="J264" i="35" s="1"/>
  <c r="M263" i="35"/>
  <c r="K264" i="35" s="1"/>
  <c r="S263" i="33"/>
  <c r="T263" i="33" s="1"/>
  <c r="I263" i="33"/>
  <c r="U261" i="33"/>
  <c r="T262" i="33"/>
  <c r="D263" i="33"/>
  <c r="E263" i="32"/>
  <c r="I263" i="32"/>
  <c r="D263" i="32"/>
  <c r="T262" i="31"/>
  <c r="U261" i="31"/>
  <c r="M265" i="10"/>
  <c r="K266" i="10" s="1"/>
  <c r="L265" i="10"/>
  <c r="J266" i="10" s="1"/>
  <c r="I259" i="6"/>
  <c r="E259" i="6"/>
  <c r="S259" i="6" s="1"/>
  <c r="D259" i="6"/>
  <c r="B259" i="6" s="1"/>
  <c r="A259" i="6" s="1"/>
  <c r="B262" i="31" l="1"/>
  <c r="A262" i="31" s="1"/>
  <c r="F262" i="31"/>
  <c r="M262" i="31"/>
  <c r="K263" i="31" s="1"/>
  <c r="E263" i="31" s="1"/>
  <c r="S263" i="31" s="1"/>
  <c r="U262" i="31" s="1"/>
  <c r="L262" i="31"/>
  <c r="J263" i="31" s="1"/>
  <c r="M262" i="34"/>
  <c r="K263" i="34" s="1"/>
  <c r="I263" i="34" s="1"/>
  <c r="L263" i="34" s="1"/>
  <c r="J264" i="34" s="1"/>
  <c r="D264" i="34" s="1"/>
  <c r="E264" i="35"/>
  <c r="I264" i="35"/>
  <c r="D264" i="35"/>
  <c r="B263" i="34"/>
  <c r="A263" i="34" s="1"/>
  <c r="F263" i="34"/>
  <c r="U262" i="33"/>
  <c r="L263" i="33"/>
  <c r="J264" i="33" s="1"/>
  <c r="D264" i="33" s="1"/>
  <c r="M263" i="33"/>
  <c r="K264" i="33" s="1"/>
  <c r="B263" i="33"/>
  <c r="A263" i="33" s="1"/>
  <c r="F263" i="33"/>
  <c r="L263" i="32"/>
  <c r="J264" i="32" s="1"/>
  <c r="D264" i="32" s="1"/>
  <c r="M263" i="32"/>
  <c r="K264" i="32" s="1"/>
  <c r="E264" i="32" s="1"/>
  <c r="S263" i="32"/>
  <c r="B263" i="32"/>
  <c r="A263" i="32" s="1"/>
  <c r="F263" i="32"/>
  <c r="I266" i="10"/>
  <c r="T259" i="6"/>
  <c r="U258" i="6"/>
  <c r="M259" i="6"/>
  <c r="K260" i="6" s="1"/>
  <c r="E260" i="6" s="1"/>
  <c r="S260" i="6" s="1"/>
  <c r="L259" i="6"/>
  <c r="J260" i="6" s="1"/>
  <c r="D260" i="6" s="1"/>
  <c r="B260" i="6" s="1"/>
  <c r="A260" i="6" s="1"/>
  <c r="F259" i="6"/>
  <c r="D263" i="31" l="1"/>
  <c r="I263" i="31"/>
  <c r="T263" i="31"/>
  <c r="M263" i="34"/>
  <c r="K264" i="34" s="1"/>
  <c r="I264" i="34" s="1"/>
  <c r="E263" i="34"/>
  <c r="S263" i="34" s="1"/>
  <c r="T263" i="34" s="1"/>
  <c r="S264" i="35"/>
  <c r="B264" i="35"/>
  <c r="A264" i="35" s="1"/>
  <c r="F264" i="35"/>
  <c r="M264" i="35"/>
  <c r="K265" i="35" s="1"/>
  <c r="L264" i="35"/>
  <c r="J265" i="35" s="1"/>
  <c r="D265" i="35" s="1"/>
  <c r="B264" i="34"/>
  <c r="A264" i="34" s="1"/>
  <c r="F264" i="34"/>
  <c r="E264" i="33"/>
  <c r="B264" i="33"/>
  <c r="A264" i="33" s="1"/>
  <c r="F264" i="33"/>
  <c r="I264" i="33"/>
  <c r="B264" i="32"/>
  <c r="A264" i="32" s="1"/>
  <c r="F264" i="32"/>
  <c r="U262" i="32"/>
  <c r="T263" i="32"/>
  <c r="S264" i="32"/>
  <c r="T264" i="32" s="1"/>
  <c r="I264" i="32"/>
  <c r="L266" i="10"/>
  <c r="J267" i="10" s="1"/>
  <c r="M266" i="10"/>
  <c r="K267" i="10" s="1"/>
  <c r="U259" i="6"/>
  <c r="T260" i="6"/>
  <c r="I260" i="6"/>
  <c r="F260" i="6"/>
  <c r="M263" i="31" l="1"/>
  <c r="K264" i="31" s="1"/>
  <c r="E264" i="31" s="1"/>
  <c r="L263" i="31"/>
  <c r="J264" i="31" s="1"/>
  <c r="B263" i="31"/>
  <c r="A263" i="31" s="1"/>
  <c r="F263" i="31"/>
  <c r="U262" i="34"/>
  <c r="E264" i="34"/>
  <c r="S264" i="34" s="1"/>
  <c r="U263" i="34" s="1"/>
  <c r="U263" i="35"/>
  <c r="T264" i="35"/>
  <c r="E265" i="35"/>
  <c r="B265" i="35"/>
  <c r="A265" i="35" s="1"/>
  <c r="F265" i="35"/>
  <c r="I265" i="35"/>
  <c r="M264" i="34"/>
  <c r="K265" i="34" s="1"/>
  <c r="L264" i="34"/>
  <c r="J265" i="34" s="1"/>
  <c r="S264" i="33"/>
  <c r="M264" i="33"/>
  <c r="K265" i="33" s="1"/>
  <c r="L264" i="33"/>
  <c r="J265" i="33" s="1"/>
  <c r="L264" i="32"/>
  <c r="J265" i="32" s="1"/>
  <c r="M264" i="32"/>
  <c r="K265" i="32" s="1"/>
  <c r="U263" i="32"/>
  <c r="S264" i="31"/>
  <c r="I267" i="10"/>
  <c r="L260" i="6"/>
  <c r="J261" i="6" s="1"/>
  <c r="M260" i="6"/>
  <c r="K261" i="6" s="1"/>
  <c r="I264" i="31" l="1"/>
  <c r="D264" i="31"/>
  <c r="T264" i="34"/>
  <c r="L265" i="35"/>
  <c r="J266" i="35" s="1"/>
  <c r="M265" i="35"/>
  <c r="K266" i="35" s="1"/>
  <c r="E266" i="35" s="1"/>
  <c r="S265" i="35"/>
  <c r="I265" i="34"/>
  <c r="D265" i="34"/>
  <c r="E265" i="34"/>
  <c r="T264" i="33"/>
  <c r="U263" i="33"/>
  <c r="I265" i="33"/>
  <c r="D265" i="33"/>
  <c r="E265" i="33"/>
  <c r="I265" i="32"/>
  <c r="D265" i="32"/>
  <c r="E265" i="32"/>
  <c r="T264" i="31"/>
  <c r="U263" i="31"/>
  <c r="L267" i="10"/>
  <c r="J268" i="10" s="1"/>
  <c r="M267" i="10"/>
  <c r="K268" i="10" s="1"/>
  <c r="I261" i="6"/>
  <c r="D261" i="6"/>
  <c r="B261" i="6" s="1"/>
  <c r="A261" i="6" s="1"/>
  <c r="E261" i="6"/>
  <c r="S261" i="6" s="1"/>
  <c r="F264" i="31" l="1"/>
  <c r="B264" i="31"/>
  <c r="A264" i="31" s="1"/>
  <c r="L264" i="31"/>
  <c r="J265" i="31" s="1"/>
  <c r="M264" i="31"/>
  <c r="K265" i="31" s="1"/>
  <c r="E265" i="31" s="1"/>
  <c r="S265" i="31" s="1"/>
  <c r="I266" i="35"/>
  <c r="D266" i="35"/>
  <c r="U264" i="35"/>
  <c r="T265" i="35"/>
  <c r="S266" i="35"/>
  <c r="S265" i="34"/>
  <c r="M265" i="34"/>
  <c r="K266" i="34" s="1"/>
  <c r="E266" i="34" s="1"/>
  <c r="L265" i="34"/>
  <c r="J266" i="34" s="1"/>
  <c r="D266" i="34" s="1"/>
  <c r="B265" i="34"/>
  <c r="A265" i="34" s="1"/>
  <c r="F265" i="34"/>
  <c r="M265" i="33"/>
  <c r="K266" i="33" s="1"/>
  <c r="E266" i="33" s="1"/>
  <c r="L265" i="33"/>
  <c r="J266" i="33" s="1"/>
  <c r="D266" i="33" s="1"/>
  <c r="B265" i="33"/>
  <c r="A265" i="33" s="1"/>
  <c r="F265" i="33"/>
  <c r="S265" i="33"/>
  <c r="S265" i="32"/>
  <c r="B265" i="32"/>
  <c r="A265" i="32" s="1"/>
  <c r="F265" i="32"/>
  <c r="L265" i="32"/>
  <c r="J266" i="32" s="1"/>
  <c r="D266" i="32" s="1"/>
  <c r="M265" i="32"/>
  <c r="K266" i="32" s="1"/>
  <c r="E266" i="32" s="1"/>
  <c r="I268" i="10"/>
  <c r="T261" i="6"/>
  <c r="U260" i="6"/>
  <c r="F261" i="6"/>
  <c r="L261" i="6"/>
  <c r="J262" i="6" s="1"/>
  <c r="M261" i="6"/>
  <c r="K262" i="6" s="1"/>
  <c r="E262" i="6" s="1"/>
  <c r="S262" i="6" s="1"/>
  <c r="U261" i="6" s="1"/>
  <c r="I265" i="31" l="1"/>
  <c r="D265" i="31"/>
  <c r="M266" i="35"/>
  <c r="K267" i="35" s="1"/>
  <c r="L266" i="35"/>
  <c r="J267" i="35" s="1"/>
  <c r="T266" i="35"/>
  <c r="U265" i="35"/>
  <c r="B266" i="35"/>
  <c r="A266" i="35" s="1"/>
  <c r="F266" i="35"/>
  <c r="B266" i="34"/>
  <c r="A266" i="34" s="1"/>
  <c r="F266" i="34"/>
  <c r="S266" i="34"/>
  <c r="U265" i="34" s="1"/>
  <c r="I266" i="34"/>
  <c r="T265" i="34"/>
  <c r="U264" i="34"/>
  <c r="S266" i="33"/>
  <c r="U265" i="33" s="1"/>
  <c r="T265" i="33"/>
  <c r="U264" i="33"/>
  <c r="B266" i="33"/>
  <c r="A266" i="33" s="1"/>
  <c r="F266" i="33"/>
  <c r="I266" i="33"/>
  <c r="B266" i="32"/>
  <c r="A266" i="32" s="1"/>
  <c r="F266" i="32"/>
  <c r="I266" i="32"/>
  <c r="T265" i="32"/>
  <c r="U264" i="32"/>
  <c r="S266" i="32"/>
  <c r="T265" i="31"/>
  <c r="U264" i="31"/>
  <c r="M268" i="10"/>
  <c r="K269" i="10" s="1"/>
  <c r="L268" i="10"/>
  <c r="J269" i="10" s="1"/>
  <c r="T262" i="6"/>
  <c r="I262" i="6"/>
  <c r="D262" i="6"/>
  <c r="B262" i="6" s="1"/>
  <c r="A262" i="6" s="1"/>
  <c r="B265" i="31" l="1"/>
  <c r="A265" i="31" s="1"/>
  <c r="F265" i="31"/>
  <c r="M265" i="31"/>
  <c r="K266" i="31" s="1"/>
  <c r="E266" i="31" s="1"/>
  <c r="S266" i="31" s="1"/>
  <c r="T266" i="31" s="1"/>
  <c r="L265" i="31"/>
  <c r="J266" i="31" s="1"/>
  <c r="I267" i="35"/>
  <c r="E267" i="35"/>
  <c r="D267" i="35"/>
  <c r="T266" i="33"/>
  <c r="T266" i="34"/>
  <c r="M266" i="34"/>
  <c r="K267" i="34" s="1"/>
  <c r="L266" i="34"/>
  <c r="J267" i="34" s="1"/>
  <c r="L266" i="33"/>
  <c r="J267" i="33" s="1"/>
  <c r="M266" i="33"/>
  <c r="K267" i="33" s="1"/>
  <c r="U265" i="32"/>
  <c r="T266" i="32"/>
  <c r="L266" i="32"/>
  <c r="J267" i="32" s="1"/>
  <c r="M266" i="32"/>
  <c r="K267" i="32" s="1"/>
  <c r="I269" i="10"/>
  <c r="F262" i="6"/>
  <c r="M262" i="6"/>
  <c r="K263" i="6" s="1"/>
  <c r="L262" i="6"/>
  <c r="J263" i="6" s="1"/>
  <c r="I266" i="31" l="1"/>
  <c r="D266" i="31"/>
  <c r="U265" i="31"/>
  <c r="L267" i="35"/>
  <c r="J268" i="35" s="1"/>
  <c r="M267" i="35"/>
  <c r="K268" i="35" s="1"/>
  <c r="E268" i="35" s="1"/>
  <c r="B267" i="35"/>
  <c r="A267" i="35" s="1"/>
  <c r="F267" i="35"/>
  <c r="S267" i="35"/>
  <c r="I267" i="34"/>
  <c r="D267" i="34"/>
  <c r="E267" i="34"/>
  <c r="I267" i="33"/>
  <c r="D267" i="33"/>
  <c r="E267" i="33"/>
  <c r="E267" i="32"/>
  <c r="I267" i="32"/>
  <c r="D267" i="32"/>
  <c r="M269" i="10"/>
  <c r="K270" i="10" s="1"/>
  <c r="L269" i="10"/>
  <c r="J270" i="10" s="1"/>
  <c r="E263" i="6"/>
  <c r="S263" i="6" s="1"/>
  <c r="I263" i="6"/>
  <c r="D263" i="6"/>
  <c r="B263" i="6" s="1"/>
  <c r="A263" i="6" s="1"/>
  <c r="B266" i="31" l="1"/>
  <c r="A266" i="31" s="1"/>
  <c r="F266" i="31"/>
  <c r="M266" i="31"/>
  <c r="K267" i="31" s="1"/>
  <c r="E267" i="31" s="1"/>
  <c r="S267" i="31" s="1"/>
  <c r="L266" i="31"/>
  <c r="J267" i="31" s="1"/>
  <c r="S268" i="35"/>
  <c r="T268" i="35" s="1"/>
  <c r="I268" i="35"/>
  <c r="D268" i="35"/>
  <c r="U266" i="35"/>
  <c r="T267" i="35"/>
  <c r="S267" i="34"/>
  <c r="M267" i="34"/>
  <c r="K268" i="34" s="1"/>
  <c r="E268" i="34" s="1"/>
  <c r="L267" i="34"/>
  <c r="J268" i="34" s="1"/>
  <c r="D268" i="34" s="1"/>
  <c r="B267" i="34"/>
  <c r="A267" i="34" s="1"/>
  <c r="F267" i="34"/>
  <c r="B267" i="33"/>
  <c r="A267" i="33" s="1"/>
  <c r="F267" i="33"/>
  <c r="M267" i="33"/>
  <c r="K268" i="33" s="1"/>
  <c r="L267" i="33"/>
  <c r="J268" i="33" s="1"/>
  <c r="S267" i="33"/>
  <c r="B267" i="32"/>
  <c r="A267" i="32" s="1"/>
  <c r="F267" i="32"/>
  <c r="M267" i="32"/>
  <c r="K268" i="32" s="1"/>
  <c r="L267" i="32"/>
  <c r="J268" i="32" s="1"/>
  <c r="S267" i="32"/>
  <c r="I270" i="10"/>
  <c r="U262" i="6"/>
  <c r="T263" i="6"/>
  <c r="M263" i="6"/>
  <c r="K264" i="6" s="1"/>
  <c r="E264" i="6" s="1"/>
  <c r="S264" i="6" s="1"/>
  <c r="L263" i="6"/>
  <c r="J264" i="6" s="1"/>
  <c r="D264" i="6" s="1"/>
  <c r="B264" i="6" s="1"/>
  <c r="A264" i="6" s="1"/>
  <c r="F263" i="6"/>
  <c r="D267" i="31" l="1"/>
  <c r="I267" i="31"/>
  <c r="U267" i="35"/>
  <c r="M268" i="35"/>
  <c r="K269" i="35" s="1"/>
  <c r="L268" i="35"/>
  <c r="J269" i="35" s="1"/>
  <c r="D269" i="35" s="1"/>
  <c r="B268" i="35"/>
  <c r="A268" i="35" s="1"/>
  <c r="F268" i="35"/>
  <c r="U266" i="34"/>
  <c r="T267" i="34"/>
  <c r="B268" i="34"/>
  <c r="A268" i="34" s="1"/>
  <c r="F268" i="34"/>
  <c r="S268" i="34"/>
  <c r="I268" i="34"/>
  <c r="T267" i="33"/>
  <c r="U266" i="33"/>
  <c r="E268" i="33"/>
  <c r="I268" i="33"/>
  <c r="D268" i="33"/>
  <c r="I268" i="32"/>
  <c r="T267" i="32"/>
  <c r="U266" i="32"/>
  <c r="E268" i="32"/>
  <c r="D268" i="32"/>
  <c r="T267" i="31"/>
  <c r="U266" i="31"/>
  <c r="L270" i="10"/>
  <c r="J271" i="10" s="1"/>
  <c r="M270" i="10"/>
  <c r="K271" i="10" s="1"/>
  <c r="U263" i="6"/>
  <c r="T264" i="6"/>
  <c r="F264" i="6"/>
  <c r="I264" i="6"/>
  <c r="M267" i="31" l="1"/>
  <c r="K268" i="31" s="1"/>
  <c r="E268" i="31" s="1"/>
  <c r="S268" i="31" s="1"/>
  <c r="T268" i="31" s="1"/>
  <c r="L267" i="31"/>
  <c r="J268" i="31" s="1"/>
  <c r="F267" i="31"/>
  <c r="B267" i="31"/>
  <c r="A267" i="31" s="1"/>
  <c r="E269" i="35"/>
  <c r="B269" i="35"/>
  <c r="A269" i="35" s="1"/>
  <c r="F269" i="35"/>
  <c r="I269" i="35"/>
  <c r="U267" i="34"/>
  <c r="M268" i="34"/>
  <c r="K269" i="34" s="1"/>
  <c r="L268" i="34"/>
  <c r="J269" i="34" s="1"/>
  <c r="T268" i="34"/>
  <c r="M268" i="33"/>
  <c r="K269" i="33" s="1"/>
  <c r="E269" i="33" s="1"/>
  <c r="L268" i="33"/>
  <c r="J269" i="33" s="1"/>
  <c r="D269" i="33" s="1"/>
  <c r="S268" i="33"/>
  <c r="B268" i="33"/>
  <c r="A268" i="33" s="1"/>
  <c r="F268" i="33"/>
  <c r="B268" i="32"/>
  <c r="A268" i="32" s="1"/>
  <c r="F268" i="32"/>
  <c r="S268" i="32"/>
  <c r="L268" i="32"/>
  <c r="J269" i="32" s="1"/>
  <c r="D269" i="32" s="1"/>
  <c r="M268" i="32"/>
  <c r="K269" i="32" s="1"/>
  <c r="E269" i="32" s="1"/>
  <c r="I271" i="10"/>
  <c r="L264" i="6"/>
  <c r="J265" i="6" s="1"/>
  <c r="M264" i="6"/>
  <c r="K265" i="6" s="1"/>
  <c r="U267" i="31" l="1"/>
  <c r="D268" i="31"/>
  <c r="I268" i="31"/>
  <c r="L269" i="35"/>
  <c r="J270" i="35" s="1"/>
  <c r="M269" i="35"/>
  <c r="K270" i="35" s="1"/>
  <c r="E270" i="35" s="1"/>
  <c r="S269" i="35"/>
  <c r="I269" i="34"/>
  <c r="D269" i="34"/>
  <c r="E269" i="34"/>
  <c r="U267" i="33"/>
  <c r="T268" i="33"/>
  <c r="S269" i="33"/>
  <c r="I269" i="33"/>
  <c r="B269" i="33"/>
  <c r="A269" i="33" s="1"/>
  <c r="F269" i="33"/>
  <c r="T268" i="32"/>
  <c r="U267" i="32"/>
  <c r="B269" i="32"/>
  <c r="A269" i="32" s="1"/>
  <c r="F269" i="32"/>
  <c r="S269" i="32"/>
  <c r="I269" i="32"/>
  <c r="L271" i="10"/>
  <c r="J272" i="10" s="1"/>
  <c r="M271" i="10"/>
  <c r="K272" i="10" s="1"/>
  <c r="E265" i="6"/>
  <c r="S265" i="6" s="1"/>
  <c r="I265" i="6"/>
  <c r="D265" i="6"/>
  <c r="B265" i="6" s="1"/>
  <c r="A265" i="6" s="1"/>
  <c r="M268" i="31" l="1"/>
  <c r="K269" i="31" s="1"/>
  <c r="E269" i="31" s="1"/>
  <c r="S269" i="31" s="1"/>
  <c r="L268" i="31"/>
  <c r="J269" i="31" s="1"/>
  <c r="B268" i="31"/>
  <c r="A268" i="31" s="1"/>
  <c r="F268" i="31"/>
  <c r="I270" i="35"/>
  <c r="D270" i="35"/>
  <c r="U268" i="35"/>
  <c r="T269" i="35"/>
  <c r="S270" i="35"/>
  <c r="S269" i="34"/>
  <c r="B269" i="34"/>
  <c r="A269" i="34" s="1"/>
  <c r="F269" i="34"/>
  <c r="L269" i="34"/>
  <c r="J270" i="34" s="1"/>
  <c r="D270" i="34" s="1"/>
  <c r="M269" i="34"/>
  <c r="K270" i="34" s="1"/>
  <c r="E270" i="34" s="1"/>
  <c r="L269" i="33"/>
  <c r="J270" i="33" s="1"/>
  <c r="M269" i="33"/>
  <c r="K270" i="33" s="1"/>
  <c r="T269" i="33"/>
  <c r="U268" i="33"/>
  <c r="U268" i="32"/>
  <c r="M269" i="32"/>
  <c r="K270" i="32" s="1"/>
  <c r="L269" i="32"/>
  <c r="J270" i="32" s="1"/>
  <c r="T269" i="32"/>
  <c r="I272" i="10"/>
  <c r="T265" i="6"/>
  <c r="U264" i="6"/>
  <c r="L265" i="6"/>
  <c r="J266" i="6" s="1"/>
  <c r="D266" i="6" s="1"/>
  <c r="B266" i="6" s="1"/>
  <c r="A266" i="6" s="1"/>
  <c r="M265" i="6"/>
  <c r="K266" i="6" s="1"/>
  <c r="E266" i="6" s="1"/>
  <c r="S266" i="6" s="1"/>
  <c r="U265" i="6" s="1"/>
  <c r="F265" i="6"/>
  <c r="D269" i="31" l="1"/>
  <c r="I269" i="31"/>
  <c r="M270" i="35"/>
  <c r="K271" i="35" s="1"/>
  <c r="L270" i="35"/>
  <c r="J271" i="35" s="1"/>
  <c r="T270" i="35"/>
  <c r="U269" i="35"/>
  <c r="B270" i="35"/>
  <c r="A270" i="35" s="1"/>
  <c r="F270" i="35"/>
  <c r="S270" i="34"/>
  <c r="T270" i="34" s="1"/>
  <c r="B270" i="34"/>
  <c r="A270" i="34" s="1"/>
  <c r="F270" i="34"/>
  <c r="I270" i="34"/>
  <c r="T269" i="34"/>
  <c r="U268" i="34"/>
  <c r="E270" i="33"/>
  <c r="I270" i="33"/>
  <c r="D270" i="33"/>
  <c r="I270" i="32"/>
  <c r="D270" i="32"/>
  <c r="E270" i="32"/>
  <c r="U268" i="31"/>
  <c r="T269" i="31"/>
  <c r="L272" i="10"/>
  <c r="J273" i="10" s="1"/>
  <c r="M272" i="10"/>
  <c r="K273" i="10" s="1"/>
  <c r="T266" i="6"/>
  <c r="F266" i="6"/>
  <c r="I266" i="6"/>
  <c r="L269" i="31" l="1"/>
  <c r="J270" i="31" s="1"/>
  <c r="M269" i="31"/>
  <c r="K270" i="31" s="1"/>
  <c r="E270" i="31" s="1"/>
  <c r="S270" i="31" s="1"/>
  <c r="B269" i="31"/>
  <c r="A269" i="31" s="1"/>
  <c r="F269" i="31"/>
  <c r="I271" i="35"/>
  <c r="E271" i="35"/>
  <c r="D271" i="35"/>
  <c r="U269" i="34"/>
  <c r="M270" i="34"/>
  <c r="K271" i="34" s="1"/>
  <c r="L270" i="34"/>
  <c r="J271" i="34" s="1"/>
  <c r="L270" i="33"/>
  <c r="J271" i="33" s="1"/>
  <c r="D271" i="33" s="1"/>
  <c r="M270" i="33"/>
  <c r="K271" i="33" s="1"/>
  <c r="E271" i="33" s="1"/>
  <c r="S270" i="33"/>
  <c r="B270" i="33"/>
  <c r="A270" i="33" s="1"/>
  <c r="F270" i="33"/>
  <c r="S270" i="32"/>
  <c r="B270" i="32"/>
  <c r="A270" i="32" s="1"/>
  <c r="F270" i="32"/>
  <c r="M270" i="32"/>
  <c r="K271" i="32" s="1"/>
  <c r="E271" i="32" s="1"/>
  <c r="L270" i="32"/>
  <c r="J271" i="32" s="1"/>
  <c r="I273" i="10"/>
  <c r="M266" i="6"/>
  <c r="K267" i="6" s="1"/>
  <c r="L266" i="6"/>
  <c r="J267" i="6" s="1"/>
  <c r="D270" i="31" l="1"/>
  <c r="I270" i="31"/>
  <c r="L271" i="35"/>
  <c r="J272" i="35" s="1"/>
  <c r="M271" i="35"/>
  <c r="K272" i="35" s="1"/>
  <c r="E272" i="35" s="1"/>
  <c r="B271" i="35"/>
  <c r="A271" i="35" s="1"/>
  <c r="F271" i="35"/>
  <c r="S271" i="35"/>
  <c r="I271" i="34"/>
  <c r="D271" i="34"/>
  <c r="E271" i="34"/>
  <c r="T270" i="33"/>
  <c r="U269" i="33"/>
  <c r="B271" i="33"/>
  <c r="A271" i="33" s="1"/>
  <c r="F271" i="33"/>
  <c r="S271" i="33"/>
  <c r="I271" i="33"/>
  <c r="S271" i="32"/>
  <c r="U270" i="32" s="1"/>
  <c r="I271" i="32"/>
  <c r="D271" i="32"/>
  <c r="T270" i="32"/>
  <c r="U269" i="32"/>
  <c r="T270" i="31"/>
  <c r="U269" i="31"/>
  <c r="M273" i="10"/>
  <c r="K274" i="10" s="1"/>
  <c r="L273" i="10"/>
  <c r="J274" i="10" s="1"/>
  <c r="E267" i="6"/>
  <c r="S267" i="6" s="1"/>
  <c r="I267" i="6"/>
  <c r="D267" i="6"/>
  <c r="B267" i="6" s="1"/>
  <c r="A267" i="6" s="1"/>
  <c r="L270" i="31" l="1"/>
  <c r="J271" i="31" s="1"/>
  <c r="M270" i="31"/>
  <c r="K271" i="31" s="1"/>
  <c r="E271" i="31" s="1"/>
  <c r="S271" i="31" s="1"/>
  <c r="T271" i="31" s="1"/>
  <c r="B270" i="31"/>
  <c r="A270" i="31" s="1"/>
  <c r="F270" i="31"/>
  <c r="S272" i="35"/>
  <c r="U271" i="35" s="1"/>
  <c r="I272" i="35"/>
  <c r="U270" i="35"/>
  <c r="T271" i="35"/>
  <c r="D272" i="35"/>
  <c r="L271" i="34"/>
  <c r="J272" i="34" s="1"/>
  <c r="D272" i="34" s="1"/>
  <c r="M271" i="34"/>
  <c r="K272" i="34" s="1"/>
  <c r="S271" i="34"/>
  <c r="B271" i="34"/>
  <c r="A271" i="34" s="1"/>
  <c r="F271" i="34"/>
  <c r="L271" i="33"/>
  <c r="J272" i="33" s="1"/>
  <c r="M271" i="33"/>
  <c r="K272" i="33" s="1"/>
  <c r="T271" i="33"/>
  <c r="U270" i="33"/>
  <c r="T271" i="32"/>
  <c r="B271" i="32"/>
  <c r="A271" i="32" s="1"/>
  <c r="F271" i="32"/>
  <c r="L271" i="32"/>
  <c r="J272" i="32" s="1"/>
  <c r="D272" i="32" s="1"/>
  <c r="M271" i="32"/>
  <c r="K272" i="32" s="1"/>
  <c r="I274" i="10"/>
  <c r="T267" i="6"/>
  <c r="U266" i="6"/>
  <c r="M267" i="6"/>
  <c r="K268" i="6" s="1"/>
  <c r="E268" i="6" s="1"/>
  <c r="S268" i="6" s="1"/>
  <c r="L267" i="6"/>
  <c r="J268" i="6" s="1"/>
  <c r="D268" i="6" s="1"/>
  <c r="B268" i="6" s="1"/>
  <c r="A268" i="6" s="1"/>
  <c r="F267" i="6"/>
  <c r="U270" i="31" l="1"/>
  <c r="I271" i="31"/>
  <c r="D271" i="31"/>
  <c r="T272" i="35"/>
  <c r="M272" i="35"/>
  <c r="K273" i="35" s="1"/>
  <c r="L272" i="35"/>
  <c r="J273" i="35" s="1"/>
  <c r="D273" i="35" s="1"/>
  <c r="B272" i="35"/>
  <c r="A272" i="35" s="1"/>
  <c r="F272" i="35"/>
  <c r="B272" i="34"/>
  <c r="A272" i="34" s="1"/>
  <c r="F272" i="34"/>
  <c r="I272" i="34"/>
  <c r="U270" i="34"/>
  <c r="T271" i="34"/>
  <c r="E272" i="34"/>
  <c r="E272" i="33"/>
  <c r="I272" i="33"/>
  <c r="D272" i="33"/>
  <c r="E272" i="32"/>
  <c r="B272" i="32"/>
  <c r="A272" i="32" s="1"/>
  <c r="F272" i="32"/>
  <c r="I272" i="32"/>
  <c r="L274" i="10"/>
  <c r="J275" i="10" s="1"/>
  <c r="M274" i="10"/>
  <c r="K275" i="10" s="1"/>
  <c r="U267" i="6"/>
  <c r="T268" i="6"/>
  <c r="F268" i="6"/>
  <c r="I268" i="6"/>
  <c r="F271" i="31" l="1"/>
  <c r="B271" i="31"/>
  <c r="A271" i="31" s="1"/>
  <c r="M271" i="31"/>
  <c r="K272" i="31" s="1"/>
  <c r="E272" i="31" s="1"/>
  <c r="S272" i="31" s="1"/>
  <c r="L271" i="31"/>
  <c r="J272" i="31" s="1"/>
  <c r="E273" i="35"/>
  <c r="B273" i="35"/>
  <c r="A273" i="35" s="1"/>
  <c r="F273" i="35"/>
  <c r="I273" i="35"/>
  <c r="S272" i="34"/>
  <c r="L272" i="34"/>
  <c r="J273" i="34" s="1"/>
  <c r="M272" i="34"/>
  <c r="K273" i="34" s="1"/>
  <c r="E273" i="34" s="1"/>
  <c r="M272" i="33"/>
  <c r="K273" i="33" s="1"/>
  <c r="E273" i="33" s="1"/>
  <c r="L272" i="33"/>
  <c r="J273" i="33" s="1"/>
  <c r="D273" i="33" s="1"/>
  <c r="S272" i="33"/>
  <c r="B272" i="33"/>
  <c r="A272" i="33" s="1"/>
  <c r="F272" i="33"/>
  <c r="L272" i="32"/>
  <c r="J273" i="32" s="1"/>
  <c r="M272" i="32"/>
  <c r="K273" i="32" s="1"/>
  <c r="E273" i="32" s="1"/>
  <c r="S272" i="32"/>
  <c r="I275" i="10"/>
  <c r="L268" i="6"/>
  <c r="J269" i="6" s="1"/>
  <c r="M268" i="6"/>
  <c r="K269" i="6" s="1"/>
  <c r="I272" i="31" l="1"/>
  <c r="D272" i="31"/>
  <c r="L273" i="35"/>
  <c r="J274" i="35" s="1"/>
  <c r="M273" i="35"/>
  <c r="K274" i="35" s="1"/>
  <c r="E274" i="35" s="1"/>
  <c r="S273" i="35"/>
  <c r="S273" i="34"/>
  <c r="I273" i="34"/>
  <c r="D273" i="34"/>
  <c r="U271" i="34"/>
  <c r="T272" i="34"/>
  <c r="S273" i="33"/>
  <c r="T273" i="33" s="1"/>
  <c r="B273" i="33"/>
  <c r="A273" i="33" s="1"/>
  <c r="F273" i="33"/>
  <c r="I273" i="33"/>
  <c r="U271" i="33"/>
  <c r="T272" i="33"/>
  <c r="I273" i="32"/>
  <c r="D273" i="32"/>
  <c r="U271" i="32"/>
  <c r="T272" i="32"/>
  <c r="S273" i="32"/>
  <c r="U271" i="31"/>
  <c r="T272" i="31"/>
  <c r="L275" i="10"/>
  <c r="J276" i="10" s="1"/>
  <c r="M275" i="10"/>
  <c r="K276" i="10" s="1"/>
  <c r="E269" i="6"/>
  <c r="S269" i="6" s="1"/>
  <c r="I269" i="6"/>
  <c r="D269" i="6"/>
  <c r="B269" i="6" s="1"/>
  <c r="A269" i="6" s="1"/>
  <c r="F272" i="31" l="1"/>
  <c r="B272" i="31"/>
  <c r="A272" i="31" s="1"/>
  <c r="M272" i="31"/>
  <c r="K273" i="31" s="1"/>
  <c r="E273" i="31" s="1"/>
  <c r="S273" i="31" s="1"/>
  <c r="L272" i="31"/>
  <c r="J273" i="31" s="1"/>
  <c r="U272" i="33"/>
  <c r="I274" i="35"/>
  <c r="D274" i="35"/>
  <c r="U272" i="35"/>
  <c r="T273" i="35"/>
  <c r="S274" i="35"/>
  <c r="B273" i="34"/>
  <c r="A273" i="34" s="1"/>
  <c r="F273" i="34"/>
  <c r="L273" i="34"/>
  <c r="J274" i="34" s="1"/>
  <c r="M273" i="34"/>
  <c r="K274" i="34" s="1"/>
  <c r="T273" i="34"/>
  <c r="U272" i="34"/>
  <c r="M273" i="33"/>
  <c r="K274" i="33" s="1"/>
  <c r="L273" i="33"/>
  <c r="J274" i="33" s="1"/>
  <c r="T273" i="32"/>
  <c r="U272" i="32"/>
  <c r="B273" i="32"/>
  <c r="A273" i="32" s="1"/>
  <c r="F273" i="32"/>
  <c r="M273" i="32"/>
  <c r="K274" i="32" s="1"/>
  <c r="L273" i="32"/>
  <c r="J274" i="32" s="1"/>
  <c r="I276" i="10"/>
  <c r="T269" i="6"/>
  <c r="U268" i="6"/>
  <c r="L269" i="6"/>
  <c r="J270" i="6" s="1"/>
  <c r="D270" i="6" s="1"/>
  <c r="B270" i="6" s="1"/>
  <c r="A270" i="6" s="1"/>
  <c r="M269" i="6"/>
  <c r="K270" i="6" s="1"/>
  <c r="E270" i="6" s="1"/>
  <c r="S270" i="6" s="1"/>
  <c r="T270" i="6" s="1"/>
  <c r="F269" i="6"/>
  <c r="I273" i="31" l="1"/>
  <c r="D273" i="31"/>
  <c r="M274" i="35"/>
  <c r="K275" i="35" s="1"/>
  <c r="L274" i="35"/>
  <c r="J275" i="35" s="1"/>
  <c r="T274" i="35"/>
  <c r="U273" i="35"/>
  <c r="B274" i="35"/>
  <c r="A274" i="35" s="1"/>
  <c r="F274" i="35"/>
  <c r="I274" i="34"/>
  <c r="D274" i="34"/>
  <c r="E274" i="34"/>
  <c r="I274" i="33"/>
  <c r="D274" i="33"/>
  <c r="E274" i="33"/>
  <c r="I274" i="32"/>
  <c r="D274" i="32"/>
  <c r="E274" i="32"/>
  <c r="U272" i="31"/>
  <c r="T273" i="31"/>
  <c r="M276" i="10"/>
  <c r="K277" i="10" s="1"/>
  <c r="L276" i="10"/>
  <c r="J277" i="10" s="1"/>
  <c r="U269" i="6"/>
  <c r="F270" i="6"/>
  <c r="I270" i="6"/>
  <c r="B273" i="31" l="1"/>
  <c r="A273" i="31" s="1"/>
  <c r="F273" i="31"/>
  <c r="M273" i="31"/>
  <c r="K274" i="31" s="1"/>
  <c r="E274" i="31" s="1"/>
  <c r="S274" i="31" s="1"/>
  <c r="T274" i="31" s="1"/>
  <c r="L273" i="31"/>
  <c r="J274" i="31" s="1"/>
  <c r="I275" i="35"/>
  <c r="E275" i="35"/>
  <c r="D275" i="35"/>
  <c r="L274" i="34"/>
  <c r="J275" i="34" s="1"/>
  <c r="D275" i="34" s="1"/>
  <c r="M274" i="34"/>
  <c r="K275" i="34" s="1"/>
  <c r="S274" i="34"/>
  <c r="B274" i="34"/>
  <c r="A274" i="34" s="1"/>
  <c r="F274" i="34"/>
  <c r="B274" i="33"/>
  <c r="A274" i="33" s="1"/>
  <c r="F274" i="33"/>
  <c r="S274" i="33"/>
  <c r="L274" i="33"/>
  <c r="J275" i="33" s="1"/>
  <c r="M274" i="33"/>
  <c r="K275" i="33" s="1"/>
  <c r="E275" i="33" s="1"/>
  <c r="S274" i="32"/>
  <c r="B274" i="32"/>
  <c r="A274" i="32" s="1"/>
  <c r="F274" i="32"/>
  <c r="L274" i="32"/>
  <c r="J275" i="32" s="1"/>
  <c r="D275" i="32" s="1"/>
  <c r="M274" i="32"/>
  <c r="K275" i="32" s="1"/>
  <c r="E275" i="32" s="1"/>
  <c r="I277" i="10"/>
  <c r="M270" i="6"/>
  <c r="K271" i="6" s="1"/>
  <c r="L270" i="6"/>
  <c r="J271" i="6" s="1"/>
  <c r="D274" i="31" l="1"/>
  <c r="I274" i="31"/>
  <c r="U273" i="31"/>
  <c r="L275" i="35"/>
  <c r="J276" i="35" s="1"/>
  <c r="M275" i="35"/>
  <c r="K276" i="35" s="1"/>
  <c r="E276" i="35" s="1"/>
  <c r="B275" i="35"/>
  <c r="A275" i="35" s="1"/>
  <c r="F275" i="35"/>
  <c r="S275" i="35"/>
  <c r="B275" i="34"/>
  <c r="A275" i="34" s="1"/>
  <c r="F275" i="34"/>
  <c r="I275" i="34"/>
  <c r="U273" i="34"/>
  <c r="T274" i="34"/>
  <c r="E275" i="34"/>
  <c r="I275" i="33"/>
  <c r="D275" i="33"/>
  <c r="S275" i="33"/>
  <c r="U274" i="33" s="1"/>
  <c r="T274" i="33"/>
  <c r="U273" i="33"/>
  <c r="S275" i="32"/>
  <c r="T275" i="32" s="1"/>
  <c r="B275" i="32"/>
  <c r="A275" i="32" s="1"/>
  <c r="F275" i="32"/>
  <c r="I275" i="32"/>
  <c r="T274" i="32"/>
  <c r="U273" i="32"/>
  <c r="M277" i="10"/>
  <c r="K278" i="10" s="1"/>
  <c r="L277" i="10"/>
  <c r="J278" i="10" s="1"/>
  <c r="I271" i="6"/>
  <c r="D271" i="6"/>
  <c r="B271" i="6" s="1"/>
  <c r="A271" i="6" s="1"/>
  <c r="E271" i="6"/>
  <c r="S271" i="6" s="1"/>
  <c r="M274" i="31" l="1"/>
  <c r="K275" i="31" s="1"/>
  <c r="E275" i="31" s="1"/>
  <c r="L274" i="31"/>
  <c r="J275" i="31" s="1"/>
  <c r="B274" i="31"/>
  <c r="A274" i="31" s="1"/>
  <c r="F274" i="31"/>
  <c r="U274" i="32"/>
  <c r="S276" i="35"/>
  <c r="U275" i="35" s="1"/>
  <c r="I276" i="35"/>
  <c r="U274" i="35"/>
  <c r="T275" i="35"/>
  <c r="D276" i="35"/>
  <c r="S275" i="34"/>
  <c r="L275" i="34"/>
  <c r="J276" i="34" s="1"/>
  <c r="M275" i="34"/>
  <c r="K276" i="34" s="1"/>
  <c r="E276" i="34" s="1"/>
  <c r="T275" i="33"/>
  <c r="L275" i="33"/>
  <c r="J276" i="33" s="1"/>
  <c r="M275" i="33"/>
  <c r="K276" i="33" s="1"/>
  <c r="B275" i="33"/>
  <c r="A275" i="33" s="1"/>
  <c r="F275" i="33"/>
  <c r="M275" i="32"/>
  <c r="K276" i="32" s="1"/>
  <c r="L275" i="32"/>
  <c r="J276" i="32" s="1"/>
  <c r="S275" i="31"/>
  <c r="I278" i="10"/>
  <c r="U270" i="6"/>
  <c r="T271" i="6"/>
  <c r="F271" i="6"/>
  <c r="M271" i="6"/>
  <c r="K272" i="6" s="1"/>
  <c r="L271" i="6"/>
  <c r="J272" i="6" s="1"/>
  <c r="I275" i="31" l="1"/>
  <c r="D275" i="31"/>
  <c r="T276" i="35"/>
  <c r="M276" i="35"/>
  <c r="K277" i="35" s="1"/>
  <c r="L276" i="35"/>
  <c r="J277" i="35" s="1"/>
  <c r="D277" i="35" s="1"/>
  <c r="B276" i="35"/>
  <c r="A276" i="35" s="1"/>
  <c r="F276" i="35"/>
  <c r="S276" i="34"/>
  <c r="I276" i="34"/>
  <c r="D276" i="34"/>
  <c r="U274" i="34"/>
  <c r="T275" i="34"/>
  <c r="E276" i="33"/>
  <c r="I276" i="33"/>
  <c r="D276" i="33"/>
  <c r="E276" i="32"/>
  <c r="I276" i="32"/>
  <c r="D276" i="32"/>
  <c r="U274" i="31"/>
  <c r="T275" i="31"/>
  <c r="L278" i="10"/>
  <c r="J279" i="10" s="1"/>
  <c r="M278" i="10"/>
  <c r="K279" i="10" s="1"/>
  <c r="E272" i="6"/>
  <c r="S272" i="6" s="1"/>
  <c r="I272" i="6"/>
  <c r="D272" i="6"/>
  <c r="B272" i="6" s="1"/>
  <c r="A272" i="6" s="1"/>
  <c r="F275" i="31" l="1"/>
  <c r="B275" i="31"/>
  <c r="A275" i="31" s="1"/>
  <c r="M275" i="31"/>
  <c r="K276" i="31" s="1"/>
  <c r="E276" i="31" s="1"/>
  <c r="S276" i="31" s="1"/>
  <c r="T276" i="31" s="1"/>
  <c r="L275" i="31"/>
  <c r="J276" i="31" s="1"/>
  <c r="E277" i="35"/>
  <c r="B277" i="35"/>
  <c r="A277" i="35" s="1"/>
  <c r="F277" i="35"/>
  <c r="I277" i="35"/>
  <c r="B276" i="34"/>
  <c r="A276" i="34" s="1"/>
  <c r="F276" i="34"/>
  <c r="L276" i="34"/>
  <c r="J277" i="34" s="1"/>
  <c r="M276" i="34"/>
  <c r="K277" i="34" s="1"/>
  <c r="T276" i="34"/>
  <c r="U275" i="34"/>
  <c r="M276" i="33"/>
  <c r="K277" i="33" s="1"/>
  <c r="E277" i="33" s="1"/>
  <c r="L276" i="33"/>
  <c r="J277" i="33" s="1"/>
  <c r="D277" i="33" s="1"/>
  <c r="S276" i="33"/>
  <c r="B276" i="33"/>
  <c r="A276" i="33" s="1"/>
  <c r="F276" i="33"/>
  <c r="B276" i="32"/>
  <c r="A276" i="32" s="1"/>
  <c r="F276" i="32"/>
  <c r="L276" i="32"/>
  <c r="J277" i="32" s="1"/>
  <c r="D277" i="32" s="1"/>
  <c r="M276" i="32"/>
  <c r="K277" i="32" s="1"/>
  <c r="S276" i="32"/>
  <c r="I279" i="10"/>
  <c r="U271" i="6"/>
  <c r="T272" i="6"/>
  <c r="L272" i="6"/>
  <c r="J273" i="6" s="1"/>
  <c r="D273" i="6" s="1"/>
  <c r="B273" i="6" s="1"/>
  <c r="A273" i="6" s="1"/>
  <c r="M272" i="6"/>
  <c r="K273" i="6" s="1"/>
  <c r="F272" i="6"/>
  <c r="D276" i="31" l="1"/>
  <c r="I276" i="31"/>
  <c r="U275" i="31"/>
  <c r="L277" i="35"/>
  <c r="J278" i="35" s="1"/>
  <c r="M277" i="35"/>
  <c r="K278" i="35" s="1"/>
  <c r="E278" i="35" s="1"/>
  <c r="S277" i="35"/>
  <c r="I277" i="34"/>
  <c r="D277" i="34"/>
  <c r="E277" i="34"/>
  <c r="S277" i="33"/>
  <c r="T277" i="33" s="1"/>
  <c r="B277" i="33"/>
  <c r="A277" i="33" s="1"/>
  <c r="F277" i="33"/>
  <c r="I277" i="33"/>
  <c r="U275" i="33"/>
  <c r="T276" i="33"/>
  <c r="B277" i="32"/>
  <c r="A277" i="32" s="1"/>
  <c r="F277" i="32"/>
  <c r="I277" i="32"/>
  <c r="U275" i="32"/>
  <c r="T276" i="32"/>
  <c r="E277" i="32"/>
  <c r="L279" i="10"/>
  <c r="J280" i="10" s="1"/>
  <c r="M279" i="10"/>
  <c r="K280" i="10" s="1"/>
  <c r="E273" i="6"/>
  <c r="S273" i="6" s="1"/>
  <c r="F273" i="6"/>
  <c r="I273" i="6"/>
  <c r="L276" i="31" l="1"/>
  <c r="J277" i="31" s="1"/>
  <c r="M276" i="31"/>
  <c r="K277" i="31" s="1"/>
  <c r="E277" i="31" s="1"/>
  <c r="S277" i="31" s="1"/>
  <c r="B276" i="31"/>
  <c r="A276" i="31" s="1"/>
  <c r="F276" i="31"/>
  <c r="I278" i="35"/>
  <c r="D278" i="35"/>
  <c r="U276" i="35"/>
  <c r="T277" i="35"/>
  <c r="S278" i="35"/>
  <c r="U276" i="33"/>
  <c r="L277" i="34"/>
  <c r="J278" i="34" s="1"/>
  <c r="D278" i="34" s="1"/>
  <c r="M277" i="34"/>
  <c r="K278" i="34" s="1"/>
  <c r="S277" i="34"/>
  <c r="B277" i="34"/>
  <c r="A277" i="34" s="1"/>
  <c r="F277" i="34"/>
  <c r="M277" i="33"/>
  <c r="K278" i="33" s="1"/>
  <c r="L277" i="33"/>
  <c r="J278" i="33" s="1"/>
  <c r="S277" i="32"/>
  <c r="M277" i="32"/>
  <c r="K278" i="32" s="1"/>
  <c r="E278" i="32" s="1"/>
  <c r="L277" i="32"/>
  <c r="J278" i="32" s="1"/>
  <c r="I280" i="10"/>
  <c r="T273" i="6"/>
  <c r="U272" i="6"/>
  <c r="L273" i="6"/>
  <c r="J274" i="6" s="1"/>
  <c r="M273" i="6"/>
  <c r="K274" i="6" s="1"/>
  <c r="D277" i="31" l="1"/>
  <c r="I277" i="31"/>
  <c r="M278" i="35"/>
  <c r="K279" i="35" s="1"/>
  <c r="L278" i="35"/>
  <c r="J279" i="35" s="1"/>
  <c r="T278" i="35"/>
  <c r="U277" i="35"/>
  <c r="B278" i="35"/>
  <c r="A278" i="35" s="1"/>
  <c r="F278" i="35"/>
  <c r="B278" i="34"/>
  <c r="A278" i="34" s="1"/>
  <c r="F278" i="34"/>
  <c r="I278" i="34"/>
  <c r="U276" i="34"/>
  <c r="T277" i="34"/>
  <c r="E278" i="34"/>
  <c r="I278" i="33"/>
  <c r="D278" i="33"/>
  <c r="E278" i="33"/>
  <c r="S278" i="32"/>
  <c r="U277" i="32" s="1"/>
  <c r="I278" i="32"/>
  <c r="D278" i="32"/>
  <c r="U276" i="32"/>
  <c r="T277" i="32"/>
  <c r="U276" i="31"/>
  <c r="T277" i="31"/>
  <c r="L280" i="10"/>
  <c r="J281" i="10" s="1"/>
  <c r="M280" i="10"/>
  <c r="K281" i="10" s="1"/>
  <c r="I274" i="6"/>
  <c r="D274" i="6"/>
  <c r="B274" i="6" s="1"/>
  <c r="A274" i="6" s="1"/>
  <c r="E274" i="6"/>
  <c r="S274" i="6" s="1"/>
  <c r="M277" i="31" l="1"/>
  <c r="K278" i="31" s="1"/>
  <c r="E278" i="31" s="1"/>
  <c r="S278" i="31" s="1"/>
  <c r="T278" i="31" s="1"/>
  <c r="L277" i="31"/>
  <c r="J278" i="31" s="1"/>
  <c r="F277" i="31"/>
  <c r="B277" i="31"/>
  <c r="A277" i="31" s="1"/>
  <c r="I279" i="35"/>
  <c r="E279" i="35"/>
  <c r="D279" i="35"/>
  <c r="S278" i="34"/>
  <c r="M278" i="34"/>
  <c r="K279" i="34" s="1"/>
  <c r="E279" i="34" s="1"/>
  <c r="L278" i="34"/>
  <c r="J279" i="34" s="1"/>
  <c r="B278" i="33"/>
  <c r="A278" i="33" s="1"/>
  <c r="F278" i="33"/>
  <c r="S278" i="33"/>
  <c r="L278" i="33"/>
  <c r="J279" i="33" s="1"/>
  <c r="M278" i="33"/>
  <c r="K279" i="33" s="1"/>
  <c r="E279" i="33" s="1"/>
  <c r="T278" i="32"/>
  <c r="B278" i="32"/>
  <c r="A278" i="32" s="1"/>
  <c r="F278" i="32"/>
  <c r="L278" i="32"/>
  <c r="J279" i="32" s="1"/>
  <c r="D279" i="32" s="1"/>
  <c r="M278" i="32"/>
  <c r="K279" i="32" s="1"/>
  <c r="I281" i="10"/>
  <c r="U273" i="6"/>
  <c r="T274" i="6"/>
  <c r="M274" i="6"/>
  <c r="K275" i="6" s="1"/>
  <c r="E275" i="6" s="1"/>
  <c r="S275" i="6" s="1"/>
  <c r="L274" i="6"/>
  <c r="J275" i="6" s="1"/>
  <c r="D275" i="6" s="1"/>
  <c r="B275" i="6" s="1"/>
  <c r="A275" i="6" s="1"/>
  <c r="F274" i="6"/>
  <c r="U277" i="31" l="1"/>
  <c r="D278" i="31"/>
  <c r="I278" i="31"/>
  <c r="L279" i="35"/>
  <c r="J280" i="35" s="1"/>
  <c r="M279" i="35"/>
  <c r="K280" i="35" s="1"/>
  <c r="E280" i="35" s="1"/>
  <c r="B279" i="35"/>
  <c r="A279" i="35" s="1"/>
  <c r="F279" i="35"/>
  <c r="S279" i="35"/>
  <c r="S279" i="34"/>
  <c r="I279" i="34"/>
  <c r="D279" i="34"/>
  <c r="U277" i="34"/>
  <c r="T278" i="34"/>
  <c r="S279" i="33"/>
  <c r="U278" i="33" s="1"/>
  <c r="I279" i="33"/>
  <c r="D279" i="33"/>
  <c r="U277" i="33"/>
  <c r="T278" i="33"/>
  <c r="E279" i="32"/>
  <c r="B279" i="32"/>
  <c r="A279" i="32" s="1"/>
  <c r="F279" i="32"/>
  <c r="I279" i="32"/>
  <c r="M281" i="10"/>
  <c r="K282" i="10" s="1"/>
  <c r="L281" i="10"/>
  <c r="J282" i="10" s="1"/>
  <c r="U274" i="6"/>
  <c r="T275" i="6"/>
  <c r="F275" i="6"/>
  <c r="I275" i="6"/>
  <c r="M278" i="31" l="1"/>
  <c r="K279" i="31" s="1"/>
  <c r="E279" i="31" s="1"/>
  <c r="S279" i="31" s="1"/>
  <c r="L278" i="31"/>
  <c r="J279" i="31" s="1"/>
  <c r="B278" i="31"/>
  <c r="A278" i="31" s="1"/>
  <c r="F278" i="31"/>
  <c r="S280" i="35"/>
  <c r="U279" i="35" s="1"/>
  <c r="I280" i="35"/>
  <c r="U278" i="35"/>
  <c r="T279" i="35"/>
  <c r="D280" i="35"/>
  <c r="B279" i="34"/>
  <c r="A279" i="34" s="1"/>
  <c r="F279" i="34"/>
  <c r="T279" i="34"/>
  <c r="L279" i="34"/>
  <c r="J280" i="34" s="1"/>
  <c r="M279" i="34"/>
  <c r="K280" i="34" s="1"/>
  <c r="U278" i="34"/>
  <c r="T279" i="33"/>
  <c r="L279" i="33"/>
  <c r="J280" i="33" s="1"/>
  <c r="D280" i="33" s="1"/>
  <c r="M279" i="33"/>
  <c r="K280" i="33" s="1"/>
  <c r="B279" i="33"/>
  <c r="A279" i="33" s="1"/>
  <c r="F279" i="33"/>
  <c r="L279" i="32"/>
  <c r="J280" i="32" s="1"/>
  <c r="M279" i="32"/>
  <c r="K280" i="32" s="1"/>
  <c r="E280" i="32" s="1"/>
  <c r="S279" i="32"/>
  <c r="I282" i="10"/>
  <c r="M275" i="6"/>
  <c r="K276" i="6" s="1"/>
  <c r="L275" i="6"/>
  <c r="J276" i="6" s="1"/>
  <c r="I279" i="31" l="1"/>
  <c r="D279" i="31"/>
  <c r="T280" i="35"/>
  <c r="M280" i="35"/>
  <c r="K281" i="35" s="1"/>
  <c r="L280" i="35"/>
  <c r="J281" i="35" s="1"/>
  <c r="D281" i="35" s="1"/>
  <c r="B280" i="35"/>
  <c r="A280" i="35" s="1"/>
  <c r="F280" i="35"/>
  <c r="E280" i="34"/>
  <c r="I280" i="34"/>
  <c r="D280" i="34"/>
  <c r="E280" i="33"/>
  <c r="B280" i="33"/>
  <c r="A280" i="33" s="1"/>
  <c r="F280" i="33"/>
  <c r="I280" i="33"/>
  <c r="I280" i="32"/>
  <c r="D280" i="32"/>
  <c r="U278" i="32"/>
  <c r="T279" i="32"/>
  <c r="S280" i="32"/>
  <c r="U278" i="31"/>
  <c r="T279" i="31"/>
  <c r="L282" i="10"/>
  <c r="J283" i="10" s="1"/>
  <c r="M282" i="10"/>
  <c r="K283" i="10" s="1"/>
  <c r="I276" i="6"/>
  <c r="D276" i="6"/>
  <c r="B276" i="6" s="1"/>
  <c r="A276" i="6" s="1"/>
  <c r="E276" i="6"/>
  <c r="S276" i="6" s="1"/>
  <c r="B279" i="31" l="1"/>
  <c r="A279" i="31" s="1"/>
  <c r="F279" i="31"/>
  <c r="M279" i="31"/>
  <c r="K280" i="31" s="1"/>
  <c r="E280" i="31" s="1"/>
  <c r="S280" i="31" s="1"/>
  <c r="T280" i="31" s="1"/>
  <c r="L279" i="31"/>
  <c r="J280" i="31" s="1"/>
  <c r="E281" i="35"/>
  <c r="B281" i="35"/>
  <c r="A281" i="35" s="1"/>
  <c r="F281" i="35"/>
  <c r="I281" i="35"/>
  <c r="S280" i="34"/>
  <c r="B280" i="34"/>
  <c r="A280" i="34" s="1"/>
  <c r="F280" i="34"/>
  <c r="L280" i="34"/>
  <c r="J281" i="34" s="1"/>
  <c r="M280" i="34"/>
  <c r="K281" i="34" s="1"/>
  <c r="E281" i="34" s="1"/>
  <c r="M280" i="33"/>
  <c r="K281" i="33" s="1"/>
  <c r="E281" i="33" s="1"/>
  <c r="L280" i="33"/>
  <c r="J281" i="33" s="1"/>
  <c r="S280" i="33"/>
  <c r="T280" i="32"/>
  <c r="U279" i="32"/>
  <c r="B280" i="32"/>
  <c r="A280" i="32" s="1"/>
  <c r="F280" i="32"/>
  <c r="L280" i="32"/>
  <c r="J281" i="32" s="1"/>
  <c r="D281" i="32" s="1"/>
  <c r="M280" i="32"/>
  <c r="K281" i="32" s="1"/>
  <c r="I283" i="10"/>
  <c r="T276" i="6"/>
  <c r="U275" i="6"/>
  <c r="F276" i="6"/>
  <c r="L276" i="6"/>
  <c r="J277" i="6" s="1"/>
  <c r="M276" i="6"/>
  <c r="K277" i="6" s="1"/>
  <c r="D280" i="31" l="1"/>
  <c r="I280" i="31"/>
  <c r="U279" i="31"/>
  <c r="L281" i="35"/>
  <c r="J282" i="35" s="1"/>
  <c r="M281" i="35"/>
  <c r="K282" i="35" s="1"/>
  <c r="E282" i="35" s="1"/>
  <c r="S281" i="35"/>
  <c r="I281" i="34"/>
  <c r="U279" i="34"/>
  <c r="T280" i="34"/>
  <c r="S281" i="34"/>
  <c r="D281" i="34"/>
  <c r="T280" i="33"/>
  <c r="U279" i="33"/>
  <c r="S281" i="33"/>
  <c r="I281" i="33"/>
  <c r="D281" i="33"/>
  <c r="E281" i="32"/>
  <c r="B281" i="32"/>
  <c r="A281" i="32" s="1"/>
  <c r="F281" i="32"/>
  <c r="I281" i="32"/>
  <c r="L283" i="10"/>
  <c r="J284" i="10" s="1"/>
  <c r="M283" i="10"/>
  <c r="K284" i="10" s="1"/>
  <c r="I277" i="6"/>
  <c r="E277" i="6"/>
  <c r="S277" i="6" s="1"/>
  <c r="D277" i="6"/>
  <c r="B277" i="6" s="1"/>
  <c r="A277" i="6" s="1"/>
  <c r="M280" i="31" l="1"/>
  <c r="K281" i="31" s="1"/>
  <c r="E281" i="31" s="1"/>
  <c r="S281" i="31" s="1"/>
  <c r="L280" i="31"/>
  <c r="J281" i="31" s="1"/>
  <c r="F280" i="31"/>
  <c r="B280" i="31"/>
  <c r="A280" i="31" s="1"/>
  <c r="I282" i="35"/>
  <c r="D282" i="35"/>
  <c r="U280" i="35"/>
  <c r="T281" i="35"/>
  <c r="S282" i="35"/>
  <c r="T281" i="34"/>
  <c r="U280" i="34"/>
  <c r="B281" i="34"/>
  <c r="A281" i="34" s="1"/>
  <c r="F281" i="34"/>
  <c r="L281" i="34"/>
  <c r="J282" i="34" s="1"/>
  <c r="D282" i="34" s="1"/>
  <c r="M281" i="34"/>
  <c r="K282" i="34" s="1"/>
  <c r="T281" i="33"/>
  <c r="M281" i="33"/>
  <c r="K282" i="33" s="1"/>
  <c r="L281" i="33"/>
  <c r="J282" i="33" s="1"/>
  <c r="D282" i="33" s="1"/>
  <c r="B281" i="33"/>
  <c r="A281" i="33" s="1"/>
  <c r="F281" i="33"/>
  <c r="U280" i="33"/>
  <c r="M281" i="32"/>
  <c r="K282" i="32" s="1"/>
  <c r="L281" i="32"/>
  <c r="J282" i="32" s="1"/>
  <c r="S281" i="32"/>
  <c r="I284" i="10"/>
  <c r="T277" i="6"/>
  <c r="U276" i="6"/>
  <c r="F277" i="6"/>
  <c r="L277" i="6"/>
  <c r="J278" i="6" s="1"/>
  <c r="M277" i="6"/>
  <c r="K278" i="6" s="1"/>
  <c r="I281" i="31" l="1"/>
  <c r="D281" i="31"/>
  <c r="M282" i="35"/>
  <c r="K283" i="35" s="1"/>
  <c r="L282" i="35"/>
  <c r="J283" i="35" s="1"/>
  <c r="T282" i="35"/>
  <c r="U281" i="35"/>
  <c r="B282" i="35"/>
  <c r="A282" i="35" s="1"/>
  <c r="F282" i="35"/>
  <c r="E282" i="34"/>
  <c r="B282" i="34"/>
  <c r="A282" i="34" s="1"/>
  <c r="F282" i="34"/>
  <c r="I282" i="34"/>
  <c r="E282" i="33"/>
  <c r="B282" i="33"/>
  <c r="A282" i="33" s="1"/>
  <c r="F282" i="33"/>
  <c r="I282" i="33"/>
  <c r="T281" i="32"/>
  <c r="U280" i="32"/>
  <c r="E282" i="32"/>
  <c r="I282" i="32"/>
  <c r="D282" i="32"/>
  <c r="U280" i="31"/>
  <c r="T281" i="31"/>
  <c r="M284" i="10"/>
  <c r="K285" i="10" s="1"/>
  <c r="L284" i="10"/>
  <c r="J285" i="10" s="1"/>
  <c r="I278" i="6"/>
  <c r="D278" i="6"/>
  <c r="B278" i="6" s="1"/>
  <c r="A278" i="6" s="1"/>
  <c r="E278" i="6"/>
  <c r="S278" i="6" s="1"/>
  <c r="B281" i="31" l="1"/>
  <c r="A281" i="31" s="1"/>
  <c r="F281" i="31"/>
  <c r="M281" i="31"/>
  <c r="K282" i="31" s="1"/>
  <c r="E282" i="31" s="1"/>
  <c r="S282" i="31" s="1"/>
  <c r="L281" i="31"/>
  <c r="J282" i="31" s="1"/>
  <c r="I283" i="35"/>
  <c r="E283" i="35"/>
  <c r="D283" i="35"/>
  <c r="L282" i="34"/>
  <c r="J283" i="34" s="1"/>
  <c r="M282" i="34"/>
  <c r="K283" i="34" s="1"/>
  <c r="E283" i="34" s="1"/>
  <c r="S282" i="34"/>
  <c r="L282" i="33"/>
  <c r="J283" i="33" s="1"/>
  <c r="M282" i="33"/>
  <c r="K283" i="33" s="1"/>
  <c r="E283" i="33" s="1"/>
  <c r="S282" i="33"/>
  <c r="B282" i="32"/>
  <c r="A282" i="32" s="1"/>
  <c r="F282" i="32"/>
  <c r="M282" i="32"/>
  <c r="K283" i="32" s="1"/>
  <c r="L282" i="32"/>
  <c r="J283" i="32" s="1"/>
  <c r="S282" i="32"/>
  <c r="I285" i="10"/>
  <c r="T278" i="6"/>
  <c r="U277" i="6"/>
  <c r="F278" i="6"/>
  <c r="M278" i="6"/>
  <c r="K279" i="6" s="1"/>
  <c r="L278" i="6"/>
  <c r="J279" i="6" s="1"/>
  <c r="I282" i="31" l="1"/>
  <c r="D282" i="31"/>
  <c r="L283" i="35"/>
  <c r="J284" i="35" s="1"/>
  <c r="M283" i="35"/>
  <c r="K284" i="35" s="1"/>
  <c r="E284" i="35" s="1"/>
  <c r="B283" i="35"/>
  <c r="A283" i="35" s="1"/>
  <c r="F283" i="35"/>
  <c r="S283" i="35"/>
  <c r="I283" i="34"/>
  <c r="D283" i="34"/>
  <c r="T282" i="34"/>
  <c r="U281" i="34"/>
  <c r="S283" i="34"/>
  <c r="U281" i="33"/>
  <c r="T282" i="33"/>
  <c r="S283" i="33"/>
  <c r="I283" i="33"/>
  <c r="D283" i="33"/>
  <c r="I283" i="32"/>
  <c r="D283" i="32"/>
  <c r="U281" i="32"/>
  <c r="T282" i="32"/>
  <c r="E283" i="32"/>
  <c r="U281" i="31"/>
  <c r="T282" i="31"/>
  <c r="M285" i="10"/>
  <c r="K286" i="10" s="1"/>
  <c r="L285" i="10"/>
  <c r="J286" i="10" s="1"/>
  <c r="I279" i="6"/>
  <c r="E279" i="6"/>
  <c r="S279" i="6" s="1"/>
  <c r="D279" i="6"/>
  <c r="B279" i="6" s="1"/>
  <c r="A279" i="6" s="1"/>
  <c r="B282" i="31" l="1"/>
  <c r="A282" i="31" s="1"/>
  <c r="F282" i="31"/>
  <c r="L282" i="31"/>
  <c r="J283" i="31" s="1"/>
  <c r="M282" i="31"/>
  <c r="K283" i="31" s="1"/>
  <c r="E283" i="31" s="1"/>
  <c r="S283" i="31" s="1"/>
  <c r="T283" i="31" s="1"/>
  <c r="S284" i="35"/>
  <c r="U283" i="35" s="1"/>
  <c r="I284" i="35"/>
  <c r="U282" i="35"/>
  <c r="T283" i="35"/>
  <c r="D284" i="35"/>
  <c r="L283" i="34"/>
  <c r="J284" i="34" s="1"/>
  <c r="M283" i="34"/>
  <c r="K284" i="34" s="1"/>
  <c r="T283" i="34"/>
  <c r="U282" i="34"/>
  <c r="B283" i="34"/>
  <c r="A283" i="34" s="1"/>
  <c r="F283" i="34"/>
  <c r="B283" i="33"/>
  <c r="A283" i="33" s="1"/>
  <c r="F283" i="33"/>
  <c r="T283" i="33"/>
  <c r="L283" i="33"/>
  <c r="J284" i="33" s="1"/>
  <c r="M283" i="33"/>
  <c r="K284" i="33" s="1"/>
  <c r="U282" i="33"/>
  <c r="S283" i="32"/>
  <c r="B283" i="32"/>
  <c r="A283" i="32" s="1"/>
  <c r="F283" i="32"/>
  <c r="L283" i="32"/>
  <c r="J284" i="32" s="1"/>
  <c r="D284" i="32" s="1"/>
  <c r="M283" i="32"/>
  <c r="K284" i="32" s="1"/>
  <c r="E284" i="32" s="1"/>
  <c r="I286" i="10"/>
  <c r="T279" i="6"/>
  <c r="U278" i="6"/>
  <c r="M279" i="6"/>
  <c r="K280" i="6" s="1"/>
  <c r="E280" i="6" s="1"/>
  <c r="S280" i="6" s="1"/>
  <c r="L279" i="6"/>
  <c r="J280" i="6" s="1"/>
  <c r="D280" i="6" s="1"/>
  <c r="B280" i="6" s="1"/>
  <c r="A280" i="6" s="1"/>
  <c r="F279" i="6"/>
  <c r="U282" i="31" l="1"/>
  <c r="D283" i="31"/>
  <c r="I283" i="31"/>
  <c r="T284" i="35"/>
  <c r="M284" i="35"/>
  <c r="K285" i="35" s="1"/>
  <c r="L284" i="35"/>
  <c r="J285" i="35" s="1"/>
  <c r="D285" i="35" s="1"/>
  <c r="B284" i="35"/>
  <c r="A284" i="35" s="1"/>
  <c r="F284" i="35"/>
  <c r="E284" i="34"/>
  <c r="I284" i="34"/>
  <c r="D284" i="34"/>
  <c r="I284" i="33"/>
  <c r="D284" i="33"/>
  <c r="E284" i="33"/>
  <c r="S284" i="32"/>
  <c r="U283" i="32" s="1"/>
  <c r="B284" i="32"/>
  <c r="A284" i="32" s="1"/>
  <c r="F284" i="32"/>
  <c r="I284" i="32"/>
  <c r="T283" i="32"/>
  <c r="U282" i="32"/>
  <c r="L286" i="10"/>
  <c r="J287" i="10" s="1"/>
  <c r="M286" i="10"/>
  <c r="K287" i="10" s="1"/>
  <c r="U279" i="6"/>
  <c r="T280" i="6"/>
  <c r="F280" i="6"/>
  <c r="I280" i="6"/>
  <c r="M283" i="31" l="1"/>
  <c r="K284" i="31" s="1"/>
  <c r="E284" i="31" s="1"/>
  <c r="S284" i="31" s="1"/>
  <c r="L283" i="31"/>
  <c r="J284" i="31" s="1"/>
  <c r="B283" i="31"/>
  <c r="A283" i="31" s="1"/>
  <c r="F283" i="31"/>
  <c r="T284" i="32"/>
  <c r="E285" i="35"/>
  <c r="B285" i="35"/>
  <c r="A285" i="35" s="1"/>
  <c r="F285" i="35"/>
  <c r="I285" i="35"/>
  <c r="S284" i="34"/>
  <c r="B284" i="34"/>
  <c r="A284" i="34" s="1"/>
  <c r="F284" i="34"/>
  <c r="L284" i="34"/>
  <c r="J285" i="34" s="1"/>
  <c r="M284" i="34"/>
  <c r="K285" i="34" s="1"/>
  <c r="E285" i="34" s="1"/>
  <c r="B284" i="33"/>
  <c r="A284" i="33" s="1"/>
  <c r="F284" i="33"/>
  <c r="S284" i="33"/>
  <c r="M284" i="33"/>
  <c r="K285" i="33" s="1"/>
  <c r="E285" i="33" s="1"/>
  <c r="L284" i="33"/>
  <c r="J285" i="33" s="1"/>
  <c r="L284" i="32"/>
  <c r="J285" i="32" s="1"/>
  <c r="M284" i="32"/>
  <c r="K285" i="32" s="1"/>
  <c r="I287" i="10"/>
  <c r="L280" i="6"/>
  <c r="J281" i="6" s="1"/>
  <c r="M280" i="6"/>
  <c r="K281" i="6" s="1"/>
  <c r="I284" i="31" l="1"/>
  <c r="D284" i="31"/>
  <c r="L285" i="35"/>
  <c r="J286" i="35" s="1"/>
  <c r="M285" i="35"/>
  <c r="K286" i="35" s="1"/>
  <c r="E286" i="35" s="1"/>
  <c r="S285" i="35"/>
  <c r="I285" i="34"/>
  <c r="U283" i="34"/>
  <c r="T284" i="34"/>
  <c r="S285" i="34"/>
  <c r="D285" i="34"/>
  <c r="S285" i="33"/>
  <c r="U284" i="33" s="1"/>
  <c r="I285" i="33"/>
  <c r="D285" i="33"/>
  <c r="T284" i="33"/>
  <c r="U283" i="33"/>
  <c r="I285" i="32"/>
  <c r="D285" i="32"/>
  <c r="E285" i="32"/>
  <c r="U283" i="31"/>
  <c r="T284" i="31"/>
  <c r="L287" i="10"/>
  <c r="J288" i="10" s="1"/>
  <c r="M287" i="10"/>
  <c r="K288" i="10" s="1"/>
  <c r="E281" i="6"/>
  <c r="S281" i="6" s="1"/>
  <c r="I281" i="6"/>
  <c r="D281" i="6"/>
  <c r="B281" i="6" s="1"/>
  <c r="A281" i="6" s="1"/>
  <c r="F284" i="31" l="1"/>
  <c r="B284" i="31"/>
  <c r="A284" i="31" s="1"/>
  <c r="M284" i="31"/>
  <c r="K285" i="31" s="1"/>
  <c r="E285" i="31" s="1"/>
  <c r="S285" i="31" s="1"/>
  <c r="L284" i="31"/>
  <c r="J285" i="31" s="1"/>
  <c r="I286" i="35"/>
  <c r="D286" i="35"/>
  <c r="U284" i="35"/>
  <c r="T285" i="35"/>
  <c r="S286" i="35"/>
  <c r="T285" i="34"/>
  <c r="U284" i="34"/>
  <c r="B285" i="34"/>
  <c r="A285" i="34" s="1"/>
  <c r="F285" i="34"/>
  <c r="L285" i="34"/>
  <c r="J286" i="34" s="1"/>
  <c r="D286" i="34" s="1"/>
  <c r="M285" i="34"/>
  <c r="K286" i="34" s="1"/>
  <c r="T285" i="33"/>
  <c r="B285" i="33"/>
  <c r="A285" i="33" s="1"/>
  <c r="F285" i="33"/>
  <c r="L285" i="33"/>
  <c r="J286" i="33" s="1"/>
  <c r="M285" i="33"/>
  <c r="K286" i="33" s="1"/>
  <c r="S285" i="32"/>
  <c r="B285" i="32"/>
  <c r="A285" i="32" s="1"/>
  <c r="F285" i="32"/>
  <c r="L285" i="32"/>
  <c r="J286" i="32" s="1"/>
  <c r="D286" i="32" s="1"/>
  <c r="M285" i="32"/>
  <c r="K286" i="32" s="1"/>
  <c r="E286" i="32" s="1"/>
  <c r="I288" i="10"/>
  <c r="T281" i="6"/>
  <c r="U280" i="6"/>
  <c r="M281" i="6"/>
  <c r="K282" i="6" s="1"/>
  <c r="E282" i="6" s="1"/>
  <c r="S282" i="6" s="1"/>
  <c r="L281" i="6"/>
  <c r="J282" i="6" s="1"/>
  <c r="D282" i="6" s="1"/>
  <c r="B282" i="6" s="1"/>
  <c r="A282" i="6" s="1"/>
  <c r="F281" i="6"/>
  <c r="D285" i="31" l="1"/>
  <c r="I285" i="31"/>
  <c r="M286" i="35"/>
  <c r="K287" i="35" s="1"/>
  <c r="L286" i="35"/>
  <c r="J287" i="35" s="1"/>
  <c r="T286" i="35"/>
  <c r="U285" i="35"/>
  <c r="B286" i="35"/>
  <c r="A286" i="35" s="1"/>
  <c r="F286" i="35"/>
  <c r="E286" i="34"/>
  <c r="B286" i="34"/>
  <c r="A286" i="34" s="1"/>
  <c r="F286" i="34"/>
  <c r="I286" i="34"/>
  <c r="E286" i="33"/>
  <c r="I286" i="33"/>
  <c r="D286" i="33"/>
  <c r="S286" i="32"/>
  <c r="T286" i="32" s="1"/>
  <c r="B286" i="32"/>
  <c r="A286" i="32" s="1"/>
  <c r="F286" i="32"/>
  <c r="I286" i="32"/>
  <c r="U284" i="32"/>
  <c r="T285" i="32"/>
  <c r="T285" i="31"/>
  <c r="U284" i="31"/>
  <c r="L288" i="10"/>
  <c r="J289" i="10" s="1"/>
  <c r="M288" i="10"/>
  <c r="K289" i="10" s="1"/>
  <c r="U281" i="6"/>
  <c r="T282" i="6"/>
  <c r="F282" i="6"/>
  <c r="I282" i="6"/>
  <c r="M285" i="31" l="1"/>
  <c r="K286" i="31" s="1"/>
  <c r="E286" i="31" s="1"/>
  <c r="S286" i="31" s="1"/>
  <c r="T286" i="31" s="1"/>
  <c r="L285" i="31"/>
  <c r="J286" i="31" s="1"/>
  <c r="B285" i="31"/>
  <c r="A285" i="31" s="1"/>
  <c r="F285" i="31"/>
  <c r="I287" i="35"/>
  <c r="E287" i="35"/>
  <c r="D287" i="35"/>
  <c r="U285" i="32"/>
  <c r="L286" i="34"/>
  <c r="J287" i="34" s="1"/>
  <c r="M286" i="34"/>
  <c r="K287" i="34" s="1"/>
  <c r="E287" i="34" s="1"/>
  <c r="S286" i="34"/>
  <c r="L286" i="33"/>
  <c r="J287" i="33" s="1"/>
  <c r="D287" i="33" s="1"/>
  <c r="M286" i="33"/>
  <c r="K287" i="33" s="1"/>
  <c r="E287" i="33" s="1"/>
  <c r="S286" i="33"/>
  <c r="B286" i="33"/>
  <c r="A286" i="33" s="1"/>
  <c r="F286" i="33"/>
  <c r="M286" i="32"/>
  <c r="K287" i="32" s="1"/>
  <c r="L286" i="32"/>
  <c r="J287" i="32" s="1"/>
  <c r="I289" i="10"/>
  <c r="M289" i="10" s="1"/>
  <c r="M282" i="6"/>
  <c r="K283" i="6" s="1"/>
  <c r="L282" i="6"/>
  <c r="J283" i="6" s="1"/>
  <c r="U285" i="31" l="1"/>
  <c r="I286" i="31"/>
  <c r="D286" i="31"/>
  <c r="L287" i="35"/>
  <c r="J288" i="35" s="1"/>
  <c r="D288" i="35" s="1"/>
  <c r="M287" i="35"/>
  <c r="K288" i="35" s="1"/>
  <c r="E288" i="35" s="1"/>
  <c r="B287" i="35"/>
  <c r="A287" i="35" s="1"/>
  <c r="F287" i="35"/>
  <c r="S287" i="35"/>
  <c r="I287" i="34"/>
  <c r="D287" i="34"/>
  <c r="T286" i="34"/>
  <c r="U285" i="34"/>
  <c r="S287" i="34"/>
  <c r="T286" i="33"/>
  <c r="U285" i="33"/>
  <c r="S287" i="33"/>
  <c r="B287" i="33"/>
  <c r="A287" i="33" s="1"/>
  <c r="F287" i="33"/>
  <c r="I287" i="33"/>
  <c r="E287" i="32"/>
  <c r="I287" i="32"/>
  <c r="D287" i="32"/>
  <c r="L289" i="10"/>
  <c r="I283" i="6"/>
  <c r="D283" i="6"/>
  <c r="B283" i="6" s="1"/>
  <c r="A283" i="6" s="1"/>
  <c r="E283" i="6"/>
  <c r="S283" i="6" s="1"/>
  <c r="B286" i="31" l="1"/>
  <c r="A286" i="31" s="1"/>
  <c r="F286" i="31"/>
  <c r="L286" i="31"/>
  <c r="J287" i="31" s="1"/>
  <c r="M286" i="31"/>
  <c r="K287" i="31" s="1"/>
  <c r="E287" i="31" s="1"/>
  <c r="S287" i="31" s="1"/>
  <c r="B288" i="35"/>
  <c r="A288" i="35" s="1"/>
  <c r="F288" i="35"/>
  <c r="U286" i="35"/>
  <c r="T287" i="35"/>
  <c r="S288" i="35"/>
  <c r="I288" i="35"/>
  <c r="L287" i="34"/>
  <c r="J288" i="34" s="1"/>
  <c r="M287" i="34"/>
  <c r="K288" i="34" s="1"/>
  <c r="T287" i="34"/>
  <c r="U286" i="34"/>
  <c r="B287" i="34"/>
  <c r="A287" i="34" s="1"/>
  <c r="F287" i="34"/>
  <c r="L287" i="33"/>
  <c r="J288" i="33" s="1"/>
  <c r="M287" i="33"/>
  <c r="K288" i="33" s="1"/>
  <c r="T287" i="33"/>
  <c r="U286" i="33"/>
  <c r="B287" i="32"/>
  <c r="A287" i="32" s="1"/>
  <c r="F287" i="32"/>
  <c r="L287" i="32"/>
  <c r="J288" i="32" s="1"/>
  <c r="D288" i="32" s="1"/>
  <c r="M287" i="32"/>
  <c r="K288" i="32" s="1"/>
  <c r="S287" i="32"/>
  <c r="T283" i="6"/>
  <c r="U282" i="6"/>
  <c r="M283" i="6"/>
  <c r="K284" i="6" s="1"/>
  <c r="E284" i="6" s="1"/>
  <c r="S284" i="6" s="1"/>
  <c r="L283" i="6"/>
  <c r="J284" i="6" s="1"/>
  <c r="D284" i="6" s="1"/>
  <c r="B284" i="6" s="1"/>
  <c r="A284" i="6" s="1"/>
  <c r="F283" i="6"/>
  <c r="D287" i="31" l="1"/>
  <c r="I287" i="31"/>
  <c r="T288" i="35"/>
  <c r="M288" i="35"/>
  <c r="K289" i="35" s="1"/>
  <c r="E289" i="35" s="1"/>
  <c r="L288" i="35"/>
  <c r="J289" i="35" s="1"/>
  <c r="U287" i="35"/>
  <c r="E288" i="34"/>
  <c r="I288" i="34"/>
  <c r="D288" i="34"/>
  <c r="E288" i="33"/>
  <c r="I288" i="33"/>
  <c r="D288" i="33"/>
  <c r="B288" i="32"/>
  <c r="A288" i="32" s="1"/>
  <c r="F288" i="32"/>
  <c r="I288" i="32"/>
  <c r="U286" i="32"/>
  <c r="T287" i="32"/>
  <c r="E288" i="32"/>
  <c r="U286" i="31"/>
  <c r="T287" i="31"/>
  <c r="U283" i="6"/>
  <c r="T284" i="6"/>
  <c r="F284" i="6"/>
  <c r="I284" i="6"/>
  <c r="L287" i="31" l="1"/>
  <c r="J288" i="31" s="1"/>
  <c r="D288" i="31" s="1"/>
  <c r="M287" i="31"/>
  <c r="K288" i="31" s="1"/>
  <c r="E288" i="31" s="1"/>
  <c r="S288" i="31" s="1"/>
  <c r="B287" i="31"/>
  <c r="A287" i="31" s="1"/>
  <c r="F287" i="31"/>
  <c r="N19" i="35"/>
  <c r="O19" i="35" s="1"/>
  <c r="P19" i="35"/>
  <c r="S289" i="35"/>
  <c r="I289" i="35"/>
  <c r="D289" i="35"/>
  <c r="S288" i="34"/>
  <c r="B288" i="34"/>
  <c r="A288" i="34" s="1"/>
  <c r="F288" i="34"/>
  <c r="L288" i="34"/>
  <c r="J289" i="34" s="1"/>
  <c r="M288" i="34"/>
  <c r="K289" i="34" s="1"/>
  <c r="E289" i="34" s="1"/>
  <c r="M288" i="33"/>
  <c r="K289" i="33" s="1"/>
  <c r="E289" i="33" s="1"/>
  <c r="L288" i="33"/>
  <c r="J289" i="33" s="1"/>
  <c r="D289" i="33" s="1"/>
  <c r="S288" i="33"/>
  <c r="B288" i="33"/>
  <c r="A288" i="33" s="1"/>
  <c r="F288" i="33"/>
  <c r="S288" i="32"/>
  <c r="L288" i="32"/>
  <c r="J289" i="32" s="1"/>
  <c r="M288" i="32"/>
  <c r="K289" i="32" s="1"/>
  <c r="E289" i="32" s="1"/>
  <c r="L284" i="6"/>
  <c r="J285" i="6" s="1"/>
  <c r="M284" i="6"/>
  <c r="K285" i="6" s="1"/>
  <c r="B288" i="31" l="1"/>
  <c r="A288" i="31" s="1"/>
  <c r="F288" i="31"/>
  <c r="I288" i="31"/>
  <c r="L289" i="35"/>
  <c r="M289" i="35"/>
  <c r="U289" i="35"/>
  <c r="U288" i="35"/>
  <c r="T289" i="35"/>
  <c r="Q19" i="35" s="1"/>
  <c r="B289" i="35"/>
  <c r="F289" i="35"/>
  <c r="I289" i="34"/>
  <c r="M289" i="34" s="1"/>
  <c r="U287" i="34"/>
  <c r="T288" i="34"/>
  <c r="P19" i="34"/>
  <c r="N19" i="34"/>
  <c r="O19" i="34" s="1"/>
  <c r="S289" i="34"/>
  <c r="U289" i="34" s="1"/>
  <c r="D289" i="34"/>
  <c r="T288" i="33"/>
  <c r="U287" i="33"/>
  <c r="N19" i="33"/>
  <c r="O19" i="33" s="1"/>
  <c r="P19" i="33"/>
  <c r="S289" i="33"/>
  <c r="U289" i="33" s="1"/>
  <c r="B289" i="33"/>
  <c r="F289" i="33"/>
  <c r="I289" i="33"/>
  <c r="P19" i="32"/>
  <c r="N19" i="32"/>
  <c r="O19" i="32" s="1"/>
  <c r="S289" i="32"/>
  <c r="U289" i="32" s="1"/>
  <c r="I289" i="32"/>
  <c r="D289" i="32"/>
  <c r="U287" i="32"/>
  <c r="T288" i="32"/>
  <c r="U287" i="31"/>
  <c r="T288" i="31"/>
  <c r="E285" i="6"/>
  <c r="S285" i="6" s="1"/>
  <c r="I285" i="6"/>
  <c r="D285" i="6"/>
  <c r="B285" i="6" s="1"/>
  <c r="A285" i="6" s="1"/>
  <c r="L288" i="31" l="1"/>
  <c r="J289" i="31" s="1"/>
  <c r="M288" i="31"/>
  <c r="K289" i="31" s="1"/>
  <c r="E289" i="31" s="1"/>
  <c r="R19" i="35"/>
  <c r="V19" i="35" s="1"/>
  <c r="A289" i="35"/>
  <c r="C13" i="35" s="1"/>
  <c r="B12" i="35"/>
  <c r="B13" i="35"/>
  <c r="P15" i="35"/>
  <c r="Q15" i="35"/>
  <c r="L289" i="34"/>
  <c r="T289" i="32"/>
  <c r="Q19" i="32" s="1"/>
  <c r="P15" i="32" s="1"/>
  <c r="T289" i="34"/>
  <c r="Q19" i="34" s="1"/>
  <c r="U288" i="34"/>
  <c r="R19" i="34" s="1"/>
  <c r="B289" i="34"/>
  <c r="F289" i="34"/>
  <c r="M289" i="33"/>
  <c r="L289" i="33"/>
  <c r="T289" i="33"/>
  <c r="Q19" i="33" s="1"/>
  <c r="A289" i="33"/>
  <c r="C13" i="33" s="1"/>
  <c r="B13" i="33"/>
  <c r="B12" i="33"/>
  <c r="U288" i="33"/>
  <c r="R19" i="33" s="1"/>
  <c r="B289" i="32"/>
  <c r="F289" i="32"/>
  <c r="M289" i="32"/>
  <c r="L289" i="32"/>
  <c r="U288" i="32"/>
  <c r="R19" i="32" s="1"/>
  <c r="T285" i="6"/>
  <c r="U284" i="6"/>
  <c r="F285" i="6"/>
  <c r="M285" i="6"/>
  <c r="K286" i="6" s="1"/>
  <c r="L285" i="6"/>
  <c r="J286" i="6" s="1"/>
  <c r="D286" i="6" s="1"/>
  <c r="B286" i="6" s="1"/>
  <c r="A286" i="6" s="1"/>
  <c r="Q15" i="32" l="1"/>
  <c r="O15" i="35"/>
  <c r="P19" i="31"/>
  <c r="N19" i="31"/>
  <c r="O19" i="31" s="1"/>
  <c r="S289" i="31"/>
  <c r="D289" i="31"/>
  <c r="I289" i="31"/>
  <c r="P15" i="34"/>
  <c r="Q15" i="34"/>
  <c r="O15" i="34"/>
  <c r="V19" i="34"/>
  <c r="A289" i="34"/>
  <c r="C13" i="34" s="1"/>
  <c r="B13" i="34"/>
  <c r="B12" i="34"/>
  <c r="O15" i="33"/>
  <c r="V19" i="33"/>
  <c r="P15" i="33"/>
  <c r="Q15" i="33"/>
  <c r="O15" i="32"/>
  <c r="V19" i="32"/>
  <c r="A289" i="32"/>
  <c r="C13" i="32" s="1"/>
  <c r="B12" i="32"/>
  <c r="B13" i="32"/>
  <c r="F286" i="6"/>
  <c r="I286" i="6"/>
  <c r="E286" i="6"/>
  <c r="S286" i="6" s="1"/>
  <c r="D13" i="35"/>
  <c r="E14" i="35"/>
  <c r="E13" i="33"/>
  <c r="D14" i="35"/>
  <c r="E14" i="33"/>
  <c r="E13" i="35"/>
  <c r="D12" i="35"/>
  <c r="D13" i="33"/>
  <c r="D12" i="33"/>
  <c r="D14" i="33"/>
  <c r="E12" i="35"/>
  <c r="E12" i="33"/>
  <c r="M289" i="31" l="1"/>
  <c r="L289" i="31"/>
  <c r="B289" i="31"/>
  <c r="F289" i="31"/>
  <c r="U289" i="31"/>
  <c r="T289" i="31"/>
  <c r="Q19" i="31" s="1"/>
  <c r="U288" i="31"/>
  <c r="R19" i="31" s="1"/>
  <c r="J12" i="35"/>
  <c r="N12" i="35"/>
  <c r="G12" i="35"/>
  <c r="F12" i="35"/>
  <c r="I12" i="35"/>
  <c r="F13" i="35"/>
  <c r="G13" i="35"/>
  <c r="N13" i="35"/>
  <c r="I12" i="33"/>
  <c r="F12" i="33"/>
  <c r="G12" i="33"/>
  <c r="J12" i="33"/>
  <c r="N12" i="33"/>
  <c r="G13" i="33"/>
  <c r="F13" i="33"/>
  <c r="N13" i="33"/>
  <c r="U285" i="6"/>
  <c r="T286" i="6"/>
  <c r="L286" i="6"/>
  <c r="J287" i="6" s="1"/>
  <c r="M286" i="6"/>
  <c r="K287" i="6" s="1"/>
  <c r="E287" i="6" s="1"/>
  <c r="S287" i="6" s="1"/>
  <c r="T287" i="6" s="1"/>
  <c r="D14" i="34"/>
  <c r="E12" i="34"/>
  <c r="D14" i="32"/>
  <c r="E14" i="34"/>
  <c r="D13" i="34"/>
  <c r="E13" i="34"/>
  <c r="E12" i="32"/>
  <c r="D12" i="34"/>
  <c r="E14" i="32"/>
  <c r="E13" i="32"/>
  <c r="D13" i="32"/>
  <c r="D12" i="32"/>
  <c r="V19" i="31" l="1"/>
  <c r="O15" i="31"/>
  <c r="A289" i="31"/>
  <c r="C13" i="31" s="1"/>
  <c r="B12" i="31"/>
  <c r="B13" i="31"/>
  <c r="Q15" i="31"/>
  <c r="P15" i="31"/>
  <c r="K12" i="35"/>
  <c r="L9" i="9" s="1"/>
  <c r="H13" i="35"/>
  <c r="O13" i="35" s="1"/>
  <c r="P13" i="35"/>
  <c r="P12" i="35"/>
  <c r="H12" i="35"/>
  <c r="O12" i="35" s="1"/>
  <c r="J12" i="34"/>
  <c r="N12" i="34"/>
  <c r="N13" i="34"/>
  <c r="G12" i="34"/>
  <c r="F12" i="34"/>
  <c r="I12" i="34"/>
  <c r="F13" i="34"/>
  <c r="G13" i="34"/>
  <c r="K12" i="33"/>
  <c r="L11" i="9" s="1"/>
  <c r="P13" i="33"/>
  <c r="H13" i="33"/>
  <c r="O13" i="33" s="1"/>
  <c r="P12" i="33"/>
  <c r="H12" i="33"/>
  <c r="O12" i="33" s="1"/>
  <c r="G13" i="32"/>
  <c r="F13" i="32"/>
  <c r="N13" i="32"/>
  <c r="J12" i="32"/>
  <c r="N12" i="32"/>
  <c r="F12" i="32"/>
  <c r="I12" i="32"/>
  <c r="G12" i="32"/>
  <c r="U286" i="6"/>
  <c r="I287" i="6"/>
  <c r="D287" i="6"/>
  <c r="B287" i="6" s="1"/>
  <c r="A287" i="6" s="1"/>
  <c r="E12" i="31"/>
  <c r="D14" i="31"/>
  <c r="D13" i="31"/>
  <c r="D12" i="31"/>
  <c r="E13" i="31"/>
  <c r="E14" i="31"/>
  <c r="N13" i="31" l="1"/>
  <c r="N12" i="31"/>
  <c r="J12" i="31"/>
  <c r="F12" i="31"/>
  <c r="G12" i="31"/>
  <c r="I12" i="31"/>
  <c r="F13" i="31"/>
  <c r="G13" i="31"/>
  <c r="Q12" i="33"/>
  <c r="K11" i="9" s="1"/>
  <c r="Q12" i="35"/>
  <c r="K9" i="9" s="1"/>
  <c r="M11" i="9"/>
  <c r="N11" i="9" s="1"/>
  <c r="P11" i="9" s="1"/>
  <c r="AB11" i="9"/>
  <c r="AC11" i="9" s="1"/>
  <c r="W11" i="9" s="1"/>
  <c r="X11" i="9" s="1"/>
  <c r="M9" i="9"/>
  <c r="N9" i="9" s="1"/>
  <c r="P9" i="9" s="1"/>
  <c r="K12" i="34"/>
  <c r="H13" i="34"/>
  <c r="O13" i="34" s="1"/>
  <c r="P13" i="34"/>
  <c r="P12" i="34"/>
  <c r="H12" i="34"/>
  <c r="O12" i="34" s="1"/>
  <c r="P12" i="32"/>
  <c r="H12" i="32"/>
  <c r="O12" i="32" s="1"/>
  <c r="H13" i="32"/>
  <c r="O13" i="32" s="1"/>
  <c r="P13" i="32"/>
  <c r="K12" i="32"/>
  <c r="L12" i="9" s="1"/>
  <c r="L287" i="6"/>
  <c r="J288" i="6" s="1"/>
  <c r="D288" i="6" s="1"/>
  <c r="B288" i="6" s="1"/>
  <c r="A288" i="6" s="1"/>
  <c r="M287" i="6"/>
  <c r="K288" i="6" s="1"/>
  <c r="F287" i="6"/>
  <c r="K12" i="31" l="1"/>
  <c r="L13" i="9" s="1"/>
  <c r="M13" i="9" s="1"/>
  <c r="N13" i="9" s="1"/>
  <c r="P13" i="9" s="1"/>
  <c r="P13" i="31"/>
  <c r="H13" i="31"/>
  <c r="O13" i="31" s="1"/>
  <c r="H12" i="31"/>
  <c r="O12" i="31" s="1"/>
  <c r="P12" i="31"/>
  <c r="Q12" i="34"/>
  <c r="K10" i="9" s="1"/>
  <c r="Q12" i="32"/>
  <c r="K12" i="9" s="1"/>
  <c r="M12" i="9"/>
  <c r="N12" i="9" s="1"/>
  <c r="P12" i="9" s="1"/>
  <c r="AB12" i="9"/>
  <c r="AC12" i="9" s="1"/>
  <c r="W12" i="9" s="1"/>
  <c r="X12" i="9" s="1"/>
  <c r="L10" i="9"/>
  <c r="AB10" i="9" s="1"/>
  <c r="AC10" i="9" s="1"/>
  <c r="W10" i="9" s="1"/>
  <c r="X10" i="9" s="1"/>
  <c r="F288" i="6"/>
  <c r="E288" i="6"/>
  <c r="S288" i="6" s="1"/>
  <c r="I288" i="6"/>
  <c r="AB13" i="9" l="1"/>
  <c r="AC13" i="9" s="1"/>
  <c r="W13" i="9" s="1"/>
  <c r="X13" i="9" s="1"/>
  <c r="Q12" i="31"/>
  <c r="K13" i="9" s="1"/>
  <c r="M10" i="9"/>
  <c r="N10" i="9" s="1"/>
  <c r="P10" i="9" s="1"/>
  <c r="T288" i="6"/>
  <c r="U287" i="6"/>
  <c r="M288" i="6"/>
  <c r="K289" i="6" s="1"/>
  <c r="E289" i="6" s="1"/>
  <c r="P19" i="6" s="1"/>
  <c r="L288" i="6"/>
  <c r="J289" i="6" s="1"/>
  <c r="S289" i="6" l="1"/>
  <c r="N19" i="6"/>
  <c r="I289" i="6"/>
  <c r="D289" i="6"/>
  <c r="F289" i="6" l="1"/>
  <c r="B289" i="6"/>
  <c r="A289" i="6" s="1"/>
  <c r="C13" i="6" s="1"/>
  <c r="U289" i="6"/>
  <c r="T289" i="6"/>
  <c r="Q19" i="6" s="1"/>
  <c r="U288" i="6"/>
  <c r="L289" i="6"/>
  <c r="M289" i="6"/>
  <c r="O19" i="6"/>
  <c r="B13" i="6" l="1"/>
  <c r="B12" i="6"/>
  <c r="R19" i="6"/>
  <c r="P15" i="6"/>
  <c r="Q15" i="6"/>
  <c r="D12" i="6"/>
  <c r="E14" i="6"/>
  <c r="E12" i="6"/>
  <c r="D14" i="6"/>
  <c r="D13" i="6"/>
  <c r="E13" i="6"/>
  <c r="J12" i="6" l="1"/>
  <c r="N12" i="6"/>
  <c r="N13" i="6"/>
  <c r="I12" i="6"/>
  <c r="G13" i="6"/>
  <c r="G12" i="6"/>
  <c r="F12" i="6"/>
  <c r="F13" i="6"/>
  <c r="O15" i="6"/>
  <c r="V19" i="6"/>
  <c r="P12" i="6" l="1"/>
  <c r="H12" i="6"/>
  <c r="O12" i="6" s="1"/>
  <c r="P13" i="6"/>
  <c r="H13" i="6"/>
  <c r="O13" i="6" s="1"/>
  <c r="K12" i="6"/>
  <c r="L31" i="9" s="1"/>
  <c r="AB31" i="9" s="1"/>
  <c r="AC31" i="9" s="1"/>
  <c r="W31" i="9" s="1"/>
  <c r="X31" i="9" s="1"/>
  <c r="E26" i="10"/>
  <c r="D26" i="10"/>
  <c r="Q12" i="6" l="1"/>
  <c r="K31" i="9" s="1"/>
  <c r="M31" i="9"/>
  <c r="N31" i="9" s="1"/>
  <c r="P31" i="9" s="1"/>
  <c r="D27" i="10"/>
  <c r="B26" i="10"/>
  <c r="F26" i="10"/>
  <c r="S26" i="10"/>
  <c r="E27" i="10"/>
  <c r="E28" i="10" l="1"/>
  <c r="S27" i="10"/>
  <c r="U26" i="10" s="1"/>
  <c r="A26" i="10"/>
  <c r="U25" i="10"/>
  <c r="T26" i="10"/>
  <c r="D28" i="10"/>
  <c r="B27" i="10"/>
  <c r="A27" i="10" s="1"/>
  <c r="F27" i="10"/>
  <c r="T27" i="10" l="1"/>
  <c r="D29" i="10"/>
  <c r="B28" i="10"/>
  <c r="A28" i="10" s="1"/>
  <c r="F28" i="10"/>
  <c r="E29" i="10"/>
  <c r="S28" i="10"/>
  <c r="U27" i="10" s="1"/>
  <c r="T28" i="10" l="1"/>
  <c r="S29" i="10"/>
  <c r="T29" i="10" s="1"/>
  <c r="E30" i="10"/>
  <c r="D30" i="10"/>
  <c r="F29" i="10"/>
  <c r="B29" i="10"/>
  <c r="A29" i="10" s="1"/>
  <c r="U28" i="10" l="1"/>
  <c r="S30" i="10"/>
  <c r="E31" i="10"/>
  <c r="D31" i="10"/>
  <c r="F30" i="10"/>
  <c r="B30" i="10"/>
  <c r="A30" i="10" l="1"/>
  <c r="T30" i="10"/>
  <c r="U29" i="10"/>
  <c r="D32" i="10"/>
  <c r="B31" i="10"/>
  <c r="A31" i="10" s="1"/>
  <c r="F31" i="10"/>
  <c r="E32" i="10"/>
  <c r="S31" i="10"/>
  <c r="U30" i="10" s="1"/>
  <c r="T31" i="10" l="1"/>
  <c r="E33" i="10"/>
  <c r="S32" i="10"/>
  <c r="T32" i="10" s="1"/>
  <c r="F32" i="10"/>
  <c r="D33" i="10"/>
  <c r="B32" i="10"/>
  <c r="U31" i="10" l="1"/>
  <c r="A32" i="10"/>
  <c r="S33" i="10"/>
  <c r="E34" i="10"/>
  <c r="B33" i="10"/>
  <c r="A33" i="10" s="1"/>
  <c r="F33" i="10"/>
  <c r="D34" i="10"/>
  <c r="S34" i="10" l="1"/>
  <c r="U33" i="10" s="1"/>
  <c r="E35" i="10"/>
  <c r="T33" i="10"/>
  <c r="D35" i="10"/>
  <c r="F34" i="10"/>
  <c r="B34" i="10"/>
  <c r="A34" i="10" s="1"/>
  <c r="U32" i="10"/>
  <c r="E36" i="10" l="1"/>
  <c r="S35" i="10"/>
  <c r="T35" i="10" s="1"/>
  <c r="T34" i="10"/>
  <c r="D36" i="10"/>
  <c r="B35" i="10"/>
  <c r="A35" i="10" s="1"/>
  <c r="F35" i="10"/>
  <c r="U34" i="10" l="1"/>
  <c r="D37" i="10"/>
  <c r="F36" i="10"/>
  <c r="B36" i="10"/>
  <c r="A36" i="10" s="1"/>
  <c r="E37" i="10"/>
  <c r="S36" i="10"/>
  <c r="T36" i="10" s="1"/>
  <c r="U35" i="10" l="1"/>
  <c r="S37" i="10"/>
  <c r="T37" i="10" s="1"/>
  <c r="E38" i="10"/>
  <c r="D38" i="10"/>
  <c r="B37" i="10"/>
  <c r="A37" i="10" s="1"/>
  <c r="F37" i="10"/>
  <c r="U36" i="10" l="1"/>
  <c r="S38" i="10"/>
  <c r="U37" i="10" s="1"/>
  <c r="E39" i="10"/>
  <c r="D39" i="10"/>
  <c r="F38" i="10"/>
  <c r="B38" i="10"/>
  <c r="A38" i="10" s="1"/>
  <c r="T38" i="10" l="1"/>
  <c r="D40" i="10"/>
  <c r="B39" i="10"/>
  <c r="A39" i="10" s="1"/>
  <c r="F39" i="10"/>
  <c r="E40" i="10"/>
  <c r="S39" i="10"/>
  <c r="U38" i="10" s="1"/>
  <c r="T39" i="10" l="1"/>
  <c r="E41" i="10"/>
  <c r="S40" i="10"/>
  <c r="U39" i="10" s="1"/>
  <c r="D41" i="10"/>
  <c r="B40" i="10"/>
  <c r="A40" i="10" s="1"/>
  <c r="F40" i="10"/>
  <c r="B41" i="10" l="1"/>
  <c r="A41" i="10" s="1"/>
  <c r="D42" i="10"/>
  <c r="F41" i="10"/>
  <c r="T40" i="10"/>
  <c r="S41" i="10"/>
  <c r="E42" i="10"/>
  <c r="U40" i="10" l="1"/>
  <c r="T41" i="10"/>
  <c r="S42" i="10"/>
  <c r="T42" i="10" s="1"/>
  <c r="E43" i="10"/>
  <c r="D43" i="10"/>
  <c r="F42" i="10"/>
  <c r="B42" i="10"/>
  <c r="A42" i="10" s="1"/>
  <c r="D44" i="10" l="1"/>
  <c r="B43" i="10"/>
  <c r="A43" i="10" s="1"/>
  <c r="F43" i="10"/>
  <c r="E44" i="10"/>
  <c r="S43" i="10"/>
  <c r="U42" i="10" s="1"/>
  <c r="U41" i="10"/>
  <c r="T43" i="10" l="1"/>
  <c r="E45" i="10"/>
  <c r="S44" i="10"/>
  <c r="T44" i="10" s="1"/>
  <c r="D45" i="10"/>
  <c r="B44" i="10"/>
  <c r="A44" i="10" s="1"/>
  <c r="F44" i="10"/>
  <c r="S45" i="10" l="1"/>
  <c r="U44" i="10" s="1"/>
  <c r="E46" i="10"/>
  <c r="D46" i="10"/>
  <c r="F45" i="10"/>
  <c r="B45" i="10"/>
  <c r="A45" i="10" s="1"/>
  <c r="U43" i="10"/>
  <c r="S46" i="10" l="1"/>
  <c r="U45" i="10" s="1"/>
  <c r="E47" i="10"/>
  <c r="D47" i="10"/>
  <c r="F46" i="10"/>
  <c r="B46" i="10"/>
  <c r="A46" i="10" s="1"/>
  <c r="T45" i="10"/>
  <c r="T46" i="10" l="1"/>
  <c r="D48" i="10"/>
  <c r="B47" i="10"/>
  <c r="A47" i="10" s="1"/>
  <c r="F47" i="10"/>
  <c r="E48" i="10"/>
  <c r="S47" i="10"/>
  <c r="E49" i="10" l="1"/>
  <c r="S48" i="10"/>
  <c r="U47" i="10" s="1"/>
  <c r="T47" i="10"/>
  <c r="B48" i="10"/>
  <c r="A48" i="10" s="1"/>
  <c r="D49" i="10"/>
  <c r="F48" i="10"/>
  <c r="U46" i="10"/>
  <c r="T48" i="10" l="1"/>
  <c r="D50" i="10"/>
  <c r="B49" i="10"/>
  <c r="A49" i="10" s="1"/>
  <c r="F49" i="10"/>
  <c r="S49" i="10"/>
  <c r="E50" i="10"/>
  <c r="T49" i="10" l="1"/>
  <c r="U48" i="10"/>
  <c r="S50" i="10"/>
  <c r="T50" i="10" s="1"/>
  <c r="E51" i="10"/>
  <c r="D51" i="10"/>
  <c r="F50" i="10"/>
  <c r="B50" i="10"/>
  <c r="A50" i="10" s="1"/>
  <c r="D52" i="10" l="1"/>
  <c r="B51" i="10"/>
  <c r="A51" i="10" s="1"/>
  <c r="F51" i="10"/>
  <c r="E52" i="10"/>
  <c r="S51" i="10"/>
  <c r="U50" i="10" s="1"/>
  <c r="U49" i="10"/>
  <c r="T51" i="10" l="1"/>
  <c r="E53" i="10"/>
  <c r="S52" i="10"/>
  <c r="U51" i="10" s="1"/>
  <c r="D53" i="10"/>
  <c r="B52" i="10"/>
  <c r="A52" i="10" s="1"/>
  <c r="F52" i="10"/>
  <c r="T52" i="10" l="1"/>
  <c r="D54" i="10"/>
  <c r="B53" i="10"/>
  <c r="A53" i="10" s="1"/>
  <c r="F53" i="10"/>
  <c r="S53" i="10"/>
  <c r="E54" i="10"/>
  <c r="S54" i="10" l="1"/>
  <c r="U53" i="10" s="1"/>
  <c r="E55" i="10"/>
  <c r="D55" i="10"/>
  <c r="F54" i="10"/>
  <c r="B54" i="10"/>
  <c r="A54" i="10" s="1"/>
  <c r="T53" i="10"/>
  <c r="U52" i="10"/>
  <c r="T54" i="10" l="1"/>
  <c r="D56" i="10"/>
  <c r="B55" i="10"/>
  <c r="A55" i="10" s="1"/>
  <c r="F55" i="10"/>
  <c r="E56" i="10"/>
  <c r="S55" i="10"/>
  <c r="T55" i="10" s="1"/>
  <c r="U54" i="10" l="1"/>
  <c r="D57" i="10"/>
  <c r="B56" i="10"/>
  <c r="A56" i="10" s="1"/>
  <c r="F56" i="10"/>
  <c r="E57" i="10"/>
  <c r="S56" i="10"/>
  <c r="S57" i="10" l="1"/>
  <c r="E58" i="10"/>
  <c r="T56" i="10"/>
  <c r="U55" i="10"/>
  <c r="F57" i="10"/>
  <c r="D58" i="10"/>
  <c r="B57" i="10"/>
  <c r="A57" i="10" s="1"/>
  <c r="T57" i="10" l="1"/>
  <c r="D59" i="10"/>
  <c r="F58" i="10"/>
  <c r="B58" i="10"/>
  <c r="A58" i="10" s="1"/>
  <c r="S58" i="10"/>
  <c r="T58" i="10" s="1"/>
  <c r="E59" i="10"/>
  <c r="U56" i="10"/>
  <c r="D60" i="10" l="1"/>
  <c r="B59" i="10"/>
  <c r="A59" i="10" s="1"/>
  <c r="F59" i="10"/>
  <c r="E60" i="10"/>
  <c r="S59" i="10"/>
  <c r="U58" i="10" s="1"/>
  <c r="U57" i="10"/>
  <c r="T59" i="10" l="1"/>
  <c r="E61" i="10"/>
  <c r="S60" i="10"/>
  <c r="T60" i="10" s="1"/>
  <c r="D61" i="10"/>
  <c r="F60" i="10"/>
  <c r="B60" i="10"/>
  <c r="A60" i="10" s="1"/>
  <c r="S61" i="10" l="1"/>
  <c r="T61" i="10" s="1"/>
  <c r="E62" i="10"/>
  <c r="D62" i="10"/>
  <c r="F61" i="10"/>
  <c r="B61" i="10"/>
  <c r="A61" i="10" s="1"/>
  <c r="U59" i="10"/>
  <c r="U60" i="10" l="1"/>
  <c r="S62" i="10"/>
  <c r="T62" i="10" s="1"/>
  <c r="E63" i="10"/>
  <c r="D63" i="10"/>
  <c r="F62" i="10"/>
  <c r="B62" i="10"/>
  <c r="A62" i="10" s="1"/>
  <c r="U61" i="10" l="1"/>
  <c r="E64" i="10"/>
  <c r="S63" i="10"/>
  <c r="U62" i="10" s="1"/>
  <c r="D64" i="10"/>
  <c r="B63" i="10"/>
  <c r="A63" i="10" s="1"/>
  <c r="F63" i="10"/>
  <c r="T63" i="10" l="1"/>
  <c r="F64" i="10"/>
  <c r="D65" i="10"/>
  <c r="B64" i="10"/>
  <c r="A64" i="10" s="1"/>
  <c r="E65" i="10"/>
  <c r="S64" i="10"/>
  <c r="S65" i="10" l="1"/>
  <c r="E66" i="10"/>
  <c r="B65" i="10"/>
  <c r="A65" i="10" s="1"/>
  <c r="F65" i="10"/>
  <c r="D66" i="10"/>
  <c r="T64" i="10"/>
  <c r="U63" i="10"/>
  <c r="D67" i="10" l="1"/>
  <c r="F66" i="10"/>
  <c r="B66" i="10"/>
  <c r="A66" i="10" s="1"/>
  <c r="T65" i="10"/>
  <c r="U64" i="10"/>
  <c r="S66" i="10"/>
  <c r="T66" i="10" s="1"/>
  <c r="E67" i="10"/>
  <c r="E68" i="10" l="1"/>
  <c r="S67" i="10"/>
  <c r="U66" i="10" s="1"/>
  <c r="D68" i="10"/>
  <c r="B67" i="10"/>
  <c r="A67" i="10" s="1"/>
  <c r="F67" i="10"/>
  <c r="U65" i="10"/>
  <c r="T67" i="10" l="1"/>
  <c r="D69" i="10"/>
  <c r="F68" i="10"/>
  <c r="B68" i="10"/>
  <c r="A68" i="10" s="1"/>
  <c r="E69" i="10"/>
  <c r="S68" i="10"/>
  <c r="S69" i="10" l="1"/>
  <c r="E70" i="10"/>
  <c r="T68" i="10"/>
  <c r="D70" i="10"/>
  <c r="F69" i="10"/>
  <c r="B69" i="10"/>
  <c r="A69" i="10" s="1"/>
  <c r="U67" i="10"/>
  <c r="S70" i="10" l="1"/>
  <c r="E71" i="10"/>
  <c r="D71" i="10"/>
  <c r="B70" i="10"/>
  <c r="A70" i="10" s="1"/>
  <c r="F70" i="10"/>
  <c r="T69" i="10"/>
  <c r="U68" i="10"/>
  <c r="T70" i="10" l="1"/>
  <c r="E72" i="10"/>
  <c r="S71" i="10"/>
  <c r="T71" i="10" s="1"/>
  <c r="D72" i="10"/>
  <c r="B71" i="10"/>
  <c r="A71" i="10" s="1"/>
  <c r="F71" i="10"/>
  <c r="U69" i="10"/>
  <c r="D73" i="10" l="1"/>
  <c r="B72" i="10"/>
  <c r="A72" i="10" s="1"/>
  <c r="F72" i="10"/>
  <c r="U70" i="10"/>
  <c r="E73" i="10"/>
  <c r="S72" i="10"/>
  <c r="T72" i="10" s="1"/>
  <c r="S73" i="10" l="1"/>
  <c r="T73" i="10" s="1"/>
  <c r="E74" i="10"/>
  <c r="F73" i="10"/>
  <c r="D74" i="10"/>
  <c r="B73" i="10"/>
  <c r="A73" i="10" s="1"/>
  <c r="U71" i="10"/>
  <c r="U72" i="10" l="1"/>
  <c r="D75" i="10"/>
  <c r="B74" i="10"/>
  <c r="A74" i="10" s="1"/>
  <c r="F74" i="10"/>
  <c r="S74" i="10"/>
  <c r="E75" i="10"/>
  <c r="T74" i="10" l="1"/>
  <c r="U73" i="10"/>
  <c r="E76" i="10"/>
  <c r="S75" i="10"/>
  <c r="D76" i="10"/>
  <c r="B75" i="10"/>
  <c r="A75" i="10" s="1"/>
  <c r="F75" i="10"/>
  <c r="D77" i="10" l="1"/>
  <c r="B76" i="10"/>
  <c r="A76" i="10" s="1"/>
  <c r="F76" i="10"/>
  <c r="T75" i="10"/>
  <c r="E77" i="10"/>
  <c r="S76" i="10"/>
  <c r="T76" i="10" s="1"/>
  <c r="U74" i="10"/>
  <c r="S77" i="10" l="1"/>
  <c r="U76" i="10" s="1"/>
  <c r="E78" i="10"/>
  <c r="F77" i="10"/>
  <c r="D78" i="10"/>
  <c r="B77" i="10"/>
  <c r="A77" i="10" s="1"/>
  <c r="U75" i="10"/>
  <c r="T77" i="10" l="1"/>
  <c r="S78" i="10"/>
  <c r="T78" i="10" s="1"/>
  <c r="E79" i="10"/>
  <c r="D79" i="10"/>
  <c r="B78" i="10"/>
  <c r="A78" i="10" s="1"/>
  <c r="F78" i="10"/>
  <c r="U77" i="10" l="1"/>
  <c r="E80" i="10"/>
  <c r="S79" i="10"/>
  <c r="U78" i="10" s="1"/>
  <c r="D80" i="10"/>
  <c r="B79" i="10"/>
  <c r="A79" i="10" s="1"/>
  <c r="F79" i="10"/>
  <c r="T79" i="10" l="1"/>
  <c r="B80" i="10"/>
  <c r="A80" i="10" s="1"/>
  <c r="D81" i="10"/>
  <c r="F80" i="10"/>
  <c r="E81" i="10"/>
  <c r="S80" i="10"/>
  <c r="U79" i="10" s="1"/>
  <c r="T80" i="10" l="1"/>
  <c r="S81" i="10"/>
  <c r="U80" i="10" s="1"/>
  <c r="E82" i="10"/>
  <c r="F81" i="10"/>
  <c r="D82" i="10"/>
  <c r="B81" i="10"/>
  <c r="A81" i="10" s="1"/>
  <c r="T81" i="10" l="1"/>
  <c r="D83" i="10"/>
  <c r="B82" i="10"/>
  <c r="A82" i="10" s="1"/>
  <c r="F82" i="10"/>
  <c r="S82" i="10"/>
  <c r="U81" i="10" s="1"/>
  <c r="E83" i="10"/>
  <c r="T82" i="10" l="1"/>
  <c r="E84" i="10"/>
  <c r="S83" i="10"/>
  <c r="U82" i="10" s="1"/>
  <c r="D84" i="10"/>
  <c r="B83" i="10"/>
  <c r="A83" i="10" s="1"/>
  <c r="F83" i="10"/>
  <c r="T83" i="10" l="1"/>
  <c r="D85" i="10"/>
  <c r="F84" i="10"/>
  <c r="B84" i="10"/>
  <c r="A84" i="10" s="1"/>
  <c r="E85" i="10"/>
  <c r="S84" i="10"/>
  <c r="S85" i="10" l="1"/>
  <c r="E86" i="10"/>
  <c r="U83" i="10"/>
  <c r="F85" i="10"/>
  <c r="D86" i="10"/>
  <c r="B85" i="10"/>
  <c r="A85" i="10" s="1"/>
  <c r="T84" i="10"/>
  <c r="D87" i="10" l="1"/>
  <c r="B86" i="10"/>
  <c r="A86" i="10" s="1"/>
  <c r="F86" i="10"/>
  <c r="T85" i="10"/>
  <c r="S86" i="10"/>
  <c r="E87" i="10"/>
  <c r="U84" i="10"/>
  <c r="E88" i="10" l="1"/>
  <c r="S87" i="10"/>
  <c r="T87" i="10" s="1"/>
  <c r="U85" i="10"/>
  <c r="T86" i="10"/>
  <c r="D88" i="10"/>
  <c r="B87" i="10"/>
  <c r="A87" i="10" s="1"/>
  <c r="F87" i="10"/>
  <c r="D89" i="10" l="1"/>
  <c r="B88" i="10"/>
  <c r="A88" i="10" s="1"/>
  <c r="F88" i="10"/>
  <c r="E89" i="10"/>
  <c r="S88" i="10"/>
  <c r="U87" i="10" s="1"/>
  <c r="U86" i="10"/>
  <c r="S89" i="10" l="1"/>
  <c r="U88" i="10" s="1"/>
  <c r="E90" i="10"/>
  <c r="T88" i="10"/>
  <c r="F89" i="10"/>
  <c r="D90" i="10"/>
  <c r="B89" i="10"/>
  <c r="A89" i="10" s="1"/>
  <c r="T89" i="10" l="1"/>
  <c r="D91" i="10"/>
  <c r="B90" i="10"/>
  <c r="A90" i="10" s="1"/>
  <c r="F90" i="10"/>
  <c r="S90" i="10"/>
  <c r="U89" i="10" s="1"/>
  <c r="E91" i="10"/>
  <c r="T90" i="10" l="1"/>
  <c r="E92" i="10"/>
  <c r="S91" i="10"/>
  <c r="T91" i="10" s="1"/>
  <c r="D92" i="10"/>
  <c r="B91" i="10"/>
  <c r="A91" i="10" s="1"/>
  <c r="F91" i="10"/>
  <c r="U90" i="10" l="1"/>
  <c r="D93" i="10"/>
  <c r="B92" i="10"/>
  <c r="A92" i="10" s="1"/>
  <c r="F92" i="10"/>
  <c r="E93" i="10"/>
  <c r="S92" i="10"/>
  <c r="F93" i="10" l="1"/>
  <c r="D94" i="10"/>
  <c r="B93" i="10"/>
  <c r="A93" i="10" s="1"/>
  <c r="S93" i="10"/>
  <c r="T93" i="10" s="1"/>
  <c r="E94" i="10"/>
  <c r="T92" i="10"/>
  <c r="U91" i="10"/>
  <c r="S94" i="10" l="1"/>
  <c r="U93" i="10" s="1"/>
  <c r="E95" i="10"/>
  <c r="D95" i="10"/>
  <c r="B94" i="10"/>
  <c r="A94" i="10" s="1"/>
  <c r="F94" i="10"/>
  <c r="U92" i="10"/>
  <c r="T94" i="10" l="1"/>
  <c r="E96" i="10"/>
  <c r="S95" i="10"/>
  <c r="U94" i="10" s="1"/>
  <c r="D96" i="10"/>
  <c r="B95" i="10"/>
  <c r="A95" i="10" s="1"/>
  <c r="F95" i="10"/>
  <c r="T95" i="10" l="1"/>
  <c r="B96" i="10"/>
  <c r="A96" i="10" s="1"/>
  <c r="D97" i="10"/>
  <c r="F96" i="10"/>
  <c r="E97" i="10"/>
  <c r="S96" i="10"/>
  <c r="U95" i="10" s="1"/>
  <c r="S97" i="10" l="1"/>
  <c r="E98" i="10"/>
  <c r="F97" i="10"/>
  <c r="B97" i="10"/>
  <c r="A97" i="10" s="1"/>
  <c r="D98" i="10"/>
  <c r="T96" i="10"/>
  <c r="S98" i="10" l="1"/>
  <c r="U97" i="10" s="1"/>
  <c r="E99" i="10"/>
  <c r="D99" i="10"/>
  <c r="B98" i="10"/>
  <c r="A98" i="10" s="1"/>
  <c r="F98" i="10"/>
  <c r="T97" i="10"/>
  <c r="U96" i="10"/>
  <c r="T98" i="10" l="1"/>
  <c r="D100" i="10"/>
  <c r="B99" i="10"/>
  <c r="A99" i="10" s="1"/>
  <c r="F99" i="10"/>
  <c r="E100" i="10"/>
  <c r="S99" i="10"/>
  <c r="T99" i="10" s="1"/>
  <c r="U98" i="10" l="1"/>
  <c r="E101" i="10"/>
  <c r="S100" i="10"/>
  <c r="U99" i="10" s="1"/>
  <c r="D101" i="10"/>
  <c r="B100" i="10"/>
  <c r="A100" i="10" s="1"/>
  <c r="F100" i="10"/>
  <c r="T100" i="10" l="1"/>
  <c r="F101" i="10"/>
  <c r="D102" i="10"/>
  <c r="B101" i="10"/>
  <c r="A101" i="10" s="1"/>
  <c r="S101" i="10"/>
  <c r="E102" i="10"/>
  <c r="D103" i="10" l="1"/>
  <c r="B102" i="10"/>
  <c r="A102" i="10" s="1"/>
  <c r="F102" i="10"/>
  <c r="S102" i="10"/>
  <c r="T102" i="10" s="1"/>
  <c r="E103" i="10"/>
  <c r="T101" i="10"/>
  <c r="U100" i="10"/>
  <c r="U101" i="10" l="1"/>
  <c r="E104" i="10"/>
  <c r="S103" i="10"/>
  <c r="T103" i="10" s="1"/>
  <c r="D104" i="10"/>
  <c r="F103" i="10"/>
  <c r="B103" i="10"/>
  <c r="A103" i="10" s="1"/>
  <c r="D105" i="10" l="1"/>
  <c r="F104" i="10"/>
  <c r="B104" i="10"/>
  <c r="A104" i="10" s="1"/>
  <c r="E105" i="10"/>
  <c r="S104" i="10"/>
  <c r="U103" i="10" s="1"/>
  <c r="U102" i="10"/>
  <c r="T104" i="10" l="1"/>
  <c r="F105" i="10"/>
  <c r="D106" i="10"/>
  <c r="B105" i="10"/>
  <c r="A105" i="10" s="1"/>
  <c r="S105" i="10"/>
  <c r="E106" i="10"/>
  <c r="S106" i="10" l="1"/>
  <c r="T106" i="10" s="1"/>
  <c r="E107" i="10"/>
  <c r="U104" i="10"/>
  <c r="D107" i="10"/>
  <c r="B106" i="10"/>
  <c r="A106" i="10" s="1"/>
  <c r="F106" i="10"/>
  <c r="T105" i="10"/>
  <c r="U105" i="10" l="1"/>
  <c r="E108" i="10"/>
  <c r="S107" i="10"/>
  <c r="U106" i="10" s="1"/>
  <c r="D108" i="10"/>
  <c r="B107" i="10"/>
  <c r="A107" i="10" s="1"/>
  <c r="F107" i="10"/>
  <c r="T107" i="10" l="1"/>
  <c r="D109" i="10"/>
  <c r="F108" i="10"/>
  <c r="B108" i="10"/>
  <c r="A108" i="10" s="1"/>
  <c r="E109" i="10"/>
  <c r="S108" i="10"/>
  <c r="U107" i="10" s="1"/>
  <c r="S109" i="10" l="1"/>
  <c r="T109" i="10" s="1"/>
  <c r="E110" i="10"/>
  <c r="T108" i="10"/>
  <c r="D110" i="10"/>
  <c r="B109" i="10"/>
  <c r="A109" i="10" s="1"/>
  <c r="F109" i="10"/>
  <c r="U108" i="10" l="1"/>
  <c r="D111" i="10"/>
  <c r="B110" i="10"/>
  <c r="A110" i="10" s="1"/>
  <c r="F110" i="10"/>
  <c r="S110" i="10"/>
  <c r="U109" i="10" s="1"/>
  <c r="E111" i="10"/>
  <c r="T110" i="10" l="1"/>
  <c r="E112" i="10"/>
  <c r="S111" i="10"/>
  <c r="U110" i="10" s="1"/>
  <c r="D112" i="10"/>
  <c r="F111" i="10"/>
  <c r="B111" i="10"/>
  <c r="A111" i="10" s="1"/>
  <c r="T111" i="10" l="1"/>
  <c r="B112" i="10"/>
  <c r="A112" i="10" s="1"/>
  <c r="F112" i="10"/>
  <c r="D113" i="10"/>
  <c r="E113" i="10"/>
  <c r="S112" i="10"/>
  <c r="U111" i="10" s="1"/>
  <c r="T112" i="10" l="1"/>
  <c r="S113" i="10"/>
  <c r="T113" i="10" s="1"/>
  <c r="E114" i="10"/>
  <c r="B113" i="10"/>
  <c r="A113" i="10" s="1"/>
  <c r="F113" i="10"/>
  <c r="D114" i="10"/>
  <c r="U112" i="10" l="1"/>
  <c r="D115" i="10"/>
  <c r="B114" i="10"/>
  <c r="A114" i="10" s="1"/>
  <c r="F114" i="10"/>
  <c r="S114" i="10"/>
  <c r="U113" i="10" s="1"/>
  <c r="E115" i="10"/>
  <c r="T114" i="10" l="1"/>
  <c r="E116" i="10"/>
  <c r="S115" i="10"/>
  <c r="T115" i="10" s="1"/>
  <c r="D116" i="10"/>
  <c r="B115" i="10"/>
  <c r="A115" i="10" s="1"/>
  <c r="F115" i="10"/>
  <c r="U114" i="10" l="1"/>
  <c r="D117" i="10"/>
  <c r="F116" i="10"/>
  <c r="B116" i="10"/>
  <c r="A116" i="10" s="1"/>
  <c r="E117" i="10"/>
  <c r="S116" i="10"/>
  <c r="B117" i="10" l="1"/>
  <c r="A117" i="10" s="1"/>
  <c r="F117" i="10"/>
  <c r="D118" i="10"/>
  <c r="S117" i="10"/>
  <c r="E118" i="10"/>
  <c r="U115" i="10"/>
  <c r="T116" i="10"/>
  <c r="S118" i="10" l="1"/>
  <c r="U117" i="10" s="1"/>
  <c r="E119" i="10"/>
  <c r="T117" i="10"/>
  <c r="D119" i="10"/>
  <c r="B118" i="10"/>
  <c r="A118" i="10" s="1"/>
  <c r="F118" i="10"/>
  <c r="U116" i="10"/>
  <c r="E120" i="10" l="1"/>
  <c r="S119" i="10"/>
  <c r="T119" i="10" s="1"/>
  <c r="T118" i="10"/>
  <c r="D120" i="10"/>
  <c r="F119" i="10"/>
  <c r="B119" i="10"/>
  <c r="A119" i="10" s="1"/>
  <c r="U118" i="10" l="1"/>
  <c r="F120" i="10"/>
  <c r="D121" i="10"/>
  <c r="B120" i="10"/>
  <c r="A120" i="10" s="1"/>
  <c r="E121" i="10"/>
  <c r="S120" i="10"/>
  <c r="U119" i="10" s="1"/>
  <c r="S121" i="10" l="1"/>
  <c r="T121" i="10" s="1"/>
  <c r="E122" i="10"/>
  <c r="B121" i="10"/>
  <c r="A121" i="10" s="1"/>
  <c r="F121" i="10"/>
  <c r="D122" i="10"/>
  <c r="T120" i="10"/>
  <c r="U120" i="10" l="1"/>
  <c r="S122" i="10"/>
  <c r="T122" i="10" s="1"/>
  <c r="E123" i="10"/>
  <c r="D123" i="10"/>
  <c r="B122" i="10"/>
  <c r="A122" i="10" s="1"/>
  <c r="F122" i="10"/>
  <c r="U121" i="10" l="1"/>
  <c r="D124" i="10"/>
  <c r="B123" i="10"/>
  <c r="A123" i="10" s="1"/>
  <c r="F123" i="10"/>
  <c r="E124" i="10"/>
  <c r="S123" i="10"/>
  <c r="U122" i="10" s="1"/>
  <c r="T123" i="10" l="1"/>
  <c r="E125" i="10"/>
  <c r="S124" i="10"/>
  <c r="U123" i="10" s="1"/>
  <c r="D125" i="10"/>
  <c r="F124" i="10"/>
  <c r="B124" i="10"/>
  <c r="A124" i="10" s="1"/>
  <c r="F125" i="10" l="1"/>
  <c r="D126" i="10"/>
  <c r="B125" i="10"/>
  <c r="A125" i="10" s="1"/>
  <c r="T124" i="10"/>
  <c r="S125" i="10"/>
  <c r="E126" i="10"/>
  <c r="T125" i="10" l="1"/>
  <c r="S126" i="10"/>
  <c r="U125" i="10" s="1"/>
  <c r="E127" i="10"/>
  <c r="D127" i="10"/>
  <c r="B126" i="10"/>
  <c r="A126" i="10" s="1"/>
  <c r="F126" i="10"/>
  <c r="U124" i="10"/>
  <c r="T126" i="10" l="1"/>
  <c r="D128" i="10"/>
  <c r="B127" i="10"/>
  <c r="A127" i="10" s="1"/>
  <c r="F127" i="10"/>
  <c r="E128" i="10"/>
  <c r="S127" i="10"/>
  <c r="T127" i="10" s="1"/>
  <c r="U126" i="10" l="1"/>
  <c r="E129" i="10"/>
  <c r="S128" i="10"/>
  <c r="U127" i="10" s="1"/>
  <c r="F128" i="10"/>
  <c r="B128" i="10"/>
  <c r="A128" i="10" s="1"/>
  <c r="D129" i="10"/>
  <c r="F129" i="10" l="1"/>
  <c r="D130" i="10"/>
  <c r="B129" i="10"/>
  <c r="A129" i="10" s="1"/>
  <c r="T128" i="10"/>
  <c r="S129" i="10"/>
  <c r="U128" i="10" s="1"/>
  <c r="E130" i="10"/>
  <c r="S130" i="10" l="1"/>
  <c r="U129" i="10" s="1"/>
  <c r="E131" i="10"/>
  <c r="D131" i="10"/>
  <c r="B130" i="10"/>
  <c r="A130" i="10" s="1"/>
  <c r="F130" i="10"/>
  <c r="T129" i="10"/>
  <c r="T130" i="10" l="1"/>
  <c r="D132" i="10"/>
  <c r="F131" i="10"/>
  <c r="B131" i="10"/>
  <c r="A131" i="10" s="1"/>
  <c r="E132" i="10"/>
  <c r="S131" i="10"/>
  <c r="U130" i="10" s="1"/>
  <c r="T131" i="10" l="1"/>
  <c r="D133" i="10"/>
  <c r="F132" i="10"/>
  <c r="B132" i="10"/>
  <c r="A132" i="10" s="1"/>
  <c r="E133" i="10"/>
  <c r="S132" i="10"/>
  <c r="B133" i="10" l="1"/>
  <c r="A133" i="10" s="1"/>
  <c r="F133" i="10"/>
  <c r="D134" i="10"/>
  <c r="S133" i="10"/>
  <c r="E134" i="10"/>
  <c r="U131" i="10"/>
  <c r="T132" i="10"/>
  <c r="T133" i="10" l="1"/>
  <c r="D135" i="10"/>
  <c r="B134" i="10"/>
  <c r="A134" i="10" s="1"/>
  <c r="F134" i="10"/>
  <c r="U132" i="10"/>
  <c r="S134" i="10"/>
  <c r="U133" i="10" s="1"/>
  <c r="E135" i="10"/>
  <c r="T134" i="10" l="1"/>
  <c r="D136" i="10"/>
  <c r="F135" i="10"/>
  <c r="B135" i="10"/>
  <c r="A135" i="10" s="1"/>
  <c r="E136" i="10"/>
  <c r="S135" i="10"/>
  <c r="F136" i="10" l="1"/>
  <c r="D137" i="10"/>
  <c r="B136" i="10"/>
  <c r="A136" i="10" s="1"/>
  <c r="S136" i="10"/>
  <c r="E137" i="10"/>
  <c r="T135" i="10"/>
  <c r="U134" i="10"/>
  <c r="S137" i="10" l="1"/>
  <c r="U136" i="10" s="1"/>
  <c r="E138" i="10"/>
  <c r="U135" i="10"/>
  <c r="F137" i="10"/>
  <c r="B137" i="10"/>
  <c r="A137" i="10" s="1"/>
  <c r="D138" i="10"/>
  <c r="T136" i="10"/>
  <c r="E139" i="10" l="1"/>
  <c r="S138" i="10"/>
  <c r="T138" i="10" s="1"/>
  <c r="D139" i="10"/>
  <c r="B138" i="10"/>
  <c r="A138" i="10" s="1"/>
  <c r="F138" i="10"/>
  <c r="T137" i="10"/>
  <c r="U137" i="10" l="1"/>
  <c r="D140" i="10"/>
  <c r="B139" i="10"/>
  <c r="A139" i="10" s="1"/>
  <c r="F139" i="10"/>
  <c r="E140" i="10"/>
  <c r="S139" i="10"/>
  <c r="S140" i="10" l="1"/>
  <c r="E141" i="10"/>
  <c r="U138" i="10"/>
  <c r="D141" i="10"/>
  <c r="B140" i="10"/>
  <c r="A140" i="10" s="1"/>
  <c r="F140" i="10"/>
  <c r="T139" i="10"/>
  <c r="F141" i="10" l="1"/>
  <c r="D142" i="10"/>
  <c r="B141" i="10"/>
  <c r="A141" i="10" s="1"/>
  <c r="T140" i="10"/>
  <c r="S141" i="10"/>
  <c r="E142" i="10"/>
  <c r="U139" i="10"/>
  <c r="T141" i="10" l="1"/>
  <c r="U140" i="10"/>
  <c r="E143" i="10"/>
  <c r="S142" i="10"/>
  <c r="T142" i="10" s="1"/>
  <c r="D143" i="10"/>
  <c r="B142" i="10"/>
  <c r="A142" i="10" s="1"/>
  <c r="F142" i="10"/>
  <c r="D144" i="10" l="1"/>
  <c r="B143" i="10"/>
  <c r="A143" i="10" s="1"/>
  <c r="F143" i="10"/>
  <c r="E144" i="10"/>
  <c r="S143" i="10"/>
  <c r="T143" i="10" s="1"/>
  <c r="U141" i="10"/>
  <c r="U142" i="10" l="1"/>
  <c r="S144" i="10"/>
  <c r="T144" i="10" s="1"/>
  <c r="E145" i="10"/>
  <c r="B144" i="10"/>
  <c r="A144" i="10" s="1"/>
  <c r="F144" i="10"/>
  <c r="D145" i="10"/>
  <c r="F145" i="10" l="1"/>
  <c r="D146" i="10"/>
  <c r="B145" i="10"/>
  <c r="A145" i="10" s="1"/>
  <c r="S145" i="10"/>
  <c r="U144" i="10" s="1"/>
  <c r="E146" i="10"/>
  <c r="U143" i="10"/>
  <c r="T145" i="10" l="1"/>
  <c r="D147" i="10"/>
  <c r="B146" i="10"/>
  <c r="A146" i="10" s="1"/>
  <c r="F146" i="10"/>
  <c r="E147" i="10"/>
  <c r="S146" i="10"/>
  <c r="U145" i="10" s="1"/>
  <c r="T146" i="10" l="1"/>
  <c r="E148" i="10"/>
  <c r="S147" i="10"/>
  <c r="T147" i="10" s="1"/>
  <c r="D148" i="10"/>
  <c r="F147" i="10"/>
  <c r="B147" i="10"/>
  <c r="A147" i="10" s="1"/>
  <c r="D149" i="10" l="1"/>
  <c r="F148" i="10"/>
  <c r="B148" i="10"/>
  <c r="A148" i="10" s="1"/>
  <c r="U146" i="10"/>
  <c r="S148" i="10"/>
  <c r="E149" i="10"/>
  <c r="T148" i="10" l="1"/>
  <c r="U147" i="10"/>
  <c r="S149" i="10"/>
  <c r="T149" i="10" s="1"/>
  <c r="E150" i="10"/>
  <c r="F149" i="10"/>
  <c r="D150" i="10"/>
  <c r="B149" i="10"/>
  <c r="A149" i="10" s="1"/>
  <c r="E151" i="10" l="1"/>
  <c r="S150" i="10"/>
  <c r="T150" i="10" s="1"/>
  <c r="U148" i="10"/>
  <c r="D151" i="10"/>
  <c r="B150" i="10"/>
  <c r="A150" i="10" s="1"/>
  <c r="F150" i="10"/>
  <c r="U149" i="10" l="1"/>
  <c r="D152" i="10"/>
  <c r="B151" i="10"/>
  <c r="A151" i="10" s="1"/>
  <c r="F151" i="10"/>
  <c r="E152" i="10"/>
  <c r="S151" i="10"/>
  <c r="U150" i="10" l="1"/>
  <c r="D153" i="10"/>
  <c r="B152" i="10"/>
  <c r="A152" i="10" s="1"/>
  <c r="F152" i="10"/>
  <c r="T151" i="10"/>
  <c r="S152" i="10"/>
  <c r="E153" i="10"/>
  <c r="F153" i="10" l="1"/>
  <c r="D154" i="10"/>
  <c r="B153" i="10"/>
  <c r="A153" i="10" s="1"/>
  <c r="U151" i="10"/>
  <c r="S153" i="10"/>
  <c r="E154" i="10"/>
  <c r="T152" i="10"/>
  <c r="T153" i="10" l="1"/>
  <c r="U152" i="10"/>
  <c r="E155" i="10"/>
  <c r="S154" i="10"/>
  <c r="D155" i="10"/>
  <c r="B154" i="10"/>
  <c r="A154" i="10" s="1"/>
  <c r="F154" i="10"/>
  <c r="D156" i="10" l="1"/>
  <c r="B155" i="10"/>
  <c r="A155" i="10" s="1"/>
  <c r="F155" i="10"/>
  <c r="T154" i="10"/>
  <c r="E156" i="10"/>
  <c r="S155" i="10"/>
  <c r="U154" i="10" s="1"/>
  <c r="U153" i="10"/>
  <c r="S156" i="10" l="1"/>
  <c r="U155" i="10" s="1"/>
  <c r="E157" i="10"/>
  <c r="D157" i="10"/>
  <c r="B156" i="10"/>
  <c r="A156" i="10" s="1"/>
  <c r="F156" i="10"/>
  <c r="T155" i="10"/>
  <c r="T156" i="10" l="1"/>
  <c r="D158" i="10"/>
  <c r="F157" i="10"/>
  <c r="B157" i="10"/>
  <c r="A157" i="10" s="1"/>
  <c r="S157" i="10"/>
  <c r="U156" i="10" s="1"/>
  <c r="E158" i="10"/>
  <c r="T157" i="10" l="1"/>
  <c r="E159" i="10"/>
  <c r="S158" i="10"/>
  <c r="T158" i="10" s="1"/>
  <c r="D159" i="10"/>
  <c r="B158" i="10"/>
  <c r="A158" i="10" s="1"/>
  <c r="F158" i="10"/>
  <c r="U157" i="10" l="1"/>
  <c r="D160" i="10"/>
  <c r="B159" i="10"/>
  <c r="A159" i="10" s="1"/>
  <c r="F159" i="10"/>
  <c r="E160" i="10"/>
  <c r="S159" i="10"/>
  <c r="T159" i="10" s="1"/>
  <c r="B160" i="10" l="1"/>
  <c r="A160" i="10" s="1"/>
  <c r="D161" i="10"/>
  <c r="F160" i="10"/>
  <c r="S160" i="10"/>
  <c r="T160" i="10" s="1"/>
  <c r="E161" i="10"/>
  <c r="U158" i="10"/>
  <c r="U159" i="10" l="1"/>
  <c r="B161" i="10"/>
  <c r="A161" i="10" s="1"/>
  <c r="F161" i="10"/>
  <c r="D162" i="10"/>
  <c r="S161" i="10"/>
  <c r="E162" i="10"/>
  <c r="T161" i="10" l="1"/>
  <c r="D163" i="10"/>
  <c r="B162" i="10"/>
  <c r="A162" i="10" s="1"/>
  <c r="F162" i="10"/>
  <c r="U160" i="10"/>
  <c r="E163" i="10"/>
  <c r="S162" i="10"/>
  <c r="T162" i="10" s="1"/>
  <c r="U161" i="10" l="1"/>
  <c r="E164" i="10"/>
  <c r="S163" i="10"/>
  <c r="D164" i="10"/>
  <c r="B163" i="10"/>
  <c r="A163" i="10" s="1"/>
  <c r="F163" i="10"/>
  <c r="S164" i="10" l="1"/>
  <c r="E165" i="10"/>
  <c r="D165" i="10"/>
  <c r="F164" i="10"/>
  <c r="B164" i="10"/>
  <c r="A164" i="10" s="1"/>
  <c r="U162" i="10"/>
  <c r="T163" i="10"/>
  <c r="T164" i="10" l="1"/>
  <c r="S165" i="10"/>
  <c r="U164" i="10" s="1"/>
  <c r="E166" i="10"/>
  <c r="F165" i="10"/>
  <c r="D166" i="10"/>
  <c r="B165" i="10"/>
  <c r="A165" i="10" s="1"/>
  <c r="U163" i="10"/>
  <c r="T165" i="10" l="1"/>
  <c r="D167" i="10"/>
  <c r="B166" i="10"/>
  <c r="A166" i="10" s="1"/>
  <c r="F166" i="10"/>
  <c r="E167" i="10"/>
  <c r="S166" i="10"/>
  <c r="T166" i="10" s="1"/>
  <c r="U165" i="10" l="1"/>
  <c r="E168" i="10"/>
  <c r="S167" i="10"/>
  <c r="T167" i="10" s="1"/>
  <c r="D168" i="10"/>
  <c r="F167" i="10"/>
  <c r="B167" i="10"/>
  <c r="A167" i="10" s="1"/>
  <c r="F168" i="10" l="1"/>
  <c r="D169" i="10"/>
  <c r="B168" i="10"/>
  <c r="A168" i="10" s="1"/>
  <c r="S168" i="10"/>
  <c r="E169" i="10"/>
  <c r="U166" i="10"/>
  <c r="U167" i="10" l="1"/>
  <c r="F169" i="10"/>
  <c r="D170" i="10"/>
  <c r="B169" i="10"/>
  <c r="A169" i="10" s="1"/>
  <c r="S169" i="10"/>
  <c r="E170" i="10"/>
  <c r="T168" i="10"/>
  <c r="T169" i="10" l="1"/>
  <c r="D171" i="10"/>
  <c r="B170" i="10"/>
  <c r="A170" i="10" s="1"/>
  <c r="F170" i="10"/>
  <c r="U168" i="10"/>
  <c r="E171" i="10"/>
  <c r="S170" i="10"/>
  <c r="U169" i="10" s="1"/>
  <c r="T170" i="10" l="1"/>
  <c r="E172" i="10"/>
  <c r="S171" i="10"/>
  <c r="U170" i="10" s="1"/>
  <c r="D172" i="10"/>
  <c r="B171" i="10"/>
  <c r="A171" i="10" s="1"/>
  <c r="F171" i="10"/>
  <c r="S172" i="10" l="1"/>
  <c r="E173" i="10"/>
  <c r="D173" i="10"/>
  <c r="F172" i="10"/>
  <c r="B172" i="10"/>
  <c r="A172" i="10" s="1"/>
  <c r="T171" i="10"/>
  <c r="T172" i="10" l="1"/>
  <c r="B173" i="10"/>
  <c r="A173" i="10" s="1"/>
  <c r="F173" i="10"/>
  <c r="D174" i="10"/>
  <c r="U171" i="10"/>
  <c r="S173" i="10"/>
  <c r="T173" i="10" s="1"/>
  <c r="E174" i="10"/>
  <c r="D175" i="10" l="1"/>
  <c r="B174" i="10"/>
  <c r="A174" i="10" s="1"/>
  <c r="F174" i="10"/>
  <c r="E175" i="10"/>
  <c r="S174" i="10"/>
  <c r="U173" i="10" s="1"/>
  <c r="U172" i="10"/>
  <c r="T174" i="10" l="1"/>
  <c r="E176" i="10"/>
  <c r="S175" i="10"/>
  <c r="D176" i="10"/>
  <c r="B175" i="10"/>
  <c r="A175" i="10" s="1"/>
  <c r="F175" i="10"/>
  <c r="S176" i="10" l="1"/>
  <c r="T176" i="10" s="1"/>
  <c r="E177" i="10"/>
  <c r="U174" i="10"/>
  <c r="B176" i="10"/>
  <c r="A176" i="10" s="1"/>
  <c r="D177" i="10"/>
  <c r="F176" i="10"/>
  <c r="T175" i="10"/>
  <c r="F177" i="10" l="1"/>
  <c r="B177" i="10"/>
  <c r="A177" i="10" s="1"/>
  <c r="D178" i="10"/>
  <c r="U175" i="10"/>
  <c r="S177" i="10"/>
  <c r="U176" i="10" s="1"/>
  <c r="E178" i="10"/>
  <c r="D179" i="10" l="1"/>
  <c r="B178" i="10"/>
  <c r="A178" i="10" s="1"/>
  <c r="F178" i="10"/>
  <c r="E179" i="10"/>
  <c r="S178" i="10"/>
  <c r="U177" i="10" s="1"/>
  <c r="T177" i="10"/>
  <c r="E180" i="10" l="1"/>
  <c r="S179" i="10"/>
  <c r="T178" i="10"/>
  <c r="D180" i="10"/>
  <c r="B179" i="10"/>
  <c r="A179" i="10" s="1"/>
  <c r="F179" i="10"/>
  <c r="U178" i="10" l="1"/>
  <c r="T179" i="10"/>
  <c r="D181" i="10"/>
  <c r="B180" i="10"/>
  <c r="A180" i="10" s="1"/>
  <c r="F180" i="10"/>
  <c r="S180" i="10"/>
  <c r="E181" i="10"/>
  <c r="T180" i="10" l="1"/>
  <c r="S181" i="10"/>
  <c r="U180" i="10" s="1"/>
  <c r="E182" i="10"/>
  <c r="B181" i="10"/>
  <c r="A181" i="10" s="1"/>
  <c r="F181" i="10"/>
  <c r="D182" i="10"/>
  <c r="U179" i="10"/>
  <c r="T181" i="10" l="1"/>
  <c r="E183" i="10"/>
  <c r="S182" i="10"/>
  <c r="U181" i="10" s="1"/>
  <c r="D183" i="10"/>
  <c r="B182" i="10"/>
  <c r="A182" i="10" s="1"/>
  <c r="F182" i="10"/>
  <c r="T182" i="10" l="1"/>
  <c r="D184" i="10"/>
  <c r="F183" i="10"/>
  <c r="B183" i="10"/>
  <c r="A183" i="10" s="1"/>
  <c r="E184" i="10"/>
  <c r="S183" i="10"/>
  <c r="T183" i="10" s="1"/>
  <c r="U182" i="10" l="1"/>
  <c r="S184" i="10"/>
  <c r="T184" i="10" s="1"/>
  <c r="E185" i="10"/>
  <c r="F184" i="10"/>
  <c r="D185" i="10"/>
  <c r="B184" i="10"/>
  <c r="A184" i="10" s="1"/>
  <c r="U183" i="10" l="1"/>
  <c r="F185" i="10"/>
  <c r="D186" i="10"/>
  <c r="B185" i="10"/>
  <c r="A185" i="10" s="1"/>
  <c r="S185" i="10"/>
  <c r="U184" i="10" s="1"/>
  <c r="E186" i="10"/>
  <c r="T185" i="10" l="1"/>
  <c r="D187" i="10"/>
  <c r="B186" i="10"/>
  <c r="A186" i="10" s="1"/>
  <c r="F186" i="10"/>
  <c r="E187" i="10"/>
  <c r="S186" i="10"/>
  <c r="U185" i="10" s="1"/>
  <c r="E188" i="10" l="1"/>
  <c r="S187" i="10"/>
  <c r="T186" i="10"/>
  <c r="D188" i="10"/>
  <c r="B187" i="10"/>
  <c r="A187" i="10" s="1"/>
  <c r="F187" i="10"/>
  <c r="U186" i="10" l="1"/>
  <c r="T187" i="10"/>
  <c r="D189" i="10"/>
  <c r="F188" i="10"/>
  <c r="B188" i="10"/>
  <c r="A188" i="10" s="1"/>
  <c r="S188" i="10"/>
  <c r="E189" i="10"/>
  <c r="T188" i="10" l="1"/>
  <c r="S189" i="10"/>
  <c r="U188" i="10" s="1"/>
  <c r="E190" i="10"/>
  <c r="F189" i="10"/>
  <c r="D190" i="10"/>
  <c r="B189" i="10"/>
  <c r="A189" i="10" s="1"/>
  <c r="U187" i="10"/>
  <c r="T189" i="10" l="1"/>
  <c r="D191" i="10"/>
  <c r="B190" i="10"/>
  <c r="A190" i="10" s="1"/>
  <c r="F190" i="10"/>
  <c r="E191" i="10"/>
  <c r="S190" i="10"/>
  <c r="T190" i="10" s="1"/>
  <c r="U189" i="10" l="1"/>
  <c r="D192" i="10"/>
  <c r="F191" i="10"/>
  <c r="B191" i="10"/>
  <c r="A191" i="10" s="1"/>
  <c r="E192" i="10"/>
  <c r="S191" i="10"/>
  <c r="F192" i="10" l="1"/>
  <c r="B192" i="10"/>
  <c r="A192" i="10" s="1"/>
  <c r="D193" i="10"/>
  <c r="S192" i="10"/>
  <c r="T192" i="10" s="1"/>
  <c r="E193" i="10"/>
  <c r="U190" i="10"/>
  <c r="T191" i="10"/>
  <c r="S193" i="10" l="1"/>
  <c r="U192" i="10" s="1"/>
  <c r="E194" i="10"/>
  <c r="F193" i="10"/>
  <c r="D194" i="10"/>
  <c r="B193" i="10"/>
  <c r="A193" i="10" s="1"/>
  <c r="U191" i="10"/>
  <c r="T193" i="10" l="1"/>
  <c r="D195" i="10"/>
  <c r="B194" i="10"/>
  <c r="A194" i="10" s="1"/>
  <c r="F194" i="10"/>
  <c r="E195" i="10"/>
  <c r="S194" i="10"/>
  <c r="U193" i="10" s="1"/>
  <c r="T194" i="10" l="1"/>
  <c r="D196" i="10"/>
  <c r="B195" i="10"/>
  <c r="A195" i="10" s="1"/>
  <c r="F195" i="10"/>
  <c r="E196" i="10"/>
  <c r="S195" i="10"/>
  <c r="D197" i="10" l="1"/>
  <c r="F196" i="10"/>
  <c r="B196" i="10"/>
  <c r="A196" i="10" s="1"/>
  <c r="S196" i="10"/>
  <c r="E197" i="10"/>
  <c r="U194" i="10"/>
  <c r="T195" i="10"/>
  <c r="S197" i="10" l="1"/>
  <c r="U196" i="10" s="1"/>
  <c r="E198" i="10"/>
  <c r="T196" i="10"/>
  <c r="F197" i="10"/>
  <c r="D198" i="10"/>
  <c r="B197" i="10"/>
  <c r="A197" i="10" s="1"/>
  <c r="U195" i="10"/>
  <c r="T197" i="10" l="1"/>
  <c r="D199" i="10"/>
  <c r="B198" i="10"/>
  <c r="A198" i="10" s="1"/>
  <c r="F198" i="10"/>
  <c r="E199" i="10"/>
  <c r="S198" i="10"/>
  <c r="T198" i="10" s="1"/>
  <c r="U197" i="10" l="1"/>
  <c r="E200" i="10"/>
  <c r="S199" i="10"/>
  <c r="U198" i="10" s="1"/>
  <c r="D200" i="10"/>
  <c r="B199" i="10"/>
  <c r="A199" i="10" s="1"/>
  <c r="F199" i="10"/>
  <c r="S200" i="10" l="1"/>
  <c r="U199" i="10" s="1"/>
  <c r="E201" i="10"/>
  <c r="D201" i="10"/>
  <c r="B200" i="10"/>
  <c r="A200" i="10" s="1"/>
  <c r="F200" i="10"/>
  <c r="T199" i="10"/>
  <c r="T200" i="10" l="1"/>
  <c r="S201" i="10"/>
  <c r="T201" i="10" s="1"/>
  <c r="E202" i="10"/>
  <c r="F201" i="10"/>
  <c r="B201" i="10"/>
  <c r="A201" i="10" s="1"/>
  <c r="D202" i="10"/>
  <c r="U200" i="10" l="1"/>
  <c r="E203" i="10"/>
  <c r="S202" i="10"/>
  <c r="U201" i="10" s="1"/>
  <c r="D203" i="10"/>
  <c r="B202" i="10"/>
  <c r="A202" i="10" s="1"/>
  <c r="F202" i="10"/>
  <c r="T202" i="10" l="1"/>
  <c r="E204" i="10"/>
  <c r="S203" i="10"/>
  <c r="T203" i="10" s="1"/>
  <c r="D204" i="10"/>
  <c r="B203" i="10"/>
  <c r="A203" i="10" s="1"/>
  <c r="F203" i="10"/>
  <c r="U202" i="10" l="1"/>
  <c r="D205" i="10"/>
  <c r="F204" i="10"/>
  <c r="B204" i="10"/>
  <c r="A204" i="10" s="1"/>
  <c r="S204" i="10"/>
  <c r="U203" i="10" s="1"/>
  <c r="E205" i="10"/>
  <c r="T204" i="10" l="1"/>
  <c r="S205" i="10"/>
  <c r="E206" i="10"/>
  <c r="F205" i="10"/>
  <c r="D206" i="10"/>
  <c r="B205" i="10"/>
  <c r="A205" i="10" s="1"/>
  <c r="D207" i="10" l="1"/>
  <c r="B206" i="10"/>
  <c r="A206" i="10" s="1"/>
  <c r="F206" i="10"/>
  <c r="E207" i="10"/>
  <c r="S206" i="10"/>
  <c r="U205" i="10" s="1"/>
  <c r="T205" i="10"/>
  <c r="U204" i="10"/>
  <c r="E208" i="10" l="1"/>
  <c r="S207" i="10"/>
  <c r="U206" i="10" s="1"/>
  <c r="T206" i="10"/>
  <c r="D208" i="10"/>
  <c r="B207" i="10"/>
  <c r="A207" i="10" s="1"/>
  <c r="F207" i="10"/>
  <c r="T207" i="10" l="1"/>
  <c r="B208" i="10"/>
  <c r="A208" i="10" s="1"/>
  <c r="F208" i="10"/>
  <c r="D209" i="10"/>
  <c r="S208" i="10"/>
  <c r="E209" i="10"/>
  <c r="S209" i="10" l="1"/>
  <c r="U208" i="10" s="1"/>
  <c r="E210" i="10"/>
  <c r="F209" i="10"/>
  <c r="D210" i="10"/>
  <c r="B209" i="10"/>
  <c r="A209" i="10" s="1"/>
  <c r="U207" i="10"/>
  <c r="T208" i="10"/>
  <c r="T209" i="10" l="1"/>
  <c r="E211" i="10"/>
  <c r="S210" i="10"/>
  <c r="U209" i="10" s="1"/>
  <c r="D211" i="10"/>
  <c r="B210" i="10"/>
  <c r="A210" i="10" s="1"/>
  <c r="F210" i="10"/>
  <c r="D212" i="10" l="1"/>
  <c r="B211" i="10"/>
  <c r="A211" i="10" s="1"/>
  <c r="F211" i="10"/>
  <c r="E212" i="10"/>
  <c r="S211" i="10"/>
  <c r="T210" i="10"/>
  <c r="S212" i="10" l="1"/>
  <c r="E213" i="10"/>
  <c r="D213" i="10"/>
  <c r="F212" i="10"/>
  <c r="B212" i="10"/>
  <c r="A212" i="10" s="1"/>
  <c r="U210" i="10"/>
  <c r="T211" i="10"/>
  <c r="T212" i="10" l="1"/>
  <c r="S213" i="10"/>
  <c r="U212" i="10" s="1"/>
  <c r="E214" i="10"/>
  <c r="B213" i="10"/>
  <c r="A213" i="10" s="1"/>
  <c r="F213" i="10"/>
  <c r="D214" i="10"/>
  <c r="U211" i="10"/>
  <c r="T213" i="10" l="1"/>
  <c r="E215" i="10"/>
  <c r="S214" i="10"/>
  <c r="U213" i="10" s="1"/>
  <c r="D215" i="10"/>
  <c r="B214" i="10"/>
  <c r="A214" i="10" s="1"/>
  <c r="F214" i="10"/>
  <c r="T214" i="10" l="1"/>
  <c r="D216" i="10"/>
  <c r="B215" i="10"/>
  <c r="A215" i="10" s="1"/>
  <c r="F215" i="10"/>
  <c r="E216" i="10"/>
  <c r="S215" i="10"/>
  <c r="T215" i="10" s="1"/>
  <c r="U214" i="10" l="1"/>
  <c r="S216" i="10"/>
  <c r="T216" i="10" s="1"/>
  <c r="E217" i="10"/>
  <c r="D217" i="10"/>
  <c r="B216" i="10"/>
  <c r="A216" i="10" s="1"/>
  <c r="F216" i="10"/>
  <c r="U215" i="10" l="1"/>
  <c r="F217" i="10"/>
  <c r="B217" i="10"/>
  <c r="A217" i="10" s="1"/>
  <c r="D218" i="10"/>
  <c r="S217" i="10"/>
  <c r="U216" i="10" s="1"/>
  <c r="E218" i="10"/>
  <c r="T217" i="10" l="1"/>
  <c r="D219" i="10"/>
  <c r="B218" i="10"/>
  <c r="A218" i="10" s="1"/>
  <c r="F218" i="10"/>
  <c r="E219" i="10"/>
  <c r="S218" i="10"/>
  <c r="U217" i="10" s="1"/>
  <c r="T218" i="10" l="1"/>
  <c r="E220" i="10"/>
  <c r="S219" i="10"/>
  <c r="T219" i="10" s="1"/>
  <c r="D220" i="10"/>
  <c r="B219" i="10"/>
  <c r="A219" i="10" s="1"/>
  <c r="F219" i="10"/>
  <c r="D221" i="10" l="1"/>
  <c r="F220" i="10"/>
  <c r="B220" i="10"/>
  <c r="A220" i="10" s="1"/>
  <c r="U218" i="10"/>
  <c r="S220" i="10"/>
  <c r="E221" i="10"/>
  <c r="F221" i="10" l="1"/>
  <c r="D222" i="10"/>
  <c r="B221" i="10"/>
  <c r="A221" i="10" s="1"/>
  <c r="U219" i="10"/>
  <c r="S221" i="10"/>
  <c r="E222" i="10"/>
  <c r="T220" i="10"/>
  <c r="E223" i="10" l="1"/>
  <c r="S222" i="10"/>
  <c r="U221" i="10" s="1"/>
  <c r="T221" i="10"/>
  <c r="D223" i="10"/>
  <c r="B222" i="10"/>
  <c r="A222" i="10" s="1"/>
  <c r="F222" i="10"/>
  <c r="U220" i="10"/>
  <c r="E224" i="10" l="1"/>
  <c r="S223" i="10"/>
  <c r="U222" i="10" s="1"/>
  <c r="T222" i="10"/>
  <c r="D224" i="10"/>
  <c r="B223" i="10"/>
  <c r="A223" i="10" s="1"/>
  <c r="F223" i="10"/>
  <c r="S224" i="10" l="1"/>
  <c r="T224" i="10" s="1"/>
  <c r="E225" i="10"/>
  <c r="B224" i="10"/>
  <c r="A224" i="10" s="1"/>
  <c r="F224" i="10"/>
  <c r="D225" i="10"/>
  <c r="T223" i="10"/>
  <c r="U223" i="10" l="1"/>
  <c r="S225" i="10"/>
  <c r="U224" i="10" s="1"/>
  <c r="E226" i="10"/>
  <c r="B225" i="10"/>
  <c r="A225" i="10" s="1"/>
  <c r="F225" i="10"/>
  <c r="D226" i="10"/>
  <c r="T225" i="10" l="1"/>
  <c r="E227" i="10"/>
  <c r="S226" i="10"/>
  <c r="T226" i="10" s="1"/>
  <c r="D227" i="10"/>
  <c r="B226" i="10"/>
  <c r="A226" i="10" s="1"/>
  <c r="F226" i="10"/>
  <c r="D228" i="10" l="1"/>
  <c r="B227" i="10"/>
  <c r="A227" i="10" s="1"/>
  <c r="F227" i="10"/>
  <c r="U225" i="10"/>
  <c r="E228" i="10"/>
  <c r="S227" i="10"/>
  <c r="U226" i="10" s="1"/>
  <c r="S228" i="10" l="1"/>
  <c r="U227" i="10" s="1"/>
  <c r="E229" i="10"/>
  <c r="F228" i="10"/>
  <c r="D229" i="10"/>
  <c r="B228" i="10"/>
  <c r="A228" i="10" s="1"/>
  <c r="T227" i="10"/>
  <c r="T228" i="10" l="1"/>
  <c r="F229" i="10"/>
  <c r="D230" i="10"/>
  <c r="B229" i="10"/>
  <c r="A229" i="10" s="1"/>
  <c r="S229" i="10"/>
  <c r="U228" i="10" s="1"/>
  <c r="E230" i="10"/>
  <c r="D231" i="10" l="1"/>
  <c r="B230" i="10"/>
  <c r="A230" i="10" s="1"/>
  <c r="F230" i="10"/>
  <c r="T229" i="10"/>
  <c r="E231" i="10"/>
  <c r="S230" i="10"/>
  <c r="T230" i="10" s="1"/>
  <c r="U229" i="10" l="1"/>
  <c r="E232" i="10"/>
  <c r="S231" i="10"/>
  <c r="U230" i="10" s="1"/>
  <c r="D232" i="10"/>
  <c r="F231" i="10"/>
  <c r="B231" i="10"/>
  <c r="A231" i="10" s="1"/>
  <c r="S232" i="10" l="1"/>
  <c r="T232" i="10" s="1"/>
  <c r="E233" i="10"/>
  <c r="F232" i="10"/>
  <c r="B232" i="10"/>
  <c r="A232" i="10" s="1"/>
  <c r="D233" i="10"/>
  <c r="T231" i="10"/>
  <c r="U231" i="10" l="1"/>
  <c r="S233" i="10"/>
  <c r="U232" i="10" s="1"/>
  <c r="E234" i="10"/>
  <c r="B233" i="10"/>
  <c r="A233" i="10" s="1"/>
  <c r="F233" i="10"/>
  <c r="D234" i="10"/>
  <c r="T233" i="10" l="1"/>
  <c r="E235" i="10"/>
  <c r="S234" i="10"/>
  <c r="T234" i="10" s="1"/>
  <c r="D235" i="10"/>
  <c r="B234" i="10"/>
  <c r="A234" i="10" s="1"/>
  <c r="F234" i="10"/>
  <c r="D236" i="10" l="1"/>
  <c r="B235" i="10"/>
  <c r="A235" i="10" s="1"/>
  <c r="F235" i="10"/>
  <c r="U233" i="10"/>
  <c r="E236" i="10"/>
  <c r="S235" i="10"/>
  <c r="U234" i="10" s="1"/>
  <c r="S236" i="10" l="1"/>
  <c r="U235" i="10" s="1"/>
  <c r="E237" i="10"/>
  <c r="D237" i="10"/>
  <c r="F236" i="10"/>
  <c r="B236" i="10"/>
  <c r="A236" i="10" s="1"/>
  <c r="T235" i="10"/>
  <c r="T236" i="10" l="1"/>
  <c r="F237" i="10"/>
  <c r="D238" i="10"/>
  <c r="B237" i="10"/>
  <c r="A237" i="10" s="1"/>
  <c r="S237" i="10"/>
  <c r="E238" i="10"/>
  <c r="U236" i="10" l="1"/>
  <c r="D239" i="10"/>
  <c r="B238" i="10"/>
  <c r="A238" i="10" s="1"/>
  <c r="F238" i="10"/>
  <c r="T237" i="10"/>
  <c r="E239" i="10"/>
  <c r="S238" i="10"/>
  <c r="T238" i="10" s="1"/>
  <c r="U237" i="10" l="1"/>
  <c r="E240" i="10"/>
  <c r="S239" i="10"/>
  <c r="D240" i="10"/>
  <c r="B239" i="10"/>
  <c r="A239" i="10" s="1"/>
  <c r="F239" i="10"/>
  <c r="S240" i="10" l="1"/>
  <c r="E241" i="10"/>
  <c r="B240" i="10"/>
  <c r="A240" i="10" s="1"/>
  <c r="F240" i="10"/>
  <c r="D241" i="10"/>
  <c r="U238" i="10"/>
  <c r="T239" i="10"/>
  <c r="S241" i="10" l="1"/>
  <c r="U240" i="10" s="1"/>
  <c r="E242" i="10"/>
  <c r="F241" i="10"/>
  <c r="D242" i="10"/>
  <c r="B241" i="10"/>
  <c r="A241" i="10" s="1"/>
  <c r="U239" i="10"/>
  <c r="T240" i="10"/>
  <c r="T241" i="10" l="1"/>
  <c r="E243" i="10"/>
  <c r="S242" i="10"/>
  <c r="U241" i="10" s="1"/>
  <c r="D243" i="10"/>
  <c r="B242" i="10"/>
  <c r="A242" i="10" s="1"/>
  <c r="F242" i="10"/>
  <c r="D244" i="10" l="1"/>
  <c r="B243" i="10"/>
  <c r="A243" i="10" s="1"/>
  <c r="F243" i="10"/>
  <c r="E244" i="10"/>
  <c r="S243" i="10"/>
  <c r="T242" i="10"/>
  <c r="D245" i="10" l="1"/>
  <c r="F244" i="10"/>
  <c r="B244" i="10"/>
  <c r="A244" i="10" s="1"/>
  <c r="U242" i="10"/>
  <c r="T243" i="10"/>
  <c r="S244" i="10"/>
  <c r="U243" i="10" s="1"/>
  <c r="E245" i="10"/>
  <c r="T244" i="10" l="1"/>
  <c r="D246" i="10"/>
  <c r="B245" i="10"/>
  <c r="A245" i="10" s="1"/>
  <c r="F245" i="10"/>
  <c r="S245" i="10"/>
  <c r="U244" i="10" s="1"/>
  <c r="E246" i="10"/>
  <c r="E247" i="10" l="1"/>
  <c r="S246" i="10"/>
  <c r="U245" i="10" s="1"/>
  <c r="T245" i="10"/>
  <c r="D247" i="10"/>
  <c r="B246" i="10"/>
  <c r="A246" i="10" s="1"/>
  <c r="F246" i="10"/>
  <c r="E248" i="10" l="1"/>
  <c r="S247" i="10"/>
  <c r="U246" i="10" s="1"/>
  <c r="T246" i="10"/>
  <c r="D248" i="10"/>
  <c r="B247" i="10"/>
  <c r="A247" i="10" s="1"/>
  <c r="F247" i="10"/>
  <c r="S248" i="10" l="1"/>
  <c r="T248" i="10" s="1"/>
  <c r="E249" i="10"/>
  <c r="B248" i="10"/>
  <c r="A248" i="10" s="1"/>
  <c r="D249" i="10"/>
  <c r="F248" i="10"/>
  <c r="T247" i="10"/>
  <c r="U247" i="10" l="1"/>
  <c r="B249" i="10"/>
  <c r="A249" i="10" s="1"/>
  <c r="F249" i="10"/>
  <c r="D250" i="10"/>
  <c r="S249" i="10"/>
  <c r="E250" i="10"/>
  <c r="E251" i="10" l="1"/>
  <c r="S250" i="10"/>
  <c r="T250" i="10" s="1"/>
  <c r="T249" i="10"/>
  <c r="D251" i="10"/>
  <c r="B250" i="10"/>
  <c r="A250" i="10" s="1"/>
  <c r="F250" i="10"/>
  <c r="U248" i="10"/>
  <c r="U249" i="10" l="1"/>
  <c r="D252" i="10"/>
  <c r="B251" i="10"/>
  <c r="A251" i="10" s="1"/>
  <c r="F251" i="10"/>
  <c r="E252" i="10"/>
  <c r="S251" i="10"/>
  <c r="T251" i="10" s="1"/>
  <c r="U250" i="10" l="1"/>
  <c r="S252" i="10"/>
  <c r="U251" i="10" s="1"/>
  <c r="E253" i="10"/>
  <c r="F252" i="10"/>
  <c r="D253" i="10"/>
  <c r="B252" i="10"/>
  <c r="A252" i="10" s="1"/>
  <c r="T252" i="10" l="1"/>
  <c r="B253" i="10"/>
  <c r="A253" i="10" s="1"/>
  <c r="F253" i="10"/>
  <c r="D254" i="10"/>
  <c r="S253" i="10"/>
  <c r="U252" i="10" s="1"/>
  <c r="E254" i="10"/>
  <c r="T253" i="10" l="1"/>
  <c r="E255" i="10"/>
  <c r="S254" i="10"/>
  <c r="T254" i="10" s="1"/>
  <c r="D255" i="10"/>
  <c r="B254" i="10"/>
  <c r="A254" i="10" s="1"/>
  <c r="F254" i="10"/>
  <c r="U253" i="10" l="1"/>
  <c r="D256" i="10"/>
  <c r="F255" i="10"/>
  <c r="B255" i="10"/>
  <c r="A255" i="10" s="1"/>
  <c r="E256" i="10"/>
  <c r="S255" i="10"/>
  <c r="F256" i="10" l="1"/>
  <c r="B256" i="10"/>
  <c r="A256" i="10" s="1"/>
  <c r="D257" i="10"/>
  <c r="S256" i="10"/>
  <c r="E257" i="10"/>
  <c r="U254" i="10"/>
  <c r="T255" i="10"/>
  <c r="S257" i="10" l="1"/>
  <c r="U256" i="10" s="1"/>
  <c r="E258" i="10"/>
  <c r="U255" i="10"/>
  <c r="F257" i="10"/>
  <c r="B257" i="10"/>
  <c r="A257" i="10" s="1"/>
  <c r="D258" i="10"/>
  <c r="T256" i="10"/>
  <c r="E259" i="10" l="1"/>
  <c r="S258" i="10"/>
  <c r="T258" i="10" s="1"/>
  <c r="D259" i="10"/>
  <c r="B258" i="10"/>
  <c r="A258" i="10" s="1"/>
  <c r="F258" i="10"/>
  <c r="T257" i="10"/>
  <c r="U257" i="10" l="1"/>
  <c r="D260" i="10"/>
  <c r="B259" i="10"/>
  <c r="A259" i="10" s="1"/>
  <c r="F259" i="10"/>
  <c r="E260" i="10"/>
  <c r="S259" i="10"/>
  <c r="T259" i="10" s="1"/>
  <c r="U258" i="10" l="1"/>
  <c r="S260" i="10"/>
  <c r="U259" i="10" s="1"/>
  <c r="E261" i="10"/>
  <c r="D261" i="10"/>
  <c r="F260" i="10"/>
  <c r="B260" i="10"/>
  <c r="A260" i="10" s="1"/>
  <c r="T260" i="10" l="1"/>
  <c r="D262" i="10"/>
  <c r="B261" i="10"/>
  <c r="A261" i="10" s="1"/>
  <c r="F261" i="10"/>
  <c r="S261" i="10"/>
  <c r="U260" i="10" s="1"/>
  <c r="E262" i="10"/>
  <c r="T261" i="10" l="1"/>
  <c r="E263" i="10"/>
  <c r="S262" i="10"/>
  <c r="T262" i="10" s="1"/>
  <c r="D263" i="10"/>
  <c r="B262" i="10"/>
  <c r="A262" i="10" s="1"/>
  <c r="F262" i="10"/>
  <c r="U261" i="10" l="1"/>
  <c r="F263" i="10"/>
  <c r="D264" i="10"/>
  <c r="B263" i="10"/>
  <c r="A263" i="10" s="1"/>
  <c r="E264" i="10"/>
  <c r="S263" i="10"/>
  <c r="S264" i="10" l="1"/>
  <c r="T264" i="10" s="1"/>
  <c r="E265" i="10"/>
  <c r="U262" i="10"/>
  <c r="T263" i="10"/>
  <c r="B264" i="10"/>
  <c r="A264" i="10" s="1"/>
  <c r="D265" i="10"/>
  <c r="F264" i="10"/>
  <c r="U263" i="10" l="1"/>
  <c r="F265" i="10"/>
  <c r="D266" i="10"/>
  <c r="B265" i="10"/>
  <c r="A265" i="10" s="1"/>
  <c r="S265" i="10"/>
  <c r="U264" i="10" s="1"/>
  <c r="E266" i="10"/>
  <c r="T265" i="10" l="1"/>
  <c r="D267" i="10"/>
  <c r="B266" i="10"/>
  <c r="A266" i="10" s="1"/>
  <c r="F266" i="10"/>
  <c r="E267" i="10"/>
  <c r="S266" i="10"/>
  <c r="T266" i="10" s="1"/>
  <c r="U265" i="10" l="1"/>
  <c r="F267" i="10"/>
  <c r="D268" i="10"/>
  <c r="B267" i="10"/>
  <c r="A267" i="10" s="1"/>
  <c r="E268" i="10"/>
  <c r="S267" i="10"/>
  <c r="T267" i="10" s="1"/>
  <c r="S268" i="10" l="1"/>
  <c r="T268" i="10" s="1"/>
  <c r="E269" i="10"/>
  <c r="U266" i="10"/>
  <c r="D269" i="10"/>
  <c r="F268" i="10"/>
  <c r="B268" i="10"/>
  <c r="A268" i="10" s="1"/>
  <c r="U267" i="10" l="1"/>
  <c r="S269" i="10"/>
  <c r="T269" i="10" s="1"/>
  <c r="E270" i="10"/>
  <c r="D270" i="10"/>
  <c r="B269" i="10"/>
  <c r="A269" i="10" s="1"/>
  <c r="F269" i="10"/>
  <c r="U268" i="10" l="1"/>
  <c r="D271" i="10"/>
  <c r="B270" i="10"/>
  <c r="A270" i="10" s="1"/>
  <c r="F270" i="10"/>
  <c r="E271" i="10"/>
  <c r="S270" i="10"/>
  <c r="U269" i="10" s="1"/>
  <c r="E272" i="10" l="1"/>
  <c r="S271" i="10"/>
  <c r="T270" i="10"/>
  <c r="D272" i="10"/>
  <c r="B271" i="10"/>
  <c r="A271" i="10" s="1"/>
  <c r="F271" i="10"/>
  <c r="U270" i="10" l="1"/>
  <c r="T271" i="10"/>
  <c r="B272" i="10"/>
  <c r="A272" i="10" s="1"/>
  <c r="F272" i="10"/>
  <c r="D273" i="10"/>
  <c r="S272" i="10"/>
  <c r="E273" i="10"/>
  <c r="F273" i="10" l="1"/>
  <c r="D274" i="10"/>
  <c r="B273" i="10"/>
  <c r="A273" i="10" s="1"/>
  <c r="U271" i="10"/>
  <c r="S273" i="10"/>
  <c r="E274" i="10"/>
  <c r="T272" i="10"/>
  <c r="T273" i="10" l="1"/>
  <c r="E275" i="10"/>
  <c r="S274" i="10"/>
  <c r="T274" i="10" s="1"/>
  <c r="D275" i="10"/>
  <c r="B274" i="10"/>
  <c r="A274" i="10" s="1"/>
  <c r="F274" i="10"/>
  <c r="U272" i="10"/>
  <c r="E276" i="10" l="1"/>
  <c r="S275" i="10"/>
  <c r="T275" i="10" s="1"/>
  <c r="F275" i="10"/>
  <c r="D276" i="10"/>
  <c r="B275" i="10"/>
  <c r="A275" i="10" s="1"/>
  <c r="U273" i="10"/>
  <c r="U274" i="10" l="1"/>
  <c r="D277" i="10"/>
  <c r="F276" i="10"/>
  <c r="B276" i="10"/>
  <c r="A276" i="10" s="1"/>
  <c r="S276" i="10"/>
  <c r="E277" i="10"/>
  <c r="S277" i="10" l="1"/>
  <c r="U276" i="10" s="1"/>
  <c r="E278" i="10"/>
  <c r="T276" i="10"/>
  <c r="U275" i="10"/>
  <c r="D278" i="10"/>
  <c r="B277" i="10"/>
  <c r="A277" i="10" s="1"/>
  <c r="F277" i="10"/>
  <c r="T277" i="10" l="1"/>
  <c r="D279" i="10"/>
  <c r="B278" i="10"/>
  <c r="A278" i="10" s="1"/>
  <c r="F278" i="10"/>
  <c r="E279" i="10"/>
  <c r="S278" i="10"/>
  <c r="U277" i="10" s="1"/>
  <c r="F279" i="10" l="1"/>
  <c r="D280" i="10"/>
  <c r="B279" i="10"/>
  <c r="A279" i="10" s="1"/>
  <c r="E280" i="10"/>
  <c r="S279" i="10"/>
  <c r="T278" i="10"/>
  <c r="S280" i="10" l="1"/>
  <c r="E281" i="10"/>
  <c r="U278" i="10"/>
  <c r="T279" i="10"/>
  <c r="B280" i="10"/>
  <c r="A280" i="10" s="1"/>
  <c r="D281" i="10"/>
  <c r="F280" i="10"/>
  <c r="U279" i="10" l="1"/>
  <c r="F281" i="10"/>
  <c r="D282" i="10"/>
  <c r="B281" i="10"/>
  <c r="A281" i="10" s="1"/>
  <c r="S281" i="10"/>
  <c r="E282" i="10"/>
  <c r="T280" i="10"/>
  <c r="T281" i="10" l="1"/>
  <c r="E283" i="10"/>
  <c r="S282" i="10"/>
  <c r="T282" i="10" s="1"/>
  <c r="D283" i="10"/>
  <c r="B282" i="10"/>
  <c r="A282" i="10" s="1"/>
  <c r="F282" i="10"/>
  <c r="U280" i="10"/>
  <c r="F283" i="10" l="1"/>
  <c r="D284" i="10"/>
  <c r="B283" i="10"/>
  <c r="A283" i="10" s="1"/>
  <c r="U281" i="10"/>
  <c r="E284" i="10"/>
  <c r="S283" i="10"/>
  <c r="U282" i="10" s="1"/>
  <c r="S284" i="10" l="1"/>
  <c r="U283" i="10" s="1"/>
  <c r="E285" i="10"/>
  <c r="D285" i="10"/>
  <c r="F284" i="10"/>
  <c r="B284" i="10"/>
  <c r="A284" i="10" s="1"/>
  <c r="T283" i="10"/>
  <c r="T284" i="10" l="1"/>
  <c r="S285" i="10"/>
  <c r="U284" i="10" s="1"/>
  <c r="E286" i="10"/>
  <c r="D286" i="10"/>
  <c r="B285" i="10"/>
  <c r="A285" i="10" s="1"/>
  <c r="F285" i="10"/>
  <c r="T285" i="10" l="1"/>
  <c r="D287" i="10"/>
  <c r="B286" i="10"/>
  <c r="A286" i="10" s="1"/>
  <c r="F286" i="10"/>
  <c r="E287" i="10"/>
  <c r="S286" i="10"/>
  <c r="U285" i="10" s="1"/>
  <c r="D288" i="10" l="1"/>
  <c r="B287" i="10"/>
  <c r="A287" i="10" s="1"/>
  <c r="F287" i="10"/>
  <c r="E288" i="10"/>
  <c r="S287" i="10"/>
  <c r="T286" i="10"/>
  <c r="S288" i="10" l="1"/>
  <c r="E289" i="10"/>
  <c r="B288" i="10"/>
  <c r="A288" i="10" s="1"/>
  <c r="F288" i="10"/>
  <c r="D289" i="10"/>
  <c r="U286" i="10"/>
  <c r="T287" i="10"/>
  <c r="S289" i="10" l="1"/>
  <c r="U289" i="10" s="1"/>
  <c r="N19" i="10"/>
  <c r="O19" i="10" s="1"/>
  <c r="P19" i="10"/>
  <c r="F289" i="10"/>
  <c r="B289" i="10"/>
  <c r="U287" i="10"/>
  <c r="T288" i="10"/>
  <c r="T289" i="10" l="1"/>
  <c r="Q19" i="10" s="1"/>
  <c r="P15" i="10" s="1"/>
  <c r="U288" i="10"/>
  <c r="R19" i="10" s="1"/>
  <c r="O15" i="10" s="1"/>
  <c r="A289" i="10"/>
  <c r="C13" i="10" s="1"/>
  <c r="B12" i="10"/>
  <c r="B13" i="10"/>
  <c r="D12" i="10"/>
  <c r="V19" i="10" l="1"/>
  <c r="Q15" i="10"/>
  <c r="E14" i="10"/>
  <c r="E13" i="10"/>
  <c r="D13" i="10"/>
  <c r="E12" i="10"/>
  <c r="D14" i="10"/>
  <c r="N12" i="10" l="1"/>
  <c r="J12" i="10"/>
  <c r="N13" i="10"/>
  <c r="G13" i="10"/>
  <c r="F13" i="10"/>
  <c r="G12" i="10"/>
  <c r="F12" i="10"/>
  <c r="I12" i="10"/>
  <c r="G14" i="9"/>
  <c r="C1" i="29" s="1"/>
  <c r="K12" i="10" l="1"/>
  <c r="L30" i="9" s="1"/>
  <c r="P12" i="10"/>
  <c r="P13" i="10"/>
  <c r="H12" i="10"/>
  <c r="O12" i="10" s="1"/>
  <c r="H13" i="10"/>
  <c r="O13" i="10" s="1"/>
  <c r="O1" i="29"/>
  <c r="I19" i="29"/>
  <c r="K19" i="29"/>
  <c r="J19" i="29"/>
  <c r="Q12" i="10" l="1"/>
  <c r="K30" i="9" s="1"/>
  <c r="M30" i="9"/>
  <c r="N30" i="9" s="1"/>
  <c r="P30" i="9" s="1"/>
  <c r="AB30" i="9"/>
  <c r="AC30" i="9" s="1"/>
  <c r="W30" i="9" s="1"/>
  <c r="X30" i="9" s="1"/>
  <c r="L19" i="29"/>
  <c r="J20" i="29" s="1"/>
  <c r="M19" i="29"/>
  <c r="K20" i="29" s="1"/>
  <c r="E20" i="29" s="1"/>
  <c r="F19" i="29"/>
  <c r="I20" i="29" l="1"/>
  <c r="D20" i="29"/>
  <c r="S20" i="29"/>
  <c r="U19" i="29" l="1"/>
  <c r="T20" i="29"/>
  <c r="B20" i="29"/>
  <c r="F20" i="29"/>
  <c r="M20" i="29"/>
  <c r="K21" i="29" s="1"/>
  <c r="L20" i="29"/>
  <c r="J21" i="29" s="1"/>
  <c r="E21" i="29" l="1"/>
  <c r="A20" i="29"/>
  <c r="I21" i="29"/>
  <c r="D21" i="29"/>
  <c r="L21" i="29" l="1"/>
  <c r="J22" i="29" s="1"/>
  <c r="D22" i="29" s="1"/>
  <c r="M21" i="29"/>
  <c r="K22" i="29" s="1"/>
  <c r="S21" i="29"/>
  <c r="B21" i="29"/>
  <c r="F21" i="29"/>
  <c r="A21" i="29" l="1"/>
  <c r="U20" i="29"/>
  <c r="T21" i="29"/>
  <c r="B22" i="29"/>
  <c r="A22" i="29" s="1"/>
  <c r="F22" i="29"/>
  <c r="E22" i="29"/>
  <c r="I22" i="29"/>
  <c r="S22" i="29" l="1"/>
  <c r="L22" i="29"/>
  <c r="J23" i="29" s="1"/>
  <c r="M22" i="29"/>
  <c r="K23" i="29" s="1"/>
  <c r="E23" i="29" s="1"/>
  <c r="I23" i="29" l="1"/>
  <c r="D23" i="29"/>
  <c r="S23" i="29"/>
  <c r="U22" i="29" s="1"/>
  <c r="T22" i="29"/>
  <c r="U21" i="29"/>
  <c r="L23" i="29" l="1"/>
  <c r="J24" i="29" s="1"/>
  <c r="D24" i="29" s="1"/>
  <c r="M23" i="29"/>
  <c r="K24" i="29" s="1"/>
  <c r="T23" i="29"/>
  <c r="B23" i="29"/>
  <c r="F23" i="29"/>
  <c r="E24" i="29" l="1"/>
  <c r="B24" i="29"/>
  <c r="A24" i="29" s="1"/>
  <c r="F24" i="29"/>
  <c r="I24" i="29"/>
  <c r="A23" i="29"/>
  <c r="M24" i="29" l="1"/>
  <c r="K25" i="29" s="1"/>
  <c r="L24" i="29"/>
  <c r="J25" i="29" s="1"/>
  <c r="S24" i="29"/>
  <c r="I25" i="29" l="1"/>
  <c r="D25" i="29"/>
  <c r="E25" i="29"/>
  <c r="T24" i="29"/>
  <c r="U23" i="29"/>
  <c r="B25" i="29" l="1"/>
  <c r="F25" i="29"/>
  <c r="S25" i="29"/>
  <c r="M25" i="29"/>
  <c r="K26" i="29" s="1"/>
  <c r="E26" i="29" s="1"/>
  <c r="L25" i="29"/>
  <c r="J26" i="29" s="1"/>
  <c r="I26" i="29" l="1"/>
  <c r="T25" i="29"/>
  <c r="U24" i="29"/>
  <c r="D26" i="29"/>
  <c r="S26" i="29"/>
  <c r="T26" i="29" s="1"/>
  <c r="A25" i="29"/>
  <c r="U25" i="29" l="1"/>
  <c r="B26" i="29"/>
  <c r="F26" i="29"/>
  <c r="L26" i="29"/>
  <c r="J27" i="29" s="1"/>
  <c r="M26" i="29"/>
  <c r="K27" i="29" s="1"/>
  <c r="E27" i="29" l="1"/>
  <c r="I27" i="29"/>
  <c r="D27" i="29"/>
  <c r="A26" i="29"/>
  <c r="L27" i="29" l="1"/>
  <c r="J28" i="29" s="1"/>
  <c r="D28" i="29" s="1"/>
  <c r="M27" i="29"/>
  <c r="K28" i="29" s="1"/>
  <c r="E28" i="29" s="1"/>
  <c r="S27" i="29"/>
  <c r="B27" i="29"/>
  <c r="A27" i="29" s="1"/>
  <c r="F27" i="29"/>
  <c r="S28" i="29" l="1"/>
  <c r="T28" i="29" s="1"/>
  <c r="U26" i="29"/>
  <c r="T27" i="29"/>
  <c r="B28" i="29"/>
  <c r="A28" i="29" s="1"/>
  <c r="F28" i="29"/>
  <c r="I28" i="29"/>
  <c r="U27" i="29" l="1"/>
  <c r="M28" i="29"/>
  <c r="K29" i="29" s="1"/>
  <c r="L28" i="29"/>
  <c r="J29" i="29" s="1"/>
  <c r="I29" i="29" l="1"/>
  <c r="D29" i="29"/>
  <c r="E29" i="29"/>
  <c r="B29" i="29" l="1"/>
  <c r="A29" i="29" s="1"/>
  <c r="F29" i="29"/>
  <c r="S29" i="29"/>
  <c r="L29" i="29"/>
  <c r="J30" i="29" s="1"/>
  <c r="M29" i="29"/>
  <c r="K30" i="29" s="1"/>
  <c r="E30" i="29" s="1"/>
  <c r="S30" i="29" l="1"/>
  <c r="U29" i="29" s="1"/>
  <c r="T29" i="29"/>
  <c r="U28" i="29"/>
  <c r="I30" i="29"/>
  <c r="D30" i="29"/>
  <c r="T30" i="29" l="1"/>
  <c r="L30" i="29"/>
  <c r="J31" i="29" s="1"/>
  <c r="D31" i="29" s="1"/>
  <c r="M30" i="29"/>
  <c r="K31" i="29" s="1"/>
  <c r="B30" i="29"/>
  <c r="A30" i="29" s="1"/>
  <c r="F30" i="29"/>
  <c r="U32" i="9"/>
  <c r="V32" i="9" s="1"/>
  <c r="C1" i="11" l="1"/>
  <c r="B31" i="29"/>
  <c r="A31" i="29" s="1"/>
  <c r="F31" i="29"/>
  <c r="E31" i="29"/>
  <c r="I31" i="29"/>
  <c r="S31" i="29" l="1"/>
  <c r="L31" i="29"/>
  <c r="J32" i="29" s="1"/>
  <c r="M31" i="29"/>
  <c r="K32" i="29" s="1"/>
  <c r="I19" i="11"/>
  <c r="O1" i="11"/>
  <c r="K19" i="11"/>
  <c r="J19" i="11"/>
  <c r="C1" i="15"/>
  <c r="I32" i="29" l="1"/>
  <c r="D32" i="29"/>
  <c r="I19" i="15"/>
  <c r="O1" i="15"/>
  <c r="K19" i="15"/>
  <c r="J19" i="15"/>
  <c r="F19" i="11"/>
  <c r="E32" i="29"/>
  <c r="C1" i="16"/>
  <c r="L19" i="11"/>
  <c r="J20" i="11" s="1"/>
  <c r="M19" i="11"/>
  <c r="K20" i="11" s="1"/>
  <c r="T31" i="29"/>
  <c r="U30" i="29"/>
  <c r="E20" i="11" l="1"/>
  <c r="I20" i="11"/>
  <c r="D20" i="11"/>
  <c r="B32" i="29"/>
  <c r="A32" i="29" s="1"/>
  <c r="F32" i="29"/>
  <c r="O1" i="16"/>
  <c r="I19" i="16"/>
  <c r="K19" i="16"/>
  <c r="J19" i="16"/>
  <c r="F19" i="15"/>
  <c r="L32" i="29"/>
  <c r="J33" i="29" s="1"/>
  <c r="M32" i="29"/>
  <c r="K33" i="29" s="1"/>
  <c r="E33" i="29" s="1"/>
  <c r="S32" i="29"/>
  <c r="C1" i="17"/>
  <c r="L19" i="15"/>
  <c r="J20" i="15" s="1"/>
  <c r="M19" i="15"/>
  <c r="K20" i="15" s="1"/>
  <c r="I20" i="15" l="1"/>
  <c r="D20" i="15"/>
  <c r="E20" i="15"/>
  <c r="I33" i="29"/>
  <c r="S33" i="29"/>
  <c r="U32" i="29" s="1"/>
  <c r="M20" i="11"/>
  <c r="K21" i="11" s="1"/>
  <c r="E21" i="11" s="1"/>
  <c r="L20" i="11"/>
  <c r="J21" i="11" s="1"/>
  <c r="D21" i="11" s="1"/>
  <c r="T32" i="29"/>
  <c r="U31" i="29"/>
  <c r="L19" i="16"/>
  <c r="J20" i="16" s="1"/>
  <c r="M19" i="16"/>
  <c r="K20" i="16" s="1"/>
  <c r="S20" i="11"/>
  <c r="C1" i="18"/>
  <c r="O1" i="17"/>
  <c r="I19" i="17"/>
  <c r="K19" i="17"/>
  <c r="J19" i="17"/>
  <c r="F19" i="16"/>
  <c r="D33" i="29"/>
  <c r="B20" i="11"/>
  <c r="F20" i="11"/>
  <c r="T33" i="29" l="1"/>
  <c r="E20" i="16"/>
  <c r="I20" i="16"/>
  <c r="D20" i="16"/>
  <c r="F19" i="17"/>
  <c r="I19" i="18"/>
  <c r="O1" i="18"/>
  <c r="K19" i="18"/>
  <c r="J19" i="18"/>
  <c r="I21" i="11"/>
  <c r="B20" i="15"/>
  <c r="F20" i="15"/>
  <c r="A20" i="11"/>
  <c r="C1" i="19"/>
  <c r="L33" i="29"/>
  <c r="J34" i="29" s="1"/>
  <c r="M33" i="29"/>
  <c r="K34" i="29" s="1"/>
  <c r="B33" i="29"/>
  <c r="A33" i="29" s="1"/>
  <c r="F33" i="29"/>
  <c r="S21" i="11"/>
  <c r="T21" i="11" s="1"/>
  <c r="B21" i="11"/>
  <c r="A21" i="11" s="1"/>
  <c r="F21" i="11"/>
  <c r="M19" i="17"/>
  <c r="K20" i="17" s="1"/>
  <c r="E20" i="17" s="1"/>
  <c r="L19" i="17"/>
  <c r="J20" i="17" s="1"/>
  <c r="U19" i="11"/>
  <c r="T20" i="11"/>
  <c r="S20" i="15"/>
  <c r="L20" i="15"/>
  <c r="J21" i="15" s="1"/>
  <c r="D21" i="15" s="1"/>
  <c r="M20" i="15"/>
  <c r="K21" i="15" s="1"/>
  <c r="E21" i="15" s="1"/>
  <c r="U20" i="11" l="1"/>
  <c r="I20" i="17"/>
  <c r="D20" i="17"/>
  <c r="S21" i="15"/>
  <c r="U20" i="15" s="1"/>
  <c r="B21" i="15"/>
  <c r="A21" i="15" s="1"/>
  <c r="F21" i="15"/>
  <c r="S20" i="17"/>
  <c r="I34" i="29"/>
  <c r="O1" i="19"/>
  <c r="I19" i="19"/>
  <c r="K19" i="19"/>
  <c r="J19" i="19"/>
  <c r="A20" i="15"/>
  <c r="L19" i="18"/>
  <c r="J20" i="18" s="1"/>
  <c r="M19" i="18"/>
  <c r="K20" i="18" s="1"/>
  <c r="E20" i="18" s="1"/>
  <c r="T20" i="15"/>
  <c r="U19" i="15"/>
  <c r="D34" i="29"/>
  <c r="M20" i="16"/>
  <c r="K21" i="16" s="1"/>
  <c r="E21" i="16" s="1"/>
  <c r="L20" i="16"/>
  <c r="J21" i="16" s="1"/>
  <c r="S20" i="16"/>
  <c r="I21" i="15"/>
  <c r="C1" i="20"/>
  <c r="E34" i="29"/>
  <c r="L21" i="11"/>
  <c r="J22" i="11" s="1"/>
  <c r="M21" i="11"/>
  <c r="K22" i="11" s="1"/>
  <c r="F19" i="18"/>
  <c r="B20" i="16"/>
  <c r="F20" i="16"/>
  <c r="T21" i="15" l="1"/>
  <c r="I19" i="20"/>
  <c r="O1" i="20"/>
  <c r="K19" i="20"/>
  <c r="J19" i="20"/>
  <c r="L34" i="29"/>
  <c r="J35" i="29" s="1"/>
  <c r="D35" i="29" s="1"/>
  <c r="M34" i="29"/>
  <c r="K35" i="29" s="1"/>
  <c r="B20" i="17"/>
  <c r="F20" i="17"/>
  <c r="S34" i="29"/>
  <c r="I22" i="11"/>
  <c r="D22" i="11"/>
  <c r="I20" i="18"/>
  <c r="M21" i="15"/>
  <c r="K22" i="15" s="1"/>
  <c r="L21" i="15"/>
  <c r="J22" i="15" s="1"/>
  <c r="B34" i="29"/>
  <c r="A34" i="29" s="1"/>
  <c r="F34" i="29"/>
  <c r="A20" i="16"/>
  <c r="C1" i="21"/>
  <c r="U19" i="16"/>
  <c r="T20" i="16"/>
  <c r="S20" i="18"/>
  <c r="I21" i="16"/>
  <c r="M19" i="19"/>
  <c r="K20" i="19" s="1"/>
  <c r="L19" i="19"/>
  <c r="J20" i="19" s="1"/>
  <c r="T20" i="17"/>
  <c r="U19" i="17"/>
  <c r="D21" i="16"/>
  <c r="E22" i="11"/>
  <c r="D20" i="18"/>
  <c r="S21" i="16"/>
  <c r="F19" i="19"/>
  <c r="M20" i="17"/>
  <c r="K21" i="17" s="1"/>
  <c r="L20" i="17"/>
  <c r="J21" i="17" s="1"/>
  <c r="I20" i="19" l="1"/>
  <c r="D20" i="19"/>
  <c r="E20" i="19"/>
  <c r="M21" i="16"/>
  <c r="K22" i="16" s="1"/>
  <c r="L21" i="16"/>
  <c r="J22" i="16" s="1"/>
  <c r="D22" i="16" s="1"/>
  <c r="U20" i="16"/>
  <c r="B35" i="29"/>
  <c r="A35" i="29" s="1"/>
  <c r="F35" i="29"/>
  <c r="B20" i="18"/>
  <c r="F20" i="18"/>
  <c r="I21" i="17"/>
  <c r="T21" i="16"/>
  <c r="E22" i="15"/>
  <c r="B22" i="11"/>
  <c r="F22" i="11"/>
  <c r="U33" i="29"/>
  <c r="T34" i="29"/>
  <c r="E21" i="17"/>
  <c r="B21" i="16"/>
  <c r="F21" i="16"/>
  <c r="I35" i="29"/>
  <c r="T20" i="18"/>
  <c r="U19" i="18"/>
  <c r="O1" i="21"/>
  <c r="I19" i="21"/>
  <c r="K19" i="21"/>
  <c r="J19" i="21"/>
  <c r="L22" i="11"/>
  <c r="J23" i="11" s="1"/>
  <c r="M22" i="11"/>
  <c r="K23" i="11" s="1"/>
  <c r="E23" i="11" s="1"/>
  <c r="A20" i="17"/>
  <c r="F19" i="20"/>
  <c r="S22" i="11"/>
  <c r="C1" i="22"/>
  <c r="I22" i="15"/>
  <c r="D22" i="15"/>
  <c r="L20" i="18"/>
  <c r="J21" i="18" s="1"/>
  <c r="D21" i="18" s="1"/>
  <c r="M20" i="18"/>
  <c r="K21" i="18" s="1"/>
  <c r="E35" i="29"/>
  <c r="D21" i="17"/>
  <c r="M19" i="20"/>
  <c r="K20" i="20" s="1"/>
  <c r="L19" i="20"/>
  <c r="J20" i="20" s="1"/>
  <c r="E20" i="20" l="1"/>
  <c r="I20" i="20"/>
  <c r="D20" i="20"/>
  <c r="E21" i="18"/>
  <c r="L22" i="15"/>
  <c r="J23" i="15" s="1"/>
  <c r="D23" i="15" s="1"/>
  <c r="M22" i="15"/>
  <c r="K23" i="15" s="1"/>
  <c r="E23" i="15" s="1"/>
  <c r="T22" i="11"/>
  <c r="U21" i="11"/>
  <c r="I23" i="11"/>
  <c r="F19" i="21"/>
  <c r="L21" i="17"/>
  <c r="J22" i="17" s="1"/>
  <c r="D22" i="17" s="1"/>
  <c r="M21" i="17"/>
  <c r="K22" i="17" s="1"/>
  <c r="E22" i="17" s="1"/>
  <c r="B21" i="18"/>
  <c r="A21" i="18" s="1"/>
  <c r="F21" i="18"/>
  <c r="E22" i="16"/>
  <c r="I21" i="18"/>
  <c r="O1" i="22"/>
  <c r="I19" i="22"/>
  <c r="K19" i="22"/>
  <c r="J19" i="22"/>
  <c r="B22" i="16"/>
  <c r="A22" i="16" s="1"/>
  <c r="F22" i="16"/>
  <c r="D23" i="11"/>
  <c r="B20" i="19"/>
  <c r="F20" i="19"/>
  <c r="B21" i="17"/>
  <c r="F21" i="17"/>
  <c r="B22" i="15"/>
  <c r="F22" i="15"/>
  <c r="C1" i="23"/>
  <c r="A21" i="16"/>
  <c r="A22" i="11"/>
  <c r="S35" i="29"/>
  <c r="S23" i="11"/>
  <c r="U22" i="11" s="1"/>
  <c r="L19" i="21"/>
  <c r="J20" i="21" s="1"/>
  <c r="M19" i="21"/>
  <c r="K20" i="21" s="1"/>
  <c r="L35" i="29"/>
  <c r="J36" i="29" s="1"/>
  <c r="M35" i="29"/>
  <c r="K36" i="29" s="1"/>
  <c r="E36" i="29" s="1"/>
  <c r="S21" i="17"/>
  <c r="S22" i="15"/>
  <c r="A20" i="18"/>
  <c r="I22" i="16"/>
  <c r="S20" i="19"/>
  <c r="L20" i="19"/>
  <c r="J21" i="19" s="1"/>
  <c r="M20" i="19"/>
  <c r="K21" i="19" s="1"/>
  <c r="I20" i="21" l="1"/>
  <c r="D20" i="21"/>
  <c r="A21" i="17"/>
  <c r="M23" i="11"/>
  <c r="K24" i="11" s="1"/>
  <c r="L23" i="11"/>
  <c r="J24" i="11" s="1"/>
  <c r="D24" i="11" s="1"/>
  <c r="M20" i="20"/>
  <c r="K21" i="20" s="1"/>
  <c r="E21" i="20" s="1"/>
  <c r="L20" i="20"/>
  <c r="J21" i="20" s="1"/>
  <c r="D21" i="20" s="1"/>
  <c r="S23" i="15"/>
  <c r="U22" i="15" s="1"/>
  <c r="A22" i="15"/>
  <c r="M19" i="22"/>
  <c r="K20" i="22" s="1"/>
  <c r="L19" i="22"/>
  <c r="J20" i="22" s="1"/>
  <c r="S22" i="16"/>
  <c r="I36" i="29"/>
  <c r="D36" i="29"/>
  <c r="B23" i="15"/>
  <c r="A23" i="15" s="1"/>
  <c r="F23" i="15"/>
  <c r="B23" i="11"/>
  <c r="F23" i="11"/>
  <c r="M21" i="18"/>
  <c r="K22" i="18" s="1"/>
  <c r="E22" i="18" s="1"/>
  <c r="L21" i="18"/>
  <c r="J22" i="18" s="1"/>
  <c r="S21" i="18"/>
  <c r="I21" i="19"/>
  <c r="S22" i="17"/>
  <c r="U21" i="17" s="1"/>
  <c r="O1" i="23"/>
  <c r="I19" i="23"/>
  <c r="K19" i="23"/>
  <c r="J19" i="23"/>
  <c r="T23" i="11"/>
  <c r="U19" i="19"/>
  <c r="T20" i="19"/>
  <c r="T22" i="15"/>
  <c r="U21" i="15"/>
  <c r="U20" i="17"/>
  <c r="T21" i="17"/>
  <c r="S36" i="29"/>
  <c r="U35" i="29" s="1"/>
  <c r="C1" i="24"/>
  <c r="A20" i="19"/>
  <c r="F19" i="22"/>
  <c r="B20" i="20"/>
  <c r="F20" i="20"/>
  <c r="S20" i="20"/>
  <c r="E21" i="19"/>
  <c r="L22" i="16"/>
  <c r="J23" i="16" s="1"/>
  <c r="M22" i="16"/>
  <c r="K23" i="16" s="1"/>
  <c r="T35" i="29"/>
  <c r="U34" i="29"/>
  <c r="E20" i="21"/>
  <c r="B22" i="17"/>
  <c r="A22" i="17" s="1"/>
  <c r="F22" i="17"/>
  <c r="D21" i="19"/>
  <c r="I22" i="17"/>
  <c r="I23" i="15"/>
  <c r="T36" i="29" l="1"/>
  <c r="T22" i="17"/>
  <c r="S22" i="18"/>
  <c r="U21" i="18" s="1"/>
  <c r="E20" i="22"/>
  <c r="I20" i="22"/>
  <c r="T20" i="20"/>
  <c r="U19" i="20"/>
  <c r="C1" i="25"/>
  <c r="F19" i="23"/>
  <c r="U20" i="18"/>
  <c r="T21" i="18"/>
  <c r="I24" i="11"/>
  <c r="B20" i="21"/>
  <c r="F20" i="21"/>
  <c r="B21" i="19"/>
  <c r="F21" i="19"/>
  <c r="A20" i="20"/>
  <c r="I22" i="18"/>
  <c r="D22" i="18"/>
  <c r="B36" i="29"/>
  <c r="A36" i="29" s="1"/>
  <c r="F36" i="29"/>
  <c r="E24" i="11"/>
  <c r="M23" i="15"/>
  <c r="K24" i="15" s="1"/>
  <c r="L23" i="15"/>
  <c r="J24" i="15" s="1"/>
  <c r="D20" i="22"/>
  <c r="S21" i="19"/>
  <c r="O1" i="24"/>
  <c r="I19" i="24"/>
  <c r="K19" i="24"/>
  <c r="J19" i="24"/>
  <c r="M19" i="23"/>
  <c r="K20" i="23" s="1"/>
  <c r="L19" i="23"/>
  <c r="J20" i="23" s="1"/>
  <c r="M36" i="29"/>
  <c r="K37" i="29" s="1"/>
  <c r="L36" i="29"/>
  <c r="J37" i="29" s="1"/>
  <c r="T22" i="16"/>
  <c r="U21" i="16"/>
  <c r="M21" i="19"/>
  <c r="K22" i="19" s="1"/>
  <c r="L21" i="19"/>
  <c r="J22" i="19" s="1"/>
  <c r="B24" i="11"/>
  <c r="A24" i="11" s="1"/>
  <c r="F24" i="11"/>
  <c r="S20" i="21"/>
  <c r="S21" i="20"/>
  <c r="U20" i="20" s="1"/>
  <c r="A23" i="11"/>
  <c r="L22" i="17"/>
  <c r="J23" i="17" s="1"/>
  <c r="M22" i="17"/>
  <c r="K23" i="17" s="1"/>
  <c r="I23" i="16"/>
  <c r="D23" i="16"/>
  <c r="B21" i="20"/>
  <c r="A21" i="20" s="1"/>
  <c r="F21" i="20"/>
  <c r="T23" i="15"/>
  <c r="E23" i="16"/>
  <c r="I21" i="20"/>
  <c r="M20" i="21"/>
  <c r="K21" i="21" s="1"/>
  <c r="E21" i="21" s="1"/>
  <c r="L20" i="21"/>
  <c r="J21" i="21" s="1"/>
  <c r="T22" i="18" l="1"/>
  <c r="T21" i="20"/>
  <c r="I20" i="23"/>
  <c r="D20" i="23"/>
  <c r="E20" i="23"/>
  <c r="I21" i="21"/>
  <c r="L21" i="20"/>
  <c r="J22" i="20" s="1"/>
  <c r="M21" i="20"/>
  <c r="K22" i="20" s="1"/>
  <c r="S21" i="21"/>
  <c r="T21" i="21" s="1"/>
  <c r="I22" i="19"/>
  <c r="B20" i="22"/>
  <c r="F20" i="22"/>
  <c r="B22" i="18"/>
  <c r="F22" i="18"/>
  <c r="A21" i="19"/>
  <c r="C1" i="26"/>
  <c r="M23" i="16"/>
  <c r="K24" i="16" s="1"/>
  <c r="E24" i="16" s="1"/>
  <c r="L23" i="16"/>
  <c r="J24" i="16" s="1"/>
  <c r="D24" i="16" s="1"/>
  <c r="U19" i="21"/>
  <c r="T20" i="21"/>
  <c r="I24" i="15"/>
  <c r="D24" i="15"/>
  <c r="M24" i="11"/>
  <c r="K25" i="11" s="1"/>
  <c r="E25" i="11" s="1"/>
  <c r="L24" i="11"/>
  <c r="J25" i="11" s="1"/>
  <c r="S23" i="16"/>
  <c r="E23" i="17"/>
  <c r="L19" i="24"/>
  <c r="J20" i="24" s="1"/>
  <c r="M19" i="24"/>
  <c r="K20" i="24" s="1"/>
  <c r="E24" i="15"/>
  <c r="B23" i="16"/>
  <c r="F23" i="16"/>
  <c r="I23" i="17"/>
  <c r="D23" i="17"/>
  <c r="E37" i="29"/>
  <c r="F19" i="24"/>
  <c r="T21" i="19"/>
  <c r="U20" i="19"/>
  <c r="S24" i="11"/>
  <c r="D22" i="19"/>
  <c r="D21" i="21"/>
  <c r="I19" i="25"/>
  <c r="O1" i="25"/>
  <c r="K19" i="25"/>
  <c r="J19" i="25"/>
  <c r="L20" i="22"/>
  <c r="J21" i="22" s="1"/>
  <c r="M20" i="22"/>
  <c r="K21" i="22" s="1"/>
  <c r="S20" i="22"/>
  <c r="I37" i="29"/>
  <c r="E22" i="19"/>
  <c r="D37" i="29"/>
  <c r="L22" i="18"/>
  <c r="J23" i="18" s="1"/>
  <c r="M22" i="18"/>
  <c r="K23" i="18" s="1"/>
  <c r="A20" i="21"/>
  <c r="U20" i="21" l="1"/>
  <c r="I20" i="24"/>
  <c r="D20" i="24"/>
  <c r="E20" i="24"/>
  <c r="E23" i="18"/>
  <c r="B21" i="21"/>
  <c r="F21" i="21"/>
  <c r="B23" i="17"/>
  <c r="F23" i="17"/>
  <c r="B24" i="16"/>
  <c r="A24" i="16" s="1"/>
  <c r="F24" i="16"/>
  <c r="S23" i="17"/>
  <c r="S24" i="16"/>
  <c r="T24" i="16" s="1"/>
  <c r="B24" i="15"/>
  <c r="F24" i="15"/>
  <c r="O1" i="26"/>
  <c r="I19" i="26"/>
  <c r="K19" i="26"/>
  <c r="J19" i="26"/>
  <c r="A22" i="18"/>
  <c r="I23" i="18"/>
  <c r="L37" i="29"/>
  <c r="J38" i="29" s="1"/>
  <c r="M37" i="29"/>
  <c r="K38" i="29" s="1"/>
  <c r="E38" i="29" s="1"/>
  <c r="E21" i="22"/>
  <c r="I21" i="22"/>
  <c r="F19" i="25"/>
  <c r="B22" i="19"/>
  <c r="F22" i="19"/>
  <c r="S25" i="11"/>
  <c r="T25" i="11" s="1"/>
  <c r="A23" i="16"/>
  <c r="T23" i="16"/>
  <c r="U22" i="16"/>
  <c r="M21" i="21"/>
  <c r="K22" i="21" s="1"/>
  <c r="L21" i="21"/>
  <c r="J22" i="21" s="1"/>
  <c r="B20" i="23"/>
  <c r="F20" i="23"/>
  <c r="B37" i="29"/>
  <c r="A37" i="29" s="1"/>
  <c r="F37" i="29"/>
  <c r="L19" i="25"/>
  <c r="J20" i="25" s="1"/>
  <c r="D20" i="25" s="1"/>
  <c r="M19" i="25"/>
  <c r="K20" i="25" s="1"/>
  <c r="E20" i="25" s="1"/>
  <c r="T24" i="11"/>
  <c r="U23" i="11"/>
  <c r="S37" i="29"/>
  <c r="M23" i="17"/>
  <c r="K24" i="17" s="1"/>
  <c r="E24" i="17" s="1"/>
  <c r="L23" i="17"/>
  <c r="J24" i="17" s="1"/>
  <c r="S24" i="15"/>
  <c r="I25" i="11"/>
  <c r="D25" i="11"/>
  <c r="M24" i="15"/>
  <c r="K25" i="15" s="1"/>
  <c r="E25" i="15" s="1"/>
  <c r="L24" i="15"/>
  <c r="J25" i="15" s="1"/>
  <c r="I24" i="16"/>
  <c r="A20" i="22"/>
  <c r="E22" i="20"/>
  <c r="S20" i="23"/>
  <c r="T20" i="22"/>
  <c r="U19" i="22"/>
  <c r="S22" i="19"/>
  <c r="D23" i="18"/>
  <c r="D21" i="22"/>
  <c r="M22" i="19"/>
  <c r="K23" i="19" s="1"/>
  <c r="L22" i="19"/>
  <c r="J23" i="19" s="1"/>
  <c r="I22" i="20"/>
  <c r="D22" i="20"/>
  <c r="M20" i="23"/>
  <c r="K21" i="23" s="1"/>
  <c r="L20" i="23"/>
  <c r="J21" i="23" s="1"/>
  <c r="U24" i="11" l="1"/>
  <c r="U23" i="16"/>
  <c r="B20" i="25"/>
  <c r="F20" i="25"/>
  <c r="S24" i="17"/>
  <c r="I21" i="23"/>
  <c r="B23" i="18"/>
  <c r="F23" i="18"/>
  <c r="S22" i="20"/>
  <c r="I25" i="15"/>
  <c r="S25" i="15"/>
  <c r="U24" i="15" s="1"/>
  <c r="I38" i="29"/>
  <c r="L19" i="26"/>
  <c r="J20" i="26" s="1"/>
  <c r="M19" i="26"/>
  <c r="K20" i="26" s="1"/>
  <c r="E20" i="26" s="1"/>
  <c r="S20" i="25"/>
  <c r="U36" i="29"/>
  <c r="T37" i="29"/>
  <c r="D38" i="29"/>
  <c r="M21" i="22"/>
  <c r="K22" i="22" s="1"/>
  <c r="E22" i="22" s="1"/>
  <c r="L21" i="22"/>
  <c r="J22" i="22" s="1"/>
  <c r="D22" i="22" s="1"/>
  <c r="F19" i="26"/>
  <c r="S23" i="18"/>
  <c r="B20" i="24"/>
  <c r="F20" i="24"/>
  <c r="B22" i="20"/>
  <c r="F22" i="20"/>
  <c r="E23" i="19"/>
  <c r="E21" i="23"/>
  <c r="M24" i="16"/>
  <c r="K25" i="16" s="1"/>
  <c r="L24" i="16"/>
  <c r="J25" i="16" s="1"/>
  <c r="B25" i="11"/>
  <c r="F25" i="11"/>
  <c r="I24" i="17"/>
  <c r="I22" i="21"/>
  <c r="S21" i="22"/>
  <c r="M23" i="18"/>
  <c r="K24" i="18" s="1"/>
  <c r="L23" i="18"/>
  <c r="J24" i="18" s="1"/>
  <c r="D24" i="18" s="1"/>
  <c r="U22" i="17"/>
  <c r="T23" i="17"/>
  <c r="D22" i="21"/>
  <c r="L22" i="20"/>
  <c r="J23" i="20" s="1"/>
  <c r="D23" i="20" s="1"/>
  <c r="M22" i="20"/>
  <c r="K23" i="20" s="1"/>
  <c r="T20" i="23"/>
  <c r="U19" i="23"/>
  <c r="M25" i="11"/>
  <c r="K26" i="11" s="1"/>
  <c r="L25" i="11"/>
  <c r="J26" i="11" s="1"/>
  <c r="D26" i="11" s="1"/>
  <c r="S38" i="29"/>
  <c r="U37" i="29" s="1"/>
  <c r="A20" i="23"/>
  <c r="A22" i="19"/>
  <c r="A24" i="15"/>
  <c r="A23" i="17"/>
  <c r="I23" i="19"/>
  <c r="U23" i="15"/>
  <c r="T24" i="15"/>
  <c r="D21" i="23"/>
  <c r="B21" i="22"/>
  <c r="F21" i="22"/>
  <c r="I20" i="25"/>
  <c r="T22" i="19"/>
  <c r="U21" i="19"/>
  <c r="E22" i="21"/>
  <c r="D23" i="19"/>
  <c r="D25" i="15"/>
  <c r="D24" i="17"/>
  <c r="A21" i="21"/>
  <c r="S20" i="24"/>
  <c r="M20" i="24"/>
  <c r="K21" i="24" s="1"/>
  <c r="E21" i="24" s="1"/>
  <c r="L20" i="24"/>
  <c r="J21" i="24" s="1"/>
  <c r="D21" i="24" s="1"/>
  <c r="T38" i="29" l="1"/>
  <c r="B26" i="11"/>
  <c r="A26" i="11" s="1"/>
  <c r="F26" i="11"/>
  <c r="S20" i="26"/>
  <c r="B24" i="18"/>
  <c r="A24" i="18" s="1"/>
  <c r="F24" i="18"/>
  <c r="I20" i="26"/>
  <c r="D20" i="26"/>
  <c r="U19" i="24"/>
  <c r="T20" i="24"/>
  <c r="B25" i="15"/>
  <c r="F25" i="15"/>
  <c r="E26" i="11"/>
  <c r="S22" i="22"/>
  <c r="U21" i="22" s="1"/>
  <c r="I25" i="16"/>
  <c r="D25" i="16"/>
  <c r="B23" i="20"/>
  <c r="A23" i="20" s="1"/>
  <c r="F23" i="20"/>
  <c r="B21" i="24"/>
  <c r="A21" i="24" s="1"/>
  <c r="F21" i="24"/>
  <c r="B21" i="23"/>
  <c r="F21" i="23"/>
  <c r="M22" i="21"/>
  <c r="K23" i="21" s="1"/>
  <c r="E23" i="21" s="1"/>
  <c r="L22" i="21"/>
  <c r="J23" i="21" s="1"/>
  <c r="S23" i="19"/>
  <c r="A22" i="20"/>
  <c r="I22" i="22"/>
  <c r="B38" i="29"/>
  <c r="A38" i="29" s="1"/>
  <c r="F38" i="29"/>
  <c r="E23" i="20"/>
  <c r="I21" i="24"/>
  <c r="S22" i="21"/>
  <c r="I23" i="20"/>
  <c r="T24" i="17"/>
  <c r="T20" i="25"/>
  <c r="U19" i="25"/>
  <c r="L38" i="29"/>
  <c r="J39" i="29" s="1"/>
  <c r="D39" i="29" s="1"/>
  <c r="M38" i="29"/>
  <c r="K39" i="29" s="1"/>
  <c r="L25" i="15"/>
  <c r="J26" i="15" s="1"/>
  <c r="M25" i="15"/>
  <c r="K26" i="15" s="1"/>
  <c r="T22" i="20"/>
  <c r="U21" i="20"/>
  <c r="A23" i="18"/>
  <c r="A20" i="25"/>
  <c r="B23" i="19"/>
  <c r="F23" i="19"/>
  <c r="A21" i="22"/>
  <c r="L23" i="19"/>
  <c r="J24" i="19" s="1"/>
  <c r="D24" i="19" s="1"/>
  <c r="M23" i="19"/>
  <c r="K24" i="19" s="1"/>
  <c r="E24" i="19" s="1"/>
  <c r="I24" i="18"/>
  <c r="L24" i="17"/>
  <c r="J25" i="17" s="1"/>
  <c r="D25" i="17" s="1"/>
  <c r="M24" i="17"/>
  <c r="K25" i="17" s="1"/>
  <c r="U22" i="18"/>
  <c r="T23" i="18"/>
  <c r="L21" i="23"/>
  <c r="J22" i="23" s="1"/>
  <c r="D22" i="23" s="1"/>
  <c r="M21" i="23"/>
  <c r="K22" i="23" s="1"/>
  <c r="E22" i="23" s="1"/>
  <c r="S21" i="24"/>
  <c r="U20" i="24" s="1"/>
  <c r="L20" i="25"/>
  <c r="J21" i="25" s="1"/>
  <c r="M20" i="25"/>
  <c r="K21" i="25" s="1"/>
  <c r="T25" i="15"/>
  <c r="U20" i="22"/>
  <c r="T21" i="22"/>
  <c r="E25" i="16"/>
  <c r="B24" i="17"/>
  <c r="F24" i="17"/>
  <c r="B22" i="22"/>
  <c r="A22" i="22" s="1"/>
  <c r="F22" i="22"/>
  <c r="I26" i="11"/>
  <c r="B22" i="21"/>
  <c r="F22" i="21"/>
  <c r="U23" i="17"/>
  <c r="A25" i="11"/>
  <c r="S21" i="23"/>
  <c r="A20" i="24"/>
  <c r="E24" i="18"/>
  <c r="T21" i="24" l="1"/>
  <c r="S24" i="19"/>
  <c r="T24" i="19" s="1"/>
  <c r="B22" i="23"/>
  <c r="A22" i="23" s="1"/>
  <c r="F22" i="23"/>
  <c r="B39" i="29"/>
  <c r="A39" i="29" s="1"/>
  <c r="F39" i="29"/>
  <c r="E25" i="17"/>
  <c r="I26" i="15"/>
  <c r="S23" i="20"/>
  <c r="I23" i="21"/>
  <c r="U19" i="26"/>
  <c r="T20" i="26"/>
  <c r="S22" i="23"/>
  <c r="T22" i="23" s="1"/>
  <c r="B25" i="17"/>
  <c r="A25" i="17" s="1"/>
  <c r="F25" i="17"/>
  <c r="I25" i="17"/>
  <c r="B25" i="16"/>
  <c r="F25" i="16"/>
  <c r="A25" i="15"/>
  <c r="U20" i="23"/>
  <c r="T21" i="23"/>
  <c r="A22" i="21"/>
  <c r="A24" i="17"/>
  <c r="T22" i="22"/>
  <c r="E21" i="25"/>
  <c r="I24" i="19"/>
  <c r="T22" i="21"/>
  <c r="U21" i="21"/>
  <c r="S26" i="11"/>
  <c r="B20" i="26"/>
  <c r="F20" i="26"/>
  <c r="L26" i="11"/>
  <c r="J27" i="11" s="1"/>
  <c r="M26" i="11"/>
  <c r="K27" i="11" s="1"/>
  <c r="E27" i="11" s="1"/>
  <c r="A23" i="19"/>
  <c r="I39" i="29"/>
  <c r="M22" i="22"/>
  <c r="K23" i="22" s="1"/>
  <c r="L22" i="22"/>
  <c r="J23" i="22" s="1"/>
  <c r="D26" i="15"/>
  <c r="L20" i="26"/>
  <c r="J21" i="26" s="1"/>
  <c r="M20" i="26"/>
  <c r="K21" i="26" s="1"/>
  <c r="D23" i="21"/>
  <c r="S25" i="16"/>
  <c r="L23" i="20"/>
  <c r="J24" i="20" s="1"/>
  <c r="M23" i="20"/>
  <c r="K24" i="20" s="1"/>
  <c r="E24" i="20" s="1"/>
  <c r="S23" i="21"/>
  <c r="U22" i="21" s="1"/>
  <c r="S24" i="18"/>
  <c r="I21" i="25"/>
  <c r="D21" i="25"/>
  <c r="I22" i="23"/>
  <c r="L24" i="18"/>
  <c r="J25" i="18" s="1"/>
  <c r="M24" i="18"/>
  <c r="K25" i="18" s="1"/>
  <c r="B24" i="19"/>
  <c r="A24" i="19" s="1"/>
  <c r="F24" i="19"/>
  <c r="E26" i="15"/>
  <c r="E39" i="29"/>
  <c r="M21" i="24"/>
  <c r="K22" i="24" s="1"/>
  <c r="L21" i="24"/>
  <c r="J22" i="24" s="1"/>
  <c r="U22" i="19"/>
  <c r="T23" i="19"/>
  <c r="A21" i="23"/>
  <c r="M25" i="16"/>
  <c r="K26" i="16" s="1"/>
  <c r="E26" i="16" s="1"/>
  <c r="L25" i="16"/>
  <c r="J26" i="16" s="1"/>
  <c r="D26" i="16" s="1"/>
  <c r="U23" i="19" l="1"/>
  <c r="B26" i="16"/>
  <c r="A26" i="16" s="1"/>
  <c r="F26" i="16"/>
  <c r="S24" i="20"/>
  <c r="S27" i="11"/>
  <c r="I25" i="18"/>
  <c r="D25" i="18"/>
  <c r="I24" i="20"/>
  <c r="D24" i="20"/>
  <c r="I21" i="26"/>
  <c r="A20" i="26"/>
  <c r="M26" i="15"/>
  <c r="K27" i="15" s="1"/>
  <c r="E27" i="15" s="1"/>
  <c r="L26" i="15"/>
  <c r="J27" i="15" s="1"/>
  <c r="D27" i="15" s="1"/>
  <c r="M21" i="25"/>
  <c r="K22" i="25" s="1"/>
  <c r="E22" i="25" s="1"/>
  <c r="L21" i="25"/>
  <c r="J22" i="25" s="1"/>
  <c r="D22" i="25" s="1"/>
  <c r="T25" i="16"/>
  <c r="U24" i="16"/>
  <c r="B26" i="15"/>
  <c r="A26" i="15" s="1"/>
  <c r="F26" i="15"/>
  <c r="I27" i="11"/>
  <c r="D27" i="11"/>
  <c r="D21" i="26"/>
  <c r="T26" i="11"/>
  <c r="U25" i="11"/>
  <c r="A25" i="16"/>
  <c r="S25" i="17"/>
  <c r="I22" i="24"/>
  <c r="D22" i="24"/>
  <c r="S39" i="29"/>
  <c r="L22" i="23"/>
  <c r="J23" i="23" s="1"/>
  <c r="M22" i="23"/>
  <c r="K23" i="23" s="1"/>
  <c r="B23" i="21"/>
  <c r="F23" i="21"/>
  <c r="I23" i="22"/>
  <c r="D23" i="22"/>
  <c r="T23" i="21"/>
  <c r="M24" i="19"/>
  <c r="K25" i="19" s="1"/>
  <c r="L24" i="19"/>
  <c r="J25" i="19" s="1"/>
  <c r="L25" i="17"/>
  <c r="J26" i="17" s="1"/>
  <c r="M25" i="17"/>
  <c r="K26" i="17" s="1"/>
  <c r="E26" i="17" s="1"/>
  <c r="L23" i="21"/>
  <c r="J24" i="21" s="1"/>
  <c r="M23" i="21"/>
  <c r="K24" i="21" s="1"/>
  <c r="U22" i="20"/>
  <c r="T23" i="20"/>
  <c r="I26" i="16"/>
  <c r="S26" i="15"/>
  <c r="T24" i="18"/>
  <c r="U23" i="18"/>
  <c r="S26" i="16"/>
  <c r="U25" i="16" s="1"/>
  <c r="S21" i="25"/>
  <c r="E22" i="24"/>
  <c r="B21" i="25"/>
  <c r="F21" i="25"/>
  <c r="E25" i="18"/>
  <c r="E21" i="26"/>
  <c r="E23" i="22"/>
  <c r="L39" i="29"/>
  <c r="J40" i="29" s="1"/>
  <c r="M39" i="29"/>
  <c r="K40" i="29" s="1"/>
  <c r="E40" i="29" s="1"/>
  <c r="U21" i="23"/>
  <c r="T26" i="16" l="1"/>
  <c r="S25" i="18"/>
  <c r="I26" i="17"/>
  <c r="D26" i="17"/>
  <c r="L23" i="22"/>
  <c r="J24" i="22" s="1"/>
  <c r="M23" i="22"/>
  <c r="K24" i="22" s="1"/>
  <c r="E24" i="22" s="1"/>
  <c r="M22" i="24"/>
  <c r="K23" i="24" s="1"/>
  <c r="E23" i="24" s="1"/>
  <c r="L22" i="24"/>
  <c r="J23" i="24" s="1"/>
  <c r="D23" i="24" s="1"/>
  <c r="M24" i="20"/>
  <c r="K25" i="20" s="1"/>
  <c r="L24" i="20"/>
  <c r="J25" i="20" s="1"/>
  <c r="D25" i="20" s="1"/>
  <c r="T26" i="15"/>
  <c r="U25" i="15"/>
  <c r="I24" i="21"/>
  <c r="U38" i="29"/>
  <c r="T39" i="29"/>
  <c r="S26" i="17"/>
  <c r="T26" i="17" s="1"/>
  <c r="B27" i="11"/>
  <c r="A27" i="11" s="1"/>
  <c r="F27" i="11"/>
  <c r="I27" i="15"/>
  <c r="M21" i="26"/>
  <c r="K22" i="26" s="1"/>
  <c r="L21" i="26"/>
  <c r="J22" i="26" s="1"/>
  <c r="D22" i="26" s="1"/>
  <c r="B25" i="18"/>
  <c r="F25" i="18"/>
  <c r="I40" i="29"/>
  <c r="D40" i="29"/>
  <c r="B22" i="25"/>
  <c r="A22" i="25" s="1"/>
  <c r="F22" i="25"/>
  <c r="S22" i="25"/>
  <c r="U21" i="25" s="1"/>
  <c r="T24" i="20"/>
  <c r="I25" i="19"/>
  <c r="D25" i="19"/>
  <c r="B23" i="22"/>
  <c r="F23" i="22"/>
  <c r="D24" i="21"/>
  <c r="E23" i="23"/>
  <c r="B22" i="24"/>
  <c r="F22" i="24"/>
  <c r="T25" i="17"/>
  <c r="U24" i="17"/>
  <c r="T27" i="11"/>
  <c r="I22" i="25"/>
  <c r="B24" i="20"/>
  <c r="F24" i="20"/>
  <c r="S27" i="15"/>
  <c r="U26" i="15" s="1"/>
  <c r="E24" i="21"/>
  <c r="S40" i="29"/>
  <c r="B21" i="26"/>
  <c r="F21" i="26"/>
  <c r="B27" i="15"/>
  <c r="A27" i="15" s="1"/>
  <c r="F27" i="15"/>
  <c r="S21" i="26"/>
  <c r="S22" i="24"/>
  <c r="S23" i="22"/>
  <c r="A21" i="25"/>
  <c r="T21" i="25"/>
  <c r="U20" i="25"/>
  <c r="M26" i="16"/>
  <c r="K27" i="16" s="1"/>
  <c r="L26" i="16"/>
  <c r="J27" i="16" s="1"/>
  <c r="U23" i="20"/>
  <c r="E25" i="19"/>
  <c r="A23" i="21"/>
  <c r="I23" i="23"/>
  <c r="D23" i="23"/>
  <c r="U26" i="11"/>
  <c r="L27" i="11"/>
  <c r="J28" i="11" s="1"/>
  <c r="M27" i="11"/>
  <c r="K28" i="11" s="1"/>
  <c r="L25" i="18"/>
  <c r="J26" i="18" s="1"/>
  <c r="M25" i="18"/>
  <c r="K26" i="18" s="1"/>
  <c r="U25" i="17" l="1"/>
  <c r="T22" i="25"/>
  <c r="B22" i="26"/>
  <c r="A22" i="26" s="1"/>
  <c r="F22" i="26"/>
  <c r="I28" i="11"/>
  <c r="E27" i="16"/>
  <c r="S24" i="22"/>
  <c r="T24" i="22" s="1"/>
  <c r="A23" i="22"/>
  <c r="I25" i="20"/>
  <c r="L26" i="17"/>
  <c r="J27" i="17" s="1"/>
  <c r="D27" i="17" s="1"/>
  <c r="M26" i="17"/>
  <c r="K27" i="17" s="1"/>
  <c r="I26" i="18"/>
  <c r="B23" i="23"/>
  <c r="F23" i="23"/>
  <c r="A24" i="20"/>
  <c r="L22" i="25"/>
  <c r="J23" i="25" s="1"/>
  <c r="M22" i="25"/>
  <c r="K23" i="25" s="1"/>
  <c r="B23" i="24"/>
  <c r="A23" i="24" s="1"/>
  <c r="F23" i="24"/>
  <c r="B24" i="21"/>
  <c r="F24" i="21"/>
  <c r="B25" i="19"/>
  <c r="A25" i="19" s="1"/>
  <c r="F25" i="19"/>
  <c r="D26" i="18"/>
  <c r="M24" i="21"/>
  <c r="K25" i="21" s="1"/>
  <c r="L24" i="21"/>
  <c r="J25" i="21" s="1"/>
  <c r="T27" i="15"/>
  <c r="E25" i="20"/>
  <c r="I24" i="22"/>
  <c r="S23" i="24"/>
  <c r="T23" i="24" s="1"/>
  <c r="E22" i="26"/>
  <c r="S24" i="21"/>
  <c r="A22" i="24"/>
  <c r="B40" i="29"/>
  <c r="A40" i="29" s="1"/>
  <c r="F40" i="29"/>
  <c r="A25" i="18"/>
  <c r="T40" i="29"/>
  <c r="I23" i="24"/>
  <c r="B26" i="17"/>
  <c r="A26" i="17" s="1"/>
  <c r="F26" i="17"/>
  <c r="E26" i="18"/>
  <c r="B25" i="20"/>
  <c r="A25" i="20" s="1"/>
  <c r="F25" i="20"/>
  <c r="L40" i="29"/>
  <c r="J41" i="29" s="1"/>
  <c r="D41" i="29" s="1"/>
  <c r="M40" i="29"/>
  <c r="K41" i="29" s="1"/>
  <c r="D28" i="11"/>
  <c r="U22" i="22"/>
  <c r="T23" i="22"/>
  <c r="E28" i="11"/>
  <c r="M23" i="23"/>
  <c r="K24" i="23" s="1"/>
  <c r="L23" i="23"/>
  <c r="J24" i="23" s="1"/>
  <c r="S25" i="19"/>
  <c r="I27" i="16"/>
  <c r="D27" i="16"/>
  <c r="U21" i="24"/>
  <c r="T22" i="24"/>
  <c r="T21" i="26"/>
  <c r="U20" i="26"/>
  <c r="A21" i="26"/>
  <c r="S23" i="23"/>
  <c r="D24" i="22"/>
  <c r="L25" i="19"/>
  <c r="J26" i="19" s="1"/>
  <c r="D26" i="19" s="1"/>
  <c r="M25" i="19"/>
  <c r="K26" i="19" s="1"/>
  <c r="I22" i="26"/>
  <c r="L27" i="15"/>
  <c r="J28" i="15" s="1"/>
  <c r="M27" i="15"/>
  <c r="K28" i="15" s="1"/>
  <c r="U39" i="29"/>
  <c r="U24" i="18"/>
  <c r="T25" i="18"/>
  <c r="U23" i="22" l="1"/>
  <c r="U22" i="24"/>
  <c r="B41" i="29"/>
  <c r="A41" i="29" s="1"/>
  <c r="F41" i="29"/>
  <c r="B24" i="22"/>
  <c r="F24" i="22"/>
  <c r="I24" i="23"/>
  <c r="T24" i="21"/>
  <c r="U23" i="21"/>
  <c r="A24" i="21"/>
  <c r="D24" i="23"/>
  <c r="S27" i="16"/>
  <c r="M27" i="16"/>
  <c r="K28" i="16" s="1"/>
  <c r="E28" i="16" s="1"/>
  <c r="L27" i="16"/>
  <c r="J28" i="16" s="1"/>
  <c r="D28" i="16" s="1"/>
  <c r="B28" i="11"/>
  <c r="A28" i="11" s="1"/>
  <c r="F28" i="11"/>
  <c r="B27" i="17"/>
  <c r="A27" i="17" s="1"/>
  <c r="F27" i="17"/>
  <c r="S22" i="26"/>
  <c r="B26" i="18"/>
  <c r="F26" i="18"/>
  <c r="E23" i="25"/>
  <c r="A23" i="23"/>
  <c r="I27" i="17"/>
  <c r="E28" i="15"/>
  <c r="E26" i="19"/>
  <c r="S28" i="11"/>
  <c r="E41" i="29"/>
  <c r="I23" i="25"/>
  <c r="D23" i="25"/>
  <c r="U22" i="23"/>
  <c r="T23" i="23"/>
  <c r="M23" i="24"/>
  <c r="K24" i="24" s="1"/>
  <c r="L23" i="24"/>
  <c r="J24" i="24" s="1"/>
  <c r="S25" i="20"/>
  <c r="B26" i="19"/>
  <c r="A26" i="19" s="1"/>
  <c r="F26" i="19"/>
  <c r="E27" i="17"/>
  <c r="L25" i="20"/>
  <c r="J26" i="20" s="1"/>
  <c r="M25" i="20"/>
  <c r="K26" i="20" s="1"/>
  <c r="M22" i="26"/>
  <c r="K23" i="26" s="1"/>
  <c r="E23" i="26" s="1"/>
  <c r="L22" i="26"/>
  <c r="J23" i="26" s="1"/>
  <c r="I28" i="15"/>
  <c r="D28" i="15"/>
  <c r="I26" i="19"/>
  <c r="E24" i="23"/>
  <c r="B27" i="16"/>
  <c r="F27" i="16"/>
  <c r="T25" i="19"/>
  <c r="U24" i="19"/>
  <c r="I41" i="29"/>
  <c r="S26" i="18"/>
  <c r="E25" i="21"/>
  <c r="M24" i="22"/>
  <c r="K25" i="22" s="1"/>
  <c r="L24" i="22"/>
  <c r="J25" i="22" s="1"/>
  <c r="I25" i="21"/>
  <c r="D25" i="21"/>
  <c r="L26" i="18"/>
  <c r="J27" i="18" s="1"/>
  <c r="D27" i="18" s="1"/>
  <c r="M26" i="18"/>
  <c r="K27" i="18" s="1"/>
  <c r="L28" i="11"/>
  <c r="J29" i="11" s="1"/>
  <c r="D29" i="11" s="1"/>
  <c r="M28" i="11"/>
  <c r="K29" i="11" s="1"/>
  <c r="B29" i="11" l="1"/>
  <c r="A29" i="11" s="1"/>
  <c r="F29" i="11"/>
  <c r="E25" i="22"/>
  <c r="T26" i="18"/>
  <c r="U25" i="18"/>
  <c r="B28" i="16"/>
  <c r="A28" i="16" s="1"/>
  <c r="F28" i="16"/>
  <c r="T28" i="11"/>
  <c r="U27" i="11"/>
  <c r="L27" i="17"/>
  <c r="J28" i="17" s="1"/>
  <c r="M27" i="17"/>
  <c r="K28" i="17" s="1"/>
  <c r="E28" i="17" s="1"/>
  <c r="B27" i="18"/>
  <c r="A27" i="18" s="1"/>
  <c r="F27" i="18"/>
  <c r="S28" i="16"/>
  <c r="U27" i="16" s="1"/>
  <c r="L24" i="23"/>
  <c r="J25" i="23" s="1"/>
  <c r="M24" i="23"/>
  <c r="K25" i="23" s="1"/>
  <c r="E25" i="23" s="1"/>
  <c r="A24" i="22"/>
  <c r="A27" i="16"/>
  <c r="B28" i="15"/>
  <c r="A28" i="15" s="1"/>
  <c r="F28" i="15"/>
  <c r="I26" i="20"/>
  <c r="D26" i="20"/>
  <c r="I24" i="24"/>
  <c r="D24" i="24"/>
  <c r="S41" i="29"/>
  <c r="S26" i="19"/>
  <c r="S28" i="15"/>
  <c r="S23" i="25"/>
  <c r="A26" i="18"/>
  <c r="T22" i="26"/>
  <c r="U21" i="26"/>
  <c r="I28" i="16"/>
  <c r="T27" i="16"/>
  <c r="U26" i="16"/>
  <c r="I27" i="18"/>
  <c r="L25" i="21"/>
  <c r="J26" i="21" s="1"/>
  <c r="D26" i="21" s="1"/>
  <c r="M25" i="21"/>
  <c r="K26" i="21" s="1"/>
  <c r="E26" i="21" s="1"/>
  <c r="M41" i="29"/>
  <c r="K42" i="29" s="1"/>
  <c r="E42" i="29" s="1"/>
  <c r="L41" i="29"/>
  <c r="J42" i="29" s="1"/>
  <c r="S24" i="23"/>
  <c r="I23" i="26"/>
  <c r="D23" i="26"/>
  <c r="S27" i="17"/>
  <c r="E24" i="24"/>
  <c r="B23" i="25"/>
  <c r="F23" i="25"/>
  <c r="I29" i="11"/>
  <c r="B25" i="21"/>
  <c r="A25" i="21" s="1"/>
  <c r="F25" i="21"/>
  <c r="L26" i="19"/>
  <c r="J27" i="19" s="1"/>
  <c r="M26" i="19"/>
  <c r="K27" i="19" s="1"/>
  <c r="E27" i="19" s="1"/>
  <c r="U24" i="20"/>
  <c r="T25" i="20"/>
  <c r="M23" i="25"/>
  <c r="K24" i="25" s="1"/>
  <c r="L23" i="25"/>
  <c r="J24" i="25" s="1"/>
  <c r="S23" i="26"/>
  <c r="U22" i="26" s="1"/>
  <c r="I25" i="22"/>
  <c r="S25" i="21"/>
  <c r="E27" i="18"/>
  <c r="L28" i="15"/>
  <c r="J29" i="15" s="1"/>
  <c r="D29" i="15" s="1"/>
  <c r="M28" i="15"/>
  <c r="K29" i="15" s="1"/>
  <c r="E29" i="15" s="1"/>
  <c r="E26" i="20"/>
  <c r="E29" i="11"/>
  <c r="B24" i="23"/>
  <c r="F24" i="23"/>
  <c r="D25" i="22"/>
  <c r="S27" i="19" l="1"/>
  <c r="U26" i="19" s="1"/>
  <c r="B26" i="21"/>
  <c r="A26" i="21" s="1"/>
  <c r="F26" i="21"/>
  <c r="B29" i="15"/>
  <c r="A29" i="15" s="1"/>
  <c r="F29" i="15"/>
  <c r="S27" i="18"/>
  <c r="M29" i="11"/>
  <c r="K30" i="11" s="1"/>
  <c r="L29" i="11"/>
  <c r="J30" i="11" s="1"/>
  <c r="S42" i="29"/>
  <c r="M26" i="20"/>
  <c r="K27" i="20" s="1"/>
  <c r="E27" i="20" s="1"/>
  <c r="L26" i="20"/>
  <c r="J27" i="20" s="1"/>
  <c r="D27" i="20" s="1"/>
  <c r="I25" i="23"/>
  <c r="M25" i="22"/>
  <c r="K26" i="22" s="1"/>
  <c r="E26" i="22" s="1"/>
  <c r="L25" i="22"/>
  <c r="J26" i="22" s="1"/>
  <c r="D26" i="22" s="1"/>
  <c r="I24" i="25"/>
  <c r="I27" i="19"/>
  <c r="D27" i="19"/>
  <c r="D24" i="25"/>
  <c r="S28" i="17"/>
  <c r="T28" i="17" s="1"/>
  <c r="M23" i="26"/>
  <c r="K24" i="26" s="1"/>
  <c r="L23" i="26"/>
  <c r="J24" i="26" s="1"/>
  <c r="T24" i="23"/>
  <c r="U23" i="23"/>
  <c r="M27" i="18"/>
  <c r="K28" i="18" s="1"/>
  <c r="L27" i="18"/>
  <c r="J28" i="18" s="1"/>
  <c r="U27" i="15"/>
  <c r="T28" i="15"/>
  <c r="T41" i="29"/>
  <c r="U40" i="29"/>
  <c r="M24" i="24"/>
  <c r="K25" i="24" s="1"/>
  <c r="E25" i="24" s="1"/>
  <c r="L24" i="24"/>
  <c r="J25" i="24" s="1"/>
  <c r="D25" i="24" s="1"/>
  <c r="D25" i="23"/>
  <c r="S26" i="21"/>
  <c r="A23" i="25"/>
  <c r="U26" i="17"/>
  <c r="T27" i="17"/>
  <c r="I42" i="29"/>
  <c r="D42" i="29"/>
  <c r="T28" i="16"/>
  <c r="E24" i="25"/>
  <c r="B26" i="20"/>
  <c r="A26" i="20" s="1"/>
  <c r="F26" i="20"/>
  <c r="I28" i="17"/>
  <c r="D28" i="17"/>
  <c r="S25" i="22"/>
  <c r="B25" i="22"/>
  <c r="F25" i="22"/>
  <c r="S26" i="20"/>
  <c r="S25" i="23"/>
  <c r="M28" i="16"/>
  <c r="K29" i="16" s="1"/>
  <c r="L28" i="16"/>
  <c r="J29" i="16" s="1"/>
  <c r="T23" i="26"/>
  <c r="S29" i="15"/>
  <c r="A24" i="23"/>
  <c r="S29" i="11"/>
  <c r="I29" i="15"/>
  <c r="U24" i="21"/>
  <c r="T25" i="21"/>
  <c r="S24" i="24"/>
  <c r="B23" i="26"/>
  <c r="F23" i="26"/>
  <c r="I26" i="21"/>
  <c r="T23" i="25"/>
  <c r="U22" i="25"/>
  <c r="T26" i="19"/>
  <c r="U25" i="19"/>
  <c r="B24" i="24"/>
  <c r="F24" i="24"/>
  <c r="U27" i="17" l="1"/>
  <c r="T27" i="19"/>
  <c r="I29" i="16"/>
  <c r="D29" i="16"/>
  <c r="I28" i="18"/>
  <c r="D28" i="18"/>
  <c r="I24" i="26"/>
  <c r="B24" i="25"/>
  <c r="F24" i="25"/>
  <c r="L25" i="23"/>
  <c r="J26" i="23" s="1"/>
  <c r="D26" i="23" s="1"/>
  <c r="M25" i="23"/>
  <c r="K26" i="23" s="1"/>
  <c r="B25" i="24"/>
  <c r="A25" i="24" s="1"/>
  <c r="F25" i="24"/>
  <c r="D24" i="26"/>
  <c r="S25" i="24"/>
  <c r="U24" i="24" s="1"/>
  <c r="L29" i="15"/>
  <c r="J30" i="15" s="1"/>
  <c r="M29" i="15"/>
  <c r="K30" i="15" s="1"/>
  <c r="E29" i="16"/>
  <c r="B26" i="22"/>
  <c r="A26" i="22" s="1"/>
  <c r="F26" i="22"/>
  <c r="B28" i="17"/>
  <c r="A28" i="17" s="1"/>
  <c r="F28" i="17"/>
  <c r="B27" i="20"/>
  <c r="A27" i="20" s="1"/>
  <c r="F27" i="20"/>
  <c r="M42" i="29"/>
  <c r="K43" i="29" s="1"/>
  <c r="L42" i="29"/>
  <c r="J43" i="29" s="1"/>
  <c r="D43" i="29" s="1"/>
  <c r="E24" i="26"/>
  <c r="B27" i="19"/>
  <c r="A27" i="19" s="1"/>
  <c r="F27" i="19"/>
  <c r="M24" i="25"/>
  <c r="K25" i="25" s="1"/>
  <c r="L24" i="25"/>
  <c r="J25" i="25" s="1"/>
  <c r="D25" i="25" s="1"/>
  <c r="I27" i="20"/>
  <c r="E28" i="18"/>
  <c r="A24" i="24"/>
  <c r="M26" i="21"/>
  <c r="K27" i="21" s="1"/>
  <c r="L26" i="21"/>
  <c r="J27" i="21" s="1"/>
  <c r="A23" i="26"/>
  <c r="U23" i="24"/>
  <c r="T24" i="24"/>
  <c r="U25" i="21"/>
  <c r="E30" i="11"/>
  <c r="S27" i="20"/>
  <c r="T27" i="20" s="1"/>
  <c r="A25" i="22"/>
  <c r="I25" i="24"/>
  <c r="U41" i="29"/>
  <c r="T29" i="15"/>
  <c r="T25" i="23"/>
  <c r="I26" i="22"/>
  <c r="U26" i="18"/>
  <c r="T27" i="18"/>
  <c r="T25" i="22"/>
  <c r="U24" i="22"/>
  <c r="T26" i="21"/>
  <c r="T29" i="11"/>
  <c r="U28" i="11"/>
  <c r="T26" i="20"/>
  <c r="U25" i="20"/>
  <c r="S26" i="22"/>
  <c r="U25" i="22" s="1"/>
  <c r="M28" i="17"/>
  <c r="K29" i="17" s="1"/>
  <c r="L28" i="17"/>
  <c r="J29" i="17" s="1"/>
  <c r="D29" i="17" s="1"/>
  <c r="S24" i="25"/>
  <c r="B42" i="29"/>
  <c r="A42" i="29" s="1"/>
  <c r="F42" i="29"/>
  <c r="B25" i="23"/>
  <c r="F25" i="23"/>
  <c r="T42" i="29"/>
  <c r="U28" i="15"/>
  <c r="U24" i="23"/>
  <c r="M27" i="19"/>
  <c r="K28" i="19" s="1"/>
  <c r="L27" i="19"/>
  <c r="J28" i="19" s="1"/>
  <c r="I30" i="11"/>
  <c r="D30" i="11"/>
  <c r="T25" i="24" l="1"/>
  <c r="B25" i="25"/>
  <c r="A25" i="25" s="1"/>
  <c r="F25" i="25"/>
  <c r="I28" i="19"/>
  <c r="B26" i="23"/>
  <c r="A26" i="23" s="1"/>
  <c r="F26" i="23"/>
  <c r="T24" i="25"/>
  <c r="U23" i="25"/>
  <c r="E27" i="21"/>
  <c r="S24" i="26"/>
  <c r="B29" i="17"/>
  <c r="A29" i="17" s="1"/>
  <c r="F29" i="17"/>
  <c r="I26" i="23"/>
  <c r="M28" i="18"/>
  <c r="K29" i="18" s="1"/>
  <c r="L28" i="18"/>
  <c r="J29" i="18" s="1"/>
  <c r="L30" i="11"/>
  <c r="J31" i="11" s="1"/>
  <c r="D31" i="11" s="1"/>
  <c r="M30" i="11"/>
  <c r="K31" i="11" s="1"/>
  <c r="E31" i="11" s="1"/>
  <c r="I29" i="17"/>
  <c r="M25" i="24"/>
  <c r="K26" i="24" s="1"/>
  <c r="L25" i="24"/>
  <c r="J26" i="24" s="1"/>
  <c r="S29" i="16"/>
  <c r="L24" i="26"/>
  <c r="J25" i="26" s="1"/>
  <c r="D25" i="26" s="1"/>
  <c r="M24" i="26"/>
  <c r="K25" i="26" s="1"/>
  <c r="E25" i="26" s="1"/>
  <c r="E29" i="17"/>
  <c r="S30" i="11"/>
  <c r="M27" i="20"/>
  <c r="K28" i="20" s="1"/>
  <c r="L27" i="20"/>
  <c r="J28" i="20" s="1"/>
  <c r="D28" i="19"/>
  <c r="I43" i="29"/>
  <c r="B28" i="18"/>
  <c r="A28" i="18" s="1"/>
  <c r="F28" i="18"/>
  <c r="B29" i="16"/>
  <c r="A29" i="16" s="1"/>
  <c r="F29" i="16"/>
  <c r="B30" i="11"/>
  <c r="A30" i="11" s="1"/>
  <c r="F30" i="11"/>
  <c r="S28" i="18"/>
  <c r="I30" i="15"/>
  <c r="D30" i="15"/>
  <c r="L29" i="16"/>
  <c r="J30" i="16" s="1"/>
  <c r="D30" i="16" s="1"/>
  <c r="M29" i="16"/>
  <c r="K30" i="16" s="1"/>
  <c r="E28" i="19"/>
  <c r="A25" i="23"/>
  <c r="B43" i="29"/>
  <c r="A43" i="29" s="1"/>
  <c r="F43" i="29"/>
  <c r="E25" i="25"/>
  <c r="U26" i="20"/>
  <c r="T26" i="22"/>
  <c r="L26" i="22"/>
  <c r="J27" i="22" s="1"/>
  <c r="M26" i="22"/>
  <c r="K27" i="22" s="1"/>
  <c r="I27" i="21"/>
  <c r="D27" i="21"/>
  <c r="I25" i="25"/>
  <c r="E43" i="29"/>
  <c r="E30" i="15"/>
  <c r="B24" i="26"/>
  <c r="F24" i="26"/>
  <c r="E26" i="23"/>
  <c r="A24" i="25"/>
  <c r="M30" i="15" l="1"/>
  <c r="K31" i="15" s="1"/>
  <c r="E31" i="15" s="1"/>
  <c r="L30" i="15"/>
  <c r="J31" i="15" s="1"/>
  <c r="D31" i="15" s="1"/>
  <c r="B30" i="16"/>
  <c r="A30" i="16" s="1"/>
  <c r="F30" i="16"/>
  <c r="M43" i="29"/>
  <c r="K44" i="29" s="1"/>
  <c r="E44" i="29" s="1"/>
  <c r="L43" i="29"/>
  <c r="J44" i="29" s="1"/>
  <c r="S29" i="17"/>
  <c r="T29" i="16"/>
  <c r="U28" i="16"/>
  <c r="I29" i="18"/>
  <c r="S25" i="26"/>
  <c r="L28" i="19"/>
  <c r="J29" i="19" s="1"/>
  <c r="D29" i="19" s="1"/>
  <c r="M28" i="19"/>
  <c r="K29" i="19" s="1"/>
  <c r="E29" i="19" s="1"/>
  <c r="S30" i="15"/>
  <c r="B27" i="21"/>
  <c r="A27" i="21" s="1"/>
  <c r="F27" i="21"/>
  <c r="I30" i="16"/>
  <c r="B31" i="11"/>
  <c r="A31" i="11" s="1"/>
  <c r="F31" i="11"/>
  <c r="B28" i="19"/>
  <c r="A28" i="19" s="1"/>
  <c r="F28" i="19"/>
  <c r="M29" i="17"/>
  <c r="K30" i="17" s="1"/>
  <c r="E30" i="17" s="1"/>
  <c r="L29" i="17"/>
  <c r="J30" i="17" s="1"/>
  <c r="T24" i="26"/>
  <c r="U23" i="26"/>
  <c r="L25" i="25"/>
  <c r="J26" i="25" s="1"/>
  <c r="M25" i="25"/>
  <c r="K26" i="25" s="1"/>
  <c r="E26" i="25" s="1"/>
  <c r="E27" i="22"/>
  <c r="S25" i="25"/>
  <c r="S28" i="19"/>
  <c r="B30" i="15"/>
  <c r="A30" i="15" s="1"/>
  <c r="F30" i="15"/>
  <c r="E29" i="18"/>
  <c r="I28" i="20"/>
  <c r="D28" i="20"/>
  <c r="S31" i="11"/>
  <c r="T31" i="11" s="1"/>
  <c r="I25" i="26"/>
  <c r="I26" i="24"/>
  <c r="D26" i="24"/>
  <c r="S27" i="21"/>
  <c r="S26" i="23"/>
  <c r="A24" i="26"/>
  <c r="B25" i="26"/>
  <c r="A25" i="26" s="1"/>
  <c r="F25" i="26"/>
  <c r="S43" i="29"/>
  <c r="L27" i="21"/>
  <c r="J28" i="21" s="1"/>
  <c r="M27" i="21"/>
  <c r="K28" i="21" s="1"/>
  <c r="I27" i="22"/>
  <c r="D27" i="22"/>
  <c r="U27" i="18"/>
  <c r="T28" i="18"/>
  <c r="D29" i="18"/>
  <c r="E28" i="20"/>
  <c r="U29" i="11"/>
  <c r="T30" i="11"/>
  <c r="E30" i="16"/>
  <c r="E26" i="24"/>
  <c r="I31" i="11"/>
  <c r="M26" i="23"/>
  <c r="K27" i="23" s="1"/>
  <c r="E27" i="23" s="1"/>
  <c r="L26" i="23"/>
  <c r="J27" i="23" s="1"/>
  <c r="U30" i="11" l="1"/>
  <c r="S29" i="19"/>
  <c r="U28" i="19" s="1"/>
  <c r="S30" i="17"/>
  <c r="S30" i="16"/>
  <c r="I28" i="21"/>
  <c r="S27" i="23"/>
  <c r="M26" i="24"/>
  <c r="K27" i="24" s="1"/>
  <c r="E27" i="24" s="1"/>
  <c r="L26" i="24"/>
  <c r="J27" i="24" s="1"/>
  <c r="D27" i="24" s="1"/>
  <c r="B28" i="20"/>
  <c r="A28" i="20" s="1"/>
  <c r="F28" i="20"/>
  <c r="T25" i="25"/>
  <c r="U24" i="25"/>
  <c r="U28" i="17"/>
  <c r="T29" i="17"/>
  <c r="U25" i="23"/>
  <c r="T26" i="23"/>
  <c r="B31" i="15"/>
  <c r="A31" i="15" s="1"/>
  <c r="F31" i="15"/>
  <c r="B29" i="18"/>
  <c r="A29" i="18" s="1"/>
  <c r="F29" i="18"/>
  <c r="T27" i="21"/>
  <c r="U26" i="21"/>
  <c r="S29" i="18"/>
  <c r="S26" i="25"/>
  <c r="T26" i="25" s="1"/>
  <c r="U24" i="26"/>
  <c r="L30" i="16"/>
  <c r="J31" i="16" s="1"/>
  <c r="M30" i="16"/>
  <c r="K31" i="16" s="1"/>
  <c r="E31" i="16" s="1"/>
  <c r="S31" i="15"/>
  <c r="U30" i="15" s="1"/>
  <c r="B27" i="22"/>
  <c r="A27" i="22" s="1"/>
  <c r="F27" i="22"/>
  <c r="T28" i="19"/>
  <c r="U27" i="19"/>
  <c r="I26" i="25"/>
  <c r="D26" i="25"/>
  <c r="T30" i="15"/>
  <c r="U29" i="15"/>
  <c r="L31" i="11"/>
  <c r="J32" i="11" s="1"/>
  <c r="M31" i="11"/>
  <c r="K32" i="11" s="1"/>
  <c r="S28" i="20"/>
  <c r="S44" i="29"/>
  <c r="U43" i="29" s="1"/>
  <c r="S27" i="22"/>
  <c r="I30" i="17"/>
  <c r="D30" i="17"/>
  <c r="B29" i="19"/>
  <c r="A29" i="19" s="1"/>
  <c r="F29" i="19"/>
  <c r="D28" i="21"/>
  <c r="I44" i="29"/>
  <c r="D44" i="29"/>
  <c r="I27" i="23"/>
  <c r="D27" i="23"/>
  <c r="S26" i="24"/>
  <c r="M27" i="22"/>
  <c r="K28" i="22" s="1"/>
  <c r="L27" i="22"/>
  <c r="J28" i="22" s="1"/>
  <c r="D28" i="22" s="1"/>
  <c r="T43" i="29"/>
  <c r="U42" i="29"/>
  <c r="E28" i="21"/>
  <c r="B26" i="24"/>
  <c r="F26" i="24"/>
  <c r="M25" i="26"/>
  <c r="K26" i="26" s="1"/>
  <c r="L25" i="26"/>
  <c r="J26" i="26" s="1"/>
  <c r="M28" i="20"/>
  <c r="K29" i="20" s="1"/>
  <c r="L28" i="20"/>
  <c r="J29" i="20" s="1"/>
  <c r="D29" i="20" s="1"/>
  <c r="T25" i="26"/>
  <c r="I29" i="19"/>
  <c r="M29" i="18"/>
  <c r="K30" i="18" s="1"/>
  <c r="E30" i="18" s="1"/>
  <c r="L29" i="18"/>
  <c r="J30" i="18" s="1"/>
  <c r="I31" i="15"/>
  <c r="T44" i="29" l="1"/>
  <c r="T31" i="15"/>
  <c r="T29" i="19"/>
  <c r="U25" i="25"/>
  <c r="S30" i="18"/>
  <c r="U29" i="18" s="1"/>
  <c r="B29" i="20"/>
  <c r="A29" i="20" s="1"/>
  <c r="F29" i="20"/>
  <c r="S31" i="16"/>
  <c r="T31" i="16" s="1"/>
  <c r="E32" i="11"/>
  <c r="I30" i="18"/>
  <c r="B27" i="24"/>
  <c r="A27" i="24" s="1"/>
  <c r="F27" i="24"/>
  <c r="S27" i="24"/>
  <c r="T27" i="24" s="1"/>
  <c r="L31" i="15"/>
  <c r="J32" i="15" s="1"/>
  <c r="M31" i="15"/>
  <c r="K32" i="15" s="1"/>
  <c r="E26" i="26"/>
  <c r="S28" i="21"/>
  <c r="B27" i="23"/>
  <c r="A27" i="23" s="1"/>
  <c r="F27" i="23"/>
  <c r="B44" i="29"/>
  <c r="A44" i="29" s="1"/>
  <c r="F44" i="29"/>
  <c r="B28" i="21"/>
  <c r="A28" i="21" s="1"/>
  <c r="F28" i="21"/>
  <c r="B30" i="17"/>
  <c r="A30" i="17" s="1"/>
  <c r="F30" i="17"/>
  <c r="T27" i="22"/>
  <c r="U26" i="22"/>
  <c r="U27" i="20"/>
  <c r="T28" i="20"/>
  <c r="I31" i="16"/>
  <c r="D31" i="16"/>
  <c r="T30" i="17"/>
  <c r="L29" i="19"/>
  <c r="J30" i="19" s="1"/>
  <c r="M29" i="19"/>
  <c r="K30" i="19" s="1"/>
  <c r="I29" i="20"/>
  <c r="M26" i="25"/>
  <c r="K27" i="25" s="1"/>
  <c r="L26" i="25"/>
  <c r="J27" i="25" s="1"/>
  <c r="U28" i="18"/>
  <c r="T29" i="18"/>
  <c r="U29" i="16"/>
  <c r="T30" i="16"/>
  <c r="M27" i="23"/>
  <c r="K28" i="23" s="1"/>
  <c r="L27" i="23"/>
  <c r="J28" i="23" s="1"/>
  <c r="L44" i="29"/>
  <c r="J45" i="29" s="1"/>
  <c r="M44" i="29"/>
  <c r="K45" i="29" s="1"/>
  <c r="L30" i="17"/>
  <c r="J31" i="17" s="1"/>
  <c r="D31" i="17" s="1"/>
  <c r="M30" i="17"/>
  <c r="K31" i="17" s="1"/>
  <c r="I32" i="11"/>
  <c r="D32" i="11"/>
  <c r="B28" i="22"/>
  <c r="A28" i="22" s="1"/>
  <c r="F28" i="22"/>
  <c r="D30" i="18"/>
  <c r="T27" i="23"/>
  <c r="I27" i="24"/>
  <c r="I26" i="26"/>
  <c r="D26" i="26"/>
  <c r="A26" i="24"/>
  <c r="I28" i="22"/>
  <c r="T26" i="24"/>
  <c r="U25" i="24"/>
  <c r="E28" i="22"/>
  <c r="E29" i="20"/>
  <c r="B26" i="25"/>
  <c r="F26" i="25"/>
  <c r="U26" i="23"/>
  <c r="U29" i="17"/>
  <c r="L28" i="21"/>
  <c r="J29" i="21" s="1"/>
  <c r="M28" i="21"/>
  <c r="K29" i="21" s="1"/>
  <c r="E29" i="21" s="1"/>
  <c r="U26" i="24" l="1"/>
  <c r="T30" i="18"/>
  <c r="I45" i="29"/>
  <c r="I27" i="25"/>
  <c r="B31" i="16"/>
  <c r="A31" i="16" s="1"/>
  <c r="F31" i="16"/>
  <c r="B31" i="17"/>
  <c r="A31" i="17" s="1"/>
  <c r="F31" i="17"/>
  <c r="D27" i="25"/>
  <c r="M26" i="26"/>
  <c r="K27" i="26" s="1"/>
  <c r="E27" i="26" s="1"/>
  <c r="L26" i="26"/>
  <c r="J27" i="26" s="1"/>
  <c r="D27" i="26" s="1"/>
  <c r="E27" i="25"/>
  <c r="I29" i="21"/>
  <c r="S29" i="20"/>
  <c r="B26" i="26"/>
  <c r="A26" i="26" s="1"/>
  <c r="F26" i="26"/>
  <c r="E45" i="29"/>
  <c r="M29" i="20"/>
  <c r="K30" i="20" s="1"/>
  <c r="L29" i="20"/>
  <c r="J30" i="20" s="1"/>
  <c r="D29" i="21"/>
  <c r="E32" i="15"/>
  <c r="L30" i="18"/>
  <c r="J31" i="18" s="1"/>
  <c r="D31" i="18" s="1"/>
  <c r="M30" i="18"/>
  <c r="K31" i="18" s="1"/>
  <c r="S28" i="22"/>
  <c r="L28" i="22"/>
  <c r="J29" i="22" s="1"/>
  <c r="M28" i="22"/>
  <c r="K29" i="22" s="1"/>
  <c r="E29" i="22" s="1"/>
  <c r="L27" i="24"/>
  <c r="J28" i="24" s="1"/>
  <c r="M27" i="24"/>
  <c r="K28" i="24" s="1"/>
  <c r="M32" i="11"/>
  <c r="K33" i="11" s="1"/>
  <c r="L32" i="11"/>
  <c r="J33" i="11" s="1"/>
  <c r="D33" i="11" s="1"/>
  <c r="E30" i="19"/>
  <c r="S29" i="21"/>
  <c r="T29" i="21" s="1"/>
  <c r="I32" i="15"/>
  <c r="D32" i="15"/>
  <c r="E31" i="17"/>
  <c r="I28" i="23"/>
  <c r="I30" i="19"/>
  <c r="D30" i="19"/>
  <c r="D28" i="23"/>
  <c r="T28" i="21"/>
  <c r="U27" i="21"/>
  <c r="A26" i="25"/>
  <c r="B30" i="18"/>
  <c r="A30" i="18" s="1"/>
  <c r="F30" i="18"/>
  <c r="B32" i="11"/>
  <c r="A32" i="11" s="1"/>
  <c r="F32" i="11"/>
  <c r="I31" i="17"/>
  <c r="E28" i="23"/>
  <c r="U30" i="16"/>
  <c r="M31" i="16"/>
  <c r="K32" i="16" s="1"/>
  <c r="L31" i="16"/>
  <c r="J32" i="16" s="1"/>
  <c r="D45" i="29"/>
  <c r="S26" i="26"/>
  <c r="S32" i="11"/>
  <c r="I32" i="16" l="1"/>
  <c r="B30" i="19"/>
  <c r="A30" i="19" s="1"/>
  <c r="F30" i="19"/>
  <c r="B32" i="15"/>
  <c r="A32" i="15" s="1"/>
  <c r="F32" i="15"/>
  <c r="E33" i="11"/>
  <c r="E32" i="16"/>
  <c r="M31" i="17"/>
  <c r="K32" i="17" s="1"/>
  <c r="E32" i="17" s="1"/>
  <c r="L31" i="17"/>
  <c r="J32" i="17" s="1"/>
  <c r="U28" i="21"/>
  <c r="S31" i="17"/>
  <c r="S30" i="19"/>
  <c r="E28" i="24"/>
  <c r="S29" i="22"/>
  <c r="T29" i="22" s="1"/>
  <c r="E31" i="18"/>
  <c r="B29" i="21"/>
  <c r="A29" i="21" s="1"/>
  <c r="F29" i="21"/>
  <c r="B27" i="26"/>
  <c r="A27" i="26" s="1"/>
  <c r="F27" i="26"/>
  <c r="I27" i="26"/>
  <c r="M45" i="29"/>
  <c r="K46" i="29" s="1"/>
  <c r="E46" i="29" s="1"/>
  <c r="L45" i="29"/>
  <c r="J46" i="29" s="1"/>
  <c r="T32" i="11"/>
  <c r="U31" i="11"/>
  <c r="T26" i="26"/>
  <c r="U25" i="26"/>
  <c r="S28" i="23"/>
  <c r="B31" i="18"/>
  <c r="A31" i="18" s="1"/>
  <c r="F31" i="18"/>
  <c r="L30" i="19"/>
  <c r="J31" i="19" s="1"/>
  <c r="D31" i="19" s="1"/>
  <c r="M30" i="19"/>
  <c r="K31" i="19" s="1"/>
  <c r="E31" i="19" s="1"/>
  <c r="L32" i="15"/>
  <c r="J33" i="15" s="1"/>
  <c r="D33" i="15" s="1"/>
  <c r="M32" i="15"/>
  <c r="K33" i="15" s="1"/>
  <c r="I28" i="24"/>
  <c r="D28" i="24"/>
  <c r="U27" i="22"/>
  <c r="T28" i="22"/>
  <c r="I31" i="18"/>
  <c r="I30" i="20"/>
  <c r="D30" i="20"/>
  <c r="S45" i="29"/>
  <c r="L29" i="21"/>
  <c r="J30" i="21" s="1"/>
  <c r="D30" i="21" s="1"/>
  <c r="M29" i="21"/>
  <c r="K30" i="21" s="1"/>
  <c r="M28" i="23"/>
  <c r="K29" i="23" s="1"/>
  <c r="L28" i="23"/>
  <c r="J29" i="23" s="1"/>
  <c r="D29" i="23" s="1"/>
  <c r="I29" i="22"/>
  <c r="D29" i="22"/>
  <c r="T29" i="20"/>
  <c r="U28" i="20"/>
  <c r="D32" i="16"/>
  <c r="S27" i="26"/>
  <c r="B45" i="29"/>
  <c r="A45" i="29" s="1"/>
  <c r="F45" i="29"/>
  <c r="B33" i="11"/>
  <c r="A33" i="11" s="1"/>
  <c r="F33" i="11"/>
  <c r="B28" i="23"/>
  <c r="A28" i="23" s="1"/>
  <c r="F28" i="23"/>
  <c r="I33" i="11"/>
  <c r="S32" i="15"/>
  <c r="E30" i="20"/>
  <c r="S27" i="25"/>
  <c r="B27" i="25"/>
  <c r="A27" i="25" s="1"/>
  <c r="F27" i="25"/>
  <c r="M27" i="25"/>
  <c r="K28" i="25" s="1"/>
  <c r="L27" i="25"/>
  <c r="J28" i="25" s="1"/>
  <c r="D28" i="25" s="1"/>
  <c r="U28" i="22" l="1"/>
  <c r="S46" i="29"/>
  <c r="U45" i="29" s="1"/>
  <c r="B31" i="19"/>
  <c r="A31" i="19" s="1"/>
  <c r="F31" i="19"/>
  <c r="S30" i="20"/>
  <c r="B29" i="23"/>
  <c r="A29" i="23" s="1"/>
  <c r="F29" i="23"/>
  <c r="T45" i="29"/>
  <c r="U44" i="29"/>
  <c r="M28" i="24"/>
  <c r="K29" i="24" s="1"/>
  <c r="L28" i="24"/>
  <c r="J29" i="24" s="1"/>
  <c r="D29" i="24" s="1"/>
  <c r="B30" i="21"/>
  <c r="A30" i="21" s="1"/>
  <c r="F30" i="21"/>
  <c r="S31" i="19"/>
  <c r="U30" i="19" s="1"/>
  <c r="B33" i="15"/>
  <c r="A33" i="15" s="1"/>
  <c r="F33" i="15"/>
  <c r="B30" i="20"/>
  <c r="A30" i="20" s="1"/>
  <c r="F30" i="20"/>
  <c r="U26" i="25"/>
  <c r="T27" i="25"/>
  <c r="T32" i="15"/>
  <c r="U31" i="15"/>
  <c r="B29" i="22"/>
  <c r="A29" i="22" s="1"/>
  <c r="F29" i="22"/>
  <c r="M30" i="20"/>
  <c r="K31" i="20" s="1"/>
  <c r="E31" i="20" s="1"/>
  <c r="L30" i="20"/>
  <c r="J31" i="20" s="1"/>
  <c r="E29" i="23"/>
  <c r="T27" i="26"/>
  <c r="L27" i="26"/>
  <c r="J28" i="26" s="1"/>
  <c r="M27" i="26"/>
  <c r="K28" i="26" s="1"/>
  <c r="T31" i="17"/>
  <c r="U30" i="17"/>
  <c r="S32" i="16"/>
  <c r="B28" i="25"/>
  <c r="A28" i="25" s="1"/>
  <c r="F28" i="25"/>
  <c r="I29" i="23"/>
  <c r="I31" i="19"/>
  <c r="T28" i="23"/>
  <c r="U27" i="23"/>
  <c r="I46" i="29"/>
  <c r="I28" i="25"/>
  <c r="L29" i="22"/>
  <c r="J30" i="22" s="1"/>
  <c r="M29" i="22"/>
  <c r="K30" i="22" s="1"/>
  <c r="E30" i="21"/>
  <c r="L31" i="18"/>
  <c r="J32" i="18" s="1"/>
  <c r="M31" i="18"/>
  <c r="K32" i="18" s="1"/>
  <c r="E32" i="18" s="1"/>
  <c r="T30" i="19"/>
  <c r="U29" i="19"/>
  <c r="I32" i="17"/>
  <c r="D32" i="17"/>
  <c r="S33" i="11"/>
  <c r="E28" i="25"/>
  <c r="E33" i="15"/>
  <c r="L33" i="11"/>
  <c r="J34" i="11" s="1"/>
  <c r="M33" i="11"/>
  <c r="K34" i="11" s="1"/>
  <c r="E34" i="11" s="1"/>
  <c r="D46" i="29"/>
  <c r="B32" i="16"/>
  <c r="A32" i="16" s="1"/>
  <c r="F32" i="16"/>
  <c r="I30" i="21"/>
  <c r="B28" i="24"/>
  <c r="A28" i="24" s="1"/>
  <c r="F28" i="24"/>
  <c r="I33" i="15"/>
  <c r="U26" i="26"/>
  <c r="S31" i="18"/>
  <c r="S28" i="24"/>
  <c r="S32" i="17"/>
  <c r="U31" i="17" s="1"/>
  <c r="M32" i="16"/>
  <c r="K33" i="16" s="1"/>
  <c r="E33" i="16" s="1"/>
  <c r="L32" i="16"/>
  <c r="J33" i="16" s="1"/>
  <c r="D33" i="16" s="1"/>
  <c r="T46" i="29" l="1"/>
  <c r="T31" i="19"/>
  <c r="T32" i="17"/>
  <c r="B33" i="16"/>
  <c r="A33" i="16" s="1"/>
  <c r="F33" i="16"/>
  <c r="B29" i="24"/>
  <c r="A29" i="24" s="1"/>
  <c r="F29" i="24"/>
  <c r="S33" i="15"/>
  <c r="M28" i="25"/>
  <c r="K29" i="25" s="1"/>
  <c r="E29" i="25" s="1"/>
  <c r="L28" i="25"/>
  <c r="J29" i="25" s="1"/>
  <c r="M29" i="23"/>
  <c r="K30" i="23" s="1"/>
  <c r="E30" i="23" s="1"/>
  <c r="L29" i="23"/>
  <c r="J30" i="23" s="1"/>
  <c r="S33" i="16"/>
  <c r="T33" i="16" s="1"/>
  <c r="S31" i="20"/>
  <c r="U30" i="20" s="1"/>
  <c r="T31" i="18"/>
  <c r="U30" i="18"/>
  <c r="S34" i="11"/>
  <c r="T34" i="11" s="1"/>
  <c r="U27" i="24"/>
  <c r="T28" i="24"/>
  <c r="L30" i="21"/>
  <c r="J31" i="21" s="1"/>
  <c r="M30" i="21"/>
  <c r="K31" i="21" s="1"/>
  <c r="E31" i="21" s="1"/>
  <c r="I34" i="11"/>
  <c r="D34" i="11"/>
  <c r="B32" i="17"/>
  <c r="A32" i="17" s="1"/>
  <c r="F32" i="17"/>
  <c r="S30" i="21"/>
  <c r="I28" i="26"/>
  <c r="D28" i="26"/>
  <c r="I29" i="24"/>
  <c r="I33" i="16"/>
  <c r="S32" i="18"/>
  <c r="T32" i="18" s="1"/>
  <c r="L46" i="29"/>
  <c r="J47" i="29" s="1"/>
  <c r="D47" i="29" s="1"/>
  <c r="M46" i="29"/>
  <c r="K47" i="29" s="1"/>
  <c r="S29" i="23"/>
  <c r="B46" i="29"/>
  <c r="A46" i="29" s="1"/>
  <c r="F46" i="29"/>
  <c r="S28" i="25"/>
  <c r="M32" i="17"/>
  <c r="K33" i="17" s="1"/>
  <c r="L32" i="17"/>
  <c r="J33" i="17" s="1"/>
  <c r="D33" i="17" s="1"/>
  <c r="E30" i="22"/>
  <c r="T32" i="16"/>
  <c r="U31" i="16"/>
  <c r="U29" i="20"/>
  <c r="T30" i="20"/>
  <c r="E29" i="24"/>
  <c r="L33" i="15"/>
  <c r="J34" i="15" s="1"/>
  <c r="M33" i="15"/>
  <c r="K34" i="15" s="1"/>
  <c r="U32" i="11"/>
  <c r="T33" i="11"/>
  <c r="I32" i="18"/>
  <c r="D32" i="18"/>
  <c r="I30" i="22"/>
  <c r="M31" i="19"/>
  <c r="K32" i="19" s="1"/>
  <c r="L31" i="19"/>
  <c r="J32" i="19" s="1"/>
  <c r="E28" i="26"/>
  <c r="I31" i="20"/>
  <c r="D30" i="22"/>
  <c r="D31" i="20"/>
  <c r="T31" i="20" l="1"/>
  <c r="U33" i="11"/>
  <c r="U32" i="16"/>
  <c r="U31" i="18"/>
  <c r="B32" i="18"/>
  <c r="A32" i="18" s="1"/>
  <c r="F32" i="18"/>
  <c r="E33" i="17"/>
  <c r="S30" i="23"/>
  <c r="U29" i="23" s="1"/>
  <c r="M31" i="20"/>
  <c r="K32" i="20" s="1"/>
  <c r="L31" i="20"/>
  <c r="J32" i="20" s="1"/>
  <c r="D32" i="20" s="1"/>
  <c r="I34" i="15"/>
  <c r="D34" i="15"/>
  <c r="S29" i="25"/>
  <c r="T29" i="25" s="1"/>
  <c r="T29" i="23"/>
  <c r="U28" i="23"/>
  <c r="B30" i="22"/>
  <c r="A30" i="22" s="1"/>
  <c r="F30" i="22"/>
  <c r="L30" i="22"/>
  <c r="J31" i="22" s="1"/>
  <c r="M30" i="22"/>
  <c r="K31" i="22" s="1"/>
  <c r="E31" i="22" s="1"/>
  <c r="I33" i="17"/>
  <c r="I47" i="29"/>
  <c r="L29" i="24"/>
  <c r="J30" i="24" s="1"/>
  <c r="M29" i="24"/>
  <c r="K30" i="24" s="1"/>
  <c r="E30" i="24" s="1"/>
  <c r="B28" i="26"/>
  <c r="A28" i="26" s="1"/>
  <c r="F28" i="26"/>
  <c r="T30" i="21"/>
  <c r="U29" i="21"/>
  <c r="B34" i="11"/>
  <c r="A34" i="11" s="1"/>
  <c r="F34" i="11"/>
  <c r="I31" i="21"/>
  <c r="D31" i="21"/>
  <c r="I32" i="19"/>
  <c r="D32" i="19"/>
  <c r="B47" i="29"/>
  <c r="A47" i="29" s="1"/>
  <c r="F47" i="29"/>
  <c r="I30" i="23"/>
  <c r="D30" i="23"/>
  <c r="E34" i="15"/>
  <c r="E32" i="19"/>
  <c r="S30" i="22"/>
  <c r="M33" i="16"/>
  <c r="K34" i="16" s="1"/>
  <c r="L33" i="16"/>
  <c r="J34" i="16" s="1"/>
  <c r="M28" i="26"/>
  <c r="K29" i="26" s="1"/>
  <c r="E29" i="26" s="1"/>
  <c r="L28" i="26"/>
  <c r="J29" i="26" s="1"/>
  <c r="B33" i="17"/>
  <c r="A33" i="17" s="1"/>
  <c r="F33" i="17"/>
  <c r="M34" i="11"/>
  <c r="K35" i="11" s="1"/>
  <c r="L34" i="11"/>
  <c r="J35" i="11" s="1"/>
  <c r="T33" i="15"/>
  <c r="U32" i="15"/>
  <c r="B31" i="20"/>
  <c r="A31" i="20" s="1"/>
  <c r="F31" i="20"/>
  <c r="S28" i="26"/>
  <c r="L32" i="18"/>
  <c r="J33" i="18" s="1"/>
  <c r="M32" i="18"/>
  <c r="K33" i="18" s="1"/>
  <c r="S29" i="24"/>
  <c r="U27" i="25"/>
  <c r="T28" i="25"/>
  <c r="E47" i="29"/>
  <c r="S31" i="21"/>
  <c r="U30" i="21" s="1"/>
  <c r="I29" i="25"/>
  <c r="D29" i="25"/>
  <c r="U28" i="25" l="1"/>
  <c r="I33" i="18"/>
  <c r="U29" i="22"/>
  <c r="T30" i="22"/>
  <c r="L32" i="19"/>
  <c r="J33" i="19" s="1"/>
  <c r="M32" i="19"/>
  <c r="K33" i="19" s="1"/>
  <c r="E33" i="19" s="1"/>
  <c r="L31" i="21"/>
  <c r="J32" i="21" s="1"/>
  <c r="D32" i="21" s="1"/>
  <c r="M31" i="21"/>
  <c r="K32" i="21" s="1"/>
  <c r="L47" i="29"/>
  <c r="J48" i="29" s="1"/>
  <c r="M47" i="29"/>
  <c r="K48" i="29" s="1"/>
  <c r="E48" i="29" s="1"/>
  <c r="L34" i="15"/>
  <c r="J35" i="15" s="1"/>
  <c r="D35" i="15" s="1"/>
  <c r="M34" i="15"/>
  <c r="K35" i="15" s="1"/>
  <c r="E35" i="15" s="1"/>
  <c r="B29" i="25"/>
  <c r="A29" i="25" s="1"/>
  <c r="F29" i="25"/>
  <c r="E35" i="11"/>
  <c r="M29" i="25"/>
  <c r="K30" i="25" s="1"/>
  <c r="L29" i="25"/>
  <c r="J30" i="25" s="1"/>
  <c r="D30" i="25" s="1"/>
  <c r="S47" i="29"/>
  <c r="E33" i="18"/>
  <c r="I34" i="16"/>
  <c r="D34" i="16"/>
  <c r="S31" i="22"/>
  <c r="U30" i="22" s="1"/>
  <c r="S34" i="15"/>
  <c r="B32" i="20"/>
  <c r="A32" i="20" s="1"/>
  <c r="F32" i="20"/>
  <c r="I35" i="11"/>
  <c r="E34" i="16"/>
  <c r="B30" i="23"/>
  <c r="A30" i="23" s="1"/>
  <c r="F30" i="23"/>
  <c r="I30" i="24"/>
  <c r="D30" i="24"/>
  <c r="I31" i="22"/>
  <c r="S30" i="24"/>
  <c r="U29" i="24" s="1"/>
  <c r="S29" i="26"/>
  <c r="T29" i="26" s="1"/>
  <c r="I29" i="26"/>
  <c r="S32" i="19"/>
  <c r="D29" i="26"/>
  <c r="I32" i="20"/>
  <c r="S33" i="17"/>
  <c r="D33" i="18"/>
  <c r="T29" i="24"/>
  <c r="U28" i="24"/>
  <c r="U27" i="26"/>
  <c r="T28" i="26"/>
  <c r="M30" i="23"/>
  <c r="K31" i="23" s="1"/>
  <c r="L30" i="23"/>
  <c r="J31" i="23" s="1"/>
  <c r="B32" i="19"/>
  <c r="A32" i="19" s="1"/>
  <c r="F32" i="19"/>
  <c r="B31" i="21"/>
  <c r="A31" i="21" s="1"/>
  <c r="F31" i="21"/>
  <c r="D35" i="11"/>
  <c r="T31" i="21"/>
  <c r="M33" i="17"/>
  <c r="K34" i="17" s="1"/>
  <c r="E34" i="17" s="1"/>
  <c r="L33" i="17"/>
  <c r="J34" i="17" s="1"/>
  <c r="D31" i="22"/>
  <c r="T30" i="23"/>
  <c r="B34" i="15"/>
  <c r="A34" i="15" s="1"/>
  <c r="F34" i="15"/>
  <c r="E32" i="20"/>
  <c r="U28" i="26" l="1"/>
  <c r="T31" i="22"/>
  <c r="S35" i="15"/>
  <c r="T35" i="15" s="1"/>
  <c r="S34" i="17"/>
  <c r="B32" i="21"/>
  <c r="A32" i="21" s="1"/>
  <c r="F32" i="21"/>
  <c r="B29" i="26"/>
  <c r="A29" i="26" s="1"/>
  <c r="F29" i="26"/>
  <c r="M35" i="11"/>
  <c r="K36" i="11" s="1"/>
  <c r="L35" i="11"/>
  <c r="J36" i="11" s="1"/>
  <c r="D36" i="11" s="1"/>
  <c r="T34" i="15"/>
  <c r="U33" i="15"/>
  <c r="S35" i="11"/>
  <c r="I33" i="19"/>
  <c r="I31" i="23"/>
  <c r="S33" i="19"/>
  <c r="B35" i="15"/>
  <c r="A35" i="15" s="1"/>
  <c r="F35" i="15"/>
  <c r="I34" i="17"/>
  <c r="D34" i="17"/>
  <c r="D33" i="19"/>
  <c r="B30" i="24"/>
  <c r="A30" i="24" s="1"/>
  <c r="F30" i="24"/>
  <c r="D31" i="23"/>
  <c r="B34" i="16"/>
  <c r="A34" i="16" s="1"/>
  <c r="F34" i="16"/>
  <c r="E30" i="25"/>
  <c r="B30" i="25"/>
  <c r="A30" i="25" s="1"/>
  <c r="F30" i="25"/>
  <c r="S32" i="20"/>
  <c r="B33" i="18"/>
  <c r="A33" i="18" s="1"/>
  <c r="F33" i="18"/>
  <c r="M29" i="26"/>
  <c r="K30" i="26" s="1"/>
  <c r="L29" i="26"/>
  <c r="J30" i="26" s="1"/>
  <c r="D30" i="26" s="1"/>
  <c r="S48" i="29"/>
  <c r="T48" i="29" s="1"/>
  <c r="I48" i="29"/>
  <c r="D48" i="29"/>
  <c r="T30" i="24"/>
  <c r="M32" i="20"/>
  <c r="K33" i="20" s="1"/>
  <c r="L32" i="20"/>
  <c r="J33" i="20" s="1"/>
  <c r="L30" i="24"/>
  <c r="J31" i="24" s="1"/>
  <c r="D31" i="24" s="1"/>
  <c r="M30" i="24"/>
  <c r="K31" i="24" s="1"/>
  <c r="S34" i="16"/>
  <c r="L34" i="16"/>
  <c r="J35" i="16" s="1"/>
  <c r="D35" i="16" s="1"/>
  <c r="M34" i="16"/>
  <c r="K35" i="16" s="1"/>
  <c r="T47" i="29"/>
  <c r="U46" i="29"/>
  <c r="E32" i="21"/>
  <c r="B31" i="22"/>
  <c r="A31" i="22" s="1"/>
  <c r="F31" i="22"/>
  <c r="B35" i="11"/>
  <c r="A35" i="11" s="1"/>
  <c r="F35" i="11"/>
  <c r="E31" i="23"/>
  <c r="U32" i="17"/>
  <c r="T33" i="17"/>
  <c r="U31" i="19"/>
  <c r="T32" i="19"/>
  <c r="M31" i="22"/>
  <c r="K32" i="22" s="1"/>
  <c r="L31" i="22"/>
  <c r="J32" i="22" s="1"/>
  <c r="S33" i="18"/>
  <c r="I30" i="25"/>
  <c r="I35" i="15"/>
  <c r="I32" i="21"/>
  <c r="M33" i="18"/>
  <c r="K34" i="18" s="1"/>
  <c r="E34" i="18" s="1"/>
  <c r="L33" i="18"/>
  <c r="J34" i="18" s="1"/>
  <c r="U47" i="29" l="1"/>
  <c r="U34" i="15"/>
  <c r="B35" i="16"/>
  <c r="A35" i="16" s="1"/>
  <c r="F35" i="16"/>
  <c r="M30" i="25"/>
  <c r="K31" i="25" s="1"/>
  <c r="E31" i="25" s="1"/>
  <c r="L30" i="25"/>
  <c r="J31" i="25" s="1"/>
  <c r="U33" i="16"/>
  <c r="T34" i="16"/>
  <c r="E30" i="26"/>
  <c r="B33" i="19"/>
  <c r="A33" i="19" s="1"/>
  <c r="F33" i="19"/>
  <c r="E32" i="22"/>
  <c r="E31" i="24"/>
  <c r="T33" i="19"/>
  <c r="U33" i="17"/>
  <c r="B36" i="11"/>
  <c r="A36" i="11" s="1"/>
  <c r="F36" i="11"/>
  <c r="E35" i="16"/>
  <c r="I33" i="20"/>
  <c r="D33" i="20"/>
  <c r="I30" i="26"/>
  <c r="M34" i="17"/>
  <c r="K35" i="17" s="1"/>
  <c r="L34" i="17"/>
  <c r="J35" i="17" s="1"/>
  <c r="I36" i="11"/>
  <c r="L32" i="21"/>
  <c r="J33" i="21" s="1"/>
  <c r="M32" i="21"/>
  <c r="K33" i="21" s="1"/>
  <c r="E33" i="21" s="1"/>
  <c r="I32" i="22"/>
  <c r="S31" i="23"/>
  <c r="S32" i="21"/>
  <c r="I35" i="16"/>
  <c r="M48" i="29"/>
  <c r="K49" i="29" s="1"/>
  <c r="L48" i="29"/>
  <c r="J49" i="29" s="1"/>
  <c r="S30" i="25"/>
  <c r="B31" i="24"/>
  <c r="A31" i="24" s="1"/>
  <c r="F31" i="24"/>
  <c r="L33" i="19"/>
  <c r="J34" i="19" s="1"/>
  <c r="M33" i="19"/>
  <c r="K34" i="19" s="1"/>
  <c r="B30" i="26"/>
  <c r="A30" i="26" s="1"/>
  <c r="F30" i="26"/>
  <c r="I34" i="18"/>
  <c r="S34" i="18"/>
  <c r="U33" i="18" s="1"/>
  <c r="E33" i="20"/>
  <c r="B34" i="17"/>
  <c r="A34" i="17" s="1"/>
  <c r="F34" i="17"/>
  <c r="E36" i="11"/>
  <c r="L35" i="15"/>
  <c r="J36" i="15" s="1"/>
  <c r="M35" i="15"/>
  <c r="K36" i="15" s="1"/>
  <c r="U32" i="18"/>
  <c r="T33" i="18"/>
  <c r="U32" i="19"/>
  <c r="T34" i="17"/>
  <c r="D32" i="22"/>
  <c r="I31" i="24"/>
  <c r="B48" i="29"/>
  <c r="A48" i="29" s="1"/>
  <c r="F48" i="29"/>
  <c r="D34" i="18"/>
  <c r="U31" i="20"/>
  <c r="T32" i="20"/>
  <c r="B31" i="23"/>
  <c r="A31" i="23" s="1"/>
  <c r="F31" i="23"/>
  <c r="L31" i="23"/>
  <c r="J32" i="23" s="1"/>
  <c r="M31" i="23"/>
  <c r="K32" i="23" s="1"/>
  <c r="U34" i="11"/>
  <c r="T35" i="11"/>
  <c r="T34" i="18" l="1"/>
  <c r="I32" i="23"/>
  <c r="S36" i="11"/>
  <c r="M34" i="18"/>
  <c r="K35" i="18" s="1"/>
  <c r="L34" i="18"/>
  <c r="J35" i="18" s="1"/>
  <c r="I49" i="29"/>
  <c r="I33" i="21"/>
  <c r="D33" i="21"/>
  <c r="M30" i="26"/>
  <c r="K31" i="26" s="1"/>
  <c r="E31" i="26" s="1"/>
  <c r="L30" i="26"/>
  <c r="J31" i="26" s="1"/>
  <c r="L31" i="24"/>
  <c r="J32" i="24" s="1"/>
  <c r="M31" i="24"/>
  <c r="K32" i="24" s="1"/>
  <c r="E32" i="24" s="1"/>
  <c r="E36" i="15"/>
  <c r="S33" i="20"/>
  <c r="U29" i="25"/>
  <c r="T30" i="25"/>
  <c r="E32" i="23"/>
  <c r="L33" i="20"/>
  <c r="J34" i="20" s="1"/>
  <c r="D34" i="20" s="1"/>
  <c r="M33" i="20"/>
  <c r="K34" i="20" s="1"/>
  <c r="S32" i="22"/>
  <c r="D32" i="23"/>
  <c r="M35" i="16"/>
  <c r="K36" i="16" s="1"/>
  <c r="E36" i="16" s="1"/>
  <c r="L35" i="16"/>
  <c r="J36" i="16" s="1"/>
  <c r="U30" i="23"/>
  <c r="T31" i="23"/>
  <c r="L36" i="11"/>
  <c r="J37" i="11" s="1"/>
  <c r="M36" i="11"/>
  <c r="K37" i="11" s="1"/>
  <c r="E37" i="11" s="1"/>
  <c r="S35" i="16"/>
  <c r="S30" i="26"/>
  <c r="E34" i="19"/>
  <c r="E49" i="29"/>
  <c r="S33" i="21"/>
  <c r="T33" i="21" s="1"/>
  <c r="I35" i="17"/>
  <c r="B33" i="20"/>
  <c r="A33" i="20" s="1"/>
  <c r="F33" i="20"/>
  <c r="S31" i="24"/>
  <c r="B34" i="18"/>
  <c r="A34" i="18" s="1"/>
  <c r="F34" i="18"/>
  <c r="D49" i="29"/>
  <c r="B32" i="22"/>
  <c r="A32" i="22" s="1"/>
  <c r="F32" i="22"/>
  <c r="I36" i="15"/>
  <c r="D36" i="15"/>
  <c r="D35" i="17"/>
  <c r="I34" i="19"/>
  <c r="S31" i="25"/>
  <c r="T31" i="25" s="1"/>
  <c r="T32" i="21"/>
  <c r="U31" i="21"/>
  <c r="L32" i="22"/>
  <c r="J33" i="22" s="1"/>
  <c r="M32" i="22"/>
  <c r="K33" i="22" s="1"/>
  <c r="E35" i="17"/>
  <c r="D34" i="19"/>
  <c r="I31" i="25"/>
  <c r="D31" i="25"/>
  <c r="B34" i="20" l="1"/>
  <c r="A34" i="20" s="1"/>
  <c r="F34" i="20"/>
  <c r="B34" i="19"/>
  <c r="A34" i="19" s="1"/>
  <c r="F34" i="19"/>
  <c r="M36" i="15"/>
  <c r="K37" i="15" s="1"/>
  <c r="L36" i="15"/>
  <c r="J37" i="15" s="1"/>
  <c r="D37" i="15" s="1"/>
  <c r="S32" i="24"/>
  <c r="U31" i="24" s="1"/>
  <c r="S34" i="19"/>
  <c r="E34" i="20"/>
  <c r="S35" i="17"/>
  <c r="L31" i="25"/>
  <c r="J32" i="25" s="1"/>
  <c r="D32" i="25" s="1"/>
  <c r="M31" i="25"/>
  <c r="K32" i="25" s="1"/>
  <c r="B32" i="23"/>
  <c r="A32" i="23" s="1"/>
  <c r="F32" i="23"/>
  <c r="S32" i="23"/>
  <c r="S36" i="15"/>
  <c r="B33" i="21"/>
  <c r="A33" i="21" s="1"/>
  <c r="F33" i="21"/>
  <c r="L49" i="29"/>
  <c r="J50" i="29" s="1"/>
  <c r="D50" i="29" s="1"/>
  <c r="M49" i="29"/>
  <c r="K50" i="29" s="1"/>
  <c r="E50" i="29" s="1"/>
  <c r="L32" i="23"/>
  <c r="J33" i="23" s="1"/>
  <c r="D33" i="23" s="1"/>
  <c r="M32" i="23"/>
  <c r="K33" i="23" s="1"/>
  <c r="E33" i="23" s="1"/>
  <c r="B49" i="29"/>
  <c r="A49" i="29" s="1"/>
  <c r="F49" i="29"/>
  <c r="I37" i="11"/>
  <c r="D37" i="11"/>
  <c r="I35" i="18"/>
  <c r="S37" i="11"/>
  <c r="T37" i="11" s="1"/>
  <c r="B31" i="25"/>
  <c r="A31" i="25" s="1"/>
  <c r="F31" i="25"/>
  <c r="B35" i="17"/>
  <c r="A35" i="17" s="1"/>
  <c r="F35" i="17"/>
  <c r="U30" i="24"/>
  <c r="T31" i="24"/>
  <c r="S31" i="26"/>
  <c r="T31" i="26" s="1"/>
  <c r="S36" i="16"/>
  <c r="U35" i="16" s="1"/>
  <c r="I36" i="16"/>
  <c r="D36" i="16"/>
  <c r="E33" i="22"/>
  <c r="I34" i="20"/>
  <c r="T33" i="20"/>
  <c r="U32" i="20"/>
  <c r="I31" i="26"/>
  <c r="D31" i="26"/>
  <c r="L33" i="21"/>
  <c r="J34" i="21" s="1"/>
  <c r="D34" i="21" s="1"/>
  <c r="M33" i="21"/>
  <c r="K34" i="21" s="1"/>
  <c r="E35" i="18"/>
  <c r="T36" i="11"/>
  <c r="U35" i="11"/>
  <c r="I33" i="22"/>
  <c r="U32" i="21"/>
  <c r="L34" i="19"/>
  <c r="J35" i="19" s="1"/>
  <c r="M34" i="19"/>
  <c r="K35" i="19" s="1"/>
  <c r="E35" i="19" s="1"/>
  <c r="B36" i="15"/>
  <c r="A36" i="15" s="1"/>
  <c r="F36" i="15"/>
  <c r="D33" i="22"/>
  <c r="D35" i="18"/>
  <c r="M35" i="17"/>
  <c r="K36" i="17" s="1"/>
  <c r="E36" i="17" s="1"/>
  <c r="L35" i="17"/>
  <c r="J36" i="17" s="1"/>
  <c r="S49" i="29"/>
  <c r="U29" i="26"/>
  <c r="T30" i="26"/>
  <c r="T35" i="16"/>
  <c r="U34" i="16"/>
  <c r="T32" i="22"/>
  <c r="U31" i="22"/>
  <c r="U30" i="25"/>
  <c r="I32" i="24"/>
  <c r="D32" i="24"/>
  <c r="T32" i="24" l="1"/>
  <c r="U30" i="26"/>
  <c r="S36" i="17"/>
  <c r="U35" i="17" s="1"/>
  <c r="S50" i="29"/>
  <c r="S35" i="19"/>
  <c r="U34" i="19" s="1"/>
  <c r="B32" i="25"/>
  <c r="A32" i="25" s="1"/>
  <c r="F32" i="25"/>
  <c r="E34" i="21"/>
  <c r="U34" i="17"/>
  <c r="T35" i="17"/>
  <c r="B32" i="24"/>
  <c r="A32" i="24" s="1"/>
  <c r="F32" i="24"/>
  <c r="I36" i="17"/>
  <c r="B33" i="22"/>
  <c r="A33" i="22" s="1"/>
  <c r="F33" i="22"/>
  <c r="L33" i="22"/>
  <c r="J34" i="22" s="1"/>
  <c r="D34" i="22" s="1"/>
  <c r="M33" i="22"/>
  <c r="K34" i="22" s="1"/>
  <c r="E34" i="22" s="1"/>
  <c r="U36" i="11"/>
  <c r="B36" i="16"/>
  <c r="A36" i="16" s="1"/>
  <c r="F36" i="16"/>
  <c r="M32" i="24"/>
  <c r="K33" i="24" s="1"/>
  <c r="L32" i="24"/>
  <c r="J33" i="24" s="1"/>
  <c r="D33" i="24" s="1"/>
  <c r="B37" i="15"/>
  <c r="A37" i="15" s="1"/>
  <c r="F37" i="15"/>
  <c r="M34" i="20"/>
  <c r="K35" i="20" s="1"/>
  <c r="E35" i="20" s="1"/>
  <c r="L34" i="20"/>
  <c r="J35" i="20" s="1"/>
  <c r="M36" i="16"/>
  <c r="K37" i="16" s="1"/>
  <c r="L36" i="16"/>
  <c r="J37" i="16" s="1"/>
  <c r="B37" i="11"/>
  <c r="A37" i="11" s="1"/>
  <c r="F37" i="11"/>
  <c r="B50" i="29"/>
  <c r="A50" i="29" s="1"/>
  <c r="F50" i="29"/>
  <c r="T36" i="15"/>
  <c r="U35" i="15"/>
  <c r="B33" i="23"/>
  <c r="A33" i="23" s="1"/>
  <c r="F33" i="23"/>
  <c r="E32" i="25"/>
  <c r="S34" i="20"/>
  <c r="I37" i="15"/>
  <c r="T49" i="29"/>
  <c r="U48" i="29"/>
  <c r="B35" i="18"/>
  <c r="A35" i="18" s="1"/>
  <c r="F35" i="18"/>
  <c r="M31" i="26"/>
  <c r="K32" i="26" s="1"/>
  <c r="L31" i="26"/>
  <c r="J32" i="26" s="1"/>
  <c r="D32" i="26" s="1"/>
  <c r="S33" i="22"/>
  <c r="B34" i="21"/>
  <c r="A34" i="21" s="1"/>
  <c r="F34" i="21"/>
  <c r="S33" i="23"/>
  <c r="I32" i="25"/>
  <c r="U33" i="19"/>
  <c r="T34" i="19"/>
  <c r="I34" i="21"/>
  <c r="D36" i="17"/>
  <c r="M37" i="11"/>
  <c r="K38" i="11" s="1"/>
  <c r="L37" i="11"/>
  <c r="J38" i="11" s="1"/>
  <c r="D38" i="11" s="1"/>
  <c r="U31" i="23"/>
  <c r="T32" i="23"/>
  <c r="T36" i="16"/>
  <c r="I35" i="19"/>
  <c r="S35" i="18"/>
  <c r="B31" i="26"/>
  <c r="A31" i="26" s="1"/>
  <c r="F31" i="26"/>
  <c r="M35" i="18"/>
  <c r="K36" i="18" s="1"/>
  <c r="E36" i="18" s="1"/>
  <c r="L35" i="18"/>
  <c r="J36" i="18" s="1"/>
  <c r="D36" i="18" s="1"/>
  <c r="I33" i="23"/>
  <c r="I50" i="29"/>
  <c r="E37" i="15"/>
  <c r="D35" i="19"/>
  <c r="T36" i="17" l="1"/>
  <c r="T35" i="19"/>
  <c r="S36" i="18"/>
  <c r="T36" i="18" s="1"/>
  <c r="B38" i="11"/>
  <c r="A38" i="11" s="1"/>
  <c r="F38" i="11"/>
  <c r="L50" i="29"/>
  <c r="J51" i="29" s="1"/>
  <c r="M50" i="29"/>
  <c r="K51" i="29" s="1"/>
  <c r="M37" i="15"/>
  <c r="K38" i="15" s="1"/>
  <c r="L37" i="15"/>
  <c r="J38" i="15" s="1"/>
  <c r="E37" i="16"/>
  <c r="U34" i="18"/>
  <c r="T35" i="18"/>
  <c r="U32" i="22"/>
  <c r="T33" i="22"/>
  <c r="S35" i="20"/>
  <c r="U34" i="20" s="1"/>
  <c r="I36" i="18"/>
  <c r="M35" i="19"/>
  <c r="K36" i="19" s="1"/>
  <c r="L35" i="19"/>
  <c r="J36" i="19" s="1"/>
  <c r="D36" i="19" s="1"/>
  <c r="U32" i="23"/>
  <c r="B36" i="17"/>
  <c r="A36" i="17" s="1"/>
  <c r="F36" i="17"/>
  <c r="L34" i="21"/>
  <c r="J35" i="21" s="1"/>
  <c r="M34" i="21"/>
  <c r="K35" i="21" s="1"/>
  <c r="E35" i="21" s="1"/>
  <c r="E32" i="26"/>
  <c r="S32" i="25"/>
  <c r="I37" i="16"/>
  <c r="E33" i="24"/>
  <c r="M36" i="17"/>
  <c r="K37" i="17" s="1"/>
  <c r="L36" i="17"/>
  <c r="J37" i="17" s="1"/>
  <c r="B35" i="19"/>
  <c r="A35" i="19" s="1"/>
  <c r="F35" i="19"/>
  <c r="S34" i="22"/>
  <c r="B34" i="22"/>
  <c r="A34" i="22" s="1"/>
  <c r="F34" i="22"/>
  <c r="S34" i="21"/>
  <c r="I38" i="11"/>
  <c r="B36" i="18"/>
  <c r="A36" i="18" s="1"/>
  <c r="F36" i="18"/>
  <c r="U49" i="29"/>
  <c r="I35" i="20"/>
  <c r="D35" i="20"/>
  <c r="B33" i="24"/>
  <c r="A33" i="24" s="1"/>
  <c r="F33" i="24"/>
  <c r="S37" i="15"/>
  <c r="L33" i="23"/>
  <c r="J34" i="23" s="1"/>
  <c r="M33" i="23"/>
  <c r="K34" i="23" s="1"/>
  <c r="B32" i="26"/>
  <c r="A32" i="26" s="1"/>
  <c r="F32" i="26"/>
  <c r="T33" i="23"/>
  <c r="E38" i="11"/>
  <c r="L32" i="25"/>
  <c r="J33" i="25" s="1"/>
  <c r="M32" i="25"/>
  <c r="K33" i="25" s="1"/>
  <c r="E33" i="25" s="1"/>
  <c r="I32" i="26"/>
  <c r="T50" i="29"/>
  <c r="U33" i="20"/>
  <c r="T34" i="20"/>
  <c r="I33" i="24"/>
  <c r="D37" i="16"/>
  <c r="I34" i="22"/>
  <c r="U35" i="18" l="1"/>
  <c r="B36" i="19"/>
  <c r="A36" i="19" s="1"/>
  <c r="F36" i="19"/>
  <c r="S33" i="25"/>
  <c r="U32" i="25" s="1"/>
  <c r="S38" i="11"/>
  <c r="E34" i="23"/>
  <c r="U31" i="25"/>
  <c r="T32" i="25"/>
  <c r="T34" i="22"/>
  <c r="B37" i="16"/>
  <c r="A37" i="16" s="1"/>
  <c r="F37" i="16"/>
  <c r="I34" i="23"/>
  <c r="D34" i="23"/>
  <c r="M33" i="24"/>
  <c r="K34" i="24" s="1"/>
  <c r="E34" i="24" s="1"/>
  <c r="L33" i="24"/>
  <c r="J34" i="24" s="1"/>
  <c r="I33" i="25"/>
  <c r="D33" i="25"/>
  <c r="T37" i="15"/>
  <c r="U36" i="15"/>
  <c r="L38" i="11"/>
  <c r="J39" i="11" s="1"/>
  <c r="M38" i="11"/>
  <c r="K39" i="11" s="1"/>
  <c r="S33" i="24"/>
  <c r="M34" i="22"/>
  <c r="K35" i="22" s="1"/>
  <c r="L34" i="22"/>
  <c r="J35" i="22" s="1"/>
  <c r="B35" i="20"/>
  <c r="A35" i="20" s="1"/>
  <c r="F35" i="20"/>
  <c r="I35" i="21"/>
  <c r="D35" i="21"/>
  <c r="L36" i="18"/>
  <c r="J37" i="18" s="1"/>
  <c r="M36" i="18"/>
  <c r="K37" i="18" s="1"/>
  <c r="I38" i="15"/>
  <c r="D38" i="15"/>
  <c r="E51" i="29"/>
  <c r="L32" i="26"/>
  <c r="J33" i="26" s="1"/>
  <c r="M32" i="26"/>
  <c r="K33" i="26" s="1"/>
  <c r="E33" i="26" s="1"/>
  <c r="S35" i="21"/>
  <c r="U34" i="21" s="1"/>
  <c r="I37" i="17"/>
  <c r="S32" i="26"/>
  <c r="I36" i="19"/>
  <c r="U33" i="22"/>
  <c r="I51" i="29"/>
  <c r="D51" i="29"/>
  <c r="T35" i="20"/>
  <c r="E38" i="15"/>
  <c r="L35" i="20"/>
  <c r="J36" i="20" s="1"/>
  <c r="M35" i="20"/>
  <c r="K36" i="20" s="1"/>
  <c r="T34" i="21"/>
  <c r="U33" i="21"/>
  <c r="E37" i="17"/>
  <c r="M37" i="16"/>
  <c r="K38" i="16" s="1"/>
  <c r="E38" i="16" s="1"/>
  <c r="L37" i="16"/>
  <c r="J38" i="16" s="1"/>
  <c r="D38" i="16" s="1"/>
  <c r="D37" i="17"/>
  <c r="E36" i="19"/>
  <c r="S37" i="16"/>
  <c r="T33" i="25" l="1"/>
  <c r="B38" i="16"/>
  <c r="A38" i="16" s="1"/>
  <c r="F38" i="16"/>
  <c r="I34" i="24"/>
  <c r="D34" i="24"/>
  <c r="T37" i="16"/>
  <c r="U36" i="16"/>
  <c r="I36" i="20"/>
  <c r="L51" i="29"/>
  <c r="J52" i="29" s="1"/>
  <c r="D52" i="29" s="1"/>
  <c r="M51" i="29"/>
  <c r="K52" i="29" s="1"/>
  <c r="E52" i="29" s="1"/>
  <c r="T32" i="26"/>
  <c r="U31" i="26"/>
  <c r="L35" i="21"/>
  <c r="J36" i="21" s="1"/>
  <c r="M35" i="21"/>
  <c r="K36" i="21" s="1"/>
  <c r="I35" i="22"/>
  <c r="D35" i="22"/>
  <c r="S36" i="19"/>
  <c r="B51" i="29"/>
  <c r="A51" i="29" s="1"/>
  <c r="F51" i="29"/>
  <c r="L36" i="19"/>
  <c r="J37" i="19" s="1"/>
  <c r="M36" i="19"/>
  <c r="K37" i="19" s="1"/>
  <c r="M37" i="17"/>
  <c r="K38" i="17" s="1"/>
  <c r="E38" i="17" s="1"/>
  <c r="L37" i="17"/>
  <c r="J38" i="17" s="1"/>
  <c r="D38" i="17" s="1"/>
  <c r="B35" i="21"/>
  <c r="A35" i="21" s="1"/>
  <c r="F35" i="21"/>
  <c r="D36" i="20"/>
  <c r="I39" i="11"/>
  <c r="D39" i="11"/>
  <c r="L33" i="25"/>
  <c r="J34" i="25" s="1"/>
  <c r="D34" i="25" s="1"/>
  <c r="M33" i="25"/>
  <c r="K34" i="25" s="1"/>
  <c r="B34" i="23"/>
  <c r="A34" i="23" s="1"/>
  <c r="F34" i="23"/>
  <c r="T38" i="11"/>
  <c r="U37" i="11"/>
  <c r="S38" i="16"/>
  <c r="S37" i="17"/>
  <c r="E36" i="20"/>
  <c r="S33" i="26"/>
  <c r="U32" i="26" s="1"/>
  <c r="S51" i="29"/>
  <c r="M38" i="15"/>
  <c r="K39" i="15" s="1"/>
  <c r="L38" i="15"/>
  <c r="J39" i="15" s="1"/>
  <c r="D39" i="15" s="1"/>
  <c r="S34" i="24"/>
  <c r="T34" i="24" s="1"/>
  <c r="S34" i="23"/>
  <c r="B37" i="17"/>
  <c r="A37" i="17" s="1"/>
  <c r="F37" i="17"/>
  <c r="T35" i="21"/>
  <c r="E37" i="18"/>
  <c r="T33" i="24"/>
  <c r="U32" i="24"/>
  <c r="B33" i="25"/>
  <c r="A33" i="25" s="1"/>
  <c r="F33" i="25"/>
  <c r="L34" i="23"/>
  <c r="J35" i="23" s="1"/>
  <c r="M34" i="23"/>
  <c r="K35" i="23" s="1"/>
  <c r="E35" i="23" s="1"/>
  <c r="I38" i="16"/>
  <c r="S38" i="15"/>
  <c r="I33" i="26"/>
  <c r="D33" i="26"/>
  <c r="B38" i="15"/>
  <c r="A38" i="15" s="1"/>
  <c r="F38" i="15"/>
  <c r="I37" i="18"/>
  <c r="D37" i="18"/>
  <c r="E35" i="22"/>
  <c r="E39" i="11"/>
  <c r="U33" i="24" l="1"/>
  <c r="T33" i="26"/>
  <c r="B52" i="29"/>
  <c r="A52" i="29" s="1"/>
  <c r="F52" i="29"/>
  <c r="S35" i="23"/>
  <c r="T35" i="23" s="1"/>
  <c r="S39" i="11"/>
  <c r="B39" i="15"/>
  <c r="A39" i="15" s="1"/>
  <c r="F39" i="15"/>
  <c r="U37" i="15"/>
  <c r="T38" i="15"/>
  <c r="B34" i="25"/>
  <c r="A34" i="25" s="1"/>
  <c r="F34" i="25"/>
  <c r="E34" i="25"/>
  <c r="E36" i="21"/>
  <c r="T38" i="16"/>
  <c r="I35" i="23"/>
  <c r="S52" i="29"/>
  <c r="T52" i="29" s="1"/>
  <c r="S38" i="17"/>
  <c r="U37" i="17" s="1"/>
  <c r="I34" i="25"/>
  <c r="B36" i="20"/>
  <c r="A36" i="20" s="1"/>
  <c r="F36" i="20"/>
  <c r="I38" i="17"/>
  <c r="B35" i="22"/>
  <c r="A35" i="22" s="1"/>
  <c r="F35" i="22"/>
  <c r="I36" i="21"/>
  <c r="M36" i="20"/>
  <c r="K37" i="20" s="1"/>
  <c r="E37" i="20" s="1"/>
  <c r="L36" i="20"/>
  <c r="J37" i="20" s="1"/>
  <c r="U37" i="16"/>
  <c r="S35" i="22"/>
  <c r="M37" i="18"/>
  <c r="K38" i="18" s="1"/>
  <c r="E38" i="18" s="1"/>
  <c r="L37" i="18"/>
  <c r="J38" i="18" s="1"/>
  <c r="D38" i="18" s="1"/>
  <c r="B33" i="26"/>
  <c r="A33" i="26" s="1"/>
  <c r="F33" i="26"/>
  <c r="M38" i="16"/>
  <c r="K39" i="16" s="1"/>
  <c r="L38" i="16"/>
  <c r="J39" i="16" s="1"/>
  <c r="S37" i="18"/>
  <c r="U33" i="23"/>
  <c r="T34" i="23"/>
  <c r="T51" i="29"/>
  <c r="U50" i="29"/>
  <c r="U36" i="17"/>
  <c r="T37" i="17"/>
  <c r="D35" i="23"/>
  <c r="B39" i="11"/>
  <c r="A39" i="11" s="1"/>
  <c r="F39" i="11"/>
  <c r="B34" i="24"/>
  <c r="A34" i="24" s="1"/>
  <c r="F34" i="24"/>
  <c r="B37" i="18"/>
  <c r="A37" i="18" s="1"/>
  <c r="F37" i="18"/>
  <c r="L33" i="26"/>
  <c r="J34" i="26" s="1"/>
  <c r="D34" i="26" s="1"/>
  <c r="M33" i="26"/>
  <c r="K34" i="26" s="1"/>
  <c r="M39" i="11"/>
  <c r="K40" i="11" s="1"/>
  <c r="E40" i="11" s="1"/>
  <c r="L39" i="11"/>
  <c r="J40" i="11" s="1"/>
  <c r="D40" i="11" s="1"/>
  <c r="I37" i="19"/>
  <c r="D37" i="19"/>
  <c r="U35" i="19"/>
  <c r="T36" i="19"/>
  <c r="L34" i="24"/>
  <c r="J35" i="24" s="1"/>
  <c r="D35" i="24" s="1"/>
  <c r="M34" i="24"/>
  <c r="K35" i="24" s="1"/>
  <c r="E39" i="15"/>
  <c r="B38" i="17"/>
  <c r="A38" i="17" s="1"/>
  <c r="F38" i="17"/>
  <c r="I39" i="15"/>
  <c r="S36" i="20"/>
  <c r="D36" i="21"/>
  <c r="E37" i="19"/>
  <c r="M35" i="22"/>
  <c r="K36" i="22" s="1"/>
  <c r="E36" i="22" s="1"/>
  <c r="L35" i="22"/>
  <c r="J36" i="22" s="1"/>
  <c r="I52" i="29"/>
  <c r="U51" i="29" l="1"/>
  <c r="T38" i="17"/>
  <c r="U34" i="23"/>
  <c r="S36" i="22"/>
  <c r="U35" i="22" s="1"/>
  <c r="S37" i="20"/>
  <c r="U36" i="20" s="1"/>
  <c r="S39" i="15"/>
  <c r="U34" i="22"/>
  <c r="T35" i="22"/>
  <c r="L38" i="17"/>
  <c r="J39" i="17" s="1"/>
  <c r="M38" i="17"/>
  <c r="K39" i="17" s="1"/>
  <c r="S37" i="19"/>
  <c r="I36" i="22"/>
  <c r="B36" i="21"/>
  <c r="A36" i="21" s="1"/>
  <c r="F36" i="21"/>
  <c r="L39" i="15"/>
  <c r="J40" i="15" s="1"/>
  <c r="M39" i="15"/>
  <c r="K40" i="15" s="1"/>
  <c r="E40" i="15" s="1"/>
  <c r="B37" i="19"/>
  <c r="A37" i="19" s="1"/>
  <c r="F37" i="19"/>
  <c r="B35" i="24"/>
  <c r="A35" i="24" s="1"/>
  <c r="F35" i="24"/>
  <c r="S38" i="18"/>
  <c r="T38" i="18" s="1"/>
  <c r="B34" i="26"/>
  <c r="A34" i="26" s="1"/>
  <c r="F34" i="26"/>
  <c r="D36" i="22"/>
  <c r="L35" i="23"/>
  <c r="J36" i="23" s="1"/>
  <c r="D36" i="23" s="1"/>
  <c r="M35" i="23"/>
  <c r="K36" i="23" s="1"/>
  <c r="S36" i="21"/>
  <c r="B38" i="18"/>
  <c r="A38" i="18" s="1"/>
  <c r="F38" i="18"/>
  <c r="B40" i="11"/>
  <c r="A40" i="11" s="1"/>
  <c r="F40" i="11"/>
  <c r="T37" i="18"/>
  <c r="U36" i="18"/>
  <c r="S40" i="11"/>
  <c r="U39" i="11" s="1"/>
  <c r="U35" i="20"/>
  <c r="T36" i="20"/>
  <c r="E35" i="24"/>
  <c r="M37" i="19"/>
  <c r="K38" i="19" s="1"/>
  <c r="L37" i="19"/>
  <c r="J38" i="19" s="1"/>
  <c r="E34" i="26"/>
  <c r="I39" i="16"/>
  <c r="D39" i="16"/>
  <c r="I38" i="18"/>
  <c r="M36" i="21"/>
  <c r="K37" i="21" s="1"/>
  <c r="E37" i="21" s="1"/>
  <c r="L36" i="21"/>
  <c r="J37" i="21" s="1"/>
  <c r="M34" i="25"/>
  <c r="K35" i="25" s="1"/>
  <c r="E35" i="25" s="1"/>
  <c r="L34" i="25"/>
  <c r="J35" i="25" s="1"/>
  <c r="U38" i="11"/>
  <c r="T39" i="11"/>
  <c r="L52" i="29"/>
  <c r="J53" i="29" s="1"/>
  <c r="M52" i="29"/>
  <c r="K53" i="29" s="1"/>
  <c r="I35" i="24"/>
  <c r="I40" i="11"/>
  <c r="I34" i="26"/>
  <c r="B35" i="23"/>
  <c r="A35" i="23" s="1"/>
  <c r="F35" i="23"/>
  <c r="E39" i="16"/>
  <c r="I37" i="20"/>
  <c r="D37" i="20"/>
  <c r="S34" i="25"/>
  <c r="T40" i="11" l="1"/>
  <c r="U37" i="18"/>
  <c r="T36" i="22"/>
  <c r="S40" i="15"/>
  <c r="U39" i="15" s="1"/>
  <c r="E53" i="29"/>
  <c r="B39" i="16"/>
  <c r="A39" i="16" s="1"/>
  <c r="F39" i="16"/>
  <c r="E39" i="17"/>
  <c r="S39" i="16"/>
  <c r="M40" i="11"/>
  <c r="K41" i="11" s="1"/>
  <c r="L40" i="11"/>
  <c r="J41" i="11" s="1"/>
  <c r="T36" i="21"/>
  <c r="U35" i="21"/>
  <c r="L36" i="22"/>
  <c r="J37" i="22" s="1"/>
  <c r="D37" i="22" s="1"/>
  <c r="M36" i="22"/>
  <c r="K37" i="22" s="1"/>
  <c r="U33" i="25"/>
  <c r="T34" i="25"/>
  <c r="I37" i="21"/>
  <c r="L39" i="16"/>
  <c r="J40" i="16" s="1"/>
  <c r="M39" i="16"/>
  <c r="K40" i="16" s="1"/>
  <c r="E36" i="23"/>
  <c r="B36" i="22"/>
  <c r="A36" i="22" s="1"/>
  <c r="F36" i="22"/>
  <c r="D37" i="21"/>
  <c r="E38" i="19"/>
  <c r="B36" i="23"/>
  <c r="A36" i="23" s="1"/>
  <c r="F36" i="23"/>
  <c r="I35" i="25"/>
  <c r="D35" i="25"/>
  <c r="S37" i="21"/>
  <c r="I40" i="15"/>
  <c r="D40" i="15"/>
  <c r="S35" i="25"/>
  <c r="I53" i="29"/>
  <c r="D53" i="29"/>
  <c r="M38" i="18"/>
  <c r="K39" i="18" s="1"/>
  <c r="L38" i="18"/>
  <c r="J39" i="18" s="1"/>
  <c r="I38" i="19"/>
  <c r="D38" i="19"/>
  <c r="I39" i="17"/>
  <c r="D39" i="17"/>
  <c r="B37" i="20"/>
  <c r="A37" i="20" s="1"/>
  <c r="F37" i="20"/>
  <c r="L37" i="20"/>
  <c r="J38" i="20" s="1"/>
  <c r="D38" i="20" s="1"/>
  <c r="M37" i="20"/>
  <c r="K38" i="20" s="1"/>
  <c r="L34" i="26"/>
  <c r="J35" i="26" s="1"/>
  <c r="M34" i="26"/>
  <c r="K35" i="26" s="1"/>
  <c r="E35" i="26" s="1"/>
  <c r="L35" i="24"/>
  <c r="J36" i="24" s="1"/>
  <c r="M35" i="24"/>
  <c r="K36" i="24" s="1"/>
  <c r="E36" i="24" s="1"/>
  <c r="S34" i="26"/>
  <c r="S35" i="24"/>
  <c r="T37" i="20"/>
  <c r="I36" i="23"/>
  <c r="U36" i="19"/>
  <c r="T37" i="19"/>
  <c r="U38" i="15"/>
  <c r="T39" i="15"/>
  <c r="T40" i="15" l="1"/>
  <c r="S36" i="24"/>
  <c r="T36" i="24" s="1"/>
  <c r="B38" i="20"/>
  <c r="A38" i="20" s="1"/>
  <c r="F38" i="20"/>
  <c r="L35" i="25"/>
  <c r="J36" i="25" s="1"/>
  <c r="D36" i="25" s="1"/>
  <c r="M35" i="25"/>
  <c r="K36" i="25" s="1"/>
  <c r="I40" i="16"/>
  <c r="S35" i="26"/>
  <c r="E38" i="20"/>
  <c r="L36" i="23"/>
  <c r="J37" i="23" s="1"/>
  <c r="M36" i="23"/>
  <c r="K37" i="23" s="1"/>
  <c r="E37" i="23" s="1"/>
  <c r="B38" i="19"/>
  <c r="A38" i="19" s="1"/>
  <c r="F38" i="19"/>
  <c r="E39" i="18"/>
  <c r="L40" i="15"/>
  <c r="J41" i="15" s="1"/>
  <c r="M40" i="15"/>
  <c r="K41" i="15" s="1"/>
  <c r="U34" i="25"/>
  <c r="T39" i="16"/>
  <c r="U38" i="16"/>
  <c r="S39" i="17"/>
  <c r="S53" i="29"/>
  <c r="U34" i="24"/>
  <c r="T35" i="24"/>
  <c r="I35" i="26"/>
  <c r="D35" i="26"/>
  <c r="B39" i="17"/>
  <c r="A39" i="17" s="1"/>
  <c r="F39" i="17"/>
  <c r="B53" i="29"/>
  <c r="A53" i="29" s="1"/>
  <c r="F53" i="29"/>
  <c r="B37" i="22"/>
  <c r="A37" i="22" s="1"/>
  <c r="F37" i="22"/>
  <c r="M37" i="21"/>
  <c r="K38" i="21" s="1"/>
  <c r="L37" i="21"/>
  <c r="J38" i="21" s="1"/>
  <c r="T35" i="25"/>
  <c r="I41" i="11"/>
  <c r="D41" i="11"/>
  <c r="L38" i="19"/>
  <c r="J39" i="19" s="1"/>
  <c r="D39" i="19" s="1"/>
  <c r="M38" i="19"/>
  <c r="K39" i="19" s="1"/>
  <c r="E39" i="19" s="1"/>
  <c r="B40" i="15"/>
  <c r="A40" i="15" s="1"/>
  <c r="F40" i="15"/>
  <c r="S38" i="19"/>
  <c r="E37" i="22"/>
  <c r="T37" i="21"/>
  <c r="E41" i="11"/>
  <c r="D40" i="16"/>
  <c r="U33" i="26"/>
  <c r="T34" i="26"/>
  <c r="I36" i="24"/>
  <c r="D36" i="24"/>
  <c r="I38" i="20"/>
  <c r="M39" i="17"/>
  <c r="K40" i="17" s="1"/>
  <c r="E40" i="17" s="1"/>
  <c r="L39" i="17"/>
  <c r="J40" i="17" s="1"/>
  <c r="I39" i="18"/>
  <c r="D39" i="18"/>
  <c r="M53" i="29"/>
  <c r="K54" i="29" s="1"/>
  <c r="L53" i="29"/>
  <c r="J54" i="29" s="1"/>
  <c r="D54" i="29" s="1"/>
  <c r="B35" i="25"/>
  <c r="A35" i="25" s="1"/>
  <c r="F35" i="25"/>
  <c r="B37" i="21"/>
  <c r="A37" i="21" s="1"/>
  <c r="F37" i="21"/>
  <c r="S36" i="23"/>
  <c r="I37" i="22"/>
  <c r="U36" i="21"/>
  <c r="E40" i="16"/>
  <c r="U35" i="24" l="1"/>
  <c r="S39" i="19"/>
  <c r="T39" i="19" s="1"/>
  <c r="S40" i="17"/>
  <c r="T40" i="17" s="1"/>
  <c r="L37" i="22"/>
  <c r="J38" i="22" s="1"/>
  <c r="M37" i="22"/>
  <c r="K38" i="22" s="1"/>
  <c r="E38" i="22" s="1"/>
  <c r="I40" i="17"/>
  <c r="E38" i="21"/>
  <c r="D40" i="17"/>
  <c r="T39" i="17"/>
  <c r="U38" i="17"/>
  <c r="I41" i="15"/>
  <c r="B36" i="25"/>
  <c r="A36" i="25" s="1"/>
  <c r="F36" i="25"/>
  <c r="B39" i="18"/>
  <c r="A39" i="18" s="1"/>
  <c r="F39" i="18"/>
  <c r="S37" i="23"/>
  <c r="T37" i="23" s="1"/>
  <c r="I54" i="29"/>
  <c r="L39" i="18"/>
  <c r="J40" i="18" s="1"/>
  <c r="D40" i="18" s="1"/>
  <c r="M39" i="18"/>
  <c r="K40" i="18" s="1"/>
  <c r="E40" i="18" s="1"/>
  <c r="M38" i="20"/>
  <c r="K39" i="20" s="1"/>
  <c r="E39" i="20" s="1"/>
  <c r="L38" i="20"/>
  <c r="J39" i="20" s="1"/>
  <c r="B40" i="16"/>
  <c r="A40" i="16" s="1"/>
  <c r="F40" i="16"/>
  <c r="S37" i="22"/>
  <c r="B41" i="11"/>
  <c r="A41" i="11" s="1"/>
  <c r="F41" i="11"/>
  <c r="I38" i="21"/>
  <c r="E41" i="15"/>
  <c r="M40" i="16"/>
  <c r="K41" i="16" s="1"/>
  <c r="E41" i="16" s="1"/>
  <c r="L40" i="16"/>
  <c r="J41" i="16" s="1"/>
  <c r="D41" i="16" s="1"/>
  <c r="T36" i="23"/>
  <c r="U35" i="23"/>
  <c r="B36" i="24"/>
  <c r="A36" i="24" s="1"/>
  <c r="F36" i="24"/>
  <c r="S41" i="11"/>
  <c r="M35" i="26"/>
  <c r="K36" i="26" s="1"/>
  <c r="L35" i="26"/>
  <c r="J36" i="26" s="1"/>
  <c r="D36" i="26" s="1"/>
  <c r="B39" i="19"/>
  <c r="A39" i="19" s="1"/>
  <c r="F39" i="19"/>
  <c r="I37" i="23"/>
  <c r="D37" i="23"/>
  <c r="E36" i="25"/>
  <c r="S40" i="16"/>
  <c r="T35" i="26"/>
  <c r="I39" i="19"/>
  <c r="M41" i="11"/>
  <c r="K42" i="11" s="1"/>
  <c r="L41" i="11"/>
  <c r="J42" i="11" s="1"/>
  <c r="D42" i="11" s="1"/>
  <c r="B54" i="29"/>
  <c r="A54" i="29" s="1"/>
  <c r="F54" i="29"/>
  <c r="E54" i="29"/>
  <c r="S39" i="18"/>
  <c r="S38" i="20"/>
  <c r="I36" i="25"/>
  <c r="D38" i="21"/>
  <c r="L36" i="24"/>
  <c r="J37" i="24" s="1"/>
  <c r="D37" i="24" s="1"/>
  <c r="M36" i="24"/>
  <c r="K37" i="24" s="1"/>
  <c r="U34" i="26"/>
  <c r="U37" i="19"/>
  <c r="T38" i="19"/>
  <c r="D41" i="15"/>
  <c r="B35" i="26"/>
  <c r="A35" i="26" s="1"/>
  <c r="F35" i="26"/>
  <c r="U52" i="29"/>
  <c r="T53" i="29"/>
  <c r="U38" i="19" l="1"/>
  <c r="B42" i="11"/>
  <c r="A42" i="11" s="1"/>
  <c r="F42" i="11"/>
  <c r="B41" i="15"/>
  <c r="A41" i="15" s="1"/>
  <c r="F41" i="15"/>
  <c r="B38" i="21"/>
  <c r="A38" i="21" s="1"/>
  <c r="F38" i="21"/>
  <c r="S40" i="18"/>
  <c r="T40" i="18" s="1"/>
  <c r="E36" i="26"/>
  <c r="L40" i="17"/>
  <c r="J41" i="17" s="1"/>
  <c r="D41" i="17" s="1"/>
  <c r="M40" i="17"/>
  <c r="K41" i="17" s="1"/>
  <c r="U39" i="16"/>
  <c r="T40" i="16"/>
  <c r="B37" i="23"/>
  <c r="A37" i="23" s="1"/>
  <c r="F37" i="23"/>
  <c r="B37" i="24"/>
  <c r="A37" i="24" s="1"/>
  <c r="F37" i="24"/>
  <c r="M38" i="21"/>
  <c r="K39" i="21" s="1"/>
  <c r="E39" i="21" s="1"/>
  <c r="L38" i="21"/>
  <c r="J39" i="21" s="1"/>
  <c r="S38" i="22"/>
  <c r="I40" i="18"/>
  <c r="I37" i="24"/>
  <c r="M36" i="25"/>
  <c r="K37" i="25" s="1"/>
  <c r="E37" i="25" s="1"/>
  <c r="L36" i="25"/>
  <c r="J37" i="25" s="1"/>
  <c r="T38" i="20"/>
  <c r="U37" i="20"/>
  <c r="L37" i="23"/>
  <c r="J38" i="23" s="1"/>
  <c r="D38" i="23" s="1"/>
  <c r="M37" i="23"/>
  <c r="K38" i="23" s="1"/>
  <c r="I36" i="26"/>
  <c r="U40" i="11"/>
  <c r="T41" i="11"/>
  <c r="I41" i="16"/>
  <c r="M54" i="29"/>
  <c r="K55" i="29" s="1"/>
  <c r="E55" i="29" s="1"/>
  <c r="L54" i="29"/>
  <c r="J55" i="29" s="1"/>
  <c r="M41" i="15"/>
  <c r="K42" i="15" s="1"/>
  <c r="E42" i="15" s="1"/>
  <c r="L41" i="15"/>
  <c r="J42" i="15" s="1"/>
  <c r="S41" i="16"/>
  <c r="B41" i="16"/>
  <c r="A41" i="16" s="1"/>
  <c r="F41" i="16"/>
  <c r="B40" i="18"/>
  <c r="A40" i="18" s="1"/>
  <c r="F40" i="18"/>
  <c r="B40" i="17"/>
  <c r="A40" i="17" s="1"/>
  <c r="F40" i="17"/>
  <c r="T39" i="18"/>
  <c r="U38" i="18"/>
  <c r="L39" i="19"/>
  <c r="J40" i="19" s="1"/>
  <c r="M39" i="19"/>
  <c r="K40" i="19" s="1"/>
  <c r="S38" i="21"/>
  <c r="B36" i="26"/>
  <c r="A36" i="26" s="1"/>
  <c r="F36" i="26"/>
  <c r="E37" i="24"/>
  <c r="S39" i="20"/>
  <c r="U38" i="20" s="1"/>
  <c r="S54" i="29"/>
  <c r="I42" i="11"/>
  <c r="S36" i="25"/>
  <c r="E42" i="11"/>
  <c r="U36" i="23"/>
  <c r="S41" i="15"/>
  <c r="U36" i="22"/>
  <c r="T37" i="22"/>
  <c r="I39" i="20"/>
  <c r="D39" i="20"/>
  <c r="U39" i="17"/>
  <c r="I38" i="22"/>
  <c r="D38" i="22"/>
  <c r="B38" i="22" l="1"/>
  <c r="A38" i="22" s="1"/>
  <c r="F38" i="22"/>
  <c r="S42" i="11"/>
  <c r="L42" i="11"/>
  <c r="J43" i="11" s="1"/>
  <c r="M42" i="11"/>
  <c r="K43" i="11" s="1"/>
  <c r="M36" i="26"/>
  <c r="K37" i="26" s="1"/>
  <c r="E37" i="26" s="1"/>
  <c r="L36" i="26"/>
  <c r="J37" i="26" s="1"/>
  <c r="I37" i="25"/>
  <c r="D37" i="25"/>
  <c r="S37" i="25"/>
  <c r="U36" i="25" s="1"/>
  <c r="E40" i="19"/>
  <c r="E38" i="23"/>
  <c r="I39" i="21"/>
  <c r="B38" i="23"/>
  <c r="A38" i="23" s="1"/>
  <c r="F38" i="23"/>
  <c r="S42" i="15"/>
  <c r="U41" i="15" s="1"/>
  <c r="T38" i="21"/>
  <c r="U37" i="21"/>
  <c r="L37" i="24"/>
  <c r="J38" i="24" s="1"/>
  <c r="M37" i="24"/>
  <c r="K38" i="24" s="1"/>
  <c r="E38" i="24" s="1"/>
  <c r="E41" i="17"/>
  <c r="S36" i="26"/>
  <c r="D39" i="21"/>
  <c r="B39" i="20"/>
  <c r="A39" i="20" s="1"/>
  <c r="F39" i="20"/>
  <c r="T41" i="15"/>
  <c r="U40" i="15"/>
  <c r="B41" i="17"/>
  <c r="A41" i="17" s="1"/>
  <c r="F41" i="17"/>
  <c r="I41" i="17"/>
  <c r="U37" i="22"/>
  <c r="S55" i="29"/>
  <c r="T55" i="29" s="1"/>
  <c r="S37" i="24"/>
  <c r="T41" i="16"/>
  <c r="M38" i="22"/>
  <c r="K39" i="22" s="1"/>
  <c r="L38" i="22"/>
  <c r="J39" i="22" s="1"/>
  <c r="M39" i="20"/>
  <c r="K40" i="20" s="1"/>
  <c r="L39" i="20"/>
  <c r="J40" i="20" s="1"/>
  <c r="T38" i="22"/>
  <c r="T36" i="25"/>
  <c r="U35" i="25"/>
  <c r="U53" i="29"/>
  <c r="T54" i="29"/>
  <c r="S39" i="21"/>
  <c r="I40" i="19"/>
  <c r="D40" i="19"/>
  <c r="U39" i="18"/>
  <c r="I42" i="15"/>
  <c r="I55" i="29"/>
  <c r="D55" i="29"/>
  <c r="M41" i="16"/>
  <c r="K42" i="16" s="1"/>
  <c r="L41" i="16"/>
  <c r="J42" i="16" s="1"/>
  <c r="I38" i="23"/>
  <c r="T39" i="20"/>
  <c r="L40" i="18"/>
  <c r="J41" i="18" s="1"/>
  <c r="M40" i="18"/>
  <c r="K41" i="18" s="1"/>
  <c r="U40" i="16"/>
  <c r="D42" i="15"/>
  <c r="U54" i="29" l="1"/>
  <c r="T37" i="25"/>
  <c r="T42" i="15"/>
  <c r="B42" i="15"/>
  <c r="A42" i="15" s="1"/>
  <c r="F42" i="15"/>
  <c r="L38" i="23"/>
  <c r="J39" i="23" s="1"/>
  <c r="M38" i="23"/>
  <c r="K39" i="23" s="1"/>
  <c r="E39" i="23" s="1"/>
  <c r="E40" i="20"/>
  <c r="B39" i="21"/>
  <c r="A39" i="21" s="1"/>
  <c r="F39" i="21"/>
  <c r="I42" i="16"/>
  <c r="D42" i="16"/>
  <c r="T37" i="24"/>
  <c r="U36" i="24"/>
  <c r="S37" i="26"/>
  <c r="T37" i="26" s="1"/>
  <c r="I43" i="11"/>
  <c r="D43" i="11"/>
  <c r="B55" i="29"/>
  <c r="A55" i="29" s="1"/>
  <c r="F55" i="29"/>
  <c r="L42" i="15"/>
  <c r="J43" i="15" s="1"/>
  <c r="M42" i="15"/>
  <c r="K43" i="15" s="1"/>
  <c r="M40" i="19"/>
  <c r="K41" i="19" s="1"/>
  <c r="E41" i="19" s="1"/>
  <c r="L40" i="19"/>
  <c r="J41" i="19" s="1"/>
  <c r="I40" i="20"/>
  <c r="L41" i="17"/>
  <c r="J42" i="17" s="1"/>
  <c r="M41" i="17"/>
  <c r="K42" i="17" s="1"/>
  <c r="E42" i="17" s="1"/>
  <c r="S41" i="17"/>
  <c r="B37" i="25"/>
  <c r="A37" i="25" s="1"/>
  <c r="F37" i="25"/>
  <c r="U41" i="11"/>
  <c r="T42" i="11"/>
  <c r="E41" i="18"/>
  <c r="S38" i="24"/>
  <c r="U37" i="24" s="1"/>
  <c r="I38" i="24"/>
  <c r="D38" i="24"/>
  <c r="I41" i="18"/>
  <c r="D41" i="18"/>
  <c r="L55" i="29"/>
  <c r="J56" i="29" s="1"/>
  <c r="M55" i="29"/>
  <c r="K56" i="29" s="1"/>
  <c r="B40" i="19"/>
  <c r="A40" i="19" s="1"/>
  <c r="F40" i="19"/>
  <c r="I39" i="22"/>
  <c r="T39" i="21"/>
  <c r="M39" i="21"/>
  <c r="K40" i="21" s="1"/>
  <c r="L39" i="21"/>
  <c r="J40" i="21" s="1"/>
  <c r="L37" i="25"/>
  <c r="J38" i="25" s="1"/>
  <c r="M37" i="25"/>
  <c r="K38" i="25" s="1"/>
  <c r="D39" i="22"/>
  <c r="E42" i="16"/>
  <c r="E39" i="22"/>
  <c r="D40" i="20"/>
  <c r="T36" i="26"/>
  <c r="U35" i="26"/>
  <c r="U38" i="21"/>
  <c r="S38" i="23"/>
  <c r="S40" i="19"/>
  <c r="I37" i="26"/>
  <c r="D37" i="26"/>
  <c r="E43" i="11"/>
  <c r="T38" i="24" l="1"/>
  <c r="U36" i="26"/>
  <c r="S39" i="23"/>
  <c r="T39" i="23" s="1"/>
  <c r="S39" i="22"/>
  <c r="I42" i="17"/>
  <c r="D42" i="17"/>
  <c r="L40" i="20"/>
  <c r="J41" i="20" s="1"/>
  <c r="D41" i="20" s="1"/>
  <c r="M40" i="20"/>
  <c r="K41" i="20" s="1"/>
  <c r="B43" i="11"/>
  <c r="A43" i="11" s="1"/>
  <c r="F43" i="11"/>
  <c r="M37" i="26"/>
  <c r="K38" i="26" s="1"/>
  <c r="L37" i="26"/>
  <c r="J38" i="26" s="1"/>
  <c r="D38" i="26" s="1"/>
  <c r="I40" i="21"/>
  <c r="E56" i="29"/>
  <c r="B38" i="24"/>
  <c r="A38" i="24" s="1"/>
  <c r="F38" i="24"/>
  <c r="S42" i="17"/>
  <c r="T42" i="17" s="1"/>
  <c r="I41" i="19"/>
  <c r="S43" i="11"/>
  <c r="B37" i="26"/>
  <c r="A37" i="26" s="1"/>
  <c r="F37" i="26"/>
  <c r="U39" i="19"/>
  <c r="T40" i="19"/>
  <c r="D41" i="19"/>
  <c r="B41" i="18"/>
  <c r="A41" i="18" s="1"/>
  <c r="F41" i="18"/>
  <c r="M38" i="24"/>
  <c r="K39" i="24" s="1"/>
  <c r="L38" i="24"/>
  <c r="J39" i="24" s="1"/>
  <c r="D39" i="24" s="1"/>
  <c r="E43" i="15"/>
  <c r="B42" i="16"/>
  <c r="A42" i="16" s="1"/>
  <c r="F42" i="16"/>
  <c r="I39" i="23"/>
  <c r="D39" i="23"/>
  <c r="B39" i="22"/>
  <c r="A39" i="22" s="1"/>
  <c r="F39" i="22"/>
  <c r="I43" i="15"/>
  <c r="S40" i="20"/>
  <c r="T38" i="23"/>
  <c r="U37" i="23"/>
  <c r="B40" i="20"/>
  <c r="A40" i="20" s="1"/>
  <c r="F40" i="20"/>
  <c r="E38" i="25"/>
  <c r="L39" i="22"/>
  <c r="J40" i="22" s="1"/>
  <c r="M39" i="22"/>
  <c r="K40" i="22" s="1"/>
  <c r="E40" i="22" s="1"/>
  <c r="M41" i="18"/>
  <c r="K42" i="18" s="1"/>
  <c r="E42" i="18" s="1"/>
  <c r="L41" i="18"/>
  <c r="J42" i="18" s="1"/>
  <c r="L42" i="16"/>
  <c r="J43" i="16" s="1"/>
  <c r="M42" i="16"/>
  <c r="K43" i="16" s="1"/>
  <c r="D43" i="15"/>
  <c r="S41" i="19"/>
  <c r="U40" i="19" s="1"/>
  <c r="S42" i="16"/>
  <c r="I38" i="25"/>
  <c r="E40" i="21"/>
  <c r="I56" i="29"/>
  <c r="S41" i="18"/>
  <c r="D38" i="25"/>
  <c r="T41" i="17"/>
  <c r="U40" i="17"/>
  <c r="D56" i="29"/>
  <c r="M43" i="11"/>
  <c r="K44" i="11" s="1"/>
  <c r="L43" i="11"/>
  <c r="J44" i="11" s="1"/>
  <c r="D40" i="21"/>
  <c r="U41" i="17" l="1"/>
  <c r="B40" i="21"/>
  <c r="A40" i="21" s="1"/>
  <c r="F40" i="21"/>
  <c r="B43" i="15"/>
  <c r="A43" i="15" s="1"/>
  <c r="F43" i="15"/>
  <c r="B41" i="20"/>
  <c r="A41" i="20" s="1"/>
  <c r="F41" i="20"/>
  <c r="E39" i="24"/>
  <c r="B41" i="19"/>
  <c r="A41" i="19" s="1"/>
  <c r="F41" i="19"/>
  <c r="I44" i="11"/>
  <c r="B38" i="25"/>
  <c r="A38" i="25" s="1"/>
  <c r="F38" i="25"/>
  <c r="M38" i="25"/>
  <c r="K39" i="25" s="1"/>
  <c r="L38" i="25"/>
  <c r="J39" i="25" s="1"/>
  <c r="D39" i="25" s="1"/>
  <c r="M41" i="19"/>
  <c r="K42" i="19" s="1"/>
  <c r="L41" i="19"/>
  <c r="J42" i="19" s="1"/>
  <c r="I41" i="20"/>
  <c r="S40" i="22"/>
  <c r="U39" i="22" s="1"/>
  <c r="B56" i="29"/>
  <c r="A56" i="29" s="1"/>
  <c r="F56" i="29"/>
  <c r="T41" i="18"/>
  <c r="U40" i="18"/>
  <c r="T42" i="16"/>
  <c r="U41" i="16"/>
  <c r="T40" i="20"/>
  <c r="U39" i="20"/>
  <c r="L43" i="15"/>
  <c r="J44" i="15" s="1"/>
  <c r="M43" i="15"/>
  <c r="K44" i="15" s="1"/>
  <c r="E44" i="15" s="1"/>
  <c r="I39" i="24"/>
  <c r="U42" i="11"/>
  <c r="T43" i="11"/>
  <c r="S56" i="29"/>
  <c r="I38" i="26"/>
  <c r="I40" i="22"/>
  <c r="B39" i="23"/>
  <c r="A39" i="23" s="1"/>
  <c r="F39" i="23"/>
  <c r="S43" i="15"/>
  <c r="B38" i="26"/>
  <c r="A38" i="26" s="1"/>
  <c r="F38" i="26"/>
  <c r="E38" i="26"/>
  <c r="M42" i="17"/>
  <c r="K43" i="17" s="1"/>
  <c r="L42" i="17"/>
  <c r="J43" i="17" s="1"/>
  <c r="L56" i="29"/>
  <c r="J57" i="29" s="1"/>
  <c r="M56" i="29"/>
  <c r="K57" i="29" s="1"/>
  <c r="I42" i="18"/>
  <c r="S38" i="25"/>
  <c r="U38" i="23"/>
  <c r="D40" i="22"/>
  <c r="B39" i="24"/>
  <c r="A39" i="24" s="1"/>
  <c r="F39" i="24"/>
  <c r="S42" i="18"/>
  <c r="S40" i="21"/>
  <c r="E43" i="16"/>
  <c r="I43" i="16"/>
  <c r="E41" i="20"/>
  <c r="L39" i="23"/>
  <c r="J40" i="23" s="1"/>
  <c r="D40" i="23" s="1"/>
  <c r="M39" i="23"/>
  <c r="K40" i="23" s="1"/>
  <c r="D43" i="16"/>
  <c r="D42" i="18"/>
  <c r="T41" i="19"/>
  <c r="E44" i="11"/>
  <c r="L40" i="21"/>
  <c r="J41" i="21" s="1"/>
  <c r="D41" i="21" s="1"/>
  <c r="M40" i="21"/>
  <c r="K41" i="21" s="1"/>
  <c r="E41" i="21" s="1"/>
  <c r="D44" i="11"/>
  <c r="B42" i="17"/>
  <c r="A42" i="17" s="1"/>
  <c r="F42" i="17"/>
  <c r="U38" i="22"/>
  <c r="T39" i="22"/>
  <c r="T40" i="22" l="1"/>
  <c r="B40" i="23"/>
  <c r="A40" i="23" s="1"/>
  <c r="F40" i="23"/>
  <c r="B39" i="25"/>
  <c r="A39" i="25" s="1"/>
  <c r="F39" i="25"/>
  <c r="B40" i="22"/>
  <c r="A40" i="22" s="1"/>
  <c r="F40" i="22"/>
  <c r="M41" i="20"/>
  <c r="K42" i="20" s="1"/>
  <c r="L41" i="20"/>
  <c r="J42" i="20" s="1"/>
  <c r="L42" i="18"/>
  <c r="J43" i="18" s="1"/>
  <c r="D43" i="18" s="1"/>
  <c r="M42" i="18"/>
  <c r="K43" i="18" s="1"/>
  <c r="I43" i="17"/>
  <c r="S44" i="15"/>
  <c r="E57" i="29"/>
  <c r="I42" i="19"/>
  <c r="S39" i="24"/>
  <c r="I41" i="21"/>
  <c r="S44" i="11"/>
  <c r="B42" i="18"/>
  <c r="A42" i="18" s="1"/>
  <c r="F42" i="18"/>
  <c r="S41" i="20"/>
  <c r="S43" i="16"/>
  <c r="T38" i="25"/>
  <c r="U37" i="25"/>
  <c r="S38" i="26"/>
  <c r="U41" i="18"/>
  <c r="D42" i="19"/>
  <c r="B44" i="11"/>
  <c r="A44" i="11" s="1"/>
  <c r="F44" i="11"/>
  <c r="B43" i="16"/>
  <c r="A43" i="16" s="1"/>
  <c r="F43" i="16"/>
  <c r="S41" i="21"/>
  <c r="T41" i="21" s="1"/>
  <c r="T43" i="15"/>
  <c r="U42" i="15"/>
  <c r="M38" i="26"/>
  <c r="K39" i="26" s="1"/>
  <c r="E39" i="26" s="1"/>
  <c r="L38" i="26"/>
  <c r="J39" i="26" s="1"/>
  <c r="I44" i="15"/>
  <c r="I39" i="25"/>
  <c r="E40" i="23"/>
  <c r="U39" i="21"/>
  <c r="T40" i="21"/>
  <c r="I57" i="29"/>
  <c r="D57" i="29"/>
  <c r="B41" i="21"/>
  <c r="A41" i="21" s="1"/>
  <c r="F41" i="21"/>
  <c r="D43" i="17"/>
  <c r="I40" i="23"/>
  <c r="L43" i="16"/>
  <c r="J44" i="16" s="1"/>
  <c r="M43" i="16"/>
  <c r="K44" i="16" s="1"/>
  <c r="E39" i="25"/>
  <c r="E43" i="17"/>
  <c r="L40" i="22"/>
  <c r="J41" i="22" s="1"/>
  <c r="M40" i="22"/>
  <c r="K41" i="22" s="1"/>
  <c r="U55" i="29"/>
  <c r="T56" i="29"/>
  <c r="L39" i="24"/>
  <c r="J40" i="24" s="1"/>
  <c r="M39" i="24"/>
  <c r="K40" i="24" s="1"/>
  <c r="T42" i="18"/>
  <c r="E42" i="19"/>
  <c r="L44" i="11"/>
  <c r="J45" i="11" s="1"/>
  <c r="D45" i="11" s="1"/>
  <c r="M44" i="11"/>
  <c r="K45" i="11" s="1"/>
  <c r="D44" i="15"/>
  <c r="B44" i="15" l="1"/>
  <c r="A44" i="15" s="1"/>
  <c r="F44" i="15"/>
  <c r="I44" i="16"/>
  <c r="L57" i="29"/>
  <c r="J58" i="29" s="1"/>
  <c r="D58" i="29" s="1"/>
  <c r="M57" i="29"/>
  <c r="K58" i="29" s="1"/>
  <c r="E58" i="29" s="1"/>
  <c r="L44" i="15"/>
  <c r="J45" i="15" s="1"/>
  <c r="M44" i="15"/>
  <c r="K45" i="15" s="1"/>
  <c r="B43" i="18"/>
  <c r="A43" i="18" s="1"/>
  <c r="F43" i="18"/>
  <c r="I43" i="18"/>
  <c r="B43" i="17"/>
  <c r="A43" i="17" s="1"/>
  <c r="F43" i="17"/>
  <c r="S40" i="23"/>
  <c r="I39" i="26"/>
  <c r="D39" i="26"/>
  <c r="E42" i="20"/>
  <c r="L42" i="19"/>
  <c r="J43" i="19" s="1"/>
  <c r="D43" i="19" s="1"/>
  <c r="M42" i="19"/>
  <c r="K43" i="19" s="1"/>
  <c r="E43" i="19" s="1"/>
  <c r="I45" i="11"/>
  <c r="S42" i="19"/>
  <c r="I41" i="22"/>
  <c r="U40" i="21"/>
  <c r="B42" i="19"/>
  <c r="A42" i="19" s="1"/>
  <c r="F42" i="19"/>
  <c r="E44" i="16"/>
  <c r="T44" i="11"/>
  <c r="U43" i="11"/>
  <c r="T39" i="24"/>
  <c r="U38" i="24"/>
  <c r="E43" i="18"/>
  <c r="I42" i="20"/>
  <c r="D42" i="20"/>
  <c r="D41" i="22"/>
  <c r="S43" i="17"/>
  <c r="L39" i="25"/>
  <c r="J40" i="25" s="1"/>
  <c r="M39" i="25"/>
  <c r="K40" i="25" s="1"/>
  <c r="E40" i="25" s="1"/>
  <c r="S39" i="26"/>
  <c r="T43" i="16"/>
  <c r="U42" i="16"/>
  <c r="I40" i="24"/>
  <c r="D40" i="24"/>
  <c r="U43" i="15"/>
  <c r="B45" i="11"/>
  <c r="A45" i="11" s="1"/>
  <c r="F45" i="11"/>
  <c r="T38" i="26"/>
  <c r="U37" i="26"/>
  <c r="M41" i="21"/>
  <c r="K42" i="21" s="1"/>
  <c r="L41" i="21"/>
  <c r="J42" i="21" s="1"/>
  <c r="E41" i="22"/>
  <c r="S39" i="25"/>
  <c r="M40" i="23"/>
  <c r="K41" i="23" s="1"/>
  <c r="E41" i="23" s="1"/>
  <c r="L40" i="23"/>
  <c r="J41" i="23" s="1"/>
  <c r="B57" i="29"/>
  <c r="A57" i="29" s="1"/>
  <c r="F57" i="29"/>
  <c r="T44" i="15"/>
  <c r="D44" i="16"/>
  <c r="T41" i="20"/>
  <c r="U40" i="20"/>
  <c r="E45" i="11"/>
  <c r="E40" i="24"/>
  <c r="S57" i="29"/>
  <c r="L43" i="17"/>
  <c r="J44" i="17" s="1"/>
  <c r="M43" i="17"/>
  <c r="K44" i="17" s="1"/>
  <c r="S41" i="23" l="1"/>
  <c r="U40" i="23" s="1"/>
  <c r="B43" i="19"/>
  <c r="A43" i="19" s="1"/>
  <c r="F43" i="19"/>
  <c r="I41" i="23"/>
  <c r="D41" i="23"/>
  <c r="E44" i="17"/>
  <c r="L45" i="11"/>
  <c r="J46" i="11" s="1"/>
  <c r="M45" i="11"/>
  <c r="K46" i="11" s="1"/>
  <c r="E46" i="11" s="1"/>
  <c r="T40" i="23"/>
  <c r="U39" i="23"/>
  <c r="I44" i="17"/>
  <c r="S44" i="16"/>
  <c r="S43" i="19"/>
  <c r="T43" i="19" s="1"/>
  <c r="S42" i="20"/>
  <c r="S58" i="29"/>
  <c r="T58" i="29" s="1"/>
  <c r="U56" i="29"/>
  <c r="T57" i="29"/>
  <c r="T39" i="25"/>
  <c r="U38" i="25"/>
  <c r="E42" i="21"/>
  <c r="U38" i="26"/>
  <c r="I40" i="25"/>
  <c r="D40" i="25"/>
  <c r="B41" i="22"/>
  <c r="A41" i="22" s="1"/>
  <c r="F41" i="22"/>
  <c r="S43" i="18"/>
  <c r="I58" i="29"/>
  <c r="M44" i="16"/>
  <c r="K45" i="16" s="1"/>
  <c r="L44" i="16"/>
  <c r="J45" i="16" s="1"/>
  <c r="S40" i="24"/>
  <c r="S41" i="22"/>
  <c r="M40" i="24"/>
  <c r="K41" i="24" s="1"/>
  <c r="L40" i="24"/>
  <c r="J41" i="24" s="1"/>
  <c r="D41" i="24" s="1"/>
  <c r="B42" i="20"/>
  <c r="A42" i="20" s="1"/>
  <c r="F42" i="20"/>
  <c r="M41" i="22"/>
  <c r="K42" i="22" s="1"/>
  <c r="E42" i="22" s="1"/>
  <c r="L41" i="22"/>
  <c r="J42" i="22" s="1"/>
  <c r="I43" i="19"/>
  <c r="B39" i="26"/>
  <c r="A39" i="26" s="1"/>
  <c r="F39" i="26"/>
  <c r="E45" i="15"/>
  <c r="S45" i="11"/>
  <c r="U42" i="17"/>
  <c r="T43" i="17"/>
  <c r="I45" i="15"/>
  <c r="D45" i="15"/>
  <c r="B44" i="16"/>
  <c r="A44" i="16" s="1"/>
  <c r="F44" i="16"/>
  <c r="B58" i="29"/>
  <c r="A58" i="29" s="1"/>
  <c r="F58" i="29"/>
  <c r="S40" i="25"/>
  <c r="I42" i="21"/>
  <c r="D42" i="21"/>
  <c r="T39" i="26"/>
  <c r="B40" i="24"/>
  <c r="A40" i="24" s="1"/>
  <c r="F40" i="24"/>
  <c r="M42" i="20"/>
  <c r="K43" i="20" s="1"/>
  <c r="L42" i="20"/>
  <c r="J43" i="20" s="1"/>
  <c r="D43" i="20" s="1"/>
  <c r="U41" i="19"/>
  <c r="T42" i="19"/>
  <c r="M39" i="26"/>
  <c r="K40" i="26" s="1"/>
  <c r="L39" i="26"/>
  <c r="J40" i="26" s="1"/>
  <c r="D44" i="17"/>
  <c r="M43" i="18"/>
  <c r="K44" i="18" s="1"/>
  <c r="L43" i="18"/>
  <c r="J44" i="18" s="1"/>
  <c r="U57" i="29" l="1"/>
  <c r="T41" i="23"/>
  <c r="U42" i="19"/>
  <c r="S46" i="11"/>
  <c r="U45" i="11" s="1"/>
  <c r="M43" i="19"/>
  <c r="K44" i="19" s="1"/>
  <c r="L43" i="19"/>
  <c r="J44" i="19" s="1"/>
  <c r="S42" i="22"/>
  <c r="U41" i="22" s="1"/>
  <c r="U39" i="25"/>
  <c r="L41" i="23"/>
  <c r="J42" i="23" s="1"/>
  <c r="D42" i="23" s="1"/>
  <c r="M41" i="23"/>
  <c r="K42" i="23" s="1"/>
  <c r="E40" i="26"/>
  <c r="B41" i="24"/>
  <c r="A41" i="24" s="1"/>
  <c r="F41" i="24"/>
  <c r="L45" i="15"/>
  <c r="J46" i="15" s="1"/>
  <c r="D46" i="15" s="1"/>
  <c r="M45" i="15"/>
  <c r="K46" i="15" s="1"/>
  <c r="E46" i="15" s="1"/>
  <c r="I42" i="22"/>
  <c r="B44" i="17"/>
  <c r="A44" i="17" s="1"/>
  <c r="F44" i="17"/>
  <c r="B45" i="15"/>
  <c r="A45" i="15" s="1"/>
  <c r="F45" i="15"/>
  <c r="U39" i="24"/>
  <c r="T40" i="24"/>
  <c r="M58" i="29"/>
  <c r="K59" i="29" s="1"/>
  <c r="L58" i="29"/>
  <c r="J59" i="29" s="1"/>
  <c r="T43" i="18"/>
  <c r="U42" i="18"/>
  <c r="B40" i="25"/>
  <c r="A40" i="25" s="1"/>
  <c r="F40" i="25"/>
  <c r="S42" i="21"/>
  <c r="T40" i="25"/>
  <c r="U41" i="20"/>
  <c r="T42" i="20"/>
  <c r="T44" i="16"/>
  <c r="U43" i="16"/>
  <c r="L44" i="17"/>
  <c r="J45" i="17" s="1"/>
  <c r="M44" i="17"/>
  <c r="K45" i="17" s="1"/>
  <c r="S44" i="17"/>
  <c r="I40" i="26"/>
  <c r="B42" i="21"/>
  <c r="A42" i="21" s="1"/>
  <c r="F42" i="21"/>
  <c r="B43" i="20"/>
  <c r="A43" i="20" s="1"/>
  <c r="F43" i="20"/>
  <c r="I45" i="16"/>
  <c r="I44" i="18"/>
  <c r="D44" i="18"/>
  <c r="I43" i="20"/>
  <c r="D45" i="16"/>
  <c r="U44" i="11"/>
  <c r="T45" i="11"/>
  <c r="D40" i="26"/>
  <c r="U40" i="22"/>
  <c r="T41" i="22"/>
  <c r="D42" i="22"/>
  <c r="L40" i="25"/>
  <c r="J41" i="25" s="1"/>
  <c r="D41" i="25" s="1"/>
  <c r="M40" i="25"/>
  <c r="K41" i="25" s="1"/>
  <c r="M42" i="21"/>
  <c r="K43" i="21" s="1"/>
  <c r="L42" i="21"/>
  <c r="J43" i="21" s="1"/>
  <c r="S45" i="15"/>
  <c r="I41" i="24"/>
  <c r="E41" i="24"/>
  <c r="E44" i="18"/>
  <c r="E43" i="20"/>
  <c r="E45" i="16"/>
  <c r="I46" i="11"/>
  <c r="D46" i="11"/>
  <c r="B41" i="23"/>
  <c r="A41" i="23" s="1"/>
  <c r="F41" i="23"/>
  <c r="T42" i="22" l="1"/>
  <c r="T46" i="11"/>
  <c r="B46" i="15"/>
  <c r="A46" i="15" s="1"/>
  <c r="F46" i="15"/>
  <c r="B46" i="11"/>
  <c r="A46" i="11" s="1"/>
  <c r="F46" i="11"/>
  <c r="S41" i="24"/>
  <c r="I43" i="21"/>
  <c r="B42" i="22"/>
  <c r="A42" i="22" s="1"/>
  <c r="F42" i="22"/>
  <c r="E59" i="29"/>
  <c r="E44" i="19"/>
  <c r="B40" i="26"/>
  <c r="A40" i="26" s="1"/>
  <c r="F40" i="26"/>
  <c r="B44" i="18"/>
  <c r="A44" i="18" s="1"/>
  <c r="F44" i="18"/>
  <c r="S45" i="16"/>
  <c r="S44" i="18"/>
  <c r="I41" i="25"/>
  <c r="L44" i="18"/>
  <c r="J45" i="18" s="1"/>
  <c r="M44" i="18"/>
  <c r="K45" i="18" s="1"/>
  <c r="U43" i="17"/>
  <c r="T44" i="17"/>
  <c r="T42" i="21"/>
  <c r="U41" i="21"/>
  <c r="I59" i="29"/>
  <c r="D59" i="29"/>
  <c r="I42" i="23"/>
  <c r="I44" i="19"/>
  <c r="D44" i="19"/>
  <c r="S43" i="20"/>
  <c r="S46" i="15"/>
  <c r="U45" i="15" s="1"/>
  <c r="M43" i="20"/>
  <c r="K44" i="20" s="1"/>
  <c r="L43" i="20"/>
  <c r="J44" i="20" s="1"/>
  <c r="I46" i="15"/>
  <c r="S40" i="26"/>
  <c r="U44" i="15"/>
  <c r="T45" i="15"/>
  <c r="M45" i="16"/>
  <c r="K46" i="16" s="1"/>
  <c r="L45" i="16"/>
  <c r="J46" i="16" s="1"/>
  <c r="M40" i="26"/>
  <c r="K41" i="26" s="1"/>
  <c r="L40" i="26"/>
  <c r="J41" i="26" s="1"/>
  <c r="D41" i="26" s="1"/>
  <c r="I45" i="17"/>
  <c r="B41" i="25"/>
  <c r="A41" i="25" s="1"/>
  <c r="F41" i="25"/>
  <c r="B42" i="23"/>
  <c r="A42" i="23" s="1"/>
  <c r="F42" i="23"/>
  <c r="L46" i="11"/>
  <c r="J47" i="11" s="1"/>
  <c r="M46" i="11"/>
  <c r="K47" i="11" s="1"/>
  <c r="L41" i="24"/>
  <c r="J42" i="24" s="1"/>
  <c r="M41" i="24"/>
  <c r="K42" i="24" s="1"/>
  <c r="E41" i="25"/>
  <c r="B45" i="16"/>
  <c r="A45" i="16" s="1"/>
  <c r="F45" i="16"/>
  <c r="D43" i="21"/>
  <c r="E45" i="17"/>
  <c r="E43" i="21"/>
  <c r="D45" i="17"/>
  <c r="L42" i="22"/>
  <c r="J43" i="22" s="1"/>
  <c r="D43" i="22" s="1"/>
  <c r="M42" i="22"/>
  <c r="K43" i="22" s="1"/>
  <c r="E42" i="23"/>
  <c r="T46" i="15" l="1"/>
  <c r="B41" i="26"/>
  <c r="A41" i="26" s="1"/>
  <c r="F41" i="26"/>
  <c r="S45" i="17"/>
  <c r="I46" i="16"/>
  <c r="L44" i="19"/>
  <c r="J45" i="19" s="1"/>
  <c r="D45" i="19" s="1"/>
  <c r="M44" i="19"/>
  <c r="K45" i="19" s="1"/>
  <c r="I45" i="18"/>
  <c r="T44" i="18"/>
  <c r="U43" i="18"/>
  <c r="D45" i="18"/>
  <c r="I43" i="22"/>
  <c r="I42" i="24"/>
  <c r="D42" i="24"/>
  <c r="L45" i="17"/>
  <c r="J46" i="17" s="1"/>
  <c r="D46" i="17" s="1"/>
  <c r="M45" i="17"/>
  <c r="K46" i="17" s="1"/>
  <c r="S43" i="21"/>
  <c r="D46" i="16"/>
  <c r="I47" i="11"/>
  <c r="T40" i="26"/>
  <c r="U39" i="26"/>
  <c r="I44" i="20"/>
  <c r="D44" i="20"/>
  <c r="E45" i="18"/>
  <c r="S44" i="19"/>
  <c r="L43" i="21"/>
  <c r="J44" i="21" s="1"/>
  <c r="M43" i="21"/>
  <c r="K44" i="21" s="1"/>
  <c r="D47" i="11"/>
  <c r="E43" i="22"/>
  <c r="E44" i="20"/>
  <c r="B59" i="29"/>
  <c r="A59" i="29" s="1"/>
  <c r="F59" i="29"/>
  <c r="B43" i="22"/>
  <c r="A43" i="22" s="1"/>
  <c r="F43" i="22"/>
  <c r="E42" i="24"/>
  <c r="B43" i="21"/>
  <c r="A43" i="21" s="1"/>
  <c r="F43" i="21"/>
  <c r="S41" i="25"/>
  <c r="L46" i="15"/>
  <c r="J47" i="15" s="1"/>
  <c r="M46" i="15"/>
  <c r="K47" i="15" s="1"/>
  <c r="T43" i="20"/>
  <c r="U42" i="20"/>
  <c r="E46" i="16"/>
  <c r="S59" i="29"/>
  <c r="U40" i="24"/>
  <c r="T41" i="24"/>
  <c r="S42" i="23"/>
  <c r="B45" i="17"/>
  <c r="A45" i="17" s="1"/>
  <c r="F45" i="17"/>
  <c r="E47" i="11"/>
  <c r="I41" i="26"/>
  <c r="E41" i="26"/>
  <c r="B44" i="19"/>
  <c r="A44" i="19" s="1"/>
  <c r="F44" i="19"/>
  <c r="M42" i="23"/>
  <c r="K43" i="23" s="1"/>
  <c r="L42" i="23"/>
  <c r="J43" i="23" s="1"/>
  <c r="L59" i="29"/>
  <c r="J60" i="29" s="1"/>
  <c r="M59" i="29"/>
  <c r="K60" i="29" s="1"/>
  <c r="E60" i="29" s="1"/>
  <c r="M41" i="25"/>
  <c r="K42" i="25" s="1"/>
  <c r="E42" i="25" s="1"/>
  <c r="L41" i="25"/>
  <c r="J42" i="25" s="1"/>
  <c r="T45" i="16"/>
  <c r="U44" i="16"/>
  <c r="S42" i="25" l="1"/>
  <c r="U41" i="25" s="1"/>
  <c r="E47" i="15"/>
  <c r="S42" i="24"/>
  <c r="I44" i="21"/>
  <c r="M42" i="24"/>
  <c r="K43" i="24" s="1"/>
  <c r="E43" i="24" s="1"/>
  <c r="L42" i="24"/>
  <c r="J43" i="24" s="1"/>
  <c r="D43" i="24" s="1"/>
  <c r="M46" i="16"/>
  <c r="K47" i="16" s="1"/>
  <c r="L46" i="16"/>
  <c r="J47" i="16" s="1"/>
  <c r="M41" i="26"/>
  <c r="K42" i="26" s="1"/>
  <c r="L41" i="26"/>
  <c r="J42" i="26" s="1"/>
  <c r="I47" i="15"/>
  <c r="D47" i="15"/>
  <c r="I60" i="29"/>
  <c r="B45" i="19"/>
  <c r="A45" i="19" s="1"/>
  <c r="F45" i="19"/>
  <c r="S41" i="26"/>
  <c r="E43" i="23"/>
  <c r="S46" i="16"/>
  <c r="S44" i="20"/>
  <c r="S45" i="18"/>
  <c r="B44" i="20"/>
  <c r="A44" i="20" s="1"/>
  <c r="F44" i="20"/>
  <c r="T43" i="21"/>
  <c r="U42" i="21"/>
  <c r="M45" i="18"/>
  <c r="K46" i="18" s="1"/>
  <c r="L45" i="18"/>
  <c r="J46" i="18" s="1"/>
  <c r="U44" i="17"/>
  <c r="T45" i="17"/>
  <c r="I42" i="25"/>
  <c r="D42" i="25"/>
  <c r="I43" i="23"/>
  <c r="D43" i="23"/>
  <c r="U41" i="23"/>
  <c r="T42" i="23"/>
  <c r="U40" i="25"/>
  <c r="T41" i="25"/>
  <c r="S43" i="22"/>
  <c r="B46" i="17"/>
  <c r="A46" i="17" s="1"/>
  <c r="F46" i="17"/>
  <c r="S60" i="29"/>
  <c r="U59" i="29" s="1"/>
  <c r="D60" i="29"/>
  <c r="E45" i="19"/>
  <c r="L44" i="20"/>
  <c r="J45" i="20" s="1"/>
  <c r="D45" i="20" s="1"/>
  <c r="M44" i="20"/>
  <c r="K45" i="20" s="1"/>
  <c r="E45" i="20" s="1"/>
  <c r="B46" i="16"/>
  <c r="A46" i="16" s="1"/>
  <c r="D47" i="16"/>
  <c r="F46" i="16"/>
  <c r="I46" i="17"/>
  <c r="B45" i="18"/>
  <c r="A45" i="18" s="1"/>
  <c r="D46" i="18"/>
  <c r="F45" i="18"/>
  <c r="I45" i="19"/>
  <c r="S47" i="11"/>
  <c r="U58" i="29"/>
  <c r="T59" i="29"/>
  <c r="D44" i="21"/>
  <c r="B47" i="11"/>
  <c r="A47" i="11" s="1"/>
  <c r="F47" i="11"/>
  <c r="T44" i="19"/>
  <c r="U43" i="19"/>
  <c r="M47" i="11"/>
  <c r="K48" i="11" s="1"/>
  <c r="E48" i="11" s="1"/>
  <c r="L47" i="11"/>
  <c r="J48" i="11" s="1"/>
  <c r="D48" i="11" s="1"/>
  <c r="E44" i="21"/>
  <c r="B42" i="24"/>
  <c r="A42" i="24" s="1"/>
  <c r="F42" i="24"/>
  <c r="M43" i="22"/>
  <c r="K44" i="22" s="1"/>
  <c r="L43" i="22"/>
  <c r="J44" i="22" s="1"/>
  <c r="E46" i="17"/>
  <c r="T42" i="25" l="1"/>
  <c r="I44" i="22"/>
  <c r="D44" i="22"/>
  <c r="S45" i="19"/>
  <c r="B43" i="23"/>
  <c r="A43" i="23" s="1"/>
  <c r="F43" i="23"/>
  <c r="B45" i="20"/>
  <c r="A45" i="20" s="1"/>
  <c r="F45" i="20"/>
  <c r="S46" i="17"/>
  <c r="B43" i="24"/>
  <c r="A43" i="24" s="1"/>
  <c r="F43" i="24"/>
  <c r="B44" i="21"/>
  <c r="A44" i="21" s="1"/>
  <c r="F44" i="21"/>
  <c r="B46" i="18"/>
  <c r="A46" i="18" s="1"/>
  <c r="F46" i="18"/>
  <c r="I45" i="20"/>
  <c r="T43" i="22"/>
  <c r="U42" i="22"/>
  <c r="B42" i="25"/>
  <c r="A42" i="25" s="1"/>
  <c r="F42" i="25"/>
  <c r="U44" i="18"/>
  <c r="T45" i="18"/>
  <c r="E47" i="16"/>
  <c r="T41" i="26"/>
  <c r="U40" i="26"/>
  <c r="M47" i="15"/>
  <c r="K48" i="15" s="1"/>
  <c r="E48" i="15" s="1"/>
  <c r="L47" i="15"/>
  <c r="J48" i="15" s="1"/>
  <c r="D48" i="15" s="1"/>
  <c r="I47" i="16"/>
  <c r="S47" i="15"/>
  <c r="S48" i="11"/>
  <c r="T48" i="11" s="1"/>
  <c r="B47" i="16"/>
  <c r="A47" i="16" s="1"/>
  <c r="F47" i="16"/>
  <c r="U45" i="16"/>
  <c r="T46" i="16"/>
  <c r="M60" i="29"/>
  <c r="K61" i="29" s="1"/>
  <c r="L60" i="29"/>
  <c r="J61" i="29" s="1"/>
  <c r="D61" i="29" s="1"/>
  <c r="I42" i="26"/>
  <c r="D42" i="26"/>
  <c r="L44" i="21"/>
  <c r="J45" i="21" s="1"/>
  <c r="M44" i="21"/>
  <c r="K45" i="21" s="1"/>
  <c r="E45" i="21" s="1"/>
  <c r="S44" i="21"/>
  <c r="B48" i="11"/>
  <c r="A48" i="11" s="1"/>
  <c r="F48" i="11"/>
  <c r="U46" i="11"/>
  <c r="T47" i="11"/>
  <c r="L45" i="19"/>
  <c r="J46" i="19" s="1"/>
  <c r="M45" i="19"/>
  <c r="K46" i="19" s="1"/>
  <c r="B60" i="29"/>
  <c r="A60" i="29" s="1"/>
  <c r="F60" i="29"/>
  <c r="L42" i="25"/>
  <c r="J43" i="25" s="1"/>
  <c r="D43" i="25" s="1"/>
  <c r="M42" i="25"/>
  <c r="K43" i="25" s="1"/>
  <c r="S45" i="20"/>
  <c r="T45" i="20" s="1"/>
  <c r="S43" i="23"/>
  <c r="B47" i="15"/>
  <c r="A47" i="15" s="1"/>
  <c r="F47" i="15"/>
  <c r="I43" i="24"/>
  <c r="S43" i="24"/>
  <c r="I48" i="11"/>
  <c r="T60" i="29"/>
  <c r="M46" i="17"/>
  <c r="K47" i="17" s="1"/>
  <c r="L46" i="17"/>
  <c r="J47" i="17" s="1"/>
  <c r="E44" i="22"/>
  <c r="M43" i="23"/>
  <c r="K44" i="23" s="1"/>
  <c r="E44" i="23" s="1"/>
  <c r="L43" i="23"/>
  <c r="J44" i="23" s="1"/>
  <c r="D44" i="23" s="1"/>
  <c r="I46" i="18"/>
  <c r="E46" i="18"/>
  <c r="T44" i="20"/>
  <c r="U43" i="20"/>
  <c r="E42" i="26"/>
  <c r="U41" i="24"/>
  <c r="T42" i="24"/>
  <c r="U47" i="11" l="1"/>
  <c r="U44" i="20"/>
  <c r="S44" i="23"/>
  <c r="U43" i="23" s="1"/>
  <c r="S48" i="15"/>
  <c r="B61" i="29"/>
  <c r="A61" i="29" s="1"/>
  <c r="F61" i="29"/>
  <c r="I45" i="21"/>
  <c r="T47" i="15"/>
  <c r="U46" i="15"/>
  <c r="B43" i="25"/>
  <c r="A43" i="25" s="1"/>
  <c r="F43" i="25"/>
  <c r="L45" i="20"/>
  <c r="J46" i="20" s="1"/>
  <c r="M45" i="20"/>
  <c r="K46" i="20" s="1"/>
  <c r="T46" i="17"/>
  <c r="U45" i="17"/>
  <c r="B44" i="23"/>
  <c r="A44" i="23" s="1"/>
  <c r="F44" i="23"/>
  <c r="S42" i="26"/>
  <c r="S44" i="22"/>
  <c r="I43" i="25"/>
  <c r="T43" i="24"/>
  <c r="I44" i="23"/>
  <c r="I47" i="17"/>
  <c r="D47" i="17"/>
  <c r="L48" i="11"/>
  <c r="J49" i="11" s="1"/>
  <c r="M48" i="11"/>
  <c r="K49" i="11" s="1"/>
  <c r="M43" i="24"/>
  <c r="K44" i="24" s="1"/>
  <c r="L43" i="24"/>
  <c r="J44" i="24" s="1"/>
  <c r="I46" i="19"/>
  <c r="D46" i="19"/>
  <c r="S45" i="21"/>
  <c r="U44" i="21" s="1"/>
  <c r="M42" i="26"/>
  <c r="K43" i="26" s="1"/>
  <c r="E43" i="26" s="1"/>
  <c r="L42" i="26"/>
  <c r="J43" i="26" s="1"/>
  <c r="D43" i="26" s="1"/>
  <c r="I48" i="15"/>
  <c r="E47" i="17"/>
  <c r="U44" i="19"/>
  <c r="T45" i="19"/>
  <c r="E43" i="25"/>
  <c r="U43" i="21"/>
  <c r="T44" i="21"/>
  <c r="I61" i="29"/>
  <c r="B44" i="22"/>
  <c r="A44" i="22" s="1"/>
  <c r="F44" i="22"/>
  <c r="T43" i="23"/>
  <c r="U42" i="23"/>
  <c r="B42" i="26"/>
  <c r="A42" i="26" s="1"/>
  <c r="F42" i="26"/>
  <c r="E61" i="29"/>
  <c r="S47" i="16"/>
  <c r="D45" i="21"/>
  <c r="U42" i="24"/>
  <c r="S46" i="18"/>
  <c r="M46" i="18"/>
  <c r="K47" i="18" s="1"/>
  <c r="E47" i="18" s="1"/>
  <c r="L46" i="18"/>
  <c r="J47" i="18" s="1"/>
  <c r="B48" i="15"/>
  <c r="A48" i="15" s="1"/>
  <c r="F48" i="15"/>
  <c r="L47" i="16"/>
  <c r="J48" i="16" s="1"/>
  <c r="M47" i="16"/>
  <c r="K48" i="16" s="1"/>
  <c r="E48" i="16" s="1"/>
  <c r="E46" i="19"/>
  <c r="L44" i="22"/>
  <c r="J45" i="22" s="1"/>
  <c r="D45" i="22" s="1"/>
  <c r="M44" i="22"/>
  <c r="K45" i="22" s="1"/>
  <c r="T44" i="23" l="1"/>
  <c r="B43" i="26"/>
  <c r="A43" i="26" s="1"/>
  <c r="F43" i="26"/>
  <c r="L48" i="15"/>
  <c r="J49" i="15" s="1"/>
  <c r="M48" i="15"/>
  <c r="K49" i="15" s="1"/>
  <c r="E44" i="24"/>
  <c r="M43" i="25"/>
  <c r="K44" i="25" s="1"/>
  <c r="E44" i="25" s="1"/>
  <c r="L43" i="25"/>
  <c r="J44" i="25" s="1"/>
  <c r="U45" i="18"/>
  <c r="T46" i="18"/>
  <c r="S46" i="19"/>
  <c r="I48" i="16"/>
  <c r="D48" i="16"/>
  <c r="S48" i="16"/>
  <c r="T48" i="16" s="1"/>
  <c r="B45" i="22"/>
  <c r="A45" i="22" s="1"/>
  <c r="F45" i="22"/>
  <c r="M61" i="29"/>
  <c r="K62" i="29" s="1"/>
  <c r="E62" i="29" s="1"/>
  <c r="L61" i="29"/>
  <c r="J62" i="29" s="1"/>
  <c r="S47" i="17"/>
  <c r="I44" i="24"/>
  <c r="D44" i="24"/>
  <c r="B47" i="17"/>
  <c r="A47" i="17" s="1"/>
  <c r="F47" i="17"/>
  <c r="M44" i="23"/>
  <c r="K45" i="23" s="1"/>
  <c r="L44" i="23"/>
  <c r="J45" i="23" s="1"/>
  <c r="E45" i="22"/>
  <c r="I46" i="20"/>
  <c r="D46" i="20"/>
  <c r="S47" i="18"/>
  <c r="T47" i="16"/>
  <c r="U46" i="16"/>
  <c r="S43" i="25"/>
  <c r="M46" i="19"/>
  <c r="K47" i="19" s="1"/>
  <c r="E47" i="19" s="1"/>
  <c r="L46" i="19"/>
  <c r="J47" i="19" s="1"/>
  <c r="D47" i="19" s="1"/>
  <c r="U43" i="22"/>
  <c r="T44" i="22"/>
  <c r="M45" i="21"/>
  <c r="K46" i="21" s="1"/>
  <c r="L45" i="21"/>
  <c r="J46" i="21" s="1"/>
  <c r="S61" i="29"/>
  <c r="I43" i="26"/>
  <c r="E49" i="11"/>
  <c r="L47" i="17"/>
  <c r="J48" i="17" s="1"/>
  <c r="D48" i="17" s="1"/>
  <c r="M47" i="17"/>
  <c r="K48" i="17" s="1"/>
  <c r="S43" i="26"/>
  <c r="U42" i="26" s="1"/>
  <c r="U47" i="15"/>
  <c r="I45" i="22"/>
  <c r="I47" i="18"/>
  <c r="D47" i="18"/>
  <c r="B45" i="21"/>
  <c r="A45" i="21" s="1"/>
  <c r="F45" i="21"/>
  <c r="T45" i="21"/>
  <c r="B46" i="19"/>
  <c r="A46" i="19" s="1"/>
  <c r="F46" i="19"/>
  <c r="I49" i="11"/>
  <c r="D49" i="11"/>
  <c r="T42" i="26"/>
  <c r="U41" i="26"/>
  <c r="E46" i="20"/>
  <c r="T48" i="15"/>
  <c r="T43" i="26" l="1"/>
  <c r="S62" i="29"/>
  <c r="T62" i="29" s="1"/>
  <c r="S49" i="11"/>
  <c r="M46" i="20"/>
  <c r="K47" i="20" s="1"/>
  <c r="E47" i="20" s="1"/>
  <c r="L46" i="20"/>
  <c r="J47" i="20" s="1"/>
  <c r="D47" i="20" s="1"/>
  <c r="I62" i="29"/>
  <c r="D62" i="29"/>
  <c r="S46" i="20"/>
  <c r="M49" i="11"/>
  <c r="K50" i="11" s="1"/>
  <c r="L49" i="11"/>
  <c r="J50" i="11" s="1"/>
  <c r="D50" i="11" s="1"/>
  <c r="B47" i="18"/>
  <c r="A47" i="18" s="1"/>
  <c r="F47" i="18"/>
  <c r="T61" i="29"/>
  <c r="U60" i="29"/>
  <c r="S45" i="22"/>
  <c r="B48" i="17"/>
  <c r="A48" i="17" s="1"/>
  <c r="F48" i="17"/>
  <c r="L44" i="24"/>
  <c r="J45" i="24" s="1"/>
  <c r="M44" i="24"/>
  <c r="K45" i="24" s="1"/>
  <c r="L48" i="16"/>
  <c r="J49" i="16" s="1"/>
  <c r="M48" i="16"/>
  <c r="K49" i="16" s="1"/>
  <c r="I44" i="25"/>
  <c r="D44" i="25"/>
  <c r="E49" i="15"/>
  <c r="B49" i="11"/>
  <c r="A49" i="11" s="1"/>
  <c r="F49" i="11"/>
  <c r="B47" i="19"/>
  <c r="A47" i="19" s="1"/>
  <c r="F47" i="19"/>
  <c r="M45" i="22"/>
  <c r="K46" i="22" s="1"/>
  <c r="E46" i="22" s="1"/>
  <c r="L45" i="22"/>
  <c r="J46" i="22" s="1"/>
  <c r="I46" i="21"/>
  <c r="I47" i="19"/>
  <c r="S44" i="25"/>
  <c r="U43" i="25" s="1"/>
  <c r="B46" i="20"/>
  <c r="A46" i="20" s="1"/>
  <c r="F46" i="20"/>
  <c r="I45" i="23"/>
  <c r="D45" i="23"/>
  <c r="E48" i="17"/>
  <c r="S47" i="19"/>
  <c r="T47" i="19" s="1"/>
  <c r="U46" i="18"/>
  <c r="I49" i="15"/>
  <c r="D49" i="15"/>
  <c r="D46" i="21"/>
  <c r="L47" i="18"/>
  <c r="J48" i="18" s="1"/>
  <c r="M47" i="18"/>
  <c r="K48" i="18" s="1"/>
  <c r="I48" i="17"/>
  <c r="M43" i="26"/>
  <c r="K44" i="26" s="1"/>
  <c r="L43" i="26"/>
  <c r="J44" i="26" s="1"/>
  <c r="E46" i="21"/>
  <c r="T43" i="25"/>
  <c r="U42" i="25"/>
  <c r="U47" i="16"/>
  <c r="E45" i="23"/>
  <c r="B44" i="24"/>
  <c r="A44" i="24" s="1"/>
  <c r="F44" i="24"/>
  <c r="T47" i="17"/>
  <c r="U46" i="17"/>
  <c r="B48" i="16"/>
  <c r="A48" i="16" s="1"/>
  <c r="F48" i="16"/>
  <c r="U45" i="19"/>
  <c r="T46" i="19"/>
  <c r="T47" i="18"/>
  <c r="S44" i="24"/>
  <c r="U46" i="19" l="1"/>
  <c r="U43" i="24"/>
  <c r="T44" i="24"/>
  <c r="S45" i="23"/>
  <c r="S46" i="21"/>
  <c r="E44" i="26"/>
  <c r="I48" i="18"/>
  <c r="B49" i="15"/>
  <c r="A49" i="15" s="1"/>
  <c r="F49" i="15"/>
  <c r="L45" i="23"/>
  <c r="J46" i="23" s="1"/>
  <c r="D46" i="23" s="1"/>
  <c r="M45" i="23"/>
  <c r="K46" i="23" s="1"/>
  <c r="E46" i="23" s="1"/>
  <c r="B50" i="11"/>
  <c r="A50" i="11" s="1"/>
  <c r="F50" i="11"/>
  <c r="S49" i="15"/>
  <c r="L44" i="25"/>
  <c r="J45" i="25" s="1"/>
  <c r="D45" i="25" s="1"/>
  <c r="M44" i="25"/>
  <c r="K45" i="25" s="1"/>
  <c r="D48" i="18"/>
  <c r="E50" i="11"/>
  <c r="B46" i="21"/>
  <c r="A46" i="21" s="1"/>
  <c r="F46" i="21"/>
  <c r="S48" i="17"/>
  <c r="M46" i="21"/>
  <c r="K47" i="21" s="1"/>
  <c r="E47" i="21" s="1"/>
  <c r="L46" i="21"/>
  <c r="J47" i="21" s="1"/>
  <c r="D47" i="21" s="1"/>
  <c r="E49" i="16"/>
  <c r="I45" i="24"/>
  <c r="S46" i="22"/>
  <c r="U45" i="22" s="1"/>
  <c r="S47" i="20"/>
  <c r="U46" i="20" s="1"/>
  <c r="M62" i="29"/>
  <c r="K63" i="29" s="1"/>
  <c r="L62" i="29"/>
  <c r="J63" i="29" s="1"/>
  <c r="D63" i="29" s="1"/>
  <c r="T49" i="11"/>
  <c r="U48" i="11"/>
  <c r="D45" i="24"/>
  <c r="T44" i="25"/>
  <c r="M48" i="17"/>
  <c r="K49" i="17" s="1"/>
  <c r="E49" i="17" s="1"/>
  <c r="L48" i="17"/>
  <c r="J49" i="17" s="1"/>
  <c r="M49" i="15"/>
  <c r="K50" i="15" s="1"/>
  <c r="L49" i="15"/>
  <c r="J50" i="15" s="1"/>
  <c r="D50" i="15" s="1"/>
  <c r="B45" i="23"/>
  <c r="A45" i="23" s="1"/>
  <c r="F45" i="23"/>
  <c r="B47" i="20"/>
  <c r="A47" i="20" s="1"/>
  <c r="F47" i="20"/>
  <c r="I46" i="22"/>
  <c r="D46" i="22"/>
  <c r="B44" i="25"/>
  <c r="A44" i="25" s="1"/>
  <c r="F44" i="25"/>
  <c r="I49" i="16"/>
  <c r="U44" i="22"/>
  <c r="T45" i="22"/>
  <c r="U45" i="20"/>
  <c r="T46" i="20"/>
  <c r="I47" i="20"/>
  <c r="E45" i="24"/>
  <c r="D49" i="16"/>
  <c r="I44" i="26"/>
  <c r="D44" i="26"/>
  <c r="E48" i="18"/>
  <c r="L47" i="19"/>
  <c r="J48" i="19" s="1"/>
  <c r="M47" i="19"/>
  <c r="K48" i="19" s="1"/>
  <c r="U61" i="29"/>
  <c r="I50" i="11"/>
  <c r="B62" i="29"/>
  <c r="A62" i="29" s="1"/>
  <c r="F62" i="29"/>
  <c r="T47" i="20" l="1"/>
  <c r="S46" i="23"/>
  <c r="U45" i="23" s="1"/>
  <c r="B50" i="15"/>
  <c r="A50" i="15" s="1"/>
  <c r="F50" i="15"/>
  <c r="B63" i="29"/>
  <c r="A63" i="29" s="1"/>
  <c r="F63" i="29"/>
  <c r="S48" i="18"/>
  <c r="M47" i="20"/>
  <c r="K48" i="20" s="1"/>
  <c r="L47" i="20"/>
  <c r="J48" i="20" s="1"/>
  <c r="I48" i="19"/>
  <c r="D48" i="19"/>
  <c r="B49" i="16"/>
  <c r="A49" i="16" s="1"/>
  <c r="F49" i="16"/>
  <c r="B45" i="24"/>
  <c r="A45" i="24" s="1"/>
  <c r="F45" i="24"/>
  <c r="E63" i="29"/>
  <c r="B47" i="21"/>
  <c r="A47" i="21" s="1"/>
  <c r="F47" i="21"/>
  <c r="B48" i="18"/>
  <c r="A48" i="18" s="1"/>
  <c r="F48" i="18"/>
  <c r="E50" i="15"/>
  <c r="I46" i="23"/>
  <c r="S47" i="21"/>
  <c r="U46" i="21" s="1"/>
  <c r="B44" i="26"/>
  <c r="A44" i="26" s="1"/>
  <c r="F44" i="26"/>
  <c r="S45" i="24"/>
  <c r="L49" i="16"/>
  <c r="J50" i="16" s="1"/>
  <c r="M49" i="16"/>
  <c r="K50" i="16" s="1"/>
  <c r="E50" i="16" s="1"/>
  <c r="B46" i="22"/>
  <c r="A46" i="22" s="1"/>
  <c r="F46" i="22"/>
  <c r="I49" i="17"/>
  <c r="D49" i="17"/>
  <c r="I47" i="21"/>
  <c r="S49" i="17"/>
  <c r="T49" i="17" s="1"/>
  <c r="T49" i="15"/>
  <c r="U48" i="15"/>
  <c r="L48" i="18"/>
  <c r="J49" i="18" s="1"/>
  <c r="D49" i="18" s="1"/>
  <c r="M48" i="18"/>
  <c r="K49" i="18" s="1"/>
  <c r="T46" i="21"/>
  <c r="U45" i="21"/>
  <c r="L50" i="11"/>
  <c r="J51" i="11" s="1"/>
  <c r="M50" i="11"/>
  <c r="K51" i="11" s="1"/>
  <c r="T46" i="22"/>
  <c r="L45" i="24"/>
  <c r="J46" i="24" s="1"/>
  <c r="D46" i="24" s="1"/>
  <c r="M45" i="24"/>
  <c r="K46" i="24" s="1"/>
  <c r="E46" i="24" s="1"/>
  <c r="U47" i="17"/>
  <c r="T48" i="17"/>
  <c r="S50" i="11"/>
  <c r="E45" i="25"/>
  <c r="S44" i="26"/>
  <c r="E48" i="19"/>
  <c r="M44" i="26"/>
  <c r="K45" i="26" s="1"/>
  <c r="E45" i="26" s="1"/>
  <c r="L44" i="26"/>
  <c r="J45" i="26" s="1"/>
  <c r="D45" i="26" s="1"/>
  <c r="B45" i="25"/>
  <c r="A45" i="25" s="1"/>
  <c r="F45" i="25"/>
  <c r="M46" i="22"/>
  <c r="K47" i="22" s="1"/>
  <c r="L46" i="22"/>
  <c r="J47" i="22" s="1"/>
  <c r="B46" i="23"/>
  <c r="A46" i="23" s="1"/>
  <c r="F46" i="23"/>
  <c r="I50" i="15"/>
  <c r="I63" i="29"/>
  <c r="S49" i="16"/>
  <c r="I45" i="25"/>
  <c r="T45" i="23"/>
  <c r="U44" i="23"/>
  <c r="T47" i="21" l="1"/>
  <c r="T46" i="23"/>
  <c r="U48" i="17"/>
  <c r="B49" i="18"/>
  <c r="A49" i="18" s="1"/>
  <c r="F49" i="18"/>
  <c r="T49" i="16"/>
  <c r="U48" i="16"/>
  <c r="L49" i="17"/>
  <c r="J50" i="17" s="1"/>
  <c r="M49" i="17"/>
  <c r="K50" i="17" s="1"/>
  <c r="I50" i="16"/>
  <c r="S50" i="15"/>
  <c r="B46" i="24"/>
  <c r="A46" i="24" s="1"/>
  <c r="F46" i="24"/>
  <c r="D50" i="16"/>
  <c r="I45" i="26"/>
  <c r="S45" i="25"/>
  <c r="I51" i="11"/>
  <c r="D51" i="11"/>
  <c r="M47" i="21"/>
  <c r="K48" i="21" s="1"/>
  <c r="L47" i="21"/>
  <c r="J48" i="21" s="1"/>
  <c r="S63" i="29"/>
  <c r="E48" i="20"/>
  <c r="L45" i="25"/>
  <c r="J46" i="25" s="1"/>
  <c r="M45" i="25"/>
  <c r="K46" i="25" s="1"/>
  <c r="L63" i="29"/>
  <c r="J64" i="29" s="1"/>
  <c r="M63" i="29"/>
  <c r="K64" i="29" s="1"/>
  <c r="T44" i="26"/>
  <c r="U43" i="26"/>
  <c r="B49" i="17"/>
  <c r="A49" i="17" s="1"/>
  <c r="F49" i="17"/>
  <c r="U44" i="24"/>
  <c r="T45" i="24"/>
  <c r="B48" i="19"/>
  <c r="A48" i="19" s="1"/>
  <c r="F48" i="19"/>
  <c r="E49" i="18"/>
  <c r="M50" i="15"/>
  <c r="K51" i="15" s="1"/>
  <c r="L50" i="15"/>
  <c r="J51" i="15" s="1"/>
  <c r="I47" i="22"/>
  <c r="U49" i="11"/>
  <c r="T50" i="11"/>
  <c r="B45" i="26"/>
  <c r="A45" i="26" s="1"/>
  <c r="F45" i="26"/>
  <c r="L48" i="19"/>
  <c r="J49" i="19" s="1"/>
  <c r="D49" i="19" s="1"/>
  <c r="M48" i="19"/>
  <c r="K49" i="19" s="1"/>
  <c r="E49" i="19" s="1"/>
  <c r="I48" i="20"/>
  <c r="D48" i="20"/>
  <c r="E47" i="22"/>
  <c r="S45" i="26"/>
  <c r="T45" i="26" s="1"/>
  <c r="D47" i="22"/>
  <c r="S46" i="24"/>
  <c r="U45" i="24" s="1"/>
  <c r="S50" i="16"/>
  <c r="T50" i="16" s="1"/>
  <c r="S48" i="19"/>
  <c r="E51" i="11"/>
  <c r="I46" i="24"/>
  <c r="I49" i="18"/>
  <c r="M46" i="23"/>
  <c r="K47" i="23" s="1"/>
  <c r="L46" i="23"/>
  <c r="J47" i="23" s="1"/>
  <c r="U47" i="18"/>
  <c r="T48" i="18"/>
  <c r="T46" i="24" l="1"/>
  <c r="B49" i="19"/>
  <c r="A49" i="19" s="1"/>
  <c r="F49" i="19"/>
  <c r="E47" i="23"/>
  <c r="S51" i="11"/>
  <c r="I48" i="21"/>
  <c r="D48" i="21"/>
  <c r="T45" i="25"/>
  <c r="U44" i="25"/>
  <c r="U49" i="15"/>
  <c r="T50" i="15"/>
  <c r="M49" i="18"/>
  <c r="K50" i="18" s="1"/>
  <c r="E50" i="18" s="1"/>
  <c r="L49" i="18"/>
  <c r="J50" i="18" s="1"/>
  <c r="M48" i="20"/>
  <c r="K49" i="20" s="1"/>
  <c r="E49" i="20" s="1"/>
  <c r="L48" i="20"/>
  <c r="J49" i="20" s="1"/>
  <c r="D49" i="20" s="1"/>
  <c r="U44" i="26"/>
  <c r="E48" i="21"/>
  <c r="B47" i="22"/>
  <c r="A47" i="22" s="1"/>
  <c r="F47" i="22"/>
  <c r="I51" i="15"/>
  <c r="D51" i="15"/>
  <c r="E64" i="29"/>
  <c r="M51" i="11"/>
  <c r="K52" i="11" s="1"/>
  <c r="E52" i="11" s="1"/>
  <c r="L51" i="11"/>
  <c r="J52" i="11" s="1"/>
  <c r="D52" i="11" s="1"/>
  <c r="M45" i="26"/>
  <c r="K46" i="26" s="1"/>
  <c r="L45" i="26"/>
  <c r="J46" i="26" s="1"/>
  <c r="L50" i="16"/>
  <c r="J51" i="16" s="1"/>
  <c r="D51" i="16" s="1"/>
  <c r="M50" i="16"/>
  <c r="K51" i="16" s="1"/>
  <c r="U47" i="19"/>
  <c r="T48" i="19"/>
  <c r="S49" i="18"/>
  <c r="S48" i="20"/>
  <c r="B51" i="11"/>
  <c r="A51" i="11" s="1"/>
  <c r="F51" i="11"/>
  <c r="I50" i="17"/>
  <c r="S47" i="22"/>
  <c r="M47" i="22"/>
  <c r="K48" i="22" s="1"/>
  <c r="L47" i="22"/>
  <c r="J48" i="22" s="1"/>
  <c r="I64" i="29"/>
  <c r="D64" i="29"/>
  <c r="I47" i="23"/>
  <c r="D47" i="23"/>
  <c r="L46" i="24"/>
  <c r="J47" i="24" s="1"/>
  <c r="M46" i="24"/>
  <c r="K47" i="24" s="1"/>
  <c r="S49" i="19"/>
  <c r="T49" i="19" s="1"/>
  <c r="B48" i="20"/>
  <c r="A48" i="20" s="1"/>
  <c r="F48" i="20"/>
  <c r="I49" i="19"/>
  <c r="D50" i="17"/>
  <c r="I46" i="25"/>
  <c r="D46" i="25"/>
  <c r="U62" i="29"/>
  <c r="T63" i="29"/>
  <c r="E46" i="25"/>
  <c r="B50" i="16"/>
  <c r="A50" i="16" s="1"/>
  <c r="F50" i="16"/>
  <c r="E51" i="15"/>
  <c r="E50" i="17"/>
  <c r="U49" i="16"/>
  <c r="S50" i="17" l="1"/>
  <c r="M49" i="19"/>
  <c r="K50" i="19" s="1"/>
  <c r="L49" i="19"/>
  <c r="J50" i="19" s="1"/>
  <c r="B47" i="23"/>
  <c r="A47" i="23" s="1"/>
  <c r="F47" i="23"/>
  <c r="U47" i="20"/>
  <c r="T48" i="20"/>
  <c r="S64" i="29"/>
  <c r="M51" i="15"/>
  <c r="K52" i="15" s="1"/>
  <c r="E52" i="15" s="1"/>
  <c r="L51" i="15"/>
  <c r="J52" i="15" s="1"/>
  <c r="D52" i="15" s="1"/>
  <c r="I48" i="22"/>
  <c r="S50" i="18"/>
  <c r="T50" i="18" s="1"/>
  <c r="E51" i="16"/>
  <c r="B49" i="20"/>
  <c r="A49" i="20" s="1"/>
  <c r="F49" i="20"/>
  <c r="E47" i="24"/>
  <c r="L47" i="23"/>
  <c r="J48" i="23" s="1"/>
  <c r="M47" i="23"/>
  <c r="K48" i="23" s="1"/>
  <c r="E48" i="23" s="1"/>
  <c r="U49" i="18"/>
  <c r="T49" i="18"/>
  <c r="U48" i="18"/>
  <c r="I51" i="16"/>
  <c r="B51" i="15"/>
  <c r="A51" i="15" s="1"/>
  <c r="F51" i="15"/>
  <c r="I49" i="20"/>
  <c r="B48" i="21"/>
  <c r="A48" i="21" s="1"/>
  <c r="F48" i="21"/>
  <c r="T51" i="11"/>
  <c r="U50" i="11"/>
  <c r="B51" i="16"/>
  <c r="A51" i="16" s="1"/>
  <c r="F51" i="16"/>
  <c r="M46" i="25"/>
  <c r="K47" i="25" s="1"/>
  <c r="E47" i="25" s="1"/>
  <c r="L46" i="25"/>
  <c r="J47" i="25" s="1"/>
  <c r="D47" i="25" s="1"/>
  <c r="U46" i="22"/>
  <c r="T47" i="22"/>
  <c r="E46" i="26"/>
  <c r="I50" i="18"/>
  <c r="D50" i="18"/>
  <c r="M48" i="21"/>
  <c r="K49" i="21" s="1"/>
  <c r="L48" i="21"/>
  <c r="J49" i="21" s="1"/>
  <c r="B50" i="17"/>
  <c r="A50" i="17" s="1"/>
  <c r="F50" i="17"/>
  <c r="B64" i="29"/>
  <c r="A64" i="29" s="1"/>
  <c r="F64" i="29"/>
  <c r="B52" i="11"/>
  <c r="A52" i="11" s="1"/>
  <c r="F52" i="11"/>
  <c r="I52" i="11"/>
  <c r="S52" i="11"/>
  <c r="T52" i="11" s="1"/>
  <c r="S51" i="15"/>
  <c r="S46" i="25"/>
  <c r="B46" i="25"/>
  <c r="A46" i="25" s="1"/>
  <c r="F46" i="25"/>
  <c r="I47" i="24"/>
  <c r="D47" i="24"/>
  <c r="M64" i="29"/>
  <c r="K65" i="29" s="1"/>
  <c r="L64" i="29"/>
  <c r="J65" i="29" s="1"/>
  <c r="E48" i="22"/>
  <c r="L50" i="17"/>
  <c r="J51" i="17" s="1"/>
  <c r="D51" i="17" s="1"/>
  <c r="M50" i="17"/>
  <c r="K51" i="17" s="1"/>
  <c r="E51" i="17" s="1"/>
  <c r="S49" i="20"/>
  <c r="U48" i="20" s="1"/>
  <c r="U48" i="19"/>
  <c r="I46" i="26"/>
  <c r="D46" i="26"/>
  <c r="D48" i="22"/>
  <c r="S48" i="21"/>
  <c r="S47" i="23"/>
  <c r="U51" i="11" l="1"/>
  <c r="S51" i="17"/>
  <c r="T51" i="17" s="1"/>
  <c r="T48" i="21"/>
  <c r="U47" i="21"/>
  <c r="B47" i="25"/>
  <c r="A47" i="25" s="1"/>
  <c r="F47" i="25"/>
  <c r="I49" i="21"/>
  <c r="I48" i="23"/>
  <c r="U63" i="29"/>
  <c r="T64" i="29"/>
  <c r="U46" i="23"/>
  <c r="T47" i="23"/>
  <c r="I51" i="17"/>
  <c r="M51" i="16"/>
  <c r="K52" i="16" s="1"/>
  <c r="E52" i="16" s="1"/>
  <c r="L51" i="16"/>
  <c r="J52" i="16" s="1"/>
  <c r="I52" i="15"/>
  <c r="S48" i="22"/>
  <c r="S47" i="25"/>
  <c r="U46" i="25" s="1"/>
  <c r="L52" i="11"/>
  <c r="J53" i="11" s="1"/>
  <c r="M52" i="11"/>
  <c r="K53" i="11" s="1"/>
  <c r="B50" i="18"/>
  <c r="A50" i="18" s="1"/>
  <c r="F50" i="18"/>
  <c r="M49" i="20"/>
  <c r="K50" i="20" s="1"/>
  <c r="L49" i="20"/>
  <c r="J50" i="20" s="1"/>
  <c r="D48" i="23"/>
  <c r="S48" i="23"/>
  <c r="L46" i="26"/>
  <c r="J47" i="26" s="1"/>
  <c r="D47" i="26" s="1"/>
  <c r="M46" i="26"/>
  <c r="K47" i="26" s="1"/>
  <c r="E47" i="26" s="1"/>
  <c r="S52" i="15"/>
  <c r="U51" i="15" s="1"/>
  <c r="B51" i="17"/>
  <c r="A51" i="17" s="1"/>
  <c r="F51" i="17"/>
  <c r="L50" i="18"/>
  <c r="J51" i="18" s="1"/>
  <c r="D51" i="18" s="1"/>
  <c r="M50" i="18"/>
  <c r="K51" i="18" s="1"/>
  <c r="M48" i="22"/>
  <c r="K49" i="22" s="1"/>
  <c r="L48" i="22"/>
  <c r="J49" i="22" s="1"/>
  <c r="I50" i="19"/>
  <c r="D50" i="19"/>
  <c r="B48" i="22"/>
  <c r="A48" i="22" s="1"/>
  <c r="F48" i="22"/>
  <c r="B47" i="24"/>
  <c r="A47" i="24" s="1"/>
  <c r="F47" i="24"/>
  <c r="T51" i="15"/>
  <c r="U50" i="15"/>
  <c r="S46" i="26"/>
  <c r="I47" i="25"/>
  <c r="B52" i="15"/>
  <c r="A52" i="15" s="1"/>
  <c r="F52" i="15"/>
  <c r="S47" i="24"/>
  <c r="E50" i="19"/>
  <c r="B46" i="26"/>
  <c r="A46" i="26" s="1"/>
  <c r="F46" i="26"/>
  <c r="E49" i="21"/>
  <c r="I65" i="29"/>
  <c r="L47" i="24"/>
  <c r="J48" i="24" s="1"/>
  <c r="D48" i="24" s="1"/>
  <c r="M47" i="24"/>
  <c r="K48" i="24" s="1"/>
  <c r="U45" i="25"/>
  <c r="T46" i="25"/>
  <c r="D65" i="29"/>
  <c r="D49" i="21"/>
  <c r="S51" i="16"/>
  <c r="E65" i="29"/>
  <c r="T49" i="20"/>
  <c r="U49" i="17"/>
  <c r="T50" i="17"/>
  <c r="U50" i="17" l="1"/>
  <c r="T52" i="15"/>
  <c r="B48" i="24"/>
  <c r="A48" i="24" s="1"/>
  <c r="F48" i="24"/>
  <c r="S47" i="26"/>
  <c r="U46" i="26" s="1"/>
  <c r="B65" i="29"/>
  <c r="A65" i="29" s="1"/>
  <c r="F65" i="29"/>
  <c r="I49" i="22"/>
  <c r="L52" i="15"/>
  <c r="J53" i="15" s="1"/>
  <c r="M52" i="15"/>
  <c r="K53" i="15" s="1"/>
  <c r="S50" i="19"/>
  <c r="L47" i="25"/>
  <c r="J48" i="25" s="1"/>
  <c r="M47" i="25"/>
  <c r="K48" i="25" s="1"/>
  <c r="I50" i="20"/>
  <c r="D50" i="20"/>
  <c r="B51" i="18"/>
  <c r="A51" i="18" s="1"/>
  <c r="F51" i="18"/>
  <c r="E49" i="22"/>
  <c r="L51" i="17"/>
  <c r="J52" i="17" s="1"/>
  <c r="M51" i="17"/>
  <c r="K52" i="17" s="1"/>
  <c r="M49" i="21"/>
  <c r="K50" i="21" s="1"/>
  <c r="E50" i="21" s="1"/>
  <c r="L49" i="21"/>
  <c r="J50" i="21" s="1"/>
  <c r="M65" i="29"/>
  <c r="K66" i="29" s="1"/>
  <c r="E66" i="29" s="1"/>
  <c r="L65" i="29"/>
  <c r="J66" i="29" s="1"/>
  <c r="D66" i="29" s="1"/>
  <c r="I51" i="18"/>
  <c r="I47" i="26"/>
  <c r="E50" i="20"/>
  <c r="I53" i="11"/>
  <c r="D53" i="11"/>
  <c r="T48" i="22"/>
  <c r="U47" i="22"/>
  <c r="S65" i="29"/>
  <c r="B49" i="21"/>
  <c r="A49" i="21" s="1"/>
  <c r="F49" i="21"/>
  <c r="I48" i="24"/>
  <c r="U46" i="24"/>
  <c r="T47" i="24"/>
  <c r="T48" i="23"/>
  <c r="S52" i="16"/>
  <c r="U51" i="16" s="1"/>
  <c r="T47" i="25"/>
  <c r="S49" i="21"/>
  <c r="B50" i="19"/>
  <c r="A50" i="19" s="1"/>
  <c r="F50" i="19"/>
  <c r="E51" i="18"/>
  <c r="B48" i="23"/>
  <c r="A48" i="23" s="1"/>
  <c r="F48" i="23"/>
  <c r="E53" i="11"/>
  <c r="I52" i="16"/>
  <c r="D52" i="16"/>
  <c r="U47" i="23"/>
  <c r="T51" i="16"/>
  <c r="U50" i="16"/>
  <c r="B47" i="26"/>
  <c r="A47" i="26" s="1"/>
  <c r="F47" i="26"/>
  <c r="E48" i="24"/>
  <c r="U45" i="26"/>
  <c r="T46" i="26"/>
  <c r="D49" i="22"/>
  <c r="L50" i="19"/>
  <c r="J51" i="19" s="1"/>
  <c r="D51" i="19" s="1"/>
  <c r="M50" i="19"/>
  <c r="K51" i="19" s="1"/>
  <c r="E51" i="19" s="1"/>
  <c r="L48" i="23"/>
  <c r="J49" i="23" s="1"/>
  <c r="D49" i="23" s="1"/>
  <c r="M48" i="23"/>
  <c r="K49" i="23" s="1"/>
  <c r="T47" i="26" l="1"/>
  <c r="B66" i="29"/>
  <c r="A66" i="29" s="1"/>
  <c r="F66" i="29"/>
  <c r="S51" i="19"/>
  <c r="U50" i="19" s="1"/>
  <c r="B51" i="19"/>
  <c r="A51" i="19" s="1"/>
  <c r="F51" i="19"/>
  <c r="M52" i="16"/>
  <c r="K53" i="16" s="1"/>
  <c r="L52" i="16"/>
  <c r="J53" i="16" s="1"/>
  <c r="S50" i="21"/>
  <c r="U49" i="21" s="1"/>
  <c r="M51" i="18"/>
  <c r="K52" i="18" s="1"/>
  <c r="E52" i="18" s="1"/>
  <c r="L51" i="18"/>
  <c r="J52" i="18" s="1"/>
  <c r="I50" i="21"/>
  <c r="B50" i="20"/>
  <c r="A50" i="20" s="1"/>
  <c r="F50" i="20"/>
  <c r="E49" i="23"/>
  <c r="B49" i="22"/>
  <c r="A49" i="22" s="1"/>
  <c r="F49" i="22"/>
  <c r="U48" i="21"/>
  <c r="T49" i="21"/>
  <c r="L48" i="24"/>
  <c r="J49" i="24" s="1"/>
  <c r="M48" i="24"/>
  <c r="K49" i="24" s="1"/>
  <c r="E49" i="24" s="1"/>
  <c r="I48" i="25"/>
  <c r="D48" i="25"/>
  <c r="I49" i="23"/>
  <c r="S48" i="24"/>
  <c r="B52" i="16"/>
  <c r="A52" i="16" s="1"/>
  <c r="F52" i="16"/>
  <c r="U64" i="29"/>
  <c r="T65" i="29"/>
  <c r="M53" i="11"/>
  <c r="K54" i="11" s="1"/>
  <c r="E54" i="11" s="1"/>
  <c r="L53" i="11"/>
  <c r="J54" i="11" s="1"/>
  <c r="D54" i="11" s="1"/>
  <c r="M47" i="26"/>
  <c r="K48" i="26" s="1"/>
  <c r="L47" i="26"/>
  <c r="J48" i="26" s="1"/>
  <c r="E52" i="17"/>
  <c r="M50" i="20"/>
  <c r="K51" i="20" s="1"/>
  <c r="E51" i="20" s="1"/>
  <c r="L50" i="20"/>
  <c r="J51" i="20" s="1"/>
  <c r="D51" i="20" s="1"/>
  <c r="I51" i="19"/>
  <c r="B49" i="23"/>
  <c r="A49" i="23" s="1"/>
  <c r="F49" i="23"/>
  <c r="B53" i="11"/>
  <c r="A53" i="11" s="1"/>
  <c r="F53" i="11"/>
  <c r="I66" i="29"/>
  <c r="S49" i="22"/>
  <c r="E48" i="25"/>
  <c r="E53" i="15"/>
  <c r="S53" i="11"/>
  <c r="S66" i="29"/>
  <c r="U65" i="29" s="1"/>
  <c r="I53" i="15"/>
  <c r="D53" i="15"/>
  <c r="T52" i="16"/>
  <c r="S51" i="18"/>
  <c r="D50" i="21"/>
  <c r="S50" i="20"/>
  <c r="I52" i="17"/>
  <c r="D52" i="17"/>
  <c r="T50" i="19"/>
  <c r="U49" i="19"/>
  <c r="M49" i="22"/>
  <c r="K50" i="22" s="1"/>
  <c r="E50" i="22" s="1"/>
  <c r="L49" i="22"/>
  <c r="J50" i="22" s="1"/>
  <c r="D50" i="22" s="1"/>
  <c r="T51" i="19" l="1"/>
  <c r="T50" i="21"/>
  <c r="B50" i="22"/>
  <c r="A50" i="22" s="1"/>
  <c r="F50" i="22"/>
  <c r="S52" i="18"/>
  <c r="T52" i="18" s="1"/>
  <c r="B52" i="17"/>
  <c r="A52" i="17" s="1"/>
  <c r="F52" i="17"/>
  <c r="U50" i="18"/>
  <c r="T51" i="18"/>
  <c r="L53" i="15"/>
  <c r="J54" i="15" s="1"/>
  <c r="D54" i="15" s="1"/>
  <c r="M53" i="15"/>
  <c r="K54" i="15" s="1"/>
  <c r="E54" i="15" s="1"/>
  <c r="S53" i="15"/>
  <c r="E48" i="26"/>
  <c r="I53" i="16"/>
  <c r="B50" i="21"/>
  <c r="A50" i="21" s="1"/>
  <c r="F50" i="21"/>
  <c r="U48" i="22"/>
  <c r="T49" i="22"/>
  <c r="U47" i="24"/>
  <c r="T48" i="24"/>
  <c r="E53" i="16"/>
  <c r="S51" i="20"/>
  <c r="U50" i="20" s="1"/>
  <c r="M66" i="29"/>
  <c r="K67" i="29" s="1"/>
  <c r="L66" i="29"/>
  <c r="J67" i="29" s="1"/>
  <c r="I48" i="26"/>
  <c r="D48" i="26"/>
  <c r="L49" i="23"/>
  <c r="J50" i="23" s="1"/>
  <c r="M49" i="23"/>
  <c r="K50" i="23" s="1"/>
  <c r="E50" i="23" s="1"/>
  <c r="M50" i="21"/>
  <c r="K51" i="21" s="1"/>
  <c r="L50" i="21"/>
  <c r="J51" i="21" s="1"/>
  <c r="U49" i="20"/>
  <c r="T50" i="20"/>
  <c r="S54" i="11"/>
  <c r="T54" i="11" s="1"/>
  <c r="S50" i="22"/>
  <c r="S52" i="17"/>
  <c r="S49" i="24"/>
  <c r="B48" i="25"/>
  <c r="A48" i="25" s="1"/>
  <c r="F48" i="25"/>
  <c r="B51" i="20"/>
  <c r="A51" i="20" s="1"/>
  <c r="F51" i="20"/>
  <c r="I52" i="18"/>
  <c r="D52" i="18"/>
  <c r="T53" i="11"/>
  <c r="U52" i="11"/>
  <c r="B54" i="11"/>
  <c r="A54" i="11" s="1"/>
  <c r="F54" i="11"/>
  <c r="M51" i="19"/>
  <c r="K52" i="19" s="1"/>
  <c r="L51" i="19"/>
  <c r="J52" i="19" s="1"/>
  <c r="I54" i="11"/>
  <c r="I49" i="24"/>
  <c r="D49" i="24"/>
  <c r="S49" i="23"/>
  <c r="I50" i="22"/>
  <c r="M52" i="17"/>
  <c r="K53" i="17" s="1"/>
  <c r="E53" i="17" s="1"/>
  <c r="L52" i="17"/>
  <c r="J53" i="17" s="1"/>
  <c r="D53" i="17" s="1"/>
  <c r="B53" i="15"/>
  <c r="A53" i="15" s="1"/>
  <c r="F53" i="15"/>
  <c r="S48" i="25"/>
  <c r="I51" i="20"/>
  <c r="T66" i="29"/>
  <c r="D53" i="16"/>
  <c r="M48" i="25"/>
  <c r="K49" i="25" s="1"/>
  <c r="L48" i="25"/>
  <c r="J49" i="25" s="1"/>
  <c r="D49" i="25" s="1"/>
  <c r="U53" i="11" l="1"/>
  <c r="S53" i="17"/>
  <c r="T53" i="17" s="1"/>
  <c r="S54" i="15"/>
  <c r="T54" i="15" s="1"/>
  <c r="B54" i="15"/>
  <c r="A54" i="15" s="1"/>
  <c r="F54" i="15"/>
  <c r="S50" i="23"/>
  <c r="E52" i="19"/>
  <c r="B48" i="26"/>
  <c r="A48" i="26" s="1"/>
  <c r="F48" i="26"/>
  <c r="T53" i="15"/>
  <c r="U52" i="15"/>
  <c r="B53" i="16"/>
  <c r="A53" i="16" s="1"/>
  <c r="F53" i="16"/>
  <c r="I49" i="25"/>
  <c r="I53" i="17"/>
  <c r="I52" i="19"/>
  <c r="D52" i="19"/>
  <c r="I50" i="23"/>
  <c r="D50" i="23"/>
  <c r="M51" i="20"/>
  <c r="K52" i="20" s="1"/>
  <c r="L51" i="20"/>
  <c r="J52" i="20" s="1"/>
  <c r="M49" i="24"/>
  <c r="K50" i="24" s="1"/>
  <c r="L49" i="24"/>
  <c r="J50" i="24" s="1"/>
  <c r="D50" i="24" s="1"/>
  <c r="L52" i="18"/>
  <c r="J53" i="18" s="1"/>
  <c r="D53" i="18" s="1"/>
  <c r="M52" i="18"/>
  <c r="K53" i="18" s="1"/>
  <c r="I51" i="21"/>
  <c r="I67" i="29"/>
  <c r="D67" i="29"/>
  <c r="B53" i="17"/>
  <c r="A53" i="17" s="1"/>
  <c r="F53" i="17"/>
  <c r="E49" i="25"/>
  <c r="T49" i="23"/>
  <c r="U48" i="23"/>
  <c r="B49" i="25"/>
  <c r="A49" i="25" s="1"/>
  <c r="F49" i="25"/>
  <c r="E51" i="21"/>
  <c r="E67" i="29"/>
  <c r="S53" i="16"/>
  <c r="U48" i="24"/>
  <c r="T50" i="22"/>
  <c r="L53" i="16"/>
  <c r="J54" i="16" s="1"/>
  <c r="D54" i="16" s="1"/>
  <c r="M53" i="16"/>
  <c r="K54" i="16" s="1"/>
  <c r="S48" i="26"/>
  <c r="U47" i="25"/>
  <c r="T48" i="25"/>
  <c r="L50" i="22"/>
  <c r="J51" i="22" s="1"/>
  <c r="M50" i="22"/>
  <c r="K51" i="22" s="1"/>
  <c r="B49" i="24"/>
  <c r="A49" i="24" s="1"/>
  <c r="F49" i="24"/>
  <c r="L54" i="11"/>
  <c r="J55" i="11" s="1"/>
  <c r="M54" i="11"/>
  <c r="K55" i="11" s="1"/>
  <c r="B52" i="18"/>
  <c r="A52" i="18" s="1"/>
  <c r="F52" i="18"/>
  <c r="T52" i="17"/>
  <c r="U51" i="17"/>
  <c r="T51" i="20"/>
  <c r="L48" i="26"/>
  <c r="J49" i="26" s="1"/>
  <c r="M48" i="26"/>
  <c r="K49" i="26" s="1"/>
  <c r="T49" i="24"/>
  <c r="U49" i="22"/>
  <c r="D51" i="21"/>
  <c r="I54" i="15"/>
  <c r="U51" i="18"/>
  <c r="U52" i="17" l="1"/>
  <c r="U53" i="15"/>
  <c r="B54" i="16"/>
  <c r="A54" i="16" s="1"/>
  <c r="F54" i="16"/>
  <c r="T53" i="16"/>
  <c r="U52" i="16"/>
  <c r="S49" i="25"/>
  <c r="E50" i="24"/>
  <c r="B52" i="19"/>
  <c r="A52" i="19" s="1"/>
  <c r="F52" i="19"/>
  <c r="I49" i="26"/>
  <c r="E55" i="11"/>
  <c r="E53" i="18"/>
  <c r="B50" i="23"/>
  <c r="A50" i="23" s="1"/>
  <c r="F50" i="23"/>
  <c r="S52" i="19"/>
  <c r="I55" i="11"/>
  <c r="D55" i="11"/>
  <c r="E51" i="22"/>
  <c r="U47" i="26"/>
  <c r="T48" i="26"/>
  <c r="T50" i="23"/>
  <c r="B67" i="29"/>
  <c r="A67" i="29" s="1"/>
  <c r="F67" i="29"/>
  <c r="L51" i="21"/>
  <c r="J52" i="21" s="1"/>
  <c r="D52" i="21" s="1"/>
  <c r="M51" i="21"/>
  <c r="K52" i="21" s="1"/>
  <c r="I53" i="18"/>
  <c r="I52" i="20"/>
  <c r="D52" i="20"/>
  <c r="M52" i="19"/>
  <c r="K53" i="19" s="1"/>
  <c r="L52" i="19"/>
  <c r="J53" i="19" s="1"/>
  <c r="D53" i="19" s="1"/>
  <c r="M49" i="25"/>
  <c r="K50" i="25" s="1"/>
  <c r="L49" i="25"/>
  <c r="J50" i="25" s="1"/>
  <c r="L54" i="15"/>
  <c r="J55" i="15" s="1"/>
  <c r="M54" i="15"/>
  <c r="K55" i="15" s="1"/>
  <c r="B50" i="24"/>
  <c r="A50" i="24" s="1"/>
  <c r="F50" i="24"/>
  <c r="I54" i="16"/>
  <c r="L67" i="29"/>
  <c r="J68" i="29" s="1"/>
  <c r="D68" i="29" s="1"/>
  <c r="M67" i="29"/>
  <c r="K68" i="29" s="1"/>
  <c r="E68" i="29" s="1"/>
  <c r="L53" i="17"/>
  <c r="J54" i="17" s="1"/>
  <c r="M53" i="17"/>
  <c r="K54" i="17" s="1"/>
  <c r="B51" i="21"/>
  <c r="A51" i="21" s="1"/>
  <c r="F51" i="21"/>
  <c r="E49" i="26"/>
  <c r="S51" i="21"/>
  <c r="B53" i="18"/>
  <c r="A53" i="18" s="1"/>
  <c r="F53" i="18"/>
  <c r="I51" i="22"/>
  <c r="D51" i="22"/>
  <c r="E54" i="16"/>
  <c r="S67" i="29"/>
  <c r="U49" i="23"/>
  <c r="I50" i="24"/>
  <c r="E52" i="20"/>
  <c r="L50" i="23"/>
  <c r="J51" i="23" s="1"/>
  <c r="M50" i="23"/>
  <c r="K51" i="23" s="1"/>
  <c r="D49" i="26"/>
  <c r="B68" i="29" l="1"/>
  <c r="A68" i="29" s="1"/>
  <c r="F68" i="29"/>
  <c r="B52" i="20"/>
  <c r="A52" i="20" s="1"/>
  <c r="F52" i="20"/>
  <c r="B49" i="26"/>
  <c r="A49" i="26" s="1"/>
  <c r="F49" i="26"/>
  <c r="M50" i="24"/>
  <c r="K51" i="24" s="1"/>
  <c r="E51" i="24" s="1"/>
  <c r="L50" i="24"/>
  <c r="J51" i="24" s="1"/>
  <c r="B51" i="22"/>
  <c r="A51" i="22" s="1"/>
  <c r="F51" i="22"/>
  <c r="S49" i="26"/>
  <c r="I51" i="23"/>
  <c r="S54" i="16"/>
  <c r="M51" i="22"/>
  <c r="K52" i="22" s="1"/>
  <c r="E52" i="22" s="1"/>
  <c r="L51" i="22"/>
  <c r="J52" i="22" s="1"/>
  <c r="D52" i="22" s="1"/>
  <c r="E52" i="21"/>
  <c r="B52" i="21"/>
  <c r="A52" i="21" s="1"/>
  <c r="F52" i="21"/>
  <c r="I55" i="15"/>
  <c r="D55" i="15"/>
  <c r="S51" i="22"/>
  <c r="L55" i="11"/>
  <c r="J56" i="11" s="1"/>
  <c r="M55" i="11"/>
  <c r="K56" i="11" s="1"/>
  <c r="E56" i="11" s="1"/>
  <c r="T52" i="19"/>
  <c r="U51" i="19"/>
  <c r="S53" i="18"/>
  <c r="S50" i="24"/>
  <c r="T51" i="21"/>
  <c r="U50" i="21"/>
  <c r="I68" i="29"/>
  <c r="I50" i="25"/>
  <c r="D50" i="25"/>
  <c r="M53" i="18"/>
  <c r="K54" i="18" s="1"/>
  <c r="E54" i="18" s="1"/>
  <c r="L53" i="18"/>
  <c r="J54" i="18" s="1"/>
  <c r="S68" i="29"/>
  <c r="T68" i="29" s="1"/>
  <c r="E54" i="17"/>
  <c r="B55" i="11"/>
  <c r="A55" i="11" s="1"/>
  <c r="F55" i="11"/>
  <c r="D51" i="23"/>
  <c r="M49" i="26"/>
  <c r="K50" i="26" s="1"/>
  <c r="E50" i="26" s="1"/>
  <c r="L49" i="26"/>
  <c r="J50" i="26" s="1"/>
  <c r="B53" i="19"/>
  <c r="A53" i="19" s="1"/>
  <c r="F53" i="19"/>
  <c r="E50" i="25"/>
  <c r="E51" i="23"/>
  <c r="S52" i="20"/>
  <c r="T67" i="29"/>
  <c r="U66" i="29"/>
  <c r="I54" i="17"/>
  <c r="D54" i="17"/>
  <c r="L54" i="16"/>
  <c r="J55" i="16" s="1"/>
  <c r="M54" i="16"/>
  <c r="K55" i="16" s="1"/>
  <c r="E55" i="15"/>
  <c r="I53" i="19"/>
  <c r="M52" i="20"/>
  <c r="K53" i="20" s="1"/>
  <c r="E53" i="20" s="1"/>
  <c r="L52" i="20"/>
  <c r="J53" i="20" s="1"/>
  <c r="D53" i="20" s="1"/>
  <c r="I52" i="21"/>
  <c r="E53" i="19"/>
  <c r="S55" i="11"/>
  <c r="U48" i="25"/>
  <c r="T49" i="25"/>
  <c r="U67" i="29" l="1"/>
  <c r="U54" i="11"/>
  <c r="T55" i="11"/>
  <c r="B51" i="23"/>
  <c r="A51" i="23" s="1"/>
  <c r="F51" i="23"/>
  <c r="M50" i="25"/>
  <c r="K51" i="25" s="1"/>
  <c r="E51" i="25" s="1"/>
  <c r="L50" i="25"/>
  <c r="J51" i="25" s="1"/>
  <c r="S54" i="18"/>
  <c r="T54" i="18" s="1"/>
  <c r="S52" i="22"/>
  <c r="U51" i="22" s="1"/>
  <c r="B53" i="20"/>
  <c r="A53" i="20" s="1"/>
  <c r="F53" i="20"/>
  <c r="I55" i="16"/>
  <c r="D55" i="16"/>
  <c r="S53" i="20"/>
  <c r="T53" i="20" s="1"/>
  <c r="I50" i="26"/>
  <c r="S54" i="17"/>
  <c r="S56" i="11"/>
  <c r="S53" i="19"/>
  <c r="S51" i="23"/>
  <c r="T50" i="24"/>
  <c r="U49" i="24"/>
  <c r="I56" i="11"/>
  <c r="B55" i="15"/>
  <c r="A55" i="15" s="1"/>
  <c r="F55" i="15"/>
  <c r="I52" i="22"/>
  <c r="M54" i="17"/>
  <c r="K55" i="17" s="1"/>
  <c r="E55" i="17" s="1"/>
  <c r="L54" i="17"/>
  <c r="J55" i="17" s="1"/>
  <c r="I54" i="18"/>
  <c r="D54" i="18"/>
  <c r="B52" i="22"/>
  <c r="A52" i="22" s="1"/>
  <c r="F52" i="22"/>
  <c r="L52" i="21"/>
  <c r="J53" i="21" s="1"/>
  <c r="M52" i="21"/>
  <c r="K53" i="21" s="1"/>
  <c r="E53" i="21" s="1"/>
  <c r="M53" i="19"/>
  <c r="K54" i="19" s="1"/>
  <c r="L53" i="19"/>
  <c r="J54" i="19" s="1"/>
  <c r="S50" i="25"/>
  <c r="U52" i="18"/>
  <c r="T53" i="18"/>
  <c r="T51" i="22"/>
  <c r="U50" i="22"/>
  <c r="L55" i="15"/>
  <c r="J56" i="15" s="1"/>
  <c r="D56" i="15" s="1"/>
  <c r="M55" i="15"/>
  <c r="K56" i="15" s="1"/>
  <c r="E56" i="15" s="1"/>
  <c r="E55" i="16"/>
  <c r="L51" i="23"/>
  <c r="J52" i="23" s="1"/>
  <c r="D52" i="23" s="1"/>
  <c r="M51" i="23"/>
  <c r="K52" i="23" s="1"/>
  <c r="S50" i="26"/>
  <c r="U49" i="26" s="1"/>
  <c r="D50" i="26"/>
  <c r="I53" i="20"/>
  <c r="S55" i="15"/>
  <c r="B54" i="17"/>
  <c r="A54" i="17" s="1"/>
  <c r="F54" i="17"/>
  <c r="T52" i="20"/>
  <c r="U51" i="20"/>
  <c r="D56" i="11"/>
  <c r="B50" i="25"/>
  <c r="A50" i="25" s="1"/>
  <c r="F50" i="25"/>
  <c r="M68" i="29"/>
  <c r="K69" i="29" s="1"/>
  <c r="L68" i="29"/>
  <c r="J69" i="29" s="1"/>
  <c r="S51" i="24"/>
  <c r="T51" i="24" s="1"/>
  <c r="S52" i="21"/>
  <c r="U53" i="16"/>
  <c r="T54" i="16"/>
  <c r="T49" i="26"/>
  <c r="U48" i="26"/>
  <c r="I51" i="24"/>
  <c r="D51" i="24"/>
  <c r="T52" i="22" l="1"/>
  <c r="U52" i="20"/>
  <c r="T50" i="26"/>
  <c r="B56" i="15"/>
  <c r="A56" i="15" s="1"/>
  <c r="F56" i="15"/>
  <c r="B56" i="11"/>
  <c r="A56" i="11" s="1"/>
  <c r="F56" i="11"/>
  <c r="I54" i="19"/>
  <c r="D54" i="19"/>
  <c r="B54" i="18"/>
  <c r="A54" i="18" s="1"/>
  <c r="F54" i="18"/>
  <c r="B52" i="23"/>
  <c r="A52" i="23" s="1"/>
  <c r="F52" i="23"/>
  <c r="L51" i="24"/>
  <c r="J52" i="24" s="1"/>
  <c r="D52" i="24" s="1"/>
  <c r="M51" i="24"/>
  <c r="K52" i="24" s="1"/>
  <c r="S56" i="15"/>
  <c r="U55" i="15" s="1"/>
  <c r="I55" i="17"/>
  <c r="B51" i="24"/>
  <c r="A51" i="24" s="1"/>
  <c r="F51" i="24"/>
  <c r="T52" i="21"/>
  <c r="U51" i="21"/>
  <c r="I69" i="29"/>
  <c r="D69" i="29"/>
  <c r="D55" i="17"/>
  <c r="B50" i="26"/>
  <c r="A50" i="26" s="1"/>
  <c r="F50" i="26"/>
  <c r="I52" i="23"/>
  <c r="T50" i="25"/>
  <c r="U49" i="25"/>
  <c r="I53" i="21"/>
  <c r="D53" i="21"/>
  <c r="T51" i="23"/>
  <c r="U50" i="23"/>
  <c r="B55" i="16"/>
  <c r="A55" i="16" s="1"/>
  <c r="F55" i="16"/>
  <c r="E69" i="29"/>
  <c r="M53" i="20"/>
  <c r="K54" i="20" s="1"/>
  <c r="L53" i="20"/>
  <c r="J54" i="20" s="1"/>
  <c r="S55" i="16"/>
  <c r="L50" i="26"/>
  <c r="J51" i="26" s="1"/>
  <c r="D51" i="26" s="1"/>
  <c r="M50" i="26"/>
  <c r="K51" i="26" s="1"/>
  <c r="M52" i="22"/>
  <c r="K53" i="22" s="1"/>
  <c r="L52" i="22"/>
  <c r="J53" i="22" s="1"/>
  <c r="E54" i="19"/>
  <c r="S55" i="17"/>
  <c r="T55" i="17" s="1"/>
  <c r="L55" i="16"/>
  <c r="J56" i="16" s="1"/>
  <c r="D56" i="16" s="1"/>
  <c r="M55" i="16"/>
  <c r="K56" i="16" s="1"/>
  <c r="E56" i="16" s="1"/>
  <c r="I51" i="25"/>
  <c r="T56" i="11"/>
  <c r="S53" i="21"/>
  <c r="D51" i="25"/>
  <c r="T55" i="15"/>
  <c r="U54" i="15"/>
  <c r="I56" i="15"/>
  <c r="U53" i="18"/>
  <c r="S51" i="25"/>
  <c r="L54" i="18"/>
  <c r="J55" i="18" s="1"/>
  <c r="M54" i="18"/>
  <c r="K55" i="18" s="1"/>
  <c r="L56" i="11"/>
  <c r="J57" i="11" s="1"/>
  <c r="D57" i="11" s="1"/>
  <c r="M56" i="11"/>
  <c r="K57" i="11" s="1"/>
  <c r="U50" i="24"/>
  <c r="E52" i="23"/>
  <c r="U52" i="19"/>
  <c r="T53" i="19"/>
  <c r="T54" i="17"/>
  <c r="U53" i="17"/>
  <c r="U55" i="11"/>
  <c r="T56" i="15" l="1"/>
  <c r="L51" i="25"/>
  <c r="J52" i="25" s="1"/>
  <c r="D52" i="25" s="1"/>
  <c r="M51" i="25"/>
  <c r="K52" i="25" s="1"/>
  <c r="S56" i="16"/>
  <c r="U55" i="16" s="1"/>
  <c r="S69" i="29"/>
  <c r="B69" i="29"/>
  <c r="A69" i="29" s="1"/>
  <c r="F69" i="29"/>
  <c r="B52" i="24"/>
  <c r="A52" i="24" s="1"/>
  <c r="F52" i="24"/>
  <c r="E52" i="24"/>
  <c r="B54" i="19"/>
  <c r="A54" i="19" s="1"/>
  <c r="F54" i="19"/>
  <c r="B57" i="11"/>
  <c r="A57" i="11" s="1"/>
  <c r="F57" i="11"/>
  <c r="S54" i="19"/>
  <c r="T55" i="16"/>
  <c r="U54" i="16"/>
  <c r="B53" i="21"/>
  <c r="A53" i="21" s="1"/>
  <c r="F53" i="21"/>
  <c r="B51" i="26"/>
  <c r="A51" i="26" s="1"/>
  <c r="F51" i="26"/>
  <c r="U52" i="21"/>
  <c r="I52" i="24"/>
  <c r="E57" i="11"/>
  <c r="I55" i="18"/>
  <c r="I56" i="16"/>
  <c r="I53" i="22"/>
  <c r="D53" i="22"/>
  <c r="E51" i="26"/>
  <c r="I54" i="20"/>
  <c r="D54" i="20"/>
  <c r="T51" i="25"/>
  <c r="M69" i="29"/>
  <c r="K70" i="29" s="1"/>
  <c r="L69" i="29"/>
  <c r="J70" i="29" s="1"/>
  <c r="D70" i="29" s="1"/>
  <c r="T53" i="21"/>
  <c r="D55" i="18"/>
  <c r="L54" i="19"/>
  <c r="J55" i="19" s="1"/>
  <c r="M54" i="19"/>
  <c r="K55" i="19" s="1"/>
  <c r="E55" i="19" s="1"/>
  <c r="S52" i="23"/>
  <c r="L56" i="15"/>
  <c r="J57" i="15" s="1"/>
  <c r="M56" i="15"/>
  <c r="K57" i="15" s="1"/>
  <c r="E55" i="18"/>
  <c r="B51" i="25"/>
  <c r="A51" i="25" s="1"/>
  <c r="F51" i="25"/>
  <c r="U54" i="17"/>
  <c r="I57" i="11"/>
  <c r="E53" i="22"/>
  <c r="I51" i="26"/>
  <c r="E54" i="20"/>
  <c r="B56" i="16"/>
  <c r="A56" i="16" s="1"/>
  <c r="F56" i="16"/>
  <c r="M53" i="21"/>
  <c r="K54" i="21" s="1"/>
  <c r="L53" i="21"/>
  <c r="J54" i="21" s="1"/>
  <c r="D54" i="21" s="1"/>
  <c r="U50" i="25"/>
  <c r="M52" i="23"/>
  <c r="K53" i="23" s="1"/>
  <c r="L52" i="23"/>
  <c r="J53" i="23" s="1"/>
  <c r="B55" i="17"/>
  <c r="A55" i="17" s="1"/>
  <c r="F55" i="17"/>
  <c r="L55" i="17"/>
  <c r="J56" i="17" s="1"/>
  <c r="D56" i="17" s="1"/>
  <c r="M55" i="17"/>
  <c r="K56" i="17" s="1"/>
  <c r="T56" i="16" l="1"/>
  <c r="B54" i="21"/>
  <c r="A54" i="21" s="1"/>
  <c r="F54" i="21"/>
  <c r="B70" i="29"/>
  <c r="A70" i="29" s="1"/>
  <c r="F70" i="29"/>
  <c r="L57" i="11"/>
  <c r="J58" i="11" s="1"/>
  <c r="M57" i="11"/>
  <c r="K58" i="11" s="1"/>
  <c r="E58" i="11" s="1"/>
  <c r="B55" i="18"/>
  <c r="A55" i="18" s="1"/>
  <c r="F55" i="18"/>
  <c r="S51" i="26"/>
  <c r="L56" i="16"/>
  <c r="J57" i="16" s="1"/>
  <c r="M56" i="16"/>
  <c r="K57" i="16" s="1"/>
  <c r="I52" i="25"/>
  <c r="B56" i="17"/>
  <c r="A56" i="17" s="1"/>
  <c r="F56" i="17"/>
  <c r="L52" i="24"/>
  <c r="J53" i="24" s="1"/>
  <c r="M52" i="24"/>
  <c r="K53" i="24" s="1"/>
  <c r="E53" i="24" s="1"/>
  <c r="I56" i="17"/>
  <c r="I53" i="23"/>
  <c r="D53" i="23"/>
  <c r="E54" i="21"/>
  <c r="S54" i="20"/>
  <c r="I57" i="15"/>
  <c r="D57" i="15"/>
  <c r="I55" i="19"/>
  <c r="M54" i="20"/>
  <c r="K55" i="20" s="1"/>
  <c r="L54" i="20"/>
  <c r="J55" i="20" s="1"/>
  <c r="D55" i="19"/>
  <c r="E70" i="29"/>
  <c r="E52" i="25"/>
  <c r="M51" i="26"/>
  <c r="K52" i="26" s="1"/>
  <c r="L51" i="26"/>
  <c r="J52" i="26" s="1"/>
  <c r="B52" i="25"/>
  <c r="A52" i="25" s="1"/>
  <c r="F52" i="25"/>
  <c r="E53" i="23"/>
  <c r="B53" i="22"/>
  <c r="A53" i="22" s="1"/>
  <c r="F53" i="22"/>
  <c r="U68" i="29"/>
  <c r="T69" i="29"/>
  <c r="S53" i="22"/>
  <c r="U51" i="23"/>
  <c r="T52" i="23"/>
  <c r="B54" i="20"/>
  <c r="A54" i="20" s="1"/>
  <c r="F54" i="20"/>
  <c r="M55" i="18"/>
  <c r="K56" i="18" s="1"/>
  <c r="L55" i="18"/>
  <c r="J56" i="18" s="1"/>
  <c r="S55" i="19"/>
  <c r="T55" i="19" s="1"/>
  <c r="S52" i="24"/>
  <c r="E56" i="17"/>
  <c r="I54" i="21"/>
  <c r="S55" i="18"/>
  <c r="E57" i="15"/>
  <c r="I70" i="29"/>
  <c r="M53" i="22"/>
  <c r="K54" i="22" s="1"/>
  <c r="E54" i="22" s="1"/>
  <c r="L53" i="22"/>
  <c r="J54" i="22" s="1"/>
  <c r="D54" i="22" s="1"/>
  <c r="S57" i="11"/>
  <c r="U53" i="19"/>
  <c r="T54" i="19"/>
  <c r="U54" i="19" l="1"/>
  <c r="S53" i="24"/>
  <c r="U52" i="24" s="1"/>
  <c r="S58" i="11"/>
  <c r="T55" i="18"/>
  <c r="U54" i="18"/>
  <c r="M55" i="19"/>
  <c r="K56" i="19" s="1"/>
  <c r="L55" i="19"/>
  <c r="J56" i="19" s="1"/>
  <c r="D56" i="19" s="1"/>
  <c r="B53" i="23"/>
  <c r="A53" i="23" s="1"/>
  <c r="F53" i="23"/>
  <c r="E57" i="16"/>
  <c r="U56" i="11"/>
  <c r="T57" i="11"/>
  <c r="S57" i="15"/>
  <c r="M54" i="21"/>
  <c r="K55" i="21" s="1"/>
  <c r="E55" i="21" s="1"/>
  <c r="L54" i="21"/>
  <c r="J55" i="21" s="1"/>
  <c r="M70" i="29"/>
  <c r="K71" i="29" s="1"/>
  <c r="E71" i="29" s="1"/>
  <c r="L70" i="29"/>
  <c r="J71" i="29" s="1"/>
  <c r="E56" i="18"/>
  <c r="I56" i="18"/>
  <c r="B55" i="19"/>
  <c r="A55" i="19" s="1"/>
  <c r="F55" i="19"/>
  <c r="M57" i="15"/>
  <c r="K58" i="15" s="1"/>
  <c r="E58" i="15" s="1"/>
  <c r="L57" i="15"/>
  <c r="J58" i="15" s="1"/>
  <c r="L52" i="25"/>
  <c r="J53" i="25" s="1"/>
  <c r="M52" i="25"/>
  <c r="K53" i="25" s="1"/>
  <c r="E53" i="25" s="1"/>
  <c r="T51" i="26"/>
  <c r="U50" i="26"/>
  <c r="T52" i="24"/>
  <c r="U51" i="24"/>
  <c r="S54" i="22"/>
  <c r="T54" i="22" s="1"/>
  <c r="B54" i="22"/>
  <c r="A54" i="22" s="1"/>
  <c r="F54" i="22"/>
  <c r="S52" i="25"/>
  <c r="I55" i="20"/>
  <c r="T54" i="20"/>
  <c r="U53" i="20"/>
  <c r="L56" i="17"/>
  <c r="J57" i="17" s="1"/>
  <c r="M56" i="17"/>
  <c r="K57" i="17" s="1"/>
  <c r="E57" i="17" s="1"/>
  <c r="I58" i="11"/>
  <c r="D58" i="11"/>
  <c r="T53" i="22"/>
  <c r="U52" i="22"/>
  <c r="B57" i="15"/>
  <c r="A57" i="15" s="1"/>
  <c r="F57" i="15"/>
  <c r="E55" i="20"/>
  <c r="I57" i="16"/>
  <c r="D57" i="16"/>
  <c r="D56" i="18"/>
  <c r="I54" i="22"/>
  <c r="S56" i="17"/>
  <c r="D55" i="20"/>
  <c r="S53" i="23"/>
  <c r="I52" i="26"/>
  <c r="D52" i="26"/>
  <c r="S70" i="29"/>
  <c r="S54" i="21"/>
  <c r="M53" i="23"/>
  <c r="K54" i="23" s="1"/>
  <c r="E54" i="23" s="1"/>
  <c r="L53" i="23"/>
  <c r="J54" i="23" s="1"/>
  <c r="I53" i="24"/>
  <c r="D53" i="24"/>
  <c r="E52" i="26"/>
  <c r="U53" i="22" l="1"/>
  <c r="T53" i="24"/>
  <c r="T70" i="29"/>
  <c r="U69" i="29"/>
  <c r="T56" i="17"/>
  <c r="U55" i="17"/>
  <c r="S55" i="20"/>
  <c r="B58" i="11"/>
  <c r="A58" i="11" s="1"/>
  <c r="F58" i="11"/>
  <c r="B56" i="19"/>
  <c r="A56" i="19" s="1"/>
  <c r="F56" i="19"/>
  <c r="I71" i="29"/>
  <c r="D71" i="29"/>
  <c r="M53" i="24"/>
  <c r="K54" i="24" s="1"/>
  <c r="L53" i="24"/>
  <c r="J54" i="24" s="1"/>
  <c r="D54" i="24" s="1"/>
  <c r="T53" i="23"/>
  <c r="U52" i="23"/>
  <c r="B53" i="24"/>
  <c r="A53" i="24" s="1"/>
  <c r="F53" i="24"/>
  <c r="S71" i="29"/>
  <c r="T71" i="29" s="1"/>
  <c r="M52" i="26"/>
  <c r="K53" i="26" s="1"/>
  <c r="E53" i="26" s="1"/>
  <c r="L52" i="26"/>
  <c r="J53" i="26" s="1"/>
  <c r="D53" i="26" s="1"/>
  <c r="S57" i="17"/>
  <c r="U56" i="17" s="1"/>
  <c r="B56" i="18"/>
  <c r="A56" i="18" s="1"/>
  <c r="F56" i="18"/>
  <c r="S53" i="25"/>
  <c r="T53" i="25" s="1"/>
  <c r="S56" i="18"/>
  <c r="I55" i="21"/>
  <c r="D55" i="21"/>
  <c r="S57" i="16"/>
  <c r="S55" i="21"/>
  <c r="T55" i="21" s="1"/>
  <c r="S54" i="23"/>
  <c r="B57" i="16"/>
  <c r="A57" i="16" s="1"/>
  <c r="F57" i="16"/>
  <c r="I57" i="17"/>
  <c r="D57" i="17"/>
  <c r="U51" i="25"/>
  <c r="T52" i="25"/>
  <c r="I53" i="25"/>
  <c r="D53" i="25"/>
  <c r="L56" i="18"/>
  <c r="J57" i="18" s="1"/>
  <c r="M56" i="18"/>
  <c r="K57" i="18" s="1"/>
  <c r="I56" i="19"/>
  <c r="T54" i="21"/>
  <c r="U53" i="21"/>
  <c r="B52" i="26"/>
  <c r="A52" i="26" s="1"/>
  <c r="F52" i="26"/>
  <c r="I58" i="15"/>
  <c r="S58" i="15"/>
  <c r="T58" i="15" s="1"/>
  <c r="U57" i="11"/>
  <c r="E56" i="19"/>
  <c r="S52" i="26"/>
  <c r="I54" i="23"/>
  <c r="B55" i="20"/>
  <c r="A55" i="20" s="1"/>
  <c r="F55" i="20"/>
  <c r="M54" i="22"/>
  <c r="K55" i="22" s="1"/>
  <c r="L54" i="22"/>
  <c r="J55" i="22" s="1"/>
  <c r="M57" i="16"/>
  <c r="K58" i="16" s="1"/>
  <c r="L57" i="16"/>
  <c r="J58" i="16" s="1"/>
  <c r="D58" i="16" s="1"/>
  <c r="D58" i="15"/>
  <c r="L58" i="11"/>
  <c r="J59" i="11" s="1"/>
  <c r="D59" i="11" s="1"/>
  <c r="M58" i="11"/>
  <c r="K59" i="11" s="1"/>
  <c r="M55" i="20"/>
  <c r="K56" i="20" s="1"/>
  <c r="L55" i="20"/>
  <c r="J56" i="20" s="1"/>
  <c r="D56" i="20" s="1"/>
  <c r="T57" i="15"/>
  <c r="U56" i="15"/>
  <c r="T58" i="11"/>
  <c r="D54" i="23"/>
  <c r="U54" i="21" l="1"/>
  <c r="U52" i="25"/>
  <c r="S53" i="26"/>
  <c r="T53" i="26" s="1"/>
  <c r="T52" i="26"/>
  <c r="U51" i="26"/>
  <c r="M53" i="25"/>
  <c r="K54" i="25" s="1"/>
  <c r="L53" i="25"/>
  <c r="J54" i="25" s="1"/>
  <c r="D54" i="25" s="1"/>
  <c r="T57" i="16"/>
  <c r="U56" i="16"/>
  <c r="E54" i="24"/>
  <c r="B59" i="11"/>
  <c r="A59" i="11" s="1"/>
  <c r="F59" i="11"/>
  <c r="B54" i="23"/>
  <c r="A54" i="23" s="1"/>
  <c r="F54" i="23"/>
  <c r="I59" i="11"/>
  <c r="E55" i="22"/>
  <c r="S56" i="19"/>
  <c r="M58" i="15"/>
  <c r="K59" i="15" s="1"/>
  <c r="L58" i="15"/>
  <c r="J59" i="15" s="1"/>
  <c r="D59" i="15" s="1"/>
  <c r="B53" i="26"/>
  <c r="A53" i="26" s="1"/>
  <c r="F53" i="26"/>
  <c r="I57" i="18"/>
  <c r="B58" i="16"/>
  <c r="A58" i="16" s="1"/>
  <c r="F58" i="16"/>
  <c r="B56" i="20"/>
  <c r="A56" i="20" s="1"/>
  <c r="F56" i="20"/>
  <c r="L57" i="17"/>
  <c r="J58" i="17" s="1"/>
  <c r="D58" i="17" s="1"/>
  <c r="M57" i="17"/>
  <c r="K58" i="17" s="1"/>
  <c r="E58" i="16"/>
  <c r="M55" i="21"/>
  <c r="K56" i="21" s="1"/>
  <c r="L55" i="21"/>
  <c r="J56" i="21" s="1"/>
  <c r="D56" i="21" s="1"/>
  <c r="D57" i="18"/>
  <c r="I53" i="26"/>
  <c r="I54" i="24"/>
  <c r="L71" i="29"/>
  <c r="J72" i="29" s="1"/>
  <c r="D72" i="29" s="1"/>
  <c r="M71" i="29"/>
  <c r="K72" i="29" s="1"/>
  <c r="E59" i="11"/>
  <c r="I55" i="22"/>
  <c r="D55" i="22"/>
  <c r="E57" i="18"/>
  <c r="B58" i="15"/>
  <c r="A58" i="15" s="1"/>
  <c r="F58" i="15"/>
  <c r="B57" i="17"/>
  <c r="A57" i="17" s="1"/>
  <c r="F57" i="17"/>
  <c r="B55" i="21"/>
  <c r="A55" i="21" s="1"/>
  <c r="F55" i="21"/>
  <c r="T56" i="18"/>
  <c r="U55" i="18"/>
  <c r="B54" i="24"/>
  <c r="A54" i="24" s="1"/>
  <c r="F54" i="24"/>
  <c r="T54" i="23"/>
  <c r="B71" i="29"/>
  <c r="A71" i="29" s="1"/>
  <c r="F71" i="29"/>
  <c r="E56" i="20"/>
  <c r="U57" i="15"/>
  <c r="I56" i="20"/>
  <c r="I58" i="16"/>
  <c r="L54" i="23"/>
  <c r="J55" i="23" s="1"/>
  <c r="M54" i="23"/>
  <c r="K55" i="23" s="1"/>
  <c r="L56" i="19"/>
  <c r="J57" i="19" s="1"/>
  <c r="M56" i="19"/>
  <c r="K57" i="19" s="1"/>
  <c r="B53" i="25"/>
  <c r="A53" i="25" s="1"/>
  <c r="F53" i="25"/>
  <c r="U53" i="23"/>
  <c r="T55" i="20"/>
  <c r="U54" i="20"/>
  <c r="T57" i="17"/>
  <c r="U70" i="29"/>
  <c r="U52" i="26" l="1"/>
  <c r="B58" i="17"/>
  <c r="A58" i="17" s="1"/>
  <c r="F58" i="17"/>
  <c r="I57" i="19"/>
  <c r="D57" i="19"/>
  <c r="B56" i="21"/>
  <c r="A56" i="21" s="1"/>
  <c r="F56" i="21"/>
  <c r="B59" i="15"/>
  <c r="A59" i="15" s="1"/>
  <c r="F59" i="15"/>
  <c r="S59" i="11"/>
  <c r="E58" i="17"/>
  <c r="E55" i="23"/>
  <c r="B72" i="29"/>
  <c r="A72" i="29" s="1"/>
  <c r="F72" i="29"/>
  <c r="B55" i="22"/>
  <c r="A55" i="22" s="1"/>
  <c r="F55" i="22"/>
  <c r="I56" i="21"/>
  <c r="L57" i="18"/>
  <c r="J58" i="18" s="1"/>
  <c r="D58" i="18" s="1"/>
  <c r="M57" i="18"/>
  <c r="K58" i="18" s="1"/>
  <c r="E58" i="18" s="1"/>
  <c r="S56" i="20"/>
  <c r="M55" i="22"/>
  <c r="K56" i="22" s="1"/>
  <c r="E56" i="22" s="1"/>
  <c r="L55" i="22"/>
  <c r="J56" i="22" s="1"/>
  <c r="I72" i="29"/>
  <c r="L53" i="26"/>
  <c r="J54" i="26" s="1"/>
  <c r="M53" i="26"/>
  <c r="K54" i="26" s="1"/>
  <c r="S58" i="16"/>
  <c r="E57" i="19"/>
  <c r="M59" i="11"/>
  <c r="K60" i="11" s="1"/>
  <c r="E60" i="11" s="1"/>
  <c r="L59" i="11"/>
  <c r="J60" i="11" s="1"/>
  <c r="S54" i="24"/>
  <c r="L58" i="16"/>
  <c r="J59" i="16" s="1"/>
  <c r="M58" i="16"/>
  <c r="K59" i="16" s="1"/>
  <c r="B57" i="18"/>
  <c r="A57" i="18" s="1"/>
  <c r="F57" i="18"/>
  <c r="T56" i="19"/>
  <c r="U55" i="19"/>
  <c r="B54" i="25"/>
  <c r="A54" i="25" s="1"/>
  <c r="F54" i="25"/>
  <c r="L56" i="20"/>
  <c r="J57" i="20" s="1"/>
  <c r="M56" i="20"/>
  <c r="K57" i="20" s="1"/>
  <c r="S57" i="18"/>
  <c r="L54" i="24"/>
  <c r="J55" i="24" s="1"/>
  <c r="M54" i="24"/>
  <c r="K55" i="24" s="1"/>
  <c r="E55" i="24" s="1"/>
  <c r="I58" i="17"/>
  <c r="I59" i="15"/>
  <c r="S55" i="22"/>
  <c r="I54" i="25"/>
  <c r="I55" i="23"/>
  <c r="E72" i="29"/>
  <c r="E56" i="21"/>
  <c r="E59" i="15"/>
  <c r="D55" i="23"/>
  <c r="E54" i="25"/>
  <c r="S60" i="11" l="1"/>
  <c r="U59" i="11" s="1"/>
  <c r="S56" i="21"/>
  <c r="M55" i="23"/>
  <c r="K56" i="23" s="1"/>
  <c r="E56" i="23" s="1"/>
  <c r="L55" i="23"/>
  <c r="J56" i="23" s="1"/>
  <c r="E54" i="26"/>
  <c r="U54" i="22"/>
  <c r="T55" i="22"/>
  <c r="U56" i="18"/>
  <c r="T57" i="18"/>
  <c r="I59" i="16"/>
  <c r="D59" i="16"/>
  <c r="S57" i="19"/>
  <c r="S54" i="25"/>
  <c r="L54" i="25"/>
  <c r="J55" i="25" s="1"/>
  <c r="M54" i="25"/>
  <c r="K55" i="25" s="1"/>
  <c r="L59" i="15"/>
  <c r="J60" i="15" s="1"/>
  <c r="M59" i="15"/>
  <c r="K60" i="15" s="1"/>
  <c r="E60" i="15" s="1"/>
  <c r="I55" i="24"/>
  <c r="D55" i="24"/>
  <c r="I57" i="20"/>
  <c r="D57" i="20"/>
  <c r="I60" i="11"/>
  <c r="D60" i="11"/>
  <c r="T58" i="16"/>
  <c r="U57" i="16"/>
  <c r="L72" i="29"/>
  <c r="J73" i="29" s="1"/>
  <c r="M72" i="29"/>
  <c r="K73" i="29" s="1"/>
  <c r="T56" i="20"/>
  <c r="U55" i="20"/>
  <c r="S55" i="23"/>
  <c r="B57" i="19"/>
  <c r="A57" i="19" s="1"/>
  <c r="F57" i="19"/>
  <c r="S56" i="22"/>
  <c r="T56" i="22" s="1"/>
  <c r="S58" i="18"/>
  <c r="T58" i="18" s="1"/>
  <c r="I56" i="22"/>
  <c r="L56" i="21"/>
  <c r="J57" i="21" s="1"/>
  <c r="M56" i="21"/>
  <c r="K57" i="21" s="1"/>
  <c r="E57" i="21" s="1"/>
  <c r="T59" i="11"/>
  <c r="U58" i="11"/>
  <c r="B55" i="23"/>
  <c r="A55" i="23" s="1"/>
  <c r="F55" i="23"/>
  <c r="L58" i="17"/>
  <c r="J59" i="17" s="1"/>
  <c r="M58" i="17"/>
  <c r="K59" i="17" s="1"/>
  <c r="S55" i="24"/>
  <c r="T55" i="24" s="1"/>
  <c r="I54" i="26"/>
  <c r="D54" i="26"/>
  <c r="S58" i="17"/>
  <c r="L57" i="19"/>
  <c r="J58" i="19" s="1"/>
  <c r="M57" i="19"/>
  <c r="K58" i="19" s="1"/>
  <c r="S59" i="15"/>
  <c r="S72" i="29"/>
  <c r="B58" i="18"/>
  <c r="A58" i="18" s="1"/>
  <c r="F58" i="18"/>
  <c r="U53" i="24"/>
  <c r="T54" i="24"/>
  <c r="E59" i="16"/>
  <c r="E57" i="20"/>
  <c r="I58" i="18"/>
  <c r="D56" i="22"/>
  <c r="T60" i="11" l="1"/>
  <c r="U54" i="24"/>
  <c r="U55" i="22"/>
  <c r="S57" i="21"/>
  <c r="U56" i="21" s="1"/>
  <c r="S60" i="15"/>
  <c r="U59" i="15" s="1"/>
  <c r="I59" i="17"/>
  <c r="D59" i="17"/>
  <c r="U54" i="23"/>
  <c r="T55" i="23"/>
  <c r="B57" i="20"/>
  <c r="A57" i="20" s="1"/>
  <c r="F57" i="20"/>
  <c r="L59" i="16"/>
  <c r="J60" i="16" s="1"/>
  <c r="D60" i="16" s="1"/>
  <c r="M59" i="16"/>
  <c r="K60" i="16" s="1"/>
  <c r="B56" i="22"/>
  <c r="A56" i="22" s="1"/>
  <c r="F56" i="22"/>
  <c r="I58" i="19"/>
  <c r="M58" i="18"/>
  <c r="K59" i="18" s="1"/>
  <c r="L58" i="18"/>
  <c r="J59" i="18" s="1"/>
  <c r="T72" i="29"/>
  <c r="U71" i="29"/>
  <c r="T58" i="17"/>
  <c r="U57" i="17"/>
  <c r="L56" i="22"/>
  <c r="J57" i="22" s="1"/>
  <c r="D57" i="22" s="1"/>
  <c r="M56" i="22"/>
  <c r="K57" i="22" s="1"/>
  <c r="S56" i="23"/>
  <c r="U55" i="23" s="1"/>
  <c r="B60" i="11"/>
  <c r="A60" i="11" s="1"/>
  <c r="F60" i="11"/>
  <c r="B55" i="24"/>
  <c r="A55" i="24" s="1"/>
  <c r="F55" i="24"/>
  <c r="I60" i="15"/>
  <c r="D60" i="15"/>
  <c r="T54" i="25"/>
  <c r="U53" i="25"/>
  <c r="U57" i="18"/>
  <c r="S57" i="20"/>
  <c r="L54" i="26"/>
  <c r="J55" i="26" s="1"/>
  <c r="M54" i="26"/>
  <c r="K55" i="26" s="1"/>
  <c r="E58" i="19"/>
  <c r="T56" i="21"/>
  <c r="U55" i="21"/>
  <c r="S59" i="16"/>
  <c r="U58" i="15"/>
  <c r="T59" i="15"/>
  <c r="I57" i="21"/>
  <c r="D57" i="21"/>
  <c r="D58" i="19"/>
  <c r="M60" i="11"/>
  <c r="K61" i="11" s="1"/>
  <c r="L60" i="11"/>
  <c r="J61" i="11" s="1"/>
  <c r="M55" i="24"/>
  <c r="K56" i="24" s="1"/>
  <c r="L55" i="24"/>
  <c r="J56" i="24" s="1"/>
  <c r="I55" i="25"/>
  <c r="D55" i="25"/>
  <c r="U56" i="19"/>
  <c r="T57" i="19"/>
  <c r="S54" i="26"/>
  <c r="I56" i="23"/>
  <c r="E73" i="29"/>
  <c r="E59" i="17"/>
  <c r="B54" i="26"/>
  <c r="A54" i="26" s="1"/>
  <c r="F54" i="26"/>
  <c r="D56" i="23"/>
  <c r="I73" i="29"/>
  <c r="D73" i="29"/>
  <c r="L57" i="20"/>
  <c r="J58" i="20" s="1"/>
  <c r="M57" i="20"/>
  <c r="K58" i="20" s="1"/>
  <c r="E55" i="25"/>
  <c r="B59" i="16"/>
  <c r="A59" i="16" s="1"/>
  <c r="F59" i="16"/>
  <c r="T57" i="21" l="1"/>
  <c r="B73" i="29"/>
  <c r="A73" i="29" s="1"/>
  <c r="F73" i="29"/>
  <c r="S73" i="29"/>
  <c r="I56" i="24"/>
  <c r="B57" i="21"/>
  <c r="A57" i="21" s="1"/>
  <c r="F57" i="21"/>
  <c r="U56" i="20"/>
  <c r="T57" i="20"/>
  <c r="E59" i="18"/>
  <c r="B55" i="25"/>
  <c r="A55" i="25" s="1"/>
  <c r="F55" i="25"/>
  <c r="B58" i="19"/>
  <c r="A58" i="19" s="1"/>
  <c r="F58" i="19"/>
  <c r="S58" i="19"/>
  <c r="I55" i="26"/>
  <c r="M60" i="15"/>
  <c r="K61" i="15" s="1"/>
  <c r="L60" i="15"/>
  <c r="J61" i="15" s="1"/>
  <c r="D61" i="15" s="1"/>
  <c r="I57" i="22"/>
  <c r="I60" i="16"/>
  <c r="B59" i="17"/>
  <c r="A59" i="17" s="1"/>
  <c r="F59" i="17"/>
  <c r="S55" i="25"/>
  <c r="M73" i="29"/>
  <c r="K74" i="29" s="1"/>
  <c r="L73" i="29"/>
  <c r="J74" i="29" s="1"/>
  <c r="D74" i="29" s="1"/>
  <c r="M56" i="23"/>
  <c r="K57" i="23" s="1"/>
  <c r="L56" i="23"/>
  <c r="J57" i="23" s="1"/>
  <c r="I61" i="11"/>
  <c r="M57" i="21"/>
  <c r="K58" i="21" s="1"/>
  <c r="L57" i="21"/>
  <c r="J58" i="21" s="1"/>
  <c r="T60" i="15"/>
  <c r="D61" i="11"/>
  <c r="M58" i="19"/>
  <c r="K59" i="19" s="1"/>
  <c r="E59" i="19" s="1"/>
  <c r="L58" i="19"/>
  <c r="J59" i="19" s="1"/>
  <c r="D59" i="19" s="1"/>
  <c r="B60" i="16"/>
  <c r="A60" i="16" s="1"/>
  <c r="F60" i="16"/>
  <c r="U53" i="26"/>
  <c r="T54" i="26"/>
  <c r="T59" i="16"/>
  <c r="U58" i="16"/>
  <c r="E57" i="22"/>
  <c r="B57" i="22"/>
  <c r="A57" i="22" s="1"/>
  <c r="F57" i="22"/>
  <c r="I58" i="20"/>
  <c r="S59" i="17"/>
  <c r="E56" i="24"/>
  <c r="B56" i="23"/>
  <c r="A56" i="23" s="1"/>
  <c r="F56" i="23"/>
  <c r="D55" i="26"/>
  <c r="E55" i="26"/>
  <c r="M55" i="25"/>
  <c r="K56" i="25" s="1"/>
  <c r="L55" i="25"/>
  <c r="J56" i="25" s="1"/>
  <c r="E61" i="11"/>
  <c r="E60" i="16"/>
  <c r="E58" i="20"/>
  <c r="B60" i="15"/>
  <c r="A60" i="15" s="1"/>
  <c r="F60" i="15"/>
  <c r="D56" i="24"/>
  <c r="I59" i="18"/>
  <c r="D59" i="18"/>
  <c r="D58" i="20"/>
  <c r="T56" i="23"/>
  <c r="M59" i="17"/>
  <c r="K60" i="17" s="1"/>
  <c r="E60" i="17" s="1"/>
  <c r="L59" i="17"/>
  <c r="J60" i="17" s="1"/>
  <c r="D60" i="17" s="1"/>
  <c r="B74" i="29" l="1"/>
  <c r="A74" i="29" s="1"/>
  <c r="F74" i="29"/>
  <c r="B61" i="15"/>
  <c r="A61" i="15" s="1"/>
  <c r="F61" i="15"/>
  <c r="B60" i="17"/>
  <c r="A60" i="17" s="1"/>
  <c r="F60" i="17"/>
  <c r="B55" i="26"/>
  <c r="A55" i="26" s="1"/>
  <c r="F55" i="26"/>
  <c r="S60" i="17"/>
  <c r="T60" i="17" s="1"/>
  <c r="I57" i="23"/>
  <c r="L55" i="26"/>
  <c r="J56" i="26" s="1"/>
  <c r="M55" i="26"/>
  <c r="K56" i="26" s="1"/>
  <c r="E56" i="26" s="1"/>
  <c r="B59" i="19"/>
  <c r="A59" i="19" s="1"/>
  <c r="F59" i="19"/>
  <c r="B56" i="24"/>
  <c r="A56" i="24" s="1"/>
  <c r="F56" i="24"/>
  <c r="I56" i="25"/>
  <c r="E58" i="21"/>
  <c r="B58" i="20"/>
  <c r="A58" i="20" s="1"/>
  <c r="F58" i="20"/>
  <c r="S61" i="11"/>
  <c r="S55" i="26"/>
  <c r="M58" i="20"/>
  <c r="K59" i="20" s="1"/>
  <c r="E59" i="20" s="1"/>
  <c r="L58" i="20"/>
  <c r="J59" i="20" s="1"/>
  <c r="D59" i="20" s="1"/>
  <c r="S57" i="22"/>
  <c r="L61" i="11"/>
  <c r="J62" i="11" s="1"/>
  <c r="D62" i="11" s="1"/>
  <c r="M61" i="11"/>
  <c r="K62" i="11" s="1"/>
  <c r="U54" i="25"/>
  <c r="T55" i="25"/>
  <c r="D56" i="25"/>
  <c r="I60" i="17"/>
  <c r="M59" i="18"/>
  <c r="K60" i="18" s="1"/>
  <c r="L59" i="18"/>
  <c r="J60" i="18" s="1"/>
  <c r="D60" i="18" s="1"/>
  <c r="I58" i="21"/>
  <c r="I74" i="29"/>
  <c r="L56" i="24"/>
  <c r="J57" i="24" s="1"/>
  <c r="D57" i="24" s="1"/>
  <c r="M56" i="24"/>
  <c r="K57" i="24" s="1"/>
  <c r="E57" i="24" s="1"/>
  <c r="S58" i="20"/>
  <c r="U58" i="17"/>
  <c r="T59" i="17"/>
  <c r="I59" i="19"/>
  <c r="E57" i="23"/>
  <c r="I61" i="15"/>
  <c r="S59" i="19"/>
  <c r="T59" i="19" s="1"/>
  <c r="D58" i="21"/>
  <c r="E74" i="29"/>
  <c r="B59" i="18"/>
  <c r="A59" i="18" s="1"/>
  <c r="F59" i="18"/>
  <c r="S60" i="16"/>
  <c r="D57" i="23"/>
  <c r="S56" i="24"/>
  <c r="B61" i="11"/>
  <c r="A61" i="11" s="1"/>
  <c r="F61" i="11"/>
  <c r="E56" i="25"/>
  <c r="L60" i="16"/>
  <c r="J61" i="16" s="1"/>
  <c r="M60" i="16"/>
  <c r="K61" i="16" s="1"/>
  <c r="L57" i="22"/>
  <c r="J58" i="22" s="1"/>
  <c r="M57" i="22"/>
  <c r="K58" i="22" s="1"/>
  <c r="E61" i="15"/>
  <c r="T58" i="19"/>
  <c r="U57" i="19"/>
  <c r="S59" i="18"/>
  <c r="T73" i="29"/>
  <c r="U72" i="29"/>
  <c r="U58" i="19" l="1"/>
  <c r="B57" i="24"/>
  <c r="A57" i="24" s="1"/>
  <c r="F57" i="24"/>
  <c r="U58" i="18"/>
  <c r="T59" i="18"/>
  <c r="I58" i="22"/>
  <c r="D58" i="22"/>
  <c r="B58" i="21"/>
  <c r="A58" i="21" s="1"/>
  <c r="F58" i="21"/>
  <c r="U54" i="26"/>
  <c r="T55" i="26"/>
  <c r="T60" i="16"/>
  <c r="U59" i="16"/>
  <c r="E62" i="11"/>
  <c r="E60" i="18"/>
  <c r="S56" i="25"/>
  <c r="B57" i="23"/>
  <c r="A57" i="23" s="1"/>
  <c r="F57" i="23"/>
  <c r="S74" i="29"/>
  <c r="T58" i="20"/>
  <c r="U57" i="20"/>
  <c r="I60" i="18"/>
  <c r="B56" i="25"/>
  <c r="A56" i="25" s="1"/>
  <c r="F56" i="25"/>
  <c r="E58" i="22"/>
  <c r="S56" i="26"/>
  <c r="I56" i="26"/>
  <c r="L57" i="23"/>
  <c r="J58" i="23" s="1"/>
  <c r="M57" i="23"/>
  <c r="K58" i="23" s="1"/>
  <c r="E58" i="23" s="1"/>
  <c r="M61" i="15"/>
  <c r="K62" i="15" s="1"/>
  <c r="E62" i="15" s="1"/>
  <c r="L61" i="15"/>
  <c r="J62" i="15" s="1"/>
  <c r="M74" i="29"/>
  <c r="K75" i="29" s="1"/>
  <c r="L74" i="29"/>
  <c r="J75" i="29" s="1"/>
  <c r="T57" i="22"/>
  <c r="U56" i="22"/>
  <c r="B59" i="20"/>
  <c r="A59" i="20" s="1"/>
  <c r="F59" i="20"/>
  <c r="S61" i="15"/>
  <c r="S57" i="24"/>
  <c r="U56" i="24" s="1"/>
  <c r="B60" i="18"/>
  <c r="A60" i="18" s="1"/>
  <c r="F60" i="18"/>
  <c r="L59" i="19"/>
  <c r="J60" i="19" s="1"/>
  <c r="M59" i="19"/>
  <c r="K60" i="19" s="1"/>
  <c r="U59" i="17"/>
  <c r="I59" i="20"/>
  <c r="L56" i="25"/>
  <c r="J57" i="25" s="1"/>
  <c r="M56" i="25"/>
  <c r="K57" i="25" s="1"/>
  <c r="I61" i="16"/>
  <c r="D61" i="16"/>
  <c r="B62" i="11"/>
  <c r="A62" i="11" s="1"/>
  <c r="F62" i="11"/>
  <c r="U55" i="24"/>
  <c r="T56" i="24"/>
  <c r="E61" i="16"/>
  <c r="S57" i="23"/>
  <c r="S59" i="20"/>
  <c r="U58" i="20" s="1"/>
  <c r="I57" i="24"/>
  <c r="L58" i="21"/>
  <c r="J59" i="21" s="1"/>
  <c r="D59" i="21" s="1"/>
  <c r="M58" i="21"/>
  <c r="K59" i="21" s="1"/>
  <c r="M60" i="17"/>
  <c r="K61" i="17" s="1"/>
  <c r="L60" i="17"/>
  <c r="J61" i="17" s="1"/>
  <c r="I62" i="11"/>
  <c r="U60" i="11"/>
  <c r="T61" i="11"/>
  <c r="S58" i="21"/>
  <c r="D56" i="26"/>
  <c r="T57" i="24" l="1"/>
  <c r="E61" i="17"/>
  <c r="M57" i="24"/>
  <c r="K58" i="24" s="1"/>
  <c r="L57" i="24"/>
  <c r="J58" i="24" s="1"/>
  <c r="T57" i="23"/>
  <c r="U56" i="23"/>
  <c r="S62" i="15"/>
  <c r="T62" i="15" s="1"/>
  <c r="I58" i="23"/>
  <c r="T74" i="29"/>
  <c r="U73" i="29"/>
  <c r="U55" i="25"/>
  <c r="T56" i="25"/>
  <c r="L61" i="16"/>
  <c r="J62" i="16" s="1"/>
  <c r="D62" i="16" s="1"/>
  <c r="M61" i="16"/>
  <c r="K62" i="16" s="1"/>
  <c r="E62" i="16" s="1"/>
  <c r="I57" i="25"/>
  <c r="E60" i="19"/>
  <c r="U60" i="15"/>
  <c r="T61" i="15"/>
  <c r="I75" i="29"/>
  <c r="D75" i="29"/>
  <c r="S58" i="22"/>
  <c r="D58" i="23"/>
  <c r="T56" i="26"/>
  <c r="B59" i="21"/>
  <c r="A59" i="21" s="1"/>
  <c r="F59" i="21"/>
  <c r="L58" i="22"/>
  <c r="J59" i="22" s="1"/>
  <c r="M58" i="22"/>
  <c r="K59" i="22" s="1"/>
  <c r="E59" i="22" s="1"/>
  <c r="B56" i="26"/>
  <c r="A56" i="26" s="1"/>
  <c r="F56" i="26"/>
  <c r="E59" i="21"/>
  <c r="M62" i="11"/>
  <c r="K63" i="11" s="1"/>
  <c r="E63" i="11" s="1"/>
  <c r="L62" i="11"/>
  <c r="J63" i="11" s="1"/>
  <c r="I59" i="21"/>
  <c r="I60" i="19"/>
  <c r="D60" i="19"/>
  <c r="M56" i="26"/>
  <c r="K57" i="26" s="1"/>
  <c r="L56" i="26"/>
  <c r="J57" i="26" s="1"/>
  <c r="M60" i="18"/>
  <c r="K61" i="18" s="1"/>
  <c r="L60" i="18"/>
  <c r="J61" i="18" s="1"/>
  <c r="T59" i="20"/>
  <c r="S60" i="18"/>
  <c r="U55" i="26"/>
  <c r="T58" i="21"/>
  <c r="U57" i="21"/>
  <c r="I61" i="17"/>
  <c r="D61" i="17"/>
  <c r="S58" i="23"/>
  <c r="S61" i="16"/>
  <c r="B61" i="16"/>
  <c r="A61" i="16" s="1"/>
  <c r="F61" i="16"/>
  <c r="L59" i="20"/>
  <c r="J60" i="20" s="1"/>
  <c r="M59" i="20"/>
  <c r="K60" i="20" s="1"/>
  <c r="I62" i="15"/>
  <c r="D62" i="15"/>
  <c r="D57" i="25"/>
  <c r="E75" i="29"/>
  <c r="E57" i="25"/>
  <c r="S62" i="11"/>
  <c r="B58" i="22"/>
  <c r="A58" i="22" s="1"/>
  <c r="F58" i="22"/>
  <c r="U61" i="15" l="1"/>
  <c r="S59" i="22"/>
  <c r="U58" i="22" s="1"/>
  <c r="B57" i="25"/>
  <c r="A57" i="25" s="1"/>
  <c r="F57" i="25"/>
  <c r="M62" i="15"/>
  <c r="K63" i="15" s="1"/>
  <c r="L62" i="15"/>
  <c r="J63" i="15" s="1"/>
  <c r="I60" i="20"/>
  <c r="D60" i="20"/>
  <c r="B62" i="16"/>
  <c r="A62" i="16" s="1"/>
  <c r="F62" i="16"/>
  <c r="L61" i="17"/>
  <c r="J62" i="17" s="1"/>
  <c r="D62" i="17" s="1"/>
  <c r="M61" i="17"/>
  <c r="K62" i="17" s="1"/>
  <c r="M60" i="19"/>
  <c r="K61" i="19" s="1"/>
  <c r="E61" i="19" s="1"/>
  <c r="L60" i="19"/>
  <c r="J61" i="19" s="1"/>
  <c r="D61" i="19" s="1"/>
  <c r="S59" i="21"/>
  <c r="T62" i="11"/>
  <c r="U61" i="11"/>
  <c r="M59" i="21"/>
  <c r="K60" i="21" s="1"/>
  <c r="E60" i="21" s="1"/>
  <c r="L59" i="21"/>
  <c r="J60" i="21" s="1"/>
  <c r="I59" i="22"/>
  <c r="L75" i="29"/>
  <c r="J76" i="29" s="1"/>
  <c r="D76" i="29" s="1"/>
  <c r="M75" i="29"/>
  <c r="K76" i="29" s="1"/>
  <c r="E76" i="29" s="1"/>
  <c r="M57" i="25"/>
  <c r="K58" i="25" s="1"/>
  <c r="L57" i="25"/>
  <c r="J58" i="25" s="1"/>
  <c r="L58" i="23"/>
  <c r="J59" i="23" s="1"/>
  <c r="D59" i="23" s="1"/>
  <c r="M58" i="23"/>
  <c r="K59" i="23" s="1"/>
  <c r="U57" i="23"/>
  <c r="D59" i="22"/>
  <c r="S57" i="25"/>
  <c r="B62" i="15"/>
  <c r="A62" i="15" s="1"/>
  <c r="F62" i="15"/>
  <c r="S62" i="16"/>
  <c r="T62" i="16" s="1"/>
  <c r="B61" i="17"/>
  <c r="A61" i="17" s="1"/>
  <c r="F61" i="17"/>
  <c r="E61" i="18"/>
  <c r="I57" i="26"/>
  <c r="B60" i="19"/>
  <c r="A60" i="19" s="1"/>
  <c r="F60" i="19"/>
  <c r="I63" i="11"/>
  <c r="D63" i="11"/>
  <c r="D57" i="26"/>
  <c r="B58" i="23"/>
  <c r="A58" i="23" s="1"/>
  <c r="F58" i="23"/>
  <c r="S60" i="19"/>
  <c r="I58" i="24"/>
  <c r="D58" i="24"/>
  <c r="S75" i="29"/>
  <c r="E60" i="20"/>
  <c r="U60" i="16"/>
  <c r="T61" i="16"/>
  <c r="T60" i="18"/>
  <c r="U59" i="18"/>
  <c r="E57" i="26"/>
  <c r="B75" i="29"/>
  <c r="A75" i="29" s="1"/>
  <c r="F75" i="29"/>
  <c r="I62" i="16"/>
  <c r="E58" i="24"/>
  <c r="S63" i="11"/>
  <c r="I61" i="18"/>
  <c r="D61" i="18"/>
  <c r="T58" i="22"/>
  <c r="U57" i="22"/>
  <c r="T58" i="23"/>
  <c r="S61" i="17"/>
  <c r="T59" i="22" l="1"/>
  <c r="S58" i="24"/>
  <c r="M63" i="11"/>
  <c r="K64" i="11" s="1"/>
  <c r="L63" i="11"/>
  <c r="J64" i="11" s="1"/>
  <c r="D64" i="11" s="1"/>
  <c r="I63" i="15"/>
  <c r="M61" i="18"/>
  <c r="K62" i="18" s="1"/>
  <c r="L61" i="18"/>
  <c r="J62" i="18" s="1"/>
  <c r="S57" i="26"/>
  <c r="B61" i="18"/>
  <c r="A61" i="18" s="1"/>
  <c r="D62" i="18"/>
  <c r="F61" i="18"/>
  <c r="L62" i="16"/>
  <c r="J63" i="16" s="1"/>
  <c r="M62" i="16"/>
  <c r="K63" i="16" s="1"/>
  <c r="S60" i="20"/>
  <c r="L58" i="24"/>
  <c r="J59" i="24" s="1"/>
  <c r="D59" i="24" s="1"/>
  <c r="M58" i="24"/>
  <c r="K59" i="24" s="1"/>
  <c r="T60" i="19"/>
  <c r="U59" i="19"/>
  <c r="B59" i="23"/>
  <c r="A59" i="23" s="1"/>
  <c r="F59" i="23"/>
  <c r="D63" i="15"/>
  <c r="B59" i="22"/>
  <c r="A59" i="22" s="1"/>
  <c r="F59" i="22"/>
  <c r="I58" i="25"/>
  <c r="T63" i="11"/>
  <c r="L60" i="20"/>
  <c r="J61" i="20" s="1"/>
  <c r="D61" i="20" s="1"/>
  <c r="M60" i="20"/>
  <c r="K61" i="20" s="1"/>
  <c r="D58" i="25"/>
  <c r="B62" i="17"/>
  <c r="A62" i="17" s="1"/>
  <c r="F62" i="17"/>
  <c r="L59" i="22"/>
  <c r="J60" i="22" s="1"/>
  <c r="D60" i="22" s="1"/>
  <c r="M59" i="22"/>
  <c r="K60" i="22" s="1"/>
  <c r="S60" i="21"/>
  <c r="T60" i="21" s="1"/>
  <c r="E62" i="17"/>
  <c r="B76" i="29"/>
  <c r="A76" i="29" s="1"/>
  <c r="F76" i="29"/>
  <c r="S76" i="29"/>
  <c r="T76" i="29" s="1"/>
  <c r="B57" i="26"/>
  <c r="A57" i="26" s="1"/>
  <c r="F57" i="26"/>
  <c r="M57" i="26"/>
  <c r="K58" i="26" s="1"/>
  <c r="L57" i="26"/>
  <c r="J58" i="26" s="1"/>
  <c r="D58" i="26" s="1"/>
  <c r="E58" i="25"/>
  <c r="E59" i="23"/>
  <c r="I60" i="21"/>
  <c r="D60" i="21"/>
  <c r="T59" i="21"/>
  <c r="U58" i="21"/>
  <c r="I62" i="17"/>
  <c r="B60" i="20"/>
  <c r="A60" i="20" s="1"/>
  <c r="F60" i="20"/>
  <c r="E63" i="15"/>
  <c r="T61" i="17"/>
  <c r="U60" i="17"/>
  <c r="U61" i="16"/>
  <c r="T75" i="29"/>
  <c r="U74" i="29"/>
  <c r="B58" i="24"/>
  <c r="A58" i="24" s="1"/>
  <c r="F58" i="24"/>
  <c r="S61" i="19"/>
  <c r="U60" i="19" s="1"/>
  <c r="B63" i="11"/>
  <c r="A63" i="11" s="1"/>
  <c r="F63" i="11"/>
  <c r="B61" i="19"/>
  <c r="A61" i="19" s="1"/>
  <c r="F61" i="19"/>
  <c r="S61" i="18"/>
  <c r="U56" i="25"/>
  <c r="T57" i="25"/>
  <c r="I59" i="23"/>
  <c r="I76" i="29"/>
  <c r="U62" i="11"/>
  <c r="I61" i="19"/>
  <c r="U75" i="29" l="1"/>
  <c r="B58" i="26"/>
  <c r="A58" i="26" s="1"/>
  <c r="F58" i="26"/>
  <c r="M59" i="23"/>
  <c r="K60" i="23" s="1"/>
  <c r="E60" i="23" s="1"/>
  <c r="L59" i="23"/>
  <c r="J60" i="23" s="1"/>
  <c r="M60" i="21"/>
  <c r="K61" i="21" s="1"/>
  <c r="L60" i="21"/>
  <c r="J61" i="21" s="1"/>
  <c r="D61" i="21" s="1"/>
  <c r="B58" i="25"/>
  <c r="A58" i="25" s="1"/>
  <c r="F58" i="25"/>
  <c r="B60" i="22"/>
  <c r="A60" i="22" s="1"/>
  <c r="F60" i="22"/>
  <c r="L62" i="17"/>
  <c r="J63" i="17" s="1"/>
  <c r="M62" i="17"/>
  <c r="K63" i="17" s="1"/>
  <c r="E63" i="17" s="1"/>
  <c r="I63" i="16"/>
  <c r="D63" i="16"/>
  <c r="E58" i="26"/>
  <c r="L61" i="19"/>
  <c r="J62" i="19" s="1"/>
  <c r="M61" i="19"/>
  <c r="K62" i="19" s="1"/>
  <c r="B64" i="11"/>
  <c r="A64" i="11" s="1"/>
  <c r="F64" i="11"/>
  <c r="S63" i="15"/>
  <c r="U59" i="20"/>
  <c r="T60" i="20"/>
  <c r="I62" i="18"/>
  <c r="E64" i="11"/>
  <c r="E59" i="24"/>
  <c r="B59" i="24"/>
  <c r="A59" i="24" s="1"/>
  <c r="F59" i="24"/>
  <c r="S58" i="25"/>
  <c r="I58" i="26"/>
  <c r="E63" i="16"/>
  <c r="T58" i="24"/>
  <c r="U57" i="24"/>
  <c r="E62" i="18"/>
  <c r="U59" i="21"/>
  <c r="E60" i="22"/>
  <c r="I59" i="24"/>
  <c r="B62" i="18"/>
  <c r="A62" i="18" s="1"/>
  <c r="F62" i="18"/>
  <c r="L76" i="29"/>
  <c r="J77" i="29" s="1"/>
  <c r="M76" i="29"/>
  <c r="K77" i="29" s="1"/>
  <c r="T61" i="18"/>
  <c r="U60" i="18"/>
  <c r="B61" i="20"/>
  <c r="A61" i="20" s="1"/>
  <c r="F61" i="20"/>
  <c r="B60" i="21"/>
  <c r="A60" i="21" s="1"/>
  <c r="F60" i="21"/>
  <c r="S59" i="23"/>
  <c r="S62" i="17"/>
  <c r="I60" i="22"/>
  <c r="I61" i="20"/>
  <c r="M58" i="25"/>
  <c r="K59" i="25" s="1"/>
  <c r="E59" i="25" s="1"/>
  <c r="L58" i="25"/>
  <c r="J59" i="25" s="1"/>
  <c r="D59" i="25" s="1"/>
  <c r="B63" i="15"/>
  <c r="A63" i="15" s="1"/>
  <c r="F63" i="15"/>
  <c r="T61" i="19"/>
  <c r="E61" i="20"/>
  <c r="T57" i="26"/>
  <c r="U56" i="26"/>
  <c r="M63" i="15"/>
  <c r="K64" i="15" s="1"/>
  <c r="L63" i="15"/>
  <c r="J64" i="15" s="1"/>
  <c r="D64" i="15" s="1"/>
  <c r="I64" i="11"/>
  <c r="S63" i="17" l="1"/>
  <c r="U62" i="17" s="1"/>
  <c r="M59" i="24"/>
  <c r="K60" i="24" s="1"/>
  <c r="L59" i="24"/>
  <c r="J60" i="24" s="1"/>
  <c r="S62" i="18"/>
  <c r="S63" i="16"/>
  <c r="S59" i="25"/>
  <c r="U58" i="25" s="1"/>
  <c r="B63" i="16"/>
  <c r="A63" i="16" s="1"/>
  <c r="F63" i="16"/>
  <c r="S61" i="20"/>
  <c r="L61" i="20"/>
  <c r="J62" i="20" s="1"/>
  <c r="M61" i="20"/>
  <c r="K62" i="20" s="1"/>
  <c r="E62" i="20" s="1"/>
  <c r="T62" i="17"/>
  <c r="U61" i="17"/>
  <c r="U58" i="23"/>
  <c r="T59" i="23"/>
  <c r="T58" i="25"/>
  <c r="U57" i="25"/>
  <c r="S59" i="24"/>
  <c r="L62" i="18"/>
  <c r="J63" i="18" s="1"/>
  <c r="M62" i="18"/>
  <c r="K63" i="18" s="1"/>
  <c r="U62" i="15"/>
  <c r="T63" i="15"/>
  <c r="E62" i="19"/>
  <c r="I63" i="17"/>
  <c r="D63" i="17"/>
  <c r="B59" i="25"/>
  <c r="A59" i="25" s="1"/>
  <c r="F59" i="25"/>
  <c r="I61" i="21"/>
  <c r="L64" i="11"/>
  <c r="J65" i="11" s="1"/>
  <c r="M64" i="11"/>
  <c r="K65" i="11" s="1"/>
  <c r="E65" i="11" s="1"/>
  <c r="I59" i="25"/>
  <c r="E77" i="29"/>
  <c r="S60" i="22"/>
  <c r="S64" i="11"/>
  <c r="I62" i="19"/>
  <c r="D62" i="19"/>
  <c r="M63" i="16"/>
  <c r="K64" i="16" s="1"/>
  <c r="E64" i="16" s="1"/>
  <c r="L63" i="16"/>
  <c r="J64" i="16" s="1"/>
  <c r="E61" i="21"/>
  <c r="B64" i="15"/>
  <c r="A64" i="15" s="1"/>
  <c r="F64" i="15"/>
  <c r="S60" i="23"/>
  <c r="T60" i="23" s="1"/>
  <c r="E64" i="15"/>
  <c r="I64" i="15"/>
  <c r="L60" i="22"/>
  <c r="J61" i="22" s="1"/>
  <c r="M60" i="22"/>
  <c r="K61" i="22" s="1"/>
  <c r="B61" i="21"/>
  <c r="A61" i="21" s="1"/>
  <c r="F61" i="21"/>
  <c r="I77" i="29"/>
  <c r="D77" i="29"/>
  <c r="L58" i="26"/>
  <c r="J59" i="26" s="1"/>
  <c r="M58" i="26"/>
  <c r="K59" i="26" s="1"/>
  <c r="E59" i="26" s="1"/>
  <c r="S58" i="26"/>
  <c r="I60" i="23"/>
  <c r="D60" i="23"/>
  <c r="T59" i="25" l="1"/>
  <c r="T63" i="17"/>
  <c r="S64" i="16"/>
  <c r="T64" i="16" s="1"/>
  <c r="S62" i="20"/>
  <c r="U61" i="20" s="1"/>
  <c r="S59" i="26"/>
  <c r="T59" i="26" s="1"/>
  <c r="S61" i="21"/>
  <c r="S65" i="11"/>
  <c r="T65" i="11" s="1"/>
  <c r="U62" i="16"/>
  <c r="T63" i="16"/>
  <c r="U57" i="26"/>
  <c r="T58" i="26"/>
  <c r="S64" i="15"/>
  <c r="I64" i="16"/>
  <c r="U63" i="11"/>
  <c r="T64" i="11"/>
  <c r="B60" i="23"/>
  <c r="A60" i="23" s="1"/>
  <c r="F60" i="23"/>
  <c r="M77" i="29"/>
  <c r="K78" i="29" s="1"/>
  <c r="E78" i="29" s="1"/>
  <c r="L77" i="29"/>
  <c r="J78" i="29" s="1"/>
  <c r="D78" i="29" s="1"/>
  <c r="M64" i="15"/>
  <c r="K65" i="15" s="1"/>
  <c r="E65" i="15" s="1"/>
  <c r="L64" i="15"/>
  <c r="J65" i="15" s="1"/>
  <c r="B62" i="19"/>
  <c r="A62" i="19" s="1"/>
  <c r="F62" i="19"/>
  <c r="T60" i="22"/>
  <c r="U59" i="22"/>
  <c r="L59" i="25"/>
  <c r="J60" i="25" s="1"/>
  <c r="M59" i="25"/>
  <c r="K60" i="25" s="1"/>
  <c r="L61" i="21"/>
  <c r="J62" i="21" s="1"/>
  <c r="M61" i="21"/>
  <c r="K62" i="21" s="1"/>
  <c r="B63" i="17"/>
  <c r="A63" i="17" s="1"/>
  <c r="F63" i="17"/>
  <c r="U58" i="24"/>
  <c r="T59" i="24"/>
  <c r="U59" i="23"/>
  <c r="D64" i="16"/>
  <c r="I60" i="24"/>
  <c r="D60" i="24"/>
  <c r="I59" i="26"/>
  <c r="D59" i="26"/>
  <c r="I61" i="22"/>
  <c r="D61" i="22"/>
  <c r="S77" i="29"/>
  <c r="U60" i="20"/>
  <c r="T61" i="20"/>
  <c r="L60" i="23"/>
  <c r="J61" i="23" s="1"/>
  <c r="D61" i="23" s="1"/>
  <c r="M60" i="23"/>
  <c r="K61" i="23" s="1"/>
  <c r="B77" i="29"/>
  <c r="A77" i="29" s="1"/>
  <c r="F77" i="29"/>
  <c r="M62" i="19"/>
  <c r="K63" i="19" s="1"/>
  <c r="E63" i="19" s="1"/>
  <c r="L62" i="19"/>
  <c r="J63" i="19" s="1"/>
  <c r="I65" i="11"/>
  <c r="D65" i="11"/>
  <c r="L63" i="17"/>
  <c r="J64" i="17" s="1"/>
  <c r="M63" i="17"/>
  <c r="K64" i="17" s="1"/>
  <c r="I63" i="18"/>
  <c r="D63" i="18"/>
  <c r="E63" i="18"/>
  <c r="E61" i="22"/>
  <c r="S62" i="19"/>
  <c r="E60" i="24"/>
  <c r="I62" i="20"/>
  <c r="D62" i="20"/>
  <c r="U61" i="18"/>
  <c r="T62" i="18"/>
  <c r="U64" i="11" l="1"/>
  <c r="U58" i="26"/>
  <c r="U63" i="16"/>
  <c r="S63" i="19"/>
  <c r="U62" i="19" s="1"/>
  <c r="M65" i="11"/>
  <c r="K66" i="11" s="1"/>
  <c r="L65" i="11"/>
  <c r="J66" i="11" s="1"/>
  <c r="D66" i="11" s="1"/>
  <c r="B59" i="26"/>
  <c r="A59" i="26" s="1"/>
  <c r="F59" i="26"/>
  <c r="T62" i="19"/>
  <c r="U61" i="19"/>
  <c r="B63" i="18"/>
  <c r="A63" i="18" s="1"/>
  <c r="F63" i="18"/>
  <c r="B61" i="22"/>
  <c r="A61" i="22" s="1"/>
  <c r="F61" i="22"/>
  <c r="S60" i="24"/>
  <c r="L63" i="18"/>
  <c r="J64" i="18" s="1"/>
  <c r="M63" i="18"/>
  <c r="K64" i="18" s="1"/>
  <c r="I61" i="23"/>
  <c r="T62" i="20"/>
  <c r="M61" i="22"/>
  <c r="K62" i="22" s="1"/>
  <c r="E62" i="22" s="1"/>
  <c r="L61" i="22"/>
  <c r="J62" i="22" s="1"/>
  <c r="B60" i="24"/>
  <c r="A60" i="24" s="1"/>
  <c r="F60" i="24"/>
  <c r="E62" i="21"/>
  <c r="B62" i="20"/>
  <c r="A62" i="20" s="1"/>
  <c r="F62" i="20"/>
  <c r="E64" i="17"/>
  <c r="B78" i="29"/>
  <c r="A78" i="29" s="1"/>
  <c r="F78" i="29"/>
  <c r="I62" i="21"/>
  <c r="D62" i="21"/>
  <c r="L64" i="16"/>
  <c r="J65" i="16" s="1"/>
  <c r="M64" i="16"/>
  <c r="K65" i="16" s="1"/>
  <c r="U60" i="21"/>
  <c r="T61" i="21"/>
  <c r="S63" i="18"/>
  <c r="E64" i="18"/>
  <c r="I64" i="17"/>
  <c r="I63" i="19"/>
  <c r="S78" i="29"/>
  <c r="T78" i="29" s="1"/>
  <c r="L60" i="24"/>
  <c r="J61" i="24" s="1"/>
  <c r="D61" i="24" s="1"/>
  <c r="M60" i="24"/>
  <c r="K61" i="24" s="1"/>
  <c r="E61" i="24" s="1"/>
  <c r="D64" i="17"/>
  <c r="E60" i="25"/>
  <c r="I78" i="29"/>
  <c r="B61" i="23"/>
  <c r="A61" i="23" s="1"/>
  <c r="F61" i="23"/>
  <c r="S65" i="15"/>
  <c r="M62" i="20"/>
  <c r="K63" i="20" s="1"/>
  <c r="L62" i="20"/>
  <c r="J63" i="20" s="1"/>
  <c r="S61" i="22"/>
  <c r="B65" i="11"/>
  <c r="A65" i="11" s="1"/>
  <c r="F65" i="11"/>
  <c r="E61" i="23"/>
  <c r="U76" i="29"/>
  <c r="T77" i="29"/>
  <c r="M59" i="26"/>
  <c r="K60" i="26" s="1"/>
  <c r="L59" i="26"/>
  <c r="J60" i="26" s="1"/>
  <c r="B64" i="16"/>
  <c r="A64" i="16" s="1"/>
  <c r="F64" i="16"/>
  <c r="I60" i="25"/>
  <c r="D60" i="25"/>
  <c r="D63" i="19"/>
  <c r="I65" i="15"/>
  <c r="D65" i="15"/>
  <c r="U63" i="15"/>
  <c r="T64" i="15"/>
  <c r="U77" i="29" l="1"/>
  <c r="S61" i="24"/>
  <c r="T61" i="24" s="1"/>
  <c r="B66" i="11"/>
  <c r="A66" i="11" s="1"/>
  <c r="F66" i="11"/>
  <c r="E60" i="26"/>
  <c r="B64" i="17"/>
  <c r="A64" i="17" s="1"/>
  <c r="F64" i="17"/>
  <c r="L64" i="17"/>
  <c r="J65" i="17" s="1"/>
  <c r="D65" i="17" s="1"/>
  <c r="M64" i="17"/>
  <c r="K65" i="17" s="1"/>
  <c r="E65" i="17" s="1"/>
  <c r="I65" i="16"/>
  <c r="S62" i="21"/>
  <c r="T60" i="24"/>
  <c r="U59" i="24"/>
  <c r="B60" i="25"/>
  <c r="A60" i="25" s="1"/>
  <c r="F60" i="25"/>
  <c r="M78" i="29"/>
  <c r="K79" i="29" s="1"/>
  <c r="L78" i="29"/>
  <c r="J79" i="29" s="1"/>
  <c r="U64" i="15"/>
  <c r="L65" i="15"/>
  <c r="J66" i="15" s="1"/>
  <c r="M65" i="15"/>
  <c r="K66" i="15" s="1"/>
  <c r="L60" i="25"/>
  <c r="J61" i="25" s="1"/>
  <c r="D61" i="25" s="1"/>
  <c r="M60" i="25"/>
  <c r="K61" i="25" s="1"/>
  <c r="E61" i="25" s="1"/>
  <c r="I60" i="26"/>
  <c r="S62" i="22"/>
  <c r="U61" i="22" s="1"/>
  <c r="E65" i="16"/>
  <c r="B62" i="21"/>
  <c r="A62" i="21" s="1"/>
  <c r="F62" i="21"/>
  <c r="S64" i="17"/>
  <c r="B61" i="24"/>
  <c r="A61" i="24" s="1"/>
  <c r="F61" i="24"/>
  <c r="B63" i="19"/>
  <c r="A63" i="19" s="1"/>
  <c r="F63" i="19"/>
  <c r="T61" i="22"/>
  <c r="U60" i="22"/>
  <c r="I64" i="18"/>
  <c r="I66" i="11"/>
  <c r="B65" i="15"/>
  <c r="A65" i="15" s="1"/>
  <c r="F65" i="15"/>
  <c r="D65" i="16"/>
  <c r="S61" i="23"/>
  <c r="I63" i="20"/>
  <c r="S64" i="18"/>
  <c r="T64" i="18" s="1"/>
  <c r="M62" i="21"/>
  <c r="K63" i="21" s="1"/>
  <c r="E63" i="21" s="1"/>
  <c r="L62" i="21"/>
  <c r="J63" i="21" s="1"/>
  <c r="D63" i="21" s="1"/>
  <c r="I62" i="22"/>
  <c r="D64" i="18"/>
  <c r="E66" i="11"/>
  <c r="T65" i="15"/>
  <c r="E63" i="20"/>
  <c r="S60" i="25"/>
  <c r="I61" i="24"/>
  <c r="L63" i="19"/>
  <c r="J64" i="19" s="1"/>
  <c r="D64" i="19" s="1"/>
  <c r="M63" i="19"/>
  <c r="K64" i="19" s="1"/>
  <c r="U62" i="18"/>
  <c r="T63" i="18"/>
  <c r="D63" i="20"/>
  <c r="L61" i="23"/>
  <c r="J62" i="23" s="1"/>
  <c r="M61" i="23"/>
  <c r="K62" i="23" s="1"/>
  <c r="E62" i="23" s="1"/>
  <c r="D62" i="22"/>
  <c r="T63" i="19"/>
  <c r="D60" i="26"/>
  <c r="T62" i="22" l="1"/>
  <c r="U60" i="24"/>
  <c r="S62" i="23"/>
  <c r="U61" i="23" s="1"/>
  <c r="U60" i="23"/>
  <c r="T61" i="23"/>
  <c r="L64" i="18"/>
  <c r="J65" i="18" s="1"/>
  <c r="D65" i="18" s="1"/>
  <c r="M64" i="18"/>
  <c r="K65" i="18" s="1"/>
  <c r="B64" i="19"/>
  <c r="A64" i="19" s="1"/>
  <c r="F64" i="19"/>
  <c r="S65" i="17"/>
  <c r="T65" i="17" s="1"/>
  <c r="I66" i="15"/>
  <c r="I64" i="19"/>
  <c r="S66" i="11"/>
  <c r="B63" i="21"/>
  <c r="A63" i="21" s="1"/>
  <c r="F63" i="21"/>
  <c r="B63" i="20"/>
  <c r="A63" i="20" s="1"/>
  <c r="F63" i="20"/>
  <c r="M61" i="24"/>
  <c r="K62" i="24" s="1"/>
  <c r="L61" i="24"/>
  <c r="J62" i="24" s="1"/>
  <c r="B64" i="18"/>
  <c r="A64" i="18" s="1"/>
  <c r="F64" i="18"/>
  <c r="D66" i="15"/>
  <c r="S65" i="16"/>
  <c r="E66" i="15"/>
  <c r="E79" i="29"/>
  <c r="B60" i="26"/>
  <c r="A60" i="26" s="1"/>
  <c r="F60" i="26"/>
  <c r="E64" i="19"/>
  <c r="S61" i="25"/>
  <c r="U60" i="25" s="1"/>
  <c r="M60" i="26"/>
  <c r="K61" i="26" s="1"/>
  <c r="E61" i="26" s="1"/>
  <c r="L60" i="26"/>
  <c r="J61" i="26" s="1"/>
  <c r="D61" i="26" s="1"/>
  <c r="M65" i="16"/>
  <c r="K66" i="16" s="1"/>
  <c r="E66" i="16" s="1"/>
  <c r="L65" i="16"/>
  <c r="J66" i="16" s="1"/>
  <c r="B65" i="17"/>
  <c r="A65" i="17" s="1"/>
  <c r="F65" i="17"/>
  <c r="S60" i="26"/>
  <c r="T60" i="25"/>
  <c r="U59" i="25"/>
  <c r="M62" i="22"/>
  <c r="K63" i="22" s="1"/>
  <c r="L62" i="22"/>
  <c r="J63" i="22" s="1"/>
  <c r="D63" i="22" s="1"/>
  <c r="B65" i="16"/>
  <c r="A65" i="16" s="1"/>
  <c r="F65" i="16"/>
  <c r="U63" i="17"/>
  <c r="T64" i="17"/>
  <c r="B61" i="25"/>
  <c r="A61" i="25" s="1"/>
  <c r="F61" i="25"/>
  <c r="S63" i="21"/>
  <c r="T63" i="21" s="1"/>
  <c r="B62" i="22"/>
  <c r="A62" i="22" s="1"/>
  <c r="F62" i="22"/>
  <c r="I62" i="23"/>
  <c r="D62" i="23"/>
  <c r="U63" i="18"/>
  <c r="S63" i="20"/>
  <c r="I63" i="21"/>
  <c r="L63" i="20"/>
  <c r="J64" i="20" s="1"/>
  <c r="M63" i="20"/>
  <c r="K64" i="20" s="1"/>
  <c r="M66" i="11"/>
  <c r="K67" i="11" s="1"/>
  <c r="E67" i="11" s="1"/>
  <c r="L66" i="11"/>
  <c r="J67" i="11" s="1"/>
  <c r="I61" i="25"/>
  <c r="I79" i="29"/>
  <c r="D79" i="29"/>
  <c r="T62" i="21"/>
  <c r="U61" i="21"/>
  <c r="I65" i="17"/>
  <c r="U64" i="17" l="1"/>
  <c r="T62" i="23"/>
  <c r="S67" i="11"/>
  <c r="T67" i="11" s="1"/>
  <c r="S66" i="16"/>
  <c r="I67" i="11"/>
  <c r="D67" i="11"/>
  <c r="S61" i="26"/>
  <c r="T61" i="26" s="1"/>
  <c r="B61" i="26"/>
  <c r="A61" i="26" s="1"/>
  <c r="F61" i="26"/>
  <c r="B66" i="15"/>
  <c r="A66" i="15" s="1"/>
  <c r="F66" i="15"/>
  <c r="E62" i="24"/>
  <c r="M66" i="15"/>
  <c r="K67" i="15" s="1"/>
  <c r="E67" i="15" s="1"/>
  <c r="L66" i="15"/>
  <c r="J67" i="15" s="1"/>
  <c r="D67" i="15" s="1"/>
  <c r="M79" i="29"/>
  <c r="K80" i="29" s="1"/>
  <c r="E80" i="29" s="1"/>
  <c r="L79" i="29"/>
  <c r="J80" i="29" s="1"/>
  <c r="D80" i="29" s="1"/>
  <c r="M63" i="21"/>
  <c r="K64" i="21" s="1"/>
  <c r="L63" i="21"/>
  <c r="J64" i="21" s="1"/>
  <c r="B63" i="22"/>
  <c r="A63" i="22" s="1"/>
  <c r="F63" i="22"/>
  <c r="I63" i="22"/>
  <c r="I66" i="16"/>
  <c r="B65" i="18"/>
  <c r="A65" i="18" s="1"/>
  <c r="F65" i="18"/>
  <c r="M65" i="17"/>
  <c r="K66" i="17" s="1"/>
  <c r="L65" i="17"/>
  <c r="J66" i="17" s="1"/>
  <c r="B79" i="29"/>
  <c r="A79" i="29" s="1"/>
  <c r="F79" i="29"/>
  <c r="M61" i="25"/>
  <c r="K62" i="25" s="1"/>
  <c r="L61" i="25"/>
  <c r="J62" i="25" s="1"/>
  <c r="I64" i="20"/>
  <c r="U62" i="20"/>
  <c r="T63" i="20"/>
  <c r="M62" i="23"/>
  <c r="K63" i="23" s="1"/>
  <c r="L62" i="23"/>
  <c r="J63" i="23" s="1"/>
  <c r="D66" i="16"/>
  <c r="S79" i="29"/>
  <c r="I62" i="24"/>
  <c r="D62" i="24"/>
  <c r="I65" i="18"/>
  <c r="U64" i="16"/>
  <c r="T65" i="16"/>
  <c r="U65" i="11"/>
  <c r="T66" i="11"/>
  <c r="B62" i="23"/>
  <c r="A62" i="23" s="1"/>
  <c r="F62" i="23"/>
  <c r="U59" i="26"/>
  <c r="T60" i="26"/>
  <c r="I61" i="26"/>
  <c r="S64" i="19"/>
  <c r="S66" i="15"/>
  <c r="U62" i="21"/>
  <c r="E64" i="20"/>
  <c r="E63" i="22"/>
  <c r="T61" i="25"/>
  <c r="D64" i="20"/>
  <c r="L64" i="19"/>
  <c r="J65" i="19" s="1"/>
  <c r="M64" i="19"/>
  <c r="K65" i="19" s="1"/>
  <c r="E65" i="18"/>
  <c r="U66" i="11" l="1"/>
  <c r="U60" i="26"/>
  <c r="B80" i="29"/>
  <c r="A80" i="29" s="1"/>
  <c r="F80" i="29"/>
  <c r="S67" i="15"/>
  <c r="T67" i="15" s="1"/>
  <c r="B62" i="24"/>
  <c r="A62" i="24" s="1"/>
  <c r="F62" i="24"/>
  <c r="I63" i="23"/>
  <c r="S62" i="24"/>
  <c r="B64" i="20"/>
  <c r="A64" i="20" s="1"/>
  <c r="F64" i="20"/>
  <c r="L61" i="26"/>
  <c r="J62" i="26" s="1"/>
  <c r="M61" i="26"/>
  <c r="K62" i="26" s="1"/>
  <c r="E63" i="23"/>
  <c r="E62" i="25"/>
  <c r="I65" i="19"/>
  <c r="D65" i="19"/>
  <c r="S64" i="20"/>
  <c r="T64" i="19"/>
  <c r="U63" i="19"/>
  <c r="T66" i="16"/>
  <c r="M65" i="18"/>
  <c r="K66" i="18" s="1"/>
  <c r="E66" i="18" s="1"/>
  <c r="L65" i="18"/>
  <c r="J66" i="18" s="1"/>
  <c r="B66" i="16"/>
  <c r="A66" i="16" s="1"/>
  <c r="F66" i="16"/>
  <c r="M64" i="20"/>
  <c r="K65" i="20" s="1"/>
  <c r="L64" i="20"/>
  <c r="J65" i="20" s="1"/>
  <c r="D65" i="20" s="1"/>
  <c r="E64" i="21"/>
  <c r="B67" i="15"/>
  <c r="A67" i="15" s="1"/>
  <c r="F67" i="15"/>
  <c r="I62" i="25"/>
  <c r="D62" i="25"/>
  <c r="M66" i="16"/>
  <c r="K67" i="16" s="1"/>
  <c r="L66" i="16"/>
  <c r="J67" i="16" s="1"/>
  <c r="I80" i="29"/>
  <c r="B67" i="11"/>
  <c r="A67" i="11" s="1"/>
  <c r="F67" i="11"/>
  <c r="S63" i="22"/>
  <c r="U65" i="15"/>
  <c r="T66" i="15"/>
  <c r="D63" i="23"/>
  <c r="S80" i="29"/>
  <c r="U79" i="29" s="1"/>
  <c r="I66" i="17"/>
  <c r="D66" i="17"/>
  <c r="S65" i="18"/>
  <c r="E65" i="19"/>
  <c r="U65" i="16"/>
  <c r="M62" i="24"/>
  <c r="K63" i="24" s="1"/>
  <c r="L62" i="24"/>
  <c r="J63" i="24" s="1"/>
  <c r="D63" i="24" s="1"/>
  <c r="U78" i="29"/>
  <c r="T79" i="29"/>
  <c r="E66" i="17"/>
  <c r="L63" i="22"/>
  <c r="J64" i="22" s="1"/>
  <c r="M63" i="22"/>
  <c r="K64" i="22" s="1"/>
  <c r="E64" i="22" s="1"/>
  <c r="I64" i="21"/>
  <c r="D64" i="21"/>
  <c r="I67" i="15"/>
  <c r="L67" i="11"/>
  <c r="J68" i="11" s="1"/>
  <c r="M67" i="11"/>
  <c r="K68" i="11" s="1"/>
  <c r="T80" i="29" l="1"/>
  <c r="U66" i="15"/>
  <c r="S66" i="17"/>
  <c r="I67" i="16"/>
  <c r="E65" i="20"/>
  <c r="E62" i="26"/>
  <c r="T62" i="24"/>
  <c r="U61" i="24"/>
  <c r="L64" i="21"/>
  <c r="J65" i="21" s="1"/>
  <c r="D65" i="21" s="1"/>
  <c r="M64" i="21"/>
  <c r="K65" i="21" s="1"/>
  <c r="E65" i="21" s="1"/>
  <c r="S65" i="19"/>
  <c r="S64" i="21"/>
  <c r="I66" i="18"/>
  <c r="D66" i="18"/>
  <c r="B65" i="20"/>
  <c r="A65" i="20" s="1"/>
  <c r="F65" i="20"/>
  <c r="E68" i="11"/>
  <c r="B64" i="21"/>
  <c r="A64" i="21" s="1"/>
  <c r="F64" i="21"/>
  <c r="I64" i="22"/>
  <c r="D64" i="22"/>
  <c r="S66" i="18"/>
  <c r="T66" i="18" s="1"/>
  <c r="B66" i="17"/>
  <c r="A66" i="17" s="1"/>
  <c r="F66" i="17"/>
  <c r="L80" i="29"/>
  <c r="J81" i="29" s="1"/>
  <c r="M80" i="29"/>
  <c r="K81" i="29" s="1"/>
  <c r="I65" i="20"/>
  <c r="E63" i="24"/>
  <c r="I68" i="11"/>
  <c r="T65" i="18"/>
  <c r="U64" i="18"/>
  <c r="B63" i="23"/>
  <c r="A63" i="23" s="1"/>
  <c r="F63" i="23"/>
  <c r="D68" i="11"/>
  <c r="M62" i="25"/>
  <c r="K63" i="25" s="1"/>
  <c r="E63" i="25" s="1"/>
  <c r="L62" i="25"/>
  <c r="J63" i="25" s="1"/>
  <c r="D63" i="25" s="1"/>
  <c r="L65" i="19"/>
  <c r="J66" i="19" s="1"/>
  <c r="M65" i="19"/>
  <c r="K66" i="19" s="1"/>
  <c r="S62" i="25"/>
  <c r="B63" i="24"/>
  <c r="A63" i="24" s="1"/>
  <c r="F63" i="24"/>
  <c r="M66" i="17"/>
  <c r="K67" i="17" s="1"/>
  <c r="E67" i="17" s="1"/>
  <c r="L66" i="17"/>
  <c r="J67" i="17" s="1"/>
  <c r="D67" i="17" s="1"/>
  <c r="S64" i="22"/>
  <c r="U63" i="22" s="1"/>
  <c r="E67" i="16"/>
  <c r="T64" i="20"/>
  <c r="U63" i="20"/>
  <c r="I62" i="26"/>
  <c r="D62" i="26"/>
  <c r="M67" i="15"/>
  <c r="K68" i="15" s="1"/>
  <c r="L67" i="15"/>
  <c r="J68" i="15" s="1"/>
  <c r="I63" i="24"/>
  <c r="T63" i="22"/>
  <c r="U62" i="22"/>
  <c r="B62" i="25"/>
  <c r="A62" i="25" s="1"/>
  <c r="F62" i="25"/>
  <c r="D67" i="16"/>
  <c r="B65" i="19"/>
  <c r="A65" i="19" s="1"/>
  <c r="F65" i="19"/>
  <c r="S63" i="23"/>
  <c r="L63" i="23"/>
  <c r="J64" i="23" s="1"/>
  <c r="D64" i="23" s="1"/>
  <c r="M63" i="23"/>
  <c r="K64" i="23" s="1"/>
  <c r="E64" i="23" s="1"/>
  <c r="T64" i="22" l="1"/>
  <c r="U65" i="18"/>
  <c r="B67" i="17"/>
  <c r="A67" i="17" s="1"/>
  <c r="F67" i="17"/>
  <c r="S67" i="17"/>
  <c r="U66" i="17" s="1"/>
  <c r="S64" i="23"/>
  <c r="T64" i="23" s="1"/>
  <c r="S67" i="16"/>
  <c r="M68" i="11"/>
  <c r="K69" i="11" s="1"/>
  <c r="L68" i="11"/>
  <c r="J69" i="11" s="1"/>
  <c r="B64" i="22"/>
  <c r="A64" i="22" s="1"/>
  <c r="F64" i="22"/>
  <c r="B65" i="21"/>
  <c r="A65" i="21" s="1"/>
  <c r="F65" i="21"/>
  <c r="T65" i="19"/>
  <c r="U64" i="19"/>
  <c r="M67" i="16"/>
  <c r="K68" i="16" s="1"/>
  <c r="L67" i="16"/>
  <c r="J68" i="16" s="1"/>
  <c r="D68" i="16" s="1"/>
  <c r="B63" i="25"/>
  <c r="A63" i="25" s="1"/>
  <c r="F63" i="25"/>
  <c r="B62" i="26"/>
  <c r="A62" i="26" s="1"/>
  <c r="F62" i="26"/>
  <c r="I63" i="25"/>
  <c r="S65" i="21"/>
  <c r="I64" i="23"/>
  <c r="M63" i="24"/>
  <c r="K64" i="24" s="1"/>
  <c r="E64" i="24" s="1"/>
  <c r="L63" i="24"/>
  <c r="J64" i="24" s="1"/>
  <c r="L62" i="26"/>
  <c r="J63" i="26" s="1"/>
  <c r="M62" i="26"/>
  <c r="K63" i="26" s="1"/>
  <c r="E63" i="26" s="1"/>
  <c r="B68" i="11"/>
  <c r="A68" i="11" s="1"/>
  <c r="F68" i="11"/>
  <c r="S63" i="24"/>
  <c r="I81" i="29"/>
  <c r="D81" i="29"/>
  <c r="E66" i="19"/>
  <c r="S62" i="26"/>
  <c r="U62" i="23"/>
  <c r="T63" i="23"/>
  <c r="I67" i="17"/>
  <c r="I66" i="19"/>
  <c r="M66" i="18"/>
  <c r="K67" i="18" s="1"/>
  <c r="L66" i="18"/>
  <c r="J67" i="18" s="1"/>
  <c r="D67" i="18" s="1"/>
  <c r="B67" i="16"/>
  <c r="A67" i="16" s="1"/>
  <c r="F67" i="16"/>
  <c r="I68" i="15"/>
  <c r="D68" i="15"/>
  <c r="S63" i="25"/>
  <c r="U62" i="25" s="1"/>
  <c r="B64" i="23"/>
  <c r="A64" i="23" s="1"/>
  <c r="F64" i="23"/>
  <c r="M65" i="20"/>
  <c r="K66" i="20" s="1"/>
  <c r="E66" i="20" s="1"/>
  <c r="L65" i="20"/>
  <c r="J66" i="20" s="1"/>
  <c r="S65" i="20"/>
  <c r="D66" i="19"/>
  <c r="E68" i="15"/>
  <c r="U61" i="25"/>
  <c r="T62" i="25"/>
  <c r="E81" i="29"/>
  <c r="L64" i="22"/>
  <c r="J65" i="22" s="1"/>
  <c r="M64" i="22"/>
  <c r="K65" i="22" s="1"/>
  <c r="S68" i="11"/>
  <c r="B66" i="18"/>
  <c r="A66" i="18" s="1"/>
  <c r="F66" i="18"/>
  <c r="U63" i="21"/>
  <c r="T64" i="21"/>
  <c r="I65" i="21"/>
  <c r="U65" i="17"/>
  <c r="T66" i="17"/>
  <c r="T67" i="17" l="1"/>
  <c r="S66" i="20"/>
  <c r="U65" i="20" s="1"/>
  <c r="B68" i="16"/>
  <c r="A68" i="16" s="1"/>
  <c r="F68" i="16"/>
  <c r="S64" i="24"/>
  <c r="U63" i="24" s="1"/>
  <c r="U67" i="11"/>
  <c r="T68" i="11"/>
  <c r="U61" i="26"/>
  <c r="T62" i="26"/>
  <c r="T63" i="24"/>
  <c r="U62" i="24"/>
  <c r="I63" i="26"/>
  <c r="E65" i="22"/>
  <c r="U64" i="20"/>
  <c r="T65" i="20"/>
  <c r="M66" i="19"/>
  <c r="K67" i="19" s="1"/>
  <c r="E67" i="19" s="1"/>
  <c r="L66" i="19"/>
  <c r="J67" i="19" s="1"/>
  <c r="D67" i="19" s="1"/>
  <c r="S66" i="19"/>
  <c r="L65" i="21"/>
  <c r="J66" i="21" s="1"/>
  <c r="M65" i="21"/>
  <c r="K66" i="21" s="1"/>
  <c r="U64" i="21"/>
  <c r="E69" i="11"/>
  <c r="T63" i="25"/>
  <c r="B66" i="19"/>
  <c r="A66" i="19" s="1"/>
  <c r="F66" i="19"/>
  <c r="I66" i="20"/>
  <c r="D66" i="20"/>
  <c r="B68" i="15"/>
  <c r="A68" i="15" s="1"/>
  <c r="F68" i="15"/>
  <c r="E67" i="18"/>
  <c r="M67" i="17"/>
  <c r="K68" i="17" s="1"/>
  <c r="L67" i="17"/>
  <c r="J68" i="17" s="1"/>
  <c r="S63" i="26"/>
  <c r="T63" i="26" s="1"/>
  <c r="I64" i="24"/>
  <c r="D64" i="24"/>
  <c r="U66" i="16"/>
  <c r="T67" i="16"/>
  <c r="M81" i="29"/>
  <c r="K82" i="29" s="1"/>
  <c r="E82" i="29" s="1"/>
  <c r="L81" i="29"/>
  <c r="J82" i="29" s="1"/>
  <c r="D82" i="29" s="1"/>
  <c r="D63" i="26"/>
  <c r="I69" i="11"/>
  <c r="B67" i="18"/>
  <c r="A67" i="18" s="1"/>
  <c r="F67" i="18"/>
  <c r="S81" i="29"/>
  <c r="S68" i="15"/>
  <c r="M68" i="15"/>
  <c r="K69" i="15" s="1"/>
  <c r="E69" i="15" s="1"/>
  <c r="L68" i="15"/>
  <c r="J69" i="15" s="1"/>
  <c r="D69" i="15" s="1"/>
  <c r="I68" i="16"/>
  <c r="T65" i="21"/>
  <c r="I65" i="22"/>
  <c r="I67" i="18"/>
  <c r="U63" i="23"/>
  <c r="B81" i="29"/>
  <c r="A81" i="29" s="1"/>
  <c r="F81" i="29"/>
  <c r="D69" i="11"/>
  <c r="L64" i="23"/>
  <c r="J65" i="23" s="1"/>
  <c r="M64" i="23"/>
  <c r="K65" i="23" s="1"/>
  <c r="L63" i="25"/>
  <c r="J64" i="25" s="1"/>
  <c r="M63" i="25"/>
  <c r="K64" i="25" s="1"/>
  <c r="D65" i="22"/>
  <c r="E68" i="16"/>
  <c r="T66" i="20" l="1"/>
  <c r="S68" i="16"/>
  <c r="I64" i="25"/>
  <c r="D64" i="25"/>
  <c r="T68" i="15"/>
  <c r="U67" i="15"/>
  <c r="B63" i="26"/>
  <c r="A63" i="26" s="1"/>
  <c r="F63" i="26"/>
  <c r="E68" i="17"/>
  <c r="L66" i="20"/>
  <c r="J67" i="20" s="1"/>
  <c r="D67" i="20" s="1"/>
  <c r="M66" i="20"/>
  <c r="K67" i="20" s="1"/>
  <c r="I66" i="21"/>
  <c r="D66" i="21"/>
  <c r="E65" i="23"/>
  <c r="I69" i="15"/>
  <c r="S82" i="29"/>
  <c r="T82" i="29" s="1"/>
  <c r="B64" i="24"/>
  <c r="A64" i="24" s="1"/>
  <c r="F64" i="24"/>
  <c r="S69" i="11"/>
  <c r="T66" i="19"/>
  <c r="U65" i="19"/>
  <c r="E64" i="25"/>
  <c r="B69" i="11"/>
  <c r="A69" i="11" s="1"/>
  <c r="F69" i="11"/>
  <c r="B82" i="29"/>
  <c r="A82" i="29" s="1"/>
  <c r="F82" i="29"/>
  <c r="L67" i="18"/>
  <c r="J68" i="18" s="1"/>
  <c r="M67" i="18"/>
  <c r="K68" i="18" s="1"/>
  <c r="E68" i="18" s="1"/>
  <c r="S69" i="15"/>
  <c r="U68" i="15" s="1"/>
  <c r="M69" i="11"/>
  <c r="K70" i="11" s="1"/>
  <c r="L69" i="11"/>
  <c r="J70" i="11" s="1"/>
  <c r="D70" i="11" s="1"/>
  <c r="M64" i="24"/>
  <c r="K65" i="24" s="1"/>
  <c r="L64" i="24"/>
  <c r="J65" i="24" s="1"/>
  <c r="D65" i="24" s="1"/>
  <c r="I68" i="17"/>
  <c r="D68" i="17"/>
  <c r="E66" i="21"/>
  <c r="L63" i="26"/>
  <c r="J64" i="26" s="1"/>
  <c r="M63" i="26"/>
  <c r="K64" i="26" s="1"/>
  <c r="M68" i="16"/>
  <c r="K69" i="16" s="1"/>
  <c r="E69" i="16" s="1"/>
  <c r="L68" i="16"/>
  <c r="J69" i="16" s="1"/>
  <c r="B69" i="15"/>
  <c r="A69" i="15" s="1"/>
  <c r="F69" i="15"/>
  <c r="S67" i="19"/>
  <c r="T67" i="19" s="1"/>
  <c r="B65" i="22"/>
  <c r="A65" i="22" s="1"/>
  <c r="F65" i="22"/>
  <c r="L65" i="22"/>
  <c r="J66" i="22" s="1"/>
  <c r="M65" i="22"/>
  <c r="K66" i="22" s="1"/>
  <c r="E66" i="22" s="1"/>
  <c r="S67" i="18"/>
  <c r="I65" i="23"/>
  <c r="D65" i="23"/>
  <c r="T81" i="29"/>
  <c r="U80" i="29"/>
  <c r="I82" i="29"/>
  <c r="B66" i="20"/>
  <c r="A66" i="20" s="1"/>
  <c r="F66" i="20"/>
  <c r="B67" i="19"/>
  <c r="A67" i="19" s="1"/>
  <c r="F67" i="19"/>
  <c r="I67" i="19"/>
  <c r="S65" i="22"/>
  <c r="T64" i="24"/>
  <c r="U62" i="26"/>
  <c r="U81" i="29" l="1"/>
  <c r="U66" i="19"/>
  <c r="S66" i="22"/>
  <c r="T66" i="22" s="1"/>
  <c r="B67" i="20"/>
  <c r="A67" i="20" s="1"/>
  <c r="F67" i="20"/>
  <c r="S68" i="18"/>
  <c r="T68" i="18" s="1"/>
  <c r="B68" i="17"/>
  <c r="A68" i="17" s="1"/>
  <c r="F68" i="17"/>
  <c r="E65" i="24"/>
  <c r="I68" i="18"/>
  <c r="D68" i="18"/>
  <c r="S64" i="25"/>
  <c r="E67" i="20"/>
  <c r="T67" i="18"/>
  <c r="U66" i="18"/>
  <c r="B65" i="24"/>
  <c r="A65" i="24" s="1"/>
  <c r="F65" i="24"/>
  <c r="I67" i="20"/>
  <c r="S69" i="16"/>
  <c r="U68" i="16" s="1"/>
  <c r="L67" i="19"/>
  <c r="J68" i="19" s="1"/>
  <c r="M67" i="19"/>
  <c r="K68" i="19" s="1"/>
  <c r="B65" i="23"/>
  <c r="A65" i="23" s="1"/>
  <c r="F65" i="23"/>
  <c r="I66" i="22"/>
  <c r="D66" i="22"/>
  <c r="E64" i="26"/>
  <c r="I65" i="24"/>
  <c r="I70" i="11"/>
  <c r="U68" i="11"/>
  <c r="T69" i="11"/>
  <c r="S65" i="23"/>
  <c r="M66" i="21"/>
  <c r="K67" i="21" s="1"/>
  <c r="E67" i="21" s="1"/>
  <c r="L66" i="21"/>
  <c r="J67" i="21" s="1"/>
  <c r="D67" i="21" s="1"/>
  <c r="I64" i="26"/>
  <c r="M64" i="25"/>
  <c r="K65" i="25" s="1"/>
  <c r="L64" i="25"/>
  <c r="J65" i="25" s="1"/>
  <c r="T65" i="22"/>
  <c r="U64" i="22"/>
  <c r="L82" i="29"/>
  <c r="J83" i="29" s="1"/>
  <c r="M82" i="29"/>
  <c r="K83" i="29" s="1"/>
  <c r="M65" i="23"/>
  <c r="K66" i="23" s="1"/>
  <c r="E66" i="23" s="1"/>
  <c r="L65" i="23"/>
  <c r="J66" i="23" s="1"/>
  <c r="B70" i="11"/>
  <c r="A70" i="11" s="1"/>
  <c r="F70" i="11"/>
  <c r="B66" i="21"/>
  <c r="A66" i="21" s="1"/>
  <c r="F66" i="21"/>
  <c r="D64" i="26"/>
  <c r="I69" i="16"/>
  <c r="D69" i="16"/>
  <c r="S66" i="21"/>
  <c r="M68" i="17"/>
  <c r="K69" i="17" s="1"/>
  <c r="E69" i="17" s="1"/>
  <c r="L68" i="17"/>
  <c r="J69" i="17" s="1"/>
  <c r="E70" i="11"/>
  <c r="L69" i="15"/>
  <c r="J70" i="15" s="1"/>
  <c r="M69" i="15"/>
  <c r="K70" i="15" s="1"/>
  <c r="S68" i="17"/>
  <c r="T69" i="15"/>
  <c r="B64" i="25"/>
  <c r="A64" i="25" s="1"/>
  <c r="F64" i="25"/>
  <c r="T68" i="16"/>
  <c r="U67" i="16"/>
  <c r="T69" i="16" l="1"/>
  <c r="U65" i="22"/>
  <c r="S70" i="11"/>
  <c r="I66" i="23"/>
  <c r="I65" i="25"/>
  <c r="E68" i="19"/>
  <c r="T68" i="17"/>
  <c r="U67" i="17"/>
  <c r="S67" i="21"/>
  <c r="T67" i="21" s="1"/>
  <c r="I70" i="15"/>
  <c r="D70" i="15"/>
  <c r="I69" i="17"/>
  <c r="L69" i="16"/>
  <c r="J70" i="16" s="1"/>
  <c r="D70" i="16" s="1"/>
  <c r="M69" i="16"/>
  <c r="K70" i="16" s="1"/>
  <c r="B67" i="21"/>
  <c r="A67" i="21" s="1"/>
  <c r="F67" i="21"/>
  <c r="I83" i="29"/>
  <c r="D83" i="29"/>
  <c r="S64" i="26"/>
  <c r="S67" i="20"/>
  <c r="B68" i="18"/>
  <c r="A68" i="18" s="1"/>
  <c r="F68" i="18"/>
  <c r="S69" i="17"/>
  <c r="U68" i="17" s="1"/>
  <c r="S66" i="23"/>
  <c r="L70" i="11"/>
  <c r="J71" i="11" s="1"/>
  <c r="M70" i="11"/>
  <c r="K71" i="11" s="1"/>
  <c r="L66" i="22"/>
  <c r="J67" i="22" s="1"/>
  <c r="M66" i="22"/>
  <c r="K67" i="22" s="1"/>
  <c r="D65" i="25"/>
  <c r="B69" i="16"/>
  <c r="A69" i="16" s="1"/>
  <c r="F69" i="16"/>
  <c r="B64" i="26"/>
  <c r="A64" i="26" s="1"/>
  <c r="F64" i="26"/>
  <c r="T65" i="23"/>
  <c r="U64" i="23"/>
  <c r="I68" i="19"/>
  <c r="D68" i="19"/>
  <c r="M67" i="20"/>
  <c r="K68" i="20" s="1"/>
  <c r="L67" i="20"/>
  <c r="J68" i="20" s="1"/>
  <c r="E65" i="25"/>
  <c r="L68" i="18"/>
  <c r="J69" i="18" s="1"/>
  <c r="D69" i="18" s="1"/>
  <c r="M68" i="18"/>
  <c r="K69" i="18" s="1"/>
  <c r="D69" i="17"/>
  <c r="E70" i="15"/>
  <c r="U65" i="21"/>
  <c r="T66" i="21"/>
  <c r="E83" i="29"/>
  <c r="L64" i="26"/>
  <c r="J65" i="26" s="1"/>
  <c r="M64" i="26"/>
  <c r="K65" i="26" s="1"/>
  <c r="E65" i="26" s="1"/>
  <c r="I67" i="21"/>
  <c r="L65" i="24"/>
  <c r="J66" i="24" s="1"/>
  <c r="M65" i="24"/>
  <c r="K66" i="24" s="1"/>
  <c r="B66" i="22"/>
  <c r="A66" i="22" s="1"/>
  <c r="F66" i="22"/>
  <c r="D66" i="23"/>
  <c r="U67" i="18"/>
  <c r="T64" i="25"/>
  <c r="U63" i="25"/>
  <c r="S65" i="24"/>
  <c r="T69" i="17" l="1"/>
  <c r="S65" i="26"/>
  <c r="T65" i="26" s="1"/>
  <c r="B68" i="19"/>
  <c r="A68" i="19" s="1"/>
  <c r="F68" i="19"/>
  <c r="I67" i="22"/>
  <c r="U66" i="20"/>
  <c r="T67" i="20"/>
  <c r="B70" i="15"/>
  <c r="A70" i="15" s="1"/>
  <c r="F70" i="15"/>
  <c r="I65" i="26"/>
  <c r="D65" i="26"/>
  <c r="M67" i="21"/>
  <c r="K68" i="21" s="1"/>
  <c r="L67" i="21"/>
  <c r="J68" i="21" s="1"/>
  <c r="I69" i="18"/>
  <c r="E67" i="22"/>
  <c r="E68" i="20"/>
  <c r="M83" i="29"/>
  <c r="K84" i="29" s="1"/>
  <c r="E84" i="29" s="1"/>
  <c r="L83" i="29"/>
  <c r="J84" i="29" s="1"/>
  <c r="D84" i="29" s="1"/>
  <c r="I70" i="16"/>
  <c r="M69" i="17"/>
  <c r="K70" i="17" s="1"/>
  <c r="L69" i="17"/>
  <c r="J70" i="17" s="1"/>
  <c r="D70" i="17" s="1"/>
  <c r="B66" i="23"/>
  <c r="A66" i="23" s="1"/>
  <c r="F66" i="23"/>
  <c r="S70" i="15"/>
  <c r="S65" i="25"/>
  <c r="B70" i="16"/>
  <c r="A70" i="16" s="1"/>
  <c r="F70" i="16"/>
  <c r="U63" i="26"/>
  <c r="T64" i="26"/>
  <c r="L65" i="25"/>
  <c r="J66" i="25" s="1"/>
  <c r="M65" i="25"/>
  <c r="K66" i="25" s="1"/>
  <c r="E66" i="24"/>
  <c r="I66" i="24"/>
  <c r="D66" i="24"/>
  <c r="B69" i="17"/>
  <c r="A69" i="17" s="1"/>
  <c r="F69" i="17"/>
  <c r="U65" i="23"/>
  <c r="B69" i="18"/>
  <c r="A69" i="18" s="1"/>
  <c r="F69" i="18"/>
  <c r="E71" i="11"/>
  <c r="T65" i="24"/>
  <c r="U64" i="24"/>
  <c r="D67" i="22"/>
  <c r="S83" i="29"/>
  <c r="U66" i="21"/>
  <c r="E69" i="18"/>
  <c r="I68" i="20"/>
  <c r="D68" i="20"/>
  <c r="M68" i="19"/>
  <c r="K69" i="19" s="1"/>
  <c r="E69" i="19" s="1"/>
  <c r="L68" i="19"/>
  <c r="J69" i="19" s="1"/>
  <c r="T66" i="23"/>
  <c r="B65" i="25"/>
  <c r="A65" i="25" s="1"/>
  <c r="F65" i="25"/>
  <c r="I71" i="11"/>
  <c r="D71" i="11"/>
  <c r="B83" i="29"/>
  <c r="A83" i="29" s="1"/>
  <c r="F83" i="29"/>
  <c r="E70" i="16"/>
  <c r="M70" i="15"/>
  <c r="K71" i="15" s="1"/>
  <c r="L70" i="15"/>
  <c r="J71" i="15" s="1"/>
  <c r="D71" i="15" s="1"/>
  <c r="S68" i="19"/>
  <c r="M66" i="23"/>
  <c r="K67" i="23" s="1"/>
  <c r="L66" i="23"/>
  <c r="J67" i="23" s="1"/>
  <c r="D67" i="23" s="1"/>
  <c r="U69" i="11"/>
  <c r="T70" i="11"/>
  <c r="U64" i="26" l="1"/>
  <c r="L71" i="11"/>
  <c r="J72" i="11" s="1"/>
  <c r="M71" i="11"/>
  <c r="K72" i="11" s="1"/>
  <c r="E72" i="11" s="1"/>
  <c r="S71" i="11"/>
  <c r="B67" i="23"/>
  <c r="A67" i="23" s="1"/>
  <c r="F67" i="23"/>
  <c r="S69" i="19"/>
  <c r="U68" i="19" s="1"/>
  <c r="I69" i="19"/>
  <c r="S84" i="29"/>
  <c r="T84" i="29" s="1"/>
  <c r="I67" i="23"/>
  <c r="I71" i="15"/>
  <c r="B68" i="20"/>
  <c r="A68" i="20" s="1"/>
  <c r="F68" i="20"/>
  <c r="B67" i="22"/>
  <c r="A67" i="22" s="1"/>
  <c r="F67" i="22"/>
  <c r="B66" i="24"/>
  <c r="A66" i="24" s="1"/>
  <c r="F66" i="24"/>
  <c r="T65" i="25"/>
  <c r="U64" i="25"/>
  <c r="E70" i="17"/>
  <c r="S67" i="22"/>
  <c r="M69" i="18"/>
  <c r="K70" i="18" s="1"/>
  <c r="E70" i="18" s="1"/>
  <c r="L69" i="18"/>
  <c r="J70" i="18" s="1"/>
  <c r="L67" i="22"/>
  <c r="J68" i="22" s="1"/>
  <c r="D68" i="22" s="1"/>
  <c r="M67" i="22"/>
  <c r="K68" i="22" s="1"/>
  <c r="E68" i="22" s="1"/>
  <c r="E67" i="23"/>
  <c r="B84" i="29"/>
  <c r="A84" i="29" s="1"/>
  <c r="F84" i="29"/>
  <c r="I66" i="25"/>
  <c r="E71" i="15"/>
  <c r="S68" i="20"/>
  <c r="I68" i="21"/>
  <c r="D68" i="21"/>
  <c r="B71" i="15"/>
  <c r="A71" i="15" s="1"/>
  <c r="F71" i="15"/>
  <c r="S70" i="16"/>
  <c r="M68" i="20"/>
  <c r="K69" i="20" s="1"/>
  <c r="E69" i="20" s="1"/>
  <c r="L68" i="20"/>
  <c r="J69" i="20" s="1"/>
  <c r="B70" i="17"/>
  <c r="A70" i="17" s="1"/>
  <c r="F70" i="17"/>
  <c r="L66" i="24"/>
  <c r="J67" i="24" s="1"/>
  <c r="D67" i="24" s="1"/>
  <c r="M66" i="24"/>
  <c r="K67" i="24" s="1"/>
  <c r="U69" i="15"/>
  <c r="T70" i="15"/>
  <c r="L70" i="16"/>
  <c r="J71" i="16" s="1"/>
  <c r="M70" i="16"/>
  <c r="K71" i="16" s="1"/>
  <c r="E68" i="21"/>
  <c r="D69" i="19"/>
  <c r="U67" i="19"/>
  <c r="T68" i="19"/>
  <c r="B71" i="11"/>
  <c r="A71" i="11" s="1"/>
  <c r="F71" i="11"/>
  <c r="D66" i="25"/>
  <c r="S69" i="18"/>
  <c r="U82" i="29"/>
  <c r="T83" i="29"/>
  <c r="S66" i="24"/>
  <c r="E66" i="25"/>
  <c r="I70" i="17"/>
  <c r="I84" i="29"/>
  <c r="B65" i="26"/>
  <c r="A65" i="26" s="1"/>
  <c r="F65" i="26"/>
  <c r="L65" i="26"/>
  <c r="J66" i="26" s="1"/>
  <c r="D66" i="26" s="1"/>
  <c r="M65" i="26"/>
  <c r="K66" i="26" s="1"/>
  <c r="U83" i="29" l="1"/>
  <c r="B67" i="24"/>
  <c r="A67" i="24" s="1"/>
  <c r="F67" i="24"/>
  <c r="B68" i="22"/>
  <c r="A68" i="22" s="1"/>
  <c r="F68" i="22"/>
  <c r="B66" i="26"/>
  <c r="A66" i="26" s="1"/>
  <c r="F66" i="26"/>
  <c r="I71" i="16"/>
  <c r="D71" i="16"/>
  <c r="T70" i="16"/>
  <c r="U69" i="16"/>
  <c r="B68" i="21"/>
  <c r="A68" i="21" s="1"/>
  <c r="F68" i="21"/>
  <c r="S68" i="22"/>
  <c r="U67" i="22" s="1"/>
  <c r="S66" i="25"/>
  <c r="S70" i="18"/>
  <c r="U69" i="18" s="1"/>
  <c r="T66" i="24"/>
  <c r="U65" i="24"/>
  <c r="E71" i="16"/>
  <c r="S69" i="20"/>
  <c r="M66" i="25"/>
  <c r="K67" i="25" s="1"/>
  <c r="E67" i="25" s="1"/>
  <c r="L66" i="25"/>
  <c r="J67" i="25" s="1"/>
  <c r="S70" i="17"/>
  <c r="M67" i="23"/>
  <c r="K68" i="23" s="1"/>
  <c r="L67" i="23"/>
  <c r="J68" i="23" s="1"/>
  <c r="L69" i="19"/>
  <c r="J70" i="19" s="1"/>
  <c r="D70" i="19" s="1"/>
  <c r="M69" i="19"/>
  <c r="K70" i="19" s="1"/>
  <c r="E66" i="26"/>
  <c r="L70" i="17"/>
  <c r="J71" i="17" s="1"/>
  <c r="M70" i="17"/>
  <c r="K71" i="17" s="1"/>
  <c r="B66" i="25"/>
  <c r="A66" i="25" s="1"/>
  <c r="F66" i="25"/>
  <c r="B69" i="19"/>
  <c r="A69" i="19" s="1"/>
  <c r="F69" i="19"/>
  <c r="U67" i="20"/>
  <c r="T68" i="20"/>
  <c r="I68" i="22"/>
  <c r="I72" i="11"/>
  <c r="I66" i="26"/>
  <c r="S68" i="21"/>
  <c r="I69" i="20"/>
  <c r="S71" i="15"/>
  <c r="S67" i="23"/>
  <c r="U66" i="22"/>
  <c r="T67" i="22"/>
  <c r="M71" i="15"/>
  <c r="K72" i="15" s="1"/>
  <c r="L71" i="15"/>
  <c r="J72" i="15" s="1"/>
  <c r="S72" i="11"/>
  <c r="U71" i="11" s="1"/>
  <c r="M84" i="29"/>
  <c r="K85" i="29" s="1"/>
  <c r="L84" i="29"/>
  <c r="J85" i="29" s="1"/>
  <c r="E67" i="24"/>
  <c r="T69" i="18"/>
  <c r="U68" i="18"/>
  <c r="D72" i="11"/>
  <c r="T69" i="19"/>
  <c r="I67" i="24"/>
  <c r="L68" i="21"/>
  <c r="J69" i="21" s="1"/>
  <c r="D69" i="21" s="1"/>
  <c r="M68" i="21"/>
  <c r="K69" i="21" s="1"/>
  <c r="E69" i="21" s="1"/>
  <c r="I70" i="18"/>
  <c r="D70" i="18"/>
  <c r="D69" i="20"/>
  <c r="T71" i="11"/>
  <c r="U70" i="11"/>
  <c r="T72" i="11" l="1"/>
  <c r="S69" i="21"/>
  <c r="U68" i="21" s="1"/>
  <c r="B69" i="21"/>
  <c r="A69" i="21" s="1"/>
  <c r="F69" i="21"/>
  <c r="B69" i="20"/>
  <c r="A69" i="20" s="1"/>
  <c r="F69" i="20"/>
  <c r="E85" i="29"/>
  <c r="T67" i="23"/>
  <c r="U66" i="23"/>
  <c r="B71" i="16"/>
  <c r="A71" i="16" s="1"/>
  <c r="F71" i="16"/>
  <c r="B70" i="18"/>
  <c r="A70" i="18" s="1"/>
  <c r="F70" i="18"/>
  <c r="T70" i="18"/>
  <c r="U67" i="21"/>
  <c r="T68" i="21"/>
  <c r="M72" i="11"/>
  <c r="K73" i="11" s="1"/>
  <c r="L72" i="11"/>
  <c r="J73" i="11" s="1"/>
  <c r="D73" i="11" s="1"/>
  <c r="I71" i="17"/>
  <c r="D71" i="17"/>
  <c r="E70" i="19"/>
  <c r="E71" i="17"/>
  <c r="I67" i="25"/>
  <c r="S71" i="16"/>
  <c r="S67" i="25"/>
  <c r="U66" i="25" s="1"/>
  <c r="S67" i="24"/>
  <c r="M69" i="20"/>
  <c r="K70" i="20" s="1"/>
  <c r="L69" i="20"/>
  <c r="J70" i="20" s="1"/>
  <c r="L68" i="22"/>
  <c r="J69" i="22" s="1"/>
  <c r="M68" i="22"/>
  <c r="K69" i="22" s="1"/>
  <c r="T69" i="20"/>
  <c r="D67" i="25"/>
  <c r="S66" i="26"/>
  <c r="I70" i="19"/>
  <c r="U69" i="17"/>
  <c r="T70" i="17"/>
  <c r="T66" i="25"/>
  <c r="U65" i="25"/>
  <c r="L71" i="16"/>
  <c r="J72" i="16" s="1"/>
  <c r="D72" i="16" s="1"/>
  <c r="M71" i="16"/>
  <c r="K72" i="16" s="1"/>
  <c r="U70" i="15"/>
  <c r="T71" i="15"/>
  <c r="I69" i="21"/>
  <c r="B72" i="11"/>
  <c r="A72" i="11" s="1"/>
  <c r="F72" i="11"/>
  <c r="M70" i="18"/>
  <c r="K71" i="18" s="1"/>
  <c r="L70" i="18"/>
  <c r="J71" i="18" s="1"/>
  <c r="D71" i="18" s="1"/>
  <c r="L67" i="24"/>
  <c r="J68" i="24" s="1"/>
  <c r="M67" i="24"/>
  <c r="K68" i="24" s="1"/>
  <c r="I85" i="29"/>
  <c r="D85" i="29"/>
  <c r="I72" i="15"/>
  <c r="D72" i="15"/>
  <c r="T68" i="22"/>
  <c r="E68" i="23"/>
  <c r="E72" i="15"/>
  <c r="L66" i="26"/>
  <c r="J67" i="26" s="1"/>
  <c r="M66" i="26"/>
  <c r="K67" i="26" s="1"/>
  <c r="U68" i="20"/>
  <c r="B70" i="19"/>
  <c r="A70" i="19" s="1"/>
  <c r="F70" i="19"/>
  <c r="I68" i="23"/>
  <c r="D68" i="23"/>
  <c r="T67" i="25" l="1"/>
  <c r="T69" i="21"/>
  <c r="B72" i="16"/>
  <c r="A72" i="16" s="1"/>
  <c r="F72" i="16"/>
  <c r="I70" i="20"/>
  <c r="T71" i="16"/>
  <c r="U70" i="16"/>
  <c r="M71" i="17"/>
  <c r="K72" i="17" s="1"/>
  <c r="L71" i="17"/>
  <c r="J72" i="17" s="1"/>
  <c r="D72" i="17" s="1"/>
  <c r="B71" i="18"/>
  <c r="A71" i="18" s="1"/>
  <c r="F71" i="18"/>
  <c r="D70" i="20"/>
  <c r="B85" i="29"/>
  <c r="A85" i="29" s="1"/>
  <c r="F85" i="29"/>
  <c r="S72" i="15"/>
  <c r="M85" i="29"/>
  <c r="K86" i="29" s="1"/>
  <c r="E86" i="29" s="1"/>
  <c r="L85" i="29"/>
  <c r="J86" i="29" s="1"/>
  <c r="D86" i="29" s="1"/>
  <c r="E71" i="18"/>
  <c r="T66" i="26"/>
  <c r="U65" i="26"/>
  <c r="I69" i="22"/>
  <c r="D69" i="22"/>
  <c r="E68" i="24"/>
  <c r="E72" i="16"/>
  <c r="S71" i="17"/>
  <c r="I73" i="11"/>
  <c r="L68" i="23"/>
  <c r="J69" i="23" s="1"/>
  <c r="D69" i="23" s="1"/>
  <c r="M68" i="23"/>
  <c r="K69" i="23" s="1"/>
  <c r="E69" i="23" s="1"/>
  <c r="S68" i="23"/>
  <c r="M72" i="15"/>
  <c r="K73" i="15" s="1"/>
  <c r="E73" i="15" s="1"/>
  <c r="L72" i="15"/>
  <c r="J73" i="15" s="1"/>
  <c r="D73" i="15" s="1"/>
  <c r="B67" i="25"/>
  <c r="A67" i="25" s="1"/>
  <c r="F67" i="25"/>
  <c r="U66" i="24"/>
  <c r="T67" i="24"/>
  <c r="S70" i="19"/>
  <c r="E73" i="11"/>
  <c r="I68" i="24"/>
  <c r="D68" i="24"/>
  <c r="L69" i="21"/>
  <c r="J70" i="21" s="1"/>
  <c r="M69" i="21"/>
  <c r="K70" i="21" s="1"/>
  <c r="L70" i="19"/>
  <c r="J71" i="19" s="1"/>
  <c r="M70" i="19"/>
  <c r="K71" i="19" s="1"/>
  <c r="E71" i="19" s="1"/>
  <c r="E70" i="20"/>
  <c r="B68" i="23"/>
  <c r="A68" i="23" s="1"/>
  <c r="F68" i="23"/>
  <c r="I67" i="26"/>
  <c r="D67" i="26"/>
  <c r="B72" i="15"/>
  <c r="A72" i="15" s="1"/>
  <c r="F72" i="15"/>
  <c r="I71" i="18"/>
  <c r="B73" i="11"/>
  <c r="A73" i="11" s="1"/>
  <c r="F73" i="11"/>
  <c r="I72" i="16"/>
  <c r="E67" i="26"/>
  <c r="E69" i="22"/>
  <c r="L67" i="25"/>
  <c r="J68" i="25" s="1"/>
  <c r="M67" i="25"/>
  <c r="K68" i="25" s="1"/>
  <c r="B71" i="17"/>
  <c r="A71" i="17" s="1"/>
  <c r="F71" i="17"/>
  <c r="S85" i="29"/>
  <c r="S69" i="23" l="1"/>
  <c r="U68" i="23" s="1"/>
  <c r="I68" i="25"/>
  <c r="S67" i="26"/>
  <c r="S71" i="19"/>
  <c r="T71" i="19" s="1"/>
  <c r="T68" i="23"/>
  <c r="U67" i="23"/>
  <c r="S68" i="24"/>
  <c r="S73" i="15"/>
  <c r="T73" i="15" s="1"/>
  <c r="S70" i="20"/>
  <c r="M68" i="24"/>
  <c r="K69" i="24" s="1"/>
  <c r="L68" i="24"/>
  <c r="J69" i="24" s="1"/>
  <c r="D69" i="24" s="1"/>
  <c r="I73" i="15"/>
  <c r="U84" i="29"/>
  <c r="T85" i="29"/>
  <c r="E68" i="25"/>
  <c r="L71" i="18"/>
  <c r="J72" i="18" s="1"/>
  <c r="M71" i="18"/>
  <c r="K72" i="18" s="1"/>
  <c r="B67" i="26"/>
  <c r="A67" i="26" s="1"/>
  <c r="F67" i="26"/>
  <c r="B69" i="23"/>
  <c r="A69" i="23" s="1"/>
  <c r="F69" i="23"/>
  <c r="B68" i="24"/>
  <c r="A68" i="24" s="1"/>
  <c r="F68" i="24"/>
  <c r="S72" i="16"/>
  <c r="M69" i="22"/>
  <c r="K70" i="22" s="1"/>
  <c r="E70" i="22" s="1"/>
  <c r="L69" i="22"/>
  <c r="J70" i="22" s="1"/>
  <c r="B70" i="20"/>
  <c r="A70" i="20" s="1"/>
  <c r="F70" i="20"/>
  <c r="I72" i="17"/>
  <c r="I71" i="19"/>
  <c r="D71" i="19"/>
  <c r="L73" i="11"/>
  <c r="J74" i="11" s="1"/>
  <c r="M73" i="11"/>
  <c r="K74" i="11" s="1"/>
  <c r="E74" i="11" s="1"/>
  <c r="S71" i="18"/>
  <c r="E72" i="18"/>
  <c r="B86" i="29"/>
  <c r="A86" i="29" s="1"/>
  <c r="F86" i="29"/>
  <c r="B72" i="17"/>
  <c r="A72" i="17" s="1"/>
  <c r="F72" i="17"/>
  <c r="B73" i="15"/>
  <c r="A73" i="15" s="1"/>
  <c r="F73" i="15"/>
  <c r="M67" i="26"/>
  <c r="K68" i="26" s="1"/>
  <c r="L67" i="26"/>
  <c r="J68" i="26" s="1"/>
  <c r="D68" i="26" s="1"/>
  <c r="E70" i="21"/>
  <c r="U69" i="19"/>
  <c r="T70" i="19"/>
  <c r="D68" i="25"/>
  <c r="E72" i="17"/>
  <c r="B69" i="22"/>
  <c r="A69" i="22" s="1"/>
  <c r="F69" i="22"/>
  <c r="T72" i="15"/>
  <c r="U71" i="15"/>
  <c r="S86" i="29"/>
  <c r="T86" i="29" s="1"/>
  <c r="S69" i="22"/>
  <c r="M72" i="16"/>
  <c r="K73" i="16" s="1"/>
  <c r="L72" i="16"/>
  <c r="J73" i="16" s="1"/>
  <c r="I70" i="21"/>
  <c r="D70" i="21"/>
  <c r="S73" i="11"/>
  <c r="I69" i="23"/>
  <c r="U70" i="17"/>
  <c r="T71" i="17"/>
  <c r="I86" i="29"/>
  <c r="M70" i="20"/>
  <c r="K71" i="20" s="1"/>
  <c r="L70" i="20"/>
  <c r="J71" i="20" s="1"/>
  <c r="U85" i="29" l="1"/>
  <c r="T69" i="23"/>
  <c r="B68" i="26"/>
  <c r="A68" i="26" s="1"/>
  <c r="F68" i="26"/>
  <c r="B69" i="24"/>
  <c r="A69" i="24" s="1"/>
  <c r="F69" i="24"/>
  <c r="L69" i="23"/>
  <c r="J70" i="23" s="1"/>
  <c r="M69" i="23"/>
  <c r="K70" i="23" s="1"/>
  <c r="S70" i="22"/>
  <c r="U69" i="22" s="1"/>
  <c r="T73" i="11"/>
  <c r="U72" i="11"/>
  <c r="I71" i="20"/>
  <c r="S72" i="17"/>
  <c r="I74" i="11"/>
  <c r="D74" i="11"/>
  <c r="M72" i="17"/>
  <c r="K73" i="17" s="1"/>
  <c r="L72" i="17"/>
  <c r="J73" i="17" s="1"/>
  <c r="T72" i="16"/>
  <c r="U71" i="16"/>
  <c r="I72" i="18"/>
  <c r="D72" i="18"/>
  <c r="M73" i="15"/>
  <c r="K74" i="15" s="1"/>
  <c r="L73" i="15"/>
  <c r="J74" i="15" s="1"/>
  <c r="T70" i="20"/>
  <c r="U69" i="20"/>
  <c r="S74" i="11"/>
  <c r="T74" i="11" s="1"/>
  <c r="L70" i="21"/>
  <c r="J71" i="21" s="1"/>
  <c r="D71" i="21" s="1"/>
  <c r="M70" i="21"/>
  <c r="K71" i="21" s="1"/>
  <c r="E71" i="21" s="1"/>
  <c r="I68" i="26"/>
  <c r="S72" i="18"/>
  <c r="T72" i="18" s="1"/>
  <c r="B71" i="19"/>
  <c r="A71" i="19" s="1"/>
  <c r="F71" i="19"/>
  <c r="I70" i="22"/>
  <c r="S68" i="25"/>
  <c r="I69" i="24"/>
  <c r="L68" i="25"/>
  <c r="J69" i="25" s="1"/>
  <c r="D69" i="25" s="1"/>
  <c r="M68" i="25"/>
  <c r="K69" i="25" s="1"/>
  <c r="T69" i="22"/>
  <c r="U68" i="22"/>
  <c r="D70" i="22"/>
  <c r="B68" i="25"/>
  <c r="A68" i="25" s="1"/>
  <c r="F68" i="25"/>
  <c r="U70" i="19"/>
  <c r="T71" i="18"/>
  <c r="U70" i="18"/>
  <c r="D71" i="20"/>
  <c r="E69" i="24"/>
  <c r="E68" i="26"/>
  <c r="L86" i="29"/>
  <c r="J87" i="29" s="1"/>
  <c r="M86" i="29"/>
  <c r="K87" i="29" s="1"/>
  <c r="B70" i="21"/>
  <c r="A70" i="21" s="1"/>
  <c r="F70" i="21"/>
  <c r="I73" i="16"/>
  <c r="D73" i="16"/>
  <c r="U72" i="15"/>
  <c r="S70" i="21"/>
  <c r="L71" i="19"/>
  <c r="J72" i="19" s="1"/>
  <c r="D72" i="19" s="1"/>
  <c r="M71" i="19"/>
  <c r="K72" i="19" s="1"/>
  <c r="E73" i="16"/>
  <c r="E71" i="20"/>
  <c r="U67" i="24"/>
  <c r="T68" i="24"/>
  <c r="U66" i="26"/>
  <c r="T67" i="26"/>
  <c r="T70" i="22" l="1"/>
  <c r="U73" i="11"/>
  <c r="B70" i="22"/>
  <c r="A70" i="22" s="1"/>
  <c r="F70" i="22"/>
  <c r="E74" i="15"/>
  <c r="U71" i="17"/>
  <c r="T72" i="17"/>
  <c r="U69" i="21"/>
  <c r="T70" i="21"/>
  <c r="L73" i="16"/>
  <c r="J74" i="16" s="1"/>
  <c r="M73" i="16"/>
  <c r="K74" i="16" s="1"/>
  <c r="E74" i="16" s="1"/>
  <c r="B72" i="18"/>
  <c r="A72" i="18" s="1"/>
  <c r="F72" i="18"/>
  <c r="B73" i="16"/>
  <c r="A73" i="16" s="1"/>
  <c r="F73" i="16"/>
  <c r="B71" i="21"/>
  <c r="A71" i="21" s="1"/>
  <c r="F71" i="21"/>
  <c r="S68" i="26"/>
  <c r="B71" i="20"/>
  <c r="A71" i="20" s="1"/>
  <c r="F71" i="20"/>
  <c r="I71" i="21"/>
  <c r="I74" i="15"/>
  <c r="D74" i="15"/>
  <c r="L72" i="18"/>
  <c r="J73" i="18" s="1"/>
  <c r="M72" i="18"/>
  <c r="K73" i="18" s="1"/>
  <c r="E73" i="17"/>
  <c r="M71" i="20"/>
  <c r="K72" i="20" s="1"/>
  <c r="E72" i="20" s="1"/>
  <c r="L71" i="20"/>
  <c r="J72" i="20" s="1"/>
  <c r="D72" i="20" s="1"/>
  <c r="I70" i="23"/>
  <c r="D70" i="23"/>
  <c r="S73" i="16"/>
  <c r="S71" i="21"/>
  <c r="U70" i="21" s="1"/>
  <c r="S69" i="24"/>
  <c r="L69" i="24"/>
  <c r="J70" i="24" s="1"/>
  <c r="M69" i="24"/>
  <c r="K70" i="24" s="1"/>
  <c r="B72" i="19"/>
  <c r="A72" i="19" s="1"/>
  <c r="F72" i="19"/>
  <c r="B74" i="11"/>
  <c r="A74" i="11" s="1"/>
  <c r="F74" i="11"/>
  <c r="E72" i="19"/>
  <c r="E87" i="29"/>
  <c r="E69" i="25"/>
  <c r="L68" i="26"/>
  <c r="J69" i="26" s="1"/>
  <c r="M68" i="26"/>
  <c r="K69" i="26" s="1"/>
  <c r="S71" i="20"/>
  <c r="I72" i="19"/>
  <c r="I87" i="29"/>
  <c r="D87" i="29"/>
  <c r="U71" i="18"/>
  <c r="B69" i="25"/>
  <c r="A69" i="25" s="1"/>
  <c r="F69" i="25"/>
  <c r="I69" i="25"/>
  <c r="T68" i="25"/>
  <c r="U67" i="25"/>
  <c r="L70" i="22"/>
  <c r="J71" i="22" s="1"/>
  <c r="D71" i="22" s="1"/>
  <c r="M70" i="22"/>
  <c r="K71" i="22" s="1"/>
  <c r="I73" i="17"/>
  <c r="D73" i="17"/>
  <c r="M74" i="11"/>
  <c r="K75" i="11" s="1"/>
  <c r="L74" i="11"/>
  <c r="J75" i="11" s="1"/>
  <c r="D75" i="11" s="1"/>
  <c r="E70" i="23"/>
  <c r="B71" i="22" l="1"/>
  <c r="A71" i="22" s="1"/>
  <c r="F71" i="22"/>
  <c r="B72" i="20"/>
  <c r="A72" i="20" s="1"/>
  <c r="F72" i="20"/>
  <c r="B73" i="17"/>
  <c r="A73" i="17" s="1"/>
  <c r="F73" i="17"/>
  <c r="B87" i="29"/>
  <c r="A87" i="29" s="1"/>
  <c r="F87" i="29"/>
  <c r="U72" i="16"/>
  <c r="T73" i="16"/>
  <c r="E73" i="18"/>
  <c r="I74" i="16"/>
  <c r="S72" i="20"/>
  <c r="T72" i="20" s="1"/>
  <c r="I73" i="18"/>
  <c r="U67" i="26"/>
  <c r="T68" i="26"/>
  <c r="D73" i="18"/>
  <c r="I75" i="11"/>
  <c r="L73" i="17"/>
  <c r="J74" i="17" s="1"/>
  <c r="M73" i="17"/>
  <c r="K74" i="17" s="1"/>
  <c r="E74" i="17" s="1"/>
  <c r="M87" i="29"/>
  <c r="K88" i="29" s="1"/>
  <c r="E88" i="29" s="1"/>
  <c r="L87" i="29"/>
  <c r="J88" i="29" s="1"/>
  <c r="T71" i="20"/>
  <c r="U70" i="20"/>
  <c r="S69" i="25"/>
  <c r="S72" i="19"/>
  <c r="I70" i="24"/>
  <c r="D70" i="24"/>
  <c r="S73" i="17"/>
  <c r="B74" i="15"/>
  <c r="A74" i="15" s="1"/>
  <c r="F74" i="15"/>
  <c r="L71" i="21"/>
  <c r="J72" i="21" s="1"/>
  <c r="M71" i="21"/>
  <c r="K72" i="21" s="1"/>
  <c r="D74" i="16"/>
  <c r="E71" i="22"/>
  <c r="L72" i="19"/>
  <c r="J73" i="19" s="1"/>
  <c r="M72" i="19"/>
  <c r="K73" i="19" s="1"/>
  <c r="E73" i="19" s="1"/>
  <c r="S87" i="29"/>
  <c r="B75" i="11"/>
  <c r="A75" i="11" s="1"/>
  <c r="F75" i="11"/>
  <c r="U68" i="24"/>
  <c r="T69" i="24"/>
  <c r="I72" i="20"/>
  <c r="M74" i="15"/>
  <c r="K75" i="15" s="1"/>
  <c r="E75" i="15" s="1"/>
  <c r="L74" i="15"/>
  <c r="J75" i="15" s="1"/>
  <c r="D75" i="15" s="1"/>
  <c r="E69" i="26"/>
  <c r="I71" i="22"/>
  <c r="I69" i="26"/>
  <c r="D69" i="26"/>
  <c r="B70" i="23"/>
  <c r="A70" i="23" s="1"/>
  <c r="F70" i="23"/>
  <c r="S70" i="23"/>
  <c r="E75" i="11"/>
  <c r="M69" i="25"/>
  <c r="K70" i="25" s="1"/>
  <c r="L69" i="25"/>
  <c r="J70" i="25" s="1"/>
  <c r="E70" i="24"/>
  <c r="S74" i="16"/>
  <c r="U73" i="16" s="1"/>
  <c r="M70" i="23"/>
  <c r="K71" i="23" s="1"/>
  <c r="L70" i="23"/>
  <c r="J71" i="23" s="1"/>
  <c r="D71" i="23" s="1"/>
  <c r="T71" i="21"/>
  <c r="S74" i="15"/>
  <c r="E71" i="23" l="1"/>
  <c r="L69" i="26"/>
  <c r="J70" i="26" s="1"/>
  <c r="M69" i="26"/>
  <c r="K70" i="26" s="1"/>
  <c r="E70" i="26" s="1"/>
  <c r="T73" i="17"/>
  <c r="U72" i="17"/>
  <c r="U69" i="23"/>
  <c r="T70" i="23"/>
  <c r="S69" i="26"/>
  <c r="S71" i="22"/>
  <c r="L70" i="24"/>
  <c r="J71" i="24" s="1"/>
  <c r="M70" i="24"/>
  <c r="K71" i="24" s="1"/>
  <c r="E71" i="24" s="1"/>
  <c r="S75" i="15"/>
  <c r="U74" i="15" s="1"/>
  <c r="I71" i="23"/>
  <c r="S70" i="24"/>
  <c r="I72" i="21"/>
  <c r="D72" i="21"/>
  <c r="S74" i="17"/>
  <c r="B70" i="24"/>
  <c r="A70" i="24" s="1"/>
  <c r="F70" i="24"/>
  <c r="T69" i="25"/>
  <c r="U68" i="25"/>
  <c r="I74" i="17"/>
  <c r="D74" i="17"/>
  <c r="U73" i="15"/>
  <c r="T74" i="15"/>
  <c r="I70" i="25"/>
  <c r="D70" i="25"/>
  <c r="B71" i="23"/>
  <c r="A71" i="23" s="1"/>
  <c r="F71" i="23"/>
  <c r="I73" i="19"/>
  <c r="D73" i="19"/>
  <c r="S73" i="19"/>
  <c r="T73" i="19" s="1"/>
  <c r="I88" i="29"/>
  <c r="M73" i="18"/>
  <c r="K74" i="18" s="1"/>
  <c r="E74" i="18" s="1"/>
  <c r="L73" i="18"/>
  <c r="J74" i="18" s="1"/>
  <c r="D74" i="18" s="1"/>
  <c r="M74" i="16"/>
  <c r="K75" i="16" s="1"/>
  <c r="L74" i="16"/>
  <c r="J75" i="16" s="1"/>
  <c r="D75" i="16" s="1"/>
  <c r="D88" i="29"/>
  <c r="M72" i="20"/>
  <c r="K73" i="20" s="1"/>
  <c r="L72" i="20"/>
  <c r="J73" i="20" s="1"/>
  <c r="S88" i="29"/>
  <c r="B74" i="16"/>
  <c r="A74" i="16" s="1"/>
  <c r="F74" i="16"/>
  <c r="B75" i="15"/>
  <c r="A75" i="15" s="1"/>
  <c r="F75" i="15"/>
  <c r="U71" i="19"/>
  <c r="T72" i="19"/>
  <c r="L75" i="11"/>
  <c r="J76" i="11" s="1"/>
  <c r="M75" i="11"/>
  <c r="K76" i="11" s="1"/>
  <c r="E76" i="11" s="1"/>
  <c r="S73" i="18"/>
  <c r="S75" i="11"/>
  <c r="B69" i="26"/>
  <c r="A69" i="26" s="1"/>
  <c r="F69" i="26"/>
  <c r="M71" i="22"/>
  <c r="K72" i="22" s="1"/>
  <c r="L71" i="22"/>
  <c r="J72" i="22" s="1"/>
  <c r="I75" i="15"/>
  <c r="T87" i="29"/>
  <c r="U86" i="29"/>
  <c r="E72" i="21"/>
  <c r="E70" i="25"/>
  <c r="U71" i="20"/>
  <c r="B73" i="18"/>
  <c r="A73" i="18" s="1"/>
  <c r="F73" i="18"/>
  <c r="T74" i="16"/>
  <c r="U72" i="19" l="1"/>
  <c r="T75" i="15"/>
  <c r="B75" i="16"/>
  <c r="A75" i="16" s="1"/>
  <c r="F75" i="16"/>
  <c r="T73" i="18"/>
  <c r="U72" i="18"/>
  <c r="B88" i="29"/>
  <c r="A88" i="29" s="1"/>
  <c r="F88" i="29"/>
  <c r="M70" i="25"/>
  <c r="K71" i="25" s="1"/>
  <c r="E71" i="25" s="1"/>
  <c r="L70" i="25"/>
  <c r="J71" i="25" s="1"/>
  <c r="D71" i="25" s="1"/>
  <c r="I71" i="24"/>
  <c r="I70" i="26"/>
  <c r="M75" i="15"/>
  <c r="K76" i="15" s="1"/>
  <c r="L75" i="15"/>
  <c r="J76" i="15" s="1"/>
  <c r="L88" i="29"/>
  <c r="J89" i="29" s="1"/>
  <c r="D89" i="29" s="1"/>
  <c r="M88" i="29"/>
  <c r="K89" i="29" s="1"/>
  <c r="B74" i="18"/>
  <c r="A74" i="18" s="1"/>
  <c r="F74" i="18"/>
  <c r="S70" i="25"/>
  <c r="U87" i="29"/>
  <c r="S76" i="11"/>
  <c r="U75" i="11" s="1"/>
  <c r="S74" i="18"/>
  <c r="I76" i="11"/>
  <c r="D76" i="11"/>
  <c r="M72" i="21"/>
  <c r="K73" i="21" s="1"/>
  <c r="E73" i="21" s="1"/>
  <c r="L72" i="21"/>
  <c r="J73" i="21" s="1"/>
  <c r="D73" i="21" s="1"/>
  <c r="S70" i="26"/>
  <c r="U69" i="26" s="1"/>
  <c r="T74" i="17"/>
  <c r="U74" i="11"/>
  <c r="T75" i="11"/>
  <c r="I75" i="16"/>
  <c r="B73" i="19"/>
  <c r="A73" i="19" s="1"/>
  <c r="F73" i="19"/>
  <c r="L71" i="23"/>
  <c r="J72" i="23" s="1"/>
  <c r="M71" i="23"/>
  <c r="K72" i="23" s="1"/>
  <c r="E72" i="23" s="1"/>
  <c r="T69" i="26"/>
  <c r="U68" i="26"/>
  <c r="U73" i="17"/>
  <c r="D70" i="26"/>
  <c r="I73" i="20"/>
  <c r="D73" i="20"/>
  <c r="E75" i="16"/>
  <c r="B74" i="17"/>
  <c r="A74" i="17" s="1"/>
  <c r="F74" i="17"/>
  <c r="L74" i="17"/>
  <c r="J75" i="17" s="1"/>
  <c r="D75" i="17" s="1"/>
  <c r="M74" i="17"/>
  <c r="K75" i="17" s="1"/>
  <c r="D71" i="24"/>
  <c r="B72" i="21"/>
  <c r="A72" i="21" s="1"/>
  <c r="F72" i="21"/>
  <c r="S71" i="24"/>
  <c r="T71" i="24" s="1"/>
  <c r="E72" i="22"/>
  <c r="S71" i="23"/>
  <c r="S72" i="21"/>
  <c r="T88" i="29"/>
  <c r="I72" i="22"/>
  <c r="D72" i="22"/>
  <c r="E73" i="20"/>
  <c r="I74" i="18"/>
  <c r="M73" i="19"/>
  <c r="K74" i="19" s="1"/>
  <c r="L73" i="19"/>
  <c r="J74" i="19" s="1"/>
  <c r="D74" i="19" s="1"/>
  <c r="B70" i="25"/>
  <c r="A70" i="25" s="1"/>
  <c r="F70" i="25"/>
  <c r="U69" i="24"/>
  <c r="T70" i="24"/>
  <c r="T71" i="22"/>
  <c r="U70" i="22"/>
  <c r="B71" i="25" l="1"/>
  <c r="A71" i="25" s="1"/>
  <c r="F71" i="25"/>
  <c r="B75" i="17"/>
  <c r="A75" i="17" s="1"/>
  <c r="F75" i="17"/>
  <c r="S71" i="25"/>
  <c r="U70" i="25" s="1"/>
  <c r="E76" i="15"/>
  <c r="B89" i="29"/>
  <c r="A89" i="29" s="1"/>
  <c r="F89" i="29"/>
  <c r="E75" i="17"/>
  <c r="I72" i="23"/>
  <c r="D72" i="23"/>
  <c r="I71" i="25"/>
  <c r="U70" i="24"/>
  <c r="I74" i="19"/>
  <c r="S73" i="20"/>
  <c r="T72" i="21"/>
  <c r="U71" i="21"/>
  <c r="M75" i="16"/>
  <c r="K76" i="16" s="1"/>
  <c r="L75" i="16"/>
  <c r="J76" i="16" s="1"/>
  <c r="T76" i="11"/>
  <c r="B76" i="11"/>
  <c r="A76" i="11" s="1"/>
  <c r="F76" i="11"/>
  <c r="I76" i="15"/>
  <c r="D76" i="15"/>
  <c r="T74" i="18"/>
  <c r="E74" i="19"/>
  <c r="M72" i="22"/>
  <c r="K73" i="22" s="1"/>
  <c r="E73" i="22" s="1"/>
  <c r="L72" i="22"/>
  <c r="J73" i="22" s="1"/>
  <c r="S72" i="23"/>
  <c r="B71" i="24"/>
  <c r="A71" i="24" s="1"/>
  <c r="F71" i="24"/>
  <c r="B73" i="20"/>
  <c r="A73" i="20" s="1"/>
  <c r="F73" i="20"/>
  <c r="M70" i="26"/>
  <c r="K71" i="26" s="1"/>
  <c r="L70" i="26"/>
  <c r="J71" i="26" s="1"/>
  <c r="D71" i="26" s="1"/>
  <c r="T71" i="23"/>
  <c r="U70" i="23"/>
  <c r="B74" i="19"/>
  <c r="A74" i="19" s="1"/>
  <c r="F74" i="19"/>
  <c r="M76" i="11"/>
  <c r="K77" i="11" s="1"/>
  <c r="L76" i="11"/>
  <c r="J77" i="11" s="1"/>
  <c r="D77" i="11" s="1"/>
  <c r="U69" i="25"/>
  <c r="T70" i="25"/>
  <c r="E89" i="29"/>
  <c r="L74" i="18"/>
  <c r="J75" i="18" s="1"/>
  <c r="M74" i="18"/>
  <c r="K75" i="18" s="1"/>
  <c r="B72" i="22"/>
  <c r="A72" i="22" s="1"/>
  <c r="F72" i="22"/>
  <c r="S73" i="21"/>
  <c r="U72" i="21" s="1"/>
  <c r="S72" i="22"/>
  <c r="B73" i="21"/>
  <c r="A73" i="21" s="1"/>
  <c r="F73" i="21"/>
  <c r="I75" i="17"/>
  <c r="S75" i="16"/>
  <c r="M73" i="20"/>
  <c r="K74" i="20" s="1"/>
  <c r="L73" i="20"/>
  <c r="J74" i="20" s="1"/>
  <c r="B70" i="26"/>
  <c r="A70" i="26" s="1"/>
  <c r="F70" i="26"/>
  <c r="T70" i="26"/>
  <c r="I73" i="21"/>
  <c r="I89" i="29"/>
  <c r="L71" i="24"/>
  <c r="J72" i="24" s="1"/>
  <c r="M71" i="24"/>
  <c r="K72" i="24" s="1"/>
  <c r="U73" i="18"/>
  <c r="T71" i="25" l="1"/>
  <c r="T73" i="21"/>
  <c r="B71" i="26"/>
  <c r="A71" i="26" s="1"/>
  <c r="F71" i="26"/>
  <c r="E72" i="24"/>
  <c r="L73" i="21"/>
  <c r="J74" i="21" s="1"/>
  <c r="M73" i="21"/>
  <c r="K74" i="21" s="1"/>
  <c r="T75" i="16"/>
  <c r="U74" i="16"/>
  <c r="E77" i="11"/>
  <c r="M76" i="15"/>
  <c r="K77" i="15" s="1"/>
  <c r="E77" i="15" s="1"/>
  <c r="L76" i="15"/>
  <c r="J77" i="15" s="1"/>
  <c r="D77" i="15" s="1"/>
  <c r="I76" i="16"/>
  <c r="D76" i="16"/>
  <c r="B72" i="23"/>
  <c r="A72" i="23" s="1"/>
  <c r="F72" i="23"/>
  <c r="E75" i="18"/>
  <c r="S89" i="29"/>
  <c r="I73" i="22"/>
  <c r="E76" i="16"/>
  <c r="U71" i="22"/>
  <c r="T72" i="22"/>
  <c r="D73" i="22"/>
  <c r="I77" i="11"/>
  <c r="T72" i="23"/>
  <c r="S74" i="19"/>
  <c r="T73" i="20"/>
  <c r="U72" i="20"/>
  <c r="S75" i="17"/>
  <c r="I71" i="26"/>
  <c r="B77" i="11"/>
  <c r="A77" i="11" s="1"/>
  <c r="F77" i="11"/>
  <c r="L71" i="25"/>
  <c r="J72" i="25" s="1"/>
  <c r="M71" i="25"/>
  <c r="K72" i="25" s="1"/>
  <c r="S76" i="15"/>
  <c r="I72" i="24"/>
  <c r="I74" i="20"/>
  <c r="E71" i="26"/>
  <c r="D72" i="24"/>
  <c r="L74" i="19"/>
  <c r="J75" i="19" s="1"/>
  <c r="M74" i="19"/>
  <c r="K75" i="19" s="1"/>
  <c r="E75" i="19" s="1"/>
  <c r="L89" i="29"/>
  <c r="J90" i="29" s="1"/>
  <c r="M89" i="29"/>
  <c r="K90" i="29" s="1"/>
  <c r="E90" i="29" s="1"/>
  <c r="M75" i="17"/>
  <c r="K76" i="17" s="1"/>
  <c r="L75" i="17"/>
  <c r="J76" i="17" s="1"/>
  <c r="S73" i="22"/>
  <c r="U72" i="22" s="1"/>
  <c r="I75" i="18"/>
  <c r="D75" i="18"/>
  <c r="U71" i="23"/>
  <c r="D74" i="20"/>
  <c r="B76" i="15"/>
  <c r="A76" i="15" s="1"/>
  <c r="F76" i="15"/>
  <c r="E74" i="20"/>
  <c r="M72" i="23"/>
  <c r="K73" i="23" s="1"/>
  <c r="L72" i="23"/>
  <c r="J73" i="23" s="1"/>
  <c r="E73" i="23" l="1"/>
  <c r="B72" i="24"/>
  <c r="A72" i="24" s="1"/>
  <c r="F72" i="24"/>
  <c r="L72" i="24"/>
  <c r="J73" i="24" s="1"/>
  <c r="D73" i="24" s="1"/>
  <c r="M72" i="24"/>
  <c r="K73" i="24" s="1"/>
  <c r="E73" i="24" s="1"/>
  <c r="B75" i="18"/>
  <c r="A75" i="18" s="1"/>
  <c r="F75" i="18"/>
  <c r="S71" i="26"/>
  <c r="L71" i="26"/>
  <c r="J72" i="26" s="1"/>
  <c r="M71" i="26"/>
  <c r="K72" i="26" s="1"/>
  <c r="I73" i="23"/>
  <c r="B77" i="15"/>
  <c r="A77" i="15" s="1"/>
  <c r="F77" i="15"/>
  <c r="M75" i="18"/>
  <c r="K76" i="18" s="1"/>
  <c r="E76" i="18" s="1"/>
  <c r="L75" i="18"/>
  <c r="J76" i="18" s="1"/>
  <c r="I75" i="19"/>
  <c r="D75" i="19"/>
  <c r="E72" i="25"/>
  <c r="T75" i="17"/>
  <c r="U74" i="17"/>
  <c r="B76" i="16"/>
  <c r="A76" i="16" s="1"/>
  <c r="F76" i="16"/>
  <c r="I72" i="25"/>
  <c r="D72" i="25"/>
  <c r="S75" i="19"/>
  <c r="U74" i="19" s="1"/>
  <c r="S90" i="29"/>
  <c r="U89" i="29" s="1"/>
  <c r="E74" i="21"/>
  <c r="S74" i="20"/>
  <c r="S77" i="15"/>
  <c r="U73" i="19"/>
  <c r="T74" i="19"/>
  <c r="B73" i="22"/>
  <c r="A73" i="22" s="1"/>
  <c r="F73" i="22"/>
  <c r="T73" i="22"/>
  <c r="M73" i="22"/>
  <c r="K74" i="22" s="1"/>
  <c r="L73" i="22"/>
  <c r="J74" i="22" s="1"/>
  <c r="U88" i="29"/>
  <c r="T89" i="29"/>
  <c r="D73" i="23"/>
  <c r="M76" i="16"/>
  <c r="K77" i="16" s="1"/>
  <c r="E77" i="16" s="1"/>
  <c r="L76" i="16"/>
  <c r="J77" i="16" s="1"/>
  <c r="I74" i="21"/>
  <c r="D74" i="21"/>
  <c r="B74" i="20"/>
  <c r="A74" i="20" s="1"/>
  <c r="F74" i="20"/>
  <c r="I76" i="17"/>
  <c r="D76" i="17"/>
  <c r="I90" i="29"/>
  <c r="D90" i="29"/>
  <c r="M74" i="20"/>
  <c r="K75" i="20" s="1"/>
  <c r="L74" i="20"/>
  <c r="J75" i="20" s="1"/>
  <c r="D75" i="20" s="1"/>
  <c r="T76" i="15"/>
  <c r="U75" i="15"/>
  <c r="E76" i="17"/>
  <c r="M77" i="11"/>
  <c r="K78" i="11" s="1"/>
  <c r="E78" i="11" s="1"/>
  <c r="L77" i="11"/>
  <c r="J78" i="11" s="1"/>
  <c r="S76" i="16"/>
  <c r="S75" i="18"/>
  <c r="I77" i="15"/>
  <c r="S77" i="11"/>
  <c r="S72" i="24"/>
  <c r="T75" i="19" l="1"/>
  <c r="U71" i="24"/>
  <c r="T72" i="24"/>
  <c r="T76" i="16"/>
  <c r="U75" i="16"/>
  <c r="B73" i="23"/>
  <c r="A73" i="23" s="1"/>
  <c r="F73" i="23"/>
  <c r="S72" i="25"/>
  <c r="M73" i="23"/>
  <c r="K74" i="23" s="1"/>
  <c r="L73" i="23"/>
  <c r="J74" i="23" s="1"/>
  <c r="D74" i="23" s="1"/>
  <c r="B73" i="24"/>
  <c r="A73" i="24" s="1"/>
  <c r="F73" i="24"/>
  <c r="S76" i="18"/>
  <c r="T76" i="18" s="1"/>
  <c r="B76" i="17"/>
  <c r="A76" i="17" s="1"/>
  <c r="F76" i="17"/>
  <c r="M74" i="21"/>
  <c r="K75" i="21" s="1"/>
  <c r="E75" i="21" s="1"/>
  <c r="L74" i="21"/>
  <c r="J75" i="21" s="1"/>
  <c r="I74" i="22"/>
  <c r="D74" i="22"/>
  <c r="S74" i="21"/>
  <c r="M72" i="25"/>
  <c r="K73" i="25" s="1"/>
  <c r="E73" i="25" s="1"/>
  <c r="L72" i="25"/>
  <c r="J73" i="25" s="1"/>
  <c r="D73" i="25" s="1"/>
  <c r="T77" i="11"/>
  <c r="U76" i="11"/>
  <c r="U74" i="18"/>
  <c r="T75" i="18"/>
  <c r="T77" i="15"/>
  <c r="B90" i="29"/>
  <c r="A90" i="29" s="1"/>
  <c r="F90" i="29"/>
  <c r="I77" i="16"/>
  <c r="E74" i="22"/>
  <c r="B75" i="19"/>
  <c r="A75" i="19" s="1"/>
  <c r="F75" i="19"/>
  <c r="I76" i="18"/>
  <c r="I72" i="26"/>
  <c r="D72" i="26"/>
  <c r="I73" i="24"/>
  <c r="S73" i="23"/>
  <c r="L77" i="15"/>
  <c r="J78" i="15" s="1"/>
  <c r="M77" i="15"/>
  <c r="K78" i="15" s="1"/>
  <c r="S76" i="17"/>
  <c r="L90" i="29"/>
  <c r="J91" i="29" s="1"/>
  <c r="M90" i="29"/>
  <c r="K91" i="29" s="1"/>
  <c r="T74" i="20"/>
  <c r="U73" i="20"/>
  <c r="L75" i="19"/>
  <c r="J76" i="19" s="1"/>
  <c r="D76" i="19" s="1"/>
  <c r="M75" i="19"/>
  <c r="K76" i="19" s="1"/>
  <c r="T71" i="26"/>
  <c r="U70" i="26"/>
  <c r="S78" i="11"/>
  <c r="I78" i="11"/>
  <c r="D78" i="11"/>
  <c r="U76" i="15"/>
  <c r="B75" i="20"/>
  <c r="A75" i="20" s="1"/>
  <c r="F75" i="20"/>
  <c r="S73" i="24"/>
  <c r="S77" i="16"/>
  <c r="I75" i="20"/>
  <c r="M76" i="17"/>
  <c r="K77" i="17" s="1"/>
  <c r="E77" i="17" s="1"/>
  <c r="L76" i="17"/>
  <c r="J77" i="17" s="1"/>
  <c r="B74" i="21"/>
  <c r="A74" i="21" s="1"/>
  <c r="F74" i="21"/>
  <c r="T90" i="29"/>
  <c r="E75" i="20"/>
  <c r="B72" i="25"/>
  <c r="A72" i="25" s="1"/>
  <c r="F72" i="25"/>
  <c r="D77" i="16"/>
  <c r="E72" i="26"/>
  <c r="D76" i="18"/>
  <c r="U75" i="18" l="1"/>
  <c r="S77" i="17"/>
  <c r="T77" i="17" s="1"/>
  <c r="I77" i="17"/>
  <c r="B78" i="11"/>
  <c r="A78" i="11" s="1"/>
  <c r="F78" i="11"/>
  <c r="I91" i="29"/>
  <c r="L74" i="22"/>
  <c r="J75" i="22" s="1"/>
  <c r="D75" i="22" s="1"/>
  <c r="M74" i="22"/>
  <c r="K75" i="22" s="1"/>
  <c r="S72" i="26"/>
  <c r="L75" i="20"/>
  <c r="J76" i="20" s="1"/>
  <c r="M75" i="20"/>
  <c r="K76" i="20" s="1"/>
  <c r="E76" i="20" s="1"/>
  <c r="E91" i="29"/>
  <c r="E78" i="15"/>
  <c r="M72" i="26"/>
  <c r="K73" i="26" s="1"/>
  <c r="L72" i="26"/>
  <c r="J73" i="26" s="1"/>
  <c r="D73" i="26" s="1"/>
  <c r="B76" i="19"/>
  <c r="A76" i="19" s="1"/>
  <c r="F76" i="19"/>
  <c r="S74" i="22"/>
  <c r="I74" i="23"/>
  <c r="B76" i="18"/>
  <c r="A76" i="18" s="1"/>
  <c r="F76" i="18"/>
  <c r="B73" i="25"/>
  <c r="A73" i="25" s="1"/>
  <c r="F73" i="25"/>
  <c r="I78" i="15"/>
  <c r="D78" i="15"/>
  <c r="M73" i="24"/>
  <c r="K74" i="24" s="1"/>
  <c r="L73" i="24"/>
  <c r="J74" i="24" s="1"/>
  <c r="D91" i="29"/>
  <c r="U77" i="11"/>
  <c r="S75" i="21"/>
  <c r="U74" i="21" s="1"/>
  <c r="D77" i="17"/>
  <c r="B74" i="23"/>
  <c r="A74" i="23" s="1"/>
  <c r="F74" i="23"/>
  <c r="E76" i="19"/>
  <c r="E74" i="23"/>
  <c r="B72" i="26"/>
  <c r="A72" i="26" s="1"/>
  <c r="F72" i="26"/>
  <c r="L76" i="18"/>
  <c r="J77" i="18" s="1"/>
  <c r="M76" i="18"/>
  <c r="K77" i="18" s="1"/>
  <c r="T78" i="11"/>
  <c r="U73" i="21"/>
  <c r="T74" i="21"/>
  <c r="I75" i="21"/>
  <c r="S73" i="25"/>
  <c r="U72" i="25" s="1"/>
  <c r="T77" i="16"/>
  <c r="T73" i="24"/>
  <c r="B77" i="16"/>
  <c r="A77" i="16" s="1"/>
  <c r="F77" i="16"/>
  <c r="S75" i="20"/>
  <c r="D75" i="21"/>
  <c r="M78" i="11"/>
  <c r="K79" i="11" s="1"/>
  <c r="L78" i="11"/>
  <c r="J79" i="11" s="1"/>
  <c r="I76" i="19"/>
  <c r="U75" i="17"/>
  <c r="T76" i="17"/>
  <c r="U72" i="23"/>
  <c r="T73" i="23"/>
  <c r="L77" i="16"/>
  <c r="J78" i="16" s="1"/>
  <c r="M77" i="16"/>
  <c r="K78" i="16" s="1"/>
  <c r="I73" i="25"/>
  <c r="B74" i="22"/>
  <c r="A74" i="22" s="1"/>
  <c r="F74" i="22"/>
  <c r="T72" i="25"/>
  <c r="U71" i="25"/>
  <c r="U76" i="16"/>
  <c r="U72" i="24"/>
  <c r="T75" i="21" l="1"/>
  <c r="U76" i="17"/>
  <c r="M76" i="19"/>
  <c r="K77" i="19" s="1"/>
  <c r="E77" i="19" s="1"/>
  <c r="L76" i="19"/>
  <c r="J77" i="19" s="1"/>
  <c r="E77" i="18"/>
  <c r="M74" i="23"/>
  <c r="K75" i="23" s="1"/>
  <c r="E75" i="23" s="1"/>
  <c r="L74" i="23"/>
  <c r="J75" i="23" s="1"/>
  <c r="S78" i="15"/>
  <c r="T73" i="25"/>
  <c r="E78" i="16"/>
  <c r="U74" i="20"/>
  <c r="T75" i="20"/>
  <c r="I77" i="18"/>
  <c r="S74" i="23"/>
  <c r="B77" i="17"/>
  <c r="A77" i="17" s="1"/>
  <c r="F77" i="17"/>
  <c r="E75" i="22"/>
  <c r="I78" i="16"/>
  <c r="B75" i="21"/>
  <c r="A75" i="21" s="1"/>
  <c r="F75" i="21"/>
  <c r="D78" i="16"/>
  <c r="B73" i="26"/>
  <c r="A73" i="26" s="1"/>
  <c r="F73" i="26"/>
  <c r="E74" i="24"/>
  <c r="I76" i="20"/>
  <c r="D76" i="20"/>
  <c r="E73" i="26"/>
  <c r="L73" i="25"/>
  <c r="J74" i="25" s="1"/>
  <c r="M73" i="25"/>
  <c r="K74" i="25" s="1"/>
  <c r="S76" i="20"/>
  <c r="T76" i="20" s="1"/>
  <c r="B78" i="15"/>
  <c r="A78" i="15" s="1"/>
  <c r="F78" i="15"/>
  <c r="L91" i="29"/>
  <c r="J92" i="29" s="1"/>
  <c r="D92" i="29" s="1"/>
  <c r="M91" i="29"/>
  <c r="K92" i="29" s="1"/>
  <c r="E92" i="29" s="1"/>
  <c r="B75" i="22"/>
  <c r="A75" i="22" s="1"/>
  <c r="F75" i="22"/>
  <c r="I79" i="11"/>
  <c r="B91" i="29"/>
  <c r="A91" i="29" s="1"/>
  <c r="F91" i="29"/>
  <c r="D77" i="18"/>
  <c r="I75" i="22"/>
  <c r="M77" i="17"/>
  <c r="K78" i="17" s="1"/>
  <c r="L77" i="17"/>
  <c r="J78" i="17" s="1"/>
  <c r="D78" i="17" s="1"/>
  <c r="E79" i="11"/>
  <c r="L75" i="21"/>
  <c r="J76" i="21" s="1"/>
  <c r="M75" i="21"/>
  <c r="K76" i="21" s="1"/>
  <c r="S76" i="19"/>
  <c r="I74" i="24"/>
  <c r="D74" i="24"/>
  <c r="M78" i="15"/>
  <c r="K79" i="15" s="1"/>
  <c r="L78" i="15"/>
  <c r="J79" i="15" s="1"/>
  <c r="D79" i="15" s="1"/>
  <c r="U73" i="22"/>
  <c r="T74" i="22"/>
  <c r="I73" i="26"/>
  <c r="S91" i="29"/>
  <c r="U71" i="26"/>
  <c r="T72" i="26"/>
  <c r="D79" i="11"/>
  <c r="S79" i="11" l="1"/>
  <c r="I92" i="29"/>
  <c r="S74" i="24"/>
  <c r="U75" i="19"/>
  <c r="T76" i="19"/>
  <c r="L75" i="22"/>
  <c r="J76" i="22" s="1"/>
  <c r="M75" i="22"/>
  <c r="K76" i="22" s="1"/>
  <c r="E76" i="22" s="1"/>
  <c r="E74" i="25"/>
  <c r="B78" i="16"/>
  <c r="A78" i="16" s="1"/>
  <c r="F78" i="16"/>
  <c r="I75" i="23"/>
  <c r="D75" i="23"/>
  <c r="S92" i="29"/>
  <c r="I79" i="15"/>
  <c r="L74" i="24"/>
  <c r="J75" i="24" s="1"/>
  <c r="D75" i="24" s="1"/>
  <c r="M74" i="24"/>
  <c r="K75" i="24" s="1"/>
  <c r="I76" i="21"/>
  <c r="E78" i="17"/>
  <c r="L79" i="11"/>
  <c r="J80" i="11" s="1"/>
  <c r="D80" i="11" s="1"/>
  <c r="M79" i="11"/>
  <c r="K80" i="11" s="1"/>
  <c r="E80" i="11" s="1"/>
  <c r="S73" i="26"/>
  <c r="D76" i="21"/>
  <c r="S75" i="22"/>
  <c r="S75" i="23"/>
  <c r="U74" i="23" s="1"/>
  <c r="S78" i="16"/>
  <c r="E79" i="15"/>
  <c r="S77" i="18"/>
  <c r="U90" i="29"/>
  <c r="T91" i="29"/>
  <c r="S77" i="19"/>
  <c r="T77" i="19" s="1"/>
  <c r="B92" i="29"/>
  <c r="A92" i="29" s="1"/>
  <c r="F92" i="29"/>
  <c r="B76" i="20"/>
  <c r="A76" i="20" s="1"/>
  <c r="F76" i="20"/>
  <c r="U73" i="23"/>
  <c r="T74" i="23"/>
  <c r="U77" i="15"/>
  <c r="T78" i="15"/>
  <c r="B79" i="11"/>
  <c r="A79" i="11" s="1"/>
  <c r="F79" i="11"/>
  <c r="B74" i="24"/>
  <c r="A74" i="24" s="1"/>
  <c r="F74" i="24"/>
  <c r="B79" i="15"/>
  <c r="A79" i="15" s="1"/>
  <c r="F79" i="15"/>
  <c r="B78" i="17"/>
  <c r="A78" i="17" s="1"/>
  <c r="F78" i="17"/>
  <c r="I77" i="19"/>
  <c r="D77" i="19"/>
  <c r="M73" i="26"/>
  <c r="K74" i="26" s="1"/>
  <c r="E74" i="26" s="1"/>
  <c r="L73" i="26"/>
  <c r="J74" i="26" s="1"/>
  <c r="E76" i="21"/>
  <c r="I78" i="17"/>
  <c r="B77" i="18"/>
  <c r="A77" i="18" s="1"/>
  <c r="F77" i="18"/>
  <c r="I74" i="25"/>
  <c r="D74" i="25"/>
  <c r="L76" i="20"/>
  <c r="J77" i="20" s="1"/>
  <c r="M76" i="20"/>
  <c r="K77" i="20" s="1"/>
  <c r="L78" i="16"/>
  <c r="J79" i="16" s="1"/>
  <c r="D79" i="16" s="1"/>
  <c r="M78" i="16"/>
  <c r="K79" i="16" s="1"/>
  <c r="E79" i="16" s="1"/>
  <c r="L77" i="18"/>
  <c r="J78" i="18" s="1"/>
  <c r="M77" i="18"/>
  <c r="K78" i="18" s="1"/>
  <c r="E78" i="18" s="1"/>
  <c r="U75" i="20"/>
  <c r="T75" i="23" l="1"/>
  <c r="S74" i="26"/>
  <c r="U73" i="26" s="1"/>
  <c r="I77" i="20"/>
  <c r="I74" i="26"/>
  <c r="D74" i="26"/>
  <c r="B75" i="24"/>
  <c r="A75" i="24" s="1"/>
  <c r="F75" i="24"/>
  <c r="S76" i="22"/>
  <c r="T76" i="22" s="1"/>
  <c r="I75" i="24"/>
  <c r="S80" i="11"/>
  <c r="U79" i="11" s="1"/>
  <c r="L78" i="17"/>
  <c r="J79" i="17" s="1"/>
  <c r="M78" i="17"/>
  <c r="K79" i="17" s="1"/>
  <c r="E79" i="17" s="1"/>
  <c r="T78" i="16"/>
  <c r="U77" i="16"/>
  <c r="B79" i="16"/>
  <c r="A79" i="16" s="1"/>
  <c r="F79" i="16"/>
  <c r="E77" i="20"/>
  <c r="M74" i="25"/>
  <c r="K75" i="25" s="1"/>
  <c r="E75" i="25" s="1"/>
  <c r="L74" i="25"/>
  <c r="J75" i="25" s="1"/>
  <c r="B80" i="11"/>
  <c r="A80" i="11" s="1"/>
  <c r="F80" i="11"/>
  <c r="S79" i="15"/>
  <c r="S78" i="17"/>
  <c r="L75" i="23"/>
  <c r="J76" i="23" s="1"/>
  <c r="D76" i="23" s="1"/>
  <c r="M75" i="23"/>
  <c r="K76" i="23" s="1"/>
  <c r="S74" i="25"/>
  <c r="E75" i="24"/>
  <c r="M92" i="29"/>
  <c r="K93" i="29" s="1"/>
  <c r="L92" i="29"/>
  <c r="J93" i="29" s="1"/>
  <c r="I78" i="18"/>
  <c r="M77" i="19"/>
  <c r="K78" i="19" s="1"/>
  <c r="L77" i="19"/>
  <c r="J78" i="19" s="1"/>
  <c r="S79" i="16"/>
  <c r="U72" i="26"/>
  <c r="T73" i="26"/>
  <c r="U73" i="24"/>
  <c r="T74" i="24"/>
  <c r="B74" i="25"/>
  <c r="A74" i="25" s="1"/>
  <c r="F74" i="25"/>
  <c r="T92" i="29"/>
  <c r="S78" i="18"/>
  <c r="U77" i="18" s="1"/>
  <c r="U74" i="22"/>
  <c r="T75" i="22"/>
  <c r="B75" i="23"/>
  <c r="A75" i="23" s="1"/>
  <c r="F75" i="23"/>
  <c r="T79" i="11"/>
  <c r="U78" i="11"/>
  <c r="I79" i="16"/>
  <c r="D78" i="18"/>
  <c r="S76" i="21"/>
  <c r="B77" i="19"/>
  <c r="A77" i="19" s="1"/>
  <c r="F77" i="19"/>
  <c r="D77" i="20"/>
  <c r="U91" i="29"/>
  <c r="T77" i="18"/>
  <c r="U76" i="18"/>
  <c r="B76" i="21"/>
  <c r="A76" i="21" s="1"/>
  <c r="F76" i="21"/>
  <c r="I80" i="11"/>
  <c r="M76" i="21"/>
  <c r="K77" i="21" s="1"/>
  <c r="L76" i="21"/>
  <c r="J77" i="21" s="1"/>
  <c r="D77" i="21" s="1"/>
  <c r="M79" i="15"/>
  <c r="K80" i="15" s="1"/>
  <c r="E80" i="15" s="1"/>
  <c r="L79" i="15"/>
  <c r="J80" i="15" s="1"/>
  <c r="I76" i="22"/>
  <c r="D76" i="22"/>
  <c r="U76" i="19"/>
  <c r="T80" i="11" l="1"/>
  <c r="T78" i="18"/>
  <c r="U75" i="22"/>
  <c r="T74" i="26"/>
  <c r="B76" i="22"/>
  <c r="A76" i="22" s="1"/>
  <c r="F76" i="22"/>
  <c r="I93" i="29"/>
  <c r="D93" i="29"/>
  <c r="S80" i="15"/>
  <c r="U79" i="15" s="1"/>
  <c r="U78" i="16"/>
  <c r="I80" i="15"/>
  <c r="D80" i="15"/>
  <c r="E77" i="21"/>
  <c r="L79" i="16"/>
  <c r="J80" i="16" s="1"/>
  <c r="M79" i="16"/>
  <c r="K80" i="16" s="1"/>
  <c r="B76" i="23"/>
  <c r="A76" i="23" s="1"/>
  <c r="F76" i="23"/>
  <c r="I78" i="19"/>
  <c r="E93" i="29"/>
  <c r="I75" i="25"/>
  <c r="T79" i="16"/>
  <c r="I77" i="21"/>
  <c r="D78" i="19"/>
  <c r="B78" i="18"/>
  <c r="A78" i="18" s="1"/>
  <c r="F78" i="18"/>
  <c r="D75" i="25"/>
  <c r="L78" i="18"/>
  <c r="J79" i="18" s="1"/>
  <c r="D79" i="18" s="1"/>
  <c r="M78" i="18"/>
  <c r="K79" i="18" s="1"/>
  <c r="S75" i="25"/>
  <c r="U74" i="25" s="1"/>
  <c r="T78" i="17"/>
  <c r="U77" i="17"/>
  <c r="S77" i="20"/>
  <c r="I79" i="17"/>
  <c r="D79" i="17"/>
  <c r="M77" i="20"/>
  <c r="K78" i="20" s="1"/>
  <c r="E78" i="20" s="1"/>
  <c r="L77" i="20"/>
  <c r="J78" i="20" s="1"/>
  <c r="D78" i="20" s="1"/>
  <c r="B77" i="21"/>
  <c r="A77" i="21" s="1"/>
  <c r="F77" i="21"/>
  <c r="U73" i="25"/>
  <c r="T74" i="25"/>
  <c r="M75" i="24"/>
  <c r="K76" i="24" s="1"/>
  <c r="E76" i="24" s="1"/>
  <c r="L75" i="24"/>
  <c r="J76" i="24" s="1"/>
  <c r="B74" i="26"/>
  <c r="A74" i="26" s="1"/>
  <c r="F74" i="26"/>
  <c r="B77" i="20"/>
  <c r="A77" i="20" s="1"/>
  <c r="F77" i="20"/>
  <c r="E76" i="23"/>
  <c r="U78" i="15"/>
  <c r="T79" i="15"/>
  <c r="L76" i="22"/>
  <c r="J77" i="22" s="1"/>
  <c r="M76" i="22"/>
  <c r="K77" i="22" s="1"/>
  <c r="L80" i="11"/>
  <c r="J81" i="11" s="1"/>
  <c r="M80" i="11"/>
  <c r="K81" i="11" s="1"/>
  <c r="T76" i="21"/>
  <c r="U75" i="21"/>
  <c r="E78" i="19"/>
  <c r="S75" i="24"/>
  <c r="I76" i="23"/>
  <c r="S79" i="17"/>
  <c r="T79" i="17" s="1"/>
  <c r="L74" i="26"/>
  <c r="J75" i="26" s="1"/>
  <c r="D75" i="26" s="1"/>
  <c r="M74" i="26"/>
  <c r="K75" i="26" s="1"/>
  <c r="U78" i="17" l="1"/>
  <c r="T80" i="15"/>
  <c r="S78" i="20"/>
  <c r="U77" i="20" s="1"/>
  <c r="B78" i="20"/>
  <c r="A78" i="20" s="1"/>
  <c r="F78" i="20"/>
  <c r="T77" i="20"/>
  <c r="U76" i="20"/>
  <c r="S78" i="19"/>
  <c r="E77" i="22"/>
  <c r="B75" i="26"/>
  <c r="A75" i="26" s="1"/>
  <c r="F75" i="26"/>
  <c r="T75" i="25"/>
  <c r="I78" i="20"/>
  <c r="L79" i="17"/>
  <c r="J80" i="17" s="1"/>
  <c r="D80" i="17" s="1"/>
  <c r="M79" i="17"/>
  <c r="K80" i="17" s="1"/>
  <c r="B75" i="25"/>
  <c r="A75" i="25" s="1"/>
  <c r="F75" i="25"/>
  <c r="B79" i="18"/>
  <c r="A79" i="18" s="1"/>
  <c r="F79" i="18"/>
  <c r="L77" i="21"/>
  <c r="J78" i="21" s="1"/>
  <c r="M77" i="21"/>
  <c r="K78" i="21" s="1"/>
  <c r="E78" i="21" s="1"/>
  <c r="S93" i="29"/>
  <c r="I80" i="16"/>
  <c r="D80" i="16"/>
  <c r="M80" i="15"/>
  <c r="K81" i="15" s="1"/>
  <c r="L80" i="15"/>
  <c r="J81" i="15" s="1"/>
  <c r="D81" i="15" s="1"/>
  <c r="B93" i="29"/>
  <c r="A93" i="29" s="1"/>
  <c r="F93" i="29"/>
  <c r="M76" i="23"/>
  <c r="K77" i="23" s="1"/>
  <c r="E77" i="23" s="1"/>
  <c r="L76" i="23"/>
  <c r="J77" i="23" s="1"/>
  <c r="I77" i="22"/>
  <c r="M75" i="25"/>
  <c r="K76" i="25" s="1"/>
  <c r="L75" i="25"/>
  <c r="J76" i="25" s="1"/>
  <c r="D76" i="25" s="1"/>
  <c r="S77" i="21"/>
  <c r="E75" i="26"/>
  <c r="S76" i="24"/>
  <c r="T76" i="24" s="1"/>
  <c r="E81" i="11"/>
  <c r="S76" i="23"/>
  <c r="I76" i="24"/>
  <c r="D76" i="24"/>
  <c r="B79" i="17"/>
  <c r="A79" i="17" s="1"/>
  <c r="F79" i="17"/>
  <c r="E79" i="18"/>
  <c r="B78" i="19"/>
  <c r="A78" i="19" s="1"/>
  <c r="F78" i="19"/>
  <c r="B80" i="15"/>
  <c r="A80" i="15" s="1"/>
  <c r="F80" i="15"/>
  <c r="L93" i="29"/>
  <c r="J94" i="29" s="1"/>
  <c r="M93" i="29"/>
  <c r="K94" i="29" s="1"/>
  <c r="D77" i="22"/>
  <c r="I75" i="26"/>
  <c r="T75" i="24"/>
  <c r="U74" i="24"/>
  <c r="I81" i="11"/>
  <c r="D81" i="11"/>
  <c r="I79" i="18"/>
  <c r="M78" i="19"/>
  <c r="K79" i="19" s="1"/>
  <c r="E79" i="19" s="1"/>
  <c r="L78" i="19"/>
  <c r="J79" i="19" s="1"/>
  <c r="E80" i="16"/>
  <c r="T78" i="20" l="1"/>
  <c r="S79" i="19"/>
  <c r="T79" i="19" s="1"/>
  <c r="B81" i="15"/>
  <c r="A81" i="15" s="1"/>
  <c r="F81" i="15"/>
  <c r="B80" i="17"/>
  <c r="A80" i="17" s="1"/>
  <c r="F80" i="17"/>
  <c r="S79" i="18"/>
  <c r="S77" i="23"/>
  <c r="T77" i="23" s="1"/>
  <c r="S78" i="21"/>
  <c r="M80" i="16"/>
  <c r="K81" i="16" s="1"/>
  <c r="E81" i="16" s="1"/>
  <c r="L80" i="16"/>
  <c r="J81" i="16" s="1"/>
  <c r="D81" i="16" s="1"/>
  <c r="U77" i="19"/>
  <c r="T78" i="19"/>
  <c r="B76" i="24"/>
  <c r="A76" i="24" s="1"/>
  <c r="F76" i="24"/>
  <c r="S80" i="16"/>
  <c r="B77" i="22"/>
  <c r="A77" i="22" s="1"/>
  <c r="F77" i="22"/>
  <c r="L76" i="24"/>
  <c r="J77" i="24" s="1"/>
  <c r="M76" i="24"/>
  <c r="K77" i="24" s="1"/>
  <c r="E76" i="25"/>
  <c r="I77" i="23"/>
  <c r="D77" i="23"/>
  <c r="E80" i="17"/>
  <c r="B81" i="11"/>
  <c r="A81" i="11" s="1"/>
  <c r="F81" i="11"/>
  <c r="I81" i="15"/>
  <c r="I78" i="21"/>
  <c r="D78" i="21"/>
  <c r="I80" i="17"/>
  <c r="I79" i="19"/>
  <c r="I94" i="29"/>
  <c r="T76" i="23"/>
  <c r="U75" i="23"/>
  <c r="T77" i="21"/>
  <c r="U76" i="21"/>
  <c r="E81" i="15"/>
  <c r="E94" i="29"/>
  <c r="B76" i="25"/>
  <c r="A76" i="25" s="1"/>
  <c r="F76" i="25"/>
  <c r="S77" i="22"/>
  <c r="M79" i="18"/>
  <c r="K80" i="18" s="1"/>
  <c r="L79" i="18"/>
  <c r="J80" i="18" s="1"/>
  <c r="L81" i="11"/>
  <c r="J82" i="11" s="1"/>
  <c r="D82" i="11" s="1"/>
  <c r="M81" i="11"/>
  <c r="K82" i="11" s="1"/>
  <c r="U75" i="24"/>
  <c r="L75" i="26"/>
  <c r="J76" i="26" s="1"/>
  <c r="M75" i="26"/>
  <c r="K76" i="26" s="1"/>
  <c r="E76" i="26" s="1"/>
  <c r="D79" i="19"/>
  <c r="S81" i="11"/>
  <c r="S75" i="26"/>
  <c r="I76" i="25"/>
  <c r="M77" i="22"/>
  <c r="K78" i="22" s="1"/>
  <c r="E78" i="22" s="1"/>
  <c r="L77" i="22"/>
  <c r="J78" i="22" s="1"/>
  <c r="D94" i="29"/>
  <c r="B80" i="16"/>
  <c r="A80" i="16" s="1"/>
  <c r="F80" i="16"/>
  <c r="T93" i="29"/>
  <c r="U92" i="29"/>
  <c r="M78" i="20"/>
  <c r="K79" i="20" s="1"/>
  <c r="L78" i="20"/>
  <c r="J79" i="20" s="1"/>
  <c r="U76" i="23" l="1"/>
  <c r="U78" i="19"/>
  <c r="B82" i="11"/>
  <c r="A82" i="11" s="1"/>
  <c r="F82" i="11"/>
  <c r="S78" i="22"/>
  <c r="U77" i="22" s="1"/>
  <c r="S76" i="26"/>
  <c r="U75" i="26" s="1"/>
  <c r="B79" i="19"/>
  <c r="A79" i="19" s="1"/>
  <c r="F79" i="19"/>
  <c r="T77" i="22"/>
  <c r="U76" i="22"/>
  <c r="S94" i="29"/>
  <c r="S76" i="25"/>
  <c r="B81" i="16"/>
  <c r="A81" i="16" s="1"/>
  <c r="F81" i="16"/>
  <c r="L78" i="21"/>
  <c r="J79" i="21" s="1"/>
  <c r="M78" i="21"/>
  <c r="K79" i="21" s="1"/>
  <c r="I81" i="16"/>
  <c r="E79" i="20"/>
  <c r="B94" i="29"/>
  <c r="A94" i="29" s="1"/>
  <c r="F94" i="29"/>
  <c r="L76" i="25"/>
  <c r="J77" i="25" s="1"/>
  <c r="M76" i="25"/>
  <c r="K77" i="25" s="1"/>
  <c r="E77" i="25" s="1"/>
  <c r="T81" i="11"/>
  <c r="U80" i="11"/>
  <c r="B78" i="21"/>
  <c r="A78" i="21" s="1"/>
  <c r="F78" i="21"/>
  <c r="M81" i="15"/>
  <c r="K82" i="15" s="1"/>
  <c r="E82" i="15" s="1"/>
  <c r="L81" i="15"/>
  <c r="J82" i="15" s="1"/>
  <c r="L77" i="23"/>
  <c r="J78" i="23" s="1"/>
  <c r="M77" i="23"/>
  <c r="K78" i="23" s="1"/>
  <c r="I77" i="24"/>
  <c r="S81" i="16"/>
  <c r="T81" i="16" s="1"/>
  <c r="E80" i="18"/>
  <c r="I78" i="22"/>
  <c r="I80" i="18"/>
  <c r="D80" i="18"/>
  <c r="L79" i="19"/>
  <c r="J80" i="19" s="1"/>
  <c r="M79" i="19"/>
  <c r="K80" i="19" s="1"/>
  <c r="T80" i="16"/>
  <c r="U79" i="16"/>
  <c r="U78" i="18"/>
  <c r="T79" i="18"/>
  <c r="T75" i="26"/>
  <c r="U74" i="26"/>
  <c r="I82" i="11"/>
  <c r="S81" i="15"/>
  <c r="U77" i="21"/>
  <c r="B77" i="23"/>
  <c r="A77" i="23" s="1"/>
  <c r="F77" i="23"/>
  <c r="D78" i="22"/>
  <c r="I79" i="20"/>
  <c r="D79" i="20"/>
  <c r="E82" i="11"/>
  <c r="I76" i="26"/>
  <c r="D76" i="26"/>
  <c r="T78" i="21"/>
  <c r="L94" i="29"/>
  <c r="J95" i="29" s="1"/>
  <c r="D95" i="29" s="1"/>
  <c r="M94" i="29"/>
  <c r="K95" i="29" s="1"/>
  <c r="E95" i="29" s="1"/>
  <c r="L80" i="17"/>
  <c r="J81" i="17" s="1"/>
  <c r="M80" i="17"/>
  <c r="K81" i="17" s="1"/>
  <c r="S80" i="17"/>
  <c r="E77" i="24"/>
  <c r="D77" i="24"/>
  <c r="T78" i="22" l="1"/>
  <c r="U80" i="16"/>
  <c r="S95" i="29"/>
  <c r="U94" i="29" s="1"/>
  <c r="S77" i="24"/>
  <c r="M78" i="22"/>
  <c r="K79" i="22" s="1"/>
  <c r="L78" i="22"/>
  <c r="J79" i="22" s="1"/>
  <c r="E78" i="23"/>
  <c r="I79" i="21"/>
  <c r="B77" i="24"/>
  <c r="A77" i="24" s="1"/>
  <c r="F77" i="24"/>
  <c r="I81" i="17"/>
  <c r="D81" i="17"/>
  <c r="B79" i="20"/>
  <c r="A79" i="20" s="1"/>
  <c r="F79" i="20"/>
  <c r="S82" i="15"/>
  <c r="U81" i="15" s="1"/>
  <c r="E80" i="19"/>
  <c r="S80" i="18"/>
  <c r="I78" i="23"/>
  <c r="B95" i="29"/>
  <c r="A95" i="29" s="1"/>
  <c r="F95" i="29"/>
  <c r="T80" i="17"/>
  <c r="U79" i="17"/>
  <c r="I95" i="29"/>
  <c r="L76" i="26"/>
  <c r="J77" i="26" s="1"/>
  <c r="D77" i="26" s="1"/>
  <c r="M76" i="26"/>
  <c r="K77" i="26" s="1"/>
  <c r="M79" i="20"/>
  <c r="K80" i="20" s="1"/>
  <c r="E80" i="20" s="1"/>
  <c r="L79" i="20"/>
  <c r="J80" i="20" s="1"/>
  <c r="D80" i="20" s="1"/>
  <c r="T76" i="26"/>
  <c r="B80" i="18"/>
  <c r="A80" i="18" s="1"/>
  <c r="F80" i="18"/>
  <c r="M77" i="24"/>
  <c r="K78" i="24" s="1"/>
  <c r="L77" i="24"/>
  <c r="J78" i="24" s="1"/>
  <c r="D78" i="24" s="1"/>
  <c r="I77" i="25"/>
  <c r="D77" i="25"/>
  <c r="S79" i="20"/>
  <c r="E79" i="21"/>
  <c r="S82" i="11"/>
  <c r="B78" i="22"/>
  <c r="A78" i="22" s="1"/>
  <c r="F78" i="22"/>
  <c r="M82" i="11"/>
  <c r="K83" i="11" s="1"/>
  <c r="E83" i="11" s="1"/>
  <c r="L82" i="11"/>
  <c r="J83" i="11" s="1"/>
  <c r="U93" i="29"/>
  <c r="T94" i="29"/>
  <c r="B76" i="26"/>
  <c r="A76" i="26" s="1"/>
  <c r="F76" i="26"/>
  <c r="L80" i="18"/>
  <c r="J81" i="18" s="1"/>
  <c r="D81" i="18" s="1"/>
  <c r="M80" i="18"/>
  <c r="K81" i="18" s="1"/>
  <c r="D79" i="21"/>
  <c r="S77" i="25"/>
  <c r="T77" i="25" s="1"/>
  <c r="E81" i="17"/>
  <c r="D78" i="23"/>
  <c r="U80" i="15"/>
  <c r="T81" i="15"/>
  <c r="I80" i="19"/>
  <c r="I82" i="15"/>
  <c r="D82" i="15"/>
  <c r="L81" i="16"/>
  <c r="J82" i="16" s="1"/>
  <c r="M81" i="16"/>
  <c r="K82" i="16" s="1"/>
  <c r="T76" i="25"/>
  <c r="U75" i="25"/>
  <c r="D80" i="19"/>
  <c r="T95" i="29" l="1"/>
  <c r="T82" i="15"/>
  <c r="B78" i="24"/>
  <c r="A78" i="24" s="1"/>
  <c r="F78" i="24"/>
  <c r="B81" i="18"/>
  <c r="A81" i="18" s="1"/>
  <c r="F81" i="18"/>
  <c r="S83" i="11"/>
  <c r="B80" i="19"/>
  <c r="A80" i="19" s="1"/>
  <c r="F80" i="19"/>
  <c r="B82" i="15"/>
  <c r="A82" i="15" s="1"/>
  <c r="F82" i="15"/>
  <c r="L77" i="25"/>
  <c r="J78" i="25" s="1"/>
  <c r="M77" i="25"/>
  <c r="K78" i="25" s="1"/>
  <c r="M95" i="29"/>
  <c r="K96" i="29" s="1"/>
  <c r="L95" i="29"/>
  <c r="J96" i="29" s="1"/>
  <c r="S80" i="19"/>
  <c r="E82" i="16"/>
  <c r="T82" i="11"/>
  <c r="U81" i="11"/>
  <c r="B80" i="20"/>
  <c r="A80" i="20" s="1"/>
  <c r="F80" i="20"/>
  <c r="I79" i="22"/>
  <c r="U76" i="25"/>
  <c r="S81" i="17"/>
  <c r="I83" i="11"/>
  <c r="D83" i="11"/>
  <c r="I80" i="20"/>
  <c r="U79" i="18"/>
  <c r="T80" i="18"/>
  <c r="B81" i="17"/>
  <c r="A81" i="17" s="1"/>
  <c r="F81" i="17"/>
  <c r="S78" i="23"/>
  <c r="E78" i="24"/>
  <c r="M80" i="19"/>
  <c r="K81" i="19" s="1"/>
  <c r="E81" i="19" s="1"/>
  <c r="L80" i="19"/>
  <c r="J81" i="19" s="1"/>
  <c r="D81" i="19" s="1"/>
  <c r="I81" i="18"/>
  <c r="S80" i="20"/>
  <c r="T77" i="24"/>
  <c r="U76" i="24"/>
  <c r="B78" i="23"/>
  <c r="A78" i="23" s="1"/>
  <c r="F78" i="23"/>
  <c r="U78" i="20"/>
  <c r="T79" i="20"/>
  <c r="E77" i="26"/>
  <c r="M78" i="23"/>
  <c r="K79" i="23" s="1"/>
  <c r="E79" i="23" s="1"/>
  <c r="L78" i="23"/>
  <c r="J79" i="23" s="1"/>
  <c r="D79" i="23" s="1"/>
  <c r="L81" i="17"/>
  <c r="J82" i="17" s="1"/>
  <c r="M81" i="17"/>
  <c r="K82" i="17" s="1"/>
  <c r="I82" i="16"/>
  <c r="D82" i="16"/>
  <c r="M82" i="15"/>
  <c r="K83" i="15" s="1"/>
  <c r="L82" i="15"/>
  <c r="J83" i="15" s="1"/>
  <c r="B79" i="21"/>
  <c r="A79" i="21" s="1"/>
  <c r="F79" i="21"/>
  <c r="B77" i="26"/>
  <c r="A77" i="26" s="1"/>
  <c r="F77" i="26"/>
  <c r="D79" i="22"/>
  <c r="S79" i="21"/>
  <c r="B77" i="25"/>
  <c r="A77" i="25" s="1"/>
  <c r="F77" i="25"/>
  <c r="I78" i="24"/>
  <c r="I77" i="26"/>
  <c r="E81" i="18"/>
  <c r="M79" i="21"/>
  <c r="K80" i="21" s="1"/>
  <c r="E80" i="21" s="1"/>
  <c r="L79" i="21"/>
  <c r="J80" i="21" s="1"/>
  <c r="E79" i="22"/>
  <c r="S79" i="23" l="1"/>
  <c r="U78" i="23" s="1"/>
  <c r="S81" i="19"/>
  <c r="T81" i="19" s="1"/>
  <c r="B81" i="19"/>
  <c r="A81" i="19" s="1"/>
  <c r="F81" i="19"/>
  <c r="I83" i="15"/>
  <c r="M82" i="16"/>
  <c r="K83" i="16" s="1"/>
  <c r="E83" i="16" s="1"/>
  <c r="L82" i="16"/>
  <c r="J83" i="16" s="1"/>
  <c r="D83" i="16" s="1"/>
  <c r="I78" i="25"/>
  <c r="I80" i="21"/>
  <c r="L78" i="24"/>
  <c r="J79" i="24" s="1"/>
  <c r="M78" i="24"/>
  <c r="K79" i="24" s="1"/>
  <c r="B83" i="11"/>
  <c r="A83" i="11" s="1"/>
  <c r="F83" i="11"/>
  <c r="L79" i="22"/>
  <c r="J80" i="22" s="1"/>
  <c r="D80" i="22" s="1"/>
  <c r="M79" i="22"/>
  <c r="K80" i="22" s="1"/>
  <c r="E80" i="22" s="1"/>
  <c r="I96" i="29"/>
  <c r="D96" i="29"/>
  <c r="S79" i="22"/>
  <c r="S81" i="18"/>
  <c r="L77" i="26"/>
  <c r="J78" i="26" s="1"/>
  <c r="M77" i="26"/>
  <c r="K78" i="26" s="1"/>
  <c r="E78" i="26" s="1"/>
  <c r="D78" i="25"/>
  <c r="B79" i="22"/>
  <c r="A79" i="22" s="1"/>
  <c r="F79" i="22"/>
  <c r="I79" i="23"/>
  <c r="M81" i="18"/>
  <c r="K82" i="18" s="1"/>
  <c r="E82" i="18" s="1"/>
  <c r="L81" i="18"/>
  <c r="J82" i="18" s="1"/>
  <c r="T78" i="23"/>
  <c r="U77" i="23"/>
  <c r="L80" i="20"/>
  <c r="J81" i="20" s="1"/>
  <c r="M80" i="20"/>
  <c r="K81" i="20" s="1"/>
  <c r="L83" i="11"/>
  <c r="J84" i="11" s="1"/>
  <c r="M83" i="11"/>
  <c r="K84" i="11" s="1"/>
  <c r="E78" i="25"/>
  <c r="B79" i="23"/>
  <c r="A79" i="23" s="1"/>
  <c r="F79" i="23"/>
  <c r="I81" i="19"/>
  <c r="U79" i="19"/>
  <c r="T80" i="19"/>
  <c r="S80" i="21"/>
  <c r="T80" i="21" s="1"/>
  <c r="E83" i="15"/>
  <c r="S77" i="26"/>
  <c r="U79" i="20"/>
  <c r="E82" i="17"/>
  <c r="T83" i="11"/>
  <c r="S82" i="16"/>
  <c r="U78" i="21"/>
  <c r="T79" i="21"/>
  <c r="D80" i="21"/>
  <c r="B82" i="16"/>
  <c r="A82" i="16" s="1"/>
  <c r="F82" i="16"/>
  <c r="I82" i="17"/>
  <c r="T80" i="20"/>
  <c r="S78" i="24"/>
  <c r="D82" i="17"/>
  <c r="U80" i="17"/>
  <c r="T81" i="17"/>
  <c r="U82" i="11"/>
  <c r="E96" i="29"/>
  <c r="D83" i="15"/>
  <c r="T79" i="23" l="1"/>
  <c r="U80" i="19"/>
  <c r="B80" i="22"/>
  <c r="A80" i="22" s="1"/>
  <c r="F80" i="22"/>
  <c r="S82" i="17"/>
  <c r="T77" i="26"/>
  <c r="U76" i="26"/>
  <c r="E84" i="11"/>
  <c r="B96" i="29"/>
  <c r="A96" i="29" s="1"/>
  <c r="F96" i="29"/>
  <c r="L80" i="21"/>
  <c r="J81" i="21" s="1"/>
  <c r="D81" i="21" s="1"/>
  <c r="M80" i="21"/>
  <c r="K81" i="21" s="1"/>
  <c r="M83" i="15"/>
  <c r="K84" i="15" s="1"/>
  <c r="E84" i="15" s="1"/>
  <c r="L83" i="15"/>
  <c r="J84" i="15" s="1"/>
  <c r="D84" i="15" s="1"/>
  <c r="I84" i="11"/>
  <c r="U80" i="18"/>
  <c r="T81" i="18"/>
  <c r="B83" i="15"/>
  <c r="A83" i="15" s="1"/>
  <c r="F83" i="15"/>
  <c r="E79" i="24"/>
  <c r="L82" i="17"/>
  <c r="J83" i="17" s="1"/>
  <c r="D83" i="17" s="1"/>
  <c r="M82" i="17"/>
  <c r="K83" i="17" s="1"/>
  <c r="E83" i="17" s="1"/>
  <c r="B80" i="21"/>
  <c r="A80" i="21" s="1"/>
  <c r="F80" i="21"/>
  <c r="S78" i="26"/>
  <c r="T78" i="26" s="1"/>
  <c r="L81" i="19"/>
  <c r="J82" i="19" s="1"/>
  <c r="M81" i="19"/>
  <c r="K82" i="19" s="1"/>
  <c r="I81" i="20"/>
  <c r="D81" i="20"/>
  <c r="I78" i="26"/>
  <c r="D78" i="26"/>
  <c r="T79" i="22"/>
  <c r="U78" i="22"/>
  <c r="S96" i="29"/>
  <c r="T78" i="24"/>
  <c r="U77" i="24"/>
  <c r="S82" i="18"/>
  <c r="U81" i="18" s="1"/>
  <c r="I80" i="22"/>
  <c r="L78" i="25"/>
  <c r="J79" i="25" s="1"/>
  <c r="D79" i="25" s="1"/>
  <c r="M78" i="25"/>
  <c r="K79" i="25" s="1"/>
  <c r="E79" i="25" s="1"/>
  <c r="B83" i="16"/>
  <c r="A83" i="16" s="1"/>
  <c r="F83" i="16"/>
  <c r="S83" i="16"/>
  <c r="T83" i="16" s="1"/>
  <c r="S83" i="15"/>
  <c r="L79" i="23"/>
  <c r="J80" i="23" s="1"/>
  <c r="M79" i="23"/>
  <c r="K80" i="23" s="1"/>
  <c r="B78" i="25"/>
  <c r="A78" i="25" s="1"/>
  <c r="F78" i="25"/>
  <c r="I83" i="16"/>
  <c r="B82" i="17"/>
  <c r="A82" i="17" s="1"/>
  <c r="F82" i="17"/>
  <c r="U79" i="21"/>
  <c r="U81" i="16"/>
  <c r="T82" i="16"/>
  <c r="S78" i="25"/>
  <c r="E81" i="20"/>
  <c r="I82" i="18"/>
  <c r="D82" i="18"/>
  <c r="S80" i="22"/>
  <c r="T80" i="22" s="1"/>
  <c r="M96" i="29"/>
  <c r="K97" i="29" s="1"/>
  <c r="E97" i="29" s="1"/>
  <c r="L96" i="29"/>
  <c r="J97" i="29" s="1"/>
  <c r="D84" i="11"/>
  <c r="I79" i="24"/>
  <c r="D79" i="24"/>
  <c r="S84" i="15" l="1"/>
  <c r="U83" i="15" s="1"/>
  <c r="B84" i="11"/>
  <c r="A84" i="11" s="1"/>
  <c r="F84" i="11"/>
  <c r="L82" i="18"/>
  <c r="J83" i="18" s="1"/>
  <c r="D83" i="18" s="1"/>
  <c r="M82" i="18"/>
  <c r="K83" i="18" s="1"/>
  <c r="E80" i="23"/>
  <c r="T96" i="29"/>
  <c r="U95" i="29"/>
  <c r="B78" i="26"/>
  <c r="A78" i="26" s="1"/>
  <c r="F78" i="26"/>
  <c r="I82" i="19"/>
  <c r="D82" i="19"/>
  <c r="S79" i="24"/>
  <c r="U81" i="17"/>
  <c r="T82" i="17"/>
  <c r="I97" i="29"/>
  <c r="I80" i="23"/>
  <c r="D80" i="23"/>
  <c r="B84" i="15"/>
  <c r="A84" i="15" s="1"/>
  <c r="F84" i="15"/>
  <c r="L84" i="11"/>
  <c r="J85" i="11" s="1"/>
  <c r="D85" i="11" s="1"/>
  <c r="M84" i="11"/>
  <c r="K85" i="11" s="1"/>
  <c r="E85" i="11" s="1"/>
  <c r="I81" i="21"/>
  <c r="S84" i="11"/>
  <c r="B82" i="18"/>
  <c r="A82" i="18" s="1"/>
  <c r="F82" i="18"/>
  <c r="B79" i="25"/>
  <c r="A79" i="25" s="1"/>
  <c r="F79" i="25"/>
  <c r="I79" i="25"/>
  <c r="L78" i="26"/>
  <c r="J79" i="26" s="1"/>
  <c r="M78" i="26"/>
  <c r="K79" i="26" s="1"/>
  <c r="M81" i="20"/>
  <c r="K82" i="20" s="1"/>
  <c r="E82" i="20" s="1"/>
  <c r="L81" i="20"/>
  <c r="J82" i="20" s="1"/>
  <c r="D82" i="20" s="1"/>
  <c r="T82" i="18"/>
  <c r="I84" i="15"/>
  <c r="U77" i="26"/>
  <c r="T78" i="25"/>
  <c r="U77" i="25"/>
  <c r="M83" i="16"/>
  <c r="K84" i="16" s="1"/>
  <c r="L83" i="16"/>
  <c r="J84" i="16" s="1"/>
  <c r="L80" i="22"/>
  <c r="J81" i="22" s="1"/>
  <c r="M80" i="22"/>
  <c r="K81" i="22" s="1"/>
  <c r="B81" i="20"/>
  <c r="A81" i="20" s="1"/>
  <c r="F81" i="20"/>
  <c r="B81" i="21"/>
  <c r="A81" i="21" s="1"/>
  <c r="F81" i="21"/>
  <c r="E81" i="21"/>
  <c r="B79" i="24"/>
  <c r="A79" i="24" s="1"/>
  <c r="F79" i="24"/>
  <c r="S81" i="20"/>
  <c r="M79" i="24"/>
  <c r="K80" i="24" s="1"/>
  <c r="L79" i="24"/>
  <c r="J80" i="24" s="1"/>
  <c r="D80" i="24" s="1"/>
  <c r="S79" i="25"/>
  <c r="U78" i="25" s="1"/>
  <c r="U82" i="16"/>
  <c r="B83" i="17"/>
  <c r="A83" i="17" s="1"/>
  <c r="F83" i="17"/>
  <c r="T83" i="15"/>
  <c r="U82" i="15"/>
  <c r="S97" i="29"/>
  <c r="U96" i="29" s="1"/>
  <c r="U79" i="22"/>
  <c r="E82" i="19"/>
  <c r="I83" i="17"/>
  <c r="D97" i="29"/>
  <c r="S83" i="17"/>
  <c r="T84" i="15" l="1"/>
  <c r="T79" i="25"/>
  <c r="E79" i="26"/>
  <c r="L83" i="17"/>
  <c r="J84" i="17" s="1"/>
  <c r="M83" i="17"/>
  <c r="K84" i="17" s="1"/>
  <c r="L79" i="25"/>
  <c r="J80" i="25" s="1"/>
  <c r="M79" i="25"/>
  <c r="K80" i="25" s="1"/>
  <c r="I80" i="24"/>
  <c r="I81" i="22"/>
  <c r="D81" i="22"/>
  <c r="I84" i="16"/>
  <c r="D84" i="16"/>
  <c r="B83" i="18"/>
  <c r="A83" i="18" s="1"/>
  <c r="F83" i="18"/>
  <c r="T84" i="11"/>
  <c r="U83" i="11"/>
  <c r="I85" i="11"/>
  <c r="E80" i="24"/>
  <c r="L82" i="19"/>
  <c r="J83" i="19" s="1"/>
  <c r="D83" i="19" s="1"/>
  <c r="M82" i="19"/>
  <c r="K83" i="19" s="1"/>
  <c r="S80" i="23"/>
  <c r="B80" i="24"/>
  <c r="A80" i="24" s="1"/>
  <c r="F80" i="24"/>
  <c r="B82" i="20"/>
  <c r="A82" i="20" s="1"/>
  <c r="F82" i="20"/>
  <c r="E84" i="16"/>
  <c r="L80" i="23"/>
  <c r="J81" i="23" s="1"/>
  <c r="D81" i="23" s="1"/>
  <c r="M80" i="23"/>
  <c r="K81" i="23" s="1"/>
  <c r="T79" i="24"/>
  <c r="U78" i="24"/>
  <c r="B85" i="11"/>
  <c r="A85" i="11" s="1"/>
  <c r="F85" i="11"/>
  <c r="S82" i="20"/>
  <c r="U81" i="20" s="1"/>
  <c r="M84" i="15"/>
  <c r="K85" i="15" s="1"/>
  <c r="L84" i="15"/>
  <c r="J85" i="15" s="1"/>
  <c r="I79" i="26"/>
  <c r="L81" i="21"/>
  <c r="J82" i="21" s="1"/>
  <c r="M81" i="21"/>
  <c r="K82" i="21" s="1"/>
  <c r="E82" i="21" s="1"/>
  <c r="T83" i="17"/>
  <c r="B82" i="19"/>
  <c r="A82" i="19" s="1"/>
  <c r="F82" i="19"/>
  <c r="D79" i="26"/>
  <c r="E83" i="18"/>
  <c r="B97" i="29"/>
  <c r="A97" i="29" s="1"/>
  <c r="F97" i="29"/>
  <c r="S82" i="19"/>
  <c r="T81" i="20"/>
  <c r="U80" i="20"/>
  <c r="S81" i="21"/>
  <c r="E81" i="22"/>
  <c r="I82" i="20"/>
  <c r="S85" i="11"/>
  <c r="T85" i="11" s="1"/>
  <c r="B80" i="23"/>
  <c r="A80" i="23" s="1"/>
  <c r="F80" i="23"/>
  <c r="M97" i="29"/>
  <c r="K98" i="29" s="1"/>
  <c r="L97" i="29"/>
  <c r="J98" i="29" s="1"/>
  <c r="D98" i="29" s="1"/>
  <c r="U82" i="17"/>
  <c r="T97" i="29"/>
  <c r="I83" i="18"/>
  <c r="U84" i="11" l="1"/>
  <c r="T82" i="20"/>
  <c r="B98" i="29"/>
  <c r="A98" i="29" s="1"/>
  <c r="F98" i="29"/>
  <c r="E98" i="29"/>
  <c r="S83" i="18"/>
  <c r="B83" i="19"/>
  <c r="A83" i="19" s="1"/>
  <c r="F83" i="19"/>
  <c r="I85" i="15"/>
  <c r="D85" i="15"/>
  <c r="U79" i="23"/>
  <c r="T80" i="23"/>
  <c r="L84" i="16"/>
  <c r="J85" i="16" s="1"/>
  <c r="D85" i="16" s="1"/>
  <c r="M84" i="16"/>
  <c r="K85" i="16" s="1"/>
  <c r="E85" i="16" s="1"/>
  <c r="E80" i="25"/>
  <c r="S82" i="21"/>
  <c r="U81" i="21" s="1"/>
  <c r="M85" i="11"/>
  <c r="K86" i="11" s="1"/>
  <c r="L85" i="11"/>
  <c r="J86" i="11" s="1"/>
  <c r="B81" i="22"/>
  <c r="A81" i="22" s="1"/>
  <c r="F81" i="22"/>
  <c r="L80" i="24"/>
  <c r="J81" i="24" s="1"/>
  <c r="M80" i="24"/>
  <c r="K81" i="24" s="1"/>
  <c r="I80" i="25"/>
  <c r="D80" i="25"/>
  <c r="B81" i="23"/>
  <c r="A81" i="23" s="1"/>
  <c r="F81" i="23"/>
  <c r="T81" i="21"/>
  <c r="U80" i="21"/>
  <c r="B79" i="26"/>
  <c r="A79" i="26" s="1"/>
  <c r="F79" i="26"/>
  <c r="I81" i="23"/>
  <c r="I83" i="19"/>
  <c r="B84" i="16"/>
  <c r="A84" i="16" s="1"/>
  <c r="F84" i="16"/>
  <c r="E84" i="17"/>
  <c r="S79" i="26"/>
  <c r="M83" i="18"/>
  <c r="K84" i="18" s="1"/>
  <c r="L83" i="18"/>
  <c r="J84" i="18" s="1"/>
  <c r="T82" i="19"/>
  <c r="U81" i="19"/>
  <c r="I82" i="21"/>
  <c r="D82" i="21"/>
  <c r="E85" i="15"/>
  <c r="S84" i="16"/>
  <c r="I98" i="29"/>
  <c r="M82" i="20"/>
  <c r="K83" i="20" s="1"/>
  <c r="L82" i="20"/>
  <c r="J83" i="20" s="1"/>
  <c r="S81" i="22"/>
  <c r="E83" i="19"/>
  <c r="M79" i="26"/>
  <c r="K80" i="26" s="1"/>
  <c r="L79" i="26"/>
  <c r="J80" i="26" s="1"/>
  <c r="E81" i="23"/>
  <c r="S80" i="24"/>
  <c r="L81" i="22"/>
  <c r="J82" i="22" s="1"/>
  <c r="D82" i="22" s="1"/>
  <c r="M81" i="22"/>
  <c r="K82" i="22" s="1"/>
  <c r="E82" i="22" s="1"/>
  <c r="I84" i="17"/>
  <c r="D84" i="17"/>
  <c r="T82" i="21" l="1"/>
  <c r="B82" i="22"/>
  <c r="A82" i="22" s="1"/>
  <c r="F82" i="22"/>
  <c r="S80" i="25"/>
  <c r="B85" i="15"/>
  <c r="A85" i="15" s="1"/>
  <c r="F85" i="15"/>
  <c r="S98" i="29"/>
  <c r="B84" i="17"/>
  <c r="A84" i="17" s="1"/>
  <c r="F84" i="17"/>
  <c r="T80" i="24"/>
  <c r="U79" i="24"/>
  <c r="I80" i="26"/>
  <c r="S82" i="22"/>
  <c r="S85" i="15"/>
  <c r="M82" i="21"/>
  <c r="K83" i="21" s="1"/>
  <c r="L82" i="21"/>
  <c r="J83" i="21" s="1"/>
  <c r="T79" i="26"/>
  <c r="U78" i="26"/>
  <c r="M81" i="23"/>
  <c r="K82" i="23" s="1"/>
  <c r="L81" i="23"/>
  <c r="J82" i="23" s="1"/>
  <c r="M80" i="25"/>
  <c r="K81" i="25" s="1"/>
  <c r="L80" i="25"/>
  <c r="J81" i="25" s="1"/>
  <c r="S81" i="23"/>
  <c r="U80" i="22"/>
  <c r="T81" i="22"/>
  <c r="M98" i="29"/>
  <c r="K99" i="29" s="1"/>
  <c r="E99" i="29" s="1"/>
  <c r="L98" i="29"/>
  <c r="J99" i="29" s="1"/>
  <c r="I84" i="18"/>
  <c r="D84" i="18"/>
  <c r="S84" i="17"/>
  <c r="L84" i="17"/>
  <c r="J85" i="17" s="1"/>
  <c r="M84" i="17"/>
  <c r="K85" i="17" s="1"/>
  <c r="E85" i="17" s="1"/>
  <c r="I82" i="22"/>
  <c r="I83" i="20"/>
  <c r="D83" i="20"/>
  <c r="S85" i="16"/>
  <c r="U84" i="16" s="1"/>
  <c r="B82" i="21"/>
  <c r="A82" i="21" s="1"/>
  <c r="F82" i="21"/>
  <c r="L83" i="19"/>
  <c r="J84" i="19" s="1"/>
  <c r="M83" i="19"/>
  <c r="K84" i="19" s="1"/>
  <c r="E84" i="19" s="1"/>
  <c r="D80" i="26"/>
  <c r="B80" i="25"/>
  <c r="A80" i="25" s="1"/>
  <c r="F80" i="25"/>
  <c r="I81" i="24"/>
  <c r="D81" i="24"/>
  <c r="I86" i="11"/>
  <c r="D86" i="11"/>
  <c r="M85" i="15"/>
  <c r="K86" i="15" s="1"/>
  <c r="E86" i="15" s="1"/>
  <c r="L85" i="15"/>
  <c r="J86" i="15" s="1"/>
  <c r="E84" i="18"/>
  <c r="E81" i="24"/>
  <c r="S83" i="19"/>
  <c r="E83" i="20"/>
  <c r="U83" i="16"/>
  <c r="T84" i="16"/>
  <c r="E80" i="26"/>
  <c r="B85" i="16"/>
  <c r="A85" i="16" s="1"/>
  <c r="F85" i="16"/>
  <c r="E86" i="11"/>
  <c r="I85" i="16"/>
  <c r="U82" i="18"/>
  <c r="T83" i="18"/>
  <c r="S99" i="29" l="1"/>
  <c r="T99" i="29" s="1"/>
  <c r="T83" i="19"/>
  <c r="U82" i="19"/>
  <c r="M83" i="20"/>
  <c r="K84" i="20" s="1"/>
  <c r="E84" i="20" s="1"/>
  <c r="L83" i="20"/>
  <c r="J84" i="20" s="1"/>
  <c r="I81" i="25"/>
  <c r="S83" i="20"/>
  <c r="S81" i="24"/>
  <c r="B80" i="26"/>
  <c r="A80" i="26" s="1"/>
  <c r="F80" i="26"/>
  <c r="M84" i="18"/>
  <c r="K85" i="18" s="1"/>
  <c r="E85" i="18" s="1"/>
  <c r="L84" i="18"/>
  <c r="J85" i="18" s="1"/>
  <c r="I83" i="21"/>
  <c r="S86" i="11"/>
  <c r="S80" i="26"/>
  <c r="M86" i="11"/>
  <c r="K87" i="11" s="1"/>
  <c r="E87" i="11" s="1"/>
  <c r="L86" i="11"/>
  <c r="J87" i="11" s="1"/>
  <c r="D87" i="11" s="1"/>
  <c r="D83" i="21"/>
  <c r="B83" i="20"/>
  <c r="A83" i="20" s="1"/>
  <c r="F83" i="20"/>
  <c r="L82" i="22"/>
  <c r="J83" i="22" s="1"/>
  <c r="M82" i="22"/>
  <c r="K83" i="22" s="1"/>
  <c r="T84" i="17"/>
  <c r="U83" i="17"/>
  <c r="I99" i="29"/>
  <c r="D99" i="29"/>
  <c r="U81" i="22"/>
  <c r="U80" i="23"/>
  <c r="T81" i="23"/>
  <c r="E83" i="21"/>
  <c r="U84" i="15"/>
  <c r="T85" i="15"/>
  <c r="M80" i="26"/>
  <c r="K81" i="26" s="1"/>
  <c r="E81" i="26" s="1"/>
  <c r="L80" i="26"/>
  <c r="J81" i="26" s="1"/>
  <c r="D81" i="26" s="1"/>
  <c r="S84" i="18"/>
  <c r="B86" i="11"/>
  <c r="A86" i="11" s="1"/>
  <c r="F86" i="11"/>
  <c r="I85" i="17"/>
  <c r="D85" i="17"/>
  <c r="U79" i="25"/>
  <c r="T80" i="25"/>
  <c r="I86" i="15"/>
  <c r="L81" i="24"/>
  <c r="J82" i="24" s="1"/>
  <c r="D82" i="24" s="1"/>
  <c r="M81" i="24"/>
  <c r="K82" i="24" s="1"/>
  <c r="E82" i="24" s="1"/>
  <c r="S85" i="17"/>
  <c r="T85" i="17" s="1"/>
  <c r="E82" i="23"/>
  <c r="S86" i="15"/>
  <c r="U85" i="15" s="1"/>
  <c r="D86" i="15"/>
  <c r="M85" i="16"/>
  <c r="K86" i="16" s="1"/>
  <c r="L85" i="16"/>
  <c r="J86" i="16" s="1"/>
  <c r="T85" i="16"/>
  <c r="S84" i="19"/>
  <c r="T84" i="19" s="1"/>
  <c r="B81" i="24"/>
  <c r="A81" i="24" s="1"/>
  <c r="F81" i="24"/>
  <c r="D81" i="25"/>
  <c r="I84" i="19"/>
  <c r="D84" i="19"/>
  <c r="B84" i="18"/>
  <c r="A84" i="18" s="1"/>
  <c r="F84" i="18"/>
  <c r="T82" i="22"/>
  <c r="I82" i="23"/>
  <c r="D82" i="23"/>
  <c r="U97" i="29"/>
  <c r="T98" i="29"/>
  <c r="E81" i="25"/>
  <c r="U98" i="29" l="1"/>
  <c r="U83" i="19"/>
  <c r="S81" i="26"/>
  <c r="U80" i="26" s="1"/>
  <c r="B81" i="26"/>
  <c r="A81" i="26" s="1"/>
  <c r="F81" i="26"/>
  <c r="E86" i="16"/>
  <c r="I82" i="24"/>
  <c r="B87" i="11"/>
  <c r="A87" i="11" s="1"/>
  <c r="F87" i="11"/>
  <c r="B99" i="29"/>
  <c r="A99" i="29" s="1"/>
  <c r="F99" i="29"/>
  <c r="I83" i="22"/>
  <c r="D83" i="22"/>
  <c r="S87" i="11"/>
  <c r="U86" i="11" s="1"/>
  <c r="B86" i="15"/>
  <c r="A86" i="15" s="1"/>
  <c r="F86" i="15"/>
  <c r="S83" i="21"/>
  <c r="I85" i="18"/>
  <c r="I84" i="20"/>
  <c r="M82" i="23"/>
  <c r="K83" i="23" s="1"/>
  <c r="E83" i="23" s="1"/>
  <c r="L82" i="23"/>
  <c r="J83" i="23" s="1"/>
  <c r="D83" i="23" s="1"/>
  <c r="D85" i="18"/>
  <c r="B81" i="25"/>
  <c r="A81" i="25" s="1"/>
  <c r="F81" i="25"/>
  <c r="M86" i="15"/>
  <c r="K87" i="15" s="1"/>
  <c r="L86" i="15"/>
  <c r="J87" i="15" s="1"/>
  <c r="L85" i="17"/>
  <c r="J86" i="17" s="1"/>
  <c r="D86" i="17" s="1"/>
  <c r="M85" i="17"/>
  <c r="K86" i="17" s="1"/>
  <c r="S85" i="18"/>
  <c r="M99" i="29"/>
  <c r="K100" i="29" s="1"/>
  <c r="L99" i="29"/>
  <c r="J100" i="29" s="1"/>
  <c r="U84" i="17"/>
  <c r="D84" i="20"/>
  <c r="I87" i="11"/>
  <c r="S84" i="20"/>
  <c r="U83" i="20" s="1"/>
  <c r="B82" i="23"/>
  <c r="A82" i="23" s="1"/>
  <c r="F82" i="23"/>
  <c r="B82" i="24"/>
  <c r="A82" i="24" s="1"/>
  <c r="F82" i="24"/>
  <c r="S82" i="23"/>
  <c r="B83" i="21"/>
  <c r="A83" i="21" s="1"/>
  <c r="F83" i="21"/>
  <c r="S82" i="24"/>
  <c r="T82" i="24" s="1"/>
  <c r="L84" i="19"/>
  <c r="J85" i="19" s="1"/>
  <c r="D85" i="19" s="1"/>
  <c r="M84" i="19"/>
  <c r="K85" i="19" s="1"/>
  <c r="T86" i="11"/>
  <c r="U85" i="11"/>
  <c r="U80" i="24"/>
  <c r="T81" i="24"/>
  <c r="S81" i="25"/>
  <c r="B84" i="19"/>
  <c r="A84" i="19" s="1"/>
  <c r="F84" i="19"/>
  <c r="I86" i="16"/>
  <c r="D86" i="16"/>
  <c r="B85" i="17"/>
  <c r="A85" i="17" s="1"/>
  <c r="F85" i="17"/>
  <c r="T84" i="18"/>
  <c r="U83" i="18"/>
  <c r="I81" i="26"/>
  <c r="T86" i="15"/>
  <c r="E83" i="22"/>
  <c r="T80" i="26"/>
  <c r="U79" i="26"/>
  <c r="M83" i="21"/>
  <c r="K84" i="21" s="1"/>
  <c r="E84" i="21" s="1"/>
  <c r="L83" i="21"/>
  <c r="J84" i="21" s="1"/>
  <c r="U82" i="20"/>
  <c r="T83" i="20"/>
  <c r="M81" i="25"/>
  <c r="K82" i="25" s="1"/>
  <c r="E82" i="25" s="1"/>
  <c r="L81" i="25"/>
  <c r="J82" i="25" s="1"/>
  <c r="D82" i="25" s="1"/>
  <c r="T87" i="11" l="1"/>
  <c r="T84" i="20"/>
  <c r="U81" i="24"/>
  <c r="T81" i="26"/>
  <c r="B83" i="23"/>
  <c r="A83" i="23" s="1"/>
  <c r="F83" i="23"/>
  <c r="S82" i="25"/>
  <c r="U81" i="25" s="1"/>
  <c r="I84" i="21"/>
  <c r="L86" i="16"/>
  <c r="J87" i="16" s="1"/>
  <c r="M86" i="16"/>
  <c r="K87" i="16" s="1"/>
  <c r="E87" i="16" s="1"/>
  <c r="S83" i="23"/>
  <c r="U82" i="23" s="1"/>
  <c r="I100" i="29"/>
  <c r="S84" i="21"/>
  <c r="T84" i="21" s="1"/>
  <c r="M82" i="24"/>
  <c r="K83" i="24" s="1"/>
  <c r="L82" i="24"/>
  <c r="J83" i="24" s="1"/>
  <c r="T82" i="23"/>
  <c r="U81" i="23"/>
  <c r="E100" i="29"/>
  <c r="E87" i="15"/>
  <c r="B82" i="25"/>
  <c r="A82" i="25" s="1"/>
  <c r="F82" i="25"/>
  <c r="U82" i="21"/>
  <c r="T83" i="21"/>
  <c r="S86" i="16"/>
  <c r="B86" i="16"/>
  <c r="A86" i="16" s="1"/>
  <c r="F86" i="16"/>
  <c r="E85" i="19"/>
  <c r="B84" i="20"/>
  <c r="A84" i="20" s="1"/>
  <c r="F84" i="20"/>
  <c r="E86" i="17"/>
  <c r="B85" i="19"/>
  <c r="A85" i="19" s="1"/>
  <c r="F85" i="19"/>
  <c r="I87" i="15"/>
  <c r="I83" i="23"/>
  <c r="B86" i="17"/>
  <c r="A86" i="17" s="1"/>
  <c r="F86" i="17"/>
  <c r="D84" i="21"/>
  <c r="M87" i="11"/>
  <c r="K88" i="11" s="1"/>
  <c r="L87" i="11"/>
  <c r="J88" i="11" s="1"/>
  <c r="M85" i="18"/>
  <c r="K86" i="18" s="1"/>
  <c r="L85" i="18"/>
  <c r="J86" i="18" s="1"/>
  <c r="D86" i="18" s="1"/>
  <c r="M83" i="22"/>
  <c r="K84" i="22" s="1"/>
  <c r="L83" i="22"/>
  <c r="J84" i="22" s="1"/>
  <c r="D84" i="22" s="1"/>
  <c r="I82" i="25"/>
  <c r="U84" i="18"/>
  <c r="S83" i="22"/>
  <c r="L81" i="26"/>
  <c r="J82" i="26" s="1"/>
  <c r="M81" i="26"/>
  <c r="K82" i="26" s="1"/>
  <c r="T85" i="18"/>
  <c r="U80" i="25"/>
  <c r="T81" i="25"/>
  <c r="I85" i="19"/>
  <c r="I86" i="17"/>
  <c r="B85" i="18"/>
  <c r="A85" i="18" s="1"/>
  <c r="F85" i="18"/>
  <c r="L84" i="20"/>
  <c r="J85" i="20" s="1"/>
  <c r="M84" i="20"/>
  <c r="K85" i="20" s="1"/>
  <c r="D87" i="15"/>
  <c r="B83" i="22"/>
  <c r="A83" i="22" s="1"/>
  <c r="F83" i="22"/>
  <c r="D100" i="29"/>
  <c r="T82" i="25" l="1"/>
  <c r="B100" i="29"/>
  <c r="A100" i="29" s="1"/>
  <c r="F100" i="29"/>
  <c r="M87" i="15"/>
  <c r="K88" i="15" s="1"/>
  <c r="E88" i="15" s="1"/>
  <c r="L87" i="15"/>
  <c r="J88" i="15" s="1"/>
  <c r="D88" i="15" s="1"/>
  <c r="T86" i="16"/>
  <c r="U85" i="16"/>
  <c r="S87" i="15"/>
  <c r="I87" i="16"/>
  <c r="I86" i="18"/>
  <c r="B84" i="22"/>
  <c r="A84" i="22" s="1"/>
  <c r="F84" i="22"/>
  <c r="I85" i="20"/>
  <c r="L86" i="17"/>
  <c r="J87" i="17" s="1"/>
  <c r="M86" i="17"/>
  <c r="K87" i="17" s="1"/>
  <c r="E87" i="17" s="1"/>
  <c r="E82" i="26"/>
  <c r="I84" i="22"/>
  <c r="E88" i="11"/>
  <c r="S87" i="16"/>
  <c r="T87" i="16" s="1"/>
  <c r="U83" i="21"/>
  <c r="B87" i="15"/>
  <c r="A87" i="15" s="1"/>
  <c r="F87" i="15"/>
  <c r="B86" i="18"/>
  <c r="A86" i="18" s="1"/>
  <c r="F86" i="18"/>
  <c r="I82" i="26"/>
  <c r="D82" i="26"/>
  <c r="B84" i="21"/>
  <c r="A84" i="21" s="1"/>
  <c r="F84" i="21"/>
  <c r="E85" i="20"/>
  <c r="M85" i="19"/>
  <c r="K86" i="19" s="1"/>
  <c r="E86" i="19" s="1"/>
  <c r="L85" i="19"/>
  <c r="J86" i="19" s="1"/>
  <c r="E84" i="22"/>
  <c r="D87" i="16"/>
  <c r="I83" i="24"/>
  <c r="D83" i="24"/>
  <c r="T83" i="22"/>
  <c r="U82" i="22"/>
  <c r="L82" i="25"/>
  <c r="J83" i="25" s="1"/>
  <c r="M82" i="25"/>
  <c r="K83" i="25" s="1"/>
  <c r="E86" i="18"/>
  <c r="I88" i="11"/>
  <c r="D88" i="11"/>
  <c r="L83" i="23"/>
  <c r="J84" i="23" s="1"/>
  <c r="M83" i="23"/>
  <c r="K84" i="23" s="1"/>
  <c r="S86" i="17"/>
  <c r="D85" i="20"/>
  <c r="S85" i="19"/>
  <c r="S100" i="29"/>
  <c r="T83" i="23"/>
  <c r="E83" i="24"/>
  <c r="L100" i="29"/>
  <c r="J101" i="29" s="1"/>
  <c r="D101" i="29" s="1"/>
  <c r="M100" i="29"/>
  <c r="K101" i="29" s="1"/>
  <c r="M84" i="21"/>
  <c r="K85" i="21" s="1"/>
  <c r="L84" i="21"/>
  <c r="J85" i="21" s="1"/>
  <c r="U86" i="16" l="1"/>
  <c r="B101" i="29"/>
  <c r="A101" i="29" s="1"/>
  <c r="F101" i="29"/>
  <c r="S83" i="24"/>
  <c r="S87" i="17"/>
  <c r="U86" i="17" s="1"/>
  <c r="I86" i="19"/>
  <c r="D86" i="19"/>
  <c r="U85" i="17"/>
  <c r="T86" i="17"/>
  <c r="L83" i="24"/>
  <c r="J84" i="24" s="1"/>
  <c r="D84" i="24" s="1"/>
  <c r="M83" i="24"/>
  <c r="K84" i="24" s="1"/>
  <c r="B82" i="26"/>
  <c r="A82" i="26" s="1"/>
  <c r="F82" i="26"/>
  <c r="I87" i="17"/>
  <c r="D87" i="17"/>
  <c r="L87" i="16"/>
  <c r="J88" i="16" s="1"/>
  <c r="D88" i="16" s="1"/>
  <c r="M87" i="16"/>
  <c r="K88" i="16" s="1"/>
  <c r="U84" i="19"/>
  <c r="T85" i="19"/>
  <c r="E84" i="23"/>
  <c r="L88" i="11"/>
  <c r="J89" i="11" s="1"/>
  <c r="D89" i="11" s="1"/>
  <c r="M88" i="11"/>
  <c r="K89" i="11" s="1"/>
  <c r="I83" i="25"/>
  <c r="D83" i="25"/>
  <c r="B87" i="16"/>
  <c r="A87" i="16" s="1"/>
  <c r="F87" i="16"/>
  <c r="S85" i="20"/>
  <c r="S88" i="11"/>
  <c r="S82" i="26"/>
  <c r="I88" i="15"/>
  <c r="T100" i="29"/>
  <c r="U99" i="29"/>
  <c r="B88" i="11"/>
  <c r="A88" i="11" s="1"/>
  <c r="F88" i="11"/>
  <c r="B88" i="15"/>
  <c r="A88" i="15" s="1"/>
  <c r="F88" i="15"/>
  <c r="S88" i="15"/>
  <c r="T88" i="15" s="1"/>
  <c r="S86" i="19"/>
  <c r="T86" i="19" s="1"/>
  <c r="E83" i="25"/>
  <c r="L84" i="22"/>
  <c r="J85" i="22" s="1"/>
  <c r="M84" i="22"/>
  <c r="K85" i="22" s="1"/>
  <c r="E85" i="22" s="1"/>
  <c r="L86" i="18"/>
  <c r="J87" i="18" s="1"/>
  <c r="M86" i="18"/>
  <c r="K87" i="18" s="1"/>
  <c r="U86" i="15"/>
  <c r="T87" i="15"/>
  <c r="I85" i="21"/>
  <c r="E85" i="21"/>
  <c r="I101" i="29"/>
  <c r="E101" i="29"/>
  <c r="B85" i="20"/>
  <c r="A85" i="20" s="1"/>
  <c r="F85" i="20"/>
  <c r="I84" i="23"/>
  <c r="D84" i="23"/>
  <c r="S86" i="18"/>
  <c r="B83" i="24"/>
  <c r="A83" i="24" s="1"/>
  <c r="F83" i="24"/>
  <c r="S84" i="22"/>
  <c r="D85" i="21"/>
  <c r="L82" i="26"/>
  <c r="J83" i="26" s="1"/>
  <c r="D83" i="26" s="1"/>
  <c r="M82" i="26"/>
  <c r="K83" i="26" s="1"/>
  <c r="E83" i="26" s="1"/>
  <c r="M85" i="20"/>
  <c r="K86" i="20" s="1"/>
  <c r="E86" i="20" s="1"/>
  <c r="L85" i="20"/>
  <c r="J86" i="20" s="1"/>
  <c r="D86" i="20" s="1"/>
  <c r="T87" i="17" l="1"/>
  <c r="U87" i="15"/>
  <c r="B86" i="20"/>
  <c r="A86" i="20" s="1"/>
  <c r="F86" i="20"/>
  <c r="L85" i="21"/>
  <c r="J86" i="21" s="1"/>
  <c r="D86" i="21" s="1"/>
  <c r="M85" i="21"/>
  <c r="K86" i="21" s="1"/>
  <c r="E86" i="21" s="1"/>
  <c r="S83" i="26"/>
  <c r="U82" i="26" s="1"/>
  <c r="S86" i="20"/>
  <c r="M86" i="19"/>
  <c r="K87" i="19" s="1"/>
  <c r="L86" i="19"/>
  <c r="J87" i="19" s="1"/>
  <c r="D87" i="19" s="1"/>
  <c r="S85" i="22"/>
  <c r="U84" i="22" s="1"/>
  <c r="B89" i="11"/>
  <c r="A89" i="11" s="1"/>
  <c r="F89" i="11"/>
  <c r="U84" i="20"/>
  <c r="T85" i="20"/>
  <c r="B83" i="25"/>
  <c r="A83" i="25" s="1"/>
  <c r="F83" i="25"/>
  <c r="I86" i="20"/>
  <c r="U83" i="22"/>
  <c r="T84" i="22"/>
  <c r="E87" i="18"/>
  <c r="M84" i="23"/>
  <c r="K85" i="23" s="1"/>
  <c r="L84" i="23"/>
  <c r="J85" i="23" s="1"/>
  <c r="S101" i="29"/>
  <c r="I87" i="18"/>
  <c r="D87" i="18"/>
  <c r="S83" i="25"/>
  <c r="E89" i="11"/>
  <c r="S84" i="23"/>
  <c r="I88" i="16"/>
  <c r="B86" i="19"/>
  <c r="A86" i="19" s="1"/>
  <c r="F86" i="19"/>
  <c r="B85" i="21"/>
  <c r="A85" i="21" s="1"/>
  <c r="F85" i="21"/>
  <c r="B84" i="23"/>
  <c r="A84" i="23" s="1"/>
  <c r="F84" i="23"/>
  <c r="L101" i="29"/>
  <c r="J102" i="29" s="1"/>
  <c r="M101" i="29"/>
  <c r="K102" i="29" s="1"/>
  <c r="I85" i="22"/>
  <c r="D85" i="22"/>
  <c r="L88" i="15"/>
  <c r="J89" i="15" s="1"/>
  <c r="M88" i="15"/>
  <c r="K89" i="15" s="1"/>
  <c r="B83" i="26"/>
  <c r="A83" i="26" s="1"/>
  <c r="F83" i="26"/>
  <c r="T83" i="24"/>
  <c r="U82" i="24"/>
  <c r="B84" i="24"/>
  <c r="A84" i="24" s="1"/>
  <c r="F84" i="24"/>
  <c r="S85" i="21"/>
  <c r="U81" i="26"/>
  <c r="T82" i="26"/>
  <c r="I89" i="11"/>
  <c r="E88" i="16"/>
  <c r="L87" i="17"/>
  <c r="J88" i="17" s="1"/>
  <c r="D88" i="17" s="1"/>
  <c r="M87" i="17"/>
  <c r="K88" i="17" s="1"/>
  <c r="I83" i="26"/>
  <c r="T86" i="18"/>
  <c r="U85" i="18"/>
  <c r="U87" i="11"/>
  <c r="T88" i="11"/>
  <c r="B88" i="16"/>
  <c r="A88" i="16" s="1"/>
  <c r="F88" i="16"/>
  <c r="M83" i="25"/>
  <c r="K84" i="25" s="1"/>
  <c r="E84" i="25" s="1"/>
  <c r="L83" i="25"/>
  <c r="J84" i="25" s="1"/>
  <c r="U85" i="19"/>
  <c r="B87" i="17"/>
  <c r="A87" i="17" s="1"/>
  <c r="F87" i="17"/>
  <c r="I84" i="24"/>
  <c r="E84" i="24"/>
  <c r="T85" i="22" l="1"/>
  <c r="T83" i="26"/>
  <c r="B87" i="19"/>
  <c r="A87" i="19" s="1"/>
  <c r="F87" i="19"/>
  <c r="B86" i="21"/>
  <c r="A86" i="21" s="1"/>
  <c r="F86" i="21"/>
  <c r="M84" i="24"/>
  <c r="K85" i="24" s="1"/>
  <c r="E85" i="24" s="1"/>
  <c r="L84" i="24"/>
  <c r="J85" i="24" s="1"/>
  <c r="S89" i="11"/>
  <c r="M86" i="20"/>
  <c r="K87" i="20" s="1"/>
  <c r="L86" i="20"/>
  <c r="J87" i="20" s="1"/>
  <c r="I84" i="25"/>
  <c r="L83" i="26"/>
  <c r="J84" i="26" s="1"/>
  <c r="M83" i="26"/>
  <c r="K84" i="26" s="1"/>
  <c r="B85" i="22"/>
  <c r="A85" i="22" s="1"/>
  <c r="F85" i="22"/>
  <c r="S84" i="25"/>
  <c r="U83" i="25" s="1"/>
  <c r="E87" i="19"/>
  <c r="S84" i="24"/>
  <c r="B88" i="17"/>
  <c r="A88" i="17" s="1"/>
  <c r="F88" i="17"/>
  <c r="I88" i="17"/>
  <c r="L89" i="11"/>
  <c r="J90" i="11" s="1"/>
  <c r="M89" i="11"/>
  <c r="K90" i="11" s="1"/>
  <c r="T85" i="21"/>
  <c r="U84" i="21"/>
  <c r="E85" i="23"/>
  <c r="U82" i="25"/>
  <c r="T83" i="25"/>
  <c r="E102" i="29"/>
  <c r="S87" i="18"/>
  <c r="D84" i="25"/>
  <c r="T86" i="20"/>
  <c r="I89" i="15"/>
  <c r="D89" i="15"/>
  <c r="I85" i="23"/>
  <c r="I87" i="19"/>
  <c r="I86" i="21"/>
  <c r="E88" i="17"/>
  <c r="S86" i="21"/>
  <c r="U85" i="21" s="1"/>
  <c r="I102" i="29"/>
  <c r="D102" i="29"/>
  <c r="L88" i="16"/>
  <c r="J89" i="16" s="1"/>
  <c r="M88" i="16"/>
  <c r="K89" i="16" s="1"/>
  <c r="E89" i="16" s="1"/>
  <c r="M87" i="18"/>
  <c r="K88" i="18" s="1"/>
  <c r="L87" i="18"/>
  <c r="J88" i="18" s="1"/>
  <c r="D88" i="18" s="1"/>
  <c r="S88" i="16"/>
  <c r="E89" i="15"/>
  <c r="M85" i="22"/>
  <c r="K86" i="22" s="1"/>
  <c r="L85" i="22"/>
  <c r="J86" i="22" s="1"/>
  <c r="D86" i="22" s="1"/>
  <c r="D85" i="23"/>
  <c r="T84" i="23"/>
  <c r="U83" i="23"/>
  <c r="B87" i="18"/>
  <c r="A87" i="18" s="1"/>
  <c r="F87" i="18"/>
  <c r="T101" i="29"/>
  <c r="U100" i="29"/>
  <c r="U85" i="20"/>
  <c r="B88" i="18" l="1"/>
  <c r="A88" i="18" s="1"/>
  <c r="F88" i="18"/>
  <c r="B86" i="22"/>
  <c r="A86" i="22" s="1"/>
  <c r="F86" i="22"/>
  <c r="M89" i="15"/>
  <c r="K90" i="15" s="1"/>
  <c r="L89" i="15"/>
  <c r="J90" i="15" s="1"/>
  <c r="S102" i="29"/>
  <c r="I87" i="20"/>
  <c r="D87" i="20"/>
  <c r="B102" i="29"/>
  <c r="A102" i="29" s="1"/>
  <c r="F102" i="29"/>
  <c r="L86" i="21"/>
  <c r="J87" i="21" s="1"/>
  <c r="M86" i="21"/>
  <c r="K87" i="21" s="1"/>
  <c r="S89" i="15"/>
  <c r="S88" i="17"/>
  <c r="B89" i="15"/>
  <c r="A89" i="15" s="1"/>
  <c r="F89" i="15"/>
  <c r="E88" i="18"/>
  <c r="S85" i="24"/>
  <c r="T85" i="24" s="1"/>
  <c r="E90" i="11"/>
  <c r="I85" i="24"/>
  <c r="D85" i="24"/>
  <c r="I86" i="22"/>
  <c r="S89" i="16"/>
  <c r="T89" i="16" s="1"/>
  <c r="I88" i="18"/>
  <c r="M88" i="17"/>
  <c r="K89" i="17" s="1"/>
  <c r="E89" i="17" s="1"/>
  <c r="L88" i="17"/>
  <c r="J89" i="17" s="1"/>
  <c r="S87" i="19"/>
  <c r="E84" i="26"/>
  <c r="E86" i="22"/>
  <c r="T88" i="16"/>
  <c r="U87" i="16"/>
  <c r="M85" i="23"/>
  <c r="K86" i="23" s="1"/>
  <c r="E86" i="23" s="1"/>
  <c r="L85" i="23"/>
  <c r="J86" i="23" s="1"/>
  <c r="D86" i="23" s="1"/>
  <c r="B84" i="25"/>
  <c r="A84" i="25" s="1"/>
  <c r="F84" i="25"/>
  <c r="S85" i="23"/>
  <c r="T86" i="21"/>
  <c r="I84" i="26"/>
  <c r="D84" i="26"/>
  <c r="E87" i="20"/>
  <c r="B85" i="23"/>
  <c r="A85" i="23" s="1"/>
  <c r="F85" i="23"/>
  <c r="I89" i="16"/>
  <c r="D89" i="16"/>
  <c r="M102" i="29"/>
  <c r="K103" i="29" s="1"/>
  <c r="L102" i="29"/>
  <c r="J103" i="29" s="1"/>
  <c r="D103" i="29" s="1"/>
  <c r="M87" i="19"/>
  <c r="K88" i="19" s="1"/>
  <c r="L87" i="19"/>
  <c r="J88" i="19" s="1"/>
  <c r="U86" i="18"/>
  <c r="T87" i="18"/>
  <c r="T84" i="25"/>
  <c r="I90" i="11"/>
  <c r="D90" i="11"/>
  <c r="T84" i="24"/>
  <c r="U83" i="24"/>
  <c r="M84" i="25"/>
  <c r="K85" i="25" s="1"/>
  <c r="L84" i="25"/>
  <c r="J85" i="25" s="1"/>
  <c r="D85" i="25" s="1"/>
  <c r="T89" i="11"/>
  <c r="U88" i="11"/>
  <c r="U84" i="24" l="1"/>
  <c r="U88" i="16"/>
  <c r="S86" i="23"/>
  <c r="T86" i="23" s="1"/>
  <c r="B103" i="29"/>
  <c r="A103" i="29" s="1"/>
  <c r="F103" i="29"/>
  <c r="S87" i="20"/>
  <c r="L88" i="18"/>
  <c r="J89" i="18" s="1"/>
  <c r="M88" i="18"/>
  <c r="K89" i="18" s="1"/>
  <c r="E89" i="18" s="1"/>
  <c r="S90" i="11"/>
  <c r="S88" i="18"/>
  <c r="T89" i="15"/>
  <c r="U88" i="15"/>
  <c r="I90" i="15"/>
  <c r="I88" i="19"/>
  <c r="D88" i="19"/>
  <c r="B85" i="25"/>
  <c r="A85" i="25" s="1"/>
  <c r="F85" i="25"/>
  <c r="I89" i="17"/>
  <c r="D89" i="17"/>
  <c r="U87" i="17"/>
  <c r="T88" i="17"/>
  <c r="L90" i="11"/>
  <c r="J91" i="11" s="1"/>
  <c r="M90" i="11"/>
  <c r="K91" i="11" s="1"/>
  <c r="E91" i="11" s="1"/>
  <c r="B84" i="26"/>
  <c r="A84" i="26" s="1"/>
  <c r="F84" i="26"/>
  <c r="D90" i="15"/>
  <c r="E103" i="29"/>
  <c r="E85" i="25"/>
  <c r="L84" i="26"/>
  <c r="J85" i="26" s="1"/>
  <c r="D85" i="26" s="1"/>
  <c r="M84" i="26"/>
  <c r="K85" i="26" s="1"/>
  <c r="E85" i="26" s="1"/>
  <c r="T87" i="19"/>
  <c r="U86" i="19"/>
  <c r="M86" i="22"/>
  <c r="K87" i="22" s="1"/>
  <c r="L86" i="22"/>
  <c r="J87" i="22" s="1"/>
  <c r="S89" i="17"/>
  <c r="U88" i="17" s="1"/>
  <c r="I87" i="21"/>
  <c r="D87" i="21"/>
  <c r="B90" i="11"/>
  <c r="A90" i="11" s="1"/>
  <c r="D91" i="11"/>
  <c r="F90" i="11"/>
  <c r="B89" i="16"/>
  <c r="A89" i="16" s="1"/>
  <c r="F89" i="16"/>
  <c r="S84" i="26"/>
  <c r="B85" i="24"/>
  <c r="A85" i="24" s="1"/>
  <c r="F85" i="24"/>
  <c r="B87" i="20"/>
  <c r="A87" i="20" s="1"/>
  <c r="F87" i="20"/>
  <c r="I85" i="25"/>
  <c r="I103" i="29"/>
  <c r="M89" i="16"/>
  <c r="K90" i="16" s="1"/>
  <c r="L89" i="16"/>
  <c r="J90" i="16" s="1"/>
  <c r="B86" i="23"/>
  <c r="A86" i="23" s="1"/>
  <c r="F86" i="23"/>
  <c r="U84" i="23"/>
  <c r="T85" i="23"/>
  <c r="I86" i="23"/>
  <c r="S86" i="22"/>
  <c r="E88" i="19"/>
  <c r="M85" i="24"/>
  <c r="K86" i="24" s="1"/>
  <c r="L85" i="24"/>
  <c r="J86" i="24" s="1"/>
  <c r="D86" i="24" s="1"/>
  <c r="E90" i="15"/>
  <c r="E87" i="21"/>
  <c r="L87" i="20"/>
  <c r="J88" i="20" s="1"/>
  <c r="D88" i="20" s="1"/>
  <c r="M87" i="20"/>
  <c r="K88" i="20" s="1"/>
  <c r="E88" i="20" s="1"/>
  <c r="U101" i="29"/>
  <c r="T102" i="29"/>
  <c r="T89" i="17" l="1"/>
  <c r="U85" i="23"/>
  <c r="B88" i="20"/>
  <c r="A88" i="20" s="1"/>
  <c r="F88" i="20"/>
  <c r="S88" i="19"/>
  <c r="M86" i="23"/>
  <c r="K87" i="23" s="1"/>
  <c r="L86" i="23"/>
  <c r="J87" i="23" s="1"/>
  <c r="I90" i="16"/>
  <c r="B86" i="24"/>
  <c r="A86" i="24" s="1"/>
  <c r="F86" i="24"/>
  <c r="B91" i="11"/>
  <c r="A91" i="11" s="1"/>
  <c r="F91" i="11"/>
  <c r="L87" i="21"/>
  <c r="J88" i="21" s="1"/>
  <c r="D88" i="21" s="1"/>
  <c r="M87" i="21"/>
  <c r="K88" i="21" s="1"/>
  <c r="E88" i="21" s="1"/>
  <c r="S88" i="20"/>
  <c r="T88" i="20" s="1"/>
  <c r="S90" i="15"/>
  <c r="E90" i="16"/>
  <c r="D90" i="16"/>
  <c r="B90" i="15"/>
  <c r="A90" i="15" s="1"/>
  <c r="F90" i="15"/>
  <c r="M90" i="15"/>
  <c r="K91" i="15" s="1"/>
  <c r="E91" i="15" s="1"/>
  <c r="L90" i="15"/>
  <c r="J91" i="15" s="1"/>
  <c r="D91" i="15" s="1"/>
  <c r="U89" i="11"/>
  <c r="T90" i="11"/>
  <c r="I86" i="24"/>
  <c r="S87" i="21"/>
  <c r="E86" i="24"/>
  <c r="L103" i="29"/>
  <c r="J104" i="29" s="1"/>
  <c r="M103" i="29"/>
  <c r="K104" i="29" s="1"/>
  <c r="U83" i="26"/>
  <c r="T84" i="26"/>
  <c r="I87" i="22"/>
  <c r="D87" i="22"/>
  <c r="I85" i="26"/>
  <c r="I91" i="11"/>
  <c r="M89" i="17"/>
  <c r="K90" i="17" s="1"/>
  <c r="L89" i="17"/>
  <c r="J90" i="17" s="1"/>
  <c r="L88" i="19"/>
  <c r="J89" i="19" s="1"/>
  <c r="M88" i="19"/>
  <c r="K89" i="19" s="1"/>
  <c r="T88" i="18"/>
  <c r="U87" i="18"/>
  <c r="I89" i="18"/>
  <c r="D89" i="18"/>
  <c r="S85" i="25"/>
  <c r="B85" i="26"/>
  <c r="A85" i="26" s="1"/>
  <c r="F85" i="26"/>
  <c r="S91" i="11"/>
  <c r="T91" i="11" s="1"/>
  <c r="E87" i="22"/>
  <c r="M85" i="25"/>
  <c r="K86" i="25" s="1"/>
  <c r="E86" i="25" s="1"/>
  <c r="L85" i="25"/>
  <c r="J86" i="25" s="1"/>
  <c r="B89" i="17"/>
  <c r="A89" i="17" s="1"/>
  <c r="F89" i="17"/>
  <c r="B88" i="19"/>
  <c r="A88" i="19" s="1"/>
  <c r="F88" i="19"/>
  <c r="T87" i="20"/>
  <c r="U86" i="20"/>
  <c r="I88" i="20"/>
  <c r="T86" i="22"/>
  <c r="U85" i="22"/>
  <c r="S85" i="26"/>
  <c r="U84" i="26" s="1"/>
  <c r="B87" i="21"/>
  <c r="A87" i="21" s="1"/>
  <c r="F87" i="21"/>
  <c r="S103" i="29"/>
  <c r="S89" i="18"/>
  <c r="U90" i="11" l="1"/>
  <c r="U87" i="20"/>
  <c r="B88" i="21"/>
  <c r="A88" i="21" s="1"/>
  <c r="F88" i="21"/>
  <c r="S87" i="22"/>
  <c r="I87" i="23"/>
  <c r="D87" i="23"/>
  <c r="B89" i="18"/>
  <c r="A89" i="18" s="1"/>
  <c r="F89" i="18"/>
  <c r="I89" i="19"/>
  <c r="L85" i="26"/>
  <c r="J86" i="26" s="1"/>
  <c r="M85" i="26"/>
  <c r="K86" i="26" s="1"/>
  <c r="S88" i="21"/>
  <c r="U87" i="21" s="1"/>
  <c r="I91" i="15"/>
  <c r="S91" i="15"/>
  <c r="T91" i="15" s="1"/>
  <c r="E87" i="23"/>
  <c r="U102" i="29"/>
  <c r="T103" i="29"/>
  <c r="D89" i="19"/>
  <c r="U84" i="25"/>
  <c r="T85" i="25"/>
  <c r="L89" i="18"/>
  <c r="J90" i="18" s="1"/>
  <c r="D90" i="18" s="1"/>
  <c r="M89" i="18"/>
  <c r="K90" i="18" s="1"/>
  <c r="T89" i="18"/>
  <c r="M91" i="11"/>
  <c r="K92" i="11" s="1"/>
  <c r="L91" i="11"/>
  <c r="J92" i="11" s="1"/>
  <c r="M87" i="22"/>
  <c r="K88" i="22" s="1"/>
  <c r="E88" i="22" s="1"/>
  <c r="L87" i="22"/>
  <c r="J88" i="22" s="1"/>
  <c r="D88" i="22" s="1"/>
  <c r="T85" i="26"/>
  <c r="S86" i="24"/>
  <c r="S90" i="16"/>
  <c r="I88" i="21"/>
  <c r="L90" i="16"/>
  <c r="J91" i="16" s="1"/>
  <c r="M90" i="16"/>
  <c r="K91" i="16" s="1"/>
  <c r="E91" i="16" s="1"/>
  <c r="U87" i="19"/>
  <c r="T88" i="19"/>
  <c r="I90" i="17"/>
  <c r="M86" i="24"/>
  <c r="K87" i="24" s="1"/>
  <c r="L86" i="24"/>
  <c r="J87" i="24" s="1"/>
  <c r="B91" i="15"/>
  <c r="A91" i="15" s="1"/>
  <c r="F91" i="15"/>
  <c r="M88" i="20"/>
  <c r="K89" i="20" s="1"/>
  <c r="L88" i="20"/>
  <c r="J89" i="20" s="1"/>
  <c r="E90" i="17"/>
  <c r="E104" i="29"/>
  <c r="D90" i="17"/>
  <c r="I86" i="25"/>
  <c r="D86" i="25"/>
  <c r="S86" i="25"/>
  <c r="T86" i="25" s="1"/>
  <c r="U88" i="18"/>
  <c r="B87" i="22"/>
  <c r="A87" i="22" s="1"/>
  <c r="F87" i="22"/>
  <c r="I104" i="29"/>
  <c r="D104" i="29"/>
  <c r="T87" i="21"/>
  <c r="U86" i="21"/>
  <c r="B90" i="16"/>
  <c r="A90" i="16" s="1"/>
  <c r="F90" i="16"/>
  <c r="T90" i="15"/>
  <c r="U89" i="15"/>
  <c r="E89" i="19"/>
  <c r="T88" i="21" l="1"/>
  <c r="U85" i="25"/>
  <c r="U90" i="15"/>
  <c r="B90" i="17"/>
  <c r="A90" i="17" s="1"/>
  <c r="F90" i="17"/>
  <c r="I91" i="16"/>
  <c r="U85" i="24"/>
  <c r="T86" i="24"/>
  <c r="E90" i="18"/>
  <c r="I86" i="26"/>
  <c r="D86" i="26"/>
  <c r="B86" i="25"/>
  <c r="A86" i="25" s="1"/>
  <c r="F86" i="25"/>
  <c r="S91" i="16"/>
  <c r="T91" i="16" s="1"/>
  <c r="I90" i="18"/>
  <c r="D91" i="16"/>
  <c r="L104" i="29"/>
  <c r="J105" i="29" s="1"/>
  <c r="D105" i="29" s="1"/>
  <c r="M104" i="29"/>
  <c r="K105" i="29" s="1"/>
  <c r="E105" i="29" s="1"/>
  <c r="M86" i="25"/>
  <c r="K87" i="25" s="1"/>
  <c r="L86" i="25"/>
  <c r="J87" i="25" s="1"/>
  <c r="D87" i="25" s="1"/>
  <c r="E89" i="20"/>
  <c r="E87" i="24"/>
  <c r="B89" i="19"/>
  <c r="A89" i="19" s="1"/>
  <c r="F89" i="19"/>
  <c r="M91" i="15"/>
  <c r="K92" i="15" s="1"/>
  <c r="L91" i="15"/>
  <c r="J92" i="15" s="1"/>
  <c r="E86" i="26"/>
  <c r="S89" i="19"/>
  <c r="S90" i="17"/>
  <c r="I92" i="11"/>
  <c r="D92" i="11"/>
  <c r="B90" i="18"/>
  <c r="A90" i="18" s="1"/>
  <c r="F90" i="18"/>
  <c r="M87" i="23"/>
  <c r="K88" i="23" s="1"/>
  <c r="E88" i="23" s="1"/>
  <c r="L87" i="23"/>
  <c r="J88" i="23" s="1"/>
  <c r="D88" i="23" s="1"/>
  <c r="S88" i="22"/>
  <c r="T88" i="22" s="1"/>
  <c r="S104" i="29"/>
  <c r="L90" i="17"/>
  <c r="J91" i="17" s="1"/>
  <c r="D91" i="17" s="1"/>
  <c r="M90" i="17"/>
  <c r="K91" i="17" s="1"/>
  <c r="E92" i="11"/>
  <c r="U86" i="22"/>
  <c r="T87" i="22"/>
  <c r="B104" i="29"/>
  <c r="A104" i="29" s="1"/>
  <c r="F104" i="29"/>
  <c r="B88" i="22"/>
  <c r="A88" i="22" s="1"/>
  <c r="F88" i="22"/>
  <c r="I89" i="20"/>
  <c r="D89" i="20"/>
  <c r="I87" i="24"/>
  <c r="D87" i="24"/>
  <c r="M88" i="21"/>
  <c r="K89" i="21" s="1"/>
  <c r="L88" i="21"/>
  <c r="J89" i="21" s="1"/>
  <c r="T90" i="16"/>
  <c r="U89" i="16"/>
  <c r="I88" i="22"/>
  <c r="S87" i="23"/>
  <c r="M89" i="19"/>
  <c r="K90" i="19" s="1"/>
  <c r="E90" i="19" s="1"/>
  <c r="L89" i="19"/>
  <c r="J90" i="19" s="1"/>
  <c r="D90" i="19" s="1"/>
  <c r="B87" i="23"/>
  <c r="A87" i="23" s="1"/>
  <c r="F87" i="23"/>
  <c r="U87" i="22" l="1"/>
  <c r="U90" i="16"/>
  <c r="S105" i="29"/>
  <c r="T105" i="29" s="1"/>
  <c r="S88" i="23"/>
  <c r="T88" i="23" s="1"/>
  <c r="U86" i="23"/>
  <c r="T87" i="23"/>
  <c r="T104" i="29"/>
  <c r="U103" i="29"/>
  <c r="U89" i="17"/>
  <c r="T90" i="17"/>
  <c r="B90" i="19"/>
  <c r="A90" i="19" s="1"/>
  <c r="F90" i="19"/>
  <c r="S89" i="20"/>
  <c r="L90" i="18"/>
  <c r="J91" i="18" s="1"/>
  <c r="M90" i="18"/>
  <c r="K91" i="18" s="1"/>
  <c r="M86" i="26"/>
  <c r="K87" i="26" s="1"/>
  <c r="E87" i="26" s="1"/>
  <c r="L86" i="26"/>
  <c r="J87" i="26" s="1"/>
  <c r="L91" i="16"/>
  <c r="J92" i="16" s="1"/>
  <c r="D92" i="16" s="1"/>
  <c r="M91" i="16"/>
  <c r="K92" i="16" s="1"/>
  <c r="I89" i="21"/>
  <c r="D89" i="21"/>
  <c r="I92" i="15"/>
  <c r="D92" i="15"/>
  <c r="S90" i="18"/>
  <c r="E91" i="18"/>
  <c r="B91" i="17"/>
  <c r="A91" i="17" s="1"/>
  <c r="F91" i="17"/>
  <c r="B88" i="23"/>
  <c r="A88" i="23" s="1"/>
  <c r="F88" i="23"/>
  <c r="B87" i="24"/>
  <c r="A87" i="24" s="1"/>
  <c r="F87" i="24"/>
  <c r="S92" i="11"/>
  <c r="I88" i="23"/>
  <c r="E91" i="17"/>
  <c r="S86" i="26"/>
  <c r="S87" i="24"/>
  <c r="E87" i="25"/>
  <c r="L88" i="22"/>
  <c r="J89" i="22" s="1"/>
  <c r="M88" i="22"/>
  <c r="K89" i="22" s="1"/>
  <c r="B89" i="20"/>
  <c r="A89" i="20" s="1"/>
  <c r="F89" i="20"/>
  <c r="B92" i="11"/>
  <c r="A92" i="11" s="1"/>
  <c r="F92" i="11"/>
  <c r="B87" i="25"/>
  <c r="A87" i="25" s="1"/>
  <c r="F87" i="25"/>
  <c r="I90" i="19"/>
  <c r="L87" i="24"/>
  <c r="J88" i="24" s="1"/>
  <c r="M87" i="24"/>
  <c r="K88" i="24" s="1"/>
  <c r="B105" i="29"/>
  <c r="A105" i="29" s="1"/>
  <c r="F105" i="29"/>
  <c r="S90" i="19"/>
  <c r="U89" i="19" s="1"/>
  <c r="I105" i="29"/>
  <c r="E89" i="21"/>
  <c r="M89" i="20"/>
  <c r="K90" i="20" s="1"/>
  <c r="E90" i="20" s="1"/>
  <c r="L89" i="20"/>
  <c r="J90" i="20" s="1"/>
  <c r="I91" i="17"/>
  <c r="M92" i="11"/>
  <c r="K93" i="11" s="1"/>
  <c r="E93" i="11" s="1"/>
  <c r="L92" i="11"/>
  <c r="J93" i="11" s="1"/>
  <c r="D93" i="11" s="1"/>
  <c r="U88" i="19"/>
  <c r="T89" i="19"/>
  <c r="E92" i="15"/>
  <c r="I87" i="25"/>
  <c r="B91" i="16"/>
  <c r="A91" i="16" s="1"/>
  <c r="F91" i="16"/>
  <c r="B86" i="26"/>
  <c r="A86" i="26" s="1"/>
  <c r="F86" i="26"/>
  <c r="U104" i="29" l="1"/>
  <c r="T90" i="19"/>
  <c r="U87" i="23"/>
  <c r="B93" i="11"/>
  <c r="A93" i="11" s="1"/>
  <c r="F93" i="11"/>
  <c r="S92" i="15"/>
  <c r="I90" i="20"/>
  <c r="S87" i="25"/>
  <c r="M88" i="23"/>
  <c r="K89" i="23" s="1"/>
  <c r="L88" i="23"/>
  <c r="J89" i="23" s="1"/>
  <c r="B92" i="15"/>
  <c r="A92" i="15" s="1"/>
  <c r="F92" i="15"/>
  <c r="I87" i="26"/>
  <c r="S90" i="20"/>
  <c r="T90" i="20" s="1"/>
  <c r="E89" i="22"/>
  <c r="T86" i="26"/>
  <c r="U85" i="26"/>
  <c r="T89" i="20"/>
  <c r="U88" i="20"/>
  <c r="D87" i="26"/>
  <c r="L87" i="25"/>
  <c r="J88" i="25" s="1"/>
  <c r="M87" i="25"/>
  <c r="K88" i="25" s="1"/>
  <c r="L91" i="17"/>
  <c r="J92" i="17" s="1"/>
  <c r="M91" i="17"/>
  <c r="K92" i="17" s="1"/>
  <c r="E92" i="17" s="1"/>
  <c r="I88" i="24"/>
  <c r="D90" i="20"/>
  <c r="U86" i="24"/>
  <c r="T87" i="24"/>
  <c r="T90" i="18"/>
  <c r="U89" i="18"/>
  <c r="I92" i="16"/>
  <c r="I91" i="18"/>
  <c r="D91" i="18"/>
  <c r="B92" i="16"/>
  <c r="A92" i="16" s="1"/>
  <c r="F92" i="16"/>
  <c r="S89" i="21"/>
  <c r="L105" i="29"/>
  <c r="J106" i="29" s="1"/>
  <c r="M105" i="29"/>
  <c r="K106" i="29" s="1"/>
  <c r="S87" i="26"/>
  <c r="T87" i="26" s="1"/>
  <c r="B89" i="21"/>
  <c r="A89" i="21" s="1"/>
  <c r="F89" i="21"/>
  <c r="M90" i="19"/>
  <c r="K91" i="19" s="1"/>
  <c r="L90" i="19"/>
  <c r="J91" i="19" s="1"/>
  <c r="S93" i="11"/>
  <c r="T93" i="11" s="1"/>
  <c r="I93" i="11"/>
  <c r="I89" i="22"/>
  <c r="D89" i="22"/>
  <c r="E88" i="24"/>
  <c r="S91" i="17"/>
  <c r="U91" i="11"/>
  <c r="T92" i="11"/>
  <c r="D88" i="24"/>
  <c r="S91" i="18"/>
  <c r="T91" i="18" s="1"/>
  <c r="L92" i="15"/>
  <c r="J93" i="15" s="1"/>
  <c r="M92" i="15"/>
  <c r="K93" i="15" s="1"/>
  <c r="L89" i="21"/>
  <c r="J90" i="21" s="1"/>
  <c r="M89" i="21"/>
  <c r="K90" i="21" s="1"/>
  <c r="E90" i="21" s="1"/>
  <c r="E92" i="16"/>
  <c r="U89" i="20" l="1"/>
  <c r="U92" i="11"/>
  <c r="U90" i="18"/>
  <c r="U86" i="26"/>
  <c r="S92" i="16"/>
  <c r="B88" i="24"/>
  <c r="A88" i="24" s="1"/>
  <c r="F88" i="24"/>
  <c r="B89" i="22"/>
  <c r="A89" i="22" s="1"/>
  <c r="F89" i="22"/>
  <c r="E91" i="19"/>
  <c r="L87" i="26"/>
  <c r="J88" i="26" s="1"/>
  <c r="D88" i="26" s="1"/>
  <c r="M87" i="26"/>
  <c r="K88" i="26" s="1"/>
  <c r="I90" i="21"/>
  <c r="S88" i="24"/>
  <c r="M93" i="11"/>
  <c r="K94" i="11" s="1"/>
  <c r="L93" i="11"/>
  <c r="J94" i="11" s="1"/>
  <c r="I91" i="19"/>
  <c r="D91" i="19"/>
  <c r="D90" i="21"/>
  <c r="E106" i="29"/>
  <c r="U86" i="25"/>
  <c r="T87" i="25"/>
  <c r="T92" i="15"/>
  <c r="U91" i="15"/>
  <c r="I106" i="29"/>
  <c r="D106" i="29"/>
  <c r="L91" i="18"/>
  <c r="J92" i="18" s="1"/>
  <c r="D92" i="18" s="1"/>
  <c r="M91" i="18"/>
  <c r="K92" i="18" s="1"/>
  <c r="B90" i="20"/>
  <c r="A90" i="20" s="1"/>
  <c r="F90" i="20"/>
  <c r="I89" i="23"/>
  <c r="D89" i="23"/>
  <c r="I93" i="15"/>
  <c r="S92" i="17"/>
  <c r="U91" i="17" s="1"/>
  <c r="S90" i="21"/>
  <c r="U89" i="21" s="1"/>
  <c r="I88" i="25"/>
  <c r="D88" i="25"/>
  <c r="S89" i="22"/>
  <c r="E89" i="23"/>
  <c r="M90" i="20"/>
  <c r="K91" i="20" s="1"/>
  <c r="L90" i="20"/>
  <c r="J91" i="20" s="1"/>
  <c r="U90" i="17"/>
  <c r="T91" i="17"/>
  <c r="L89" i="22"/>
  <c r="J90" i="22" s="1"/>
  <c r="D90" i="22" s="1"/>
  <c r="M89" i="22"/>
  <c r="K90" i="22" s="1"/>
  <c r="U88" i="21"/>
  <c r="T89" i="21"/>
  <c r="B91" i="18"/>
  <c r="A91" i="18" s="1"/>
  <c r="F91" i="18"/>
  <c r="L92" i="16"/>
  <c r="J93" i="16" s="1"/>
  <c r="M92" i="16"/>
  <c r="K93" i="16" s="1"/>
  <c r="L88" i="24"/>
  <c r="J89" i="24" s="1"/>
  <c r="D89" i="24" s="1"/>
  <c r="M88" i="24"/>
  <c r="K89" i="24" s="1"/>
  <c r="I92" i="17"/>
  <c r="D92" i="17"/>
  <c r="B87" i="26"/>
  <c r="A87" i="26" s="1"/>
  <c r="F87" i="26"/>
  <c r="D93" i="15"/>
  <c r="E88" i="25"/>
  <c r="E93" i="15"/>
  <c r="T92" i="17" l="1"/>
  <c r="B89" i="24"/>
  <c r="A89" i="24" s="1"/>
  <c r="F89" i="24"/>
  <c r="E91" i="20"/>
  <c r="B88" i="25"/>
  <c r="A88" i="25" s="1"/>
  <c r="F88" i="25"/>
  <c r="L89" i="23"/>
  <c r="J90" i="23" s="1"/>
  <c r="D90" i="23" s="1"/>
  <c r="M89" i="23"/>
  <c r="K90" i="23" s="1"/>
  <c r="E90" i="23" s="1"/>
  <c r="L91" i="19"/>
  <c r="J92" i="19" s="1"/>
  <c r="D92" i="19" s="1"/>
  <c r="M91" i="19"/>
  <c r="K92" i="19" s="1"/>
  <c r="E92" i="19" s="1"/>
  <c r="M90" i="21"/>
  <c r="K91" i="21" s="1"/>
  <c r="L90" i="21"/>
  <c r="J91" i="21" s="1"/>
  <c r="D91" i="21" s="1"/>
  <c r="B90" i="22"/>
  <c r="A90" i="22" s="1"/>
  <c r="F90" i="22"/>
  <c r="S93" i="15"/>
  <c r="B92" i="17"/>
  <c r="A92" i="17" s="1"/>
  <c r="F92" i="17"/>
  <c r="I90" i="22"/>
  <c r="B93" i="15"/>
  <c r="A93" i="15" s="1"/>
  <c r="F93" i="15"/>
  <c r="B88" i="26"/>
  <c r="A88" i="26" s="1"/>
  <c r="F88" i="26"/>
  <c r="L92" i="17"/>
  <c r="J93" i="17" s="1"/>
  <c r="D93" i="17" s="1"/>
  <c r="M92" i="17"/>
  <c r="K93" i="17" s="1"/>
  <c r="I91" i="20"/>
  <c r="U88" i="22"/>
  <c r="T89" i="22"/>
  <c r="D91" i="20"/>
  <c r="B106" i="29"/>
  <c r="A106" i="29" s="1"/>
  <c r="F106" i="29"/>
  <c r="S106" i="29"/>
  <c r="E89" i="24"/>
  <c r="I93" i="16"/>
  <c r="D93" i="16"/>
  <c r="T88" i="24"/>
  <c r="U87" i="24"/>
  <c r="I89" i="24"/>
  <c r="S89" i="23"/>
  <c r="L93" i="15"/>
  <c r="J94" i="15" s="1"/>
  <c r="M93" i="15"/>
  <c r="K94" i="15" s="1"/>
  <c r="E92" i="18"/>
  <c r="L106" i="29"/>
  <c r="J107" i="29" s="1"/>
  <c r="D107" i="29" s="1"/>
  <c r="M106" i="29"/>
  <c r="K107" i="29" s="1"/>
  <c r="B90" i="21"/>
  <c r="A90" i="21" s="1"/>
  <c r="F90" i="21"/>
  <c r="I94" i="11"/>
  <c r="D94" i="11"/>
  <c r="E88" i="26"/>
  <c r="S91" i="19"/>
  <c r="U91" i="16"/>
  <c r="T92" i="16"/>
  <c r="S88" i="25"/>
  <c r="B92" i="18"/>
  <c r="A92" i="18" s="1"/>
  <c r="F92" i="18"/>
  <c r="T90" i="21"/>
  <c r="E90" i="22"/>
  <c r="M88" i="25"/>
  <c r="K89" i="25" s="1"/>
  <c r="L88" i="25"/>
  <c r="J89" i="25" s="1"/>
  <c r="B89" i="23"/>
  <c r="A89" i="23" s="1"/>
  <c r="F89" i="23"/>
  <c r="I92" i="18"/>
  <c r="B91" i="19"/>
  <c r="A91" i="19" s="1"/>
  <c r="F91" i="19"/>
  <c r="E94" i="11"/>
  <c r="I88" i="26"/>
  <c r="E93" i="16"/>
  <c r="B90" i="23" l="1"/>
  <c r="A90" i="23" s="1"/>
  <c r="F90" i="23"/>
  <c r="M88" i="26"/>
  <c r="K89" i="26" s="1"/>
  <c r="E89" i="26" s="1"/>
  <c r="L88" i="26"/>
  <c r="J89" i="26" s="1"/>
  <c r="B94" i="11"/>
  <c r="A94" i="11" s="1"/>
  <c r="F94" i="11"/>
  <c r="S92" i="18"/>
  <c r="E91" i="21"/>
  <c r="S94" i="11"/>
  <c r="L92" i="18"/>
  <c r="J93" i="18" s="1"/>
  <c r="M92" i="18"/>
  <c r="K93" i="18" s="1"/>
  <c r="E93" i="18" s="1"/>
  <c r="S90" i="22"/>
  <c r="T88" i="25"/>
  <c r="U87" i="25"/>
  <c r="I107" i="29"/>
  <c r="I94" i="15"/>
  <c r="T89" i="23"/>
  <c r="U88" i="23"/>
  <c r="U105" i="29"/>
  <c r="T106" i="29"/>
  <c r="B91" i="20"/>
  <c r="A91" i="20" s="1"/>
  <c r="F91" i="20"/>
  <c r="L91" i="20"/>
  <c r="J92" i="20" s="1"/>
  <c r="D92" i="20" s="1"/>
  <c r="M91" i="20"/>
  <c r="K92" i="20" s="1"/>
  <c r="E92" i="20" s="1"/>
  <c r="D94" i="15"/>
  <c r="U92" i="15"/>
  <c r="T93" i="15"/>
  <c r="I91" i="21"/>
  <c r="B92" i="19"/>
  <c r="A92" i="19" s="1"/>
  <c r="F92" i="19"/>
  <c r="T91" i="19"/>
  <c r="U90" i="19"/>
  <c r="B91" i="21"/>
  <c r="A91" i="21" s="1"/>
  <c r="F91" i="21"/>
  <c r="B93" i="16"/>
  <c r="A93" i="16" s="1"/>
  <c r="F93" i="16"/>
  <c r="B93" i="17"/>
  <c r="A93" i="17" s="1"/>
  <c r="F93" i="17"/>
  <c r="I90" i="23"/>
  <c r="S91" i="20"/>
  <c r="I89" i="25"/>
  <c r="S92" i="19"/>
  <c r="T92" i="19" s="1"/>
  <c r="L89" i="24"/>
  <c r="J90" i="24" s="1"/>
  <c r="M89" i="24"/>
  <c r="K90" i="24" s="1"/>
  <c r="E90" i="24" s="1"/>
  <c r="L93" i="16"/>
  <c r="J94" i="16" s="1"/>
  <c r="D94" i="16" s="1"/>
  <c r="M93" i="16"/>
  <c r="K94" i="16" s="1"/>
  <c r="E94" i="16" s="1"/>
  <c r="S89" i="24"/>
  <c r="B107" i="29"/>
  <c r="A107" i="29" s="1"/>
  <c r="F107" i="29"/>
  <c r="E93" i="17"/>
  <c r="S93" i="16"/>
  <c r="E89" i="25"/>
  <c r="S88" i="26"/>
  <c r="L94" i="11"/>
  <c r="J95" i="11" s="1"/>
  <c r="M94" i="11"/>
  <c r="K95" i="11" s="1"/>
  <c r="S90" i="23"/>
  <c r="E107" i="29"/>
  <c r="I93" i="17"/>
  <c r="L90" i="22"/>
  <c r="J91" i="22" s="1"/>
  <c r="M90" i="22"/>
  <c r="K91" i="22" s="1"/>
  <c r="E91" i="22" s="1"/>
  <c r="E94" i="15"/>
  <c r="I92" i="19"/>
  <c r="D89" i="25"/>
  <c r="U91" i="19" l="1"/>
  <c r="S94" i="16"/>
  <c r="T94" i="16" s="1"/>
  <c r="S91" i="22"/>
  <c r="T91" i="22" s="1"/>
  <c r="S93" i="18"/>
  <c r="T93" i="18" s="1"/>
  <c r="B89" i="25"/>
  <c r="A89" i="25" s="1"/>
  <c r="F89" i="25"/>
  <c r="S89" i="25"/>
  <c r="I90" i="24"/>
  <c r="D90" i="24"/>
  <c r="M89" i="25"/>
  <c r="K90" i="25" s="1"/>
  <c r="L89" i="25"/>
  <c r="J90" i="25" s="1"/>
  <c r="D90" i="25" s="1"/>
  <c r="I91" i="22"/>
  <c r="D91" i="22"/>
  <c r="S92" i="20"/>
  <c r="U91" i="20" s="1"/>
  <c r="B94" i="16"/>
  <c r="A94" i="16" s="1"/>
  <c r="F94" i="16"/>
  <c r="S94" i="15"/>
  <c r="M93" i="17"/>
  <c r="K94" i="17" s="1"/>
  <c r="E94" i="17" s="1"/>
  <c r="L93" i="17"/>
  <c r="J94" i="17" s="1"/>
  <c r="U87" i="26"/>
  <c r="T88" i="26"/>
  <c r="S90" i="24"/>
  <c r="U89" i="24" s="1"/>
  <c r="M91" i="21"/>
  <c r="K92" i="21" s="1"/>
  <c r="E92" i="21" s="1"/>
  <c r="L91" i="21"/>
  <c r="J92" i="21" s="1"/>
  <c r="T90" i="23"/>
  <c r="L107" i="29"/>
  <c r="J108" i="29" s="1"/>
  <c r="M107" i="29"/>
  <c r="K108" i="29" s="1"/>
  <c r="E108" i="29" s="1"/>
  <c r="E95" i="11"/>
  <c r="S107" i="29"/>
  <c r="U92" i="16"/>
  <c r="T93" i="16"/>
  <c r="T89" i="24"/>
  <c r="U88" i="24"/>
  <c r="M90" i="23"/>
  <c r="K91" i="23" s="1"/>
  <c r="L90" i="23"/>
  <c r="J91" i="23" s="1"/>
  <c r="B94" i="15"/>
  <c r="A94" i="15" s="1"/>
  <c r="F94" i="15"/>
  <c r="U93" i="11"/>
  <c r="T94" i="11"/>
  <c r="T92" i="18"/>
  <c r="U91" i="18"/>
  <c r="I95" i="11"/>
  <c r="B92" i="20"/>
  <c r="A92" i="20" s="1"/>
  <c r="F92" i="20"/>
  <c r="M94" i="15"/>
  <c r="K95" i="15" s="1"/>
  <c r="L94" i="15"/>
  <c r="J95" i="15" s="1"/>
  <c r="D95" i="15" s="1"/>
  <c r="U89" i="22"/>
  <c r="T90" i="22"/>
  <c r="S91" i="21"/>
  <c r="L92" i="19"/>
  <c r="J93" i="19" s="1"/>
  <c r="M92" i="19"/>
  <c r="K93" i="19" s="1"/>
  <c r="S89" i="26"/>
  <c r="T89" i="26" s="1"/>
  <c r="S93" i="17"/>
  <c r="I94" i="16"/>
  <c r="U90" i="20"/>
  <c r="T91" i="20"/>
  <c r="I92" i="20"/>
  <c r="U89" i="23"/>
  <c r="I93" i="18"/>
  <c r="D93" i="18"/>
  <c r="D95" i="11"/>
  <c r="I89" i="26"/>
  <c r="D89" i="26"/>
  <c r="T90" i="24" l="1"/>
  <c r="U93" i="16"/>
  <c r="U92" i="18"/>
  <c r="B95" i="15"/>
  <c r="A95" i="15" s="1"/>
  <c r="F95" i="15"/>
  <c r="S108" i="29"/>
  <c r="U107" i="29" s="1"/>
  <c r="B93" i="18"/>
  <c r="A93" i="18" s="1"/>
  <c r="F93" i="18"/>
  <c r="S94" i="17"/>
  <c r="S92" i="21"/>
  <c r="T92" i="21" s="1"/>
  <c r="I108" i="29"/>
  <c r="D108" i="29"/>
  <c r="U93" i="15"/>
  <c r="T94" i="15"/>
  <c r="E90" i="25"/>
  <c r="B90" i="25"/>
  <c r="A90" i="25" s="1"/>
  <c r="F90" i="25"/>
  <c r="I93" i="19"/>
  <c r="D93" i="19"/>
  <c r="U90" i="21"/>
  <c r="T91" i="21"/>
  <c r="E91" i="23"/>
  <c r="U88" i="26"/>
  <c r="I94" i="17"/>
  <c r="D94" i="17"/>
  <c r="B90" i="24"/>
  <c r="A90" i="24" s="1"/>
  <c r="F90" i="24"/>
  <c r="U88" i="25"/>
  <c r="T89" i="25"/>
  <c r="L89" i="26"/>
  <c r="J90" i="26" s="1"/>
  <c r="D90" i="26" s="1"/>
  <c r="M89" i="26"/>
  <c r="K90" i="26" s="1"/>
  <c r="M93" i="18"/>
  <c r="K94" i="18" s="1"/>
  <c r="L93" i="18"/>
  <c r="J94" i="18" s="1"/>
  <c r="D94" i="18" s="1"/>
  <c r="L92" i="20"/>
  <c r="J93" i="20" s="1"/>
  <c r="M92" i="20"/>
  <c r="K93" i="20" s="1"/>
  <c r="T92" i="20"/>
  <c r="U90" i="22"/>
  <c r="S95" i="11"/>
  <c r="I92" i="21"/>
  <c r="D92" i="21"/>
  <c r="M91" i="22"/>
  <c r="K92" i="22" s="1"/>
  <c r="L91" i="22"/>
  <c r="J92" i="22" s="1"/>
  <c r="D92" i="22" s="1"/>
  <c r="B89" i="26"/>
  <c r="A89" i="26" s="1"/>
  <c r="F89" i="26"/>
  <c r="E93" i="19"/>
  <c r="I91" i="23"/>
  <c r="D91" i="23"/>
  <c r="B91" i="22"/>
  <c r="A91" i="22" s="1"/>
  <c r="F91" i="22"/>
  <c r="U92" i="17"/>
  <c r="T93" i="17"/>
  <c r="B95" i="11"/>
  <c r="A95" i="11" s="1"/>
  <c r="F95" i="11"/>
  <c r="L94" i="16"/>
  <c r="J95" i="16" s="1"/>
  <c r="M94" i="16"/>
  <c r="K95" i="16" s="1"/>
  <c r="I95" i="15"/>
  <c r="L95" i="11"/>
  <c r="J96" i="11" s="1"/>
  <c r="D96" i="11" s="1"/>
  <c r="M95" i="11"/>
  <c r="K96" i="11" s="1"/>
  <c r="U106" i="29"/>
  <c r="T107" i="29"/>
  <c r="E95" i="15"/>
  <c r="I90" i="25"/>
  <c r="L90" i="24"/>
  <c r="J91" i="24" s="1"/>
  <c r="M90" i="24"/>
  <c r="K91" i="24" s="1"/>
  <c r="U91" i="21" l="1"/>
  <c r="E95" i="16"/>
  <c r="B92" i="22"/>
  <c r="A92" i="22" s="1"/>
  <c r="F92" i="22"/>
  <c r="S93" i="19"/>
  <c r="E94" i="18"/>
  <c r="L94" i="17"/>
  <c r="J95" i="17" s="1"/>
  <c r="D95" i="17" s="1"/>
  <c r="M94" i="17"/>
  <c r="K95" i="17" s="1"/>
  <c r="B93" i="19"/>
  <c r="A93" i="19" s="1"/>
  <c r="F93" i="19"/>
  <c r="I91" i="24"/>
  <c r="M95" i="15"/>
  <c r="K96" i="15" s="1"/>
  <c r="E96" i="15" s="1"/>
  <c r="L95" i="15"/>
  <c r="J96" i="15" s="1"/>
  <c r="I95" i="16"/>
  <c r="D95" i="16"/>
  <c r="B96" i="11"/>
  <c r="A96" i="11" s="1"/>
  <c r="F96" i="11"/>
  <c r="T94" i="17"/>
  <c r="I92" i="22"/>
  <c r="U94" i="11"/>
  <c r="T95" i="11"/>
  <c r="E90" i="26"/>
  <c r="M90" i="25"/>
  <c r="K91" i="25" s="1"/>
  <c r="L90" i="25"/>
  <c r="J91" i="25" s="1"/>
  <c r="I96" i="11"/>
  <c r="B90" i="26"/>
  <c r="A90" i="26" s="1"/>
  <c r="F90" i="26"/>
  <c r="I94" i="18"/>
  <c r="D91" i="24"/>
  <c r="E91" i="24"/>
  <c r="S95" i="15"/>
  <c r="B91" i="23"/>
  <c r="A91" i="23" s="1"/>
  <c r="F91" i="23"/>
  <c r="L92" i="21"/>
  <c r="J93" i="21" s="1"/>
  <c r="D93" i="21" s="1"/>
  <c r="M92" i="21"/>
  <c r="K93" i="21" s="1"/>
  <c r="B108" i="29"/>
  <c r="A108" i="29" s="1"/>
  <c r="F108" i="29"/>
  <c r="E93" i="20"/>
  <c r="B94" i="18"/>
  <c r="A94" i="18" s="1"/>
  <c r="F94" i="18"/>
  <c r="T108" i="29"/>
  <c r="U93" i="17"/>
  <c r="L91" i="23"/>
  <c r="J92" i="23" s="1"/>
  <c r="D92" i="23" s="1"/>
  <c r="M91" i="23"/>
  <c r="K92" i="23" s="1"/>
  <c r="E92" i="23" s="1"/>
  <c r="E92" i="22"/>
  <c r="B92" i="21"/>
  <c r="A92" i="21" s="1"/>
  <c r="F92" i="21"/>
  <c r="E96" i="11"/>
  <c r="I93" i="20"/>
  <c r="D93" i="20"/>
  <c r="I90" i="26"/>
  <c r="B94" i="17"/>
  <c r="A94" i="17" s="1"/>
  <c r="F94" i="17"/>
  <c r="S91" i="23"/>
  <c r="L93" i="19"/>
  <c r="J94" i="19" s="1"/>
  <c r="M93" i="19"/>
  <c r="K94" i="19" s="1"/>
  <c r="S90" i="25"/>
  <c r="M108" i="29"/>
  <c r="K109" i="29" s="1"/>
  <c r="L108" i="29"/>
  <c r="J109" i="29" s="1"/>
  <c r="I109" i="29" l="1"/>
  <c r="S96" i="11"/>
  <c r="S92" i="22"/>
  <c r="B92" i="23"/>
  <c r="A92" i="23" s="1"/>
  <c r="F92" i="23"/>
  <c r="B91" i="24"/>
  <c r="A91" i="24" s="1"/>
  <c r="F91" i="24"/>
  <c r="M95" i="16"/>
  <c r="K96" i="16" s="1"/>
  <c r="E96" i="16" s="1"/>
  <c r="L95" i="16"/>
  <c r="J96" i="16" s="1"/>
  <c r="D96" i="16" s="1"/>
  <c r="E95" i="17"/>
  <c r="I94" i="19"/>
  <c r="B93" i="20"/>
  <c r="A93" i="20" s="1"/>
  <c r="F93" i="20"/>
  <c r="T93" i="19"/>
  <c r="U92" i="19"/>
  <c r="T90" i="25"/>
  <c r="U89" i="25"/>
  <c r="T91" i="23"/>
  <c r="U90" i="23"/>
  <c r="M93" i="20"/>
  <c r="K94" i="20" s="1"/>
  <c r="L93" i="20"/>
  <c r="J94" i="20" s="1"/>
  <c r="D94" i="20" s="1"/>
  <c r="I92" i="23"/>
  <c r="D109" i="29"/>
  <c r="T95" i="15"/>
  <c r="U94" i="15"/>
  <c r="M96" i="11"/>
  <c r="K97" i="11" s="1"/>
  <c r="E97" i="11" s="1"/>
  <c r="L96" i="11"/>
  <c r="J97" i="11" s="1"/>
  <c r="L90" i="26"/>
  <c r="J91" i="26" s="1"/>
  <c r="M90" i="26"/>
  <c r="K91" i="26" s="1"/>
  <c r="E91" i="26" s="1"/>
  <c r="S91" i="24"/>
  <c r="I91" i="25"/>
  <c r="D91" i="25"/>
  <c r="E94" i="19"/>
  <c r="E109" i="29"/>
  <c r="B95" i="17"/>
  <c r="A95" i="17" s="1"/>
  <c r="F95" i="17"/>
  <c r="E93" i="21"/>
  <c r="M92" i="22"/>
  <c r="K93" i="22" s="1"/>
  <c r="E93" i="22" s="1"/>
  <c r="L92" i="22"/>
  <c r="J93" i="22" s="1"/>
  <c r="I96" i="15"/>
  <c r="D96" i="15"/>
  <c r="I95" i="17"/>
  <c r="S95" i="16"/>
  <c r="E91" i="25"/>
  <c r="S92" i="23"/>
  <c r="B93" i="21"/>
  <c r="A93" i="21" s="1"/>
  <c r="F93" i="21"/>
  <c r="S93" i="20"/>
  <c r="I93" i="21"/>
  <c r="S96" i="15"/>
  <c r="U95" i="15" s="1"/>
  <c r="M94" i="18"/>
  <c r="K95" i="18" s="1"/>
  <c r="E95" i="18" s="1"/>
  <c r="L94" i="18"/>
  <c r="J95" i="18" s="1"/>
  <c r="S90" i="26"/>
  <c r="B95" i="16"/>
  <c r="A95" i="16" s="1"/>
  <c r="F95" i="16"/>
  <c r="M91" i="24"/>
  <c r="K92" i="24" s="1"/>
  <c r="E92" i="24" s="1"/>
  <c r="L91" i="24"/>
  <c r="J92" i="24" s="1"/>
  <c r="D92" i="24" s="1"/>
  <c r="D94" i="19"/>
  <c r="S94" i="18"/>
  <c r="B94" i="20" l="1"/>
  <c r="A94" i="20" s="1"/>
  <c r="F94" i="20"/>
  <c r="B96" i="16"/>
  <c r="A96" i="16" s="1"/>
  <c r="F96" i="16"/>
  <c r="S92" i="24"/>
  <c r="S97" i="11"/>
  <c r="U96" i="11" s="1"/>
  <c r="S95" i="18"/>
  <c r="U94" i="18" s="1"/>
  <c r="S94" i="19"/>
  <c r="T91" i="24"/>
  <c r="U90" i="24"/>
  <c r="T92" i="23"/>
  <c r="U93" i="18"/>
  <c r="T94" i="18"/>
  <c r="S91" i="26"/>
  <c r="U90" i="26" s="1"/>
  <c r="L93" i="21"/>
  <c r="J94" i="21" s="1"/>
  <c r="M93" i="21"/>
  <c r="K94" i="21" s="1"/>
  <c r="M96" i="15"/>
  <c r="K97" i="15" s="1"/>
  <c r="L96" i="15"/>
  <c r="J97" i="15" s="1"/>
  <c r="D97" i="15" s="1"/>
  <c r="S93" i="21"/>
  <c r="B94" i="19"/>
  <c r="A94" i="19" s="1"/>
  <c r="F94" i="19"/>
  <c r="I92" i="24"/>
  <c r="T93" i="20"/>
  <c r="U92" i="20"/>
  <c r="S96" i="16"/>
  <c r="T96" i="16" s="1"/>
  <c r="B96" i="15"/>
  <c r="A96" i="15" s="1"/>
  <c r="F96" i="15"/>
  <c r="T96" i="15"/>
  <c r="M92" i="23"/>
  <c r="K93" i="23" s="1"/>
  <c r="L92" i="23"/>
  <c r="J93" i="23" s="1"/>
  <c r="S95" i="17"/>
  <c r="U94" i="16"/>
  <c r="T95" i="16"/>
  <c r="B91" i="25"/>
  <c r="A91" i="25" s="1"/>
  <c r="F91" i="25"/>
  <c r="I94" i="20"/>
  <c r="B92" i="24"/>
  <c r="A92" i="24" s="1"/>
  <c r="F92" i="24"/>
  <c r="U95" i="11"/>
  <c r="T96" i="11"/>
  <c r="I97" i="11"/>
  <c r="D97" i="11"/>
  <c r="B109" i="29"/>
  <c r="A109" i="29" s="1"/>
  <c r="F109" i="29"/>
  <c r="U91" i="23"/>
  <c r="I96" i="16"/>
  <c r="S93" i="22"/>
  <c r="T93" i="22" s="1"/>
  <c r="U89" i="26"/>
  <c r="T90" i="26"/>
  <c r="I95" i="18"/>
  <c r="D95" i="18"/>
  <c r="E94" i="20"/>
  <c r="S91" i="25"/>
  <c r="L95" i="17"/>
  <c r="J96" i="17" s="1"/>
  <c r="M95" i="17"/>
  <c r="K96" i="17" s="1"/>
  <c r="E96" i="17" s="1"/>
  <c r="I93" i="22"/>
  <c r="D93" i="22"/>
  <c r="S109" i="29"/>
  <c r="M91" i="25"/>
  <c r="K92" i="25" s="1"/>
  <c r="L91" i="25"/>
  <c r="J92" i="25" s="1"/>
  <c r="I91" i="26"/>
  <c r="D91" i="26"/>
  <c r="L94" i="19"/>
  <c r="J95" i="19" s="1"/>
  <c r="D95" i="19" s="1"/>
  <c r="M94" i="19"/>
  <c r="K95" i="19" s="1"/>
  <c r="E95" i="19" s="1"/>
  <c r="T92" i="22"/>
  <c r="U91" i="22"/>
  <c r="M109" i="29"/>
  <c r="K110" i="29" s="1"/>
  <c r="L109" i="29"/>
  <c r="J110" i="29" s="1"/>
  <c r="D110" i="29" s="1"/>
  <c r="T97" i="11" l="1"/>
  <c r="U95" i="16"/>
  <c r="S95" i="19"/>
  <c r="T95" i="19" s="1"/>
  <c r="I92" i="25"/>
  <c r="B93" i="22"/>
  <c r="A93" i="22" s="1"/>
  <c r="F93" i="22"/>
  <c r="B95" i="18"/>
  <c r="A95" i="18" s="1"/>
  <c r="F95" i="18"/>
  <c r="S96" i="17"/>
  <c r="U95" i="17" s="1"/>
  <c r="B110" i="29"/>
  <c r="A110" i="29" s="1"/>
  <c r="F110" i="29"/>
  <c r="I110" i="29"/>
  <c r="U92" i="22"/>
  <c r="I95" i="19"/>
  <c r="M91" i="26"/>
  <c r="K92" i="26" s="1"/>
  <c r="L91" i="26"/>
  <c r="J92" i="26" s="1"/>
  <c r="U108" i="29"/>
  <c r="T109" i="29"/>
  <c r="S94" i="20"/>
  <c r="B97" i="11"/>
  <c r="A97" i="11" s="1"/>
  <c r="F97" i="11"/>
  <c r="L94" i="20"/>
  <c r="J95" i="20" s="1"/>
  <c r="M94" i="20"/>
  <c r="K95" i="20" s="1"/>
  <c r="E95" i="20" s="1"/>
  <c r="E93" i="23"/>
  <c r="B97" i="15"/>
  <c r="A97" i="15" s="1"/>
  <c r="F97" i="15"/>
  <c r="E97" i="15"/>
  <c r="I96" i="17"/>
  <c r="D96" i="17"/>
  <c r="B95" i="19"/>
  <c r="A95" i="19" s="1"/>
  <c r="F95" i="19"/>
  <c r="E94" i="21"/>
  <c r="T94" i="19"/>
  <c r="U93" i="19"/>
  <c r="B91" i="26"/>
  <c r="A91" i="26" s="1"/>
  <c r="F91" i="26"/>
  <c r="E92" i="25"/>
  <c r="M97" i="11"/>
  <c r="K98" i="11" s="1"/>
  <c r="L97" i="11"/>
  <c r="J98" i="11" s="1"/>
  <c r="D92" i="25"/>
  <c r="T95" i="17"/>
  <c r="U94" i="17"/>
  <c r="T93" i="21"/>
  <c r="U92" i="21"/>
  <c r="I94" i="21"/>
  <c r="D94" i="21"/>
  <c r="T95" i="18"/>
  <c r="U91" i="24"/>
  <c r="E110" i="29"/>
  <c r="L93" i="22"/>
  <c r="J94" i="22" s="1"/>
  <c r="D94" i="22" s="1"/>
  <c r="M93" i="22"/>
  <c r="K94" i="22" s="1"/>
  <c r="T91" i="25"/>
  <c r="U90" i="25"/>
  <c r="M95" i="18"/>
  <c r="K96" i="18" s="1"/>
  <c r="L95" i="18"/>
  <c r="J96" i="18" s="1"/>
  <c r="T91" i="26"/>
  <c r="L96" i="16"/>
  <c r="J97" i="16" s="1"/>
  <c r="M96" i="16"/>
  <c r="K97" i="16" s="1"/>
  <c r="I93" i="23"/>
  <c r="D93" i="23"/>
  <c r="L92" i="24"/>
  <c r="J93" i="24" s="1"/>
  <c r="M92" i="24"/>
  <c r="K93" i="24" s="1"/>
  <c r="I97" i="15"/>
  <c r="T92" i="24"/>
  <c r="U94" i="19" l="1"/>
  <c r="T96" i="17"/>
  <c r="M97" i="15"/>
  <c r="K98" i="15" s="1"/>
  <c r="E98" i="15" s="1"/>
  <c r="L97" i="15"/>
  <c r="J98" i="15" s="1"/>
  <c r="E96" i="18"/>
  <c r="E98" i="11"/>
  <c r="I92" i="26"/>
  <c r="I97" i="16"/>
  <c r="D97" i="16"/>
  <c r="L96" i="17"/>
  <c r="J97" i="17" s="1"/>
  <c r="D97" i="17" s="1"/>
  <c r="M96" i="17"/>
  <c r="K97" i="17" s="1"/>
  <c r="L93" i="23"/>
  <c r="J94" i="23" s="1"/>
  <c r="D94" i="23" s="1"/>
  <c r="M93" i="23"/>
  <c r="K94" i="23" s="1"/>
  <c r="I96" i="18"/>
  <c r="S110" i="29"/>
  <c r="M94" i="21"/>
  <c r="K95" i="21" s="1"/>
  <c r="E95" i="21" s="1"/>
  <c r="L94" i="21"/>
  <c r="J95" i="21" s="1"/>
  <c r="D95" i="21" s="1"/>
  <c r="I98" i="11"/>
  <c r="D92" i="26"/>
  <c r="S94" i="21"/>
  <c r="B96" i="17"/>
  <c r="A96" i="17" s="1"/>
  <c r="F96" i="17"/>
  <c r="S97" i="15"/>
  <c r="D98" i="11"/>
  <c r="M95" i="19"/>
  <c r="K96" i="19" s="1"/>
  <c r="L95" i="19"/>
  <c r="J96" i="19" s="1"/>
  <c r="M92" i="25"/>
  <c r="K93" i="25" s="1"/>
  <c r="E93" i="25" s="1"/>
  <c r="L92" i="25"/>
  <c r="J93" i="25" s="1"/>
  <c r="D93" i="25" s="1"/>
  <c r="E97" i="16"/>
  <c r="I95" i="20"/>
  <c r="D95" i="20"/>
  <c r="E93" i="24"/>
  <c r="B93" i="23"/>
  <c r="A93" i="23" s="1"/>
  <c r="F93" i="23"/>
  <c r="E94" i="22"/>
  <c r="B94" i="21"/>
  <c r="A94" i="21" s="1"/>
  <c r="F94" i="21"/>
  <c r="S92" i="25"/>
  <c r="S93" i="23"/>
  <c r="S95" i="20"/>
  <c r="T95" i="20" s="1"/>
  <c r="E92" i="26"/>
  <c r="D96" i="18"/>
  <c r="B94" i="22"/>
  <c r="A94" i="22" s="1"/>
  <c r="F94" i="22"/>
  <c r="I93" i="24"/>
  <c r="D93" i="24"/>
  <c r="I94" i="22"/>
  <c r="B92" i="25"/>
  <c r="A92" i="25" s="1"/>
  <c r="F92" i="25"/>
  <c r="T94" i="20"/>
  <c r="U93" i="20"/>
  <c r="L110" i="29"/>
  <c r="J111" i="29" s="1"/>
  <c r="M110" i="29"/>
  <c r="K111" i="29" s="1"/>
  <c r="E111" i="29" s="1"/>
  <c r="U94" i="20" l="1"/>
  <c r="S111" i="29"/>
  <c r="T111" i="29" s="1"/>
  <c r="L92" i="26"/>
  <c r="J93" i="26" s="1"/>
  <c r="D93" i="26" s="1"/>
  <c r="M92" i="26"/>
  <c r="K93" i="26" s="1"/>
  <c r="E93" i="26" s="1"/>
  <c r="I111" i="29"/>
  <c r="D111" i="29"/>
  <c r="L93" i="24"/>
  <c r="J94" i="24" s="1"/>
  <c r="D94" i="24" s="1"/>
  <c r="M93" i="24"/>
  <c r="K94" i="24" s="1"/>
  <c r="E94" i="24" s="1"/>
  <c r="B95" i="20"/>
  <c r="A95" i="20" s="1"/>
  <c r="F95" i="20"/>
  <c r="B93" i="25"/>
  <c r="A93" i="25" s="1"/>
  <c r="F93" i="25"/>
  <c r="B93" i="24"/>
  <c r="A93" i="24" s="1"/>
  <c r="F93" i="24"/>
  <c r="B96" i="18"/>
  <c r="A96" i="18" s="1"/>
  <c r="F96" i="18"/>
  <c r="S93" i="25"/>
  <c r="U92" i="25" s="1"/>
  <c r="S93" i="24"/>
  <c r="M95" i="20"/>
  <c r="K96" i="20" s="1"/>
  <c r="L95" i="20"/>
  <c r="J96" i="20" s="1"/>
  <c r="E96" i="19"/>
  <c r="B97" i="17"/>
  <c r="A97" i="17" s="1"/>
  <c r="F97" i="17"/>
  <c r="B92" i="26"/>
  <c r="A92" i="26" s="1"/>
  <c r="F92" i="26"/>
  <c r="M96" i="18"/>
  <c r="K97" i="18" s="1"/>
  <c r="L96" i="18"/>
  <c r="J97" i="18" s="1"/>
  <c r="I97" i="17"/>
  <c r="S96" i="18"/>
  <c r="T92" i="25"/>
  <c r="U91" i="25"/>
  <c r="B95" i="21"/>
  <c r="A95" i="21" s="1"/>
  <c r="F95" i="21"/>
  <c r="S97" i="16"/>
  <c r="B98" i="11"/>
  <c r="A98" i="11" s="1"/>
  <c r="F98" i="11"/>
  <c r="S98" i="15"/>
  <c r="B97" i="16"/>
  <c r="A97" i="16" s="1"/>
  <c r="F97" i="16"/>
  <c r="E94" i="23"/>
  <c r="B94" i="23"/>
  <c r="A94" i="23" s="1"/>
  <c r="F94" i="23"/>
  <c r="T97" i="15"/>
  <c r="U96" i="15"/>
  <c r="S95" i="21"/>
  <c r="T95" i="21" s="1"/>
  <c r="L98" i="11"/>
  <c r="J99" i="11" s="1"/>
  <c r="M98" i="11"/>
  <c r="K99" i="11" s="1"/>
  <c r="E99" i="11" s="1"/>
  <c r="U109" i="29"/>
  <c r="T110" i="29"/>
  <c r="I94" i="23"/>
  <c r="S98" i="11"/>
  <c r="I98" i="15"/>
  <c r="D98" i="15"/>
  <c r="L94" i="22"/>
  <c r="J95" i="22" s="1"/>
  <c r="M94" i="22"/>
  <c r="K95" i="22" s="1"/>
  <c r="E95" i="22" s="1"/>
  <c r="S92" i="26"/>
  <c r="T93" i="23"/>
  <c r="U92" i="23"/>
  <c r="S94" i="22"/>
  <c r="I93" i="25"/>
  <c r="I96" i="19"/>
  <c r="D96" i="19"/>
  <c r="T94" i="21"/>
  <c r="U93" i="21"/>
  <c r="I95" i="21"/>
  <c r="E97" i="17"/>
  <c r="L97" i="16"/>
  <c r="J98" i="16" s="1"/>
  <c r="D98" i="16" s="1"/>
  <c r="M97" i="16"/>
  <c r="K98" i="16" s="1"/>
  <c r="E98" i="16" s="1"/>
  <c r="U110" i="29" l="1"/>
  <c r="U94" i="21"/>
  <c r="T93" i="25"/>
  <c r="S93" i="26"/>
  <c r="U92" i="26" s="1"/>
  <c r="B96" i="19"/>
  <c r="A96" i="19" s="1"/>
  <c r="F96" i="19"/>
  <c r="I95" i="22"/>
  <c r="D95" i="22"/>
  <c r="S94" i="23"/>
  <c r="S98" i="16"/>
  <c r="T98" i="16" s="1"/>
  <c r="M111" i="29"/>
  <c r="K112" i="29" s="1"/>
  <c r="L111" i="29"/>
  <c r="J112" i="29" s="1"/>
  <c r="B98" i="15"/>
  <c r="A98" i="15" s="1"/>
  <c r="F98" i="15"/>
  <c r="T97" i="16"/>
  <c r="U96" i="16"/>
  <c r="S97" i="17"/>
  <c r="M98" i="15"/>
  <c r="K99" i="15" s="1"/>
  <c r="L98" i="15"/>
  <c r="J99" i="15" s="1"/>
  <c r="M94" i="23"/>
  <c r="K95" i="23" s="1"/>
  <c r="L94" i="23"/>
  <c r="J95" i="23" s="1"/>
  <c r="T98" i="15"/>
  <c r="U95" i="18"/>
  <c r="T96" i="18"/>
  <c r="B93" i="26"/>
  <c r="A93" i="26" s="1"/>
  <c r="F93" i="26"/>
  <c r="S96" i="19"/>
  <c r="E96" i="20"/>
  <c r="M93" i="25"/>
  <c r="K94" i="25" s="1"/>
  <c r="L93" i="25"/>
  <c r="J94" i="25" s="1"/>
  <c r="T92" i="26"/>
  <c r="U91" i="26"/>
  <c r="S99" i="11"/>
  <c r="U98" i="11" s="1"/>
  <c r="B98" i="16"/>
  <c r="A98" i="16" s="1"/>
  <c r="F98" i="16"/>
  <c r="S94" i="24"/>
  <c r="U93" i="24" s="1"/>
  <c r="B94" i="24"/>
  <c r="A94" i="24" s="1"/>
  <c r="F94" i="24"/>
  <c r="L95" i="21"/>
  <c r="J96" i="21" s="1"/>
  <c r="M95" i="21"/>
  <c r="K96" i="21" s="1"/>
  <c r="S95" i="22"/>
  <c r="U94" i="22" s="1"/>
  <c r="U97" i="11"/>
  <c r="T98" i="11"/>
  <c r="I99" i="11"/>
  <c r="M97" i="17"/>
  <c r="K98" i="17" s="1"/>
  <c r="L97" i="17"/>
  <c r="J98" i="17" s="1"/>
  <c r="T93" i="24"/>
  <c r="U92" i="24"/>
  <c r="I94" i="24"/>
  <c r="I98" i="16"/>
  <c r="L96" i="19"/>
  <c r="J97" i="19" s="1"/>
  <c r="M96" i="19"/>
  <c r="K97" i="19" s="1"/>
  <c r="T94" i="22"/>
  <c r="U93" i="22"/>
  <c r="U97" i="15"/>
  <c r="D99" i="11"/>
  <c r="E97" i="18"/>
  <c r="I97" i="18"/>
  <c r="I96" i="20"/>
  <c r="D97" i="18"/>
  <c r="D96" i="20"/>
  <c r="B111" i="29"/>
  <c r="A111" i="29" s="1"/>
  <c r="F111" i="29"/>
  <c r="I93" i="26"/>
  <c r="T99" i="11" l="1"/>
  <c r="T93" i="26"/>
  <c r="U97" i="16"/>
  <c r="L96" i="20"/>
  <c r="J97" i="20" s="1"/>
  <c r="D97" i="20" s="1"/>
  <c r="M96" i="20"/>
  <c r="K97" i="20" s="1"/>
  <c r="M94" i="24"/>
  <c r="K95" i="24" s="1"/>
  <c r="L94" i="24"/>
  <c r="J95" i="24" s="1"/>
  <c r="M99" i="11"/>
  <c r="K100" i="11" s="1"/>
  <c r="L99" i="11"/>
  <c r="J100" i="11" s="1"/>
  <c r="D100" i="11" s="1"/>
  <c r="S96" i="20"/>
  <c r="I112" i="29"/>
  <c r="D112" i="29"/>
  <c r="M98" i="16"/>
  <c r="K99" i="16" s="1"/>
  <c r="L98" i="16"/>
  <c r="J99" i="16" s="1"/>
  <c r="I98" i="17"/>
  <c r="D98" i="17"/>
  <c r="E96" i="21"/>
  <c r="E94" i="25"/>
  <c r="E112" i="29"/>
  <c r="E95" i="23"/>
  <c r="B97" i="18"/>
  <c r="A97" i="18" s="1"/>
  <c r="F97" i="18"/>
  <c r="M93" i="26"/>
  <c r="K94" i="26" s="1"/>
  <c r="L93" i="26"/>
  <c r="J94" i="26" s="1"/>
  <c r="B96" i="20"/>
  <c r="A96" i="20" s="1"/>
  <c r="F96" i="20"/>
  <c r="S97" i="18"/>
  <c r="I97" i="19"/>
  <c r="T94" i="24"/>
  <c r="U95" i="19"/>
  <c r="T96" i="19"/>
  <c r="I95" i="23"/>
  <c r="D95" i="23"/>
  <c r="T97" i="17"/>
  <c r="U96" i="17"/>
  <c r="B95" i="22"/>
  <c r="A95" i="22" s="1"/>
  <c r="F95" i="22"/>
  <c r="D97" i="19"/>
  <c r="B99" i="11"/>
  <c r="A99" i="11" s="1"/>
  <c r="F99" i="11"/>
  <c r="I94" i="25"/>
  <c r="D94" i="25"/>
  <c r="T95" i="22"/>
  <c r="I99" i="15"/>
  <c r="D99" i="15"/>
  <c r="M95" i="22"/>
  <c r="K96" i="22" s="1"/>
  <c r="L95" i="22"/>
  <c r="J96" i="22" s="1"/>
  <c r="M97" i="18"/>
  <c r="K98" i="18" s="1"/>
  <c r="E98" i="18" s="1"/>
  <c r="L97" i="18"/>
  <c r="J98" i="18" s="1"/>
  <c r="D98" i="18" s="1"/>
  <c r="I96" i="21"/>
  <c r="D96" i="21"/>
  <c r="E97" i="19"/>
  <c r="E99" i="15"/>
  <c r="E98" i="17"/>
  <c r="U93" i="23"/>
  <c r="T94" i="23"/>
  <c r="S99" i="15" l="1"/>
  <c r="L96" i="21"/>
  <c r="J97" i="21" s="1"/>
  <c r="D97" i="21" s="1"/>
  <c r="M96" i="21"/>
  <c r="K97" i="21" s="1"/>
  <c r="E97" i="21" s="1"/>
  <c r="S112" i="29"/>
  <c r="S96" i="21"/>
  <c r="U95" i="20"/>
  <c r="T96" i="20"/>
  <c r="B95" i="23"/>
  <c r="A95" i="23" s="1"/>
  <c r="F95" i="23"/>
  <c r="T97" i="18"/>
  <c r="U96" i="18"/>
  <c r="B98" i="18"/>
  <c r="A98" i="18" s="1"/>
  <c r="F98" i="18"/>
  <c r="L112" i="29"/>
  <c r="J113" i="29" s="1"/>
  <c r="D113" i="29" s="1"/>
  <c r="M112" i="29"/>
  <c r="K113" i="29" s="1"/>
  <c r="B96" i="21"/>
  <c r="A96" i="21" s="1"/>
  <c r="F96" i="21"/>
  <c r="S98" i="17"/>
  <c r="B94" i="25"/>
  <c r="A94" i="25" s="1"/>
  <c r="F94" i="25"/>
  <c r="M95" i="23"/>
  <c r="K96" i="23" s="1"/>
  <c r="E96" i="23" s="1"/>
  <c r="L95" i="23"/>
  <c r="J96" i="23" s="1"/>
  <c r="M97" i="19"/>
  <c r="K98" i="19" s="1"/>
  <c r="E98" i="19" s="1"/>
  <c r="L97" i="19"/>
  <c r="J98" i="19" s="1"/>
  <c r="D98" i="19" s="1"/>
  <c r="B97" i="20"/>
  <c r="A97" i="20" s="1"/>
  <c r="F97" i="20"/>
  <c r="S95" i="23"/>
  <c r="B112" i="29"/>
  <c r="A112" i="29" s="1"/>
  <c r="F112" i="29"/>
  <c r="E97" i="20"/>
  <c r="I95" i="24"/>
  <c r="D95" i="24"/>
  <c r="I96" i="22"/>
  <c r="L99" i="15"/>
  <c r="J100" i="15" s="1"/>
  <c r="D100" i="15" s="1"/>
  <c r="M99" i="15"/>
  <c r="K100" i="15" s="1"/>
  <c r="E100" i="15" s="1"/>
  <c r="M94" i="25"/>
  <c r="K95" i="25" s="1"/>
  <c r="L94" i="25"/>
  <c r="J95" i="25" s="1"/>
  <c r="B97" i="19"/>
  <c r="A97" i="19" s="1"/>
  <c r="F97" i="19"/>
  <c r="S98" i="18"/>
  <c r="L98" i="17"/>
  <c r="J99" i="17" s="1"/>
  <c r="D99" i="17" s="1"/>
  <c r="M98" i="17"/>
  <c r="K99" i="17" s="1"/>
  <c r="E95" i="24"/>
  <c r="E96" i="22"/>
  <c r="B100" i="11"/>
  <c r="A100" i="11" s="1"/>
  <c r="F100" i="11"/>
  <c r="I94" i="26"/>
  <c r="D94" i="26"/>
  <c r="I99" i="16"/>
  <c r="D99" i="16"/>
  <c r="I100" i="11"/>
  <c r="S97" i="19"/>
  <c r="I98" i="18"/>
  <c r="B99" i="15"/>
  <c r="A99" i="15" s="1"/>
  <c r="F99" i="15"/>
  <c r="D96" i="22"/>
  <c r="E94" i="26"/>
  <c r="S94" i="25"/>
  <c r="B98" i="17"/>
  <c r="A98" i="17" s="1"/>
  <c r="F98" i="17"/>
  <c r="E99" i="16"/>
  <c r="E100" i="11"/>
  <c r="I97" i="20"/>
  <c r="B113" i="29" l="1"/>
  <c r="A113" i="29" s="1"/>
  <c r="F113" i="29"/>
  <c r="B97" i="21"/>
  <c r="A97" i="21" s="1"/>
  <c r="F97" i="21"/>
  <c r="S100" i="11"/>
  <c r="U93" i="25"/>
  <c r="T94" i="25"/>
  <c r="L94" i="26"/>
  <c r="J95" i="26" s="1"/>
  <c r="D95" i="26" s="1"/>
  <c r="M94" i="26"/>
  <c r="K95" i="26" s="1"/>
  <c r="E95" i="26" s="1"/>
  <c r="I95" i="25"/>
  <c r="M95" i="24"/>
  <c r="K96" i="24" s="1"/>
  <c r="E96" i="24" s="1"/>
  <c r="L95" i="24"/>
  <c r="J96" i="24" s="1"/>
  <c r="I96" i="23"/>
  <c r="U97" i="18"/>
  <c r="B99" i="17"/>
  <c r="A99" i="17" s="1"/>
  <c r="F99" i="17"/>
  <c r="S97" i="20"/>
  <c r="U111" i="29"/>
  <c r="T112" i="29"/>
  <c r="S100" i="15"/>
  <c r="U99" i="15" s="1"/>
  <c r="S99" i="16"/>
  <c r="L97" i="20"/>
  <c r="J98" i="20" s="1"/>
  <c r="M97" i="20"/>
  <c r="K98" i="20" s="1"/>
  <c r="E95" i="25"/>
  <c r="B96" i="22"/>
  <c r="A96" i="22" s="1"/>
  <c r="F96" i="22"/>
  <c r="B100" i="15"/>
  <c r="A100" i="15" s="1"/>
  <c r="F100" i="15"/>
  <c r="S98" i="19"/>
  <c r="T98" i="19" s="1"/>
  <c r="B99" i="16"/>
  <c r="A99" i="16" s="1"/>
  <c r="F99" i="16"/>
  <c r="S95" i="24"/>
  <c r="I100" i="15"/>
  <c r="D95" i="25"/>
  <c r="U97" i="17"/>
  <c r="T98" i="17"/>
  <c r="T98" i="18"/>
  <c r="T96" i="21"/>
  <c r="U95" i="21"/>
  <c r="U96" i="19"/>
  <c r="T97" i="19"/>
  <c r="E113" i="29"/>
  <c r="I97" i="21"/>
  <c r="S94" i="26"/>
  <c r="L99" i="16"/>
  <c r="J100" i="16" s="1"/>
  <c r="M99" i="16"/>
  <c r="K100" i="16" s="1"/>
  <c r="E100" i="16" s="1"/>
  <c r="L96" i="22"/>
  <c r="J97" i="22" s="1"/>
  <c r="M96" i="22"/>
  <c r="K97" i="22" s="1"/>
  <c r="S96" i="23"/>
  <c r="T96" i="23" s="1"/>
  <c r="I113" i="29"/>
  <c r="M98" i="18"/>
  <c r="K99" i="18" s="1"/>
  <c r="L98" i="18"/>
  <c r="J99" i="18" s="1"/>
  <c r="L100" i="11"/>
  <c r="J101" i="11" s="1"/>
  <c r="M100" i="11"/>
  <c r="K101" i="11" s="1"/>
  <c r="E101" i="11" s="1"/>
  <c r="B94" i="26"/>
  <c r="A94" i="26" s="1"/>
  <c r="F94" i="26"/>
  <c r="S96" i="22"/>
  <c r="I99" i="17"/>
  <c r="B98" i="19"/>
  <c r="A98" i="19" s="1"/>
  <c r="F98" i="19"/>
  <c r="B95" i="24"/>
  <c r="A95" i="24" s="1"/>
  <c r="F95" i="24"/>
  <c r="U94" i="23"/>
  <c r="T95" i="23"/>
  <c r="I98" i="19"/>
  <c r="E99" i="17"/>
  <c r="D96" i="23"/>
  <c r="S97" i="21"/>
  <c r="T97" i="21" s="1"/>
  <c r="U98" i="15"/>
  <c r="T99" i="15"/>
  <c r="U95" i="23" l="1"/>
  <c r="T100" i="15"/>
  <c r="U96" i="21"/>
  <c r="S96" i="24"/>
  <c r="U95" i="24" s="1"/>
  <c r="I99" i="18"/>
  <c r="D99" i="18"/>
  <c r="U94" i="24"/>
  <c r="T95" i="24"/>
  <c r="S95" i="25"/>
  <c r="I96" i="24"/>
  <c r="S101" i="11"/>
  <c r="T101" i="11" s="1"/>
  <c r="S99" i="17"/>
  <c r="D96" i="24"/>
  <c r="L113" i="29"/>
  <c r="J114" i="29" s="1"/>
  <c r="M113" i="29"/>
  <c r="K114" i="29" s="1"/>
  <c r="T100" i="11"/>
  <c r="U99" i="11"/>
  <c r="M98" i="19"/>
  <c r="K99" i="19" s="1"/>
  <c r="L98" i="19"/>
  <c r="J99" i="19" s="1"/>
  <c r="I101" i="11"/>
  <c r="D101" i="11"/>
  <c r="S95" i="26"/>
  <c r="T95" i="26" s="1"/>
  <c r="S113" i="29"/>
  <c r="U97" i="19"/>
  <c r="B95" i="25"/>
  <c r="A95" i="25" s="1"/>
  <c r="F95" i="25"/>
  <c r="T99" i="16"/>
  <c r="U98" i="16"/>
  <c r="U96" i="20"/>
  <c r="T97" i="20"/>
  <c r="L96" i="23"/>
  <c r="J97" i="23" s="1"/>
  <c r="D97" i="23" s="1"/>
  <c r="M96" i="23"/>
  <c r="K97" i="23" s="1"/>
  <c r="L95" i="25"/>
  <c r="J96" i="25" s="1"/>
  <c r="D96" i="25" s="1"/>
  <c r="M95" i="25"/>
  <c r="K96" i="25" s="1"/>
  <c r="I95" i="26"/>
  <c r="B96" i="23"/>
  <c r="A96" i="23" s="1"/>
  <c r="F96" i="23"/>
  <c r="L99" i="17"/>
  <c r="J100" i="17" s="1"/>
  <c r="M99" i="17"/>
  <c r="K100" i="17" s="1"/>
  <c r="E100" i="17" s="1"/>
  <c r="B95" i="26"/>
  <c r="A95" i="26" s="1"/>
  <c r="F95" i="26"/>
  <c r="T94" i="26"/>
  <c r="U93" i="26"/>
  <c r="S100" i="16"/>
  <c r="T100" i="16" s="1"/>
  <c r="E97" i="22"/>
  <c r="E99" i="18"/>
  <c r="I97" i="22"/>
  <c r="T96" i="22"/>
  <c r="U95" i="22"/>
  <c r="I100" i="16"/>
  <c r="L97" i="21"/>
  <c r="J98" i="21" s="1"/>
  <c r="M97" i="21"/>
  <c r="K98" i="21" s="1"/>
  <c r="L100" i="15"/>
  <c r="J101" i="15" s="1"/>
  <c r="M100" i="15"/>
  <c r="K101" i="15" s="1"/>
  <c r="D100" i="16"/>
  <c r="D97" i="22"/>
  <c r="I98" i="20"/>
  <c r="D98" i="20"/>
  <c r="E98" i="20"/>
  <c r="U100" i="11" l="1"/>
  <c r="U94" i="26"/>
  <c r="T96" i="24"/>
  <c r="U99" i="16"/>
  <c r="B96" i="25"/>
  <c r="A96" i="25" s="1"/>
  <c r="F96" i="25"/>
  <c r="S100" i="17"/>
  <c r="T100" i="17" s="1"/>
  <c r="B100" i="16"/>
  <c r="A100" i="16" s="1"/>
  <c r="F100" i="16"/>
  <c r="M97" i="22"/>
  <c r="K98" i="22" s="1"/>
  <c r="E98" i="22" s="1"/>
  <c r="L97" i="22"/>
  <c r="J98" i="22" s="1"/>
  <c r="B97" i="23"/>
  <c r="A97" i="23" s="1"/>
  <c r="F97" i="23"/>
  <c r="M96" i="24"/>
  <c r="K97" i="24" s="1"/>
  <c r="L96" i="24"/>
  <c r="J97" i="24" s="1"/>
  <c r="D97" i="24" s="1"/>
  <c r="E101" i="15"/>
  <c r="S99" i="18"/>
  <c r="M101" i="11"/>
  <c r="K102" i="11" s="1"/>
  <c r="L101" i="11"/>
  <c r="J102" i="11" s="1"/>
  <c r="D102" i="11" s="1"/>
  <c r="I101" i="15"/>
  <c r="D101" i="15"/>
  <c r="S98" i="20"/>
  <c r="B97" i="22"/>
  <c r="A97" i="22" s="1"/>
  <c r="F97" i="22"/>
  <c r="E98" i="21"/>
  <c r="S97" i="22"/>
  <c r="M95" i="26"/>
  <c r="K96" i="26" s="1"/>
  <c r="L95" i="26"/>
  <c r="J96" i="26" s="1"/>
  <c r="I97" i="23"/>
  <c r="U112" i="29"/>
  <c r="T113" i="29"/>
  <c r="B101" i="11"/>
  <c r="A101" i="11" s="1"/>
  <c r="F101" i="11"/>
  <c r="E99" i="19"/>
  <c r="B98" i="20"/>
  <c r="A98" i="20" s="1"/>
  <c r="F98" i="20"/>
  <c r="I98" i="21"/>
  <c r="D98" i="21"/>
  <c r="T99" i="17"/>
  <c r="U98" i="17"/>
  <c r="L99" i="18"/>
  <c r="J100" i="18" s="1"/>
  <c r="D100" i="18" s="1"/>
  <c r="M99" i="18"/>
  <c r="K100" i="18" s="1"/>
  <c r="E100" i="18" s="1"/>
  <c r="I96" i="25"/>
  <c r="I114" i="29"/>
  <c r="D114" i="29"/>
  <c r="E96" i="25"/>
  <c r="L98" i="20"/>
  <c r="J99" i="20" s="1"/>
  <c r="M98" i="20"/>
  <c r="K99" i="20" s="1"/>
  <c r="L100" i="16"/>
  <c r="J101" i="16" s="1"/>
  <c r="D101" i="16" s="1"/>
  <c r="M100" i="16"/>
  <c r="K101" i="16" s="1"/>
  <c r="I100" i="17"/>
  <c r="D100" i="17"/>
  <c r="E97" i="23"/>
  <c r="E114" i="29"/>
  <c r="I99" i="19"/>
  <c r="D99" i="19"/>
  <c r="B96" i="24"/>
  <c r="A96" i="24" s="1"/>
  <c r="F96" i="24"/>
  <c r="U94" i="25"/>
  <c r="T95" i="25"/>
  <c r="B99" i="18"/>
  <c r="A99" i="18" s="1"/>
  <c r="F99" i="18"/>
  <c r="U99" i="17" l="1"/>
  <c r="S100" i="18"/>
  <c r="T100" i="18" s="1"/>
  <c r="S114" i="29"/>
  <c r="U98" i="18"/>
  <c r="T99" i="18"/>
  <c r="E97" i="24"/>
  <c r="L99" i="19"/>
  <c r="J100" i="19" s="1"/>
  <c r="D100" i="19" s="1"/>
  <c r="M99" i="19"/>
  <c r="K100" i="19" s="1"/>
  <c r="E100" i="19" s="1"/>
  <c r="I99" i="20"/>
  <c r="L101" i="15"/>
  <c r="J102" i="15" s="1"/>
  <c r="D102" i="15" s="1"/>
  <c r="M101" i="15"/>
  <c r="K102" i="15" s="1"/>
  <c r="E102" i="15" s="1"/>
  <c r="I98" i="22"/>
  <c r="B99" i="19"/>
  <c r="A99" i="19" s="1"/>
  <c r="F99" i="19"/>
  <c r="B100" i="17"/>
  <c r="A100" i="17" s="1"/>
  <c r="F100" i="17"/>
  <c r="I101" i="16"/>
  <c r="B114" i="29"/>
  <c r="A114" i="29" s="1"/>
  <c r="F114" i="29"/>
  <c r="I100" i="18"/>
  <c r="B98" i="21"/>
  <c r="A98" i="21" s="1"/>
  <c r="F98" i="21"/>
  <c r="D99" i="20"/>
  <c r="L97" i="23"/>
  <c r="J98" i="23" s="1"/>
  <c r="M97" i="23"/>
  <c r="K98" i="23" s="1"/>
  <c r="E98" i="23" s="1"/>
  <c r="T97" i="22"/>
  <c r="U96" i="22"/>
  <c r="D98" i="22"/>
  <c r="B101" i="15"/>
  <c r="A101" i="15" s="1"/>
  <c r="F101" i="15"/>
  <c r="I102" i="11"/>
  <c r="I97" i="24"/>
  <c r="B102" i="11"/>
  <c r="A102" i="11" s="1"/>
  <c r="F102" i="11"/>
  <c r="I96" i="26"/>
  <c r="D96" i="26"/>
  <c r="S98" i="21"/>
  <c r="E102" i="11"/>
  <c r="B101" i="16"/>
  <c r="A101" i="16" s="1"/>
  <c r="F101" i="16"/>
  <c r="B100" i="18"/>
  <c r="A100" i="18" s="1"/>
  <c r="F100" i="18"/>
  <c r="S97" i="23"/>
  <c r="L100" i="17"/>
  <c r="J101" i="17" s="1"/>
  <c r="M100" i="17"/>
  <c r="K101" i="17" s="1"/>
  <c r="M114" i="29"/>
  <c r="K115" i="29" s="1"/>
  <c r="E115" i="29" s="1"/>
  <c r="L114" i="29"/>
  <c r="J115" i="29" s="1"/>
  <c r="L98" i="21"/>
  <c r="J99" i="21" s="1"/>
  <c r="D99" i="21" s="1"/>
  <c r="M98" i="21"/>
  <c r="K99" i="21" s="1"/>
  <c r="S99" i="19"/>
  <c r="E96" i="26"/>
  <c r="E99" i="20"/>
  <c r="S101" i="15"/>
  <c r="B97" i="24"/>
  <c r="A97" i="24" s="1"/>
  <c r="F97" i="24"/>
  <c r="E101" i="16"/>
  <c r="S96" i="25"/>
  <c r="L96" i="25"/>
  <c r="J97" i="25" s="1"/>
  <c r="M96" i="25"/>
  <c r="K97" i="25" s="1"/>
  <c r="S98" i="22"/>
  <c r="T98" i="22" s="1"/>
  <c r="U97" i="20"/>
  <c r="T98" i="20"/>
  <c r="U99" i="18" l="1"/>
  <c r="B100" i="19"/>
  <c r="A100" i="19" s="1"/>
  <c r="F100" i="19"/>
  <c r="S115" i="29"/>
  <c r="T115" i="29" s="1"/>
  <c r="B99" i="21"/>
  <c r="A99" i="21" s="1"/>
  <c r="F99" i="21"/>
  <c r="I101" i="17"/>
  <c r="L97" i="24"/>
  <c r="J98" i="24" s="1"/>
  <c r="M97" i="24"/>
  <c r="K98" i="24" s="1"/>
  <c r="E98" i="24" s="1"/>
  <c r="I98" i="23"/>
  <c r="D98" i="23"/>
  <c r="E97" i="25"/>
  <c r="I115" i="29"/>
  <c r="S98" i="23"/>
  <c r="U97" i="23" s="1"/>
  <c r="S102" i="11"/>
  <c r="B99" i="20"/>
  <c r="A99" i="20" s="1"/>
  <c r="F99" i="20"/>
  <c r="S97" i="24"/>
  <c r="S101" i="16"/>
  <c r="S96" i="26"/>
  <c r="E101" i="17"/>
  <c r="E99" i="21"/>
  <c r="M101" i="16"/>
  <c r="K102" i="16" s="1"/>
  <c r="E102" i="16" s="1"/>
  <c r="L101" i="16"/>
  <c r="J102" i="16" s="1"/>
  <c r="S102" i="15"/>
  <c r="T102" i="15" s="1"/>
  <c r="I99" i="21"/>
  <c r="U97" i="21"/>
  <c r="T98" i="21"/>
  <c r="B102" i="15"/>
  <c r="A102" i="15" s="1"/>
  <c r="F102" i="15"/>
  <c r="M98" i="22"/>
  <c r="K99" i="22" s="1"/>
  <c r="L98" i="22"/>
  <c r="J99" i="22" s="1"/>
  <c r="D99" i="22" s="1"/>
  <c r="I100" i="19"/>
  <c r="T114" i="29"/>
  <c r="U113" i="29"/>
  <c r="I97" i="25"/>
  <c r="D97" i="25"/>
  <c r="T101" i="15"/>
  <c r="U100" i="15"/>
  <c r="S100" i="19"/>
  <c r="U99" i="19" s="1"/>
  <c r="B96" i="26"/>
  <c r="A96" i="26" s="1"/>
  <c r="F96" i="26"/>
  <c r="D115" i="29"/>
  <c r="U95" i="25"/>
  <c r="T96" i="25"/>
  <c r="S99" i="20"/>
  <c r="T99" i="19"/>
  <c r="U98" i="19"/>
  <c r="T97" i="23"/>
  <c r="U96" i="23"/>
  <c r="L96" i="26"/>
  <c r="J97" i="26" s="1"/>
  <c r="M96" i="26"/>
  <c r="K97" i="26" s="1"/>
  <c r="E97" i="26" s="1"/>
  <c r="L102" i="11"/>
  <c r="J103" i="11" s="1"/>
  <c r="M102" i="11"/>
  <c r="K103" i="11" s="1"/>
  <c r="B98" i="22"/>
  <c r="A98" i="22" s="1"/>
  <c r="F98" i="22"/>
  <c r="U97" i="22"/>
  <c r="M100" i="18"/>
  <c r="K101" i="18" s="1"/>
  <c r="L100" i="18"/>
  <c r="J101" i="18" s="1"/>
  <c r="D101" i="17"/>
  <c r="I102" i="15"/>
  <c r="M99" i="20"/>
  <c r="K100" i="20" s="1"/>
  <c r="L99" i="20"/>
  <c r="J100" i="20" s="1"/>
  <c r="D100" i="20" s="1"/>
  <c r="U114" i="29" l="1"/>
  <c r="T100" i="19"/>
  <c r="B99" i="22"/>
  <c r="A99" i="22" s="1"/>
  <c r="F99" i="22"/>
  <c r="B100" i="20"/>
  <c r="A100" i="20" s="1"/>
  <c r="F100" i="20"/>
  <c r="S102" i="16"/>
  <c r="T102" i="16" s="1"/>
  <c r="E101" i="18"/>
  <c r="I97" i="26"/>
  <c r="B97" i="25"/>
  <c r="A97" i="25" s="1"/>
  <c r="F97" i="25"/>
  <c r="M100" i="19"/>
  <c r="K101" i="19" s="1"/>
  <c r="L100" i="19"/>
  <c r="J101" i="19" s="1"/>
  <c r="S98" i="24"/>
  <c r="T98" i="24" s="1"/>
  <c r="I98" i="24"/>
  <c r="D98" i="24"/>
  <c r="S97" i="26"/>
  <c r="U96" i="26" s="1"/>
  <c r="T97" i="24"/>
  <c r="U96" i="24"/>
  <c r="M98" i="23"/>
  <c r="K99" i="23" s="1"/>
  <c r="L98" i="23"/>
  <c r="J99" i="23" s="1"/>
  <c r="D99" i="23" s="1"/>
  <c r="I101" i="18"/>
  <c r="D101" i="18"/>
  <c r="T98" i="23"/>
  <c r="U98" i="20"/>
  <c r="T99" i="20"/>
  <c r="D97" i="26"/>
  <c r="L99" i="21"/>
  <c r="J100" i="21" s="1"/>
  <c r="M99" i="21"/>
  <c r="K100" i="21" s="1"/>
  <c r="E100" i="21" s="1"/>
  <c r="I102" i="16"/>
  <c r="D102" i="16"/>
  <c r="S97" i="25"/>
  <c r="L101" i="17"/>
  <c r="J102" i="17" s="1"/>
  <c r="D102" i="17" s="1"/>
  <c r="M101" i="17"/>
  <c r="K102" i="17" s="1"/>
  <c r="E102" i="17" s="1"/>
  <c r="B98" i="23"/>
  <c r="A98" i="23" s="1"/>
  <c r="F98" i="23"/>
  <c r="M102" i="15"/>
  <c r="K103" i="15" s="1"/>
  <c r="L102" i="15"/>
  <c r="J103" i="15" s="1"/>
  <c r="B115" i="29"/>
  <c r="A115" i="29" s="1"/>
  <c r="F115" i="29"/>
  <c r="I99" i="22"/>
  <c r="S99" i="21"/>
  <c r="E103" i="11"/>
  <c r="I100" i="20"/>
  <c r="B101" i="17"/>
  <c r="A101" i="17" s="1"/>
  <c r="F101" i="17"/>
  <c r="I103" i="11"/>
  <c r="D103" i="11"/>
  <c r="E100" i="20"/>
  <c r="U101" i="15"/>
  <c r="L97" i="25"/>
  <c r="J98" i="25" s="1"/>
  <c r="D98" i="25" s="1"/>
  <c r="M97" i="25"/>
  <c r="K98" i="25" s="1"/>
  <c r="E99" i="22"/>
  <c r="S101" i="17"/>
  <c r="T96" i="26"/>
  <c r="U95" i="26"/>
  <c r="U100" i="16"/>
  <c r="T101" i="16"/>
  <c r="U101" i="11"/>
  <c r="T102" i="11"/>
  <c r="M115" i="29"/>
  <c r="K116" i="29" s="1"/>
  <c r="L115" i="29"/>
  <c r="J116" i="29" s="1"/>
  <c r="U97" i="24" l="1"/>
  <c r="T97" i="26"/>
  <c r="I116" i="29"/>
  <c r="L99" i="22"/>
  <c r="J100" i="22" s="1"/>
  <c r="M99" i="22"/>
  <c r="K100" i="22" s="1"/>
  <c r="E99" i="23"/>
  <c r="E116" i="29"/>
  <c r="U101" i="16"/>
  <c r="L103" i="11"/>
  <c r="J104" i="11" s="1"/>
  <c r="D104" i="11" s="1"/>
  <c r="M103" i="11"/>
  <c r="K104" i="11" s="1"/>
  <c r="M98" i="24"/>
  <c r="K99" i="24" s="1"/>
  <c r="L98" i="24"/>
  <c r="J99" i="24" s="1"/>
  <c r="B98" i="25"/>
  <c r="A98" i="25" s="1"/>
  <c r="F98" i="25"/>
  <c r="S102" i="17"/>
  <c r="U101" i="17" s="1"/>
  <c r="I98" i="25"/>
  <c r="U100" i="17"/>
  <c r="T101" i="17"/>
  <c r="S99" i="22"/>
  <c r="B103" i="11"/>
  <c r="A103" i="11" s="1"/>
  <c r="F103" i="11"/>
  <c r="B102" i="17"/>
  <c r="A102" i="17" s="1"/>
  <c r="F102" i="17"/>
  <c r="S103" i="11"/>
  <c r="D116" i="29"/>
  <c r="E103" i="15"/>
  <c r="I102" i="17"/>
  <c r="B102" i="16"/>
  <c r="A102" i="16" s="1"/>
  <c r="F102" i="16"/>
  <c r="I100" i="21"/>
  <c r="D100" i="21"/>
  <c r="L101" i="18"/>
  <c r="J102" i="18" s="1"/>
  <c r="D102" i="18" s="1"/>
  <c r="M101" i="18"/>
  <c r="K102" i="18" s="1"/>
  <c r="E102" i="18" s="1"/>
  <c r="I99" i="23"/>
  <c r="B98" i="24"/>
  <c r="A98" i="24" s="1"/>
  <c r="F98" i="24"/>
  <c r="E101" i="19"/>
  <c r="S100" i="21"/>
  <c r="T100" i="21" s="1"/>
  <c r="M97" i="26"/>
  <c r="K98" i="26" s="1"/>
  <c r="L97" i="26"/>
  <c r="J98" i="26" s="1"/>
  <c r="D98" i="26" s="1"/>
  <c r="U98" i="21"/>
  <c r="T99" i="21"/>
  <c r="E98" i="25"/>
  <c r="M102" i="16"/>
  <c r="K103" i="16" s="1"/>
  <c r="L102" i="16"/>
  <c r="J103" i="16" s="1"/>
  <c r="B101" i="18"/>
  <c r="A101" i="18" s="1"/>
  <c r="F101" i="18"/>
  <c r="S101" i="18"/>
  <c r="S100" i="20"/>
  <c r="M100" i="20"/>
  <c r="K101" i="20" s="1"/>
  <c r="E101" i="20" s="1"/>
  <c r="L100" i="20"/>
  <c r="J101" i="20" s="1"/>
  <c r="I103" i="15"/>
  <c r="D103" i="15"/>
  <c r="B99" i="23"/>
  <c r="A99" i="23" s="1"/>
  <c r="F99" i="23"/>
  <c r="T97" i="25"/>
  <c r="U96" i="25"/>
  <c r="B97" i="26"/>
  <c r="A97" i="26" s="1"/>
  <c r="F97" i="26"/>
  <c r="I101" i="19"/>
  <c r="D101" i="19"/>
  <c r="U99" i="21" l="1"/>
  <c r="T100" i="20"/>
  <c r="U99" i="20"/>
  <c r="T103" i="11"/>
  <c r="U102" i="11"/>
  <c r="U98" i="22"/>
  <c r="T99" i="22"/>
  <c r="S116" i="29"/>
  <c r="S99" i="23"/>
  <c r="S102" i="18"/>
  <c r="U101" i="18" s="1"/>
  <c r="B104" i="11"/>
  <c r="A104" i="11" s="1"/>
  <c r="F104" i="11"/>
  <c r="E99" i="24"/>
  <c r="I104" i="11"/>
  <c r="I100" i="22"/>
  <c r="D100" i="22"/>
  <c r="M101" i="19"/>
  <c r="K102" i="19" s="1"/>
  <c r="L101" i="19"/>
  <c r="J102" i="19" s="1"/>
  <c r="D102" i="19" s="1"/>
  <c r="B98" i="26"/>
  <c r="A98" i="26" s="1"/>
  <c r="F98" i="26"/>
  <c r="B103" i="15"/>
  <c r="A103" i="15" s="1"/>
  <c r="F103" i="15"/>
  <c r="U100" i="18"/>
  <c r="T101" i="18"/>
  <c r="B102" i="18"/>
  <c r="A102" i="18" s="1"/>
  <c r="F102" i="18"/>
  <c r="S98" i="25"/>
  <c r="I98" i="26"/>
  <c r="S101" i="19"/>
  <c r="I102" i="18"/>
  <c r="B116" i="29"/>
  <c r="A116" i="29" s="1"/>
  <c r="F116" i="29"/>
  <c r="M98" i="25"/>
  <c r="K99" i="25" s="1"/>
  <c r="L98" i="25"/>
  <c r="J99" i="25" s="1"/>
  <c r="B101" i="19"/>
  <c r="A101" i="19" s="1"/>
  <c r="F101" i="19"/>
  <c r="L103" i="15"/>
  <c r="J104" i="15" s="1"/>
  <c r="D104" i="15" s="1"/>
  <c r="M103" i="15"/>
  <c r="K104" i="15" s="1"/>
  <c r="E104" i="15" s="1"/>
  <c r="I103" i="16"/>
  <c r="L99" i="23"/>
  <c r="J100" i="23" s="1"/>
  <c r="M99" i="23"/>
  <c r="K100" i="23" s="1"/>
  <c r="S103" i="15"/>
  <c r="I99" i="24"/>
  <c r="I101" i="20"/>
  <c r="D101" i="20"/>
  <c r="E103" i="16"/>
  <c r="D99" i="24"/>
  <c r="M100" i="21"/>
  <c r="K101" i="21" s="1"/>
  <c r="L100" i="21"/>
  <c r="J101" i="21" s="1"/>
  <c r="D101" i="21" s="1"/>
  <c r="S101" i="20"/>
  <c r="U100" i="20" s="1"/>
  <c r="E98" i="26"/>
  <c r="B100" i="21"/>
  <c r="A100" i="21" s="1"/>
  <c r="F100" i="21"/>
  <c r="D103" i="16"/>
  <c r="L102" i="17"/>
  <c r="J103" i="17" s="1"/>
  <c r="M102" i="17"/>
  <c r="K103" i="17" s="1"/>
  <c r="E104" i="11"/>
  <c r="E100" i="22"/>
  <c r="T102" i="17"/>
  <c r="M116" i="29"/>
  <c r="K117" i="29" s="1"/>
  <c r="E117" i="29" s="1"/>
  <c r="L116" i="29"/>
  <c r="J117" i="29" s="1"/>
  <c r="T101" i="20" l="1"/>
  <c r="I117" i="29"/>
  <c r="S104" i="11"/>
  <c r="E101" i="21"/>
  <c r="M101" i="20"/>
  <c r="K102" i="20" s="1"/>
  <c r="L101" i="20"/>
  <c r="J102" i="20" s="1"/>
  <c r="D102" i="20" s="1"/>
  <c r="B100" i="22"/>
  <c r="A100" i="22" s="1"/>
  <c r="F100" i="22"/>
  <c r="S99" i="24"/>
  <c r="E103" i="17"/>
  <c r="M103" i="16"/>
  <c r="K104" i="16" s="1"/>
  <c r="E104" i="16" s="1"/>
  <c r="L103" i="16"/>
  <c r="J104" i="16" s="1"/>
  <c r="D104" i="16" s="1"/>
  <c r="M98" i="26"/>
  <c r="K99" i="26" s="1"/>
  <c r="L98" i="26"/>
  <c r="J99" i="26" s="1"/>
  <c r="B104" i="15"/>
  <c r="A104" i="15" s="1"/>
  <c r="F104" i="15"/>
  <c r="S100" i="22"/>
  <c r="B103" i="16"/>
  <c r="A103" i="16" s="1"/>
  <c r="F103" i="16"/>
  <c r="S98" i="26"/>
  <c r="I101" i="21"/>
  <c r="M99" i="24"/>
  <c r="K100" i="24" s="1"/>
  <c r="E100" i="24" s="1"/>
  <c r="L99" i="24"/>
  <c r="J100" i="24" s="1"/>
  <c r="I100" i="23"/>
  <c r="D100" i="23"/>
  <c r="I104" i="15"/>
  <c r="I99" i="25"/>
  <c r="D99" i="25"/>
  <c r="U100" i="19"/>
  <c r="T101" i="19"/>
  <c r="T98" i="25"/>
  <c r="U97" i="25"/>
  <c r="T99" i="23"/>
  <c r="U98" i="23"/>
  <c r="S103" i="16"/>
  <c r="S104" i="15"/>
  <c r="U103" i="15" s="1"/>
  <c r="L104" i="11"/>
  <c r="J105" i="11" s="1"/>
  <c r="M104" i="11"/>
  <c r="K105" i="11" s="1"/>
  <c r="S117" i="29"/>
  <c r="U116" i="29" s="1"/>
  <c r="B101" i="21"/>
  <c r="A101" i="21" s="1"/>
  <c r="F101" i="21"/>
  <c r="B99" i="24"/>
  <c r="A99" i="24" s="1"/>
  <c r="F99" i="24"/>
  <c r="U102" i="15"/>
  <c r="T103" i="15"/>
  <c r="B102" i="19"/>
  <c r="A102" i="19" s="1"/>
  <c r="F102" i="19"/>
  <c r="M102" i="18"/>
  <c r="K103" i="18" s="1"/>
  <c r="L102" i="18"/>
  <c r="J103" i="18" s="1"/>
  <c r="U115" i="29"/>
  <c r="T116" i="29"/>
  <c r="I103" i="17"/>
  <c r="D103" i="17"/>
  <c r="B101" i="20"/>
  <c r="A101" i="20" s="1"/>
  <c r="F101" i="20"/>
  <c r="D117" i="29"/>
  <c r="E102" i="19"/>
  <c r="E99" i="25"/>
  <c r="T102" i="18"/>
  <c r="I102" i="19"/>
  <c r="M100" i="22"/>
  <c r="K101" i="22" s="1"/>
  <c r="L100" i="22"/>
  <c r="J101" i="22" s="1"/>
  <c r="E100" i="23"/>
  <c r="T117" i="29" l="1"/>
  <c r="T104" i="15"/>
  <c r="S100" i="24"/>
  <c r="T100" i="24" s="1"/>
  <c r="L103" i="17"/>
  <c r="J104" i="17" s="1"/>
  <c r="M103" i="17"/>
  <c r="K104" i="17" s="1"/>
  <c r="E104" i="17" s="1"/>
  <c r="I103" i="18"/>
  <c r="D103" i="18"/>
  <c r="I105" i="11"/>
  <c r="D105" i="11"/>
  <c r="M101" i="21"/>
  <c r="K102" i="21" s="1"/>
  <c r="L101" i="21"/>
  <c r="J102" i="21" s="1"/>
  <c r="E102" i="20"/>
  <c r="S100" i="23"/>
  <c r="S102" i="19"/>
  <c r="E103" i="18"/>
  <c r="I101" i="22"/>
  <c r="M99" i="25"/>
  <c r="K100" i="25" s="1"/>
  <c r="E100" i="25" s="1"/>
  <c r="L99" i="25"/>
  <c r="J100" i="25" s="1"/>
  <c r="D100" i="25" s="1"/>
  <c r="U99" i="22"/>
  <c r="T100" i="22"/>
  <c r="I99" i="26"/>
  <c r="D99" i="26"/>
  <c r="S103" i="17"/>
  <c r="I102" i="20"/>
  <c r="E105" i="11"/>
  <c r="S99" i="25"/>
  <c r="S104" i="16"/>
  <c r="L100" i="23"/>
  <c r="J101" i="23" s="1"/>
  <c r="D101" i="23" s="1"/>
  <c r="M100" i="23"/>
  <c r="K101" i="23" s="1"/>
  <c r="E101" i="23" s="1"/>
  <c r="B104" i="16"/>
  <c r="A104" i="16" s="1"/>
  <c r="F104" i="16"/>
  <c r="T104" i="11"/>
  <c r="U103" i="11"/>
  <c r="T103" i="16"/>
  <c r="U102" i="16"/>
  <c r="B99" i="25"/>
  <c r="A99" i="25" s="1"/>
  <c r="F99" i="25"/>
  <c r="L104" i="15"/>
  <c r="J105" i="15" s="1"/>
  <c r="M104" i="15"/>
  <c r="K105" i="15" s="1"/>
  <c r="I100" i="24"/>
  <c r="E99" i="26"/>
  <c r="I104" i="16"/>
  <c r="D101" i="22"/>
  <c r="S101" i="21"/>
  <c r="L102" i="19"/>
  <c r="J103" i="19" s="1"/>
  <c r="M102" i="19"/>
  <c r="K103" i="19" s="1"/>
  <c r="E103" i="19" s="1"/>
  <c r="B117" i="29"/>
  <c r="A117" i="29" s="1"/>
  <c r="F117" i="29"/>
  <c r="B102" i="20"/>
  <c r="A102" i="20" s="1"/>
  <c r="F102" i="20"/>
  <c r="B103" i="17"/>
  <c r="A103" i="17" s="1"/>
  <c r="F103" i="17"/>
  <c r="D100" i="24"/>
  <c r="B100" i="23"/>
  <c r="A100" i="23" s="1"/>
  <c r="F100" i="23"/>
  <c r="T98" i="26"/>
  <c r="U97" i="26"/>
  <c r="E101" i="22"/>
  <c r="T99" i="24"/>
  <c r="U98" i="24"/>
  <c r="L117" i="29"/>
  <c r="J118" i="29" s="1"/>
  <c r="D118" i="29" s="1"/>
  <c r="M117" i="29"/>
  <c r="K118" i="29" s="1"/>
  <c r="U99" i="24" l="1"/>
  <c r="S101" i="23"/>
  <c r="T101" i="23" s="1"/>
  <c r="S100" i="25"/>
  <c r="T100" i="25" s="1"/>
  <c r="B101" i="22"/>
  <c r="A101" i="22" s="1"/>
  <c r="F101" i="22"/>
  <c r="B99" i="26"/>
  <c r="A99" i="26" s="1"/>
  <c r="F99" i="26"/>
  <c r="S102" i="20"/>
  <c r="I104" i="17"/>
  <c r="L100" i="24"/>
  <c r="J101" i="24" s="1"/>
  <c r="D101" i="24" s="1"/>
  <c r="M100" i="24"/>
  <c r="K101" i="24" s="1"/>
  <c r="L101" i="22"/>
  <c r="J102" i="22" s="1"/>
  <c r="D102" i="22" s="1"/>
  <c r="M101" i="22"/>
  <c r="K102" i="22" s="1"/>
  <c r="E102" i="22" s="1"/>
  <c r="U101" i="19"/>
  <c r="T102" i="19"/>
  <c r="B105" i="11"/>
  <c r="A105" i="11" s="1"/>
  <c r="F105" i="11"/>
  <c r="I118" i="29"/>
  <c r="I103" i="19"/>
  <c r="D103" i="19"/>
  <c r="E102" i="21"/>
  <c r="L104" i="16"/>
  <c r="J105" i="16" s="1"/>
  <c r="M104" i="16"/>
  <c r="K105" i="16" s="1"/>
  <c r="E105" i="15"/>
  <c r="T104" i="16"/>
  <c r="I101" i="23"/>
  <c r="U98" i="25"/>
  <c r="T99" i="25"/>
  <c r="S104" i="17"/>
  <c r="T104" i="17" s="1"/>
  <c r="M99" i="26"/>
  <c r="K100" i="26" s="1"/>
  <c r="E100" i="26" s="1"/>
  <c r="L99" i="26"/>
  <c r="J100" i="26" s="1"/>
  <c r="S103" i="18"/>
  <c r="M103" i="18"/>
  <c r="K104" i="18" s="1"/>
  <c r="E104" i="18" s="1"/>
  <c r="L103" i="18"/>
  <c r="J104" i="18" s="1"/>
  <c r="D104" i="18" s="1"/>
  <c r="S101" i="22"/>
  <c r="M102" i="20"/>
  <c r="K103" i="20" s="1"/>
  <c r="L102" i="20"/>
  <c r="J103" i="20" s="1"/>
  <c r="S103" i="19"/>
  <c r="B103" i="18"/>
  <c r="A103" i="18" s="1"/>
  <c r="F103" i="18"/>
  <c r="E118" i="29"/>
  <c r="D104" i="17"/>
  <c r="B100" i="25"/>
  <c r="A100" i="25" s="1"/>
  <c r="F100" i="25"/>
  <c r="U103" i="16"/>
  <c r="B101" i="23"/>
  <c r="A101" i="23" s="1"/>
  <c r="F101" i="23"/>
  <c r="B100" i="24"/>
  <c r="A100" i="24" s="1"/>
  <c r="F100" i="24"/>
  <c r="B118" i="29"/>
  <c r="A118" i="29" s="1"/>
  <c r="F118" i="29"/>
  <c r="T101" i="21"/>
  <c r="U100" i="21"/>
  <c r="S99" i="26"/>
  <c r="I105" i="15"/>
  <c r="D105" i="15"/>
  <c r="S105" i="11"/>
  <c r="U102" i="17"/>
  <c r="T103" i="17"/>
  <c r="I100" i="25"/>
  <c r="U99" i="23"/>
  <c r="T100" i="23"/>
  <c r="I102" i="21"/>
  <c r="D102" i="21"/>
  <c r="L105" i="11"/>
  <c r="J106" i="11" s="1"/>
  <c r="M105" i="11"/>
  <c r="K106" i="11" s="1"/>
  <c r="E106" i="11" s="1"/>
  <c r="U100" i="23" l="1"/>
  <c r="U103" i="17"/>
  <c r="S102" i="22"/>
  <c r="T102" i="22" s="1"/>
  <c r="U104" i="11"/>
  <c r="T105" i="11"/>
  <c r="U100" i="22"/>
  <c r="T101" i="22"/>
  <c r="S102" i="21"/>
  <c r="U102" i="19"/>
  <c r="B105" i="15"/>
  <c r="A105" i="15" s="1"/>
  <c r="F105" i="15"/>
  <c r="B104" i="17"/>
  <c r="A104" i="17" s="1"/>
  <c r="F104" i="17"/>
  <c r="I104" i="18"/>
  <c r="I100" i="26"/>
  <c r="M118" i="29"/>
  <c r="K119" i="29" s="1"/>
  <c r="E119" i="29" s="1"/>
  <c r="L118" i="29"/>
  <c r="J119" i="29" s="1"/>
  <c r="I106" i="11"/>
  <c r="S106" i="11"/>
  <c r="U105" i="11" s="1"/>
  <c r="M105" i="15"/>
  <c r="K106" i="15" s="1"/>
  <c r="E106" i="15" s="1"/>
  <c r="L105" i="15"/>
  <c r="J106" i="15" s="1"/>
  <c r="D106" i="15" s="1"/>
  <c r="S104" i="18"/>
  <c r="T104" i="18" s="1"/>
  <c r="U99" i="25"/>
  <c r="I105" i="16"/>
  <c r="D105" i="16"/>
  <c r="L103" i="19"/>
  <c r="J104" i="19" s="1"/>
  <c r="M103" i="19"/>
  <c r="K104" i="19" s="1"/>
  <c r="D106" i="11"/>
  <c r="T103" i="19"/>
  <c r="T102" i="20"/>
  <c r="U101" i="20"/>
  <c r="B102" i="21"/>
  <c r="A102" i="21" s="1"/>
  <c r="F102" i="21"/>
  <c r="S100" i="26"/>
  <c r="U99" i="26" s="1"/>
  <c r="T103" i="18"/>
  <c r="U102" i="18"/>
  <c r="S105" i="15"/>
  <c r="M104" i="17"/>
  <c r="K105" i="17" s="1"/>
  <c r="L104" i="17"/>
  <c r="J105" i="17" s="1"/>
  <c r="T99" i="26"/>
  <c r="U98" i="26"/>
  <c r="B104" i="18"/>
  <c r="A104" i="18" s="1"/>
  <c r="F104" i="18"/>
  <c r="B103" i="19"/>
  <c r="A103" i="19" s="1"/>
  <c r="F103" i="19"/>
  <c r="E101" i="24"/>
  <c r="D100" i="26"/>
  <c r="B102" i="22"/>
  <c r="A102" i="22" s="1"/>
  <c r="F102" i="22"/>
  <c r="L102" i="21"/>
  <c r="J103" i="21" s="1"/>
  <c r="M102" i="21"/>
  <c r="K103" i="21" s="1"/>
  <c r="E103" i="21" s="1"/>
  <c r="L100" i="25"/>
  <c r="J101" i="25" s="1"/>
  <c r="M100" i="25"/>
  <c r="K101" i="25" s="1"/>
  <c r="B101" i="24"/>
  <c r="A101" i="24" s="1"/>
  <c r="F101" i="24"/>
  <c r="S118" i="29"/>
  <c r="I103" i="20"/>
  <c r="D103" i="20"/>
  <c r="M101" i="23"/>
  <c r="K102" i="23" s="1"/>
  <c r="L101" i="23"/>
  <c r="J102" i="23" s="1"/>
  <c r="E105" i="16"/>
  <c r="I102" i="22"/>
  <c r="I101" i="24"/>
  <c r="E103" i="20"/>
  <c r="U103" i="18" l="1"/>
  <c r="U101" i="22"/>
  <c r="B106" i="15"/>
  <c r="A106" i="15" s="1"/>
  <c r="F106" i="15"/>
  <c r="I102" i="23"/>
  <c r="D102" i="23"/>
  <c r="T118" i="29"/>
  <c r="U117" i="29"/>
  <c r="B100" i="26"/>
  <c r="A100" i="26" s="1"/>
  <c r="F100" i="26"/>
  <c r="S106" i="15"/>
  <c r="I104" i="19"/>
  <c r="E102" i="23"/>
  <c r="D104" i="19"/>
  <c r="E105" i="17"/>
  <c r="M101" i="24"/>
  <c r="K102" i="24" s="1"/>
  <c r="E102" i="24" s="1"/>
  <c r="L101" i="24"/>
  <c r="J102" i="24" s="1"/>
  <c r="S119" i="29"/>
  <c r="U118" i="29" s="1"/>
  <c r="I103" i="21"/>
  <c r="D103" i="21"/>
  <c r="E104" i="19"/>
  <c r="L105" i="16"/>
  <c r="J106" i="16" s="1"/>
  <c r="D106" i="16" s="1"/>
  <c r="M105" i="16"/>
  <c r="K106" i="16" s="1"/>
  <c r="E106" i="16" s="1"/>
  <c r="M104" i="18"/>
  <c r="K105" i="18" s="1"/>
  <c r="L104" i="18"/>
  <c r="J105" i="18" s="1"/>
  <c r="T106" i="11"/>
  <c r="B103" i="20"/>
  <c r="A103" i="20" s="1"/>
  <c r="F103" i="20"/>
  <c r="E101" i="25"/>
  <c r="I105" i="17"/>
  <c r="I106" i="15"/>
  <c r="S103" i="20"/>
  <c r="M102" i="22"/>
  <c r="K103" i="22" s="1"/>
  <c r="L102" i="22"/>
  <c r="J103" i="22" s="1"/>
  <c r="I101" i="25"/>
  <c r="D101" i="25"/>
  <c r="S101" i="24"/>
  <c r="U104" i="15"/>
  <c r="T105" i="15"/>
  <c r="B105" i="16"/>
  <c r="A105" i="16" s="1"/>
  <c r="F105" i="16"/>
  <c r="L106" i="11"/>
  <c r="J107" i="11" s="1"/>
  <c r="M106" i="11"/>
  <c r="K107" i="11" s="1"/>
  <c r="M100" i="26"/>
  <c r="K101" i="26" s="1"/>
  <c r="L100" i="26"/>
  <c r="J101" i="26" s="1"/>
  <c r="D101" i="26" s="1"/>
  <c r="D105" i="17"/>
  <c r="S103" i="21"/>
  <c r="T103" i="21" s="1"/>
  <c r="S105" i="16"/>
  <c r="L103" i="20"/>
  <c r="J104" i="20" s="1"/>
  <c r="D104" i="20" s="1"/>
  <c r="M103" i="20"/>
  <c r="K104" i="20" s="1"/>
  <c r="E104" i="20" s="1"/>
  <c r="T100" i="26"/>
  <c r="B106" i="11"/>
  <c r="A106" i="11" s="1"/>
  <c r="F106" i="11"/>
  <c r="I119" i="29"/>
  <c r="D119" i="29"/>
  <c r="U101" i="21"/>
  <c r="T102" i="21"/>
  <c r="U102" i="21" l="1"/>
  <c r="S104" i="20"/>
  <c r="T104" i="20" s="1"/>
  <c r="B105" i="17"/>
  <c r="A105" i="17" s="1"/>
  <c r="F105" i="17"/>
  <c r="I107" i="11"/>
  <c r="S102" i="24"/>
  <c r="T102" i="24" s="1"/>
  <c r="T103" i="20"/>
  <c r="U102" i="20"/>
  <c r="E105" i="18"/>
  <c r="B101" i="26"/>
  <c r="A101" i="26" s="1"/>
  <c r="F101" i="26"/>
  <c r="B119" i="29"/>
  <c r="A119" i="29" s="1"/>
  <c r="F119" i="29"/>
  <c r="U104" i="16"/>
  <c r="T105" i="16"/>
  <c r="I103" i="22"/>
  <c r="D103" i="22"/>
  <c r="B103" i="21"/>
  <c r="A103" i="21" s="1"/>
  <c r="F103" i="21"/>
  <c r="M119" i="29"/>
  <c r="K120" i="29" s="1"/>
  <c r="L119" i="29"/>
  <c r="J120" i="29" s="1"/>
  <c r="D107" i="11"/>
  <c r="I104" i="20"/>
  <c r="E107" i="11"/>
  <c r="B106" i="16"/>
  <c r="A106" i="16" s="1"/>
  <c r="F106" i="16"/>
  <c r="U105" i="15"/>
  <c r="I105" i="18"/>
  <c r="D105" i="18"/>
  <c r="S104" i="19"/>
  <c r="M103" i="21"/>
  <c r="K104" i="21" s="1"/>
  <c r="L103" i="21"/>
  <c r="J104" i="21" s="1"/>
  <c r="S102" i="23"/>
  <c r="T119" i="29"/>
  <c r="M102" i="23"/>
  <c r="K103" i="23" s="1"/>
  <c r="L102" i="23"/>
  <c r="J103" i="23" s="1"/>
  <c r="D103" i="23" s="1"/>
  <c r="S106" i="16"/>
  <c r="T106" i="16" s="1"/>
  <c r="M101" i="25"/>
  <c r="K102" i="25" s="1"/>
  <c r="L101" i="25"/>
  <c r="J102" i="25" s="1"/>
  <c r="D102" i="25" s="1"/>
  <c r="M105" i="17"/>
  <c r="K106" i="17" s="1"/>
  <c r="E106" i="17" s="1"/>
  <c r="L105" i="17"/>
  <c r="J106" i="17" s="1"/>
  <c r="B104" i="20"/>
  <c r="A104" i="20" s="1"/>
  <c r="F104" i="20"/>
  <c r="S105" i="17"/>
  <c r="I101" i="26"/>
  <c r="U100" i="24"/>
  <c r="T101" i="24"/>
  <c r="L106" i="15"/>
  <c r="J107" i="15" s="1"/>
  <c r="M106" i="15"/>
  <c r="K107" i="15" s="1"/>
  <c r="S101" i="25"/>
  <c r="B102" i="23"/>
  <c r="A102" i="23" s="1"/>
  <c r="F102" i="23"/>
  <c r="E101" i="26"/>
  <c r="T106" i="15"/>
  <c r="B101" i="25"/>
  <c r="A101" i="25" s="1"/>
  <c r="F101" i="25"/>
  <c r="E103" i="22"/>
  <c r="I106" i="16"/>
  <c r="I102" i="24"/>
  <c r="D102" i="24"/>
  <c r="B104" i="19"/>
  <c r="A104" i="19" s="1"/>
  <c r="F104" i="19"/>
  <c r="L104" i="19"/>
  <c r="J105" i="19" s="1"/>
  <c r="M104" i="19"/>
  <c r="K105" i="19" s="1"/>
  <c r="E105" i="19" s="1"/>
  <c r="U101" i="24" l="1"/>
  <c r="U103" i="20"/>
  <c r="S105" i="19"/>
  <c r="T105" i="19" s="1"/>
  <c r="S101" i="26"/>
  <c r="E120" i="29"/>
  <c r="B103" i="22"/>
  <c r="A103" i="22" s="1"/>
  <c r="F103" i="22"/>
  <c r="I105" i="19"/>
  <c r="B102" i="24"/>
  <c r="A102" i="24" s="1"/>
  <c r="F102" i="24"/>
  <c r="B102" i="25"/>
  <c r="A102" i="25" s="1"/>
  <c r="F102" i="25"/>
  <c r="E102" i="25"/>
  <c r="I106" i="17"/>
  <c r="B105" i="18"/>
  <c r="A105" i="18" s="1"/>
  <c r="F105" i="18"/>
  <c r="M107" i="11"/>
  <c r="K108" i="11" s="1"/>
  <c r="E108" i="11" s="1"/>
  <c r="L107" i="11"/>
  <c r="J108" i="11" s="1"/>
  <c r="D108" i="11" s="1"/>
  <c r="D105" i="19"/>
  <c r="L102" i="24"/>
  <c r="J103" i="24" s="1"/>
  <c r="D103" i="24" s="1"/>
  <c r="M102" i="24"/>
  <c r="K103" i="24" s="1"/>
  <c r="E107" i="15"/>
  <c r="U104" i="17"/>
  <c r="T105" i="17"/>
  <c r="I102" i="25"/>
  <c r="I103" i="23"/>
  <c r="T102" i="23"/>
  <c r="U101" i="23"/>
  <c r="M105" i="18"/>
  <c r="K106" i="18" s="1"/>
  <c r="E106" i="18" s="1"/>
  <c r="L105" i="18"/>
  <c r="J106" i="18" s="1"/>
  <c r="D106" i="18" s="1"/>
  <c r="M104" i="20"/>
  <c r="K105" i="20" s="1"/>
  <c r="L104" i="20"/>
  <c r="J105" i="20" s="1"/>
  <c r="I120" i="29"/>
  <c r="D120" i="29"/>
  <c r="D106" i="17"/>
  <c r="B103" i="23"/>
  <c r="A103" i="23" s="1"/>
  <c r="F103" i="23"/>
  <c r="I107" i="15"/>
  <c r="D107" i="15"/>
  <c r="T104" i="19"/>
  <c r="U103" i="19"/>
  <c r="S105" i="18"/>
  <c r="L106" i="16"/>
  <c r="J107" i="16" s="1"/>
  <c r="M106" i="16"/>
  <c r="K107" i="16" s="1"/>
  <c r="M101" i="26"/>
  <c r="K102" i="26" s="1"/>
  <c r="E102" i="26" s="1"/>
  <c r="L101" i="26"/>
  <c r="J102" i="26" s="1"/>
  <c r="I104" i="21"/>
  <c r="S103" i="22"/>
  <c r="U100" i="25"/>
  <c r="T101" i="25"/>
  <c r="S106" i="17"/>
  <c r="T106" i="17" s="1"/>
  <c r="E103" i="23"/>
  <c r="E104" i="21"/>
  <c r="S107" i="11"/>
  <c r="B107" i="11"/>
  <c r="A107" i="11" s="1"/>
  <c r="F107" i="11"/>
  <c r="D104" i="21"/>
  <c r="M103" i="22"/>
  <c r="K104" i="22" s="1"/>
  <c r="L103" i="22"/>
  <c r="J104" i="22" s="1"/>
  <c r="U105" i="16"/>
  <c r="U104" i="19" l="1"/>
  <c r="B103" i="24"/>
  <c r="A103" i="24" s="1"/>
  <c r="F103" i="24"/>
  <c r="T103" i="22"/>
  <c r="U102" i="22"/>
  <c r="M104" i="21"/>
  <c r="K105" i="21" s="1"/>
  <c r="E105" i="21" s="1"/>
  <c r="L104" i="21"/>
  <c r="J105" i="21" s="1"/>
  <c r="D105" i="21" s="1"/>
  <c r="S106" i="18"/>
  <c r="T106" i="18" s="1"/>
  <c r="M120" i="29"/>
  <c r="K121" i="29" s="1"/>
  <c r="E121" i="29" s="1"/>
  <c r="L120" i="29"/>
  <c r="J121" i="29" s="1"/>
  <c r="D121" i="29" s="1"/>
  <c r="L102" i="25"/>
  <c r="J103" i="25" s="1"/>
  <c r="M102" i="25"/>
  <c r="K103" i="25" s="1"/>
  <c r="E103" i="25" s="1"/>
  <c r="B104" i="21"/>
  <c r="A104" i="21" s="1"/>
  <c r="F104" i="21"/>
  <c r="U104" i="18"/>
  <c r="T105" i="18"/>
  <c r="I105" i="20"/>
  <c r="D105" i="20"/>
  <c r="S107" i="15"/>
  <c r="B105" i="19"/>
  <c r="A105" i="19" s="1"/>
  <c r="F105" i="19"/>
  <c r="S102" i="25"/>
  <c r="M105" i="19"/>
  <c r="K106" i="19" s="1"/>
  <c r="L105" i="19"/>
  <c r="J106" i="19" s="1"/>
  <c r="S120" i="29"/>
  <c r="T107" i="11"/>
  <c r="U106" i="11"/>
  <c r="S103" i="23"/>
  <c r="E107" i="16"/>
  <c r="B107" i="15"/>
  <c r="A107" i="15" s="1"/>
  <c r="F107" i="15"/>
  <c r="B120" i="29"/>
  <c r="A120" i="29" s="1"/>
  <c r="F120" i="29"/>
  <c r="E105" i="20"/>
  <c r="L103" i="23"/>
  <c r="J104" i="23" s="1"/>
  <c r="M103" i="23"/>
  <c r="K104" i="23" s="1"/>
  <c r="I108" i="11"/>
  <c r="S104" i="21"/>
  <c r="I102" i="26"/>
  <c r="D102" i="26"/>
  <c r="M107" i="15"/>
  <c r="K108" i="15" s="1"/>
  <c r="L107" i="15"/>
  <c r="J108" i="15" s="1"/>
  <c r="I103" i="24"/>
  <c r="L106" i="17"/>
  <c r="J107" i="17" s="1"/>
  <c r="D107" i="17" s="1"/>
  <c r="M106" i="17"/>
  <c r="K107" i="17" s="1"/>
  <c r="S102" i="26"/>
  <c r="T102" i="26" s="1"/>
  <c r="S108" i="11"/>
  <c r="B106" i="17"/>
  <c r="A106" i="17" s="1"/>
  <c r="F106" i="17"/>
  <c r="B106" i="18"/>
  <c r="A106" i="18" s="1"/>
  <c r="F106" i="18"/>
  <c r="U100" i="26"/>
  <c r="T101" i="26"/>
  <c r="I104" i="22"/>
  <c r="B108" i="11"/>
  <c r="A108" i="11" s="1"/>
  <c r="F108" i="11"/>
  <c r="E104" i="22"/>
  <c r="I107" i="16"/>
  <c r="D107" i="16"/>
  <c r="I106" i="18"/>
  <c r="U105" i="17"/>
  <c r="E103" i="24"/>
  <c r="D104" i="22"/>
  <c r="U105" i="18" l="1"/>
  <c r="U101" i="26"/>
  <c r="S103" i="25"/>
  <c r="T103" i="25" s="1"/>
  <c r="L106" i="18"/>
  <c r="J107" i="18" s="1"/>
  <c r="M106" i="18"/>
  <c r="K107" i="18" s="1"/>
  <c r="S104" i="22"/>
  <c r="I108" i="15"/>
  <c r="U119" i="29"/>
  <c r="T120" i="29"/>
  <c r="U106" i="15"/>
  <c r="T107" i="15"/>
  <c r="M107" i="16"/>
  <c r="K108" i="16" s="1"/>
  <c r="E108" i="16" s="1"/>
  <c r="L107" i="16"/>
  <c r="J108" i="16" s="1"/>
  <c r="D108" i="16" s="1"/>
  <c r="M104" i="22"/>
  <c r="K105" i="22" s="1"/>
  <c r="E105" i="22" s="1"/>
  <c r="L104" i="22"/>
  <c r="J105" i="22" s="1"/>
  <c r="E107" i="17"/>
  <c r="T104" i="21"/>
  <c r="U103" i="21"/>
  <c r="S121" i="29"/>
  <c r="S103" i="24"/>
  <c r="B107" i="17"/>
  <c r="A107" i="17" s="1"/>
  <c r="F107" i="17"/>
  <c r="I107" i="17"/>
  <c r="B102" i="26"/>
  <c r="A102" i="26" s="1"/>
  <c r="F102" i="26"/>
  <c r="D108" i="15"/>
  <c r="T102" i="25"/>
  <c r="U101" i="25"/>
  <c r="M105" i="20"/>
  <c r="K106" i="20" s="1"/>
  <c r="E106" i="20" s="1"/>
  <c r="L105" i="20"/>
  <c r="J106" i="20" s="1"/>
  <c r="D106" i="20" s="1"/>
  <c r="B107" i="16"/>
  <c r="A107" i="16" s="1"/>
  <c r="F107" i="16"/>
  <c r="I104" i="23"/>
  <c r="D104" i="23"/>
  <c r="B121" i="29"/>
  <c r="A121" i="29" s="1"/>
  <c r="F121" i="29"/>
  <c r="S107" i="16"/>
  <c r="E104" i="23"/>
  <c r="T108" i="11"/>
  <c r="I106" i="19"/>
  <c r="E108" i="15"/>
  <c r="I103" i="25"/>
  <c r="D103" i="25"/>
  <c r="B104" i="22"/>
  <c r="A104" i="22" s="1"/>
  <c r="F104" i="22"/>
  <c r="M103" i="24"/>
  <c r="K104" i="24" s="1"/>
  <c r="L103" i="24"/>
  <c r="J104" i="24" s="1"/>
  <c r="L102" i="26"/>
  <c r="J103" i="26" s="1"/>
  <c r="M102" i="26"/>
  <c r="K103" i="26" s="1"/>
  <c r="S105" i="21"/>
  <c r="U104" i="21" s="1"/>
  <c r="L108" i="11"/>
  <c r="J109" i="11" s="1"/>
  <c r="M108" i="11"/>
  <c r="K109" i="11" s="1"/>
  <c r="S105" i="20"/>
  <c r="T103" i="23"/>
  <c r="U102" i="23"/>
  <c r="U107" i="11"/>
  <c r="E106" i="19"/>
  <c r="D106" i="19"/>
  <c r="B105" i="20"/>
  <c r="A105" i="20" s="1"/>
  <c r="F105" i="20"/>
  <c r="B105" i="21"/>
  <c r="A105" i="21" s="1"/>
  <c r="F105" i="21"/>
  <c r="I121" i="29"/>
  <c r="I105" i="21"/>
  <c r="U102" i="25" l="1"/>
  <c r="T105" i="21"/>
  <c r="B108" i="16"/>
  <c r="A108" i="16" s="1"/>
  <c r="F108" i="16"/>
  <c r="I103" i="26"/>
  <c r="L103" i="25"/>
  <c r="J104" i="25" s="1"/>
  <c r="D104" i="25" s="1"/>
  <c r="M103" i="25"/>
  <c r="K104" i="25" s="1"/>
  <c r="B108" i="15"/>
  <c r="A108" i="15" s="1"/>
  <c r="F108" i="15"/>
  <c r="S104" i="23"/>
  <c r="M104" i="23"/>
  <c r="K105" i="23" s="1"/>
  <c r="L104" i="23"/>
  <c r="J105" i="23" s="1"/>
  <c r="D105" i="23" s="1"/>
  <c r="I105" i="22"/>
  <c r="L105" i="21"/>
  <c r="J106" i="21" s="1"/>
  <c r="M105" i="21"/>
  <c r="K106" i="21" s="1"/>
  <c r="B106" i="20"/>
  <c r="A106" i="20" s="1"/>
  <c r="F106" i="20"/>
  <c r="E109" i="11"/>
  <c r="E103" i="26"/>
  <c r="I104" i="24"/>
  <c r="D104" i="24"/>
  <c r="M106" i="19"/>
  <c r="K107" i="19" s="1"/>
  <c r="E107" i="19" s="1"/>
  <c r="L106" i="19"/>
  <c r="J107" i="19" s="1"/>
  <c r="U106" i="16"/>
  <c r="T107" i="16"/>
  <c r="B104" i="23"/>
  <c r="A104" i="23" s="1"/>
  <c r="F104" i="23"/>
  <c r="M107" i="17"/>
  <c r="K108" i="17" s="1"/>
  <c r="L107" i="17"/>
  <c r="J108" i="17" s="1"/>
  <c r="S107" i="17"/>
  <c r="U120" i="29"/>
  <c r="E107" i="18"/>
  <c r="I109" i="11"/>
  <c r="D109" i="11"/>
  <c r="E104" i="24"/>
  <c r="I107" i="18"/>
  <c r="D107" i="18"/>
  <c r="B106" i="19"/>
  <c r="A106" i="19" s="1"/>
  <c r="F106" i="19"/>
  <c r="S106" i="20"/>
  <c r="T106" i="20" s="1"/>
  <c r="S108" i="15"/>
  <c r="D103" i="26"/>
  <c r="U102" i="24"/>
  <c r="T103" i="24"/>
  <c r="I108" i="16"/>
  <c r="S105" i="22"/>
  <c r="T105" i="22" s="1"/>
  <c r="M121" i="29"/>
  <c r="K122" i="29" s="1"/>
  <c r="L121" i="29"/>
  <c r="J122" i="29" s="1"/>
  <c r="S106" i="19"/>
  <c r="T105" i="20"/>
  <c r="U104" i="20"/>
  <c r="D105" i="22"/>
  <c r="B103" i="25"/>
  <c r="A103" i="25" s="1"/>
  <c r="F103" i="25"/>
  <c r="S108" i="16"/>
  <c r="U107" i="16" s="1"/>
  <c r="I106" i="20"/>
  <c r="T121" i="29"/>
  <c r="M108" i="15"/>
  <c r="K109" i="15" s="1"/>
  <c r="E109" i="15" s="1"/>
  <c r="L108" i="15"/>
  <c r="J109" i="15" s="1"/>
  <c r="D109" i="15" s="1"/>
  <c r="T104" i="22"/>
  <c r="U103" i="22"/>
  <c r="U104" i="22" l="1"/>
  <c r="U105" i="20"/>
  <c r="B103" i="26"/>
  <c r="A103" i="26" s="1"/>
  <c r="F103" i="26"/>
  <c r="B107" i="18"/>
  <c r="A107" i="18" s="1"/>
  <c r="F107" i="18"/>
  <c r="I109" i="15"/>
  <c r="M108" i="16"/>
  <c r="K109" i="16" s="1"/>
  <c r="L108" i="16"/>
  <c r="J109" i="16" s="1"/>
  <c r="S109" i="15"/>
  <c r="U108" i="15" s="1"/>
  <c r="U106" i="17"/>
  <c r="T107" i="17"/>
  <c r="E106" i="21"/>
  <c r="M106" i="20"/>
  <c r="K107" i="20" s="1"/>
  <c r="L106" i="20"/>
  <c r="J107" i="20" s="1"/>
  <c r="B104" i="25"/>
  <c r="A104" i="25" s="1"/>
  <c r="F104" i="25"/>
  <c r="T106" i="19"/>
  <c r="U105" i="19"/>
  <c r="S104" i="24"/>
  <c r="L109" i="11"/>
  <c r="J110" i="11" s="1"/>
  <c r="M109" i="11"/>
  <c r="K110" i="11" s="1"/>
  <c r="I108" i="17"/>
  <c r="D108" i="17"/>
  <c r="B105" i="23"/>
  <c r="A105" i="23" s="1"/>
  <c r="F105" i="23"/>
  <c r="T108" i="16"/>
  <c r="B104" i="24"/>
  <c r="A104" i="24" s="1"/>
  <c r="F104" i="24"/>
  <c r="I105" i="23"/>
  <c r="I104" i="25"/>
  <c r="M103" i="26"/>
  <c r="K104" i="26" s="1"/>
  <c r="L103" i="26"/>
  <c r="J104" i="26" s="1"/>
  <c r="I122" i="29"/>
  <c r="D122" i="29"/>
  <c r="S107" i="18"/>
  <c r="S109" i="11"/>
  <c r="L105" i="22"/>
  <c r="J106" i="22" s="1"/>
  <c r="M105" i="22"/>
  <c r="K106" i="22" s="1"/>
  <c r="B109" i="15"/>
  <c r="A109" i="15" s="1"/>
  <c r="F109" i="15"/>
  <c r="B105" i="22"/>
  <c r="A105" i="22" s="1"/>
  <c r="F105" i="22"/>
  <c r="E122" i="29"/>
  <c r="B109" i="11"/>
  <c r="A109" i="11" s="1"/>
  <c r="F109" i="11"/>
  <c r="I107" i="19"/>
  <c r="L104" i="24"/>
  <c r="J105" i="24" s="1"/>
  <c r="D105" i="24" s="1"/>
  <c r="M104" i="24"/>
  <c r="K105" i="24" s="1"/>
  <c r="E105" i="23"/>
  <c r="S107" i="19"/>
  <c r="U107" i="15"/>
  <c r="T108" i="15"/>
  <c r="D107" i="19"/>
  <c r="L107" i="18"/>
  <c r="J108" i="18" s="1"/>
  <c r="M107" i="18"/>
  <c r="K108" i="18" s="1"/>
  <c r="E108" i="18" s="1"/>
  <c r="E108" i="17"/>
  <c r="S103" i="26"/>
  <c r="I106" i="21"/>
  <c r="D106" i="21"/>
  <c r="U103" i="23"/>
  <c r="T104" i="23"/>
  <c r="E104" i="25"/>
  <c r="T109" i="15" l="1"/>
  <c r="B106" i="21"/>
  <c r="A106" i="21" s="1"/>
  <c r="F106" i="21"/>
  <c r="T103" i="26"/>
  <c r="U102" i="26"/>
  <c r="I108" i="18"/>
  <c r="S105" i="23"/>
  <c r="M107" i="19"/>
  <c r="K108" i="19" s="1"/>
  <c r="L107" i="19"/>
  <c r="J108" i="19" s="1"/>
  <c r="D108" i="19" s="1"/>
  <c r="S122" i="29"/>
  <c r="E106" i="22"/>
  <c r="I104" i="26"/>
  <c r="B105" i="24"/>
  <c r="A105" i="24" s="1"/>
  <c r="F105" i="24"/>
  <c r="T107" i="19"/>
  <c r="I107" i="20"/>
  <c r="D107" i="20"/>
  <c r="D104" i="26"/>
  <c r="B107" i="19"/>
  <c r="A107" i="19" s="1"/>
  <c r="F107" i="19"/>
  <c r="I106" i="22"/>
  <c r="S108" i="18"/>
  <c r="T108" i="18" s="1"/>
  <c r="B122" i="29"/>
  <c r="A122" i="29" s="1"/>
  <c r="F122" i="29"/>
  <c r="M105" i="23"/>
  <c r="K106" i="23" s="1"/>
  <c r="L105" i="23"/>
  <c r="J106" i="23" s="1"/>
  <c r="B108" i="17"/>
  <c r="A108" i="17" s="1"/>
  <c r="F108" i="17"/>
  <c r="I110" i="11"/>
  <c r="U106" i="19"/>
  <c r="E107" i="20"/>
  <c r="D108" i="18"/>
  <c r="S104" i="25"/>
  <c r="L106" i="21"/>
  <c r="J107" i="21" s="1"/>
  <c r="D107" i="21" s="1"/>
  <c r="M106" i="21"/>
  <c r="K107" i="21" s="1"/>
  <c r="E107" i="21" s="1"/>
  <c r="S108" i="17"/>
  <c r="I105" i="24"/>
  <c r="D110" i="11"/>
  <c r="E110" i="11"/>
  <c r="T107" i="18"/>
  <c r="U106" i="18"/>
  <c r="T104" i="24"/>
  <c r="U103" i="24"/>
  <c r="S106" i="21"/>
  <c r="I109" i="16"/>
  <c r="D109" i="16"/>
  <c r="E104" i="26"/>
  <c r="D106" i="22"/>
  <c r="U108" i="11"/>
  <c r="T109" i="11"/>
  <c r="M122" i="29"/>
  <c r="K123" i="29" s="1"/>
  <c r="L122" i="29"/>
  <c r="J123" i="29" s="1"/>
  <c r="D123" i="29" s="1"/>
  <c r="L104" i="25"/>
  <c r="J105" i="25" s="1"/>
  <c r="M104" i="25"/>
  <c r="K105" i="25" s="1"/>
  <c r="E105" i="25" s="1"/>
  <c r="L108" i="17"/>
  <c r="J109" i="17" s="1"/>
  <c r="M108" i="17"/>
  <c r="K109" i="17" s="1"/>
  <c r="E109" i="17" s="1"/>
  <c r="E105" i="24"/>
  <c r="E109" i="16"/>
  <c r="L109" i="15"/>
  <c r="J110" i="15" s="1"/>
  <c r="M109" i="15"/>
  <c r="K110" i="15" s="1"/>
  <c r="U107" i="18" l="1"/>
  <c r="B107" i="21"/>
  <c r="A107" i="21" s="1"/>
  <c r="F107" i="21"/>
  <c r="I109" i="17"/>
  <c r="S109" i="17"/>
  <c r="T109" i="17" s="1"/>
  <c r="T122" i="29"/>
  <c r="U121" i="29"/>
  <c r="L108" i="18"/>
  <c r="J109" i="18" s="1"/>
  <c r="D109" i="18" s="1"/>
  <c r="M108" i="18"/>
  <c r="K109" i="18" s="1"/>
  <c r="I110" i="15"/>
  <c r="D110" i="15"/>
  <c r="B106" i="22"/>
  <c r="A106" i="22" s="1"/>
  <c r="F106" i="22"/>
  <c r="T108" i="17"/>
  <c r="U107" i="17"/>
  <c r="S107" i="20"/>
  <c r="M110" i="11"/>
  <c r="K111" i="11" s="1"/>
  <c r="E111" i="11" s="1"/>
  <c r="L110" i="11"/>
  <c r="J111" i="11" s="1"/>
  <c r="D111" i="11" s="1"/>
  <c r="B123" i="29"/>
  <c r="A123" i="29" s="1"/>
  <c r="F123" i="29"/>
  <c r="B108" i="19"/>
  <c r="A108" i="19" s="1"/>
  <c r="F108" i="19"/>
  <c r="L107" i="20"/>
  <c r="J108" i="20" s="1"/>
  <c r="D108" i="20" s="1"/>
  <c r="M107" i="20"/>
  <c r="K108" i="20" s="1"/>
  <c r="E108" i="20" s="1"/>
  <c r="S106" i="22"/>
  <c r="I108" i="19"/>
  <c r="S109" i="16"/>
  <c r="S105" i="24"/>
  <c r="I105" i="25"/>
  <c r="D105" i="25"/>
  <c r="B109" i="16"/>
  <c r="A109" i="16" s="1"/>
  <c r="F109" i="16"/>
  <c r="U105" i="21"/>
  <c r="T106" i="21"/>
  <c r="S110" i="11"/>
  <c r="B108" i="18"/>
  <c r="A108" i="18" s="1"/>
  <c r="F108" i="18"/>
  <c r="L106" i="22"/>
  <c r="J107" i="22" s="1"/>
  <c r="M106" i="22"/>
  <c r="K107" i="22" s="1"/>
  <c r="E108" i="19"/>
  <c r="E110" i="15"/>
  <c r="M109" i="16"/>
  <c r="K110" i="16" s="1"/>
  <c r="L109" i="16"/>
  <c r="J110" i="16" s="1"/>
  <c r="D110" i="16" s="1"/>
  <c r="S105" i="25"/>
  <c r="U104" i="25" s="1"/>
  <c r="T105" i="23"/>
  <c r="U104" i="23"/>
  <c r="S107" i="21"/>
  <c r="U106" i="21" s="1"/>
  <c r="L105" i="24"/>
  <c r="J106" i="24" s="1"/>
  <c r="M105" i="24"/>
  <c r="K106" i="24" s="1"/>
  <c r="T104" i="25"/>
  <c r="U103" i="25"/>
  <c r="I106" i="23"/>
  <c r="D106" i="23"/>
  <c r="I123" i="29"/>
  <c r="S104" i="26"/>
  <c r="B110" i="11"/>
  <c r="A110" i="11" s="1"/>
  <c r="F110" i="11"/>
  <c r="I107" i="21"/>
  <c r="D109" i="17"/>
  <c r="B104" i="26"/>
  <c r="A104" i="26" s="1"/>
  <c r="F104" i="26"/>
  <c r="B107" i="20"/>
  <c r="A107" i="20" s="1"/>
  <c r="F107" i="20"/>
  <c r="L104" i="26"/>
  <c r="J105" i="26" s="1"/>
  <c r="M104" i="26"/>
  <c r="K105" i="26" s="1"/>
  <c r="E123" i="29"/>
  <c r="E106" i="23"/>
  <c r="U108" i="17" l="1"/>
  <c r="S108" i="20"/>
  <c r="U107" i="20" s="1"/>
  <c r="I105" i="26"/>
  <c r="T104" i="26"/>
  <c r="U103" i="26"/>
  <c r="U105" i="22"/>
  <c r="T106" i="22"/>
  <c r="U106" i="20"/>
  <c r="T107" i="20"/>
  <c r="E109" i="18"/>
  <c r="I106" i="24"/>
  <c r="D106" i="24"/>
  <c r="M107" i="21"/>
  <c r="K108" i="21" s="1"/>
  <c r="L107" i="21"/>
  <c r="J108" i="21" s="1"/>
  <c r="E105" i="26"/>
  <c r="M106" i="23"/>
  <c r="K107" i="23" s="1"/>
  <c r="E107" i="23" s="1"/>
  <c r="L106" i="23"/>
  <c r="J107" i="23" s="1"/>
  <c r="D107" i="23" s="1"/>
  <c r="S108" i="19"/>
  <c r="M105" i="25"/>
  <c r="K106" i="25" s="1"/>
  <c r="L105" i="25"/>
  <c r="J106" i="25" s="1"/>
  <c r="E110" i="16"/>
  <c r="E107" i="22"/>
  <c r="M110" i="15"/>
  <c r="K111" i="15" s="1"/>
  <c r="E111" i="15" s="1"/>
  <c r="L110" i="15"/>
  <c r="J111" i="15" s="1"/>
  <c r="D111" i="15" s="1"/>
  <c r="B110" i="16"/>
  <c r="A110" i="16" s="1"/>
  <c r="F110" i="16"/>
  <c r="T109" i="16"/>
  <c r="U108" i="16"/>
  <c r="S106" i="23"/>
  <c r="D105" i="26"/>
  <c r="B109" i="17"/>
  <c r="A109" i="17" s="1"/>
  <c r="F109" i="17"/>
  <c r="B111" i="11"/>
  <c r="A111" i="11" s="1"/>
  <c r="F111" i="11"/>
  <c r="B106" i="23"/>
  <c r="A106" i="23" s="1"/>
  <c r="F106" i="23"/>
  <c r="S110" i="15"/>
  <c r="B109" i="18"/>
  <c r="A109" i="18" s="1"/>
  <c r="F109" i="18"/>
  <c r="S111" i="11"/>
  <c r="T111" i="11" s="1"/>
  <c r="E106" i="24"/>
  <c r="I111" i="11"/>
  <c r="B110" i="15"/>
  <c r="A110" i="15" s="1"/>
  <c r="F110" i="15"/>
  <c r="I109" i="18"/>
  <c r="S123" i="29"/>
  <c r="B108" i="20"/>
  <c r="A108" i="20" s="1"/>
  <c r="F108" i="20"/>
  <c r="M123" i="29"/>
  <c r="K124" i="29" s="1"/>
  <c r="L123" i="29"/>
  <c r="J124" i="29" s="1"/>
  <c r="T105" i="25"/>
  <c r="I110" i="16"/>
  <c r="I107" i="22"/>
  <c r="U109" i="11"/>
  <c r="T110" i="11"/>
  <c r="T107" i="21"/>
  <c r="B105" i="25"/>
  <c r="A105" i="25" s="1"/>
  <c r="F105" i="25"/>
  <c r="U104" i="24"/>
  <c r="T105" i="24"/>
  <c r="M108" i="19"/>
  <c r="K109" i="19" s="1"/>
  <c r="E109" i="19" s="1"/>
  <c r="L108" i="19"/>
  <c r="J109" i="19" s="1"/>
  <c r="I108" i="20"/>
  <c r="D107" i="22"/>
  <c r="L109" i="17"/>
  <c r="J110" i="17" s="1"/>
  <c r="D110" i="17" s="1"/>
  <c r="M109" i="17"/>
  <c r="K110" i="17" s="1"/>
  <c r="U110" i="11" l="1"/>
  <c r="T108" i="20"/>
  <c r="S109" i="19"/>
  <c r="T109" i="19" s="1"/>
  <c r="L110" i="16"/>
  <c r="J111" i="16" s="1"/>
  <c r="M110" i="16"/>
  <c r="K111" i="16" s="1"/>
  <c r="E111" i="16" s="1"/>
  <c r="U122" i="29"/>
  <c r="T123" i="29"/>
  <c r="B110" i="17"/>
  <c r="A110" i="17" s="1"/>
  <c r="F110" i="17"/>
  <c r="S110" i="16"/>
  <c r="S105" i="26"/>
  <c r="E110" i="17"/>
  <c r="B107" i="22"/>
  <c r="A107" i="22" s="1"/>
  <c r="F107" i="22"/>
  <c r="I109" i="19"/>
  <c r="D109" i="19"/>
  <c r="E124" i="29"/>
  <c r="L111" i="11"/>
  <c r="J112" i="11" s="1"/>
  <c r="M111" i="11"/>
  <c r="K112" i="11" s="1"/>
  <c r="S111" i="15"/>
  <c r="T111" i="15" s="1"/>
  <c r="B107" i="23"/>
  <c r="A107" i="23" s="1"/>
  <c r="F107" i="23"/>
  <c r="S107" i="23"/>
  <c r="U106" i="23" s="1"/>
  <c r="S107" i="22"/>
  <c r="M106" i="24"/>
  <c r="K107" i="24" s="1"/>
  <c r="E107" i="24" s="1"/>
  <c r="L106" i="24"/>
  <c r="J107" i="24" s="1"/>
  <c r="D107" i="24" s="1"/>
  <c r="B111" i="15"/>
  <c r="A111" i="15" s="1"/>
  <c r="F111" i="15"/>
  <c r="U109" i="15"/>
  <c r="T110" i="15"/>
  <c r="T106" i="23"/>
  <c r="U105" i="23"/>
  <c r="T108" i="19"/>
  <c r="U107" i="19"/>
  <c r="S109" i="18"/>
  <c r="L105" i="26"/>
  <c r="J106" i="26" s="1"/>
  <c r="M105" i="26"/>
  <c r="K106" i="26" s="1"/>
  <c r="S106" i="24"/>
  <c r="I111" i="15"/>
  <c r="I106" i="25"/>
  <c r="I108" i="21"/>
  <c r="D108" i="21"/>
  <c r="B106" i="24"/>
  <c r="A106" i="24" s="1"/>
  <c r="F106" i="24"/>
  <c r="I110" i="17"/>
  <c r="M108" i="20"/>
  <c r="K109" i="20" s="1"/>
  <c r="L108" i="20"/>
  <c r="J109" i="20" s="1"/>
  <c r="D106" i="25"/>
  <c r="M107" i="22"/>
  <c r="K108" i="22" s="1"/>
  <c r="L107" i="22"/>
  <c r="J108" i="22" s="1"/>
  <c r="I124" i="29"/>
  <c r="D124" i="29"/>
  <c r="L109" i="18"/>
  <c r="J110" i="18" s="1"/>
  <c r="M109" i="18"/>
  <c r="K110" i="18" s="1"/>
  <c r="E110" i="18" s="1"/>
  <c r="B105" i="26"/>
  <c r="A105" i="26" s="1"/>
  <c r="F105" i="26"/>
  <c r="E106" i="25"/>
  <c r="I107" i="23"/>
  <c r="E108" i="21"/>
  <c r="U108" i="19" l="1"/>
  <c r="U110" i="15"/>
  <c r="T107" i="23"/>
  <c r="S106" i="25"/>
  <c r="I110" i="18"/>
  <c r="D110" i="18"/>
  <c r="I108" i="22"/>
  <c r="B107" i="24"/>
  <c r="A107" i="24" s="1"/>
  <c r="F107" i="24"/>
  <c r="S124" i="29"/>
  <c r="S110" i="17"/>
  <c r="S108" i="21"/>
  <c r="M124" i="29"/>
  <c r="K125" i="29" s="1"/>
  <c r="E125" i="29" s="1"/>
  <c r="L124" i="29"/>
  <c r="J125" i="29" s="1"/>
  <c r="D125" i="29" s="1"/>
  <c r="I109" i="20"/>
  <c r="D109" i="20"/>
  <c r="M111" i="15"/>
  <c r="K112" i="15" s="1"/>
  <c r="L111" i="15"/>
  <c r="J112" i="15" s="1"/>
  <c r="I112" i="11"/>
  <c r="D112" i="11"/>
  <c r="T105" i="26"/>
  <c r="U104" i="26"/>
  <c r="M107" i="23"/>
  <c r="K108" i="23" s="1"/>
  <c r="L107" i="23"/>
  <c r="J108" i="23" s="1"/>
  <c r="E109" i="20"/>
  <c r="M108" i="21"/>
  <c r="K109" i="21" s="1"/>
  <c r="L108" i="21"/>
  <c r="J109" i="21" s="1"/>
  <c r="D109" i="21" s="1"/>
  <c r="I106" i="26"/>
  <c r="M109" i="19"/>
  <c r="K110" i="19" s="1"/>
  <c r="L109" i="19"/>
  <c r="J110" i="19" s="1"/>
  <c r="D110" i="19" s="1"/>
  <c r="S111" i="16"/>
  <c r="I111" i="16"/>
  <c r="D111" i="16"/>
  <c r="D106" i="26"/>
  <c r="B124" i="29"/>
  <c r="A124" i="29" s="1"/>
  <c r="F124" i="29"/>
  <c r="S107" i="24"/>
  <c r="U106" i="24" s="1"/>
  <c r="S110" i="18"/>
  <c r="U109" i="18" s="1"/>
  <c r="I107" i="24"/>
  <c r="E108" i="22"/>
  <c r="U109" i="16"/>
  <c r="T110" i="16"/>
  <c r="B106" i="25"/>
  <c r="A106" i="25" s="1"/>
  <c r="F106" i="25"/>
  <c r="M110" i="17"/>
  <c r="K111" i="17" s="1"/>
  <c r="E111" i="17" s="1"/>
  <c r="L110" i="17"/>
  <c r="J111" i="17" s="1"/>
  <c r="B108" i="21"/>
  <c r="A108" i="21" s="1"/>
  <c r="F108" i="21"/>
  <c r="M106" i="25"/>
  <c r="K107" i="25" s="1"/>
  <c r="E107" i="25" s="1"/>
  <c r="L106" i="25"/>
  <c r="J107" i="25" s="1"/>
  <c r="T106" i="24"/>
  <c r="U105" i="24"/>
  <c r="T109" i="18"/>
  <c r="U108" i="18"/>
  <c r="T107" i="22"/>
  <c r="U106" i="22"/>
  <c r="E112" i="11"/>
  <c r="B109" i="19"/>
  <c r="A109" i="19" s="1"/>
  <c r="F109" i="19"/>
  <c r="D108" i="22"/>
  <c r="E106" i="26"/>
  <c r="T110" i="18" l="1"/>
  <c r="S107" i="25"/>
  <c r="T107" i="25" s="1"/>
  <c r="B125" i="29"/>
  <c r="A125" i="29" s="1"/>
  <c r="F125" i="29"/>
  <c r="S111" i="17"/>
  <c r="T111" i="17" s="1"/>
  <c r="L107" i="24"/>
  <c r="J108" i="24" s="1"/>
  <c r="M107" i="24"/>
  <c r="K108" i="24" s="1"/>
  <c r="B106" i="26"/>
  <c r="A106" i="26" s="1"/>
  <c r="F106" i="26"/>
  <c r="E112" i="15"/>
  <c r="E109" i="21"/>
  <c r="S125" i="29"/>
  <c r="U124" i="29" s="1"/>
  <c r="M110" i="18"/>
  <c r="K111" i="18" s="1"/>
  <c r="L110" i="18"/>
  <c r="J111" i="18" s="1"/>
  <c r="D111" i="18" s="1"/>
  <c r="B110" i="19"/>
  <c r="A110" i="19" s="1"/>
  <c r="F110" i="19"/>
  <c r="B109" i="21"/>
  <c r="A109" i="21" s="1"/>
  <c r="F109" i="21"/>
  <c r="I110" i="19"/>
  <c r="S109" i="20"/>
  <c r="B109" i="20"/>
  <c r="A109" i="20" s="1"/>
  <c r="F109" i="20"/>
  <c r="U107" i="21"/>
  <c r="T108" i="21"/>
  <c r="U123" i="29"/>
  <c r="T124" i="29"/>
  <c r="S106" i="26"/>
  <c r="I107" i="25"/>
  <c r="D107" i="25"/>
  <c r="T111" i="16"/>
  <c r="S108" i="22"/>
  <c r="L111" i="16"/>
  <c r="J112" i="16" s="1"/>
  <c r="D112" i="16" s="1"/>
  <c r="M111" i="16"/>
  <c r="K112" i="16" s="1"/>
  <c r="E110" i="19"/>
  <c r="M106" i="26"/>
  <c r="K107" i="26" s="1"/>
  <c r="E107" i="26" s="1"/>
  <c r="L106" i="26"/>
  <c r="J107" i="26" s="1"/>
  <c r="B112" i="11"/>
  <c r="A112" i="11" s="1"/>
  <c r="F112" i="11"/>
  <c r="M108" i="22"/>
  <c r="K109" i="22" s="1"/>
  <c r="L108" i="22"/>
  <c r="J109" i="22" s="1"/>
  <c r="D109" i="22" s="1"/>
  <c r="B111" i="16"/>
  <c r="A111" i="16" s="1"/>
  <c r="F111" i="16"/>
  <c r="E108" i="23"/>
  <c r="I125" i="29"/>
  <c r="T107" i="24"/>
  <c r="B108" i="22"/>
  <c r="A108" i="22" s="1"/>
  <c r="F108" i="22"/>
  <c r="S112" i="11"/>
  <c r="I111" i="17"/>
  <c r="D111" i="17"/>
  <c r="U110" i="16"/>
  <c r="I109" i="21"/>
  <c r="I108" i="23"/>
  <c r="D108" i="23"/>
  <c r="M112" i="11"/>
  <c r="K113" i="11" s="1"/>
  <c r="E113" i="11" s="1"/>
  <c r="L112" i="11"/>
  <c r="J113" i="11" s="1"/>
  <c r="D113" i="11" s="1"/>
  <c r="I112" i="15"/>
  <c r="D112" i="15"/>
  <c r="M109" i="20"/>
  <c r="K110" i="20" s="1"/>
  <c r="L109" i="20"/>
  <c r="J110" i="20" s="1"/>
  <c r="T110" i="17"/>
  <c r="U109" i="17"/>
  <c r="B110" i="18"/>
  <c r="A110" i="18" s="1"/>
  <c r="F110" i="18"/>
  <c r="U105" i="25"/>
  <c r="T106" i="25"/>
  <c r="U110" i="17" l="1"/>
  <c r="B113" i="11"/>
  <c r="A113" i="11" s="1"/>
  <c r="F113" i="11"/>
  <c r="B111" i="18"/>
  <c r="A111" i="18" s="1"/>
  <c r="F111" i="18"/>
  <c r="L108" i="23"/>
  <c r="J109" i="23" s="1"/>
  <c r="D109" i="23" s="1"/>
  <c r="M108" i="23"/>
  <c r="K109" i="23" s="1"/>
  <c r="E109" i="23" s="1"/>
  <c r="B111" i="17"/>
  <c r="A111" i="17" s="1"/>
  <c r="F111" i="17"/>
  <c r="S113" i="11"/>
  <c r="U112" i="11" s="1"/>
  <c r="L107" i="25"/>
  <c r="J108" i="25" s="1"/>
  <c r="M107" i="25"/>
  <c r="K108" i="25" s="1"/>
  <c r="E108" i="24"/>
  <c r="B112" i="16"/>
  <c r="A112" i="16" s="1"/>
  <c r="F112" i="16"/>
  <c r="S107" i="26"/>
  <c r="T107" i="26" s="1"/>
  <c r="E110" i="20"/>
  <c r="I108" i="24"/>
  <c r="D108" i="24"/>
  <c r="B108" i="23"/>
  <c r="A108" i="23" s="1"/>
  <c r="F108" i="23"/>
  <c r="L109" i="21"/>
  <c r="J110" i="21" s="1"/>
  <c r="M109" i="21"/>
  <c r="K110" i="21" s="1"/>
  <c r="E110" i="21" s="1"/>
  <c r="L111" i="17"/>
  <c r="J112" i="17" s="1"/>
  <c r="D112" i="17" s="1"/>
  <c r="M111" i="17"/>
  <c r="K112" i="17" s="1"/>
  <c r="S108" i="23"/>
  <c r="I107" i="26"/>
  <c r="E112" i="16"/>
  <c r="B107" i="25"/>
  <c r="A107" i="25" s="1"/>
  <c r="F107" i="25"/>
  <c r="U105" i="26"/>
  <c r="T106" i="26"/>
  <c r="T125" i="29"/>
  <c r="U108" i="20"/>
  <c r="T109" i="20"/>
  <c r="D107" i="26"/>
  <c r="I113" i="11"/>
  <c r="S110" i="19"/>
  <c r="U107" i="22"/>
  <c r="T108" i="22"/>
  <c r="L110" i="19"/>
  <c r="J111" i="19" s="1"/>
  <c r="M110" i="19"/>
  <c r="K111" i="19" s="1"/>
  <c r="E111" i="19" s="1"/>
  <c r="E111" i="18"/>
  <c r="S112" i="15"/>
  <c r="U106" i="25"/>
  <c r="B112" i="15"/>
  <c r="A112" i="15" s="1"/>
  <c r="F112" i="15"/>
  <c r="U111" i="11"/>
  <c r="T112" i="11"/>
  <c r="M125" i="29"/>
  <c r="K126" i="29" s="1"/>
  <c r="L125" i="29"/>
  <c r="J126" i="29" s="1"/>
  <c r="I110" i="20"/>
  <c r="M112" i="15"/>
  <c r="K113" i="15" s="1"/>
  <c r="E113" i="15" s="1"/>
  <c r="L112" i="15"/>
  <c r="J113" i="15" s="1"/>
  <c r="B109" i="22"/>
  <c r="A109" i="22" s="1"/>
  <c r="F109" i="22"/>
  <c r="I109" i="22"/>
  <c r="I112" i="16"/>
  <c r="E109" i="22"/>
  <c r="D110" i="20"/>
  <c r="I111" i="18"/>
  <c r="S109" i="21"/>
  <c r="U106" i="26" l="1"/>
  <c r="T113" i="11"/>
  <c r="S113" i="15"/>
  <c r="U112" i="15" s="1"/>
  <c r="S110" i="21"/>
  <c r="U109" i="21" s="1"/>
  <c r="E126" i="29"/>
  <c r="S111" i="19"/>
  <c r="T111" i="19" s="1"/>
  <c r="S112" i="16"/>
  <c r="S110" i="20"/>
  <c r="U108" i="21"/>
  <c r="T109" i="21"/>
  <c r="B110" i="20"/>
  <c r="A110" i="20" s="1"/>
  <c r="F110" i="20"/>
  <c r="I113" i="15"/>
  <c r="I126" i="29"/>
  <c r="D126" i="29"/>
  <c r="U111" i="15"/>
  <c r="T112" i="15"/>
  <c r="T110" i="19"/>
  <c r="U109" i="19"/>
  <c r="B107" i="26"/>
  <c r="A107" i="26" s="1"/>
  <c r="F107" i="26"/>
  <c r="M107" i="26"/>
  <c r="K108" i="26" s="1"/>
  <c r="L107" i="26"/>
  <c r="J108" i="26" s="1"/>
  <c r="D108" i="26" s="1"/>
  <c r="I112" i="17"/>
  <c r="B109" i="23"/>
  <c r="A109" i="23" s="1"/>
  <c r="F109" i="23"/>
  <c r="B108" i="24"/>
  <c r="A108" i="24" s="1"/>
  <c r="F108" i="24"/>
  <c r="E108" i="25"/>
  <c r="I109" i="23"/>
  <c r="S109" i="22"/>
  <c r="I111" i="19"/>
  <c r="D111" i="19"/>
  <c r="S109" i="23"/>
  <c r="I108" i="25"/>
  <c r="B112" i="17"/>
  <c r="A112" i="17" s="1"/>
  <c r="F112" i="17"/>
  <c r="L109" i="22"/>
  <c r="J110" i="22" s="1"/>
  <c r="M109" i="22"/>
  <c r="K110" i="22" s="1"/>
  <c r="S111" i="18"/>
  <c r="T108" i="23"/>
  <c r="U107" i="23"/>
  <c r="I110" i="21"/>
  <c r="D110" i="21"/>
  <c r="M108" i="24"/>
  <c r="K109" i="24" s="1"/>
  <c r="L108" i="24"/>
  <c r="J109" i="24" s="1"/>
  <c r="S108" i="24"/>
  <c r="L111" i="18"/>
  <c r="J112" i="18" s="1"/>
  <c r="M111" i="18"/>
  <c r="K112" i="18" s="1"/>
  <c r="L112" i="16"/>
  <c r="J113" i="16" s="1"/>
  <c r="M112" i="16"/>
  <c r="K113" i="16" s="1"/>
  <c r="E113" i="16" s="1"/>
  <c r="L110" i="20"/>
  <c r="J111" i="20" s="1"/>
  <c r="M110" i="20"/>
  <c r="K111" i="20" s="1"/>
  <c r="E111" i="20" s="1"/>
  <c r="D113" i="15"/>
  <c r="M113" i="11"/>
  <c r="K114" i="11" s="1"/>
  <c r="L113" i="11"/>
  <c r="J114" i="11" s="1"/>
  <c r="D108" i="25"/>
  <c r="E112" i="17"/>
  <c r="T110" i="21" l="1"/>
  <c r="T113" i="15"/>
  <c r="U110" i="19"/>
  <c r="S113" i="16"/>
  <c r="T113" i="16" s="1"/>
  <c r="S112" i="17"/>
  <c r="B110" i="21"/>
  <c r="A110" i="21" s="1"/>
  <c r="F110" i="21"/>
  <c r="U110" i="18"/>
  <c r="T111" i="18"/>
  <c r="L109" i="23"/>
  <c r="J110" i="23" s="1"/>
  <c r="M109" i="23"/>
  <c r="K110" i="23" s="1"/>
  <c r="M112" i="17"/>
  <c r="K113" i="17" s="1"/>
  <c r="E113" i="17" s="1"/>
  <c r="L112" i="17"/>
  <c r="J113" i="17" s="1"/>
  <c r="I114" i="11"/>
  <c r="D114" i="11"/>
  <c r="I113" i="16"/>
  <c r="D113" i="16"/>
  <c r="T108" i="24"/>
  <c r="U107" i="24"/>
  <c r="E112" i="18"/>
  <c r="M108" i="25"/>
  <c r="K109" i="25" s="1"/>
  <c r="L108" i="25"/>
  <c r="J109" i="25" s="1"/>
  <c r="D109" i="25" s="1"/>
  <c r="E110" i="22"/>
  <c r="S108" i="25"/>
  <c r="B126" i="29"/>
  <c r="A126" i="29" s="1"/>
  <c r="F126" i="29"/>
  <c r="M113" i="15"/>
  <c r="K114" i="15" s="1"/>
  <c r="L113" i="15"/>
  <c r="J114" i="15" s="1"/>
  <c r="D114" i="15" s="1"/>
  <c r="S126" i="29"/>
  <c r="E114" i="11"/>
  <c r="I111" i="20"/>
  <c r="I109" i="24"/>
  <c r="M111" i="19"/>
  <c r="K112" i="19" s="1"/>
  <c r="L111" i="19"/>
  <c r="J112" i="19" s="1"/>
  <c r="D112" i="19" s="1"/>
  <c r="B108" i="26"/>
  <c r="A108" i="26" s="1"/>
  <c r="F108" i="26"/>
  <c r="D111" i="20"/>
  <c r="S111" i="20"/>
  <c r="T111" i="20" s="1"/>
  <c r="T112" i="16"/>
  <c r="U111" i="16"/>
  <c r="I112" i="18"/>
  <c r="D112" i="18"/>
  <c r="L110" i="21"/>
  <c r="J111" i="21" s="1"/>
  <c r="D111" i="21" s="1"/>
  <c r="M110" i="21"/>
  <c r="K111" i="21" s="1"/>
  <c r="U108" i="23"/>
  <c r="I108" i="26"/>
  <c r="M126" i="29"/>
  <c r="K127" i="29" s="1"/>
  <c r="E127" i="29" s="1"/>
  <c r="L126" i="29"/>
  <c r="J127" i="29" s="1"/>
  <c r="D127" i="29" s="1"/>
  <c r="T110" i="20"/>
  <c r="U109" i="20"/>
  <c r="B108" i="25"/>
  <c r="A108" i="25" s="1"/>
  <c r="F108" i="25"/>
  <c r="B113" i="15"/>
  <c r="A113" i="15" s="1"/>
  <c r="F113" i="15"/>
  <c r="E109" i="24"/>
  <c r="T109" i="23"/>
  <c r="I110" i="22"/>
  <c r="D110" i="22"/>
  <c r="B111" i="19"/>
  <c r="A111" i="19" s="1"/>
  <c r="F111" i="19"/>
  <c r="U108" i="22"/>
  <c r="T109" i="22"/>
  <c r="D109" i="24"/>
  <c r="E108" i="26"/>
  <c r="U110" i="20" l="1"/>
  <c r="U112" i="16"/>
  <c r="B114" i="15"/>
  <c r="A114" i="15" s="1"/>
  <c r="F114" i="15"/>
  <c r="S113" i="17"/>
  <c r="T113" i="17" s="1"/>
  <c r="B110" i="22"/>
  <c r="A110" i="22" s="1"/>
  <c r="F110" i="22"/>
  <c r="S109" i="24"/>
  <c r="L108" i="26"/>
  <c r="J109" i="26" s="1"/>
  <c r="M108" i="26"/>
  <c r="K109" i="26" s="1"/>
  <c r="E109" i="26" s="1"/>
  <c r="B127" i="29"/>
  <c r="A127" i="29" s="1"/>
  <c r="F127" i="29"/>
  <c r="S112" i="18"/>
  <c r="I110" i="23"/>
  <c r="D110" i="23"/>
  <c r="B111" i="21"/>
  <c r="A111" i="21" s="1"/>
  <c r="F111" i="21"/>
  <c r="B112" i="19"/>
  <c r="A112" i="19" s="1"/>
  <c r="F112" i="19"/>
  <c r="I111" i="21"/>
  <c r="S114" i="11"/>
  <c r="U107" i="25"/>
  <c r="T108" i="25"/>
  <c r="B113" i="16"/>
  <c r="A113" i="16" s="1"/>
  <c r="F113" i="16"/>
  <c r="B114" i="11"/>
  <c r="A114" i="11" s="1"/>
  <c r="F114" i="11"/>
  <c r="E110" i="23"/>
  <c r="B109" i="24"/>
  <c r="A109" i="24" s="1"/>
  <c r="F109" i="24"/>
  <c r="B112" i="18"/>
  <c r="A112" i="18" s="1"/>
  <c r="F112" i="18"/>
  <c r="M109" i="24"/>
  <c r="K110" i="24" s="1"/>
  <c r="E110" i="24" s="1"/>
  <c r="L109" i="24"/>
  <c r="J110" i="24" s="1"/>
  <c r="S110" i="22"/>
  <c r="U111" i="17"/>
  <c r="T112" i="17"/>
  <c r="I127" i="29"/>
  <c r="B111" i="20"/>
  <c r="A111" i="20" s="1"/>
  <c r="F111" i="20"/>
  <c r="I112" i="19"/>
  <c r="S127" i="29"/>
  <c r="T127" i="29" s="1"/>
  <c r="I114" i="15"/>
  <c r="M113" i="16"/>
  <c r="K114" i="16" s="1"/>
  <c r="L113" i="16"/>
  <c r="J114" i="16" s="1"/>
  <c r="L114" i="11"/>
  <c r="J115" i="11" s="1"/>
  <c r="D115" i="11" s="1"/>
  <c r="M114" i="11"/>
  <c r="K115" i="11" s="1"/>
  <c r="E115" i="11" s="1"/>
  <c r="I113" i="17"/>
  <c r="D113" i="17"/>
  <c r="S108" i="26"/>
  <c r="M110" i="22"/>
  <c r="K111" i="22" s="1"/>
  <c r="L110" i="22"/>
  <c r="J111" i="22" s="1"/>
  <c r="B109" i="25"/>
  <c r="A109" i="25" s="1"/>
  <c r="F109" i="25"/>
  <c r="E111" i="21"/>
  <c r="L112" i="18"/>
  <c r="J113" i="18" s="1"/>
  <c r="D113" i="18" s="1"/>
  <c r="M112" i="18"/>
  <c r="K113" i="18" s="1"/>
  <c r="E113" i="18" s="1"/>
  <c r="E112" i="19"/>
  <c r="M111" i="20"/>
  <c r="K112" i="20" s="1"/>
  <c r="L111" i="20"/>
  <c r="J112" i="20" s="1"/>
  <c r="D112" i="20" s="1"/>
  <c r="T126" i="29"/>
  <c r="U125" i="29"/>
  <c r="E114" i="15"/>
  <c r="E109" i="25"/>
  <c r="I109" i="25"/>
  <c r="U112" i="17" l="1"/>
  <c r="S113" i="18"/>
  <c r="U112" i="18" s="1"/>
  <c r="M113" i="17"/>
  <c r="K114" i="17" s="1"/>
  <c r="L113" i="17"/>
  <c r="J114" i="17" s="1"/>
  <c r="D114" i="17" s="1"/>
  <c r="S110" i="23"/>
  <c r="B115" i="11"/>
  <c r="A115" i="11" s="1"/>
  <c r="F115" i="11"/>
  <c r="L110" i="23"/>
  <c r="J111" i="23" s="1"/>
  <c r="D111" i="23" s="1"/>
  <c r="M110" i="23"/>
  <c r="K111" i="23" s="1"/>
  <c r="S110" i="24"/>
  <c r="U109" i="24" s="1"/>
  <c r="I112" i="20"/>
  <c r="I111" i="22"/>
  <c r="T114" i="11"/>
  <c r="U113" i="11"/>
  <c r="U108" i="24"/>
  <c r="T109" i="24"/>
  <c r="S109" i="25"/>
  <c r="E112" i="20"/>
  <c r="I113" i="18"/>
  <c r="B113" i="17"/>
  <c r="A113" i="17" s="1"/>
  <c r="F113" i="17"/>
  <c r="I115" i="11"/>
  <c r="L112" i="19"/>
  <c r="J113" i="19" s="1"/>
  <c r="M112" i="19"/>
  <c r="K113" i="19" s="1"/>
  <c r="E113" i="19" s="1"/>
  <c r="M127" i="29"/>
  <c r="K128" i="29" s="1"/>
  <c r="L127" i="29"/>
  <c r="J128" i="29" s="1"/>
  <c r="E111" i="22"/>
  <c r="I110" i="24"/>
  <c r="D110" i="24"/>
  <c r="B110" i="23"/>
  <c r="A110" i="23" s="1"/>
  <c r="F110" i="23"/>
  <c r="T112" i="18"/>
  <c r="U111" i="18"/>
  <c r="S109" i="26"/>
  <c r="T109" i="26" s="1"/>
  <c r="E114" i="16"/>
  <c r="B112" i="20"/>
  <c r="A112" i="20" s="1"/>
  <c r="F112" i="20"/>
  <c r="S115" i="11"/>
  <c r="M109" i="25"/>
  <c r="K110" i="25" s="1"/>
  <c r="L109" i="25"/>
  <c r="J110" i="25" s="1"/>
  <c r="U107" i="26"/>
  <c r="T108" i="26"/>
  <c r="M114" i="15"/>
  <c r="K115" i="15" s="1"/>
  <c r="L114" i="15"/>
  <c r="J115" i="15" s="1"/>
  <c r="S114" i="15"/>
  <c r="U126" i="29"/>
  <c r="S112" i="19"/>
  <c r="S111" i="21"/>
  <c r="I114" i="16"/>
  <c r="T110" i="22"/>
  <c r="U109" i="22"/>
  <c r="B113" i="18"/>
  <c r="A113" i="18" s="1"/>
  <c r="F113" i="18"/>
  <c r="D114" i="16"/>
  <c r="L111" i="21"/>
  <c r="J112" i="21" s="1"/>
  <c r="M111" i="21"/>
  <c r="K112" i="21" s="1"/>
  <c r="I109" i="26"/>
  <c r="D109" i="26"/>
  <c r="D111" i="22"/>
  <c r="U108" i="26" l="1"/>
  <c r="T113" i="18"/>
  <c r="S113" i="19"/>
  <c r="U112" i="19" s="1"/>
  <c r="M109" i="26"/>
  <c r="K110" i="26" s="1"/>
  <c r="L109" i="26"/>
  <c r="J110" i="26" s="1"/>
  <c r="D110" i="26" s="1"/>
  <c r="T112" i="19"/>
  <c r="U111" i="19"/>
  <c r="M110" i="24"/>
  <c r="K111" i="24" s="1"/>
  <c r="L110" i="24"/>
  <c r="J111" i="24" s="1"/>
  <c r="D111" i="24" s="1"/>
  <c r="M115" i="11"/>
  <c r="K116" i="11" s="1"/>
  <c r="L115" i="11"/>
  <c r="J116" i="11" s="1"/>
  <c r="E114" i="17"/>
  <c r="B111" i="22"/>
  <c r="A111" i="22" s="1"/>
  <c r="F111" i="22"/>
  <c r="L114" i="16"/>
  <c r="J115" i="16" s="1"/>
  <c r="D115" i="16" s="1"/>
  <c r="M114" i="16"/>
  <c r="K115" i="16" s="1"/>
  <c r="E115" i="16" s="1"/>
  <c r="B114" i="16"/>
  <c r="A114" i="16" s="1"/>
  <c r="F114" i="16"/>
  <c r="T114" i="15"/>
  <c r="U113" i="15"/>
  <c r="I110" i="25"/>
  <c r="D110" i="25"/>
  <c r="B110" i="24"/>
  <c r="A110" i="24" s="1"/>
  <c r="F110" i="24"/>
  <c r="I128" i="29"/>
  <c r="D128" i="29"/>
  <c r="S112" i="20"/>
  <c r="M111" i="22"/>
  <c r="K112" i="22" s="1"/>
  <c r="E112" i="22" s="1"/>
  <c r="L111" i="22"/>
  <c r="J112" i="22" s="1"/>
  <c r="D112" i="22" s="1"/>
  <c r="I114" i="17"/>
  <c r="I115" i="15"/>
  <c r="D115" i="15"/>
  <c r="S114" i="16"/>
  <c r="B111" i="23"/>
  <c r="A111" i="23" s="1"/>
  <c r="F111" i="23"/>
  <c r="E128" i="29"/>
  <c r="E112" i="21"/>
  <c r="E110" i="25"/>
  <c r="T115" i="11"/>
  <c r="L112" i="20"/>
  <c r="J113" i="20" s="1"/>
  <c r="M112" i="20"/>
  <c r="K113" i="20" s="1"/>
  <c r="I111" i="23"/>
  <c r="E111" i="23"/>
  <c r="B109" i="26"/>
  <c r="A109" i="26" s="1"/>
  <c r="F109" i="26"/>
  <c r="I112" i="21"/>
  <c r="D112" i="21"/>
  <c r="T111" i="21"/>
  <c r="U110" i="21"/>
  <c r="E115" i="15"/>
  <c r="S111" i="22"/>
  <c r="I113" i="19"/>
  <c r="D113" i="19"/>
  <c r="B114" i="17"/>
  <c r="A114" i="17" s="1"/>
  <c r="F114" i="17"/>
  <c r="L113" i="18"/>
  <c r="J114" i="18" s="1"/>
  <c r="M113" i="18"/>
  <c r="K114" i="18" s="1"/>
  <c r="T109" i="25"/>
  <c r="U108" i="25"/>
  <c r="T110" i="24"/>
  <c r="U114" i="11"/>
  <c r="T110" i="23"/>
  <c r="U109" i="23"/>
  <c r="T113" i="19" l="1"/>
  <c r="B113" i="19"/>
  <c r="A113" i="19" s="1"/>
  <c r="F113" i="19"/>
  <c r="B128" i="29"/>
  <c r="A128" i="29" s="1"/>
  <c r="F128" i="29"/>
  <c r="B112" i="22"/>
  <c r="A112" i="22" s="1"/>
  <c r="F112" i="22"/>
  <c r="S111" i="23"/>
  <c r="E114" i="18"/>
  <c r="S112" i="22"/>
  <c r="U111" i="22" s="1"/>
  <c r="B112" i="21"/>
  <c r="A112" i="21" s="1"/>
  <c r="F112" i="21"/>
  <c r="B110" i="26"/>
  <c r="A110" i="26" s="1"/>
  <c r="F110" i="26"/>
  <c r="L111" i="23"/>
  <c r="J112" i="23" s="1"/>
  <c r="M111" i="23"/>
  <c r="K112" i="23" s="1"/>
  <c r="E112" i="23" s="1"/>
  <c r="S110" i="25"/>
  <c r="S128" i="29"/>
  <c r="B115" i="15"/>
  <c r="A115" i="15" s="1"/>
  <c r="F115" i="15"/>
  <c r="L114" i="17"/>
  <c r="J115" i="17" s="1"/>
  <c r="M114" i="17"/>
  <c r="K115" i="17" s="1"/>
  <c r="E115" i="17" s="1"/>
  <c r="T112" i="20"/>
  <c r="U111" i="20"/>
  <c r="B115" i="16"/>
  <c r="A115" i="16" s="1"/>
  <c r="F115" i="16"/>
  <c r="I111" i="24"/>
  <c r="I114" i="18"/>
  <c r="D114" i="18"/>
  <c r="U110" i="22"/>
  <c r="T111" i="22"/>
  <c r="S112" i="21"/>
  <c r="S115" i="16"/>
  <c r="T115" i="16" s="1"/>
  <c r="B111" i="24"/>
  <c r="A111" i="24" s="1"/>
  <c r="F111" i="24"/>
  <c r="B110" i="25"/>
  <c r="A110" i="25" s="1"/>
  <c r="F110" i="25"/>
  <c r="E111" i="24"/>
  <c r="L112" i="21"/>
  <c r="J113" i="21" s="1"/>
  <c r="D113" i="21" s="1"/>
  <c r="M112" i="21"/>
  <c r="K113" i="21" s="1"/>
  <c r="E113" i="21" s="1"/>
  <c r="I113" i="20"/>
  <c r="D113" i="20"/>
  <c r="U113" i="16"/>
  <c r="T114" i="16"/>
  <c r="M115" i="15"/>
  <c r="K116" i="15" s="1"/>
  <c r="L115" i="15"/>
  <c r="J116" i="15" s="1"/>
  <c r="I116" i="11"/>
  <c r="D116" i="11"/>
  <c r="I110" i="26"/>
  <c r="M113" i="19"/>
  <c r="K114" i="19" s="1"/>
  <c r="L113" i="19"/>
  <c r="J114" i="19" s="1"/>
  <c r="S115" i="15"/>
  <c r="I112" i="22"/>
  <c r="E113" i="20"/>
  <c r="M128" i="29"/>
  <c r="K129" i="29" s="1"/>
  <c r="L128" i="29"/>
  <c r="J129" i="29" s="1"/>
  <c r="M110" i="25"/>
  <c r="K111" i="25" s="1"/>
  <c r="E111" i="25" s="1"/>
  <c r="L110" i="25"/>
  <c r="J111" i="25" s="1"/>
  <c r="I115" i="16"/>
  <c r="S114" i="17"/>
  <c r="E116" i="11"/>
  <c r="E110" i="26"/>
  <c r="T112" i="22" l="1"/>
  <c r="U114" i="16"/>
  <c r="S113" i="21"/>
  <c r="T113" i="21" s="1"/>
  <c r="B113" i="21"/>
  <c r="A113" i="21" s="1"/>
  <c r="F113" i="21"/>
  <c r="S111" i="25"/>
  <c r="T111" i="25" s="1"/>
  <c r="I111" i="25"/>
  <c r="T115" i="15"/>
  <c r="U114" i="15"/>
  <c r="T114" i="17"/>
  <c r="U113" i="17"/>
  <c r="B113" i="20"/>
  <c r="A113" i="20" s="1"/>
  <c r="F113" i="20"/>
  <c r="T112" i="21"/>
  <c r="U111" i="21"/>
  <c r="L115" i="16"/>
  <c r="J116" i="16" s="1"/>
  <c r="M115" i="16"/>
  <c r="K116" i="16" s="1"/>
  <c r="E116" i="15"/>
  <c r="L116" i="11"/>
  <c r="J117" i="11" s="1"/>
  <c r="D117" i="11" s="1"/>
  <c r="M116" i="11"/>
  <c r="K117" i="11" s="1"/>
  <c r="I116" i="15"/>
  <c r="L113" i="20"/>
  <c r="J114" i="20" s="1"/>
  <c r="D114" i="20" s="1"/>
  <c r="M113" i="20"/>
  <c r="K114" i="20" s="1"/>
  <c r="E114" i="20" s="1"/>
  <c r="B114" i="18"/>
  <c r="A114" i="18" s="1"/>
  <c r="F114" i="18"/>
  <c r="L111" i="24"/>
  <c r="J112" i="24" s="1"/>
  <c r="M111" i="24"/>
  <c r="K112" i="24" s="1"/>
  <c r="E112" i="24" s="1"/>
  <c r="D116" i="15"/>
  <c r="S114" i="18"/>
  <c r="S115" i="17"/>
  <c r="S113" i="20"/>
  <c r="M110" i="26"/>
  <c r="K111" i="26" s="1"/>
  <c r="E111" i="26" s="1"/>
  <c r="L110" i="26"/>
  <c r="J111" i="26" s="1"/>
  <c r="U109" i="25"/>
  <c r="T110" i="25"/>
  <c r="S112" i="23"/>
  <c r="I114" i="19"/>
  <c r="B116" i="11"/>
  <c r="A116" i="11" s="1"/>
  <c r="F116" i="11"/>
  <c r="I113" i="21"/>
  <c r="D111" i="25"/>
  <c r="M114" i="18"/>
  <c r="K115" i="18" s="1"/>
  <c r="L114" i="18"/>
  <c r="J115" i="18" s="1"/>
  <c r="I115" i="17"/>
  <c r="D115" i="17"/>
  <c r="E129" i="29"/>
  <c r="T111" i="23"/>
  <c r="U110" i="23"/>
  <c r="D114" i="19"/>
  <c r="S110" i="26"/>
  <c r="S116" i="11"/>
  <c r="I129" i="29"/>
  <c r="L112" i="22"/>
  <c r="J113" i="22" s="1"/>
  <c r="M112" i="22"/>
  <c r="K113" i="22" s="1"/>
  <c r="E114" i="19"/>
  <c r="S111" i="24"/>
  <c r="U127" i="29"/>
  <c r="T128" i="29"/>
  <c r="I112" i="23"/>
  <c r="D112" i="23"/>
  <c r="D129" i="29"/>
  <c r="U110" i="25" l="1"/>
  <c r="U112" i="21"/>
  <c r="S111" i="26"/>
  <c r="T111" i="26" s="1"/>
  <c r="S129" i="29"/>
  <c r="M113" i="21"/>
  <c r="K114" i="21" s="1"/>
  <c r="L113" i="21"/>
  <c r="J114" i="21" s="1"/>
  <c r="M116" i="15"/>
  <c r="K117" i="15" s="1"/>
  <c r="E117" i="15" s="1"/>
  <c r="L116" i="15"/>
  <c r="J117" i="15" s="1"/>
  <c r="D117" i="15" s="1"/>
  <c r="B114" i="20"/>
  <c r="A114" i="20" s="1"/>
  <c r="F114" i="20"/>
  <c r="L112" i="23"/>
  <c r="J113" i="23" s="1"/>
  <c r="D113" i="23" s="1"/>
  <c r="M112" i="23"/>
  <c r="K113" i="23" s="1"/>
  <c r="M129" i="29"/>
  <c r="K130" i="29" s="1"/>
  <c r="E130" i="29" s="1"/>
  <c r="L129" i="29"/>
  <c r="J130" i="29" s="1"/>
  <c r="D130" i="29" s="1"/>
  <c r="L114" i="19"/>
  <c r="J115" i="19" s="1"/>
  <c r="D115" i="19" s="1"/>
  <c r="M114" i="19"/>
  <c r="K115" i="19" s="1"/>
  <c r="E115" i="19" s="1"/>
  <c r="B129" i="29"/>
  <c r="A129" i="29" s="1"/>
  <c r="F129" i="29"/>
  <c r="B112" i="23"/>
  <c r="A112" i="23" s="1"/>
  <c r="F112" i="23"/>
  <c r="T111" i="24"/>
  <c r="U110" i="24"/>
  <c r="I113" i="22"/>
  <c r="D113" i="22"/>
  <c r="U115" i="11"/>
  <c r="T116" i="11"/>
  <c r="L115" i="17"/>
  <c r="J116" i="17" s="1"/>
  <c r="D116" i="17" s="1"/>
  <c r="M115" i="17"/>
  <c r="K116" i="17" s="1"/>
  <c r="I111" i="26"/>
  <c r="D111" i="26"/>
  <c r="E115" i="18"/>
  <c r="I112" i="24"/>
  <c r="D112" i="24"/>
  <c r="S116" i="15"/>
  <c r="L111" i="25"/>
  <c r="J112" i="25" s="1"/>
  <c r="M111" i="25"/>
  <c r="K112" i="25" s="1"/>
  <c r="S114" i="19"/>
  <c r="I115" i="18"/>
  <c r="U113" i="18"/>
  <c r="T114" i="18"/>
  <c r="T110" i="26"/>
  <c r="U109" i="26"/>
  <c r="T112" i="23"/>
  <c r="B115" i="17"/>
  <c r="A115" i="17" s="1"/>
  <c r="F115" i="17"/>
  <c r="S114" i="20"/>
  <c r="T114" i="20" s="1"/>
  <c r="B116" i="15"/>
  <c r="A116" i="15" s="1"/>
  <c r="F116" i="15"/>
  <c r="D115" i="18"/>
  <c r="E116" i="16"/>
  <c r="T115" i="17"/>
  <c r="S112" i="24"/>
  <c r="T112" i="24" s="1"/>
  <c r="E113" i="22"/>
  <c r="E117" i="11"/>
  <c r="B114" i="19"/>
  <c r="A114" i="19" s="1"/>
  <c r="F114" i="19"/>
  <c r="U111" i="23"/>
  <c r="B111" i="25"/>
  <c r="A111" i="25" s="1"/>
  <c r="F111" i="25"/>
  <c r="B117" i="11"/>
  <c r="A117" i="11" s="1"/>
  <c r="F117" i="11"/>
  <c r="T113" i="20"/>
  <c r="U112" i="20"/>
  <c r="I114" i="20"/>
  <c r="I117" i="11"/>
  <c r="I116" i="16"/>
  <c r="D116" i="16"/>
  <c r="U114" i="17"/>
  <c r="U113" i="20" l="1"/>
  <c r="B116" i="16"/>
  <c r="A116" i="16" s="1"/>
  <c r="F116" i="16"/>
  <c r="M117" i="11"/>
  <c r="K118" i="11" s="1"/>
  <c r="E118" i="11" s="1"/>
  <c r="L117" i="11"/>
  <c r="J118" i="11" s="1"/>
  <c r="S116" i="16"/>
  <c r="U113" i="19"/>
  <c r="T114" i="19"/>
  <c r="S117" i="15"/>
  <c r="U116" i="15" s="1"/>
  <c r="M111" i="26"/>
  <c r="K112" i="26" s="1"/>
  <c r="L111" i="26"/>
  <c r="J112" i="26" s="1"/>
  <c r="D112" i="26" s="1"/>
  <c r="S113" i="22"/>
  <c r="U110" i="26"/>
  <c r="I112" i="25"/>
  <c r="B116" i="17"/>
  <c r="A116" i="17" s="1"/>
  <c r="F116" i="17"/>
  <c r="S115" i="19"/>
  <c r="B113" i="22"/>
  <c r="A113" i="22" s="1"/>
  <c r="F113" i="22"/>
  <c r="I115" i="19"/>
  <c r="I113" i="23"/>
  <c r="I117" i="15"/>
  <c r="I114" i="21"/>
  <c r="D114" i="21"/>
  <c r="S117" i="11"/>
  <c r="B115" i="18"/>
  <c r="A115" i="18" s="1"/>
  <c r="F115" i="18"/>
  <c r="E112" i="25"/>
  <c r="M112" i="24"/>
  <c r="K113" i="24" s="1"/>
  <c r="L112" i="24"/>
  <c r="J113" i="24" s="1"/>
  <c r="B130" i="29"/>
  <c r="A130" i="29" s="1"/>
  <c r="F130" i="29"/>
  <c r="E114" i="21"/>
  <c r="T116" i="15"/>
  <c r="U115" i="15"/>
  <c r="S115" i="18"/>
  <c r="E116" i="17"/>
  <c r="M113" i="22"/>
  <c r="K114" i="22" s="1"/>
  <c r="E114" i="22" s="1"/>
  <c r="L113" i="22"/>
  <c r="J114" i="22" s="1"/>
  <c r="B113" i="23"/>
  <c r="A113" i="23" s="1"/>
  <c r="F113" i="23"/>
  <c r="I130" i="29"/>
  <c r="S130" i="29"/>
  <c r="T130" i="29" s="1"/>
  <c r="L116" i="16"/>
  <c r="J117" i="16" s="1"/>
  <c r="D117" i="16" s="1"/>
  <c r="M116" i="16"/>
  <c r="K117" i="16" s="1"/>
  <c r="E117" i="16" s="1"/>
  <c r="M114" i="20"/>
  <c r="K115" i="20" s="1"/>
  <c r="L114" i="20"/>
  <c r="J115" i="20" s="1"/>
  <c r="D112" i="25"/>
  <c r="B115" i="19"/>
  <c r="A115" i="19" s="1"/>
  <c r="F115" i="19"/>
  <c r="B117" i="15"/>
  <c r="A117" i="15" s="1"/>
  <c r="F117" i="15"/>
  <c r="L115" i="18"/>
  <c r="J116" i="18" s="1"/>
  <c r="M115" i="18"/>
  <c r="K116" i="18" s="1"/>
  <c r="E116" i="18" s="1"/>
  <c r="B112" i="24"/>
  <c r="A112" i="24" s="1"/>
  <c r="F112" i="24"/>
  <c r="B111" i="26"/>
  <c r="A111" i="26" s="1"/>
  <c r="F111" i="26"/>
  <c r="I116" i="17"/>
  <c r="U111" i="24"/>
  <c r="E113" i="23"/>
  <c r="T129" i="29"/>
  <c r="U128" i="29"/>
  <c r="U129" i="29" l="1"/>
  <c r="T117" i="15"/>
  <c r="B112" i="26"/>
  <c r="A112" i="26" s="1"/>
  <c r="F112" i="26"/>
  <c r="I114" i="22"/>
  <c r="D114" i="22"/>
  <c r="S114" i="22"/>
  <c r="U113" i="22" s="1"/>
  <c r="S117" i="16"/>
  <c r="U116" i="16" s="1"/>
  <c r="S113" i="23"/>
  <c r="I113" i="24"/>
  <c r="D113" i="24"/>
  <c r="I116" i="18"/>
  <c r="I115" i="20"/>
  <c r="D115" i="20"/>
  <c r="S112" i="25"/>
  <c r="T117" i="11"/>
  <c r="U116" i="11"/>
  <c r="L114" i="21"/>
  <c r="J115" i="21" s="1"/>
  <c r="D115" i="21" s="1"/>
  <c r="M114" i="21"/>
  <c r="K115" i="21" s="1"/>
  <c r="E115" i="21" s="1"/>
  <c r="M113" i="23"/>
  <c r="K114" i="23" s="1"/>
  <c r="L113" i="23"/>
  <c r="J114" i="23" s="1"/>
  <c r="T115" i="19"/>
  <c r="E115" i="20"/>
  <c r="M130" i="29"/>
  <c r="K131" i="29" s="1"/>
  <c r="L130" i="29"/>
  <c r="J131" i="29" s="1"/>
  <c r="S116" i="18"/>
  <c r="T116" i="18" s="1"/>
  <c r="S114" i="21"/>
  <c r="M112" i="25"/>
  <c r="K113" i="25" s="1"/>
  <c r="L112" i="25"/>
  <c r="J113" i="25" s="1"/>
  <c r="D113" i="25" s="1"/>
  <c r="I112" i="26"/>
  <c r="L116" i="17"/>
  <c r="J117" i="17" s="1"/>
  <c r="M116" i="17"/>
  <c r="K117" i="17" s="1"/>
  <c r="E117" i="17" s="1"/>
  <c r="T115" i="18"/>
  <c r="U114" i="18"/>
  <c r="B114" i="21"/>
  <c r="A114" i="21" s="1"/>
  <c r="F114" i="21"/>
  <c r="M117" i="15"/>
  <c r="K118" i="15" s="1"/>
  <c r="L117" i="15"/>
  <c r="J118" i="15" s="1"/>
  <c r="L115" i="19"/>
  <c r="J116" i="19" s="1"/>
  <c r="M115" i="19"/>
  <c r="K116" i="19" s="1"/>
  <c r="U112" i="22"/>
  <c r="T113" i="22"/>
  <c r="E112" i="26"/>
  <c r="T116" i="16"/>
  <c r="U115" i="16"/>
  <c r="B117" i="16"/>
  <c r="A117" i="16" s="1"/>
  <c r="F117" i="16"/>
  <c r="B112" i="25"/>
  <c r="A112" i="25" s="1"/>
  <c r="F112" i="25"/>
  <c r="I117" i="16"/>
  <c r="S116" i="17"/>
  <c r="E113" i="24"/>
  <c r="D116" i="18"/>
  <c r="S118" i="11"/>
  <c r="T118" i="11" s="1"/>
  <c r="U114" i="19"/>
  <c r="I118" i="11"/>
  <c r="D118" i="11"/>
  <c r="T117" i="16" l="1"/>
  <c r="B113" i="25"/>
  <c r="A113" i="25" s="1"/>
  <c r="F113" i="25"/>
  <c r="I131" i="29"/>
  <c r="D131" i="29"/>
  <c r="M115" i="20"/>
  <c r="K116" i="20" s="1"/>
  <c r="E116" i="20" s="1"/>
  <c r="L115" i="20"/>
  <c r="J116" i="20" s="1"/>
  <c r="D116" i="20" s="1"/>
  <c r="M113" i="24"/>
  <c r="K114" i="24" s="1"/>
  <c r="E114" i="24" s="1"/>
  <c r="L113" i="24"/>
  <c r="J114" i="24" s="1"/>
  <c r="D114" i="24" s="1"/>
  <c r="M118" i="11"/>
  <c r="K119" i="11" s="1"/>
  <c r="L118" i="11"/>
  <c r="J119" i="11" s="1"/>
  <c r="S117" i="17"/>
  <c r="U116" i="17" s="1"/>
  <c r="S113" i="24"/>
  <c r="E118" i="15"/>
  <c r="I117" i="17"/>
  <c r="D117" i="17"/>
  <c r="U111" i="25"/>
  <c r="T112" i="25"/>
  <c r="B113" i="24"/>
  <c r="A113" i="24" s="1"/>
  <c r="F113" i="24"/>
  <c r="E114" i="23"/>
  <c r="M114" i="22"/>
  <c r="K115" i="22" s="1"/>
  <c r="L114" i="22"/>
  <c r="J115" i="22" s="1"/>
  <c r="B118" i="11"/>
  <c r="A118" i="11" s="1"/>
  <c r="D119" i="11"/>
  <c r="F118" i="11"/>
  <c r="E116" i="19"/>
  <c r="S115" i="21"/>
  <c r="U114" i="21" s="1"/>
  <c r="T113" i="23"/>
  <c r="U112" i="23"/>
  <c r="I116" i="19"/>
  <c r="D116" i="19"/>
  <c r="B115" i="21"/>
  <c r="A115" i="21" s="1"/>
  <c r="F115" i="21"/>
  <c r="M112" i="26"/>
  <c r="K113" i="26" s="1"/>
  <c r="E113" i="26" s="1"/>
  <c r="L112" i="26"/>
  <c r="J113" i="26" s="1"/>
  <c r="T114" i="21"/>
  <c r="U113" i="21"/>
  <c r="E131" i="29"/>
  <c r="I115" i="21"/>
  <c r="U117" i="11"/>
  <c r="B114" i="22"/>
  <c r="A114" i="22" s="1"/>
  <c r="F114" i="22"/>
  <c r="B116" i="18"/>
  <c r="A116" i="18" s="1"/>
  <c r="F116" i="18"/>
  <c r="U115" i="17"/>
  <c r="T116" i="17"/>
  <c r="M117" i="16"/>
  <c r="K118" i="16" s="1"/>
  <c r="L117" i="16"/>
  <c r="J118" i="16" s="1"/>
  <c r="S112" i="26"/>
  <c r="T114" i="22"/>
  <c r="I118" i="15"/>
  <c r="D118" i="15"/>
  <c r="U115" i="18"/>
  <c r="I113" i="25"/>
  <c r="S115" i="20"/>
  <c r="I114" i="23"/>
  <c r="D114" i="23"/>
  <c r="E113" i="25"/>
  <c r="B115" i="20"/>
  <c r="A115" i="20" s="1"/>
  <c r="F115" i="20"/>
  <c r="M116" i="18"/>
  <c r="K117" i="18" s="1"/>
  <c r="L116" i="18"/>
  <c r="J117" i="18" s="1"/>
  <c r="T117" i="17" l="1"/>
  <c r="T115" i="21"/>
  <c r="E117" i="18"/>
  <c r="S116" i="20"/>
  <c r="I118" i="16"/>
  <c r="D118" i="16"/>
  <c r="L116" i="19"/>
  <c r="J117" i="19" s="1"/>
  <c r="M116" i="19"/>
  <c r="K117" i="19" s="1"/>
  <c r="B114" i="24"/>
  <c r="A114" i="24" s="1"/>
  <c r="F114" i="24"/>
  <c r="L117" i="17"/>
  <c r="J118" i="17" s="1"/>
  <c r="D118" i="17" s="1"/>
  <c r="M117" i="17"/>
  <c r="K118" i="17" s="1"/>
  <c r="E119" i="11"/>
  <c r="B114" i="23"/>
  <c r="A114" i="23" s="1"/>
  <c r="F114" i="23"/>
  <c r="I117" i="18"/>
  <c r="M114" i="23"/>
  <c r="K115" i="23" s="1"/>
  <c r="E115" i="23" s="1"/>
  <c r="L114" i="23"/>
  <c r="J115" i="23" s="1"/>
  <c r="D115" i="23" s="1"/>
  <c r="L113" i="25"/>
  <c r="J114" i="25" s="1"/>
  <c r="M113" i="25"/>
  <c r="K114" i="25" s="1"/>
  <c r="S113" i="26"/>
  <c r="U112" i="26" s="1"/>
  <c r="D117" i="18"/>
  <c r="S131" i="29"/>
  <c r="S116" i="19"/>
  <c r="S114" i="24"/>
  <c r="T114" i="24" s="1"/>
  <c r="I119" i="11"/>
  <c r="I116" i="20"/>
  <c r="L131" i="29"/>
  <c r="J132" i="29" s="1"/>
  <c r="D132" i="29" s="1"/>
  <c r="M131" i="29"/>
  <c r="K132" i="29" s="1"/>
  <c r="S113" i="25"/>
  <c r="L118" i="15"/>
  <c r="J119" i="15" s="1"/>
  <c r="D119" i="15" s="1"/>
  <c r="M118" i="15"/>
  <c r="K119" i="15" s="1"/>
  <c r="E119" i="15" s="1"/>
  <c r="I115" i="22"/>
  <c r="T113" i="24"/>
  <c r="U112" i="24"/>
  <c r="T115" i="20"/>
  <c r="U114" i="20"/>
  <c r="E118" i="16"/>
  <c r="I113" i="26"/>
  <c r="D113" i="26"/>
  <c r="E115" i="22"/>
  <c r="S118" i="15"/>
  <c r="I114" i="24"/>
  <c r="B116" i="20"/>
  <c r="A116" i="20" s="1"/>
  <c r="F116" i="20"/>
  <c r="B118" i="15"/>
  <c r="A118" i="15" s="1"/>
  <c r="F118" i="15"/>
  <c r="U111" i="26"/>
  <c r="T112" i="26"/>
  <c r="D115" i="22"/>
  <c r="L115" i="21"/>
  <c r="J116" i="21" s="1"/>
  <c r="M115" i="21"/>
  <c r="K116" i="21" s="1"/>
  <c r="B116" i="19"/>
  <c r="A116" i="19" s="1"/>
  <c r="F116" i="19"/>
  <c r="B119" i="11"/>
  <c r="A119" i="11" s="1"/>
  <c r="F119" i="11"/>
  <c r="S114" i="23"/>
  <c r="B117" i="17"/>
  <c r="A117" i="17" s="1"/>
  <c r="F117" i="17"/>
  <c r="B131" i="29"/>
  <c r="A131" i="29" s="1"/>
  <c r="F131" i="29"/>
  <c r="T113" i="26" l="1"/>
  <c r="B119" i="15"/>
  <c r="A119" i="15" s="1"/>
  <c r="F119" i="15"/>
  <c r="B118" i="17"/>
  <c r="A118" i="17" s="1"/>
  <c r="F118" i="17"/>
  <c r="S119" i="15"/>
  <c r="T119" i="15" s="1"/>
  <c r="I118" i="17"/>
  <c r="U113" i="23"/>
  <c r="T114" i="23"/>
  <c r="B115" i="22"/>
  <c r="A115" i="22" s="1"/>
  <c r="F115" i="22"/>
  <c r="B113" i="26"/>
  <c r="A113" i="26" s="1"/>
  <c r="F113" i="26"/>
  <c r="T116" i="20"/>
  <c r="U113" i="24"/>
  <c r="B115" i="23"/>
  <c r="A115" i="23" s="1"/>
  <c r="F115" i="23"/>
  <c r="E118" i="17"/>
  <c r="I119" i="15"/>
  <c r="M116" i="20"/>
  <c r="K117" i="20" s="1"/>
  <c r="L116" i="20"/>
  <c r="J117" i="20" s="1"/>
  <c r="B118" i="16"/>
  <c r="A118" i="16" s="1"/>
  <c r="F118" i="16"/>
  <c r="E116" i="21"/>
  <c r="U117" i="15"/>
  <c r="T118" i="15"/>
  <c r="M113" i="26"/>
  <c r="K114" i="26" s="1"/>
  <c r="L113" i="26"/>
  <c r="J114" i="26" s="1"/>
  <c r="E114" i="25"/>
  <c r="T116" i="19"/>
  <c r="U115" i="19"/>
  <c r="E132" i="29"/>
  <c r="B117" i="18"/>
  <c r="A117" i="18" s="1"/>
  <c r="F117" i="18"/>
  <c r="I114" i="25"/>
  <c r="D114" i="25"/>
  <c r="L117" i="18"/>
  <c r="J118" i="18" s="1"/>
  <c r="D118" i="18" s="1"/>
  <c r="M117" i="18"/>
  <c r="K118" i="18" s="1"/>
  <c r="E118" i="18" s="1"/>
  <c r="S119" i="11"/>
  <c r="I117" i="19"/>
  <c r="S117" i="18"/>
  <c r="B132" i="29"/>
  <c r="A132" i="29" s="1"/>
  <c r="F132" i="29"/>
  <c r="S115" i="23"/>
  <c r="D117" i="19"/>
  <c r="I116" i="21"/>
  <c r="D116" i="21"/>
  <c r="M114" i="24"/>
  <c r="K115" i="24" s="1"/>
  <c r="L114" i="24"/>
  <c r="J115" i="24" s="1"/>
  <c r="S115" i="22"/>
  <c r="S118" i="16"/>
  <c r="U115" i="20"/>
  <c r="M115" i="22"/>
  <c r="K116" i="22" s="1"/>
  <c r="L115" i="22"/>
  <c r="J116" i="22" s="1"/>
  <c r="D116" i="22" s="1"/>
  <c r="U112" i="25"/>
  <c r="T113" i="25"/>
  <c r="I132" i="29"/>
  <c r="L119" i="11"/>
  <c r="J120" i="11" s="1"/>
  <c r="M119" i="11"/>
  <c r="K120" i="11" s="1"/>
  <c r="E120" i="11" s="1"/>
  <c r="E117" i="19"/>
  <c r="U130" i="29"/>
  <c r="T131" i="29"/>
  <c r="I115" i="23"/>
  <c r="L118" i="16"/>
  <c r="J119" i="16" s="1"/>
  <c r="M118" i="16"/>
  <c r="K119" i="16" s="1"/>
  <c r="E119" i="16" s="1"/>
  <c r="S118" i="18" l="1"/>
  <c r="T118" i="18" s="1"/>
  <c r="B114" i="25"/>
  <c r="A114" i="25" s="1"/>
  <c r="F114" i="25"/>
  <c r="S118" i="17"/>
  <c r="S117" i="19"/>
  <c r="I115" i="24"/>
  <c r="D115" i="24"/>
  <c r="T117" i="18"/>
  <c r="U116" i="18"/>
  <c r="I119" i="16"/>
  <c r="I120" i="11"/>
  <c r="D120" i="11"/>
  <c r="E116" i="22"/>
  <c r="B116" i="21"/>
  <c r="A116" i="21" s="1"/>
  <c r="F116" i="21"/>
  <c r="I118" i="18"/>
  <c r="S116" i="21"/>
  <c r="L119" i="15"/>
  <c r="J120" i="15" s="1"/>
  <c r="M119" i="15"/>
  <c r="K120" i="15" s="1"/>
  <c r="U114" i="22"/>
  <c r="T115" i="22"/>
  <c r="S120" i="11"/>
  <c r="B118" i="18"/>
  <c r="A118" i="18" s="1"/>
  <c r="F118" i="18"/>
  <c r="S114" i="25"/>
  <c r="I117" i="20"/>
  <c r="D117" i="20"/>
  <c r="L132" i="29"/>
  <c r="J133" i="29" s="1"/>
  <c r="M132" i="29"/>
  <c r="K133" i="29" s="1"/>
  <c r="S119" i="16"/>
  <c r="U118" i="16" s="1"/>
  <c r="M116" i="21"/>
  <c r="K117" i="21" s="1"/>
  <c r="L116" i="21"/>
  <c r="J117" i="21" s="1"/>
  <c r="U118" i="11"/>
  <c r="T119" i="11"/>
  <c r="I114" i="26"/>
  <c r="E117" i="20"/>
  <c r="B116" i="22"/>
  <c r="A116" i="22" s="1"/>
  <c r="F116" i="22"/>
  <c r="U114" i="23"/>
  <c r="M115" i="23"/>
  <c r="K116" i="23" s="1"/>
  <c r="L115" i="23"/>
  <c r="J116" i="23" s="1"/>
  <c r="I116" i="22"/>
  <c r="U117" i="16"/>
  <c r="T118" i="16"/>
  <c r="E115" i="24"/>
  <c r="B117" i="19"/>
  <c r="A117" i="19" s="1"/>
  <c r="F117" i="19"/>
  <c r="M117" i="19"/>
  <c r="K118" i="19" s="1"/>
  <c r="L117" i="19"/>
  <c r="J118" i="19" s="1"/>
  <c r="M114" i="25"/>
  <c r="K115" i="25" s="1"/>
  <c r="E115" i="25" s="1"/>
  <c r="L114" i="25"/>
  <c r="J115" i="25" s="1"/>
  <c r="S132" i="29"/>
  <c r="E114" i="26"/>
  <c r="U118" i="15"/>
  <c r="D119" i="16"/>
  <c r="D114" i="26"/>
  <c r="T115" i="23"/>
  <c r="L118" i="17"/>
  <c r="J119" i="17" s="1"/>
  <c r="M118" i="17"/>
  <c r="K119" i="17" s="1"/>
  <c r="E119" i="17" s="1"/>
  <c r="U117" i="18" l="1"/>
  <c r="T119" i="16"/>
  <c r="S115" i="25"/>
  <c r="T115" i="25" s="1"/>
  <c r="S114" i="26"/>
  <c r="I115" i="25"/>
  <c r="S117" i="20"/>
  <c r="T114" i="25"/>
  <c r="U113" i="25"/>
  <c r="S116" i="22"/>
  <c r="M117" i="20"/>
  <c r="K118" i="20" s="1"/>
  <c r="E118" i="20" s="1"/>
  <c r="L117" i="20"/>
  <c r="J118" i="20" s="1"/>
  <c r="D118" i="20" s="1"/>
  <c r="E117" i="21"/>
  <c r="U117" i="17"/>
  <c r="T118" i="17"/>
  <c r="I119" i="17"/>
  <c r="D119" i="17"/>
  <c r="E133" i="29"/>
  <c r="I118" i="19"/>
  <c r="M116" i="22"/>
  <c r="K117" i="22" s="1"/>
  <c r="L116" i="22"/>
  <c r="J117" i="22" s="1"/>
  <c r="L114" i="26"/>
  <c r="J115" i="26" s="1"/>
  <c r="D115" i="26" s="1"/>
  <c r="M114" i="26"/>
  <c r="K115" i="26" s="1"/>
  <c r="E115" i="26" s="1"/>
  <c r="T120" i="11"/>
  <c r="B115" i="24"/>
  <c r="A115" i="24" s="1"/>
  <c r="F115" i="24"/>
  <c r="U116" i="19"/>
  <c r="T117" i="19"/>
  <c r="D115" i="25"/>
  <c r="S115" i="24"/>
  <c r="I117" i="21"/>
  <c r="B117" i="20"/>
  <c r="A117" i="20" s="1"/>
  <c r="F117" i="20"/>
  <c r="M118" i="18"/>
  <c r="K119" i="18" s="1"/>
  <c r="L118" i="18"/>
  <c r="J119" i="18" s="1"/>
  <c r="L120" i="11"/>
  <c r="J121" i="11" s="1"/>
  <c r="D121" i="11" s="1"/>
  <c r="M120" i="11"/>
  <c r="K121" i="11" s="1"/>
  <c r="S119" i="17"/>
  <c r="B114" i="26"/>
  <c r="A114" i="26" s="1"/>
  <c r="F114" i="26"/>
  <c r="I116" i="23"/>
  <c r="D116" i="23"/>
  <c r="I133" i="29"/>
  <c r="D133" i="29"/>
  <c r="E120" i="15"/>
  <c r="M115" i="24"/>
  <c r="K116" i="24" s="1"/>
  <c r="L115" i="24"/>
  <c r="J116" i="24" s="1"/>
  <c r="D116" i="24" s="1"/>
  <c r="B119" i="16"/>
  <c r="A119" i="16" s="1"/>
  <c r="F119" i="16"/>
  <c r="U131" i="29"/>
  <c r="T132" i="29"/>
  <c r="D118" i="19"/>
  <c r="E116" i="23"/>
  <c r="U119" i="11"/>
  <c r="I120" i="15"/>
  <c r="D120" i="15"/>
  <c r="T116" i="21"/>
  <c r="U115" i="21"/>
  <c r="D117" i="21"/>
  <c r="B120" i="11"/>
  <c r="A120" i="11" s="1"/>
  <c r="F120" i="11"/>
  <c r="M119" i="16"/>
  <c r="K120" i="16" s="1"/>
  <c r="L119" i="16"/>
  <c r="J120" i="16" s="1"/>
  <c r="D120" i="16" s="1"/>
  <c r="E118" i="19"/>
  <c r="U114" i="25" l="1"/>
  <c r="B116" i="24"/>
  <c r="A116" i="24" s="1"/>
  <c r="F116" i="24"/>
  <c r="S118" i="20"/>
  <c r="U117" i="20" s="1"/>
  <c r="B120" i="16"/>
  <c r="A120" i="16" s="1"/>
  <c r="F120" i="16"/>
  <c r="S115" i="26"/>
  <c r="T115" i="26" s="1"/>
  <c r="S118" i="19"/>
  <c r="S120" i="15"/>
  <c r="B115" i="26"/>
  <c r="A115" i="26" s="1"/>
  <c r="F115" i="26"/>
  <c r="S133" i="29"/>
  <c r="S117" i="21"/>
  <c r="B118" i="19"/>
  <c r="A118" i="19" s="1"/>
  <c r="F118" i="19"/>
  <c r="M116" i="23"/>
  <c r="K117" i="23" s="1"/>
  <c r="L116" i="23"/>
  <c r="J117" i="23" s="1"/>
  <c r="D117" i="23" s="1"/>
  <c r="I121" i="11"/>
  <c r="B115" i="25"/>
  <c r="A115" i="25" s="1"/>
  <c r="F115" i="25"/>
  <c r="B119" i="17"/>
  <c r="A119" i="17" s="1"/>
  <c r="F119" i="17"/>
  <c r="B120" i="15"/>
  <c r="A120" i="15" s="1"/>
  <c r="F120" i="15"/>
  <c r="S116" i="23"/>
  <c r="B116" i="23"/>
  <c r="A116" i="23" s="1"/>
  <c r="F116" i="23"/>
  <c r="E119" i="18"/>
  <c r="T115" i="24"/>
  <c r="U114" i="24"/>
  <c r="I115" i="26"/>
  <c r="L119" i="17"/>
  <c r="J120" i="17" s="1"/>
  <c r="M119" i="17"/>
  <c r="K120" i="17" s="1"/>
  <c r="U118" i="17"/>
  <c r="I118" i="20"/>
  <c r="U115" i="22"/>
  <c r="T116" i="22"/>
  <c r="B121" i="11"/>
  <c r="A121" i="11" s="1"/>
  <c r="F121" i="11"/>
  <c r="L133" i="29"/>
  <c r="J134" i="29" s="1"/>
  <c r="D134" i="29" s="1"/>
  <c r="M133" i="29"/>
  <c r="K134" i="29" s="1"/>
  <c r="E121" i="11"/>
  <c r="I117" i="22"/>
  <c r="D117" i="22"/>
  <c r="T114" i="26"/>
  <c r="U113" i="26"/>
  <c r="I120" i="16"/>
  <c r="L120" i="15"/>
  <c r="J121" i="15" s="1"/>
  <c r="M120" i="15"/>
  <c r="K121" i="15" s="1"/>
  <c r="L117" i="21"/>
  <c r="J118" i="21" s="1"/>
  <c r="D118" i="21" s="1"/>
  <c r="M117" i="21"/>
  <c r="K118" i="21" s="1"/>
  <c r="E118" i="21" s="1"/>
  <c r="E120" i="16"/>
  <c r="B117" i="21"/>
  <c r="A117" i="21" s="1"/>
  <c r="F117" i="21"/>
  <c r="I116" i="24"/>
  <c r="B133" i="29"/>
  <c r="A133" i="29" s="1"/>
  <c r="F133" i="29"/>
  <c r="I119" i="18"/>
  <c r="D119" i="18"/>
  <c r="B118" i="20"/>
  <c r="A118" i="20" s="1"/>
  <c r="F118" i="20"/>
  <c r="E116" i="24"/>
  <c r="M118" i="19"/>
  <c r="K119" i="19" s="1"/>
  <c r="E119" i="19" s="1"/>
  <c r="L118" i="19"/>
  <c r="J119" i="19" s="1"/>
  <c r="T119" i="17"/>
  <c r="E117" i="22"/>
  <c r="U116" i="20"/>
  <c r="T117" i="20"/>
  <c r="L115" i="25"/>
  <c r="J116" i="25" s="1"/>
  <c r="M115" i="25"/>
  <c r="K116" i="25" s="1"/>
  <c r="U114" i="26" l="1"/>
  <c r="T118" i="20"/>
  <c r="S119" i="19"/>
  <c r="U118" i="19" s="1"/>
  <c r="I116" i="25"/>
  <c r="L117" i="22"/>
  <c r="J118" i="22" s="1"/>
  <c r="D118" i="22" s="1"/>
  <c r="M117" i="22"/>
  <c r="K118" i="22" s="1"/>
  <c r="E118" i="22" s="1"/>
  <c r="I120" i="17"/>
  <c r="T116" i="23"/>
  <c r="U115" i="23"/>
  <c r="D116" i="25"/>
  <c r="T118" i="19"/>
  <c r="U117" i="19"/>
  <c r="S117" i="22"/>
  <c r="D120" i="17"/>
  <c r="U116" i="21"/>
  <c r="T117" i="21"/>
  <c r="E121" i="15"/>
  <c r="E116" i="25"/>
  <c r="I119" i="19"/>
  <c r="B119" i="18"/>
  <c r="A119" i="18" s="1"/>
  <c r="F119" i="18"/>
  <c r="B134" i="29"/>
  <c r="A134" i="29" s="1"/>
  <c r="F134" i="29"/>
  <c r="M120" i="16"/>
  <c r="K121" i="16" s="1"/>
  <c r="E121" i="16" s="1"/>
  <c r="L120" i="16"/>
  <c r="J121" i="16" s="1"/>
  <c r="I134" i="29"/>
  <c r="E120" i="17"/>
  <c r="S119" i="18"/>
  <c r="E117" i="23"/>
  <c r="L121" i="11"/>
  <c r="J122" i="11" s="1"/>
  <c r="M121" i="11"/>
  <c r="K122" i="11" s="1"/>
  <c r="E122" i="11" s="1"/>
  <c r="D119" i="19"/>
  <c r="U132" i="29"/>
  <c r="T133" i="29"/>
  <c r="B118" i="21"/>
  <c r="A118" i="21" s="1"/>
  <c r="F118" i="21"/>
  <c r="S121" i="11"/>
  <c r="M118" i="20"/>
  <c r="K119" i="20" s="1"/>
  <c r="L118" i="20"/>
  <c r="J119" i="20" s="1"/>
  <c r="B117" i="23"/>
  <c r="A117" i="23" s="1"/>
  <c r="F117" i="23"/>
  <c r="I117" i="23"/>
  <c r="S118" i="21"/>
  <c r="U117" i="21" s="1"/>
  <c r="S116" i="24"/>
  <c r="L119" i="18"/>
  <c r="J120" i="18" s="1"/>
  <c r="M119" i="18"/>
  <c r="K120" i="18" s="1"/>
  <c r="E120" i="18" s="1"/>
  <c r="L116" i="24"/>
  <c r="J117" i="24" s="1"/>
  <c r="M116" i="24"/>
  <c r="K117" i="24" s="1"/>
  <c r="E117" i="24" s="1"/>
  <c r="S120" i="16"/>
  <c r="I118" i="21"/>
  <c r="I121" i="15"/>
  <c r="B117" i="22"/>
  <c r="A117" i="22" s="1"/>
  <c r="F117" i="22"/>
  <c r="L115" i="26"/>
  <c r="J116" i="26" s="1"/>
  <c r="M115" i="26"/>
  <c r="K116" i="26" s="1"/>
  <c r="D121" i="15"/>
  <c r="E134" i="29"/>
  <c r="U119" i="15"/>
  <c r="T120" i="15"/>
  <c r="T119" i="19" l="1"/>
  <c r="S120" i="18"/>
  <c r="T120" i="18" s="1"/>
  <c r="S117" i="24"/>
  <c r="T117" i="24" s="1"/>
  <c r="S122" i="11"/>
  <c r="T122" i="11" s="1"/>
  <c r="B118" i="22"/>
  <c r="A118" i="22" s="1"/>
  <c r="F118" i="22"/>
  <c r="U118" i="18"/>
  <c r="T119" i="18"/>
  <c r="B116" i="25"/>
  <c r="A116" i="25" s="1"/>
  <c r="F116" i="25"/>
  <c r="L116" i="25"/>
  <c r="J117" i="25" s="1"/>
  <c r="D117" i="25" s="1"/>
  <c r="M116" i="25"/>
  <c r="K117" i="25" s="1"/>
  <c r="I117" i="24"/>
  <c r="D117" i="24"/>
  <c r="M117" i="23"/>
  <c r="K118" i="23" s="1"/>
  <c r="E118" i="23" s="1"/>
  <c r="L117" i="23"/>
  <c r="J118" i="23" s="1"/>
  <c r="I122" i="11"/>
  <c r="D122" i="11"/>
  <c r="I121" i="16"/>
  <c r="D121" i="16"/>
  <c r="S134" i="29"/>
  <c r="E116" i="26"/>
  <c r="L121" i="15"/>
  <c r="J122" i="15" s="1"/>
  <c r="D122" i="15" s="1"/>
  <c r="M121" i="15"/>
  <c r="K122" i="15" s="1"/>
  <c r="E122" i="15" s="1"/>
  <c r="U119" i="16"/>
  <c r="T120" i="16"/>
  <c r="I120" i="18"/>
  <c r="B119" i="19"/>
  <c r="A119" i="19" s="1"/>
  <c r="F119" i="19"/>
  <c r="D120" i="18"/>
  <c r="T118" i="21"/>
  <c r="S118" i="22"/>
  <c r="I116" i="26"/>
  <c r="D116" i="26"/>
  <c r="U120" i="11"/>
  <c r="T121" i="11"/>
  <c r="L134" i="29"/>
  <c r="J135" i="29" s="1"/>
  <c r="M134" i="29"/>
  <c r="K135" i="29" s="1"/>
  <c r="S121" i="15"/>
  <c r="I118" i="22"/>
  <c r="L118" i="21"/>
  <c r="J119" i="21" s="1"/>
  <c r="M118" i="21"/>
  <c r="K119" i="21" s="1"/>
  <c r="U115" i="24"/>
  <c r="T116" i="24"/>
  <c r="I119" i="20"/>
  <c r="D119" i="20"/>
  <c r="S120" i="17"/>
  <c r="M119" i="19"/>
  <c r="K120" i="19" s="1"/>
  <c r="L119" i="19"/>
  <c r="J120" i="19" s="1"/>
  <c r="D120" i="19" s="1"/>
  <c r="B121" i="15"/>
  <c r="A121" i="15" s="1"/>
  <c r="F121" i="15"/>
  <c r="S121" i="16"/>
  <c r="U120" i="16" s="1"/>
  <c r="E119" i="20"/>
  <c r="S117" i="23"/>
  <c r="S116" i="25"/>
  <c r="B120" i="17"/>
  <c r="A120" i="17" s="1"/>
  <c r="F120" i="17"/>
  <c r="T117" i="22"/>
  <c r="U116" i="22"/>
  <c r="L120" i="17"/>
  <c r="J121" i="17" s="1"/>
  <c r="D121" i="17" s="1"/>
  <c r="M120" i="17"/>
  <c r="K121" i="17" s="1"/>
  <c r="E121" i="17" s="1"/>
  <c r="U121" i="11" l="1"/>
  <c r="T121" i="16"/>
  <c r="U116" i="24"/>
  <c r="U119" i="18"/>
  <c r="B121" i="17"/>
  <c r="A121" i="17" s="1"/>
  <c r="F121" i="17"/>
  <c r="S121" i="17"/>
  <c r="U120" i="17" s="1"/>
  <c r="I135" i="29"/>
  <c r="D135" i="29"/>
  <c r="B121" i="16"/>
  <c r="A121" i="16" s="1"/>
  <c r="F121" i="16"/>
  <c r="B117" i="24"/>
  <c r="A117" i="24" s="1"/>
  <c r="F117" i="24"/>
  <c r="B117" i="25"/>
  <c r="A117" i="25" s="1"/>
  <c r="F117" i="25"/>
  <c r="T118" i="22"/>
  <c r="S118" i="23"/>
  <c r="T118" i="23" s="1"/>
  <c r="U119" i="17"/>
  <c r="T120" i="17"/>
  <c r="E119" i="21"/>
  <c r="M122" i="11"/>
  <c r="K123" i="11" s="1"/>
  <c r="L122" i="11"/>
  <c r="J123" i="11" s="1"/>
  <c r="T116" i="25"/>
  <c r="U115" i="25"/>
  <c r="S119" i="20"/>
  <c r="E120" i="19"/>
  <c r="B116" i="26"/>
  <c r="A116" i="26" s="1"/>
  <c r="F116" i="26"/>
  <c r="I122" i="15"/>
  <c r="E135" i="29"/>
  <c r="B122" i="11"/>
  <c r="A122" i="11" s="1"/>
  <c r="F122" i="11"/>
  <c r="M119" i="20"/>
  <c r="K120" i="20" s="1"/>
  <c r="L119" i="20"/>
  <c r="J120" i="20" s="1"/>
  <c r="D120" i="20" s="1"/>
  <c r="L118" i="22"/>
  <c r="J119" i="22" s="1"/>
  <c r="M118" i="22"/>
  <c r="K119" i="22" s="1"/>
  <c r="B120" i="19"/>
  <c r="A120" i="19" s="1"/>
  <c r="F120" i="19"/>
  <c r="S116" i="26"/>
  <c r="S122" i="15"/>
  <c r="T122" i="15" s="1"/>
  <c r="L116" i="26"/>
  <c r="J117" i="26" s="1"/>
  <c r="D117" i="26" s="1"/>
  <c r="M116" i="26"/>
  <c r="K117" i="26" s="1"/>
  <c r="L120" i="18"/>
  <c r="J121" i="18" s="1"/>
  <c r="D121" i="18" s="1"/>
  <c r="M120" i="18"/>
  <c r="K121" i="18" s="1"/>
  <c r="I121" i="17"/>
  <c r="U117" i="22"/>
  <c r="E117" i="25"/>
  <c r="U116" i="23"/>
  <c r="T117" i="23"/>
  <c r="B122" i="15"/>
  <c r="A122" i="15" s="1"/>
  <c r="F122" i="15"/>
  <c r="I120" i="19"/>
  <c r="B119" i="20"/>
  <c r="A119" i="20" s="1"/>
  <c r="F119" i="20"/>
  <c r="I119" i="21"/>
  <c r="D119" i="21"/>
  <c r="U120" i="15"/>
  <c r="T121" i="15"/>
  <c r="B120" i="18"/>
  <c r="A120" i="18" s="1"/>
  <c r="F120" i="18"/>
  <c r="U133" i="29"/>
  <c r="T134" i="29"/>
  <c r="L121" i="16"/>
  <c r="J122" i="16" s="1"/>
  <c r="D122" i="16" s="1"/>
  <c r="M121" i="16"/>
  <c r="K122" i="16" s="1"/>
  <c r="I118" i="23"/>
  <c r="D118" i="23"/>
  <c r="L117" i="24"/>
  <c r="J118" i="24" s="1"/>
  <c r="D118" i="24" s="1"/>
  <c r="M117" i="24"/>
  <c r="K118" i="24" s="1"/>
  <c r="I117" i="25"/>
  <c r="U121" i="15" l="1"/>
  <c r="U117" i="23"/>
  <c r="T121" i="17"/>
  <c r="B117" i="26"/>
  <c r="A117" i="26" s="1"/>
  <c r="F117" i="26"/>
  <c r="B118" i="24"/>
  <c r="A118" i="24" s="1"/>
  <c r="F118" i="24"/>
  <c r="E122" i="16"/>
  <c r="L119" i="21"/>
  <c r="J120" i="21" s="1"/>
  <c r="D120" i="21" s="1"/>
  <c r="M119" i="21"/>
  <c r="K120" i="21" s="1"/>
  <c r="S120" i="19"/>
  <c r="I122" i="16"/>
  <c r="M120" i="19"/>
  <c r="K121" i="19" s="1"/>
  <c r="L120" i="19"/>
  <c r="J121" i="19" s="1"/>
  <c r="L121" i="17"/>
  <c r="J122" i="17" s="1"/>
  <c r="M121" i="17"/>
  <c r="K122" i="17" s="1"/>
  <c r="E119" i="22"/>
  <c r="I123" i="11"/>
  <c r="M117" i="25"/>
  <c r="K118" i="25" s="1"/>
  <c r="E118" i="25" s="1"/>
  <c r="L117" i="25"/>
  <c r="J118" i="25" s="1"/>
  <c r="E118" i="24"/>
  <c r="M118" i="23"/>
  <c r="K119" i="23" s="1"/>
  <c r="L118" i="23"/>
  <c r="J119" i="23" s="1"/>
  <c r="I121" i="18"/>
  <c r="I120" i="20"/>
  <c r="D123" i="11"/>
  <c r="M122" i="15"/>
  <c r="K123" i="15" s="1"/>
  <c r="L122" i="15"/>
  <c r="J123" i="15" s="1"/>
  <c r="U118" i="20"/>
  <c r="T119" i="20"/>
  <c r="S119" i="21"/>
  <c r="I118" i="24"/>
  <c r="B121" i="18"/>
  <c r="A121" i="18" s="1"/>
  <c r="F121" i="18"/>
  <c r="E117" i="26"/>
  <c r="B122" i="16"/>
  <c r="A122" i="16" s="1"/>
  <c r="F122" i="16"/>
  <c r="B135" i="29"/>
  <c r="A135" i="29" s="1"/>
  <c r="F135" i="29"/>
  <c r="B118" i="23"/>
  <c r="A118" i="23" s="1"/>
  <c r="F118" i="23"/>
  <c r="I117" i="26"/>
  <c r="T116" i="26"/>
  <c r="U115" i="26"/>
  <c r="S135" i="29"/>
  <c r="B119" i="21"/>
  <c r="A119" i="21" s="1"/>
  <c r="F119" i="21"/>
  <c r="B120" i="20"/>
  <c r="A120" i="20" s="1"/>
  <c r="F120" i="20"/>
  <c r="S117" i="25"/>
  <c r="E121" i="18"/>
  <c r="I119" i="22"/>
  <c r="D119" i="22"/>
  <c r="E120" i="20"/>
  <c r="E123" i="11"/>
  <c r="L135" i="29"/>
  <c r="J136" i="29" s="1"/>
  <c r="D136" i="29" s="1"/>
  <c r="M135" i="29"/>
  <c r="K136" i="29" s="1"/>
  <c r="E136" i="29" s="1"/>
  <c r="S136" i="29" l="1"/>
  <c r="T136" i="29" s="1"/>
  <c r="B119" i="22"/>
  <c r="A119" i="22" s="1"/>
  <c r="F119" i="22"/>
  <c r="U116" i="25"/>
  <c r="T117" i="25"/>
  <c r="T135" i="29"/>
  <c r="U134" i="29"/>
  <c r="I123" i="15"/>
  <c r="D123" i="15"/>
  <c r="M120" i="20"/>
  <c r="K121" i="20" s="1"/>
  <c r="E121" i="20" s="1"/>
  <c r="L120" i="20"/>
  <c r="J121" i="20" s="1"/>
  <c r="M123" i="11"/>
  <c r="K124" i="11" s="1"/>
  <c r="E124" i="11" s="1"/>
  <c r="L123" i="11"/>
  <c r="J124" i="11" s="1"/>
  <c r="D124" i="11" s="1"/>
  <c r="S121" i="18"/>
  <c r="B120" i="21"/>
  <c r="A120" i="21" s="1"/>
  <c r="F120" i="21"/>
  <c r="B136" i="29"/>
  <c r="A136" i="29" s="1"/>
  <c r="F136" i="29"/>
  <c r="I119" i="23"/>
  <c r="S119" i="22"/>
  <c r="I136" i="29"/>
  <c r="S118" i="25"/>
  <c r="T118" i="25" s="1"/>
  <c r="M118" i="24"/>
  <c r="K119" i="24" s="1"/>
  <c r="E119" i="24" s="1"/>
  <c r="L118" i="24"/>
  <c r="J119" i="24" s="1"/>
  <c r="T119" i="21"/>
  <c r="U118" i="21"/>
  <c r="S118" i="24"/>
  <c r="I121" i="19"/>
  <c r="D121" i="19"/>
  <c r="E121" i="19"/>
  <c r="S122" i="16"/>
  <c r="S120" i="20"/>
  <c r="M121" i="18"/>
  <c r="K122" i="18" s="1"/>
  <c r="L121" i="18"/>
  <c r="J122" i="18" s="1"/>
  <c r="U119" i="19"/>
  <c r="T120" i="19"/>
  <c r="S117" i="26"/>
  <c r="E123" i="15"/>
  <c r="I118" i="25"/>
  <c r="D118" i="25"/>
  <c r="E122" i="17"/>
  <c r="S123" i="11"/>
  <c r="L119" i="22"/>
  <c r="J120" i="22" s="1"/>
  <c r="M119" i="22"/>
  <c r="K120" i="22" s="1"/>
  <c r="M117" i="26"/>
  <c r="K118" i="26" s="1"/>
  <c r="E118" i="26" s="1"/>
  <c r="L117" i="26"/>
  <c r="J118" i="26" s="1"/>
  <c r="D119" i="23"/>
  <c r="E120" i="21"/>
  <c r="B123" i="11"/>
  <c r="A123" i="11" s="1"/>
  <c r="F123" i="11"/>
  <c r="E119" i="23"/>
  <c r="I122" i="17"/>
  <c r="D122" i="17"/>
  <c r="L122" i="16"/>
  <c r="J123" i="16" s="1"/>
  <c r="M122" i="16"/>
  <c r="K123" i="16" s="1"/>
  <c r="I120" i="21"/>
  <c r="U135" i="29" l="1"/>
  <c r="S118" i="26"/>
  <c r="U117" i="26" s="1"/>
  <c r="S120" i="21"/>
  <c r="U121" i="16"/>
  <c r="T122" i="16"/>
  <c r="S119" i="24"/>
  <c r="U118" i="24" s="1"/>
  <c r="U120" i="18"/>
  <c r="T121" i="18"/>
  <c r="L123" i="15"/>
  <c r="J124" i="15" s="1"/>
  <c r="D124" i="15" s="1"/>
  <c r="M123" i="15"/>
  <c r="K124" i="15" s="1"/>
  <c r="E124" i="15" s="1"/>
  <c r="L122" i="17"/>
  <c r="J123" i="17" s="1"/>
  <c r="M122" i="17"/>
  <c r="K123" i="17" s="1"/>
  <c r="S122" i="17"/>
  <c r="M118" i="25"/>
  <c r="K119" i="25" s="1"/>
  <c r="L118" i="25"/>
  <c r="J119" i="25" s="1"/>
  <c r="D119" i="25" s="1"/>
  <c r="T117" i="26"/>
  <c r="U116" i="26"/>
  <c r="S121" i="20"/>
  <c r="T121" i="20" s="1"/>
  <c r="S121" i="19"/>
  <c r="T118" i="24"/>
  <c r="U117" i="24"/>
  <c r="U118" i="22"/>
  <c r="T119" i="22"/>
  <c r="I123" i="16"/>
  <c r="D123" i="16"/>
  <c r="B124" i="11"/>
  <c r="A124" i="11" s="1"/>
  <c r="F124" i="11"/>
  <c r="B119" i="23"/>
  <c r="A119" i="23" s="1"/>
  <c r="F119" i="23"/>
  <c r="I120" i="22"/>
  <c r="T123" i="11"/>
  <c r="U122" i="11"/>
  <c r="S123" i="15"/>
  <c r="U119" i="20"/>
  <c r="T120" i="20"/>
  <c r="B121" i="19"/>
  <c r="A121" i="19" s="1"/>
  <c r="F121" i="19"/>
  <c r="I119" i="24"/>
  <c r="D119" i="24"/>
  <c r="E120" i="22"/>
  <c r="I124" i="11"/>
  <c r="B123" i="15"/>
  <c r="A123" i="15" s="1"/>
  <c r="F123" i="15"/>
  <c r="D120" i="22"/>
  <c r="L120" i="21"/>
  <c r="J121" i="21" s="1"/>
  <c r="M120" i="21"/>
  <c r="K121" i="21" s="1"/>
  <c r="M121" i="19"/>
  <c r="K122" i="19" s="1"/>
  <c r="E122" i="19" s="1"/>
  <c r="L121" i="19"/>
  <c r="J122" i="19" s="1"/>
  <c r="D122" i="19" s="1"/>
  <c r="L119" i="23"/>
  <c r="J120" i="23" s="1"/>
  <c r="D120" i="23" s="1"/>
  <c r="M119" i="23"/>
  <c r="K120" i="23" s="1"/>
  <c r="I121" i="20"/>
  <c r="D121" i="20"/>
  <c r="B122" i="17"/>
  <c r="A122" i="17" s="1"/>
  <c r="F122" i="17"/>
  <c r="S119" i="23"/>
  <c r="I118" i="26"/>
  <c r="D118" i="26"/>
  <c r="S124" i="11"/>
  <c r="B118" i="25"/>
  <c r="A118" i="25" s="1"/>
  <c r="F118" i="25"/>
  <c r="I122" i="18"/>
  <c r="D122" i="18"/>
  <c r="E123" i="16"/>
  <c r="L136" i="29"/>
  <c r="J137" i="29" s="1"/>
  <c r="M136" i="29"/>
  <c r="K137" i="29" s="1"/>
  <c r="E122" i="18"/>
  <c r="U117" i="25"/>
  <c r="U120" i="20" l="1"/>
  <c r="T119" i="24"/>
  <c r="T118" i="26"/>
  <c r="B124" i="15"/>
  <c r="A124" i="15" s="1"/>
  <c r="F124" i="15"/>
  <c r="S122" i="19"/>
  <c r="U121" i="19" s="1"/>
  <c r="B119" i="25"/>
  <c r="A119" i="25" s="1"/>
  <c r="F119" i="25"/>
  <c r="T119" i="23"/>
  <c r="U118" i="23"/>
  <c r="M121" i="20"/>
  <c r="K122" i="20" s="1"/>
  <c r="L121" i="20"/>
  <c r="J122" i="20" s="1"/>
  <c r="D122" i="20" s="1"/>
  <c r="B122" i="19"/>
  <c r="A122" i="19" s="1"/>
  <c r="F122" i="19"/>
  <c r="B123" i="16"/>
  <c r="A123" i="16" s="1"/>
  <c r="F123" i="16"/>
  <c r="E119" i="25"/>
  <c r="U119" i="21"/>
  <c r="T120" i="21"/>
  <c r="E137" i="29"/>
  <c r="E120" i="23"/>
  <c r="I122" i="19"/>
  <c r="S120" i="22"/>
  <c r="U122" i="15"/>
  <c r="T123" i="15"/>
  <c r="T124" i="11"/>
  <c r="B120" i="23"/>
  <c r="A120" i="23" s="1"/>
  <c r="F120" i="23"/>
  <c r="I119" i="25"/>
  <c r="E121" i="21"/>
  <c r="I137" i="29"/>
  <c r="D137" i="29"/>
  <c r="B122" i="18"/>
  <c r="A122" i="18" s="1"/>
  <c r="F122" i="18"/>
  <c r="B118" i="26"/>
  <c r="A118" i="26" s="1"/>
  <c r="F118" i="26"/>
  <c r="I121" i="21"/>
  <c r="D121" i="21"/>
  <c r="B119" i="24"/>
  <c r="A119" i="24" s="1"/>
  <c r="F119" i="24"/>
  <c r="U120" i="19"/>
  <c r="T121" i="19"/>
  <c r="I124" i="15"/>
  <c r="B120" i="22"/>
  <c r="A120" i="22" s="1"/>
  <c r="F120" i="22"/>
  <c r="L120" i="22"/>
  <c r="J121" i="22" s="1"/>
  <c r="D121" i="22" s="1"/>
  <c r="M120" i="22"/>
  <c r="K121" i="22" s="1"/>
  <c r="M123" i="16"/>
  <c r="K124" i="16" s="1"/>
  <c r="L123" i="16"/>
  <c r="J124" i="16" s="1"/>
  <c r="E123" i="17"/>
  <c r="I123" i="17"/>
  <c r="S122" i="18"/>
  <c r="S123" i="16"/>
  <c r="L122" i="18"/>
  <c r="J123" i="18" s="1"/>
  <c r="D123" i="18" s="1"/>
  <c r="M122" i="18"/>
  <c r="K123" i="18" s="1"/>
  <c r="E123" i="18" s="1"/>
  <c r="L118" i="26"/>
  <c r="J119" i="26" s="1"/>
  <c r="M118" i="26"/>
  <c r="K119" i="26" s="1"/>
  <c r="D123" i="17"/>
  <c r="B121" i="20"/>
  <c r="A121" i="20" s="1"/>
  <c r="F121" i="20"/>
  <c r="I120" i="23"/>
  <c r="L124" i="11"/>
  <c r="J125" i="11" s="1"/>
  <c r="M124" i="11"/>
  <c r="K125" i="11" s="1"/>
  <c r="L119" i="24"/>
  <c r="J120" i="24" s="1"/>
  <c r="M119" i="24"/>
  <c r="K120" i="24" s="1"/>
  <c r="S124" i="15"/>
  <c r="U123" i="11"/>
  <c r="T122" i="17"/>
  <c r="U121" i="17"/>
  <c r="S123" i="18" l="1"/>
  <c r="U122" i="18" s="1"/>
  <c r="B122" i="20"/>
  <c r="A122" i="20" s="1"/>
  <c r="F122" i="20"/>
  <c r="I119" i="26"/>
  <c r="L123" i="17"/>
  <c r="J124" i="17" s="1"/>
  <c r="D124" i="17" s="1"/>
  <c r="M123" i="17"/>
  <c r="K124" i="17" s="1"/>
  <c r="B121" i="22"/>
  <c r="A121" i="22" s="1"/>
  <c r="F121" i="22"/>
  <c r="L137" i="29"/>
  <c r="J138" i="29" s="1"/>
  <c r="M137" i="29"/>
  <c r="K138" i="29" s="1"/>
  <c r="T120" i="22"/>
  <c r="U119" i="22"/>
  <c r="S119" i="25"/>
  <c r="I122" i="20"/>
  <c r="D119" i="26"/>
  <c r="E122" i="20"/>
  <c r="I120" i="24"/>
  <c r="M120" i="23"/>
  <c r="K121" i="23" s="1"/>
  <c r="E121" i="23" s="1"/>
  <c r="L120" i="23"/>
  <c r="J121" i="23" s="1"/>
  <c r="B123" i="17"/>
  <c r="A123" i="17" s="1"/>
  <c r="F123" i="17"/>
  <c r="I123" i="18"/>
  <c r="U121" i="18"/>
  <c r="T122" i="18"/>
  <c r="I121" i="22"/>
  <c r="M121" i="21"/>
  <c r="K122" i="21" s="1"/>
  <c r="E122" i="21" s="1"/>
  <c r="L121" i="21"/>
  <c r="J122" i="21" s="1"/>
  <c r="D122" i="21" s="1"/>
  <c r="B137" i="29"/>
  <c r="A137" i="29" s="1"/>
  <c r="F137" i="29"/>
  <c r="U123" i="15"/>
  <c r="I125" i="11"/>
  <c r="D125" i="11"/>
  <c r="U122" i="16"/>
  <c r="T123" i="16"/>
  <c r="B121" i="21"/>
  <c r="A121" i="21" s="1"/>
  <c r="F121" i="21"/>
  <c r="B123" i="18"/>
  <c r="A123" i="18" s="1"/>
  <c r="F123" i="18"/>
  <c r="M119" i="25"/>
  <c r="K120" i="25" s="1"/>
  <c r="E120" i="25" s="1"/>
  <c r="L119" i="25"/>
  <c r="J120" i="25" s="1"/>
  <c r="S120" i="23"/>
  <c r="E120" i="24"/>
  <c r="S123" i="17"/>
  <c r="S121" i="21"/>
  <c r="T124" i="15"/>
  <c r="E125" i="11"/>
  <c r="E119" i="26"/>
  <c r="E124" i="16"/>
  <c r="I124" i="16"/>
  <c r="L124" i="15"/>
  <c r="J125" i="15" s="1"/>
  <c r="M124" i="15"/>
  <c r="K125" i="15" s="1"/>
  <c r="T122" i="19"/>
  <c r="D120" i="24"/>
  <c r="E121" i="22"/>
  <c r="L122" i="19"/>
  <c r="J123" i="19" s="1"/>
  <c r="M122" i="19"/>
  <c r="K123" i="19" s="1"/>
  <c r="S137" i="29"/>
  <c r="D124" i="16"/>
  <c r="T123" i="18" l="1"/>
  <c r="S120" i="25"/>
  <c r="T120" i="25" s="1"/>
  <c r="U136" i="29"/>
  <c r="T137" i="29"/>
  <c r="M123" i="18"/>
  <c r="K124" i="18" s="1"/>
  <c r="L123" i="18"/>
  <c r="J124" i="18" s="1"/>
  <c r="M119" i="26"/>
  <c r="K120" i="26" s="1"/>
  <c r="E120" i="26" s="1"/>
  <c r="L119" i="26"/>
  <c r="J120" i="26" s="1"/>
  <c r="D120" i="26" s="1"/>
  <c r="E123" i="19"/>
  <c r="L124" i="16"/>
  <c r="J125" i="16" s="1"/>
  <c r="M124" i="16"/>
  <c r="K125" i="16" s="1"/>
  <c r="E125" i="16" s="1"/>
  <c r="S125" i="11"/>
  <c r="S122" i="21"/>
  <c r="U121" i="21" s="1"/>
  <c r="I138" i="29"/>
  <c r="I123" i="19"/>
  <c r="D123" i="19"/>
  <c r="S124" i="16"/>
  <c r="T121" i="21"/>
  <c r="U120" i="21"/>
  <c r="S120" i="24"/>
  <c r="I120" i="25"/>
  <c r="D120" i="25"/>
  <c r="D138" i="29"/>
  <c r="B124" i="17"/>
  <c r="A124" i="17" s="1"/>
  <c r="F124" i="17"/>
  <c r="S122" i="20"/>
  <c r="I124" i="17"/>
  <c r="B124" i="16"/>
  <c r="A124" i="16" s="1"/>
  <c r="F124" i="16"/>
  <c r="B120" i="24"/>
  <c r="A120" i="24" s="1"/>
  <c r="F120" i="24"/>
  <c r="T123" i="17"/>
  <c r="U122" i="17"/>
  <c r="S121" i="23"/>
  <c r="T121" i="23" s="1"/>
  <c r="B122" i="21"/>
  <c r="A122" i="21" s="1"/>
  <c r="F122" i="21"/>
  <c r="I122" i="21"/>
  <c r="I121" i="23"/>
  <c r="D121" i="23"/>
  <c r="B119" i="26"/>
  <c r="A119" i="26" s="1"/>
  <c r="F119" i="26"/>
  <c r="T120" i="23"/>
  <c r="U119" i="23"/>
  <c r="L125" i="11"/>
  <c r="J126" i="11" s="1"/>
  <c r="D126" i="11" s="1"/>
  <c r="M125" i="11"/>
  <c r="K126" i="11" s="1"/>
  <c r="E126" i="11" s="1"/>
  <c r="M122" i="20"/>
  <c r="K123" i="20" s="1"/>
  <c r="E123" i="20" s="1"/>
  <c r="L122" i="20"/>
  <c r="J123" i="20" s="1"/>
  <c r="E125" i="15"/>
  <c r="E138" i="29"/>
  <c r="S121" i="22"/>
  <c r="I125" i="15"/>
  <c r="D125" i="15"/>
  <c r="S119" i="26"/>
  <c r="E124" i="17"/>
  <c r="B125" i="11"/>
  <c r="A125" i="11" s="1"/>
  <c r="F125" i="11"/>
  <c r="L121" i="22"/>
  <c r="J122" i="22" s="1"/>
  <c r="M121" i="22"/>
  <c r="K122" i="22" s="1"/>
  <c r="E122" i="22" s="1"/>
  <c r="L120" i="24"/>
  <c r="J121" i="24" s="1"/>
  <c r="D121" i="24" s="1"/>
  <c r="M120" i="24"/>
  <c r="K121" i="24" s="1"/>
  <c r="E121" i="24" s="1"/>
  <c r="U119" i="25"/>
  <c r="T119" i="25"/>
  <c r="U118" i="25"/>
  <c r="U120" i="23" l="1"/>
  <c r="S126" i="11"/>
  <c r="U125" i="11" s="1"/>
  <c r="S121" i="24"/>
  <c r="T121" i="24" s="1"/>
  <c r="B126" i="11"/>
  <c r="A126" i="11" s="1"/>
  <c r="F126" i="11"/>
  <c r="S120" i="26"/>
  <c r="T120" i="26" s="1"/>
  <c r="S125" i="15"/>
  <c r="L121" i="23"/>
  <c r="J122" i="23" s="1"/>
  <c r="D122" i="23" s="1"/>
  <c r="M121" i="23"/>
  <c r="K122" i="23" s="1"/>
  <c r="B138" i="29"/>
  <c r="A138" i="29" s="1"/>
  <c r="F138" i="29"/>
  <c r="I124" i="18"/>
  <c r="D124" i="18"/>
  <c r="U118" i="26"/>
  <c r="T119" i="26"/>
  <c r="I123" i="20"/>
  <c r="D123" i="20"/>
  <c r="U123" i="16"/>
  <c r="T124" i="16"/>
  <c r="B125" i="15"/>
  <c r="A125" i="15" s="1"/>
  <c r="F125" i="15"/>
  <c r="U120" i="22"/>
  <c r="T121" i="22"/>
  <c r="B121" i="23"/>
  <c r="A121" i="23" s="1"/>
  <c r="F121" i="23"/>
  <c r="L122" i="21"/>
  <c r="J123" i="21" s="1"/>
  <c r="M122" i="21"/>
  <c r="K123" i="21" s="1"/>
  <c r="B123" i="19"/>
  <c r="A123" i="19" s="1"/>
  <c r="F123" i="19"/>
  <c r="L138" i="29"/>
  <c r="J139" i="29" s="1"/>
  <c r="D139" i="29" s="1"/>
  <c r="M138" i="29"/>
  <c r="K139" i="29" s="1"/>
  <c r="E139" i="29" s="1"/>
  <c r="S123" i="19"/>
  <c r="M125" i="15"/>
  <c r="K126" i="15" s="1"/>
  <c r="E126" i="15" s="1"/>
  <c r="L125" i="15"/>
  <c r="J126" i="15" s="1"/>
  <c r="D126" i="15" s="1"/>
  <c r="I126" i="11"/>
  <c r="B120" i="26"/>
  <c r="A120" i="26" s="1"/>
  <c r="F120" i="26"/>
  <c r="B121" i="24"/>
  <c r="A121" i="24" s="1"/>
  <c r="F121" i="24"/>
  <c r="S123" i="20"/>
  <c r="U122" i="20" s="1"/>
  <c r="S125" i="16"/>
  <c r="T125" i="16" s="1"/>
  <c r="M123" i="19"/>
  <c r="K124" i="19" s="1"/>
  <c r="L123" i="19"/>
  <c r="J124" i="19" s="1"/>
  <c r="D124" i="19" s="1"/>
  <c r="I120" i="26"/>
  <c r="I121" i="24"/>
  <c r="S124" i="17"/>
  <c r="S122" i="22"/>
  <c r="U121" i="22" s="1"/>
  <c r="M124" i="17"/>
  <c r="K125" i="17" s="1"/>
  <c r="E125" i="17" s="1"/>
  <c r="L124" i="17"/>
  <c r="J125" i="17" s="1"/>
  <c r="L120" i="25"/>
  <c r="J121" i="25" s="1"/>
  <c r="D121" i="25" s="1"/>
  <c r="M120" i="25"/>
  <c r="K121" i="25" s="1"/>
  <c r="I125" i="16"/>
  <c r="E124" i="18"/>
  <c r="I122" i="22"/>
  <c r="D122" i="22"/>
  <c r="S138" i="29"/>
  <c r="D125" i="16"/>
  <c r="T122" i="20"/>
  <c r="U121" i="20"/>
  <c r="B120" i="25"/>
  <c r="A120" i="25" s="1"/>
  <c r="F120" i="25"/>
  <c r="U119" i="24"/>
  <c r="T120" i="24"/>
  <c r="T122" i="21"/>
  <c r="T125" i="11"/>
  <c r="U124" i="11"/>
  <c r="T126" i="11" l="1"/>
  <c r="U119" i="26"/>
  <c r="U120" i="24"/>
  <c r="B122" i="23"/>
  <c r="A122" i="23" s="1"/>
  <c r="F122" i="23"/>
  <c r="B139" i="29"/>
  <c r="A139" i="29" s="1"/>
  <c r="F139" i="29"/>
  <c r="B124" i="19"/>
  <c r="A124" i="19" s="1"/>
  <c r="F124" i="19"/>
  <c r="S125" i="17"/>
  <c r="T125" i="17" s="1"/>
  <c r="L122" i="22"/>
  <c r="J123" i="22" s="1"/>
  <c r="D123" i="22" s="1"/>
  <c r="M122" i="22"/>
  <c r="K123" i="22" s="1"/>
  <c r="M120" i="26"/>
  <c r="K121" i="26" s="1"/>
  <c r="L120" i="26"/>
  <c r="J121" i="26" s="1"/>
  <c r="M126" i="11"/>
  <c r="K127" i="11" s="1"/>
  <c r="L126" i="11"/>
  <c r="J127" i="11" s="1"/>
  <c r="B126" i="15"/>
  <c r="A126" i="15" s="1"/>
  <c r="F126" i="15"/>
  <c r="B123" i="20"/>
  <c r="A123" i="20" s="1"/>
  <c r="F123" i="20"/>
  <c r="S124" i="18"/>
  <c r="E121" i="25"/>
  <c r="I126" i="15"/>
  <c r="T123" i="19"/>
  <c r="U122" i="19"/>
  <c r="E123" i="21"/>
  <c r="M124" i="18"/>
  <c r="K125" i="18" s="1"/>
  <c r="E125" i="18" s="1"/>
  <c r="L124" i="18"/>
  <c r="J125" i="18" s="1"/>
  <c r="D125" i="18" s="1"/>
  <c r="U124" i="15"/>
  <c r="T125" i="15"/>
  <c r="U137" i="29"/>
  <c r="T138" i="29"/>
  <c r="I125" i="17"/>
  <c r="D125" i="17"/>
  <c r="I124" i="19"/>
  <c r="I139" i="29"/>
  <c r="B124" i="18"/>
  <c r="A124" i="18" s="1"/>
  <c r="F124" i="18"/>
  <c r="I122" i="23"/>
  <c r="B125" i="16"/>
  <c r="A125" i="16" s="1"/>
  <c r="F125" i="16"/>
  <c r="L125" i="16"/>
  <c r="J126" i="16" s="1"/>
  <c r="D126" i="16" s="1"/>
  <c r="M125" i="16"/>
  <c r="K126" i="16" s="1"/>
  <c r="U123" i="17"/>
  <c r="T124" i="17"/>
  <c r="E124" i="19"/>
  <c r="S126" i="15"/>
  <c r="T126" i="15" s="1"/>
  <c r="B121" i="25"/>
  <c r="A121" i="25" s="1"/>
  <c r="F121" i="25"/>
  <c r="T123" i="20"/>
  <c r="S139" i="29"/>
  <c r="T139" i="29" s="1"/>
  <c r="B122" i="22"/>
  <c r="A122" i="22" s="1"/>
  <c r="F122" i="22"/>
  <c r="I121" i="25"/>
  <c r="L121" i="24"/>
  <c r="J122" i="24" s="1"/>
  <c r="M121" i="24"/>
  <c r="K122" i="24" s="1"/>
  <c r="I123" i="21"/>
  <c r="D123" i="21"/>
  <c r="T122" i="22"/>
  <c r="U124" i="16"/>
  <c r="M123" i="20"/>
  <c r="K124" i="20" s="1"/>
  <c r="L123" i="20"/>
  <c r="J124" i="20" s="1"/>
  <c r="D124" i="20" s="1"/>
  <c r="E122" i="23"/>
  <c r="U124" i="17" l="1"/>
  <c r="U138" i="29"/>
  <c r="U125" i="15"/>
  <c r="S125" i="18"/>
  <c r="U124" i="18" s="1"/>
  <c r="S121" i="25"/>
  <c r="B124" i="20"/>
  <c r="A124" i="20" s="1"/>
  <c r="F124" i="20"/>
  <c r="E127" i="11"/>
  <c r="B123" i="21"/>
  <c r="A123" i="21" s="1"/>
  <c r="F123" i="21"/>
  <c r="M121" i="25"/>
  <c r="K122" i="25" s="1"/>
  <c r="E122" i="25" s="1"/>
  <c r="L121" i="25"/>
  <c r="J122" i="25" s="1"/>
  <c r="E126" i="16"/>
  <c r="B125" i="18"/>
  <c r="A125" i="18" s="1"/>
  <c r="F125" i="18"/>
  <c r="E124" i="20"/>
  <c r="I126" i="16"/>
  <c r="L124" i="19"/>
  <c r="J125" i="19" s="1"/>
  <c r="M124" i="19"/>
  <c r="K125" i="19" s="1"/>
  <c r="E125" i="19" s="1"/>
  <c r="I125" i="18"/>
  <c r="E123" i="22"/>
  <c r="E122" i="24"/>
  <c r="B123" i="22"/>
  <c r="A123" i="22" s="1"/>
  <c r="F123" i="22"/>
  <c r="B126" i="16"/>
  <c r="A126" i="16" s="1"/>
  <c r="F126" i="16"/>
  <c r="M139" i="29"/>
  <c r="K140" i="29" s="1"/>
  <c r="L139" i="29"/>
  <c r="J140" i="29" s="1"/>
  <c r="S123" i="21"/>
  <c r="E121" i="26"/>
  <c r="I124" i="20"/>
  <c r="I122" i="24"/>
  <c r="D122" i="24"/>
  <c r="M125" i="17"/>
  <c r="K126" i="17" s="1"/>
  <c r="L125" i="17"/>
  <c r="J126" i="17" s="1"/>
  <c r="D126" i="17" s="1"/>
  <c r="S122" i="23"/>
  <c r="M123" i="21"/>
  <c r="K124" i="21" s="1"/>
  <c r="E124" i="21" s="1"/>
  <c r="L123" i="21"/>
  <c r="J124" i="21" s="1"/>
  <c r="D124" i="21" s="1"/>
  <c r="S124" i="19"/>
  <c r="L122" i="23"/>
  <c r="J123" i="23" s="1"/>
  <c r="M122" i="23"/>
  <c r="K123" i="23" s="1"/>
  <c r="E123" i="23" s="1"/>
  <c r="B125" i="17"/>
  <c r="A125" i="17" s="1"/>
  <c r="F125" i="17"/>
  <c r="L126" i="15"/>
  <c r="J127" i="15" s="1"/>
  <c r="M126" i="15"/>
  <c r="K127" i="15" s="1"/>
  <c r="T125" i="18"/>
  <c r="U123" i="18"/>
  <c r="T124" i="18"/>
  <c r="I127" i="11"/>
  <c r="D127" i="11"/>
  <c r="I121" i="26"/>
  <c r="D121" i="26"/>
  <c r="I123" i="22"/>
  <c r="S124" i="21" l="1"/>
  <c r="U123" i="21" s="1"/>
  <c r="L121" i="26"/>
  <c r="J122" i="26" s="1"/>
  <c r="D122" i="26" s="1"/>
  <c r="M121" i="26"/>
  <c r="K122" i="26" s="1"/>
  <c r="E122" i="26" s="1"/>
  <c r="E127" i="15"/>
  <c r="S125" i="19"/>
  <c r="B122" i="24"/>
  <c r="A122" i="24" s="1"/>
  <c r="F122" i="24"/>
  <c r="I140" i="29"/>
  <c r="D140" i="29"/>
  <c r="M125" i="18"/>
  <c r="K126" i="18" s="1"/>
  <c r="L125" i="18"/>
  <c r="J126" i="18" s="1"/>
  <c r="S126" i="16"/>
  <c r="S122" i="25"/>
  <c r="U121" i="25" s="1"/>
  <c r="I127" i="15"/>
  <c r="D127" i="15"/>
  <c r="T122" i="23"/>
  <c r="U121" i="23"/>
  <c r="S124" i="20"/>
  <c r="B124" i="21"/>
  <c r="A124" i="21" s="1"/>
  <c r="F124" i="21"/>
  <c r="B121" i="26"/>
  <c r="A121" i="26" s="1"/>
  <c r="F121" i="26"/>
  <c r="I124" i="21"/>
  <c r="I126" i="17"/>
  <c r="L122" i="24"/>
  <c r="J123" i="24" s="1"/>
  <c r="M122" i="24"/>
  <c r="K123" i="24" s="1"/>
  <c r="I125" i="19"/>
  <c r="D125" i="19"/>
  <c r="I122" i="25"/>
  <c r="D122" i="25"/>
  <c r="B126" i="17"/>
  <c r="A126" i="17" s="1"/>
  <c r="F126" i="17"/>
  <c r="S123" i="23"/>
  <c r="U122" i="23" s="1"/>
  <c r="M124" i="20"/>
  <c r="K125" i="20" s="1"/>
  <c r="E125" i="20" s="1"/>
  <c r="L124" i="20"/>
  <c r="J125" i="20" s="1"/>
  <c r="S122" i="24"/>
  <c r="E123" i="24"/>
  <c r="L126" i="16"/>
  <c r="J127" i="16" s="1"/>
  <c r="M126" i="16"/>
  <c r="K127" i="16" s="1"/>
  <c r="M123" i="22"/>
  <c r="K124" i="22" s="1"/>
  <c r="E124" i="22" s="1"/>
  <c r="L123" i="22"/>
  <c r="J124" i="22" s="1"/>
  <c r="B127" i="11"/>
  <c r="A127" i="11" s="1"/>
  <c r="F127" i="11"/>
  <c r="T124" i="19"/>
  <c r="U123" i="19"/>
  <c r="S121" i="26"/>
  <c r="E140" i="29"/>
  <c r="T121" i="25"/>
  <c r="U120" i="25"/>
  <c r="M127" i="11"/>
  <c r="K128" i="11" s="1"/>
  <c r="E128" i="11" s="1"/>
  <c r="L127" i="11"/>
  <c r="J128" i="11" s="1"/>
  <c r="D128" i="11" s="1"/>
  <c r="I123" i="23"/>
  <c r="D123" i="23"/>
  <c r="E126" i="17"/>
  <c r="T123" i="21"/>
  <c r="U122" i="21"/>
  <c r="S123" i="22"/>
  <c r="S127" i="11"/>
  <c r="T122" i="25" l="1"/>
  <c r="T124" i="21"/>
  <c r="S124" i="22"/>
  <c r="T124" i="22" s="1"/>
  <c r="S125" i="20"/>
  <c r="S122" i="26"/>
  <c r="U121" i="26" s="1"/>
  <c r="S126" i="17"/>
  <c r="M122" i="25"/>
  <c r="K123" i="25" s="1"/>
  <c r="L122" i="25"/>
  <c r="J123" i="25" s="1"/>
  <c r="D123" i="25" s="1"/>
  <c r="L127" i="15"/>
  <c r="J128" i="15" s="1"/>
  <c r="M127" i="15"/>
  <c r="K128" i="15" s="1"/>
  <c r="E128" i="15" s="1"/>
  <c r="T126" i="16"/>
  <c r="U125" i="16"/>
  <c r="U126" i="11"/>
  <c r="T127" i="11"/>
  <c r="U121" i="24"/>
  <c r="T122" i="24"/>
  <c r="B125" i="19"/>
  <c r="A125" i="19" s="1"/>
  <c r="F125" i="19"/>
  <c r="M124" i="21"/>
  <c r="K125" i="21" s="1"/>
  <c r="L124" i="21"/>
  <c r="J125" i="21" s="1"/>
  <c r="B122" i="26"/>
  <c r="A122" i="26" s="1"/>
  <c r="F122" i="26"/>
  <c r="L140" i="29"/>
  <c r="J141" i="29" s="1"/>
  <c r="D141" i="29" s="1"/>
  <c r="M140" i="29"/>
  <c r="K141" i="29" s="1"/>
  <c r="E141" i="29" s="1"/>
  <c r="I128" i="11"/>
  <c r="T125" i="19"/>
  <c r="I125" i="20"/>
  <c r="D125" i="20"/>
  <c r="B122" i="25"/>
  <c r="A122" i="25" s="1"/>
  <c r="F122" i="25"/>
  <c r="I123" i="24"/>
  <c r="B127" i="15"/>
  <c r="A127" i="15" s="1"/>
  <c r="F127" i="15"/>
  <c r="E126" i="18"/>
  <c r="D123" i="24"/>
  <c r="S127" i="15"/>
  <c r="S128" i="11"/>
  <c r="U127" i="11" s="1"/>
  <c r="S140" i="29"/>
  <c r="S123" i="24"/>
  <c r="L126" i="17"/>
  <c r="J127" i="17" s="1"/>
  <c r="M126" i="17"/>
  <c r="K127" i="17" s="1"/>
  <c r="E127" i="17" s="1"/>
  <c r="L123" i="23"/>
  <c r="J124" i="23" s="1"/>
  <c r="D124" i="23" s="1"/>
  <c r="M123" i="23"/>
  <c r="K124" i="23" s="1"/>
  <c r="B128" i="11"/>
  <c r="A128" i="11" s="1"/>
  <c r="F128" i="11"/>
  <c r="T123" i="23"/>
  <c r="I126" i="18"/>
  <c r="D126" i="18"/>
  <c r="I122" i="26"/>
  <c r="U122" i="22"/>
  <c r="T123" i="22"/>
  <c r="B123" i="23"/>
  <c r="A123" i="23" s="1"/>
  <c r="F123" i="23"/>
  <c r="T121" i="26"/>
  <c r="U120" i="26"/>
  <c r="U124" i="19"/>
  <c r="I124" i="22"/>
  <c r="D124" i="22"/>
  <c r="I127" i="16"/>
  <c r="D127" i="16"/>
  <c r="M125" i="19"/>
  <c r="K126" i="19" s="1"/>
  <c r="L125" i="19"/>
  <c r="J126" i="19" s="1"/>
  <c r="D126" i="19" s="1"/>
  <c r="T124" i="20"/>
  <c r="U123" i="20"/>
  <c r="E127" i="16"/>
  <c r="B140" i="29"/>
  <c r="A140" i="29" s="1"/>
  <c r="F140" i="29"/>
  <c r="U123" i="22" l="1"/>
  <c r="T122" i="26"/>
  <c r="B126" i="19"/>
  <c r="A126" i="19" s="1"/>
  <c r="F126" i="19"/>
  <c r="S128" i="15"/>
  <c r="T128" i="15" s="1"/>
  <c r="L124" i="22"/>
  <c r="J125" i="22" s="1"/>
  <c r="M124" i="22"/>
  <c r="K125" i="22" s="1"/>
  <c r="B124" i="23"/>
  <c r="A124" i="23" s="1"/>
  <c r="F124" i="23"/>
  <c r="B123" i="24"/>
  <c r="A123" i="24" s="1"/>
  <c r="F123" i="24"/>
  <c r="S127" i="17"/>
  <c r="T127" i="17" s="1"/>
  <c r="B141" i="29"/>
  <c r="A141" i="29" s="1"/>
  <c r="F141" i="29"/>
  <c r="E126" i="19"/>
  <c r="S126" i="18"/>
  <c r="L123" i="24"/>
  <c r="J124" i="24" s="1"/>
  <c r="D124" i="24" s="1"/>
  <c r="M123" i="24"/>
  <c r="K124" i="24" s="1"/>
  <c r="I128" i="15"/>
  <c r="U124" i="20"/>
  <c r="B124" i="22"/>
  <c r="A124" i="22" s="1"/>
  <c r="F124" i="22"/>
  <c r="B126" i="18"/>
  <c r="A126" i="18" s="1"/>
  <c r="F126" i="18"/>
  <c r="I127" i="17"/>
  <c r="D127" i="17"/>
  <c r="S141" i="29"/>
  <c r="D128" i="15"/>
  <c r="E125" i="21"/>
  <c r="U122" i="24"/>
  <c r="I123" i="25"/>
  <c r="I126" i="19"/>
  <c r="E124" i="23"/>
  <c r="L127" i="16"/>
  <c r="J128" i="16" s="1"/>
  <c r="D128" i="16" s="1"/>
  <c r="M127" i="16"/>
  <c r="K128" i="16" s="1"/>
  <c r="L122" i="26"/>
  <c r="J123" i="26" s="1"/>
  <c r="M122" i="26"/>
  <c r="K123" i="26" s="1"/>
  <c r="I124" i="23"/>
  <c r="B125" i="20"/>
  <c r="A125" i="20" s="1"/>
  <c r="F125" i="20"/>
  <c r="I125" i="21"/>
  <c r="D125" i="21"/>
  <c r="T126" i="17"/>
  <c r="U125" i="17"/>
  <c r="S127" i="16"/>
  <c r="T125" i="20"/>
  <c r="B127" i="16"/>
  <c r="A127" i="16" s="1"/>
  <c r="F127" i="16"/>
  <c r="L126" i="18"/>
  <c r="J127" i="18" s="1"/>
  <c r="M126" i="18"/>
  <c r="K127" i="18" s="1"/>
  <c r="T140" i="29"/>
  <c r="U139" i="29"/>
  <c r="U126" i="15"/>
  <c r="T127" i="15"/>
  <c r="B123" i="25"/>
  <c r="A123" i="25" s="1"/>
  <c r="F123" i="25"/>
  <c r="L125" i="20"/>
  <c r="J126" i="20" s="1"/>
  <c r="M125" i="20"/>
  <c r="K126" i="20" s="1"/>
  <c r="M128" i="11"/>
  <c r="K129" i="11" s="1"/>
  <c r="L128" i="11"/>
  <c r="J129" i="11" s="1"/>
  <c r="I141" i="29"/>
  <c r="T123" i="24"/>
  <c r="T128" i="11"/>
  <c r="E123" i="25"/>
  <c r="U127" i="15" l="1"/>
  <c r="I126" i="20"/>
  <c r="B124" i="24"/>
  <c r="A124" i="24" s="1"/>
  <c r="F124" i="24"/>
  <c r="I125" i="22"/>
  <c r="I127" i="18"/>
  <c r="B125" i="21"/>
  <c r="A125" i="21" s="1"/>
  <c r="F125" i="21"/>
  <c r="I128" i="16"/>
  <c r="D127" i="18"/>
  <c r="L128" i="15"/>
  <c r="J129" i="15" s="1"/>
  <c r="M128" i="15"/>
  <c r="K129" i="15" s="1"/>
  <c r="E129" i="11"/>
  <c r="U140" i="29"/>
  <c r="E123" i="26"/>
  <c r="L126" i="19"/>
  <c r="J127" i="19" s="1"/>
  <c r="M126" i="19"/>
  <c r="K127" i="19" s="1"/>
  <c r="E127" i="19" s="1"/>
  <c r="B128" i="15"/>
  <c r="A128" i="15" s="1"/>
  <c r="F128" i="15"/>
  <c r="E124" i="24"/>
  <c r="L141" i="29"/>
  <c r="J142" i="29" s="1"/>
  <c r="M141" i="29"/>
  <c r="K142" i="29" s="1"/>
  <c r="T127" i="16"/>
  <c r="U126" i="16"/>
  <c r="D126" i="20"/>
  <c r="L123" i="25"/>
  <c r="J124" i="25" s="1"/>
  <c r="M123" i="25"/>
  <c r="K124" i="25" s="1"/>
  <c r="E124" i="25" s="1"/>
  <c r="E127" i="18"/>
  <c r="I129" i="11"/>
  <c r="D129" i="11"/>
  <c r="B128" i="16"/>
  <c r="A128" i="16" s="1"/>
  <c r="F128" i="16"/>
  <c r="M124" i="23"/>
  <c r="K125" i="23" s="1"/>
  <c r="E125" i="23" s="1"/>
  <c r="L124" i="23"/>
  <c r="J125" i="23" s="1"/>
  <c r="B127" i="17"/>
  <c r="A127" i="17" s="1"/>
  <c r="F127" i="17"/>
  <c r="T126" i="18"/>
  <c r="U125" i="18"/>
  <c r="S123" i="25"/>
  <c r="E126" i="20"/>
  <c r="T141" i="29"/>
  <c r="E128" i="16"/>
  <c r="U126" i="17"/>
  <c r="L125" i="21"/>
  <c r="J126" i="21" s="1"/>
  <c r="M125" i="21"/>
  <c r="K126" i="21" s="1"/>
  <c r="E126" i="21" s="1"/>
  <c r="I123" i="26"/>
  <c r="D123" i="26"/>
  <c r="S124" i="23"/>
  <c r="S125" i="21"/>
  <c r="L127" i="17"/>
  <c r="J128" i="17" s="1"/>
  <c r="D128" i="17" s="1"/>
  <c r="M127" i="17"/>
  <c r="K128" i="17" s="1"/>
  <c r="D125" i="22"/>
  <c r="I124" i="24"/>
  <c r="S126" i="19"/>
  <c r="E125" i="22"/>
  <c r="B128" i="17" l="1"/>
  <c r="A128" i="17" s="1"/>
  <c r="F128" i="17"/>
  <c r="S126" i="21"/>
  <c r="E128" i="17"/>
  <c r="M123" i="26"/>
  <c r="K124" i="26" s="1"/>
  <c r="E124" i="26" s="1"/>
  <c r="L123" i="26"/>
  <c r="J124" i="26" s="1"/>
  <c r="D124" i="26" s="1"/>
  <c r="M128" i="16"/>
  <c r="K129" i="16" s="1"/>
  <c r="E129" i="16" s="1"/>
  <c r="L128" i="16"/>
  <c r="J129" i="16" s="1"/>
  <c r="U123" i="23"/>
  <c r="T124" i="23"/>
  <c r="S124" i="25"/>
  <c r="T124" i="25" s="1"/>
  <c r="I142" i="29"/>
  <c r="D142" i="29"/>
  <c r="S123" i="26"/>
  <c r="I129" i="15"/>
  <c r="S125" i="22"/>
  <c r="B123" i="26"/>
  <c r="A123" i="26" s="1"/>
  <c r="F123" i="26"/>
  <c r="I126" i="21"/>
  <c r="T123" i="25"/>
  <c r="U122" i="25"/>
  <c r="S127" i="18"/>
  <c r="I124" i="25"/>
  <c r="D124" i="25"/>
  <c r="S129" i="11"/>
  <c r="B127" i="18"/>
  <c r="A127" i="18" s="1"/>
  <c r="F127" i="18"/>
  <c r="D126" i="21"/>
  <c r="S127" i="19"/>
  <c r="U126" i="19" s="1"/>
  <c r="B125" i="22"/>
  <c r="A125" i="22" s="1"/>
  <c r="F125" i="22"/>
  <c r="S125" i="23"/>
  <c r="U124" i="23" s="1"/>
  <c r="S128" i="16"/>
  <c r="I125" i="23"/>
  <c r="D125" i="23"/>
  <c r="E142" i="29"/>
  <c r="S124" i="24"/>
  <c r="I127" i="19"/>
  <c r="D127" i="19"/>
  <c r="E129" i="15"/>
  <c r="T126" i="19"/>
  <c r="U125" i="19"/>
  <c r="I128" i="17"/>
  <c r="B129" i="11"/>
  <c r="A129" i="11" s="1"/>
  <c r="F129" i="11"/>
  <c r="M127" i="18"/>
  <c r="K128" i="18" s="1"/>
  <c r="L127" i="18"/>
  <c r="J128" i="18" s="1"/>
  <c r="D128" i="18" s="1"/>
  <c r="M124" i="24"/>
  <c r="K125" i="24" s="1"/>
  <c r="L124" i="24"/>
  <c r="J125" i="24" s="1"/>
  <c r="T125" i="21"/>
  <c r="U124" i="21"/>
  <c r="S126" i="20"/>
  <c r="M129" i="11"/>
  <c r="K130" i="11" s="1"/>
  <c r="E130" i="11" s="1"/>
  <c r="L129" i="11"/>
  <c r="J130" i="11" s="1"/>
  <c r="D130" i="11" s="1"/>
  <c r="B126" i="20"/>
  <c r="A126" i="20" s="1"/>
  <c r="F126" i="20"/>
  <c r="D129" i="15"/>
  <c r="M125" i="22"/>
  <c r="K126" i="22" s="1"/>
  <c r="L125" i="22"/>
  <c r="J126" i="22" s="1"/>
  <c r="D126" i="22" s="1"/>
  <c r="M126" i="20"/>
  <c r="K127" i="20" s="1"/>
  <c r="E127" i="20" s="1"/>
  <c r="L126" i="20"/>
  <c r="J127" i="20" s="1"/>
  <c r="D127" i="20" s="1"/>
  <c r="S130" i="11" l="1"/>
  <c r="U129" i="11" s="1"/>
  <c r="B126" i="22"/>
  <c r="A126" i="22" s="1"/>
  <c r="F126" i="22"/>
  <c r="S124" i="26"/>
  <c r="U123" i="26" s="1"/>
  <c r="B127" i="20"/>
  <c r="A127" i="20" s="1"/>
  <c r="F127" i="20"/>
  <c r="B130" i="11"/>
  <c r="A130" i="11" s="1"/>
  <c r="F130" i="11"/>
  <c r="L128" i="17"/>
  <c r="J129" i="17" s="1"/>
  <c r="M128" i="17"/>
  <c r="K129" i="17" s="1"/>
  <c r="E129" i="17" s="1"/>
  <c r="M127" i="19"/>
  <c r="K128" i="19" s="1"/>
  <c r="L127" i="19"/>
  <c r="J128" i="19" s="1"/>
  <c r="D128" i="19" s="1"/>
  <c r="M125" i="23"/>
  <c r="K126" i="23" s="1"/>
  <c r="L125" i="23"/>
  <c r="J126" i="23" s="1"/>
  <c r="U126" i="18"/>
  <c r="T127" i="18"/>
  <c r="B124" i="26"/>
  <c r="A124" i="26" s="1"/>
  <c r="F124" i="26"/>
  <c r="M129" i="15"/>
  <c r="K130" i="15" s="1"/>
  <c r="E130" i="15" s="1"/>
  <c r="L129" i="15"/>
  <c r="J130" i="15" s="1"/>
  <c r="D130" i="15" s="1"/>
  <c r="T125" i="23"/>
  <c r="B129" i="15"/>
  <c r="A129" i="15" s="1"/>
  <c r="F129" i="15"/>
  <c r="S127" i="20"/>
  <c r="T127" i="20" s="1"/>
  <c r="I128" i="18"/>
  <c r="S129" i="16"/>
  <c r="T129" i="16" s="1"/>
  <c r="L142" i="29"/>
  <c r="J143" i="29" s="1"/>
  <c r="D143" i="29" s="1"/>
  <c r="M142" i="29"/>
  <c r="K143" i="29" s="1"/>
  <c r="E143" i="29" s="1"/>
  <c r="I127" i="20"/>
  <c r="U125" i="20"/>
  <c r="T126" i="20"/>
  <c r="T126" i="21"/>
  <c r="E125" i="24"/>
  <c r="B125" i="23"/>
  <c r="A125" i="23" s="1"/>
  <c r="F125" i="23"/>
  <c r="T128" i="16"/>
  <c r="U127" i="16"/>
  <c r="B126" i="21"/>
  <c r="A126" i="21" s="1"/>
  <c r="F126" i="21"/>
  <c r="L124" i="25"/>
  <c r="J125" i="25" s="1"/>
  <c r="D125" i="25" s="1"/>
  <c r="M124" i="25"/>
  <c r="K125" i="25" s="1"/>
  <c r="M126" i="21"/>
  <c r="K127" i="21" s="1"/>
  <c r="L126" i="21"/>
  <c r="J127" i="21" s="1"/>
  <c r="D127" i="21" s="1"/>
  <c r="U124" i="22"/>
  <c r="T125" i="22"/>
  <c r="U122" i="26"/>
  <c r="T123" i="26"/>
  <c r="I129" i="16"/>
  <c r="D129" i="16"/>
  <c r="I126" i="22"/>
  <c r="S142" i="29"/>
  <c r="B128" i="18"/>
  <c r="A128" i="18" s="1"/>
  <c r="F128" i="18"/>
  <c r="B124" i="25"/>
  <c r="A124" i="25" s="1"/>
  <c r="F124" i="25"/>
  <c r="U125" i="21"/>
  <c r="S129" i="15"/>
  <c r="E126" i="22"/>
  <c r="S128" i="17"/>
  <c r="I130" i="11"/>
  <c r="I125" i="24"/>
  <c r="D125" i="24"/>
  <c r="T127" i="19"/>
  <c r="B127" i="19"/>
  <c r="A127" i="19" s="1"/>
  <c r="F127" i="19"/>
  <c r="T124" i="24"/>
  <c r="U123" i="24"/>
  <c r="T129" i="11"/>
  <c r="U128" i="11"/>
  <c r="E128" i="18"/>
  <c r="U123" i="25"/>
  <c r="B142" i="29"/>
  <c r="A142" i="29" s="1"/>
  <c r="F142" i="29"/>
  <c r="I124" i="26"/>
  <c r="T130" i="11" l="1"/>
  <c r="T124" i="26"/>
  <c r="S129" i="17"/>
  <c r="U128" i="17" s="1"/>
  <c r="S130" i="15"/>
  <c r="T130" i="15" s="1"/>
  <c r="B143" i="29"/>
  <c r="A143" i="29" s="1"/>
  <c r="F143" i="29"/>
  <c r="M125" i="24"/>
  <c r="K126" i="24" s="1"/>
  <c r="E126" i="24" s="1"/>
  <c r="L125" i="24"/>
  <c r="J126" i="24" s="1"/>
  <c r="D126" i="24" s="1"/>
  <c r="S125" i="24"/>
  <c r="I126" i="23"/>
  <c r="L124" i="26"/>
  <c r="J125" i="26" s="1"/>
  <c r="M124" i="26"/>
  <c r="K125" i="26" s="1"/>
  <c r="B128" i="19"/>
  <c r="A128" i="19" s="1"/>
  <c r="F128" i="19"/>
  <c r="I129" i="17"/>
  <c r="D129" i="17"/>
  <c r="B125" i="24"/>
  <c r="A125" i="24" s="1"/>
  <c r="F125" i="24"/>
  <c r="M130" i="11"/>
  <c r="K131" i="11" s="1"/>
  <c r="L130" i="11"/>
  <c r="J131" i="11" s="1"/>
  <c r="S143" i="29"/>
  <c r="U142" i="29" s="1"/>
  <c r="M126" i="22"/>
  <c r="K127" i="22" s="1"/>
  <c r="E127" i="22" s="1"/>
  <c r="L126" i="22"/>
  <c r="J127" i="22" s="1"/>
  <c r="I127" i="21"/>
  <c r="D126" i="23"/>
  <c r="M127" i="20"/>
  <c r="K128" i="20" s="1"/>
  <c r="L127" i="20"/>
  <c r="J128" i="20" s="1"/>
  <c r="L128" i="18"/>
  <c r="J129" i="18" s="1"/>
  <c r="M128" i="18"/>
  <c r="K129" i="18" s="1"/>
  <c r="E129" i="18" s="1"/>
  <c r="B130" i="15"/>
  <c r="A130" i="15" s="1"/>
  <c r="F130" i="15"/>
  <c r="I128" i="19"/>
  <c r="S126" i="22"/>
  <c r="B125" i="25"/>
  <c r="A125" i="25" s="1"/>
  <c r="F125" i="25"/>
  <c r="E125" i="25"/>
  <c r="I143" i="29"/>
  <c r="U128" i="15"/>
  <c r="T129" i="15"/>
  <c r="L129" i="16"/>
  <c r="J130" i="16" s="1"/>
  <c r="M129" i="16"/>
  <c r="K130" i="16" s="1"/>
  <c r="I125" i="25"/>
  <c r="U126" i="20"/>
  <c r="E126" i="23"/>
  <c r="S128" i="18"/>
  <c r="U127" i="17"/>
  <c r="T128" i="17"/>
  <c r="U141" i="29"/>
  <c r="T142" i="29"/>
  <c r="B129" i="16"/>
  <c r="A129" i="16" s="1"/>
  <c r="F129" i="16"/>
  <c r="E127" i="21"/>
  <c r="B127" i="21"/>
  <c r="A127" i="21" s="1"/>
  <c r="F127" i="21"/>
  <c r="U128" i="16"/>
  <c r="I130" i="15"/>
  <c r="E128" i="19"/>
  <c r="T129" i="17" l="1"/>
  <c r="S127" i="21"/>
  <c r="I130" i="16"/>
  <c r="S127" i="22"/>
  <c r="U126" i="22" s="1"/>
  <c r="I128" i="20"/>
  <c r="D128" i="20"/>
  <c r="L129" i="17"/>
  <c r="J130" i="17" s="1"/>
  <c r="D130" i="17" s="1"/>
  <c r="M129" i="17"/>
  <c r="K130" i="17" s="1"/>
  <c r="E125" i="26"/>
  <c r="U127" i="18"/>
  <c r="T128" i="18"/>
  <c r="U125" i="22"/>
  <c r="T126" i="22"/>
  <c r="E128" i="20"/>
  <c r="S126" i="24"/>
  <c r="T126" i="24" s="1"/>
  <c r="M143" i="29"/>
  <c r="K144" i="29" s="1"/>
  <c r="L143" i="29"/>
  <c r="J144" i="29" s="1"/>
  <c r="L128" i="19"/>
  <c r="J129" i="19" s="1"/>
  <c r="M128" i="19"/>
  <c r="K129" i="19" s="1"/>
  <c r="E129" i="19" s="1"/>
  <c r="B126" i="23"/>
  <c r="A126" i="23" s="1"/>
  <c r="F126" i="23"/>
  <c r="E131" i="11"/>
  <c r="B129" i="17"/>
  <c r="A129" i="17" s="1"/>
  <c r="F129" i="17"/>
  <c r="U124" i="24"/>
  <c r="T125" i="24"/>
  <c r="S129" i="18"/>
  <c r="T129" i="18" s="1"/>
  <c r="L127" i="21"/>
  <c r="J128" i="21" s="1"/>
  <c r="M127" i="21"/>
  <c r="K128" i="21" s="1"/>
  <c r="B126" i="24"/>
  <c r="A126" i="24" s="1"/>
  <c r="F126" i="24"/>
  <c r="L130" i="15"/>
  <c r="J131" i="15" s="1"/>
  <c r="M130" i="15"/>
  <c r="K131" i="15" s="1"/>
  <c r="I127" i="22"/>
  <c r="D127" i="22"/>
  <c r="I131" i="11"/>
  <c r="D131" i="11"/>
  <c r="I125" i="26"/>
  <c r="D125" i="26"/>
  <c r="I126" i="24"/>
  <c r="S128" i="19"/>
  <c r="S126" i="23"/>
  <c r="M125" i="25"/>
  <c r="K126" i="25" s="1"/>
  <c r="E126" i="25" s="1"/>
  <c r="L125" i="25"/>
  <c r="J126" i="25" s="1"/>
  <c r="D130" i="16"/>
  <c r="T143" i="29"/>
  <c r="E130" i="16"/>
  <c r="U129" i="15"/>
  <c r="S125" i="25"/>
  <c r="I129" i="18"/>
  <c r="D129" i="18"/>
  <c r="M126" i="23"/>
  <c r="K127" i="23" s="1"/>
  <c r="E127" i="23" s="1"/>
  <c r="L126" i="23"/>
  <c r="J127" i="23" s="1"/>
  <c r="U125" i="24" l="1"/>
  <c r="T127" i="22"/>
  <c r="S127" i="23"/>
  <c r="U126" i="23" s="1"/>
  <c r="S126" i="25"/>
  <c r="T126" i="25" s="1"/>
  <c r="S130" i="16"/>
  <c r="S129" i="19"/>
  <c r="U128" i="19" s="1"/>
  <c r="E131" i="15"/>
  <c r="I128" i="21"/>
  <c r="D128" i="21"/>
  <c r="I130" i="17"/>
  <c r="B129" i="18"/>
  <c r="A129" i="18" s="1"/>
  <c r="F129" i="18"/>
  <c r="M125" i="26"/>
  <c r="K126" i="26" s="1"/>
  <c r="E126" i="26" s="1"/>
  <c r="L125" i="26"/>
  <c r="J126" i="26" s="1"/>
  <c r="I131" i="15"/>
  <c r="D131" i="15"/>
  <c r="S125" i="26"/>
  <c r="L130" i="16"/>
  <c r="J131" i="16" s="1"/>
  <c r="M130" i="16"/>
  <c r="K131" i="16" s="1"/>
  <c r="I127" i="23"/>
  <c r="B127" i="22"/>
  <c r="A127" i="22" s="1"/>
  <c r="F127" i="22"/>
  <c r="S131" i="11"/>
  <c r="D127" i="23"/>
  <c r="I129" i="19"/>
  <c r="D129" i="19"/>
  <c r="T127" i="21"/>
  <c r="U126" i="21"/>
  <c r="I126" i="25"/>
  <c r="D126" i="25"/>
  <c r="B125" i="26"/>
  <c r="A125" i="26" s="1"/>
  <c r="F125" i="26"/>
  <c r="M127" i="22"/>
  <c r="K128" i="22" s="1"/>
  <c r="L127" i="22"/>
  <c r="J128" i="22" s="1"/>
  <c r="D128" i="22" s="1"/>
  <c r="B130" i="17"/>
  <c r="A130" i="17" s="1"/>
  <c r="F130" i="17"/>
  <c r="E144" i="29"/>
  <c r="T125" i="25"/>
  <c r="U124" i="25"/>
  <c r="U127" i="19"/>
  <c r="T128" i="19"/>
  <c r="L131" i="11"/>
  <c r="J132" i="11" s="1"/>
  <c r="D132" i="11" s="1"/>
  <c r="M131" i="11"/>
  <c r="K132" i="11" s="1"/>
  <c r="E132" i="11" s="1"/>
  <c r="M128" i="20"/>
  <c r="K129" i="20" s="1"/>
  <c r="E129" i="20" s="1"/>
  <c r="L128" i="20"/>
  <c r="J129" i="20" s="1"/>
  <c r="D129" i="20" s="1"/>
  <c r="L129" i="18"/>
  <c r="J130" i="18" s="1"/>
  <c r="D130" i="18" s="1"/>
  <c r="M129" i="18"/>
  <c r="K130" i="18" s="1"/>
  <c r="B130" i="16"/>
  <c r="A130" i="16" s="1"/>
  <c r="F130" i="16"/>
  <c r="T126" i="23"/>
  <c r="U125" i="23"/>
  <c r="M126" i="24"/>
  <c r="K127" i="24" s="1"/>
  <c r="L126" i="24"/>
  <c r="J127" i="24" s="1"/>
  <c r="B131" i="11"/>
  <c r="A131" i="11" s="1"/>
  <c r="F131" i="11"/>
  <c r="I144" i="29"/>
  <c r="D144" i="29"/>
  <c r="S128" i="20"/>
  <c r="U128" i="18"/>
  <c r="E130" i="17"/>
  <c r="B128" i="20"/>
  <c r="A128" i="20" s="1"/>
  <c r="F128" i="20"/>
  <c r="E128" i="21"/>
  <c r="U125" i="25" l="1"/>
  <c r="T127" i="23"/>
  <c r="T129" i="19"/>
  <c r="B132" i="11"/>
  <c r="A132" i="11" s="1"/>
  <c r="F132" i="11"/>
  <c r="S126" i="26"/>
  <c r="T126" i="26" s="1"/>
  <c r="S129" i="20"/>
  <c r="T129" i="20" s="1"/>
  <c r="B128" i="22"/>
  <c r="A128" i="22" s="1"/>
  <c r="F128" i="22"/>
  <c r="E130" i="18"/>
  <c r="B129" i="19"/>
  <c r="A129" i="19" s="1"/>
  <c r="F129" i="19"/>
  <c r="I126" i="26"/>
  <c r="B128" i="21"/>
  <c r="A128" i="21" s="1"/>
  <c r="F128" i="21"/>
  <c r="U129" i="16"/>
  <c r="T130" i="16"/>
  <c r="S130" i="17"/>
  <c r="M144" i="29"/>
  <c r="K145" i="29" s="1"/>
  <c r="E145" i="29" s="1"/>
  <c r="L144" i="29"/>
  <c r="J145" i="29" s="1"/>
  <c r="D145" i="29" s="1"/>
  <c r="E128" i="22"/>
  <c r="U130" i="11"/>
  <c r="T131" i="11"/>
  <c r="I131" i="16"/>
  <c r="B131" i="15"/>
  <c r="A131" i="15" s="1"/>
  <c r="F131" i="15"/>
  <c r="D131" i="16"/>
  <c r="L129" i="19"/>
  <c r="J130" i="19" s="1"/>
  <c r="D130" i="19" s="1"/>
  <c r="M129" i="19"/>
  <c r="K130" i="19" s="1"/>
  <c r="L128" i="21"/>
  <c r="J129" i="21" s="1"/>
  <c r="D129" i="21" s="1"/>
  <c r="M128" i="21"/>
  <c r="K129" i="21" s="1"/>
  <c r="E129" i="21" s="1"/>
  <c r="B144" i="29"/>
  <c r="A144" i="29" s="1"/>
  <c r="F144" i="29"/>
  <c r="E127" i="24"/>
  <c r="I132" i="11"/>
  <c r="I128" i="22"/>
  <c r="S132" i="11"/>
  <c r="B130" i="18"/>
  <c r="A130" i="18" s="1"/>
  <c r="F130" i="18"/>
  <c r="I130" i="18"/>
  <c r="B126" i="25"/>
  <c r="A126" i="25" s="1"/>
  <c r="F126" i="25"/>
  <c r="S128" i="21"/>
  <c r="B129" i="20"/>
  <c r="A129" i="20" s="1"/>
  <c r="F129" i="20"/>
  <c r="U127" i="20"/>
  <c r="T128" i="20"/>
  <c r="I127" i="24"/>
  <c r="D127" i="24"/>
  <c r="I129" i="20"/>
  <c r="S144" i="29"/>
  <c r="D126" i="26"/>
  <c r="M126" i="25"/>
  <c r="K127" i="25" s="1"/>
  <c r="L126" i="25"/>
  <c r="J127" i="25" s="1"/>
  <c r="B127" i="23"/>
  <c r="A127" i="23" s="1"/>
  <c r="F127" i="23"/>
  <c r="M127" i="23"/>
  <c r="K128" i="23" s="1"/>
  <c r="L127" i="23"/>
  <c r="J128" i="23" s="1"/>
  <c r="D128" i="23" s="1"/>
  <c r="U124" i="26"/>
  <c r="T125" i="26"/>
  <c r="L131" i="15"/>
  <c r="J132" i="15" s="1"/>
  <c r="D132" i="15" s="1"/>
  <c r="M131" i="15"/>
  <c r="K132" i="15" s="1"/>
  <c r="M130" i="17"/>
  <c r="K131" i="17" s="1"/>
  <c r="E131" i="17" s="1"/>
  <c r="L130" i="17"/>
  <c r="J131" i="17" s="1"/>
  <c r="S131" i="15"/>
  <c r="E131" i="16"/>
  <c r="U125" i="26" l="1"/>
  <c r="B132" i="15"/>
  <c r="A132" i="15" s="1"/>
  <c r="F132" i="15"/>
  <c r="B130" i="19"/>
  <c r="A130" i="19" s="1"/>
  <c r="F130" i="19"/>
  <c r="S145" i="29"/>
  <c r="T145" i="29" s="1"/>
  <c r="L132" i="11"/>
  <c r="J133" i="11" s="1"/>
  <c r="M132" i="11"/>
  <c r="K133" i="11" s="1"/>
  <c r="B129" i="21"/>
  <c r="A129" i="21" s="1"/>
  <c r="F129" i="21"/>
  <c r="E132" i="15"/>
  <c r="I127" i="25"/>
  <c r="B127" i="24"/>
  <c r="A127" i="24" s="1"/>
  <c r="F127" i="24"/>
  <c r="S131" i="16"/>
  <c r="E128" i="23"/>
  <c r="B126" i="26"/>
  <c r="A126" i="26" s="1"/>
  <c r="F126" i="26"/>
  <c r="M129" i="20"/>
  <c r="K130" i="20" s="1"/>
  <c r="L129" i="20"/>
  <c r="J130" i="20" s="1"/>
  <c r="M127" i="24"/>
  <c r="K128" i="24" s="1"/>
  <c r="L127" i="24"/>
  <c r="J128" i="24" s="1"/>
  <c r="D128" i="24" s="1"/>
  <c r="E130" i="19"/>
  <c r="S128" i="22"/>
  <c r="I145" i="29"/>
  <c r="M126" i="26"/>
  <c r="K127" i="26" s="1"/>
  <c r="L126" i="26"/>
  <c r="J127" i="26" s="1"/>
  <c r="D127" i="26" s="1"/>
  <c r="S130" i="18"/>
  <c r="T131" i="15"/>
  <c r="U130" i="15"/>
  <c r="I130" i="19"/>
  <c r="I132" i="15"/>
  <c r="B128" i="23"/>
  <c r="A128" i="23" s="1"/>
  <c r="F128" i="23"/>
  <c r="U143" i="29"/>
  <c r="T144" i="29"/>
  <c r="S129" i="21"/>
  <c r="T129" i="21" s="1"/>
  <c r="D127" i="25"/>
  <c r="B145" i="29"/>
  <c r="A145" i="29" s="1"/>
  <c r="F145" i="29"/>
  <c r="B131" i="16"/>
  <c r="A131" i="16" s="1"/>
  <c r="F131" i="16"/>
  <c r="U131" i="11"/>
  <c r="S131" i="17"/>
  <c r="T131" i="17" s="1"/>
  <c r="I131" i="17"/>
  <c r="D131" i="17"/>
  <c r="I128" i="23"/>
  <c r="E127" i="25"/>
  <c r="U128" i="20"/>
  <c r="U127" i="21"/>
  <c r="T128" i="21"/>
  <c r="M130" i="18"/>
  <c r="K131" i="18" s="1"/>
  <c r="E131" i="18" s="1"/>
  <c r="L130" i="18"/>
  <c r="J131" i="18" s="1"/>
  <c r="L128" i="22"/>
  <c r="J129" i="22" s="1"/>
  <c r="M128" i="22"/>
  <c r="K129" i="22" s="1"/>
  <c r="E129" i="22" s="1"/>
  <c r="S127" i="24"/>
  <c r="I129" i="21"/>
  <c r="M131" i="16"/>
  <c r="K132" i="16" s="1"/>
  <c r="L131" i="16"/>
  <c r="J132" i="16" s="1"/>
  <c r="D132" i="16" s="1"/>
  <c r="T132" i="11"/>
  <c r="U129" i="17"/>
  <c r="T130" i="17"/>
  <c r="U130" i="17" l="1"/>
  <c r="B132" i="16"/>
  <c r="A132" i="16" s="1"/>
  <c r="F132" i="16"/>
  <c r="S129" i="22"/>
  <c r="U128" i="22" s="1"/>
  <c r="I129" i="22"/>
  <c r="D129" i="22"/>
  <c r="S127" i="25"/>
  <c r="S131" i="18"/>
  <c r="U130" i="18" s="1"/>
  <c r="E128" i="24"/>
  <c r="U128" i="21"/>
  <c r="T130" i="18"/>
  <c r="U129" i="18"/>
  <c r="I130" i="20"/>
  <c r="D130" i="20"/>
  <c r="U126" i="24"/>
  <c r="T127" i="24"/>
  <c r="L131" i="17"/>
  <c r="J132" i="17" s="1"/>
  <c r="D132" i="17" s="1"/>
  <c r="M131" i="17"/>
  <c r="K132" i="17" s="1"/>
  <c r="B127" i="25"/>
  <c r="A127" i="25" s="1"/>
  <c r="F127" i="25"/>
  <c r="I127" i="26"/>
  <c r="E130" i="20"/>
  <c r="E132" i="16"/>
  <c r="I133" i="11"/>
  <c r="D133" i="11"/>
  <c r="L129" i="21"/>
  <c r="J130" i="21" s="1"/>
  <c r="M129" i="21"/>
  <c r="K130" i="21" s="1"/>
  <c r="B131" i="17"/>
  <c r="A131" i="17" s="1"/>
  <c r="F131" i="17"/>
  <c r="S130" i="19"/>
  <c r="B127" i="26"/>
  <c r="A127" i="26" s="1"/>
  <c r="F127" i="26"/>
  <c r="S132" i="15"/>
  <c r="I132" i="16"/>
  <c r="I131" i="18"/>
  <c r="D131" i="18"/>
  <c r="M132" i="15"/>
  <c r="K133" i="15" s="1"/>
  <c r="L132" i="15"/>
  <c r="J133" i="15" s="1"/>
  <c r="L145" i="29"/>
  <c r="J146" i="29" s="1"/>
  <c r="M145" i="29"/>
  <c r="K146" i="29" s="1"/>
  <c r="B128" i="24"/>
  <c r="A128" i="24" s="1"/>
  <c r="F128" i="24"/>
  <c r="E133" i="11"/>
  <c r="L128" i="23"/>
  <c r="J129" i="23" s="1"/>
  <c r="M128" i="23"/>
  <c r="K129" i="23" s="1"/>
  <c r="E129" i="23" s="1"/>
  <c r="U144" i="29"/>
  <c r="L130" i="19"/>
  <c r="J131" i="19" s="1"/>
  <c r="M130" i="19"/>
  <c r="K131" i="19" s="1"/>
  <c r="E127" i="26"/>
  <c r="U127" i="22"/>
  <c r="T128" i="22"/>
  <c r="I128" i="24"/>
  <c r="S128" i="23"/>
  <c r="U130" i="16"/>
  <c r="T131" i="16"/>
  <c r="L127" i="25"/>
  <c r="J128" i="25" s="1"/>
  <c r="M127" i="25"/>
  <c r="K128" i="25" s="1"/>
  <c r="T131" i="18" l="1"/>
  <c r="I133" i="15"/>
  <c r="D133" i="15"/>
  <c r="M130" i="20"/>
  <c r="K131" i="20" s="1"/>
  <c r="E131" i="20" s="1"/>
  <c r="L130" i="20"/>
  <c r="J131" i="20" s="1"/>
  <c r="D131" i="20" s="1"/>
  <c r="S128" i="24"/>
  <c r="B129" i="22"/>
  <c r="A129" i="22" s="1"/>
  <c r="F129" i="22"/>
  <c r="I131" i="19"/>
  <c r="D131" i="19"/>
  <c r="E130" i="21"/>
  <c r="I128" i="25"/>
  <c r="L128" i="24"/>
  <c r="J129" i="24" s="1"/>
  <c r="M128" i="24"/>
  <c r="K129" i="24" s="1"/>
  <c r="E129" i="24" s="1"/>
  <c r="E146" i="29"/>
  <c r="B131" i="18"/>
  <c r="A131" i="18" s="1"/>
  <c r="F131" i="18"/>
  <c r="M132" i="16"/>
  <c r="K133" i="16" s="1"/>
  <c r="L132" i="16"/>
  <c r="J133" i="16" s="1"/>
  <c r="U131" i="15"/>
  <c r="T132" i="15"/>
  <c r="E131" i="19"/>
  <c r="I130" i="21"/>
  <c r="D130" i="21"/>
  <c r="D128" i="25"/>
  <c r="E132" i="17"/>
  <c r="B130" i="20"/>
  <c r="A130" i="20" s="1"/>
  <c r="F130" i="20"/>
  <c r="E128" i="25"/>
  <c r="L129" i="22"/>
  <c r="J130" i="22" s="1"/>
  <c r="D130" i="22" s="1"/>
  <c r="M129" i="22"/>
  <c r="K130" i="22" s="1"/>
  <c r="U127" i="23"/>
  <c r="T128" i="23"/>
  <c r="I129" i="23"/>
  <c r="D129" i="23"/>
  <c r="M131" i="18"/>
  <c r="K132" i="18" s="1"/>
  <c r="L131" i="18"/>
  <c r="J132" i="18" s="1"/>
  <c r="D132" i="18" s="1"/>
  <c r="S130" i="20"/>
  <c r="T129" i="22"/>
  <c r="E133" i="15"/>
  <c r="L133" i="11"/>
  <c r="J134" i="11" s="1"/>
  <c r="M133" i="11"/>
  <c r="K134" i="11" s="1"/>
  <c r="S129" i="23"/>
  <c r="U128" i="23" s="1"/>
  <c r="S127" i="26"/>
  <c r="S133" i="11"/>
  <c r="I146" i="29"/>
  <c r="D146" i="29"/>
  <c r="U129" i="19"/>
  <c r="T130" i="19"/>
  <c r="B132" i="17"/>
  <c r="A132" i="17" s="1"/>
  <c r="F132" i="17"/>
  <c r="B133" i="11"/>
  <c r="A133" i="11" s="1"/>
  <c r="F133" i="11"/>
  <c r="S132" i="16"/>
  <c r="E133" i="16"/>
  <c r="M127" i="26"/>
  <c r="K128" i="26" s="1"/>
  <c r="E128" i="26" s="1"/>
  <c r="L127" i="26"/>
  <c r="J128" i="26" s="1"/>
  <c r="I132" i="17"/>
  <c r="T127" i="25"/>
  <c r="U126" i="25"/>
  <c r="B132" i="18" l="1"/>
  <c r="A132" i="18" s="1"/>
  <c r="F132" i="18"/>
  <c r="S128" i="26"/>
  <c r="U127" i="26" s="1"/>
  <c r="B130" i="22"/>
  <c r="A130" i="22" s="1"/>
  <c r="F130" i="22"/>
  <c r="U132" i="11"/>
  <c r="T133" i="11"/>
  <c r="E130" i="22"/>
  <c r="S132" i="17"/>
  <c r="S129" i="24"/>
  <c r="U128" i="24" s="1"/>
  <c r="T132" i="16"/>
  <c r="U131" i="16"/>
  <c r="I134" i="11"/>
  <c r="S131" i="20"/>
  <c r="T131" i="20" s="1"/>
  <c r="B131" i="19"/>
  <c r="A131" i="19" s="1"/>
  <c r="F131" i="19"/>
  <c r="U127" i="24"/>
  <c r="T128" i="24"/>
  <c r="I128" i="26"/>
  <c r="D128" i="26"/>
  <c r="L146" i="29"/>
  <c r="J147" i="29" s="1"/>
  <c r="D147" i="29" s="1"/>
  <c r="M146" i="29"/>
  <c r="K147" i="29" s="1"/>
  <c r="E147" i="29" s="1"/>
  <c r="S133" i="15"/>
  <c r="T130" i="20"/>
  <c r="U129" i="20"/>
  <c r="S128" i="25"/>
  <c r="B131" i="20"/>
  <c r="A131" i="20" s="1"/>
  <c r="F131" i="20"/>
  <c r="B128" i="25"/>
  <c r="A128" i="25" s="1"/>
  <c r="F128" i="25"/>
  <c r="S131" i="19"/>
  <c r="I129" i="24"/>
  <c r="D129" i="24"/>
  <c r="I131" i="20"/>
  <c r="L133" i="15"/>
  <c r="J134" i="15" s="1"/>
  <c r="M133" i="15"/>
  <c r="K134" i="15" s="1"/>
  <c r="S133" i="16"/>
  <c r="T133" i="16" s="1"/>
  <c r="B146" i="29"/>
  <c r="A146" i="29" s="1"/>
  <c r="F146" i="29"/>
  <c r="E132" i="18"/>
  <c r="S146" i="29"/>
  <c r="L128" i="25"/>
  <c r="J129" i="25" s="1"/>
  <c r="M128" i="25"/>
  <c r="K129" i="25" s="1"/>
  <c r="E129" i="25" s="1"/>
  <c r="B133" i="15"/>
  <c r="A133" i="15" s="1"/>
  <c r="F133" i="15"/>
  <c r="B129" i="23"/>
  <c r="A129" i="23" s="1"/>
  <c r="F129" i="23"/>
  <c r="I130" i="22"/>
  <c r="L130" i="21"/>
  <c r="J131" i="21" s="1"/>
  <c r="D131" i="21" s="1"/>
  <c r="M130" i="21"/>
  <c r="K131" i="21" s="1"/>
  <c r="E131" i="21" s="1"/>
  <c r="M132" i="17"/>
  <c r="K133" i="17" s="1"/>
  <c r="L132" i="17"/>
  <c r="J133" i="17" s="1"/>
  <c r="D134" i="11"/>
  <c r="E134" i="11"/>
  <c r="T127" i="26"/>
  <c r="U126" i="26"/>
  <c r="I132" i="18"/>
  <c r="M129" i="23"/>
  <c r="K130" i="23" s="1"/>
  <c r="L129" i="23"/>
  <c r="J130" i="23" s="1"/>
  <c r="T129" i="23"/>
  <c r="B130" i="21"/>
  <c r="A130" i="21" s="1"/>
  <c r="F130" i="21"/>
  <c r="I133" i="16"/>
  <c r="D133" i="16"/>
  <c r="S130" i="21"/>
  <c r="L131" i="19"/>
  <c r="J132" i="19" s="1"/>
  <c r="D132" i="19" s="1"/>
  <c r="M131" i="19"/>
  <c r="K132" i="19" s="1"/>
  <c r="T129" i="24" l="1"/>
  <c r="U130" i="20"/>
  <c r="T128" i="26"/>
  <c r="S129" i="25"/>
  <c r="T129" i="25" s="1"/>
  <c r="T130" i="21"/>
  <c r="U129" i="21"/>
  <c r="I130" i="23"/>
  <c r="T146" i="29"/>
  <c r="U145" i="29"/>
  <c r="T131" i="19"/>
  <c r="U130" i="19"/>
  <c r="U127" i="25"/>
  <c r="T128" i="25"/>
  <c r="T132" i="17"/>
  <c r="U131" i="17"/>
  <c r="B131" i="21"/>
  <c r="A131" i="21" s="1"/>
  <c r="F131" i="21"/>
  <c r="B134" i="11"/>
  <c r="A134" i="11" s="1"/>
  <c r="F134" i="11"/>
  <c r="L130" i="22"/>
  <c r="J131" i="22" s="1"/>
  <c r="M130" i="22"/>
  <c r="K131" i="22" s="1"/>
  <c r="E131" i="22" s="1"/>
  <c r="I134" i="15"/>
  <c r="B128" i="26"/>
  <c r="A128" i="26" s="1"/>
  <c r="F128" i="26"/>
  <c r="B132" i="19"/>
  <c r="A132" i="19" s="1"/>
  <c r="F132" i="19"/>
  <c r="S130" i="22"/>
  <c r="S131" i="21"/>
  <c r="U130" i="21" s="1"/>
  <c r="L133" i="16"/>
  <c r="J134" i="16" s="1"/>
  <c r="D134" i="16" s="1"/>
  <c r="M133" i="16"/>
  <c r="K134" i="16" s="1"/>
  <c r="M132" i="18"/>
  <c r="K133" i="18" s="1"/>
  <c r="L132" i="18"/>
  <c r="J133" i="18" s="1"/>
  <c r="I133" i="17"/>
  <c r="D133" i="17"/>
  <c r="I131" i="21"/>
  <c r="D130" i="23"/>
  <c r="D134" i="15"/>
  <c r="S147" i="29"/>
  <c r="U146" i="29" s="1"/>
  <c r="M131" i="20"/>
  <c r="K132" i="20" s="1"/>
  <c r="L131" i="20"/>
  <c r="J132" i="20" s="1"/>
  <c r="E132" i="19"/>
  <c r="L128" i="26"/>
  <c r="J129" i="26" s="1"/>
  <c r="D129" i="26" s="1"/>
  <c r="M128" i="26"/>
  <c r="K129" i="26" s="1"/>
  <c r="U132" i="16"/>
  <c r="E133" i="17"/>
  <c r="S134" i="11"/>
  <c r="S132" i="18"/>
  <c r="B147" i="29"/>
  <c r="A147" i="29" s="1"/>
  <c r="F147" i="29"/>
  <c r="B129" i="24"/>
  <c r="A129" i="24" s="1"/>
  <c r="F129" i="24"/>
  <c r="I147" i="29"/>
  <c r="M134" i="11"/>
  <c r="K135" i="11" s="1"/>
  <c r="E135" i="11" s="1"/>
  <c r="L134" i="11"/>
  <c r="J135" i="11" s="1"/>
  <c r="B133" i="16"/>
  <c r="A133" i="16" s="1"/>
  <c r="F133" i="16"/>
  <c r="E130" i="23"/>
  <c r="E134" i="15"/>
  <c r="I132" i="19"/>
  <c r="I129" i="25"/>
  <c r="M129" i="24"/>
  <c r="K130" i="24" s="1"/>
  <c r="L129" i="24"/>
  <c r="J130" i="24" s="1"/>
  <c r="D129" i="25"/>
  <c r="U132" i="15"/>
  <c r="T133" i="15"/>
  <c r="U128" i="25" l="1"/>
  <c r="T147" i="29"/>
  <c r="S131" i="22"/>
  <c r="U130" i="22" s="1"/>
  <c r="U131" i="18"/>
  <c r="T132" i="18"/>
  <c r="M133" i="17"/>
  <c r="K134" i="17" s="1"/>
  <c r="E134" i="17" s="1"/>
  <c r="L133" i="17"/>
  <c r="J134" i="17" s="1"/>
  <c r="D134" i="17" s="1"/>
  <c r="B129" i="25"/>
  <c r="A129" i="25" s="1"/>
  <c r="F129" i="25"/>
  <c r="L132" i="19"/>
  <c r="J133" i="19" s="1"/>
  <c r="M132" i="19"/>
  <c r="K133" i="19" s="1"/>
  <c r="E133" i="19" s="1"/>
  <c r="S135" i="11"/>
  <c r="U134" i="11" s="1"/>
  <c r="E129" i="26"/>
  <c r="M131" i="21"/>
  <c r="K132" i="21" s="1"/>
  <c r="L131" i="21"/>
  <c r="J132" i="21" s="1"/>
  <c r="I131" i="22"/>
  <c r="D131" i="22"/>
  <c r="U133" i="11"/>
  <c r="T134" i="11"/>
  <c r="I129" i="26"/>
  <c r="E132" i="20"/>
  <c r="B134" i="15"/>
  <c r="A134" i="15" s="1"/>
  <c r="F134" i="15"/>
  <c r="B133" i="17"/>
  <c r="A133" i="17" s="1"/>
  <c r="F133" i="17"/>
  <c r="I134" i="16"/>
  <c r="S130" i="23"/>
  <c r="M147" i="29"/>
  <c r="K148" i="29" s="1"/>
  <c r="L147" i="29"/>
  <c r="J148" i="29" s="1"/>
  <c r="S132" i="19"/>
  <c r="L129" i="25"/>
  <c r="J130" i="25" s="1"/>
  <c r="M129" i="25"/>
  <c r="K130" i="25" s="1"/>
  <c r="I135" i="11"/>
  <c r="I132" i="20"/>
  <c r="D132" i="20"/>
  <c r="E134" i="16"/>
  <c r="B129" i="26"/>
  <c r="A129" i="26" s="1"/>
  <c r="F129" i="26"/>
  <c r="I130" i="24"/>
  <c r="S134" i="15"/>
  <c r="D130" i="24"/>
  <c r="E130" i="24"/>
  <c r="B134" i="16"/>
  <c r="A134" i="16" s="1"/>
  <c r="F134" i="16"/>
  <c r="E133" i="18"/>
  <c r="S133" i="17"/>
  <c r="B130" i="23"/>
  <c r="A130" i="23" s="1"/>
  <c r="F130" i="23"/>
  <c r="I133" i="18"/>
  <c r="D133" i="18"/>
  <c r="T130" i="22"/>
  <c r="U129" i="22"/>
  <c r="L134" i="15"/>
  <c r="J135" i="15" s="1"/>
  <c r="M134" i="15"/>
  <c r="K135" i="15" s="1"/>
  <c r="D135" i="11"/>
  <c r="L130" i="23"/>
  <c r="J131" i="23" s="1"/>
  <c r="M130" i="23"/>
  <c r="K131" i="23" s="1"/>
  <c r="E131" i="23" s="1"/>
  <c r="T131" i="21"/>
  <c r="T131" i="22" l="1"/>
  <c r="T135" i="11"/>
  <c r="B134" i="17"/>
  <c r="A134" i="17" s="1"/>
  <c r="F134" i="17"/>
  <c r="T134" i="15"/>
  <c r="U133" i="15"/>
  <c r="I130" i="25"/>
  <c r="I133" i="19"/>
  <c r="D133" i="19"/>
  <c r="M133" i="18"/>
  <c r="K134" i="18" s="1"/>
  <c r="E134" i="18" s="1"/>
  <c r="L133" i="18"/>
  <c r="J134" i="18" s="1"/>
  <c r="D134" i="18" s="1"/>
  <c r="S133" i="19"/>
  <c r="T133" i="19" s="1"/>
  <c r="B135" i="11"/>
  <c r="A135" i="11" s="1"/>
  <c r="F135" i="11"/>
  <c r="L130" i="24"/>
  <c r="J131" i="24" s="1"/>
  <c r="D131" i="24" s="1"/>
  <c r="M130" i="24"/>
  <c r="K131" i="24" s="1"/>
  <c r="E131" i="24" s="1"/>
  <c r="S134" i="16"/>
  <c r="B132" i="20"/>
  <c r="A132" i="20" s="1"/>
  <c r="F132" i="20"/>
  <c r="L135" i="11"/>
  <c r="J136" i="11" s="1"/>
  <c r="M135" i="11"/>
  <c r="K136" i="11" s="1"/>
  <c r="U131" i="19"/>
  <c r="T132" i="19"/>
  <c r="U129" i="23"/>
  <c r="T130" i="23"/>
  <c r="M134" i="16"/>
  <c r="K135" i="16" s="1"/>
  <c r="E135" i="16" s="1"/>
  <c r="L134" i="16"/>
  <c r="J135" i="16" s="1"/>
  <c r="L129" i="26"/>
  <c r="J130" i="26" s="1"/>
  <c r="M129" i="26"/>
  <c r="K130" i="26" s="1"/>
  <c r="E130" i="26" s="1"/>
  <c r="I132" i="21"/>
  <c r="D132" i="21"/>
  <c r="D130" i="25"/>
  <c r="I135" i="15"/>
  <c r="S134" i="17"/>
  <c r="T134" i="17" s="1"/>
  <c r="L132" i="20"/>
  <c r="J133" i="20" s="1"/>
  <c r="D133" i="20" s="1"/>
  <c r="M132" i="20"/>
  <c r="K133" i="20" s="1"/>
  <c r="E133" i="20" s="1"/>
  <c r="E148" i="29"/>
  <c r="I134" i="17"/>
  <c r="B130" i="24"/>
  <c r="A130" i="24" s="1"/>
  <c r="F130" i="24"/>
  <c r="S131" i="23"/>
  <c r="U130" i="23" s="1"/>
  <c r="D135" i="15"/>
  <c r="M131" i="22"/>
  <c r="K132" i="22" s="1"/>
  <c r="L131" i="22"/>
  <c r="J132" i="22" s="1"/>
  <c r="D132" i="22" s="1"/>
  <c r="I131" i="23"/>
  <c r="B133" i="18"/>
  <c r="A133" i="18" s="1"/>
  <c r="F133" i="18"/>
  <c r="D131" i="23"/>
  <c r="T133" i="17"/>
  <c r="U132" i="17"/>
  <c r="S133" i="18"/>
  <c r="S130" i="24"/>
  <c r="E135" i="15"/>
  <c r="E130" i="25"/>
  <c r="I148" i="29"/>
  <c r="D148" i="29"/>
  <c r="S132" i="20"/>
  <c r="B131" i="22"/>
  <c r="A131" i="22" s="1"/>
  <c r="F131" i="22"/>
  <c r="E132" i="21"/>
  <c r="S129" i="26"/>
  <c r="U132" i="19" l="1"/>
  <c r="U133" i="17"/>
  <c r="B133" i="20"/>
  <c r="A133" i="20" s="1"/>
  <c r="F133" i="20"/>
  <c r="T133" i="18"/>
  <c r="U132" i="18"/>
  <c r="B131" i="24"/>
  <c r="A131" i="24" s="1"/>
  <c r="F131" i="24"/>
  <c r="I130" i="26"/>
  <c r="D130" i="26"/>
  <c r="M130" i="25"/>
  <c r="K131" i="25" s="1"/>
  <c r="E131" i="25" s="1"/>
  <c r="L130" i="25"/>
  <c r="J131" i="25" s="1"/>
  <c r="D131" i="25" s="1"/>
  <c r="T129" i="26"/>
  <c r="U128" i="26"/>
  <c r="S131" i="24"/>
  <c r="T131" i="24" s="1"/>
  <c r="B131" i="23"/>
  <c r="A131" i="23" s="1"/>
  <c r="F131" i="23"/>
  <c r="S148" i="29"/>
  <c r="B130" i="25"/>
  <c r="A130" i="25" s="1"/>
  <c r="F130" i="25"/>
  <c r="T131" i="23"/>
  <c r="S130" i="25"/>
  <c r="T130" i="24"/>
  <c r="U129" i="24"/>
  <c r="I132" i="22"/>
  <c r="M132" i="21"/>
  <c r="K133" i="21" s="1"/>
  <c r="E133" i="21" s="1"/>
  <c r="L132" i="21"/>
  <c r="J133" i="21" s="1"/>
  <c r="D133" i="21" s="1"/>
  <c r="I134" i="18"/>
  <c r="L133" i="19"/>
  <c r="J134" i="19" s="1"/>
  <c r="M133" i="19"/>
  <c r="K134" i="19" s="1"/>
  <c r="S130" i="26"/>
  <c r="T130" i="26" s="1"/>
  <c r="U131" i="20"/>
  <c r="T132" i="20"/>
  <c r="S135" i="15"/>
  <c r="B135" i="15"/>
  <c r="A135" i="15" s="1"/>
  <c r="F135" i="15"/>
  <c r="I133" i="20"/>
  <c r="B132" i="21"/>
  <c r="A132" i="21" s="1"/>
  <c r="F132" i="21"/>
  <c r="I136" i="11"/>
  <c r="S135" i="16"/>
  <c r="U134" i="16" s="1"/>
  <c r="B133" i="19"/>
  <c r="A133" i="19" s="1"/>
  <c r="F133" i="19"/>
  <c r="B132" i="22"/>
  <c r="A132" i="22" s="1"/>
  <c r="F132" i="22"/>
  <c r="L148" i="29"/>
  <c r="J149" i="29" s="1"/>
  <c r="D149" i="29" s="1"/>
  <c r="M148" i="29"/>
  <c r="K149" i="29" s="1"/>
  <c r="M134" i="17"/>
  <c r="K135" i="17" s="1"/>
  <c r="L134" i="17"/>
  <c r="J135" i="17" s="1"/>
  <c r="I135" i="16"/>
  <c r="D135" i="16"/>
  <c r="T134" i="16"/>
  <c r="U133" i="16"/>
  <c r="S132" i="21"/>
  <c r="S133" i="20"/>
  <c r="B148" i="29"/>
  <c r="A148" i="29" s="1"/>
  <c r="F148" i="29"/>
  <c r="S134" i="18"/>
  <c r="B134" i="18"/>
  <c r="A134" i="18" s="1"/>
  <c r="F134" i="18"/>
  <c r="L131" i="23"/>
  <c r="J132" i="23" s="1"/>
  <c r="D132" i="23" s="1"/>
  <c r="M131" i="23"/>
  <c r="K132" i="23" s="1"/>
  <c r="E132" i="22"/>
  <c r="M135" i="15"/>
  <c r="K136" i="15" s="1"/>
  <c r="E136" i="15" s="1"/>
  <c r="L135" i="15"/>
  <c r="J136" i="15" s="1"/>
  <c r="E136" i="11"/>
  <c r="I131" i="24"/>
  <c r="D136" i="11"/>
  <c r="U130" i="24" l="1"/>
  <c r="T135" i="16"/>
  <c r="U129" i="26"/>
  <c r="B131" i="25"/>
  <c r="A131" i="25" s="1"/>
  <c r="F131" i="25"/>
  <c r="I136" i="15"/>
  <c r="I135" i="17"/>
  <c r="D135" i="17"/>
  <c r="E134" i="19"/>
  <c r="L132" i="22"/>
  <c r="J133" i="22" s="1"/>
  <c r="M132" i="22"/>
  <c r="K133" i="22" s="1"/>
  <c r="E133" i="22" s="1"/>
  <c r="B132" i="23"/>
  <c r="A132" i="23" s="1"/>
  <c r="F132" i="23"/>
  <c r="E135" i="17"/>
  <c r="B133" i="21"/>
  <c r="A133" i="21" s="1"/>
  <c r="F133" i="21"/>
  <c r="T135" i="15"/>
  <c r="U134" i="15"/>
  <c r="I134" i="19"/>
  <c r="B136" i="11"/>
  <c r="A136" i="11" s="1"/>
  <c r="F136" i="11"/>
  <c r="I132" i="23"/>
  <c r="S132" i="22"/>
  <c r="L135" i="16"/>
  <c r="J136" i="16" s="1"/>
  <c r="M135" i="16"/>
  <c r="K136" i="16" s="1"/>
  <c r="L136" i="11"/>
  <c r="J137" i="11" s="1"/>
  <c r="M136" i="11"/>
  <c r="K137" i="11" s="1"/>
  <c r="E137" i="11" s="1"/>
  <c r="L133" i="20"/>
  <c r="J134" i="20" s="1"/>
  <c r="M133" i="20"/>
  <c r="K134" i="20" s="1"/>
  <c r="M134" i="18"/>
  <c r="K135" i="18" s="1"/>
  <c r="L134" i="18"/>
  <c r="J135" i="18" s="1"/>
  <c r="T134" i="18"/>
  <c r="L131" i="24"/>
  <c r="J132" i="24" s="1"/>
  <c r="M131" i="24"/>
  <c r="K132" i="24" s="1"/>
  <c r="S136" i="15"/>
  <c r="T136" i="15" s="1"/>
  <c r="U132" i="20"/>
  <c r="B130" i="26"/>
  <c r="A130" i="26" s="1"/>
  <c r="F130" i="26"/>
  <c r="S136" i="11"/>
  <c r="E132" i="23"/>
  <c r="B149" i="29"/>
  <c r="A149" i="29" s="1"/>
  <c r="F149" i="29"/>
  <c r="S133" i="21"/>
  <c r="T133" i="21" s="1"/>
  <c r="B135" i="16"/>
  <c r="A135" i="16" s="1"/>
  <c r="D136" i="16"/>
  <c r="F135" i="16"/>
  <c r="I149" i="29"/>
  <c r="T133" i="20"/>
  <c r="S131" i="25"/>
  <c r="E149" i="29"/>
  <c r="T132" i="21"/>
  <c r="U131" i="21"/>
  <c r="D134" i="19"/>
  <c r="D136" i="15"/>
  <c r="I133" i="21"/>
  <c r="T130" i="25"/>
  <c r="U129" i="25"/>
  <c r="T148" i="29"/>
  <c r="U147" i="29"/>
  <c r="I131" i="25"/>
  <c r="M130" i="26"/>
  <c r="K131" i="26" s="1"/>
  <c r="L130" i="26"/>
  <c r="J131" i="26" s="1"/>
  <c r="D131" i="26" s="1"/>
  <c r="U133" i="18"/>
  <c r="U135" i="15" l="1"/>
  <c r="L149" i="29"/>
  <c r="J150" i="29" s="1"/>
  <c r="M149" i="29"/>
  <c r="K150" i="29" s="1"/>
  <c r="E150" i="29" s="1"/>
  <c r="T136" i="11"/>
  <c r="U135" i="11"/>
  <c r="E132" i="24"/>
  <c r="I137" i="11"/>
  <c r="L132" i="23"/>
  <c r="J133" i="23" s="1"/>
  <c r="M132" i="23"/>
  <c r="K133" i="23" s="1"/>
  <c r="I132" i="24"/>
  <c r="D132" i="24"/>
  <c r="E134" i="20"/>
  <c r="S133" i="22"/>
  <c r="U132" i="22" s="1"/>
  <c r="B135" i="17"/>
  <c r="A135" i="17" s="1"/>
  <c r="F135" i="17"/>
  <c r="M131" i="25"/>
  <c r="K132" i="25" s="1"/>
  <c r="L131" i="25"/>
  <c r="J132" i="25" s="1"/>
  <c r="B134" i="19"/>
  <c r="A134" i="19" s="1"/>
  <c r="F134" i="19"/>
  <c r="U132" i="21"/>
  <c r="B136" i="16"/>
  <c r="A136" i="16" s="1"/>
  <c r="F136" i="16"/>
  <c r="B131" i="26"/>
  <c r="A131" i="26" s="1"/>
  <c r="F131" i="26"/>
  <c r="I134" i="20"/>
  <c r="D134" i="20"/>
  <c r="I136" i="16"/>
  <c r="D137" i="11"/>
  <c r="I131" i="26"/>
  <c r="S149" i="29"/>
  <c r="S137" i="11"/>
  <c r="S134" i="19"/>
  <c r="L135" i="17"/>
  <c r="J136" i="17" s="1"/>
  <c r="D136" i="17" s="1"/>
  <c r="M135" i="17"/>
  <c r="K136" i="17" s="1"/>
  <c r="E136" i="17" s="1"/>
  <c r="M136" i="15"/>
  <c r="K137" i="15" s="1"/>
  <c r="L136" i="15"/>
  <c r="J137" i="15" s="1"/>
  <c r="E131" i="26"/>
  <c r="L133" i="21"/>
  <c r="J134" i="21" s="1"/>
  <c r="M133" i="21"/>
  <c r="K134" i="21" s="1"/>
  <c r="U130" i="25"/>
  <c r="B136" i="15"/>
  <c r="A136" i="15" s="1"/>
  <c r="F136" i="15"/>
  <c r="S132" i="23"/>
  <c r="I135" i="18"/>
  <c r="D135" i="18"/>
  <c r="E136" i="16"/>
  <c r="M134" i="19"/>
  <c r="K135" i="19" s="1"/>
  <c r="L134" i="19"/>
  <c r="J135" i="19" s="1"/>
  <c r="D135" i="19" s="1"/>
  <c r="S135" i="17"/>
  <c r="T131" i="25"/>
  <c r="E135" i="18"/>
  <c r="T132" i="22"/>
  <c r="U131" i="22"/>
  <c r="I133" i="22"/>
  <c r="D133" i="22"/>
  <c r="E134" i="21" l="1"/>
  <c r="E135" i="19"/>
  <c r="U148" i="29"/>
  <c r="T149" i="29"/>
  <c r="M136" i="16"/>
  <c r="K137" i="16" s="1"/>
  <c r="E137" i="16" s="1"/>
  <c r="L136" i="16"/>
  <c r="J137" i="16" s="1"/>
  <c r="E132" i="25"/>
  <c r="B132" i="24"/>
  <c r="A132" i="24" s="1"/>
  <c r="F132" i="24"/>
  <c r="L137" i="11"/>
  <c r="J138" i="11" s="1"/>
  <c r="M137" i="11"/>
  <c r="K138" i="11" s="1"/>
  <c r="M133" i="22"/>
  <c r="K134" i="22" s="1"/>
  <c r="L133" i="22"/>
  <c r="J134" i="22" s="1"/>
  <c r="D134" i="22" s="1"/>
  <c r="S136" i="17"/>
  <c r="T136" i="17" s="1"/>
  <c r="M135" i="18"/>
  <c r="K136" i="18" s="1"/>
  <c r="E136" i="18" s="1"/>
  <c r="L135" i="18"/>
  <c r="J136" i="18" s="1"/>
  <c r="I134" i="21"/>
  <c r="D134" i="21"/>
  <c r="E137" i="15"/>
  <c r="B135" i="19"/>
  <c r="A135" i="19" s="1"/>
  <c r="F135" i="19"/>
  <c r="S132" i="24"/>
  <c r="T133" i="22"/>
  <c r="U134" i="17"/>
  <c r="T135" i="17"/>
  <c r="S131" i="26"/>
  <c r="L131" i="26"/>
  <c r="J132" i="26" s="1"/>
  <c r="M131" i="26"/>
  <c r="K132" i="26" s="1"/>
  <c r="E132" i="26" s="1"/>
  <c r="B133" i="22"/>
  <c r="A133" i="22" s="1"/>
  <c r="F133" i="22"/>
  <c r="S135" i="18"/>
  <c r="I135" i="19"/>
  <c r="B135" i="18"/>
  <c r="A135" i="18" s="1"/>
  <c r="F135" i="18"/>
  <c r="T132" i="23"/>
  <c r="U131" i="23"/>
  <c r="I136" i="17"/>
  <c r="S150" i="29"/>
  <c r="B137" i="11"/>
  <c r="A137" i="11" s="1"/>
  <c r="F137" i="11"/>
  <c r="I132" i="25"/>
  <c r="D132" i="25"/>
  <c r="I137" i="15"/>
  <c r="L134" i="20"/>
  <c r="J135" i="20" s="1"/>
  <c r="D135" i="20" s="1"/>
  <c r="M134" i="20"/>
  <c r="K135" i="20" s="1"/>
  <c r="I150" i="29"/>
  <c r="D150" i="29"/>
  <c r="S136" i="16"/>
  <c r="D137" i="15"/>
  <c r="T134" i="19"/>
  <c r="U133" i="19"/>
  <c r="U136" i="11"/>
  <c r="E133" i="23"/>
  <c r="B134" i="20"/>
  <c r="A134" i="20" s="1"/>
  <c r="F134" i="20"/>
  <c r="B136" i="17"/>
  <c r="A136" i="17" s="1"/>
  <c r="F136" i="17"/>
  <c r="S134" i="20"/>
  <c r="L132" i="24"/>
  <c r="J133" i="24" s="1"/>
  <c r="M132" i="24"/>
  <c r="K133" i="24" s="1"/>
  <c r="E133" i="24" s="1"/>
  <c r="I133" i="23"/>
  <c r="D133" i="23"/>
  <c r="T137" i="11"/>
  <c r="S133" i="24" l="1"/>
  <c r="T133" i="24" s="1"/>
  <c r="I132" i="26"/>
  <c r="D132" i="26"/>
  <c r="I138" i="11"/>
  <c r="I133" i="24"/>
  <c r="I135" i="20"/>
  <c r="B132" i="25"/>
  <c r="A132" i="25" s="1"/>
  <c r="F132" i="25"/>
  <c r="M135" i="19"/>
  <c r="K136" i="19" s="1"/>
  <c r="L135" i="19"/>
  <c r="J136" i="19" s="1"/>
  <c r="S132" i="26"/>
  <c r="T132" i="26" s="1"/>
  <c r="I134" i="22"/>
  <c r="L133" i="23"/>
  <c r="J134" i="23" s="1"/>
  <c r="D134" i="23" s="1"/>
  <c r="M133" i="23"/>
  <c r="K134" i="23" s="1"/>
  <c r="B137" i="15"/>
  <c r="A137" i="15" s="1"/>
  <c r="F137" i="15"/>
  <c r="T134" i="20"/>
  <c r="U133" i="20"/>
  <c r="S133" i="23"/>
  <c r="T136" i="16"/>
  <c r="U135" i="16"/>
  <c r="L150" i="29"/>
  <c r="J151" i="29" s="1"/>
  <c r="D151" i="29" s="1"/>
  <c r="M150" i="29"/>
  <c r="K151" i="29" s="1"/>
  <c r="M132" i="25"/>
  <c r="K133" i="25" s="1"/>
  <c r="E133" i="25" s="1"/>
  <c r="L132" i="25"/>
  <c r="J133" i="25" s="1"/>
  <c r="T135" i="18"/>
  <c r="U134" i="18"/>
  <c r="E138" i="11"/>
  <c r="D133" i="24"/>
  <c r="T150" i="29"/>
  <c r="B135" i="20"/>
  <c r="A135" i="20" s="1"/>
  <c r="F135" i="20"/>
  <c r="S137" i="16"/>
  <c r="T132" i="24"/>
  <c r="U131" i="24"/>
  <c r="B134" i="21"/>
  <c r="A134" i="21" s="1"/>
  <c r="F134" i="21"/>
  <c r="S132" i="25"/>
  <c r="S135" i="19"/>
  <c r="B133" i="23"/>
  <c r="A133" i="23" s="1"/>
  <c r="F133" i="23"/>
  <c r="B150" i="29"/>
  <c r="A150" i="29" s="1"/>
  <c r="F150" i="29"/>
  <c r="M137" i="15"/>
  <c r="K138" i="15" s="1"/>
  <c r="E138" i="15" s="1"/>
  <c r="L137" i="15"/>
  <c r="J138" i="15" s="1"/>
  <c r="D138" i="15" s="1"/>
  <c r="D138" i="11"/>
  <c r="B134" i="22"/>
  <c r="A134" i="22" s="1"/>
  <c r="F134" i="22"/>
  <c r="U135" i="17"/>
  <c r="I136" i="18"/>
  <c r="S134" i="21"/>
  <c r="E135" i="20"/>
  <c r="L136" i="17"/>
  <c r="J137" i="17" s="1"/>
  <c r="M136" i="17"/>
  <c r="K137" i="17" s="1"/>
  <c r="D136" i="18"/>
  <c r="S136" i="18"/>
  <c r="U135" i="18" s="1"/>
  <c r="U130" i="26"/>
  <c r="T131" i="26"/>
  <c r="S137" i="15"/>
  <c r="L134" i="21"/>
  <c r="J135" i="21" s="1"/>
  <c r="D135" i="21" s="1"/>
  <c r="M134" i="21"/>
  <c r="K135" i="21" s="1"/>
  <c r="E135" i="21" s="1"/>
  <c r="E134" i="22"/>
  <c r="I137" i="16"/>
  <c r="D137" i="16"/>
  <c r="U149" i="29"/>
  <c r="U132" i="24" l="1"/>
  <c r="T136" i="18"/>
  <c r="U131" i="26"/>
  <c r="S133" i="25"/>
  <c r="T133" i="25" s="1"/>
  <c r="B137" i="16"/>
  <c r="A137" i="16" s="1"/>
  <c r="F137" i="16"/>
  <c r="S138" i="15"/>
  <c r="T138" i="15" s="1"/>
  <c r="B136" i="18"/>
  <c r="A136" i="18" s="1"/>
  <c r="F136" i="18"/>
  <c r="U134" i="19"/>
  <c r="T135" i="19"/>
  <c r="T133" i="23"/>
  <c r="U132" i="23"/>
  <c r="B138" i="15"/>
  <c r="A138" i="15" s="1"/>
  <c r="F138" i="15"/>
  <c r="M134" i="22"/>
  <c r="K135" i="22" s="1"/>
  <c r="E135" i="22" s="1"/>
  <c r="L134" i="22"/>
  <c r="J135" i="22" s="1"/>
  <c r="T137" i="15"/>
  <c r="U136" i="15"/>
  <c r="E137" i="17"/>
  <c r="U133" i="21"/>
  <c r="T134" i="21"/>
  <c r="B134" i="23"/>
  <c r="A134" i="23" s="1"/>
  <c r="F134" i="23"/>
  <c r="E151" i="29"/>
  <c r="M137" i="16"/>
  <c r="K138" i="16" s="1"/>
  <c r="L137" i="16"/>
  <c r="J138" i="16" s="1"/>
  <c r="B138" i="11"/>
  <c r="A138" i="11" s="1"/>
  <c r="F138" i="11"/>
  <c r="U131" i="25"/>
  <c r="T132" i="25"/>
  <c r="B135" i="21"/>
  <c r="A135" i="21" s="1"/>
  <c r="F135" i="21"/>
  <c r="I151" i="29"/>
  <c r="U136" i="16"/>
  <c r="L135" i="20"/>
  <c r="J136" i="20" s="1"/>
  <c r="M135" i="20"/>
  <c r="K136" i="20" s="1"/>
  <c r="E136" i="20" s="1"/>
  <c r="L138" i="11"/>
  <c r="J139" i="11" s="1"/>
  <c r="M138" i="11"/>
  <c r="K139" i="11" s="1"/>
  <c r="E139" i="11" s="1"/>
  <c r="S134" i="22"/>
  <c r="I135" i="21"/>
  <c r="S135" i="20"/>
  <c r="L136" i="18"/>
  <c r="J137" i="18" s="1"/>
  <c r="M136" i="18"/>
  <c r="K137" i="18" s="1"/>
  <c r="I138" i="15"/>
  <c r="E136" i="19"/>
  <c r="I133" i="25"/>
  <c r="E134" i="23"/>
  <c r="I134" i="23"/>
  <c r="D133" i="25"/>
  <c r="L132" i="26"/>
  <c r="J133" i="26" s="1"/>
  <c r="D133" i="26" s="1"/>
  <c r="M132" i="26"/>
  <c r="K133" i="26" s="1"/>
  <c r="S135" i="21"/>
  <c r="T135" i="21" s="1"/>
  <c r="B133" i="24"/>
  <c r="A133" i="24" s="1"/>
  <c r="F133" i="24"/>
  <c r="I136" i="19"/>
  <c r="D136" i="19"/>
  <c r="L133" i="24"/>
  <c r="J134" i="24" s="1"/>
  <c r="D134" i="24" s="1"/>
  <c r="M133" i="24"/>
  <c r="K134" i="24" s="1"/>
  <c r="S138" i="11"/>
  <c r="T137" i="16"/>
  <c r="B132" i="26"/>
  <c r="A132" i="26" s="1"/>
  <c r="F132" i="26"/>
  <c r="I137" i="17"/>
  <c r="D137" i="17"/>
  <c r="B151" i="29"/>
  <c r="A151" i="29" s="1"/>
  <c r="F151" i="29"/>
  <c r="U132" i="25" l="1"/>
  <c r="S135" i="22"/>
  <c r="U134" i="22" s="1"/>
  <c r="B134" i="24"/>
  <c r="A134" i="24" s="1"/>
  <c r="F134" i="24"/>
  <c r="I137" i="18"/>
  <c r="T134" i="22"/>
  <c r="U133" i="22"/>
  <c r="B133" i="26"/>
  <c r="A133" i="26" s="1"/>
  <c r="F133" i="26"/>
  <c r="E134" i="24"/>
  <c r="B133" i="25"/>
  <c r="A133" i="25" s="1"/>
  <c r="F133" i="25"/>
  <c r="M138" i="15"/>
  <c r="K139" i="15" s="1"/>
  <c r="L138" i="15"/>
  <c r="J139" i="15" s="1"/>
  <c r="S137" i="17"/>
  <c r="T138" i="11"/>
  <c r="U137" i="11"/>
  <c r="I134" i="24"/>
  <c r="M133" i="25"/>
  <c r="K134" i="25" s="1"/>
  <c r="L133" i="25"/>
  <c r="J134" i="25" s="1"/>
  <c r="D134" i="25" s="1"/>
  <c r="M135" i="21"/>
  <c r="K136" i="21" s="1"/>
  <c r="L135" i="21"/>
  <c r="J136" i="21" s="1"/>
  <c r="I139" i="11"/>
  <c r="S151" i="29"/>
  <c r="M137" i="17"/>
  <c r="K138" i="17" s="1"/>
  <c r="E138" i="17" s="1"/>
  <c r="L137" i="17"/>
  <c r="J138" i="17" s="1"/>
  <c r="D138" i="17" s="1"/>
  <c r="B136" i="19"/>
  <c r="A136" i="19" s="1"/>
  <c r="F136" i="19"/>
  <c r="M134" i="23"/>
  <c r="K135" i="23" s="1"/>
  <c r="E135" i="23" s="1"/>
  <c r="L134" i="23"/>
  <c r="J135" i="23" s="1"/>
  <c r="E137" i="18"/>
  <c r="D139" i="11"/>
  <c r="I138" i="16"/>
  <c r="U134" i="21"/>
  <c r="D138" i="16"/>
  <c r="E133" i="26"/>
  <c r="S134" i="23"/>
  <c r="S136" i="19"/>
  <c r="I136" i="20"/>
  <c r="D136" i="20"/>
  <c r="E138" i="16"/>
  <c r="I135" i="22"/>
  <c r="D135" i="22"/>
  <c r="B137" i="17"/>
  <c r="A137" i="17" s="1"/>
  <c r="F137" i="17"/>
  <c r="S139" i="11"/>
  <c r="U138" i="11" s="1"/>
  <c r="L136" i="19"/>
  <c r="J137" i="19" s="1"/>
  <c r="M136" i="19"/>
  <c r="K137" i="19" s="1"/>
  <c r="I133" i="26"/>
  <c r="S136" i="20"/>
  <c r="T136" i="20" s="1"/>
  <c r="U134" i="20"/>
  <c r="T135" i="20"/>
  <c r="L151" i="29"/>
  <c r="J152" i="29" s="1"/>
  <c r="M151" i="29"/>
  <c r="K152" i="29" s="1"/>
  <c r="E152" i="29" s="1"/>
  <c r="U137" i="15"/>
  <c r="D137" i="18"/>
  <c r="T135" i="22" l="1"/>
  <c r="U135" i="20"/>
  <c r="B134" i="25"/>
  <c r="A134" i="25" s="1"/>
  <c r="F134" i="25"/>
  <c r="B136" i="20"/>
  <c r="A136" i="20" s="1"/>
  <c r="F136" i="20"/>
  <c r="I136" i="21"/>
  <c r="D136" i="21"/>
  <c r="M134" i="24"/>
  <c r="K135" i="24" s="1"/>
  <c r="E135" i="24" s="1"/>
  <c r="L134" i="24"/>
  <c r="J135" i="24" s="1"/>
  <c r="I137" i="19"/>
  <c r="B138" i="17"/>
  <c r="A138" i="17" s="1"/>
  <c r="F138" i="17"/>
  <c r="S135" i="23"/>
  <c r="T135" i="23" s="1"/>
  <c r="I135" i="23"/>
  <c r="D135" i="23"/>
  <c r="E136" i="21"/>
  <c r="E139" i="15"/>
  <c r="L136" i="20"/>
  <c r="J137" i="20" s="1"/>
  <c r="M136" i="20"/>
  <c r="K137" i="20" s="1"/>
  <c r="U133" i="23"/>
  <c r="T134" i="23"/>
  <c r="M133" i="26"/>
  <c r="K134" i="26" s="1"/>
  <c r="E134" i="26" s="1"/>
  <c r="L133" i="26"/>
  <c r="J134" i="26" s="1"/>
  <c r="B135" i="22"/>
  <c r="A135" i="22" s="1"/>
  <c r="F135" i="22"/>
  <c r="T136" i="19"/>
  <c r="U135" i="19"/>
  <c r="S133" i="26"/>
  <c r="B138" i="16"/>
  <c r="A138" i="16" s="1"/>
  <c r="F138" i="16"/>
  <c r="B139" i="11"/>
  <c r="A139" i="11" s="1"/>
  <c r="F139" i="11"/>
  <c r="L139" i="11"/>
  <c r="J140" i="11" s="1"/>
  <c r="D140" i="11" s="1"/>
  <c r="M139" i="11"/>
  <c r="K140" i="11" s="1"/>
  <c r="E134" i="25"/>
  <c r="T139" i="11"/>
  <c r="L137" i="18"/>
  <c r="J138" i="18" s="1"/>
  <c r="D138" i="18" s="1"/>
  <c r="M137" i="18"/>
  <c r="K138" i="18" s="1"/>
  <c r="I152" i="29"/>
  <c r="D152" i="29"/>
  <c r="E137" i="19"/>
  <c r="S152" i="29"/>
  <c r="U151" i="29" s="1"/>
  <c r="I139" i="15"/>
  <c r="D139" i="15"/>
  <c r="B137" i="18"/>
  <c r="A137" i="18" s="1"/>
  <c r="F137" i="18"/>
  <c r="M135" i="22"/>
  <c r="K136" i="22" s="1"/>
  <c r="L135" i="22"/>
  <c r="J136" i="22" s="1"/>
  <c r="D136" i="22" s="1"/>
  <c r="S137" i="18"/>
  <c r="E138" i="18"/>
  <c r="T151" i="29"/>
  <c r="U150" i="29"/>
  <c r="S138" i="17"/>
  <c r="T138" i="17" s="1"/>
  <c r="S134" i="24"/>
  <c r="S138" i="16"/>
  <c r="L138" i="16"/>
  <c r="J139" i="16" s="1"/>
  <c r="D139" i="16" s="1"/>
  <c r="M138" i="16"/>
  <c r="K139" i="16" s="1"/>
  <c r="E139" i="16" s="1"/>
  <c r="D137" i="19"/>
  <c r="I138" i="17"/>
  <c r="I134" i="25"/>
  <c r="T137" i="17"/>
  <c r="U136" i="17"/>
  <c r="T152" i="29" l="1"/>
  <c r="U137" i="17"/>
  <c r="B139" i="16"/>
  <c r="A139" i="16" s="1"/>
  <c r="F139" i="16"/>
  <c r="B138" i="18"/>
  <c r="A138" i="18" s="1"/>
  <c r="F138" i="18"/>
  <c r="M138" i="17"/>
  <c r="K139" i="17" s="1"/>
  <c r="L138" i="17"/>
  <c r="J139" i="17" s="1"/>
  <c r="S139" i="16"/>
  <c r="U138" i="16" s="1"/>
  <c r="T137" i="18"/>
  <c r="U136" i="18"/>
  <c r="B152" i="29"/>
  <c r="A152" i="29" s="1"/>
  <c r="F152" i="29"/>
  <c r="E140" i="11"/>
  <c r="I134" i="26"/>
  <c r="D134" i="26"/>
  <c r="I137" i="20"/>
  <c r="M134" i="25"/>
  <c r="K135" i="25" s="1"/>
  <c r="L134" i="25"/>
  <c r="J135" i="25" s="1"/>
  <c r="B137" i="19"/>
  <c r="A137" i="19" s="1"/>
  <c r="F137" i="19"/>
  <c r="U137" i="16"/>
  <c r="T138" i="16"/>
  <c r="I140" i="11"/>
  <c r="S134" i="26"/>
  <c r="T134" i="26" s="1"/>
  <c r="S139" i="15"/>
  <c r="B136" i="21"/>
  <c r="A136" i="21" s="1"/>
  <c r="F136" i="21"/>
  <c r="I136" i="22"/>
  <c r="B139" i="15"/>
  <c r="A139" i="15" s="1"/>
  <c r="F139" i="15"/>
  <c r="L152" i="29"/>
  <c r="J153" i="29" s="1"/>
  <c r="D153" i="29" s="1"/>
  <c r="M152" i="29"/>
  <c r="K153" i="29" s="1"/>
  <c r="S134" i="25"/>
  <c r="T133" i="26"/>
  <c r="U132" i="26"/>
  <c r="U134" i="23"/>
  <c r="S138" i="18"/>
  <c r="U137" i="18" s="1"/>
  <c r="E136" i="22"/>
  <c r="S137" i="19"/>
  <c r="E137" i="20"/>
  <c r="S136" i="21"/>
  <c r="L135" i="23"/>
  <c r="J136" i="23" s="1"/>
  <c r="D136" i="23" s="1"/>
  <c r="M135" i="23"/>
  <c r="K136" i="23" s="1"/>
  <c r="I135" i="24"/>
  <c r="D135" i="24"/>
  <c r="L136" i="21"/>
  <c r="J137" i="21" s="1"/>
  <c r="D137" i="21" s="1"/>
  <c r="M136" i="21"/>
  <c r="K137" i="21" s="1"/>
  <c r="E137" i="21" s="1"/>
  <c r="I139" i="16"/>
  <c r="S135" i="24"/>
  <c r="T135" i="24" s="1"/>
  <c r="L139" i="15"/>
  <c r="J140" i="15" s="1"/>
  <c r="D140" i="15" s="1"/>
  <c r="M139" i="15"/>
  <c r="K140" i="15" s="1"/>
  <c r="I138" i="18"/>
  <c r="B140" i="11"/>
  <c r="A140" i="11" s="1"/>
  <c r="F140" i="11"/>
  <c r="B136" i="22"/>
  <c r="A136" i="22" s="1"/>
  <c r="F136" i="22"/>
  <c r="T134" i="24"/>
  <c r="U133" i="24"/>
  <c r="B135" i="23"/>
  <c r="A135" i="23" s="1"/>
  <c r="F135" i="23"/>
  <c r="D137" i="20"/>
  <c r="L137" i="19"/>
  <c r="J138" i="19" s="1"/>
  <c r="M137" i="19"/>
  <c r="K138" i="19" s="1"/>
  <c r="E138" i="19" s="1"/>
  <c r="U133" i="26" l="1"/>
  <c r="T139" i="16"/>
  <c r="T138" i="18"/>
  <c r="B153" i="29"/>
  <c r="A153" i="29" s="1"/>
  <c r="F153" i="29"/>
  <c r="B137" i="20"/>
  <c r="A137" i="20" s="1"/>
  <c r="F137" i="20"/>
  <c r="S137" i="21"/>
  <c r="T137" i="21" s="1"/>
  <c r="B137" i="21"/>
  <c r="A137" i="21" s="1"/>
  <c r="F137" i="21"/>
  <c r="M137" i="20"/>
  <c r="K138" i="20" s="1"/>
  <c r="L137" i="20"/>
  <c r="J138" i="20" s="1"/>
  <c r="S140" i="11"/>
  <c r="E139" i="17"/>
  <c r="T136" i="21"/>
  <c r="U135" i="21"/>
  <c r="B140" i="15"/>
  <c r="A140" i="15" s="1"/>
  <c r="F140" i="15"/>
  <c r="I140" i="15"/>
  <c r="I137" i="21"/>
  <c r="E136" i="23"/>
  <c r="U136" i="19"/>
  <c r="T137" i="19"/>
  <c r="E135" i="25"/>
  <c r="I138" i="19"/>
  <c r="U134" i="24"/>
  <c r="B135" i="24"/>
  <c r="A135" i="24" s="1"/>
  <c r="F135" i="24"/>
  <c r="I136" i="23"/>
  <c r="S136" i="22"/>
  <c r="T134" i="25"/>
  <c r="U133" i="25"/>
  <c r="M134" i="26"/>
  <c r="K135" i="26" s="1"/>
  <c r="L134" i="26"/>
  <c r="J135" i="26" s="1"/>
  <c r="I139" i="17"/>
  <c r="D139" i="17"/>
  <c r="M138" i="18"/>
  <c r="K139" i="18" s="1"/>
  <c r="L138" i="18"/>
  <c r="J139" i="18" s="1"/>
  <c r="E153" i="29"/>
  <c r="L136" i="22"/>
  <c r="J137" i="22" s="1"/>
  <c r="M136" i="22"/>
  <c r="K137" i="22" s="1"/>
  <c r="E137" i="22" s="1"/>
  <c r="T139" i="15"/>
  <c r="U138" i="15"/>
  <c r="I135" i="25"/>
  <c r="D135" i="25"/>
  <c r="L135" i="24"/>
  <c r="J136" i="24" s="1"/>
  <c r="M135" i="24"/>
  <c r="K136" i="24" s="1"/>
  <c r="S138" i="19"/>
  <c r="U137" i="19" s="1"/>
  <c r="I153" i="29"/>
  <c r="E140" i="15"/>
  <c r="L140" i="11"/>
  <c r="J141" i="11" s="1"/>
  <c r="M140" i="11"/>
  <c r="K141" i="11" s="1"/>
  <c r="B134" i="26"/>
  <c r="A134" i="26" s="1"/>
  <c r="F134" i="26"/>
  <c r="B136" i="23"/>
  <c r="A136" i="23" s="1"/>
  <c r="F136" i="23"/>
  <c r="L139" i="16"/>
  <c r="J140" i="16" s="1"/>
  <c r="M139" i="16"/>
  <c r="K140" i="16" s="1"/>
  <c r="S137" i="20"/>
  <c r="D138" i="19"/>
  <c r="U136" i="21" l="1"/>
  <c r="U136" i="20"/>
  <c r="T137" i="20"/>
  <c r="E136" i="24"/>
  <c r="S153" i="29"/>
  <c r="M139" i="17"/>
  <c r="K140" i="17" s="1"/>
  <c r="E140" i="17" s="1"/>
  <c r="L139" i="17"/>
  <c r="J140" i="17" s="1"/>
  <c r="D140" i="17" s="1"/>
  <c r="S137" i="22"/>
  <c r="S139" i="17"/>
  <c r="I138" i="20"/>
  <c r="E140" i="16"/>
  <c r="L153" i="29"/>
  <c r="J154" i="29" s="1"/>
  <c r="M153" i="29"/>
  <c r="K154" i="29" s="1"/>
  <c r="M135" i="25"/>
  <c r="K136" i="25" s="1"/>
  <c r="E136" i="25" s="1"/>
  <c r="L135" i="25"/>
  <c r="J136" i="25" s="1"/>
  <c r="D136" i="25" s="1"/>
  <c r="I135" i="26"/>
  <c r="T136" i="22"/>
  <c r="U135" i="22"/>
  <c r="M138" i="19"/>
  <c r="K139" i="19" s="1"/>
  <c r="L138" i="19"/>
  <c r="J139" i="19" s="1"/>
  <c r="D139" i="19" s="1"/>
  <c r="S136" i="23"/>
  <c r="I140" i="16"/>
  <c r="D140" i="16"/>
  <c r="I141" i="11"/>
  <c r="D141" i="11"/>
  <c r="E138" i="20"/>
  <c r="D135" i="26"/>
  <c r="S140" i="15"/>
  <c r="B135" i="25"/>
  <c r="A135" i="25" s="1"/>
  <c r="F135" i="25"/>
  <c r="I137" i="22"/>
  <c r="D137" i="22"/>
  <c r="L136" i="23"/>
  <c r="J137" i="23" s="1"/>
  <c r="M136" i="23"/>
  <c r="K137" i="23" s="1"/>
  <c r="E137" i="23" s="1"/>
  <c r="T138" i="19"/>
  <c r="T140" i="11"/>
  <c r="U139" i="11"/>
  <c r="B138" i="19"/>
  <c r="A138" i="19" s="1"/>
  <c r="F138" i="19"/>
  <c r="I139" i="18"/>
  <c r="D139" i="18"/>
  <c r="M137" i="21"/>
  <c r="K138" i="21" s="1"/>
  <c r="L137" i="21"/>
  <c r="J138" i="21" s="1"/>
  <c r="I136" i="24"/>
  <c r="E139" i="18"/>
  <c r="D136" i="24"/>
  <c r="B139" i="17"/>
  <c r="A139" i="17" s="1"/>
  <c r="F139" i="17"/>
  <c r="E135" i="26"/>
  <c r="S135" i="25"/>
  <c r="L140" i="15"/>
  <c r="J141" i="15" s="1"/>
  <c r="M140" i="15"/>
  <c r="K141" i="15" s="1"/>
  <c r="E141" i="11"/>
  <c r="D138" i="20"/>
  <c r="S136" i="25" l="1"/>
  <c r="T136" i="25" s="1"/>
  <c r="I138" i="21"/>
  <c r="D138" i="21"/>
  <c r="I137" i="23"/>
  <c r="D137" i="23"/>
  <c r="M137" i="22"/>
  <c r="K138" i="22" s="1"/>
  <c r="L137" i="22"/>
  <c r="J138" i="22" s="1"/>
  <c r="D138" i="22" s="1"/>
  <c r="B140" i="16"/>
  <c r="A140" i="16" s="1"/>
  <c r="F140" i="16"/>
  <c r="S137" i="23"/>
  <c r="U136" i="23" s="1"/>
  <c r="S135" i="26"/>
  <c r="E138" i="21"/>
  <c r="B141" i="11"/>
  <c r="A141" i="11" s="1"/>
  <c r="F141" i="11"/>
  <c r="I154" i="29"/>
  <c r="D154" i="29"/>
  <c r="I140" i="17"/>
  <c r="I141" i="15"/>
  <c r="D141" i="15"/>
  <c r="B136" i="24"/>
  <c r="A136" i="24" s="1"/>
  <c r="F136" i="24"/>
  <c r="B139" i="18"/>
  <c r="A139" i="18" s="1"/>
  <c r="F139" i="18"/>
  <c r="B139" i="19"/>
  <c r="A139" i="19" s="1"/>
  <c r="F139" i="19"/>
  <c r="B138" i="20"/>
  <c r="A138" i="20" s="1"/>
  <c r="F138" i="20"/>
  <c r="U134" i="25"/>
  <c r="T135" i="25"/>
  <c r="S139" i="18"/>
  <c r="B136" i="25"/>
  <c r="A136" i="25" s="1"/>
  <c r="F136" i="25"/>
  <c r="U139" i="15"/>
  <c r="T140" i="15"/>
  <c r="M141" i="11"/>
  <c r="K142" i="11" s="1"/>
  <c r="E142" i="11" s="1"/>
  <c r="L141" i="11"/>
  <c r="J142" i="11" s="1"/>
  <c r="D142" i="11" s="1"/>
  <c r="E139" i="19"/>
  <c r="T137" i="22"/>
  <c r="U138" i="17"/>
  <c r="T139" i="17"/>
  <c r="E154" i="29"/>
  <c r="B140" i="17"/>
  <c r="A140" i="17" s="1"/>
  <c r="F140" i="17"/>
  <c r="M139" i="18"/>
  <c r="K140" i="18" s="1"/>
  <c r="L139" i="18"/>
  <c r="J140" i="18" s="1"/>
  <c r="B135" i="26"/>
  <c r="A135" i="26" s="1"/>
  <c r="F135" i="26"/>
  <c r="T153" i="29"/>
  <c r="U152" i="29"/>
  <c r="S138" i="20"/>
  <c r="T136" i="23"/>
  <c r="U135" i="23"/>
  <c r="M135" i="26"/>
  <c r="K136" i="26" s="1"/>
  <c r="L135" i="26"/>
  <c r="J136" i="26" s="1"/>
  <c r="D136" i="26" s="1"/>
  <c r="L138" i="20"/>
  <c r="J139" i="20" s="1"/>
  <c r="D139" i="20" s="1"/>
  <c r="M138" i="20"/>
  <c r="K139" i="20" s="1"/>
  <c r="S136" i="24"/>
  <c r="S141" i="11"/>
  <c r="L136" i="24"/>
  <c r="J137" i="24" s="1"/>
  <c r="M136" i="24"/>
  <c r="K137" i="24" s="1"/>
  <c r="B137" i="22"/>
  <c r="A137" i="22" s="1"/>
  <c r="F137" i="22"/>
  <c r="E141" i="15"/>
  <c r="M140" i="16"/>
  <c r="K141" i="16" s="1"/>
  <c r="E141" i="16" s="1"/>
  <c r="L140" i="16"/>
  <c r="J141" i="16" s="1"/>
  <c r="I139" i="19"/>
  <c r="U136" i="22"/>
  <c r="I136" i="25"/>
  <c r="S140" i="16"/>
  <c r="S140" i="17"/>
  <c r="U139" i="17" s="1"/>
  <c r="T140" i="17" l="1"/>
  <c r="T137" i="23"/>
  <c r="S141" i="16"/>
  <c r="U140" i="16" s="1"/>
  <c r="B138" i="22"/>
  <c r="A138" i="22" s="1"/>
  <c r="F138" i="22"/>
  <c r="I137" i="24"/>
  <c r="U138" i="18"/>
  <c r="T139" i="18"/>
  <c r="M140" i="17"/>
  <c r="K141" i="17" s="1"/>
  <c r="L140" i="17"/>
  <c r="J141" i="17" s="1"/>
  <c r="B142" i="11"/>
  <c r="A142" i="11" s="1"/>
  <c r="F142" i="11"/>
  <c r="E138" i="22"/>
  <c r="E139" i="20"/>
  <c r="E140" i="18"/>
  <c r="U135" i="25"/>
  <c r="B137" i="23"/>
  <c r="A137" i="23" s="1"/>
  <c r="F137" i="23"/>
  <c r="S141" i="15"/>
  <c r="I139" i="20"/>
  <c r="T138" i="20"/>
  <c r="U137" i="20"/>
  <c r="L136" i="25"/>
  <c r="J137" i="25" s="1"/>
  <c r="M136" i="25"/>
  <c r="K137" i="25" s="1"/>
  <c r="I141" i="16"/>
  <c r="E137" i="24"/>
  <c r="I136" i="26"/>
  <c r="I140" i="18"/>
  <c r="D140" i="18"/>
  <c r="I138" i="22"/>
  <c r="M137" i="23"/>
  <c r="K138" i="23" s="1"/>
  <c r="L137" i="23"/>
  <c r="J138" i="23" s="1"/>
  <c r="D138" i="23" s="1"/>
  <c r="U135" i="24"/>
  <c r="T136" i="24"/>
  <c r="S139" i="19"/>
  <c r="B141" i="15"/>
  <c r="A141" i="15" s="1"/>
  <c r="F141" i="15"/>
  <c r="B154" i="29"/>
  <c r="A154" i="29" s="1"/>
  <c r="F154" i="29"/>
  <c r="E136" i="26"/>
  <c r="B138" i="21"/>
  <c r="A138" i="21" s="1"/>
  <c r="F138" i="21"/>
  <c r="T141" i="16"/>
  <c r="U139" i="16"/>
  <c r="T140" i="16"/>
  <c r="S142" i="11"/>
  <c r="T142" i="11" s="1"/>
  <c r="S154" i="29"/>
  <c r="B139" i="20"/>
  <c r="A139" i="20" s="1"/>
  <c r="F139" i="20"/>
  <c r="T135" i="26"/>
  <c r="U134" i="26"/>
  <c r="L138" i="21"/>
  <c r="J139" i="21" s="1"/>
  <c r="M138" i="21"/>
  <c r="K139" i="21" s="1"/>
  <c r="E139" i="21" s="1"/>
  <c r="L139" i="19"/>
  <c r="J140" i="19" s="1"/>
  <c r="M139" i="19"/>
  <c r="K140" i="19" s="1"/>
  <c r="E140" i="19" s="1"/>
  <c r="T141" i="11"/>
  <c r="U140" i="11"/>
  <c r="B136" i="26"/>
  <c r="A136" i="26" s="1"/>
  <c r="F136" i="26"/>
  <c r="I142" i="11"/>
  <c r="D137" i="24"/>
  <c r="M141" i="15"/>
  <c r="K142" i="15" s="1"/>
  <c r="L141" i="15"/>
  <c r="J142" i="15" s="1"/>
  <c r="M154" i="29"/>
  <c r="K155" i="29" s="1"/>
  <c r="L154" i="29"/>
  <c r="J155" i="29" s="1"/>
  <c r="D155" i="29" s="1"/>
  <c r="S138" i="21"/>
  <c r="D141" i="16"/>
  <c r="S140" i="19" l="1"/>
  <c r="T140" i="19" s="1"/>
  <c r="B155" i="29"/>
  <c r="A155" i="29" s="1"/>
  <c r="F155" i="29"/>
  <c r="I142" i="15"/>
  <c r="T154" i="29"/>
  <c r="U153" i="29"/>
  <c r="B140" i="18"/>
  <c r="A140" i="18" s="1"/>
  <c r="F140" i="18"/>
  <c r="E137" i="25"/>
  <c r="S140" i="18"/>
  <c r="I140" i="19"/>
  <c r="D140" i="19"/>
  <c r="D142" i="15"/>
  <c r="L138" i="22"/>
  <c r="J139" i="22" s="1"/>
  <c r="M138" i="22"/>
  <c r="K139" i="22" s="1"/>
  <c r="E139" i="22" s="1"/>
  <c r="I137" i="25"/>
  <c r="D137" i="25"/>
  <c r="M139" i="20"/>
  <c r="K140" i="20" s="1"/>
  <c r="E140" i="20" s="1"/>
  <c r="L139" i="20"/>
  <c r="J140" i="20" s="1"/>
  <c r="S139" i="20"/>
  <c r="S138" i="22"/>
  <c r="B137" i="24"/>
  <c r="A137" i="24" s="1"/>
  <c r="F137" i="24"/>
  <c r="I138" i="23"/>
  <c r="E142" i="15"/>
  <c r="B141" i="16"/>
  <c r="A141" i="16" s="1"/>
  <c r="F141" i="16"/>
  <c r="L142" i="11"/>
  <c r="J143" i="11" s="1"/>
  <c r="M142" i="11"/>
  <c r="K143" i="11" s="1"/>
  <c r="U141" i="11"/>
  <c r="I139" i="21"/>
  <c r="E155" i="29"/>
  <c r="D139" i="21"/>
  <c r="E138" i="23"/>
  <c r="L136" i="26"/>
  <c r="J137" i="26" s="1"/>
  <c r="M136" i="26"/>
  <c r="K137" i="26" s="1"/>
  <c r="E137" i="26" s="1"/>
  <c r="M141" i="16"/>
  <c r="K142" i="16" s="1"/>
  <c r="L141" i="16"/>
  <c r="J142" i="16" s="1"/>
  <c r="T141" i="15"/>
  <c r="U140" i="15"/>
  <c r="E141" i="17"/>
  <c r="S139" i="21"/>
  <c r="T139" i="21" s="1"/>
  <c r="S136" i="26"/>
  <c r="T139" i="19"/>
  <c r="U138" i="19"/>
  <c r="S137" i="24"/>
  <c r="U137" i="21"/>
  <c r="T138" i="21"/>
  <c r="M140" i="18"/>
  <c r="K141" i="18" s="1"/>
  <c r="E141" i="18" s="1"/>
  <c r="L140" i="18"/>
  <c r="J141" i="18" s="1"/>
  <c r="B138" i="23"/>
  <c r="A138" i="23" s="1"/>
  <c r="F138" i="23"/>
  <c r="M137" i="24"/>
  <c r="K138" i="24" s="1"/>
  <c r="E138" i="24" s="1"/>
  <c r="L137" i="24"/>
  <c r="J138" i="24" s="1"/>
  <c r="I155" i="29"/>
  <c r="I141" i="17"/>
  <c r="D141" i="17"/>
  <c r="U139" i="19" l="1"/>
  <c r="S139" i="22"/>
  <c r="T139" i="22" s="1"/>
  <c r="B141" i="17"/>
  <c r="A141" i="17" s="1"/>
  <c r="F141" i="17"/>
  <c r="S142" i="15"/>
  <c r="B137" i="25"/>
  <c r="A137" i="25" s="1"/>
  <c r="F137" i="25"/>
  <c r="S138" i="24"/>
  <c r="U137" i="24" s="1"/>
  <c r="I142" i="16"/>
  <c r="S138" i="23"/>
  <c r="L137" i="25"/>
  <c r="J138" i="25" s="1"/>
  <c r="M137" i="25"/>
  <c r="K138" i="25" s="1"/>
  <c r="E138" i="25" s="1"/>
  <c r="B140" i="19"/>
  <c r="A140" i="19" s="1"/>
  <c r="F140" i="19"/>
  <c r="S141" i="18"/>
  <c r="T141" i="18" s="1"/>
  <c r="L141" i="17"/>
  <c r="J142" i="17" s="1"/>
  <c r="M141" i="17"/>
  <c r="K142" i="17" s="1"/>
  <c r="I141" i="18"/>
  <c r="S137" i="26"/>
  <c r="T137" i="26" s="1"/>
  <c r="E142" i="16"/>
  <c r="S155" i="29"/>
  <c r="D142" i="16"/>
  <c r="M155" i="29"/>
  <c r="K156" i="29" s="1"/>
  <c r="E156" i="29" s="1"/>
  <c r="L155" i="29"/>
  <c r="J156" i="29" s="1"/>
  <c r="U138" i="21"/>
  <c r="T136" i="26"/>
  <c r="U135" i="26"/>
  <c r="S141" i="17"/>
  <c r="B139" i="21"/>
  <c r="A139" i="21" s="1"/>
  <c r="F139" i="21"/>
  <c r="I143" i="11"/>
  <c r="D143" i="11"/>
  <c r="I139" i="22"/>
  <c r="D139" i="22"/>
  <c r="L140" i="19"/>
  <c r="J141" i="19" s="1"/>
  <c r="M140" i="19"/>
  <c r="K141" i="19" s="1"/>
  <c r="S137" i="25"/>
  <c r="T137" i="24"/>
  <c r="U136" i="24"/>
  <c r="I137" i="26"/>
  <c r="D137" i="26"/>
  <c r="M139" i="21"/>
  <c r="K140" i="21" s="1"/>
  <c r="L139" i="21"/>
  <c r="J140" i="21" s="1"/>
  <c r="D140" i="21" s="1"/>
  <c r="M138" i="23"/>
  <c r="K139" i="23" s="1"/>
  <c r="L138" i="23"/>
  <c r="J139" i="23" s="1"/>
  <c r="S140" i="20"/>
  <c r="T140" i="20" s="1"/>
  <c r="B142" i="15"/>
  <c r="A142" i="15" s="1"/>
  <c r="F142" i="15"/>
  <c r="I138" i="24"/>
  <c r="D138" i="24"/>
  <c r="U138" i="20"/>
  <c r="T139" i="20"/>
  <c r="M142" i="15"/>
  <c r="K143" i="15" s="1"/>
  <c r="E143" i="15" s="1"/>
  <c r="L142" i="15"/>
  <c r="J143" i="15" s="1"/>
  <c r="D143" i="15" s="1"/>
  <c r="E143" i="11"/>
  <c r="U137" i="22"/>
  <c r="T138" i="22"/>
  <c r="I140" i="20"/>
  <c r="D140" i="20"/>
  <c r="U139" i="18"/>
  <c r="T140" i="18"/>
  <c r="D141" i="18"/>
  <c r="U138" i="22" l="1"/>
  <c r="B140" i="21"/>
  <c r="A140" i="21" s="1"/>
  <c r="F140" i="21"/>
  <c r="B143" i="15"/>
  <c r="A143" i="15" s="1"/>
  <c r="F143" i="15"/>
  <c r="B141" i="18"/>
  <c r="A141" i="18" s="1"/>
  <c r="F141" i="18"/>
  <c r="M138" i="24"/>
  <c r="K139" i="24" s="1"/>
  <c r="L138" i="24"/>
  <c r="J139" i="24" s="1"/>
  <c r="D139" i="24" s="1"/>
  <c r="M137" i="26"/>
  <c r="K138" i="26" s="1"/>
  <c r="L137" i="26"/>
  <c r="J138" i="26" s="1"/>
  <c r="D138" i="26" s="1"/>
  <c r="I141" i="19"/>
  <c r="B142" i="16"/>
  <c r="A142" i="16" s="1"/>
  <c r="F142" i="16"/>
  <c r="S143" i="15"/>
  <c r="S143" i="11"/>
  <c r="E140" i="21"/>
  <c r="S138" i="25"/>
  <c r="T138" i="25" s="1"/>
  <c r="L143" i="11"/>
  <c r="J144" i="11" s="1"/>
  <c r="D144" i="11" s="1"/>
  <c r="M143" i="11"/>
  <c r="K144" i="11" s="1"/>
  <c r="S156" i="29"/>
  <c r="U155" i="29" s="1"/>
  <c r="I142" i="17"/>
  <c r="B140" i="20"/>
  <c r="A140" i="20" s="1"/>
  <c r="F140" i="20"/>
  <c r="I139" i="23"/>
  <c r="D139" i="23"/>
  <c r="T137" i="25"/>
  <c r="U136" i="25"/>
  <c r="U136" i="26"/>
  <c r="U140" i="18"/>
  <c r="T138" i="24"/>
  <c r="E141" i="19"/>
  <c r="M139" i="22"/>
  <c r="K140" i="22" s="1"/>
  <c r="L139" i="22"/>
  <c r="J140" i="22" s="1"/>
  <c r="D140" i="22" s="1"/>
  <c r="B143" i="11"/>
  <c r="A143" i="11" s="1"/>
  <c r="F143" i="11"/>
  <c r="T141" i="17"/>
  <c r="U140" i="17"/>
  <c r="S142" i="16"/>
  <c r="M141" i="18"/>
  <c r="K142" i="18" s="1"/>
  <c r="L141" i="18"/>
  <c r="J142" i="18" s="1"/>
  <c r="D142" i="18" s="1"/>
  <c r="D141" i="19"/>
  <c r="E139" i="23"/>
  <c r="D142" i="17"/>
  <c r="M140" i="20"/>
  <c r="K141" i="20" s="1"/>
  <c r="L140" i="20"/>
  <c r="J141" i="20" s="1"/>
  <c r="I143" i="15"/>
  <c r="B138" i="24"/>
  <c r="A138" i="24" s="1"/>
  <c r="F138" i="24"/>
  <c r="I140" i="21"/>
  <c r="U137" i="23"/>
  <c r="T138" i="23"/>
  <c r="B139" i="22"/>
  <c r="A139" i="22" s="1"/>
  <c r="F139" i="22"/>
  <c r="U141" i="15"/>
  <c r="T142" i="15"/>
  <c r="U139" i="20"/>
  <c r="B137" i="26"/>
  <c r="A137" i="26" s="1"/>
  <c r="F137" i="26"/>
  <c r="E142" i="17"/>
  <c r="I156" i="29"/>
  <c r="D156" i="29"/>
  <c r="T155" i="29"/>
  <c r="U154" i="29"/>
  <c r="I138" i="25"/>
  <c r="M142" i="16"/>
  <c r="K143" i="16" s="1"/>
  <c r="E143" i="16" s="1"/>
  <c r="L142" i="16"/>
  <c r="J143" i="16" s="1"/>
  <c r="D138" i="25"/>
  <c r="U137" i="25" l="1"/>
  <c r="T156" i="29"/>
  <c r="S143" i="16"/>
  <c r="T143" i="16" s="1"/>
  <c r="M156" i="29"/>
  <c r="K157" i="29" s="1"/>
  <c r="L156" i="29"/>
  <c r="J157" i="29" s="1"/>
  <c r="B138" i="26"/>
  <c r="A138" i="26" s="1"/>
  <c r="F138" i="26"/>
  <c r="B140" i="22"/>
  <c r="A140" i="22" s="1"/>
  <c r="F140" i="22"/>
  <c r="I141" i="20"/>
  <c r="E142" i="18"/>
  <c r="E138" i="26"/>
  <c r="B142" i="18"/>
  <c r="A142" i="18" s="1"/>
  <c r="F142" i="18"/>
  <c r="E141" i="20"/>
  <c r="B144" i="11"/>
  <c r="A144" i="11" s="1"/>
  <c r="F144" i="11"/>
  <c r="M142" i="17"/>
  <c r="K143" i="17" s="1"/>
  <c r="E143" i="17" s="1"/>
  <c r="L142" i="17"/>
  <c r="J143" i="17" s="1"/>
  <c r="D143" i="17" s="1"/>
  <c r="I144" i="11"/>
  <c r="I139" i="24"/>
  <c r="B138" i="25"/>
  <c r="A138" i="25" s="1"/>
  <c r="F138" i="25"/>
  <c r="M138" i="25"/>
  <c r="K139" i="25" s="1"/>
  <c r="L138" i="25"/>
  <c r="J139" i="25" s="1"/>
  <c r="D139" i="25" s="1"/>
  <c r="S142" i="17"/>
  <c r="T143" i="15"/>
  <c r="M140" i="21"/>
  <c r="K141" i="21" s="1"/>
  <c r="E141" i="21" s="1"/>
  <c r="L140" i="21"/>
  <c r="J141" i="21" s="1"/>
  <c r="L143" i="15"/>
  <c r="J144" i="15" s="1"/>
  <c r="M143" i="15"/>
  <c r="K144" i="15" s="1"/>
  <c r="B142" i="17"/>
  <c r="A142" i="17" s="1"/>
  <c r="F142" i="17"/>
  <c r="B141" i="19"/>
  <c r="A141" i="19" s="1"/>
  <c r="F141" i="19"/>
  <c r="U141" i="16"/>
  <c r="T142" i="16"/>
  <c r="L139" i="23"/>
  <c r="J140" i="23" s="1"/>
  <c r="D140" i="23" s="1"/>
  <c r="M139" i="23"/>
  <c r="K140" i="23" s="1"/>
  <c r="E140" i="23" s="1"/>
  <c r="D141" i="20"/>
  <c r="T143" i="11"/>
  <c r="U142" i="11"/>
  <c r="L141" i="19"/>
  <c r="J142" i="19" s="1"/>
  <c r="M141" i="19"/>
  <c r="K142" i="19" s="1"/>
  <c r="E142" i="19" s="1"/>
  <c r="E139" i="24"/>
  <c r="B139" i="24"/>
  <c r="A139" i="24" s="1"/>
  <c r="F139" i="24"/>
  <c r="E140" i="22"/>
  <c r="B139" i="23"/>
  <c r="A139" i="23" s="1"/>
  <c r="F139" i="23"/>
  <c r="U142" i="15"/>
  <c r="S141" i="19"/>
  <c r="E144" i="11"/>
  <c r="I143" i="16"/>
  <c r="B156" i="29"/>
  <c r="A156" i="29" s="1"/>
  <c r="F156" i="29"/>
  <c r="S139" i="23"/>
  <c r="I142" i="18"/>
  <c r="I140" i="22"/>
  <c r="S140" i="21"/>
  <c r="D143" i="16"/>
  <c r="I138" i="26"/>
  <c r="U142" i="16" l="1"/>
  <c r="B143" i="17"/>
  <c r="A143" i="17" s="1"/>
  <c r="F143" i="17"/>
  <c r="S141" i="21"/>
  <c r="S144" i="11"/>
  <c r="M139" i="24"/>
  <c r="K140" i="24" s="1"/>
  <c r="E140" i="24" s="1"/>
  <c r="L139" i="24"/>
  <c r="J140" i="24" s="1"/>
  <c r="I157" i="29"/>
  <c r="T140" i="21"/>
  <c r="U139" i="21"/>
  <c r="L140" i="22"/>
  <c r="J141" i="22" s="1"/>
  <c r="M140" i="22"/>
  <c r="K141" i="22" s="1"/>
  <c r="U138" i="23"/>
  <c r="T139" i="23"/>
  <c r="S140" i="22"/>
  <c r="S139" i="24"/>
  <c r="I140" i="23"/>
  <c r="I144" i="15"/>
  <c r="D144" i="15"/>
  <c r="T142" i="17"/>
  <c r="U141" i="17"/>
  <c r="B139" i="25"/>
  <c r="A139" i="25" s="1"/>
  <c r="F139" i="25"/>
  <c r="S138" i="26"/>
  <c r="L141" i="20"/>
  <c r="J142" i="20" s="1"/>
  <c r="D142" i="20" s="1"/>
  <c r="M141" i="20"/>
  <c r="K142" i="20" s="1"/>
  <c r="E142" i="20" s="1"/>
  <c r="E157" i="29"/>
  <c r="M138" i="26"/>
  <c r="K139" i="26" s="1"/>
  <c r="E139" i="26" s="1"/>
  <c r="L138" i="26"/>
  <c r="J139" i="26" s="1"/>
  <c r="I141" i="21"/>
  <c r="D141" i="21"/>
  <c r="I139" i="25"/>
  <c r="L144" i="11"/>
  <c r="J145" i="11" s="1"/>
  <c r="M144" i="11"/>
  <c r="K145" i="11" s="1"/>
  <c r="E145" i="11" s="1"/>
  <c r="S142" i="18"/>
  <c r="S140" i="23"/>
  <c r="T141" i="19"/>
  <c r="U140" i="19"/>
  <c r="I142" i="19"/>
  <c r="E144" i="15"/>
  <c r="S143" i="17"/>
  <c r="U142" i="17" s="1"/>
  <c r="S141" i="20"/>
  <c r="B143" i="16"/>
  <c r="A143" i="16" s="1"/>
  <c r="F143" i="16"/>
  <c r="M142" i="18"/>
  <c r="K143" i="18" s="1"/>
  <c r="E143" i="18" s="1"/>
  <c r="L142" i="18"/>
  <c r="J143" i="18" s="1"/>
  <c r="D157" i="29"/>
  <c r="M143" i="16"/>
  <c r="K144" i="16" s="1"/>
  <c r="L143" i="16"/>
  <c r="J144" i="16" s="1"/>
  <c r="D144" i="16" s="1"/>
  <c r="S142" i="19"/>
  <c r="B140" i="23"/>
  <c r="A140" i="23" s="1"/>
  <c r="F140" i="23"/>
  <c r="B141" i="20"/>
  <c r="A141" i="20" s="1"/>
  <c r="F141" i="20"/>
  <c r="D142" i="19"/>
  <c r="E139" i="25"/>
  <c r="I143" i="17"/>
  <c r="S145" i="11" l="1"/>
  <c r="T145" i="11" s="1"/>
  <c r="S139" i="26"/>
  <c r="T139" i="26" s="1"/>
  <c r="B142" i="20"/>
  <c r="A142" i="20" s="1"/>
  <c r="F142" i="20"/>
  <c r="B144" i="16"/>
  <c r="A144" i="16" s="1"/>
  <c r="F144" i="16"/>
  <c r="I145" i="11"/>
  <c r="D145" i="11"/>
  <c r="U139" i="22"/>
  <c r="T140" i="22"/>
  <c r="M157" i="29"/>
  <c r="K158" i="29" s="1"/>
  <c r="L157" i="29"/>
  <c r="J158" i="29" s="1"/>
  <c r="D158" i="29" s="1"/>
  <c r="I143" i="18"/>
  <c r="D143" i="18"/>
  <c r="T142" i="19"/>
  <c r="S143" i="18"/>
  <c r="T143" i="18" s="1"/>
  <c r="M141" i="21"/>
  <c r="K142" i="21" s="1"/>
  <c r="L141" i="21"/>
  <c r="J142" i="21" s="1"/>
  <c r="D142" i="21" s="1"/>
  <c r="S140" i="24"/>
  <c r="T140" i="24" s="1"/>
  <c r="U140" i="21"/>
  <c r="M143" i="17"/>
  <c r="K144" i="17" s="1"/>
  <c r="L143" i="17"/>
  <c r="J144" i="17" s="1"/>
  <c r="B142" i="19"/>
  <c r="A142" i="19" s="1"/>
  <c r="F142" i="19"/>
  <c r="I144" i="16"/>
  <c r="S142" i="20"/>
  <c r="M142" i="19"/>
  <c r="K143" i="19" s="1"/>
  <c r="L142" i="19"/>
  <c r="J143" i="19" s="1"/>
  <c r="D143" i="19" s="1"/>
  <c r="U141" i="19"/>
  <c r="T142" i="18"/>
  <c r="U141" i="18"/>
  <c r="L139" i="25"/>
  <c r="J140" i="25" s="1"/>
  <c r="M139" i="25"/>
  <c r="K140" i="25" s="1"/>
  <c r="I139" i="26"/>
  <c r="D139" i="26"/>
  <c r="T143" i="17"/>
  <c r="L144" i="15"/>
  <c r="J145" i="15" s="1"/>
  <c r="D145" i="15" s="1"/>
  <c r="M144" i="15"/>
  <c r="K145" i="15" s="1"/>
  <c r="E145" i="15" s="1"/>
  <c r="U138" i="24"/>
  <c r="T139" i="24"/>
  <c r="I141" i="22"/>
  <c r="D141" i="22"/>
  <c r="T141" i="21"/>
  <c r="I140" i="24"/>
  <c r="D140" i="24"/>
  <c r="T144" i="11"/>
  <c r="U143" i="11"/>
  <c r="B157" i="29"/>
  <c r="A157" i="29" s="1"/>
  <c r="F157" i="29"/>
  <c r="S157" i="29"/>
  <c r="B144" i="15"/>
  <c r="A144" i="15" s="1"/>
  <c r="F144" i="15"/>
  <c r="L140" i="23"/>
  <c r="J141" i="23" s="1"/>
  <c r="M140" i="23"/>
  <c r="K141" i="23" s="1"/>
  <c r="U139" i="23"/>
  <c r="S139" i="25"/>
  <c r="E144" i="16"/>
  <c r="T141" i="20"/>
  <c r="U140" i="20"/>
  <c r="S144" i="15"/>
  <c r="B141" i="21"/>
  <c r="A141" i="21" s="1"/>
  <c r="F141" i="21"/>
  <c r="I142" i="20"/>
  <c r="U137" i="26"/>
  <c r="T138" i="26"/>
  <c r="E141" i="22"/>
  <c r="T140" i="23"/>
  <c r="U144" i="11" l="1"/>
  <c r="U142" i="18"/>
  <c r="U138" i="26"/>
  <c r="U139" i="24"/>
  <c r="B158" i="29"/>
  <c r="A158" i="29" s="1"/>
  <c r="F158" i="29"/>
  <c r="B143" i="19"/>
  <c r="A143" i="19" s="1"/>
  <c r="F143" i="19"/>
  <c r="E141" i="23"/>
  <c r="M140" i="24"/>
  <c r="K141" i="24" s="1"/>
  <c r="L140" i="24"/>
  <c r="J141" i="24" s="1"/>
  <c r="D141" i="24" s="1"/>
  <c r="E143" i="19"/>
  <c r="E144" i="17"/>
  <c r="B143" i="18"/>
  <c r="A143" i="18" s="1"/>
  <c r="F143" i="18"/>
  <c r="S145" i="15"/>
  <c r="T145" i="15" s="1"/>
  <c r="T142" i="20"/>
  <c r="E140" i="25"/>
  <c r="I141" i="23"/>
  <c r="D141" i="23"/>
  <c r="E158" i="29"/>
  <c r="B139" i="26"/>
  <c r="A139" i="26" s="1"/>
  <c r="F139" i="26"/>
  <c r="I140" i="25"/>
  <c r="D140" i="25"/>
  <c r="M145" i="11"/>
  <c r="K146" i="11" s="1"/>
  <c r="L145" i="11"/>
  <c r="J146" i="11" s="1"/>
  <c r="S141" i="22"/>
  <c r="M142" i="20"/>
  <c r="K143" i="20" s="1"/>
  <c r="L142" i="20"/>
  <c r="J143" i="20" s="1"/>
  <c r="B142" i="21"/>
  <c r="A142" i="21" s="1"/>
  <c r="F142" i="21"/>
  <c r="U143" i="15"/>
  <c r="T144" i="15"/>
  <c r="U141" i="20"/>
  <c r="T139" i="25"/>
  <c r="U138" i="25"/>
  <c r="U156" i="29"/>
  <c r="T157" i="29"/>
  <c r="B140" i="24"/>
  <c r="A140" i="24" s="1"/>
  <c r="F140" i="24"/>
  <c r="B141" i="22"/>
  <c r="A141" i="22" s="1"/>
  <c r="F141" i="22"/>
  <c r="I145" i="15"/>
  <c r="I142" i="21"/>
  <c r="L143" i="18"/>
  <c r="J144" i="18" s="1"/>
  <c r="M143" i="18"/>
  <c r="K144" i="18" s="1"/>
  <c r="M141" i="22"/>
  <c r="K142" i="22" s="1"/>
  <c r="E142" i="22" s="1"/>
  <c r="L141" i="22"/>
  <c r="J142" i="22" s="1"/>
  <c r="S144" i="16"/>
  <c r="B145" i="15"/>
  <c r="A145" i="15" s="1"/>
  <c r="F145" i="15"/>
  <c r="L139" i="26"/>
  <c r="J140" i="26" s="1"/>
  <c r="D140" i="26" s="1"/>
  <c r="M139" i="26"/>
  <c r="K140" i="26" s="1"/>
  <c r="I143" i="19"/>
  <c r="M144" i="16"/>
  <c r="K145" i="16" s="1"/>
  <c r="L144" i="16"/>
  <c r="J145" i="16" s="1"/>
  <c r="I144" i="17"/>
  <c r="D144" i="17"/>
  <c r="E142" i="21"/>
  <c r="I158" i="29"/>
  <c r="B145" i="11"/>
  <c r="A145" i="11" s="1"/>
  <c r="F145" i="11"/>
  <c r="U144" i="15" l="1"/>
  <c r="E140" i="26"/>
  <c r="I142" i="22"/>
  <c r="E144" i="18"/>
  <c r="S142" i="22"/>
  <c r="T142" i="22" s="1"/>
  <c r="B140" i="26"/>
  <c r="A140" i="26" s="1"/>
  <c r="F140" i="26"/>
  <c r="S141" i="23"/>
  <c r="I140" i="26"/>
  <c r="E145" i="16"/>
  <c r="I144" i="18"/>
  <c r="U140" i="22"/>
  <c r="T141" i="22"/>
  <c r="E146" i="11"/>
  <c r="D144" i="18"/>
  <c r="L158" i="29"/>
  <c r="J159" i="29" s="1"/>
  <c r="M158" i="29"/>
  <c r="K159" i="29" s="1"/>
  <c r="E159" i="29" s="1"/>
  <c r="T144" i="16"/>
  <c r="U143" i="16"/>
  <c r="D142" i="22"/>
  <c r="I143" i="20"/>
  <c r="D143" i="20"/>
  <c r="L140" i="25"/>
  <c r="J141" i="25" s="1"/>
  <c r="D141" i="25" s="1"/>
  <c r="M140" i="25"/>
  <c r="K141" i="25" s="1"/>
  <c r="M141" i="23"/>
  <c r="K142" i="23" s="1"/>
  <c r="L141" i="23"/>
  <c r="J142" i="23" s="1"/>
  <c r="D142" i="23" s="1"/>
  <c r="I141" i="24"/>
  <c r="I145" i="16"/>
  <c r="D145" i="16"/>
  <c r="B141" i="24"/>
  <c r="A141" i="24" s="1"/>
  <c r="F141" i="24"/>
  <c r="I146" i="11"/>
  <c r="B140" i="25"/>
  <c r="A140" i="25" s="1"/>
  <c r="F140" i="25"/>
  <c r="B141" i="23"/>
  <c r="A141" i="23" s="1"/>
  <c r="F141" i="23"/>
  <c r="B144" i="17"/>
  <c r="A144" i="17" s="1"/>
  <c r="F144" i="17"/>
  <c r="D146" i="11"/>
  <c r="S142" i="21"/>
  <c r="L144" i="17"/>
  <c r="J145" i="17" s="1"/>
  <c r="M144" i="17"/>
  <c r="K145" i="17" s="1"/>
  <c r="L143" i="19"/>
  <c r="J144" i="19" s="1"/>
  <c r="M143" i="19"/>
  <c r="K144" i="19" s="1"/>
  <c r="E144" i="19" s="1"/>
  <c r="L142" i="21"/>
  <c r="J143" i="21" s="1"/>
  <c r="M142" i="21"/>
  <c r="K143" i="21" s="1"/>
  <c r="M145" i="15"/>
  <c r="K146" i="15" s="1"/>
  <c r="L145" i="15"/>
  <c r="J146" i="15" s="1"/>
  <c r="E143" i="20"/>
  <c r="S158" i="29"/>
  <c r="S140" i="25"/>
  <c r="S144" i="17"/>
  <c r="S143" i="19"/>
  <c r="E141" i="24"/>
  <c r="S141" i="24" l="1"/>
  <c r="S159" i="29"/>
  <c r="U158" i="29" s="1"/>
  <c r="B146" i="11"/>
  <c r="A146" i="11" s="1"/>
  <c r="F146" i="11"/>
  <c r="B143" i="20"/>
  <c r="A143" i="20" s="1"/>
  <c r="F143" i="20"/>
  <c r="L144" i="18"/>
  <c r="J145" i="18" s="1"/>
  <c r="D145" i="18" s="1"/>
  <c r="M144" i="18"/>
  <c r="K145" i="18" s="1"/>
  <c r="E145" i="18" s="1"/>
  <c r="U157" i="29"/>
  <c r="T158" i="29"/>
  <c r="I145" i="17"/>
  <c r="I141" i="25"/>
  <c r="S140" i="26"/>
  <c r="S144" i="19"/>
  <c r="U143" i="19" s="1"/>
  <c r="S143" i="20"/>
  <c r="T143" i="19"/>
  <c r="U142" i="19"/>
  <c r="U139" i="25"/>
  <c r="T140" i="25"/>
  <c r="I143" i="21"/>
  <c r="D143" i="21"/>
  <c r="I144" i="19"/>
  <c r="D144" i="19"/>
  <c r="U141" i="21"/>
  <c r="T142" i="21"/>
  <c r="M146" i="11"/>
  <c r="K147" i="11" s="1"/>
  <c r="E147" i="11" s="1"/>
  <c r="L146" i="11"/>
  <c r="J147" i="11" s="1"/>
  <c r="D147" i="11" s="1"/>
  <c r="B145" i="16"/>
  <c r="A145" i="16" s="1"/>
  <c r="F145" i="16"/>
  <c r="L141" i="24"/>
  <c r="J142" i="24" s="1"/>
  <c r="M141" i="24"/>
  <c r="K142" i="24" s="1"/>
  <c r="E142" i="24" s="1"/>
  <c r="B142" i="22"/>
  <c r="A142" i="22" s="1"/>
  <c r="F142" i="22"/>
  <c r="S146" i="11"/>
  <c r="U141" i="22"/>
  <c r="L140" i="26"/>
  <c r="J141" i="26" s="1"/>
  <c r="M140" i="26"/>
  <c r="K141" i="26" s="1"/>
  <c r="E141" i="26" s="1"/>
  <c r="T141" i="23"/>
  <c r="U140" i="23"/>
  <c r="T144" i="17"/>
  <c r="U143" i="17"/>
  <c r="I146" i="15"/>
  <c r="D146" i="15"/>
  <c r="L142" i="22"/>
  <c r="J143" i="22" s="1"/>
  <c r="D143" i="22" s="1"/>
  <c r="M142" i="22"/>
  <c r="K143" i="22" s="1"/>
  <c r="E145" i="17"/>
  <c r="E146" i="15"/>
  <c r="B141" i="25"/>
  <c r="A141" i="25" s="1"/>
  <c r="F141" i="25"/>
  <c r="M145" i="16"/>
  <c r="K146" i="16" s="1"/>
  <c r="E146" i="16" s="1"/>
  <c r="L145" i="16"/>
  <c r="J146" i="16" s="1"/>
  <c r="D146" i="16" s="1"/>
  <c r="I159" i="29"/>
  <c r="D159" i="29"/>
  <c r="S144" i="18"/>
  <c r="E141" i="25"/>
  <c r="E143" i="21"/>
  <c r="D145" i="17"/>
  <c r="B142" i="23"/>
  <c r="A142" i="23" s="1"/>
  <c r="F142" i="23"/>
  <c r="I142" i="23"/>
  <c r="L143" i="20"/>
  <c r="J144" i="20" s="1"/>
  <c r="D144" i="20" s="1"/>
  <c r="M143" i="20"/>
  <c r="K144" i="20" s="1"/>
  <c r="E144" i="20" s="1"/>
  <c r="B144" i="18"/>
  <c r="A144" i="18" s="1"/>
  <c r="F144" i="18"/>
  <c r="S145" i="16"/>
  <c r="E142" i="23"/>
  <c r="T159" i="29" l="1"/>
  <c r="T144" i="19"/>
  <c r="B143" i="22"/>
  <c r="A143" i="22" s="1"/>
  <c r="F143" i="22"/>
  <c r="S145" i="18"/>
  <c r="T145" i="18" s="1"/>
  <c r="S143" i="21"/>
  <c r="S145" i="17"/>
  <c r="S141" i="26"/>
  <c r="U140" i="26" s="1"/>
  <c r="B144" i="20"/>
  <c r="A144" i="20" s="1"/>
  <c r="F144" i="20"/>
  <c r="E143" i="22"/>
  <c r="S144" i="20"/>
  <c r="T144" i="20" s="1"/>
  <c r="M145" i="17"/>
  <c r="K146" i="17" s="1"/>
  <c r="L145" i="17"/>
  <c r="J146" i="17" s="1"/>
  <c r="D146" i="17" s="1"/>
  <c r="S141" i="25"/>
  <c r="M159" i="29"/>
  <c r="K160" i="29" s="1"/>
  <c r="L159" i="29"/>
  <c r="J160" i="29" s="1"/>
  <c r="D160" i="29" s="1"/>
  <c r="S146" i="15"/>
  <c r="B146" i="15"/>
  <c r="A146" i="15" s="1"/>
  <c r="F146" i="15"/>
  <c r="S142" i="23"/>
  <c r="I144" i="20"/>
  <c r="L142" i="23"/>
  <c r="J143" i="23" s="1"/>
  <c r="M142" i="23"/>
  <c r="K143" i="23" s="1"/>
  <c r="B145" i="17"/>
  <c r="A145" i="17" s="1"/>
  <c r="F145" i="17"/>
  <c r="I146" i="16"/>
  <c r="I142" i="24"/>
  <c r="D142" i="24"/>
  <c r="I147" i="11"/>
  <c r="L144" i="19"/>
  <c r="J145" i="19" s="1"/>
  <c r="D145" i="19" s="1"/>
  <c r="M144" i="19"/>
  <c r="K145" i="19" s="1"/>
  <c r="M141" i="25"/>
  <c r="K142" i="25" s="1"/>
  <c r="E142" i="25" s="1"/>
  <c r="L141" i="25"/>
  <c r="J142" i="25" s="1"/>
  <c r="S146" i="16"/>
  <c r="U145" i="16" s="1"/>
  <c r="B145" i="18"/>
  <c r="A145" i="18" s="1"/>
  <c r="F145" i="18"/>
  <c r="U143" i="18"/>
  <c r="T144" i="18"/>
  <c r="B159" i="29"/>
  <c r="A159" i="29" s="1"/>
  <c r="F159" i="29"/>
  <c r="L146" i="15"/>
  <c r="J147" i="15" s="1"/>
  <c r="M146" i="15"/>
  <c r="K147" i="15" s="1"/>
  <c r="E147" i="15" s="1"/>
  <c r="S147" i="11"/>
  <c r="U146" i="11" s="1"/>
  <c r="B143" i="21"/>
  <c r="A143" i="21" s="1"/>
  <c r="F143" i="21"/>
  <c r="T143" i="20"/>
  <c r="U142" i="20"/>
  <c r="U144" i="16"/>
  <c r="T145" i="16"/>
  <c r="T146" i="11"/>
  <c r="U145" i="11"/>
  <c r="B146" i="16"/>
  <c r="A146" i="16" s="1"/>
  <c r="F146" i="16"/>
  <c r="B144" i="19"/>
  <c r="A144" i="19" s="1"/>
  <c r="F144" i="19"/>
  <c r="T140" i="26"/>
  <c r="U139" i="26"/>
  <c r="I145" i="18"/>
  <c r="S142" i="24"/>
  <c r="U141" i="24" s="1"/>
  <c r="I143" i="22"/>
  <c r="I141" i="26"/>
  <c r="D141" i="26"/>
  <c r="L143" i="21"/>
  <c r="J144" i="21" s="1"/>
  <c r="D144" i="21" s="1"/>
  <c r="M143" i="21"/>
  <c r="K144" i="21" s="1"/>
  <c r="B147" i="11"/>
  <c r="A147" i="11" s="1"/>
  <c r="F147" i="11"/>
  <c r="U140" i="24"/>
  <c r="T141" i="24"/>
  <c r="T147" i="11" l="1"/>
  <c r="U143" i="20"/>
  <c r="U144" i="18"/>
  <c r="B145" i="19"/>
  <c r="A145" i="19" s="1"/>
  <c r="F145" i="19"/>
  <c r="B144" i="21"/>
  <c r="A144" i="21" s="1"/>
  <c r="F144" i="21"/>
  <c r="I145" i="19"/>
  <c r="B146" i="17"/>
  <c r="A146" i="17" s="1"/>
  <c r="F146" i="17"/>
  <c r="U144" i="17"/>
  <c r="T145" i="17"/>
  <c r="L142" i="24"/>
  <c r="J143" i="24" s="1"/>
  <c r="D143" i="24" s="1"/>
  <c r="M142" i="24"/>
  <c r="K143" i="24" s="1"/>
  <c r="U140" i="25"/>
  <c r="T141" i="25"/>
  <c r="L143" i="22"/>
  <c r="J144" i="22" s="1"/>
  <c r="M143" i="22"/>
  <c r="K144" i="22" s="1"/>
  <c r="E144" i="22" s="1"/>
  <c r="M145" i="18"/>
  <c r="K146" i="18" s="1"/>
  <c r="L145" i="18"/>
  <c r="J146" i="18" s="1"/>
  <c r="T146" i="16"/>
  <c r="B160" i="29"/>
  <c r="A160" i="29" s="1"/>
  <c r="F160" i="29"/>
  <c r="L147" i="11"/>
  <c r="J148" i="11" s="1"/>
  <c r="M147" i="11"/>
  <c r="K148" i="11" s="1"/>
  <c r="T142" i="24"/>
  <c r="E145" i="19"/>
  <c r="B142" i="24"/>
  <c r="A142" i="24" s="1"/>
  <c r="F142" i="24"/>
  <c r="I143" i="23"/>
  <c r="D143" i="23"/>
  <c r="T142" i="23"/>
  <c r="U141" i="23"/>
  <c r="E160" i="29"/>
  <c r="I146" i="17"/>
  <c r="E146" i="17"/>
  <c r="U142" i="21"/>
  <c r="T143" i="21"/>
  <c r="L141" i="26"/>
  <c r="J142" i="26" s="1"/>
  <c r="D142" i="26" s="1"/>
  <c r="M141" i="26"/>
  <c r="K142" i="26" s="1"/>
  <c r="L146" i="16"/>
  <c r="J147" i="16" s="1"/>
  <c r="M146" i="16"/>
  <c r="K147" i="16" s="1"/>
  <c r="S147" i="15"/>
  <c r="U146" i="15" s="1"/>
  <c r="S142" i="25"/>
  <c r="S143" i="22"/>
  <c r="I144" i="21"/>
  <c r="I142" i="25"/>
  <c r="D142" i="25"/>
  <c r="L144" i="20"/>
  <c r="J145" i="20" s="1"/>
  <c r="M144" i="20"/>
  <c r="K145" i="20" s="1"/>
  <c r="U145" i="15"/>
  <c r="T146" i="15"/>
  <c r="B141" i="26"/>
  <c r="A141" i="26" s="1"/>
  <c r="F141" i="26"/>
  <c r="T141" i="26"/>
  <c r="I147" i="15"/>
  <c r="E143" i="23"/>
  <c r="D147" i="15"/>
  <c r="I160" i="29"/>
  <c r="E144" i="21"/>
  <c r="T147" i="15" l="1"/>
  <c r="I145" i="20"/>
  <c r="D145" i="20"/>
  <c r="I147" i="16"/>
  <c r="D147" i="16"/>
  <c r="S144" i="21"/>
  <c r="B142" i="26"/>
  <c r="A142" i="26" s="1"/>
  <c r="F142" i="26"/>
  <c r="S144" i="22"/>
  <c r="T144" i="22" s="1"/>
  <c r="S146" i="17"/>
  <c r="M143" i="23"/>
  <c r="K144" i="23" s="1"/>
  <c r="E144" i="23" s="1"/>
  <c r="L143" i="23"/>
  <c r="J144" i="23" s="1"/>
  <c r="S145" i="19"/>
  <c r="I146" i="18"/>
  <c r="D146" i="18"/>
  <c r="E143" i="24"/>
  <c r="M145" i="19"/>
  <c r="K146" i="19" s="1"/>
  <c r="E146" i="19" s="1"/>
  <c r="L145" i="19"/>
  <c r="J146" i="19" s="1"/>
  <c r="B147" i="15"/>
  <c r="A147" i="15" s="1"/>
  <c r="F147" i="15"/>
  <c r="L147" i="15"/>
  <c r="J148" i="15" s="1"/>
  <c r="D148" i="15" s="1"/>
  <c r="M147" i="15"/>
  <c r="K148" i="15" s="1"/>
  <c r="U142" i="22"/>
  <c r="T143" i="22"/>
  <c r="I142" i="26"/>
  <c r="E148" i="11"/>
  <c r="E146" i="18"/>
  <c r="I143" i="24"/>
  <c r="M142" i="25"/>
  <c r="K143" i="25" s="1"/>
  <c r="L142" i="25"/>
  <c r="J143" i="25" s="1"/>
  <c r="D143" i="25" s="1"/>
  <c r="L146" i="17"/>
  <c r="J147" i="17" s="1"/>
  <c r="M146" i="17"/>
  <c r="K147" i="17" s="1"/>
  <c r="E147" i="17" s="1"/>
  <c r="I144" i="22"/>
  <c r="D144" i="22"/>
  <c r="T142" i="25"/>
  <c r="M160" i="29"/>
  <c r="K161" i="29" s="1"/>
  <c r="L160" i="29"/>
  <c r="J161" i="29" s="1"/>
  <c r="E142" i="26"/>
  <c r="S160" i="29"/>
  <c r="S143" i="23"/>
  <c r="E145" i="20"/>
  <c r="B142" i="25"/>
  <c r="A142" i="25" s="1"/>
  <c r="F142" i="25"/>
  <c r="M144" i="21"/>
  <c r="K145" i="21" s="1"/>
  <c r="E145" i="21" s="1"/>
  <c r="L144" i="21"/>
  <c r="J145" i="21" s="1"/>
  <c r="E147" i="16"/>
  <c r="B143" i="23"/>
  <c r="A143" i="23" s="1"/>
  <c r="D144" i="23"/>
  <c r="F143" i="23"/>
  <c r="B143" i="24"/>
  <c r="A143" i="24" s="1"/>
  <c r="F143" i="24"/>
  <c r="I148" i="11"/>
  <c r="D148" i="11"/>
  <c r="U141" i="25"/>
  <c r="U143" i="22" l="1"/>
  <c r="B143" i="25"/>
  <c r="A143" i="25" s="1"/>
  <c r="F143" i="25"/>
  <c r="S145" i="21"/>
  <c r="T145" i="21" s="1"/>
  <c r="B144" i="22"/>
  <c r="A144" i="22" s="1"/>
  <c r="F144" i="22"/>
  <c r="E143" i="25"/>
  <c r="E148" i="15"/>
  <c r="S146" i="19"/>
  <c r="U145" i="19" s="1"/>
  <c r="S147" i="17"/>
  <c r="U146" i="17" s="1"/>
  <c r="L147" i="16"/>
  <c r="J148" i="16" s="1"/>
  <c r="D148" i="16" s="1"/>
  <c r="M147" i="16"/>
  <c r="K148" i="16" s="1"/>
  <c r="E148" i="16" s="1"/>
  <c r="L148" i="11"/>
  <c r="J149" i="11" s="1"/>
  <c r="D149" i="11" s="1"/>
  <c r="M148" i="11"/>
  <c r="K149" i="11" s="1"/>
  <c r="S144" i="23"/>
  <c r="S142" i="26"/>
  <c r="S146" i="18"/>
  <c r="M142" i="26"/>
  <c r="K143" i="26" s="1"/>
  <c r="E143" i="26" s="1"/>
  <c r="L142" i="26"/>
  <c r="J143" i="26" s="1"/>
  <c r="I148" i="15"/>
  <c r="I146" i="19"/>
  <c r="D146" i="19"/>
  <c r="B146" i="18"/>
  <c r="A146" i="18" s="1"/>
  <c r="F146" i="18"/>
  <c r="U144" i="19"/>
  <c r="T145" i="19"/>
  <c r="T146" i="17"/>
  <c r="U145" i="17"/>
  <c r="B145" i="20"/>
  <c r="A145" i="20" s="1"/>
  <c r="F145" i="20"/>
  <c r="B144" i="23"/>
  <c r="A144" i="23" s="1"/>
  <c r="F144" i="23"/>
  <c r="I145" i="21"/>
  <c r="D145" i="21"/>
  <c r="U142" i="23"/>
  <c r="T143" i="23"/>
  <c r="L144" i="22"/>
  <c r="J145" i="22" s="1"/>
  <c r="M144" i="22"/>
  <c r="K145" i="22" s="1"/>
  <c r="L143" i="24"/>
  <c r="J144" i="24" s="1"/>
  <c r="M143" i="24"/>
  <c r="K144" i="24" s="1"/>
  <c r="E144" i="24" s="1"/>
  <c r="M146" i="18"/>
  <c r="K147" i="18" s="1"/>
  <c r="L146" i="18"/>
  <c r="J147" i="18" s="1"/>
  <c r="I144" i="23"/>
  <c r="U143" i="21"/>
  <c r="T144" i="21"/>
  <c r="B147" i="16"/>
  <c r="A147" i="16" s="1"/>
  <c r="F147" i="16"/>
  <c r="S147" i="16"/>
  <c r="T160" i="29"/>
  <c r="U159" i="29"/>
  <c r="I147" i="17"/>
  <c r="D147" i="17"/>
  <c r="B148" i="11"/>
  <c r="A148" i="11" s="1"/>
  <c r="F148" i="11"/>
  <c r="S145" i="20"/>
  <c r="E161" i="29"/>
  <c r="I161" i="29"/>
  <c r="D161" i="29"/>
  <c r="I143" i="25"/>
  <c r="S148" i="11"/>
  <c r="B148" i="15"/>
  <c r="A148" i="15" s="1"/>
  <c r="F148" i="15"/>
  <c r="S143" i="24"/>
  <c r="L145" i="20"/>
  <c r="J146" i="20" s="1"/>
  <c r="M145" i="20"/>
  <c r="K146" i="20" s="1"/>
  <c r="U144" i="21" l="1"/>
  <c r="T147" i="17"/>
  <c r="S161" i="29"/>
  <c r="B148" i="16"/>
  <c r="A148" i="16" s="1"/>
  <c r="F148" i="16"/>
  <c r="I147" i="18"/>
  <c r="I144" i="24"/>
  <c r="D144" i="24"/>
  <c r="B146" i="19"/>
  <c r="A146" i="19" s="1"/>
  <c r="F146" i="19"/>
  <c r="M148" i="15"/>
  <c r="K149" i="15" s="1"/>
  <c r="E149" i="15" s="1"/>
  <c r="L148" i="15"/>
  <c r="J149" i="15" s="1"/>
  <c r="T146" i="18"/>
  <c r="U145" i="18"/>
  <c r="I148" i="16"/>
  <c r="S143" i="25"/>
  <c r="I146" i="20"/>
  <c r="S144" i="24"/>
  <c r="T144" i="24" s="1"/>
  <c r="B161" i="29"/>
  <c r="A161" i="29" s="1"/>
  <c r="F161" i="29"/>
  <c r="E146" i="20"/>
  <c r="B149" i="11"/>
  <c r="A149" i="11" s="1"/>
  <c r="F149" i="11"/>
  <c r="B147" i="17"/>
  <c r="A147" i="17" s="1"/>
  <c r="F147" i="17"/>
  <c r="S148" i="16"/>
  <c r="U147" i="16" s="1"/>
  <c r="E145" i="22"/>
  <c r="U143" i="23"/>
  <c r="M145" i="21"/>
  <c r="K146" i="21" s="1"/>
  <c r="L145" i="21"/>
  <c r="J146" i="21" s="1"/>
  <c r="D146" i="21" s="1"/>
  <c r="I143" i="26"/>
  <c r="D143" i="26"/>
  <c r="S143" i="26"/>
  <c r="T143" i="26" s="1"/>
  <c r="U142" i="24"/>
  <c r="T143" i="24"/>
  <c r="E149" i="11"/>
  <c r="T145" i="20"/>
  <c r="U144" i="20"/>
  <c r="U146" i="16"/>
  <c r="T147" i="16"/>
  <c r="I145" i="22"/>
  <c r="T144" i="23"/>
  <c r="D146" i="20"/>
  <c r="D147" i="18"/>
  <c r="L146" i="19"/>
  <c r="J147" i="19" s="1"/>
  <c r="D147" i="19" s="1"/>
  <c r="M146" i="19"/>
  <c r="K147" i="19" s="1"/>
  <c r="U141" i="26"/>
  <c r="T142" i="26"/>
  <c r="I149" i="11"/>
  <c r="S148" i="15"/>
  <c r="T148" i="11"/>
  <c r="U147" i="11"/>
  <c r="L143" i="25"/>
  <c r="J144" i="25" s="1"/>
  <c r="M143" i="25"/>
  <c r="K144" i="25" s="1"/>
  <c r="E144" i="25" s="1"/>
  <c r="L161" i="29"/>
  <c r="J162" i="29" s="1"/>
  <c r="D162" i="29" s="1"/>
  <c r="M161" i="29"/>
  <c r="K162" i="29" s="1"/>
  <c r="L147" i="17"/>
  <c r="J148" i="17" s="1"/>
  <c r="M147" i="17"/>
  <c r="K148" i="17" s="1"/>
  <c r="M144" i="23"/>
  <c r="K145" i="23" s="1"/>
  <c r="L144" i="23"/>
  <c r="J145" i="23" s="1"/>
  <c r="B145" i="21"/>
  <c r="A145" i="21" s="1"/>
  <c r="F145" i="21"/>
  <c r="T146" i="19"/>
  <c r="E147" i="18"/>
  <c r="D145" i="22"/>
  <c r="U142" i="26" l="1"/>
  <c r="U143" i="24"/>
  <c r="B162" i="29"/>
  <c r="A162" i="29" s="1"/>
  <c r="F162" i="29"/>
  <c r="B147" i="19"/>
  <c r="A147" i="19" s="1"/>
  <c r="F147" i="19"/>
  <c r="I148" i="17"/>
  <c r="M149" i="11"/>
  <c r="K150" i="11" s="1"/>
  <c r="L149" i="11"/>
  <c r="J150" i="11" s="1"/>
  <c r="B147" i="18"/>
  <c r="A147" i="18" s="1"/>
  <c r="F147" i="18"/>
  <c r="S144" i="25"/>
  <c r="T144" i="25" s="1"/>
  <c r="I145" i="23"/>
  <c r="D145" i="23"/>
  <c r="B146" i="20"/>
  <c r="A146" i="20" s="1"/>
  <c r="F146" i="20"/>
  <c r="S149" i="11"/>
  <c r="M143" i="26"/>
  <c r="K144" i="26" s="1"/>
  <c r="L143" i="26"/>
  <c r="J144" i="26" s="1"/>
  <c r="D144" i="26" s="1"/>
  <c r="S145" i="22"/>
  <c r="U142" i="25"/>
  <c r="T143" i="25"/>
  <c r="M144" i="24"/>
  <c r="K145" i="24" s="1"/>
  <c r="L144" i="24"/>
  <c r="J145" i="24" s="1"/>
  <c r="D145" i="24" s="1"/>
  <c r="S147" i="18"/>
  <c r="B146" i="21"/>
  <c r="A146" i="21" s="1"/>
  <c r="F146" i="21"/>
  <c r="E145" i="23"/>
  <c r="I144" i="25"/>
  <c r="D144" i="25"/>
  <c r="E147" i="19"/>
  <c r="I146" i="21"/>
  <c r="I149" i="15"/>
  <c r="D149" i="15"/>
  <c r="I162" i="29"/>
  <c r="U147" i="15"/>
  <c r="T148" i="15"/>
  <c r="M145" i="22"/>
  <c r="K146" i="22" s="1"/>
  <c r="L145" i="22"/>
  <c r="J146" i="22" s="1"/>
  <c r="D146" i="22" s="1"/>
  <c r="S146" i="20"/>
  <c r="U160" i="29"/>
  <c r="T161" i="29"/>
  <c r="B145" i="22"/>
  <c r="A145" i="22" s="1"/>
  <c r="F145" i="22"/>
  <c r="E148" i="17"/>
  <c r="S149" i="15"/>
  <c r="U148" i="15" s="1"/>
  <c r="I147" i="19"/>
  <c r="T148" i="16"/>
  <c r="B143" i="26"/>
  <c r="A143" i="26" s="1"/>
  <c r="F143" i="26"/>
  <c r="E146" i="21"/>
  <c r="D148" i="17"/>
  <c r="M146" i="20"/>
  <c r="K147" i="20" s="1"/>
  <c r="L146" i="20"/>
  <c r="J147" i="20" s="1"/>
  <c r="L148" i="16"/>
  <c r="J149" i="16" s="1"/>
  <c r="M148" i="16"/>
  <c r="K149" i="16" s="1"/>
  <c r="B144" i="24"/>
  <c r="A144" i="24" s="1"/>
  <c r="F144" i="24"/>
  <c r="L147" i="18"/>
  <c r="J148" i="18" s="1"/>
  <c r="D148" i="18" s="1"/>
  <c r="M147" i="18"/>
  <c r="K148" i="18" s="1"/>
  <c r="E162" i="29"/>
  <c r="U143" i="25" l="1"/>
  <c r="S162" i="29"/>
  <c r="I149" i="16"/>
  <c r="D149" i="16"/>
  <c r="S146" i="21"/>
  <c r="M147" i="19"/>
  <c r="K148" i="19" s="1"/>
  <c r="L147" i="19"/>
  <c r="J148" i="19" s="1"/>
  <c r="B146" i="22"/>
  <c r="A146" i="22" s="1"/>
  <c r="F146" i="22"/>
  <c r="S147" i="19"/>
  <c r="E145" i="24"/>
  <c r="T145" i="22"/>
  <c r="U144" i="22"/>
  <c r="U148" i="11"/>
  <c r="T149" i="11"/>
  <c r="B145" i="24"/>
  <c r="A145" i="24" s="1"/>
  <c r="F145" i="24"/>
  <c r="I147" i="20"/>
  <c r="S148" i="17"/>
  <c r="M162" i="29"/>
  <c r="K163" i="29" s="1"/>
  <c r="L162" i="29"/>
  <c r="J163" i="29" s="1"/>
  <c r="M149" i="15"/>
  <c r="K150" i="15" s="1"/>
  <c r="L149" i="15"/>
  <c r="J150" i="15" s="1"/>
  <c r="D150" i="15" s="1"/>
  <c r="S145" i="23"/>
  <c r="I144" i="26"/>
  <c r="M145" i="23"/>
  <c r="K146" i="23" s="1"/>
  <c r="E146" i="23" s="1"/>
  <c r="L145" i="23"/>
  <c r="J146" i="23" s="1"/>
  <c r="B148" i="18"/>
  <c r="A148" i="18" s="1"/>
  <c r="F148" i="18"/>
  <c r="I148" i="18"/>
  <c r="E147" i="20"/>
  <c r="I146" i="22"/>
  <c r="B144" i="25"/>
  <c r="A144" i="25" s="1"/>
  <c r="F144" i="25"/>
  <c r="T147" i="18"/>
  <c r="U146" i="18"/>
  <c r="E144" i="26"/>
  <c r="D147" i="20"/>
  <c r="M148" i="17"/>
  <c r="K149" i="17" s="1"/>
  <c r="E149" i="17" s="1"/>
  <c r="L148" i="17"/>
  <c r="J149" i="17" s="1"/>
  <c r="D149" i="17" s="1"/>
  <c r="M144" i="25"/>
  <c r="K145" i="25" s="1"/>
  <c r="L144" i="25"/>
  <c r="J145" i="25" s="1"/>
  <c r="E149" i="16"/>
  <c r="B148" i="17"/>
  <c r="A148" i="17" s="1"/>
  <c r="F148" i="17"/>
  <c r="B144" i="26"/>
  <c r="A144" i="26" s="1"/>
  <c r="F144" i="26"/>
  <c r="U145" i="20"/>
  <c r="T146" i="20"/>
  <c r="T149" i="15"/>
  <c r="B149" i="15"/>
  <c r="A149" i="15" s="1"/>
  <c r="F149" i="15"/>
  <c r="M146" i="21"/>
  <c r="K147" i="21" s="1"/>
  <c r="L146" i="21"/>
  <c r="J147" i="21" s="1"/>
  <c r="E148" i="18"/>
  <c r="I145" i="24"/>
  <c r="E146" i="22"/>
  <c r="E150" i="11"/>
  <c r="B145" i="23"/>
  <c r="A145" i="23" s="1"/>
  <c r="F145" i="23"/>
  <c r="I150" i="11"/>
  <c r="D150" i="11"/>
  <c r="B149" i="17" l="1"/>
  <c r="A149" i="17" s="1"/>
  <c r="F149" i="17"/>
  <c r="S149" i="17"/>
  <c r="T149" i="17" s="1"/>
  <c r="M145" i="24"/>
  <c r="K146" i="24" s="1"/>
  <c r="E146" i="24" s="1"/>
  <c r="L145" i="24"/>
  <c r="J146" i="24" s="1"/>
  <c r="I147" i="21"/>
  <c r="D147" i="21"/>
  <c r="S144" i="26"/>
  <c r="M146" i="22"/>
  <c r="K147" i="22" s="1"/>
  <c r="E147" i="22" s="1"/>
  <c r="L146" i="22"/>
  <c r="J147" i="22" s="1"/>
  <c r="L148" i="18"/>
  <c r="J149" i="18" s="1"/>
  <c r="M148" i="18"/>
  <c r="K149" i="18" s="1"/>
  <c r="S146" i="23"/>
  <c r="U145" i="23" s="1"/>
  <c r="I163" i="29"/>
  <c r="D163" i="29"/>
  <c r="B150" i="11"/>
  <c r="A150" i="11" s="1"/>
  <c r="F150" i="11"/>
  <c r="S150" i="11"/>
  <c r="S148" i="18"/>
  <c r="I145" i="25"/>
  <c r="D145" i="25"/>
  <c r="S147" i="20"/>
  <c r="T145" i="23"/>
  <c r="U144" i="23"/>
  <c r="S145" i="24"/>
  <c r="E147" i="21"/>
  <c r="L149" i="16"/>
  <c r="J150" i="16" s="1"/>
  <c r="D150" i="16" s="1"/>
  <c r="M149" i="16"/>
  <c r="K150" i="16" s="1"/>
  <c r="E150" i="16" s="1"/>
  <c r="S146" i="22"/>
  <c r="E145" i="25"/>
  <c r="I150" i="15"/>
  <c r="E148" i="19"/>
  <c r="U145" i="21"/>
  <c r="T146" i="21"/>
  <c r="E163" i="29"/>
  <c r="I146" i="23"/>
  <c r="L150" i="11"/>
  <c r="J151" i="11" s="1"/>
  <c r="D151" i="11" s="1"/>
  <c r="M150" i="11"/>
  <c r="K151" i="11" s="1"/>
  <c r="E151" i="11" s="1"/>
  <c r="D146" i="23"/>
  <c r="B150" i="15"/>
  <c r="A150" i="15" s="1"/>
  <c r="F150" i="15"/>
  <c r="S149" i="16"/>
  <c r="I149" i="17"/>
  <c r="B147" i="20"/>
  <c r="A147" i="20" s="1"/>
  <c r="F147" i="20"/>
  <c r="M144" i="26"/>
  <c r="K145" i="26" s="1"/>
  <c r="E145" i="26" s="1"/>
  <c r="L144" i="26"/>
  <c r="J145" i="26" s="1"/>
  <c r="E150" i="15"/>
  <c r="T148" i="17"/>
  <c r="U147" i="17"/>
  <c r="M147" i="20"/>
  <c r="K148" i="20" s="1"/>
  <c r="L147" i="20"/>
  <c r="J148" i="20" s="1"/>
  <c r="D148" i="20" s="1"/>
  <c r="U146" i="19"/>
  <c r="T147" i="19"/>
  <c r="I148" i="19"/>
  <c r="D148" i="19"/>
  <c r="B149" i="16"/>
  <c r="A149" i="16" s="1"/>
  <c r="F149" i="16"/>
  <c r="U161" i="29"/>
  <c r="T162" i="29"/>
  <c r="T146" i="23" l="1"/>
  <c r="U148" i="17"/>
  <c r="S145" i="26"/>
  <c r="T145" i="26" s="1"/>
  <c r="B148" i="20"/>
  <c r="A148" i="20" s="1"/>
  <c r="F148" i="20"/>
  <c r="S150" i="16"/>
  <c r="U149" i="16" s="1"/>
  <c r="B146" i="23"/>
  <c r="A146" i="23" s="1"/>
  <c r="F146" i="23"/>
  <c r="T146" i="22"/>
  <c r="U145" i="22"/>
  <c r="S146" i="24"/>
  <c r="T146" i="24" s="1"/>
  <c r="E148" i="20"/>
  <c r="M145" i="25"/>
  <c r="K146" i="25" s="1"/>
  <c r="E146" i="25" s="1"/>
  <c r="L145" i="25"/>
  <c r="J146" i="25" s="1"/>
  <c r="S151" i="11"/>
  <c r="U150" i="11" s="1"/>
  <c r="L147" i="21"/>
  <c r="J148" i="21" s="1"/>
  <c r="M147" i="21"/>
  <c r="K148" i="21" s="1"/>
  <c r="E148" i="21" s="1"/>
  <c r="S150" i="15"/>
  <c r="U148" i="16"/>
  <c r="T149" i="16"/>
  <c r="L150" i="15"/>
  <c r="J151" i="15" s="1"/>
  <c r="M150" i="15"/>
  <c r="K151" i="15" s="1"/>
  <c r="T145" i="24"/>
  <c r="U144" i="24"/>
  <c r="U146" i="20"/>
  <c r="T147" i="20"/>
  <c r="U149" i="11"/>
  <c r="T150" i="11"/>
  <c r="L163" i="29"/>
  <c r="J164" i="29" s="1"/>
  <c r="D164" i="29" s="1"/>
  <c r="M163" i="29"/>
  <c r="K164" i="29" s="1"/>
  <c r="E164" i="29" s="1"/>
  <c r="I149" i="18"/>
  <c r="D149" i="18"/>
  <c r="T144" i="26"/>
  <c r="U143" i="26"/>
  <c r="I146" i="24"/>
  <c r="D146" i="24"/>
  <c r="B150" i="16"/>
  <c r="A150" i="16" s="1"/>
  <c r="F150" i="16"/>
  <c r="L148" i="19"/>
  <c r="J149" i="19" s="1"/>
  <c r="M148" i="19"/>
  <c r="K149" i="19" s="1"/>
  <c r="E149" i="19" s="1"/>
  <c r="I151" i="11"/>
  <c r="S163" i="29"/>
  <c r="I150" i="16"/>
  <c r="B145" i="25"/>
  <c r="A145" i="25" s="1"/>
  <c r="F145" i="25"/>
  <c r="E149" i="18"/>
  <c r="I147" i="22"/>
  <c r="D147" i="22"/>
  <c r="B147" i="21"/>
  <c r="A147" i="21" s="1"/>
  <c r="F147" i="21"/>
  <c r="B148" i="19"/>
  <c r="A148" i="19" s="1"/>
  <c r="F148" i="19"/>
  <c r="L146" i="23"/>
  <c r="J147" i="23" s="1"/>
  <c r="D147" i="23" s="1"/>
  <c r="M146" i="23"/>
  <c r="K147" i="23" s="1"/>
  <c r="S145" i="25"/>
  <c r="I148" i="20"/>
  <c r="I145" i="26"/>
  <c r="D145" i="26"/>
  <c r="L149" i="17"/>
  <c r="J150" i="17" s="1"/>
  <c r="M149" i="17"/>
  <c r="K150" i="17" s="1"/>
  <c r="S148" i="19"/>
  <c r="S147" i="22"/>
  <c r="U146" i="22" s="1"/>
  <c r="S147" i="21"/>
  <c r="U147" i="18"/>
  <c r="T148" i="18"/>
  <c r="B151" i="11"/>
  <c r="A151" i="11" s="1"/>
  <c r="F151" i="11"/>
  <c r="B163" i="29"/>
  <c r="A163" i="29" s="1"/>
  <c r="F163" i="29"/>
  <c r="T151" i="11" l="1"/>
  <c r="U144" i="26"/>
  <c r="U145" i="24"/>
  <c r="B147" i="23"/>
  <c r="A147" i="23" s="1"/>
  <c r="F147" i="23"/>
  <c r="S149" i="19"/>
  <c r="U148" i="19" s="1"/>
  <c r="B164" i="29"/>
  <c r="A164" i="29" s="1"/>
  <c r="F164" i="29"/>
  <c r="I149" i="19"/>
  <c r="I148" i="21"/>
  <c r="T148" i="19"/>
  <c r="U147" i="19"/>
  <c r="T145" i="25"/>
  <c r="U144" i="25"/>
  <c r="S149" i="18"/>
  <c r="S164" i="29"/>
  <c r="U163" i="29" s="1"/>
  <c r="L149" i="18"/>
  <c r="J150" i="18" s="1"/>
  <c r="D150" i="18" s="1"/>
  <c r="M149" i="18"/>
  <c r="K150" i="18" s="1"/>
  <c r="E150" i="18" s="1"/>
  <c r="U146" i="21"/>
  <c r="T147" i="21"/>
  <c r="I150" i="17"/>
  <c r="D150" i="17"/>
  <c r="E147" i="23"/>
  <c r="D149" i="19"/>
  <c r="D148" i="21"/>
  <c r="L147" i="22"/>
  <c r="J148" i="22" s="1"/>
  <c r="M147" i="22"/>
  <c r="K148" i="22" s="1"/>
  <c r="M150" i="16"/>
  <c r="K151" i="16" s="1"/>
  <c r="L150" i="16"/>
  <c r="J151" i="16" s="1"/>
  <c r="T163" i="29"/>
  <c r="U162" i="29"/>
  <c r="M146" i="24"/>
  <c r="K147" i="24" s="1"/>
  <c r="L146" i="24"/>
  <c r="J147" i="24" s="1"/>
  <c r="I151" i="15"/>
  <c r="D151" i="15"/>
  <c r="T150" i="16"/>
  <c r="S148" i="20"/>
  <c r="S146" i="25"/>
  <c r="B147" i="22"/>
  <c r="A147" i="22" s="1"/>
  <c r="F147" i="22"/>
  <c r="M151" i="11"/>
  <c r="K152" i="11" s="1"/>
  <c r="L151" i="11"/>
  <c r="J152" i="11" s="1"/>
  <c r="B146" i="24"/>
  <c r="A146" i="24" s="1"/>
  <c r="F146" i="24"/>
  <c r="U149" i="15"/>
  <c r="T150" i="15"/>
  <c r="I146" i="25"/>
  <c r="S148" i="21"/>
  <c r="E150" i="17"/>
  <c r="M145" i="26"/>
  <c r="K146" i="26" s="1"/>
  <c r="L145" i="26"/>
  <c r="J146" i="26" s="1"/>
  <c r="D146" i="26" s="1"/>
  <c r="B145" i="26"/>
  <c r="A145" i="26" s="1"/>
  <c r="F145" i="26"/>
  <c r="L148" i="20"/>
  <c r="J149" i="20" s="1"/>
  <c r="M148" i="20"/>
  <c r="K149" i="20" s="1"/>
  <c r="I147" i="23"/>
  <c r="D146" i="25"/>
  <c r="B149" i="18"/>
  <c r="A149" i="18" s="1"/>
  <c r="F149" i="18"/>
  <c r="I164" i="29"/>
  <c r="E151" i="15"/>
  <c r="T147" i="22"/>
  <c r="T164" i="29" l="1"/>
  <c r="T149" i="19"/>
  <c r="S150" i="18"/>
  <c r="T150" i="18" s="1"/>
  <c r="S151" i="15"/>
  <c r="B146" i="25"/>
  <c r="A146" i="25" s="1"/>
  <c r="F146" i="25"/>
  <c r="B151" i="15"/>
  <c r="A151" i="15" s="1"/>
  <c r="F151" i="15"/>
  <c r="U145" i="25"/>
  <c r="L146" i="25"/>
  <c r="J147" i="25" s="1"/>
  <c r="M146" i="25"/>
  <c r="K147" i="25" s="1"/>
  <c r="E147" i="24"/>
  <c r="I151" i="16"/>
  <c r="D151" i="16"/>
  <c r="B150" i="17"/>
  <c r="A150" i="17" s="1"/>
  <c r="F150" i="17"/>
  <c r="I150" i="18"/>
  <c r="T146" i="25"/>
  <c r="M147" i="23"/>
  <c r="K148" i="23" s="1"/>
  <c r="E148" i="23" s="1"/>
  <c r="L147" i="23"/>
  <c r="J148" i="23" s="1"/>
  <c r="I146" i="26"/>
  <c r="E152" i="11"/>
  <c r="E149" i="20"/>
  <c r="E148" i="22"/>
  <c r="S147" i="23"/>
  <c r="L150" i="17"/>
  <c r="J151" i="17" s="1"/>
  <c r="D151" i="17" s="1"/>
  <c r="M150" i="17"/>
  <c r="K151" i="17" s="1"/>
  <c r="T148" i="21"/>
  <c r="L148" i="21"/>
  <c r="J149" i="21" s="1"/>
  <c r="D149" i="21" s="1"/>
  <c r="M148" i="21"/>
  <c r="K149" i="21" s="1"/>
  <c r="B150" i="18"/>
  <c r="A150" i="18" s="1"/>
  <c r="F150" i="18"/>
  <c r="I149" i="20"/>
  <c r="D149" i="20"/>
  <c r="E146" i="26"/>
  <c r="U147" i="20"/>
  <c r="T148" i="20"/>
  <c r="I147" i="24"/>
  <c r="I148" i="22"/>
  <c r="S150" i="17"/>
  <c r="D147" i="24"/>
  <c r="D148" i="22"/>
  <c r="B148" i="21"/>
  <c r="A148" i="21" s="1"/>
  <c r="F148" i="21"/>
  <c r="T149" i="18"/>
  <c r="U148" i="18"/>
  <c r="M149" i="19"/>
  <c r="K150" i="19" s="1"/>
  <c r="L149" i="19"/>
  <c r="J150" i="19" s="1"/>
  <c r="D150" i="19" s="1"/>
  <c r="M164" i="29"/>
  <c r="K165" i="29" s="1"/>
  <c r="L164" i="29"/>
  <c r="J165" i="29" s="1"/>
  <c r="B146" i="26"/>
  <c r="A146" i="26" s="1"/>
  <c r="F146" i="26"/>
  <c r="I152" i="11"/>
  <c r="D152" i="11"/>
  <c r="M151" i="15"/>
  <c r="K152" i="15" s="1"/>
  <c r="E152" i="15" s="1"/>
  <c r="L151" i="15"/>
  <c r="J152" i="15" s="1"/>
  <c r="E151" i="16"/>
  <c r="B149" i="19"/>
  <c r="A149" i="19" s="1"/>
  <c r="F149" i="19"/>
  <c r="U147" i="21"/>
  <c r="U149" i="18" l="1"/>
  <c r="B150" i="19"/>
  <c r="A150" i="19" s="1"/>
  <c r="F150" i="19"/>
  <c r="B149" i="21"/>
  <c r="A149" i="21" s="1"/>
  <c r="F149" i="21"/>
  <c r="S148" i="23"/>
  <c r="T148" i="23" s="1"/>
  <c r="E150" i="19"/>
  <c r="B148" i="22"/>
  <c r="A148" i="22" s="1"/>
  <c r="F148" i="22"/>
  <c r="M148" i="22"/>
  <c r="K149" i="22" s="1"/>
  <c r="E149" i="22" s="1"/>
  <c r="L148" i="22"/>
  <c r="J149" i="22" s="1"/>
  <c r="D149" i="22" s="1"/>
  <c r="B151" i="17"/>
  <c r="A151" i="17" s="1"/>
  <c r="F151" i="17"/>
  <c r="I147" i="25"/>
  <c r="S152" i="15"/>
  <c r="I152" i="15"/>
  <c r="I165" i="29"/>
  <c r="D165" i="29"/>
  <c r="B147" i="24"/>
  <c r="A147" i="24" s="1"/>
  <c r="F147" i="24"/>
  <c r="B149" i="20"/>
  <c r="A149" i="20" s="1"/>
  <c r="F149" i="20"/>
  <c r="I151" i="17"/>
  <c r="S147" i="24"/>
  <c r="D152" i="15"/>
  <c r="T151" i="15"/>
  <c r="U150" i="15"/>
  <c r="E165" i="29"/>
  <c r="U149" i="17"/>
  <c r="T150" i="17"/>
  <c r="L147" i="24"/>
  <c r="J148" i="24" s="1"/>
  <c r="D148" i="24" s="1"/>
  <c r="M147" i="24"/>
  <c r="K148" i="24" s="1"/>
  <c r="E148" i="24" s="1"/>
  <c r="S149" i="20"/>
  <c r="M146" i="26"/>
  <c r="K147" i="26" s="1"/>
  <c r="E147" i="26" s="1"/>
  <c r="L146" i="26"/>
  <c r="J147" i="26" s="1"/>
  <c r="I148" i="23"/>
  <c r="D148" i="23"/>
  <c r="M150" i="18"/>
  <c r="K151" i="18" s="1"/>
  <c r="L150" i="18"/>
  <c r="J151" i="18" s="1"/>
  <c r="B151" i="16"/>
  <c r="A151" i="16" s="1"/>
  <c r="F151" i="16"/>
  <c r="D147" i="25"/>
  <c r="S151" i="16"/>
  <c r="I149" i="21"/>
  <c r="S148" i="22"/>
  <c r="M151" i="16"/>
  <c r="K152" i="16" s="1"/>
  <c r="L151" i="16"/>
  <c r="J152" i="16" s="1"/>
  <c r="L152" i="11"/>
  <c r="J153" i="11" s="1"/>
  <c r="M152" i="11"/>
  <c r="K153" i="11" s="1"/>
  <c r="B152" i="11"/>
  <c r="A152" i="11" s="1"/>
  <c r="F152" i="11"/>
  <c r="I150" i="19"/>
  <c r="E151" i="17"/>
  <c r="S146" i="26"/>
  <c r="L149" i="20"/>
  <c r="J150" i="20" s="1"/>
  <c r="D150" i="20" s="1"/>
  <c r="M149" i="20"/>
  <c r="K150" i="20" s="1"/>
  <c r="E150" i="20" s="1"/>
  <c r="E149" i="21"/>
  <c r="T147" i="23"/>
  <c r="U146" i="23"/>
  <c r="S152" i="11"/>
  <c r="E147" i="25"/>
  <c r="B150" i="20" l="1"/>
  <c r="A150" i="20" s="1"/>
  <c r="F150" i="20"/>
  <c r="S149" i="21"/>
  <c r="S147" i="26"/>
  <c r="T147" i="26" s="1"/>
  <c r="M150" i="19"/>
  <c r="K151" i="19" s="1"/>
  <c r="L150" i="19"/>
  <c r="J151" i="19" s="1"/>
  <c r="M149" i="21"/>
  <c r="K150" i="21" s="1"/>
  <c r="L149" i="21"/>
  <c r="J150" i="21" s="1"/>
  <c r="S150" i="20"/>
  <c r="T150" i="20" s="1"/>
  <c r="S165" i="29"/>
  <c r="S148" i="24"/>
  <c r="T148" i="24" s="1"/>
  <c r="B148" i="24"/>
  <c r="A148" i="24" s="1"/>
  <c r="F148" i="24"/>
  <c r="L165" i="29"/>
  <c r="J166" i="29" s="1"/>
  <c r="D166" i="29" s="1"/>
  <c r="M165" i="29"/>
  <c r="K166" i="29" s="1"/>
  <c r="B149" i="22"/>
  <c r="A149" i="22" s="1"/>
  <c r="F149" i="22"/>
  <c r="T146" i="26"/>
  <c r="U145" i="26"/>
  <c r="I153" i="11"/>
  <c r="U147" i="22"/>
  <c r="T148" i="22"/>
  <c r="E152" i="16"/>
  <c r="I151" i="18"/>
  <c r="D151" i="18"/>
  <c r="L148" i="23"/>
  <c r="J149" i="23" s="1"/>
  <c r="D149" i="23" s="1"/>
  <c r="M148" i="23"/>
  <c r="K149" i="23" s="1"/>
  <c r="U148" i="20"/>
  <c r="T149" i="20"/>
  <c r="T152" i="15"/>
  <c r="U146" i="24"/>
  <c r="T147" i="24"/>
  <c r="I149" i="22"/>
  <c r="E153" i="11"/>
  <c r="U147" i="23"/>
  <c r="S151" i="17"/>
  <c r="D153" i="11"/>
  <c r="S149" i="22"/>
  <c r="U148" i="22" s="1"/>
  <c r="U150" i="16"/>
  <c r="T151" i="16"/>
  <c r="E151" i="18"/>
  <c r="I147" i="26"/>
  <c r="D147" i="26"/>
  <c r="U151" i="15"/>
  <c r="L151" i="17"/>
  <c r="J152" i="17" s="1"/>
  <c r="M151" i="17"/>
  <c r="K152" i="17" s="1"/>
  <c r="B165" i="29"/>
  <c r="A165" i="29" s="1"/>
  <c r="F165" i="29"/>
  <c r="M152" i="15"/>
  <c r="K153" i="15" s="1"/>
  <c r="L152" i="15"/>
  <c r="J153" i="15" s="1"/>
  <c r="L147" i="25"/>
  <c r="J148" i="25" s="1"/>
  <c r="D148" i="25" s="1"/>
  <c r="M147" i="25"/>
  <c r="K148" i="25" s="1"/>
  <c r="E148" i="25" s="1"/>
  <c r="S150" i="19"/>
  <c r="S147" i="25"/>
  <c r="T152" i="11"/>
  <c r="U151" i="11"/>
  <c r="I150" i="20"/>
  <c r="I152" i="16"/>
  <c r="B147" i="25"/>
  <c r="A147" i="25" s="1"/>
  <c r="F147" i="25"/>
  <c r="D152" i="16"/>
  <c r="B148" i="23"/>
  <c r="A148" i="23" s="1"/>
  <c r="F148" i="23"/>
  <c r="I148" i="24"/>
  <c r="B152" i="15"/>
  <c r="A152" i="15" s="1"/>
  <c r="F152" i="15"/>
  <c r="U146" i="26" l="1"/>
  <c r="U149" i="20"/>
  <c r="U147" i="24"/>
  <c r="T149" i="22"/>
  <c r="B149" i="23"/>
  <c r="A149" i="23" s="1"/>
  <c r="F149" i="23"/>
  <c r="I153" i="15"/>
  <c r="S151" i="18"/>
  <c r="B153" i="11"/>
  <c r="A153" i="11" s="1"/>
  <c r="F153" i="11"/>
  <c r="I149" i="23"/>
  <c r="U148" i="21"/>
  <c r="T149" i="21"/>
  <c r="S148" i="25"/>
  <c r="T148" i="25" s="1"/>
  <c r="S153" i="11"/>
  <c r="D153" i="15"/>
  <c r="B152" i="16"/>
  <c r="A152" i="16" s="1"/>
  <c r="F152" i="16"/>
  <c r="T150" i="19"/>
  <c r="U149" i="19"/>
  <c r="I152" i="17"/>
  <c r="D152" i="17"/>
  <c r="U150" i="17"/>
  <c r="T151" i="17"/>
  <c r="S152" i="16"/>
  <c r="B148" i="25"/>
  <c r="A148" i="25" s="1"/>
  <c r="F148" i="25"/>
  <c r="U146" i="25"/>
  <c r="T147" i="25"/>
  <c r="B166" i="29"/>
  <c r="A166" i="29" s="1"/>
  <c r="F166" i="29"/>
  <c r="L153" i="11"/>
  <c r="J154" i="11" s="1"/>
  <c r="M153" i="11"/>
  <c r="K154" i="11" s="1"/>
  <c r="U164" i="29"/>
  <c r="T165" i="29"/>
  <c r="M148" i="24"/>
  <c r="K149" i="24" s="1"/>
  <c r="L148" i="24"/>
  <c r="J149" i="24" s="1"/>
  <c r="E151" i="19"/>
  <c r="E153" i="15"/>
  <c r="B147" i="26"/>
  <c r="A147" i="26" s="1"/>
  <c r="F147" i="26"/>
  <c r="E152" i="17"/>
  <c r="M149" i="22"/>
  <c r="K150" i="22" s="1"/>
  <c r="L149" i="22"/>
  <c r="J150" i="22" s="1"/>
  <c r="B151" i="18"/>
  <c r="A151" i="18" s="1"/>
  <c r="F151" i="18"/>
  <c r="I166" i="29"/>
  <c r="M152" i="16"/>
  <c r="K153" i="16" s="1"/>
  <c r="L152" i="16"/>
  <c r="J153" i="16" s="1"/>
  <c r="L150" i="20"/>
  <c r="J151" i="20" s="1"/>
  <c r="M150" i="20"/>
  <c r="K151" i="20" s="1"/>
  <c r="I148" i="25"/>
  <c r="L147" i="26"/>
  <c r="J148" i="26" s="1"/>
  <c r="M147" i="26"/>
  <c r="K148" i="26" s="1"/>
  <c r="E149" i="23"/>
  <c r="M151" i="18"/>
  <c r="K152" i="18" s="1"/>
  <c r="L151" i="18"/>
  <c r="J152" i="18" s="1"/>
  <c r="D152" i="18" s="1"/>
  <c r="E166" i="29"/>
  <c r="I150" i="21"/>
  <c r="D150" i="21"/>
  <c r="I151" i="19"/>
  <c r="D151" i="19"/>
  <c r="E150" i="21"/>
  <c r="U147" i="25" l="1"/>
  <c r="B152" i="18"/>
  <c r="A152" i="18" s="1"/>
  <c r="F152" i="18"/>
  <c r="L151" i="19"/>
  <c r="J152" i="19" s="1"/>
  <c r="D152" i="19" s="1"/>
  <c r="M151" i="19"/>
  <c r="K152" i="19" s="1"/>
  <c r="E152" i="19" s="1"/>
  <c r="I148" i="26"/>
  <c r="I153" i="16"/>
  <c r="D148" i="26"/>
  <c r="B153" i="15"/>
  <c r="A153" i="15" s="1"/>
  <c r="F153" i="15"/>
  <c r="B150" i="21"/>
  <c r="A150" i="21" s="1"/>
  <c r="F150" i="21"/>
  <c r="E150" i="22"/>
  <c r="I149" i="24"/>
  <c r="D149" i="24"/>
  <c r="I154" i="11"/>
  <c r="D154" i="11"/>
  <c r="B151" i="19"/>
  <c r="A151" i="19" s="1"/>
  <c r="F151" i="19"/>
  <c r="L148" i="25"/>
  <c r="J149" i="25" s="1"/>
  <c r="M148" i="25"/>
  <c r="K149" i="25" s="1"/>
  <c r="E151" i="20"/>
  <c r="S152" i="17"/>
  <c r="S153" i="15"/>
  <c r="E149" i="24"/>
  <c r="D153" i="16"/>
  <c r="L153" i="15"/>
  <c r="J154" i="15" s="1"/>
  <c r="D154" i="15" s="1"/>
  <c r="M153" i="15"/>
  <c r="K154" i="15" s="1"/>
  <c r="E154" i="15" s="1"/>
  <c r="S166" i="29"/>
  <c r="I150" i="22"/>
  <c r="D150" i="22"/>
  <c r="S151" i="19"/>
  <c r="U151" i="16"/>
  <c r="T152" i="16"/>
  <c r="U152" i="11"/>
  <c r="T153" i="11"/>
  <c r="T151" i="18"/>
  <c r="U150" i="18"/>
  <c r="S150" i="21"/>
  <c r="I152" i="18"/>
  <c r="B152" i="17"/>
  <c r="A152" i="17" s="1"/>
  <c r="F152" i="17"/>
  <c r="L150" i="21"/>
  <c r="J151" i="21" s="1"/>
  <c r="D151" i="21" s="1"/>
  <c r="M150" i="21"/>
  <c r="K151" i="21" s="1"/>
  <c r="S149" i="23"/>
  <c r="E148" i="26"/>
  <c r="I151" i="20"/>
  <c r="D151" i="20"/>
  <c r="M166" i="29"/>
  <c r="K167" i="29" s="1"/>
  <c r="L166" i="29"/>
  <c r="J167" i="29" s="1"/>
  <c r="E153" i="16"/>
  <c r="L152" i="17"/>
  <c r="J153" i="17" s="1"/>
  <c r="D153" i="17" s="1"/>
  <c r="M152" i="17"/>
  <c r="K153" i="17" s="1"/>
  <c r="E153" i="17" s="1"/>
  <c r="E154" i="11"/>
  <c r="M149" i="23"/>
  <c r="K150" i="23" s="1"/>
  <c r="L149" i="23"/>
  <c r="J150" i="23" s="1"/>
  <c r="E152" i="18"/>
  <c r="S154" i="15" l="1"/>
  <c r="T154" i="15" s="1"/>
  <c r="B154" i="15"/>
  <c r="A154" i="15" s="1"/>
  <c r="F154" i="15"/>
  <c r="S154" i="11"/>
  <c r="L151" i="20"/>
  <c r="J152" i="20" s="1"/>
  <c r="M151" i="20"/>
  <c r="K152" i="20" s="1"/>
  <c r="E152" i="20" s="1"/>
  <c r="B153" i="17"/>
  <c r="A153" i="17" s="1"/>
  <c r="F153" i="17"/>
  <c r="M152" i="18"/>
  <c r="K153" i="18" s="1"/>
  <c r="E153" i="18" s="1"/>
  <c r="L152" i="18"/>
  <c r="J153" i="18" s="1"/>
  <c r="M150" i="22"/>
  <c r="K151" i="22" s="1"/>
  <c r="E151" i="22" s="1"/>
  <c r="L150" i="22"/>
  <c r="J151" i="22" s="1"/>
  <c r="D151" i="22" s="1"/>
  <c r="E149" i="25"/>
  <c r="L153" i="16"/>
  <c r="J154" i="16" s="1"/>
  <c r="D154" i="16" s="1"/>
  <c r="M153" i="16"/>
  <c r="K154" i="16" s="1"/>
  <c r="E151" i="21"/>
  <c r="U150" i="19"/>
  <c r="T151" i="19"/>
  <c r="B151" i="21"/>
  <c r="A151" i="21" s="1"/>
  <c r="F151" i="21"/>
  <c r="S152" i="18"/>
  <c r="I153" i="17"/>
  <c r="B151" i="20"/>
  <c r="A151" i="20" s="1"/>
  <c r="F151" i="20"/>
  <c r="I151" i="21"/>
  <c r="T150" i="21"/>
  <c r="U149" i="21"/>
  <c r="B150" i="22"/>
  <c r="A150" i="22" s="1"/>
  <c r="F150" i="22"/>
  <c r="U165" i="29"/>
  <c r="T166" i="29"/>
  <c r="B153" i="16"/>
  <c r="A153" i="16" s="1"/>
  <c r="F153" i="16"/>
  <c r="S151" i="20"/>
  <c r="B154" i="11"/>
  <c r="A154" i="11" s="1"/>
  <c r="F154" i="11"/>
  <c r="L154" i="11"/>
  <c r="J155" i="11" s="1"/>
  <c r="D155" i="11" s="1"/>
  <c r="M154" i="11"/>
  <c r="K155" i="11" s="1"/>
  <c r="E155" i="11" s="1"/>
  <c r="S150" i="22"/>
  <c r="B148" i="26"/>
  <c r="A148" i="26" s="1"/>
  <c r="F148" i="26"/>
  <c r="L148" i="26"/>
  <c r="J149" i="26" s="1"/>
  <c r="M148" i="26"/>
  <c r="K149" i="26" s="1"/>
  <c r="E149" i="26" s="1"/>
  <c r="I167" i="29"/>
  <c r="D167" i="29"/>
  <c r="T149" i="23"/>
  <c r="U148" i="23"/>
  <c r="S152" i="19"/>
  <c r="U151" i="19" s="1"/>
  <c r="I154" i="15"/>
  <c r="S149" i="24"/>
  <c r="S153" i="17"/>
  <c r="U152" i="17" s="1"/>
  <c r="B152" i="19"/>
  <c r="A152" i="19" s="1"/>
  <c r="F152" i="19"/>
  <c r="L149" i="24"/>
  <c r="J150" i="24" s="1"/>
  <c r="D150" i="24" s="1"/>
  <c r="M149" i="24"/>
  <c r="K150" i="24" s="1"/>
  <c r="E150" i="24" s="1"/>
  <c r="I152" i="19"/>
  <c r="S148" i="26"/>
  <c r="E167" i="29"/>
  <c r="T152" i="17"/>
  <c r="U151" i="17"/>
  <c r="I149" i="25"/>
  <c r="D149" i="25"/>
  <c r="I150" i="23"/>
  <c r="D150" i="23"/>
  <c r="S153" i="16"/>
  <c r="E150" i="23"/>
  <c r="U152" i="15"/>
  <c r="T153" i="15"/>
  <c r="B149" i="24"/>
  <c r="A149" i="24" s="1"/>
  <c r="F149" i="24"/>
  <c r="U153" i="15" l="1"/>
  <c r="T152" i="19"/>
  <c r="B151" i="22"/>
  <c r="A151" i="22" s="1"/>
  <c r="F151" i="22"/>
  <c r="B150" i="24"/>
  <c r="A150" i="24" s="1"/>
  <c r="F150" i="24"/>
  <c r="U152" i="16"/>
  <c r="T153" i="16"/>
  <c r="S149" i="26"/>
  <c r="U148" i="26" s="1"/>
  <c r="L154" i="15"/>
  <c r="J155" i="15" s="1"/>
  <c r="M154" i="15"/>
  <c r="K155" i="15" s="1"/>
  <c r="I149" i="26"/>
  <c r="U150" i="20"/>
  <c r="T151" i="20"/>
  <c r="T152" i="18"/>
  <c r="U151" i="18"/>
  <c r="B150" i="23"/>
  <c r="A150" i="23" s="1"/>
  <c r="F150" i="23"/>
  <c r="T153" i="17"/>
  <c r="L167" i="29"/>
  <c r="J168" i="29" s="1"/>
  <c r="D168" i="29" s="1"/>
  <c r="M167" i="29"/>
  <c r="K168" i="29" s="1"/>
  <c r="E168" i="29" s="1"/>
  <c r="S151" i="22"/>
  <c r="T151" i="22" s="1"/>
  <c r="M151" i="21"/>
  <c r="K152" i="21" s="1"/>
  <c r="L151" i="21"/>
  <c r="J152" i="21" s="1"/>
  <c r="S150" i="23"/>
  <c r="L150" i="23"/>
  <c r="J151" i="23" s="1"/>
  <c r="M150" i="23"/>
  <c r="K151" i="23" s="1"/>
  <c r="E151" i="23" s="1"/>
  <c r="M149" i="25"/>
  <c r="K150" i="25" s="1"/>
  <c r="L149" i="25"/>
  <c r="J150" i="25" s="1"/>
  <c r="D150" i="25" s="1"/>
  <c r="T149" i="24"/>
  <c r="U148" i="24"/>
  <c r="D149" i="26"/>
  <c r="L153" i="17"/>
  <c r="J154" i="17" s="1"/>
  <c r="M153" i="17"/>
  <c r="K154" i="17" s="1"/>
  <c r="S151" i="21"/>
  <c r="I154" i="16"/>
  <c r="I153" i="18"/>
  <c r="D153" i="18"/>
  <c r="T154" i="11"/>
  <c r="U153" i="11"/>
  <c r="B149" i="25"/>
  <c r="A149" i="25" s="1"/>
  <c r="F149" i="25"/>
  <c r="M152" i="19"/>
  <c r="K153" i="19" s="1"/>
  <c r="L152" i="19"/>
  <c r="J153" i="19" s="1"/>
  <c r="T150" i="22"/>
  <c r="U149" i="22"/>
  <c r="I151" i="22"/>
  <c r="I152" i="20"/>
  <c r="T148" i="26"/>
  <c r="U147" i="26"/>
  <c r="S150" i="24"/>
  <c r="U149" i="24" s="1"/>
  <c r="B155" i="11"/>
  <c r="A155" i="11" s="1"/>
  <c r="F155" i="11"/>
  <c r="S155" i="11"/>
  <c r="T155" i="11" s="1"/>
  <c r="E154" i="16"/>
  <c r="S167" i="29"/>
  <c r="I150" i="24"/>
  <c r="B167" i="29"/>
  <c r="A167" i="29" s="1"/>
  <c r="F167" i="29"/>
  <c r="I155" i="11"/>
  <c r="S152" i="20"/>
  <c r="T152" i="20" s="1"/>
  <c r="B154" i="16"/>
  <c r="A154" i="16" s="1"/>
  <c r="F154" i="16"/>
  <c r="D152" i="20"/>
  <c r="S153" i="18"/>
  <c r="S149" i="25"/>
  <c r="T150" i="24" l="1"/>
  <c r="B150" i="25"/>
  <c r="A150" i="25" s="1"/>
  <c r="F150" i="25"/>
  <c r="M151" i="22"/>
  <c r="K152" i="22" s="1"/>
  <c r="L151" i="22"/>
  <c r="J152" i="22" s="1"/>
  <c r="T151" i="21"/>
  <c r="U150" i="21"/>
  <c r="S151" i="23"/>
  <c r="T151" i="23" s="1"/>
  <c r="S168" i="29"/>
  <c r="U167" i="29" s="1"/>
  <c r="E154" i="17"/>
  <c r="L155" i="11"/>
  <c r="J156" i="11" s="1"/>
  <c r="M155" i="11"/>
  <c r="K156" i="11" s="1"/>
  <c r="U166" i="29"/>
  <c r="T167" i="29"/>
  <c r="L152" i="20"/>
  <c r="J153" i="20" s="1"/>
  <c r="D153" i="20" s="1"/>
  <c r="M152" i="20"/>
  <c r="K153" i="20" s="1"/>
  <c r="B153" i="18"/>
  <c r="A153" i="18" s="1"/>
  <c r="F153" i="18"/>
  <c r="M154" i="16"/>
  <c r="K155" i="16" s="1"/>
  <c r="E155" i="16" s="1"/>
  <c r="L154" i="16"/>
  <c r="J155" i="16" s="1"/>
  <c r="I154" i="17"/>
  <c r="D154" i="17"/>
  <c r="T153" i="18"/>
  <c r="E155" i="15"/>
  <c r="T149" i="25"/>
  <c r="U148" i="25"/>
  <c r="M150" i="24"/>
  <c r="K151" i="24" s="1"/>
  <c r="L150" i="24"/>
  <c r="J151" i="24" s="1"/>
  <c r="E153" i="19"/>
  <c r="M153" i="18"/>
  <c r="K154" i="18" s="1"/>
  <c r="L153" i="18"/>
  <c r="J154" i="18" s="1"/>
  <c r="B149" i="26"/>
  <c r="A149" i="26" s="1"/>
  <c r="F149" i="26"/>
  <c r="I150" i="25"/>
  <c r="B168" i="29"/>
  <c r="A168" i="29" s="1"/>
  <c r="F168" i="29"/>
  <c r="U154" i="11"/>
  <c r="T150" i="23"/>
  <c r="U149" i="23"/>
  <c r="M149" i="26"/>
  <c r="K150" i="26" s="1"/>
  <c r="L149" i="26"/>
  <c r="J150" i="26" s="1"/>
  <c r="D150" i="26" s="1"/>
  <c r="E150" i="25"/>
  <c r="B152" i="20"/>
  <c r="A152" i="20" s="1"/>
  <c r="F152" i="20"/>
  <c r="S154" i="16"/>
  <c r="T149" i="26"/>
  <c r="U150" i="22"/>
  <c r="I153" i="19"/>
  <c r="D153" i="19"/>
  <c r="E152" i="21"/>
  <c r="I151" i="23"/>
  <c r="I152" i="21"/>
  <c r="D152" i="21"/>
  <c r="I168" i="29"/>
  <c r="D151" i="23"/>
  <c r="U152" i="18"/>
  <c r="U151" i="20"/>
  <c r="I155" i="15"/>
  <c r="D155" i="15"/>
  <c r="T168" i="29" l="1"/>
  <c r="U150" i="23"/>
  <c r="S155" i="16"/>
  <c r="T155" i="16" s="1"/>
  <c r="B150" i="26"/>
  <c r="A150" i="26" s="1"/>
  <c r="F150" i="26"/>
  <c r="I155" i="16"/>
  <c r="D155" i="16"/>
  <c r="I156" i="11"/>
  <c r="D156" i="11"/>
  <c r="S154" i="17"/>
  <c r="B151" i="23"/>
  <c r="A151" i="23" s="1"/>
  <c r="F151" i="23"/>
  <c r="L151" i="23"/>
  <c r="J152" i="23" s="1"/>
  <c r="D152" i="23" s="1"/>
  <c r="M151" i="23"/>
  <c r="K152" i="23" s="1"/>
  <c r="B154" i="17"/>
  <c r="A154" i="17" s="1"/>
  <c r="F154" i="17"/>
  <c r="E153" i="20"/>
  <c r="L152" i="21"/>
  <c r="J153" i="21" s="1"/>
  <c r="D153" i="21" s="1"/>
  <c r="M152" i="21"/>
  <c r="K153" i="21" s="1"/>
  <c r="S152" i="21"/>
  <c r="M150" i="25"/>
  <c r="K151" i="25" s="1"/>
  <c r="E151" i="25" s="1"/>
  <c r="L150" i="25"/>
  <c r="J151" i="25" s="1"/>
  <c r="I154" i="18"/>
  <c r="I151" i="24"/>
  <c r="D151" i="24"/>
  <c r="S155" i="15"/>
  <c r="I153" i="20"/>
  <c r="E152" i="22"/>
  <c r="B155" i="15"/>
  <c r="A155" i="15" s="1"/>
  <c r="F155" i="15"/>
  <c r="B152" i="21"/>
  <c r="A152" i="21" s="1"/>
  <c r="F152" i="21"/>
  <c r="E150" i="26"/>
  <c r="S153" i="19"/>
  <c r="M153" i="19"/>
  <c r="K154" i="19" s="1"/>
  <c r="E154" i="19" s="1"/>
  <c r="L153" i="19"/>
  <c r="J154" i="19" s="1"/>
  <c r="B153" i="20"/>
  <c r="A153" i="20" s="1"/>
  <c r="F153" i="20"/>
  <c r="I152" i="22"/>
  <c r="D152" i="22"/>
  <c r="L155" i="15"/>
  <c r="J156" i="15" s="1"/>
  <c r="M155" i="15"/>
  <c r="K156" i="15" s="1"/>
  <c r="L168" i="29"/>
  <c r="J169" i="29" s="1"/>
  <c r="M168" i="29"/>
  <c r="K169" i="29" s="1"/>
  <c r="B153" i="19"/>
  <c r="A153" i="19" s="1"/>
  <c r="F153" i="19"/>
  <c r="U154" i="16"/>
  <c r="U153" i="16"/>
  <c r="T154" i="16"/>
  <c r="S150" i="25"/>
  <c r="I150" i="26"/>
  <c r="E154" i="18"/>
  <c r="E151" i="24"/>
  <c r="M154" i="17"/>
  <c r="K155" i="17" s="1"/>
  <c r="L154" i="17"/>
  <c r="J155" i="17" s="1"/>
  <c r="D155" i="17" s="1"/>
  <c r="D154" i="18"/>
  <c r="E156" i="11"/>
  <c r="B155" i="17" l="1"/>
  <c r="A155" i="17" s="1"/>
  <c r="F155" i="17"/>
  <c r="E169" i="29"/>
  <c r="B153" i="21"/>
  <c r="A153" i="21" s="1"/>
  <c r="F153" i="21"/>
  <c r="B151" i="24"/>
  <c r="A151" i="24" s="1"/>
  <c r="F151" i="24"/>
  <c r="I169" i="29"/>
  <c r="D169" i="29"/>
  <c r="S154" i="19"/>
  <c r="T154" i="19" s="1"/>
  <c r="S150" i="26"/>
  <c r="I151" i="25"/>
  <c r="D151" i="25"/>
  <c r="B154" i="18"/>
  <c r="A154" i="18" s="1"/>
  <c r="F154" i="18"/>
  <c r="L152" i="22"/>
  <c r="J153" i="22" s="1"/>
  <c r="D153" i="22" s="1"/>
  <c r="M152" i="22"/>
  <c r="K153" i="22" s="1"/>
  <c r="E153" i="22" s="1"/>
  <c r="T153" i="19"/>
  <c r="U152" i="19"/>
  <c r="M153" i="20"/>
  <c r="K154" i="20" s="1"/>
  <c r="L153" i="20"/>
  <c r="J154" i="20" s="1"/>
  <c r="E156" i="15"/>
  <c r="L151" i="24"/>
  <c r="J152" i="24" s="1"/>
  <c r="D152" i="24" s="1"/>
  <c r="M151" i="24"/>
  <c r="K152" i="24" s="1"/>
  <c r="E152" i="24" s="1"/>
  <c r="I153" i="21"/>
  <c r="E152" i="23"/>
  <c r="L155" i="16"/>
  <c r="J156" i="16" s="1"/>
  <c r="D156" i="16" s="1"/>
  <c r="M155" i="16"/>
  <c r="K156" i="16" s="1"/>
  <c r="S156" i="11"/>
  <c r="S151" i="25"/>
  <c r="U150" i="25" s="1"/>
  <c r="B152" i="22"/>
  <c r="A152" i="22" s="1"/>
  <c r="F152" i="22"/>
  <c r="U151" i="21"/>
  <c r="T152" i="21"/>
  <c r="U153" i="17"/>
  <c r="T154" i="17"/>
  <c r="B155" i="16"/>
  <c r="A155" i="16" s="1"/>
  <c r="F155" i="16"/>
  <c r="S151" i="24"/>
  <c r="U149" i="25"/>
  <c r="T150" i="25"/>
  <c r="I154" i="19"/>
  <c r="S152" i="22"/>
  <c r="B152" i="23"/>
  <c r="A152" i="23" s="1"/>
  <c r="F152" i="23"/>
  <c r="B156" i="11"/>
  <c r="A156" i="11" s="1"/>
  <c r="F156" i="11"/>
  <c r="I155" i="17"/>
  <c r="S154" i="18"/>
  <c r="M150" i="26"/>
  <c r="K151" i="26" s="1"/>
  <c r="E151" i="26" s="1"/>
  <c r="L150" i="26"/>
  <c r="J151" i="26" s="1"/>
  <c r="D154" i="19"/>
  <c r="I156" i="15"/>
  <c r="D156" i="15"/>
  <c r="T155" i="15"/>
  <c r="U154" i="15"/>
  <c r="L154" i="18"/>
  <c r="J155" i="18" s="1"/>
  <c r="M154" i="18"/>
  <c r="K155" i="18" s="1"/>
  <c r="E153" i="21"/>
  <c r="S153" i="20"/>
  <c r="I152" i="23"/>
  <c r="E155" i="17"/>
  <c r="M156" i="11"/>
  <c r="K157" i="11" s="1"/>
  <c r="E157" i="11" s="1"/>
  <c r="L156" i="11"/>
  <c r="J157" i="11" s="1"/>
  <c r="U153" i="19" l="1"/>
  <c r="T151" i="25"/>
  <c r="B153" i="22"/>
  <c r="A153" i="22" s="1"/>
  <c r="F153" i="22"/>
  <c r="U152" i="20"/>
  <c r="T153" i="20"/>
  <c r="I151" i="26"/>
  <c r="D151" i="26"/>
  <c r="L154" i="19"/>
  <c r="J155" i="19" s="1"/>
  <c r="D155" i="19" s="1"/>
  <c r="M154" i="19"/>
  <c r="K155" i="19" s="1"/>
  <c r="B156" i="16"/>
  <c r="A156" i="16" s="1"/>
  <c r="F156" i="16"/>
  <c r="S157" i="11"/>
  <c r="T157" i="11" s="1"/>
  <c r="I154" i="20"/>
  <c r="D154" i="20"/>
  <c r="B169" i="29"/>
  <c r="A169" i="29" s="1"/>
  <c r="F169" i="29"/>
  <c r="S152" i="24"/>
  <c r="U151" i="24" s="1"/>
  <c r="B151" i="25"/>
  <c r="A151" i="25" s="1"/>
  <c r="F151" i="25"/>
  <c r="I157" i="11"/>
  <c r="M152" i="23"/>
  <c r="K153" i="23" s="1"/>
  <c r="E153" i="23" s="1"/>
  <c r="L152" i="23"/>
  <c r="J153" i="23" s="1"/>
  <c r="B156" i="15"/>
  <c r="A156" i="15" s="1"/>
  <c r="F156" i="15"/>
  <c r="L156" i="15"/>
  <c r="J157" i="15" s="1"/>
  <c r="D157" i="15" s="1"/>
  <c r="M156" i="15"/>
  <c r="K157" i="15" s="1"/>
  <c r="E157" i="15" s="1"/>
  <c r="E155" i="18"/>
  <c r="U151" i="22"/>
  <c r="T152" i="22"/>
  <c r="T151" i="24"/>
  <c r="U150" i="24"/>
  <c r="E156" i="16"/>
  <c r="I152" i="24"/>
  <c r="M169" i="29"/>
  <c r="K170" i="29" s="1"/>
  <c r="E170" i="29" s="1"/>
  <c r="L169" i="29"/>
  <c r="J170" i="29" s="1"/>
  <c r="D170" i="29" s="1"/>
  <c r="S155" i="17"/>
  <c r="S152" i="23"/>
  <c r="I153" i="22"/>
  <c r="S151" i="26"/>
  <c r="U150" i="26" s="1"/>
  <c r="B152" i="24"/>
  <c r="A152" i="24" s="1"/>
  <c r="F152" i="24"/>
  <c r="S153" i="21"/>
  <c r="M155" i="17"/>
  <c r="K156" i="17" s="1"/>
  <c r="E156" i="17" s="1"/>
  <c r="L155" i="17"/>
  <c r="J156" i="17" s="1"/>
  <c r="S153" i="22"/>
  <c r="T153" i="22" s="1"/>
  <c r="U155" i="11"/>
  <c r="T156" i="11"/>
  <c r="U149" i="26"/>
  <c r="T150" i="26"/>
  <c r="E154" i="20"/>
  <c r="I155" i="18"/>
  <c r="B154" i="19"/>
  <c r="A154" i="19" s="1"/>
  <c r="F154" i="19"/>
  <c r="T154" i="18"/>
  <c r="U153" i="18"/>
  <c r="D157" i="11"/>
  <c r="I156" i="16"/>
  <c r="M153" i="21"/>
  <c r="K154" i="21" s="1"/>
  <c r="L153" i="21"/>
  <c r="J154" i="21" s="1"/>
  <c r="S156" i="15"/>
  <c r="D155" i="18"/>
  <c r="M151" i="25"/>
  <c r="K152" i="25" s="1"/>
  <c r="L151" i="25"/>
  <c r="J152" i="25" s="1"/>
  <c r="D152" i="25" s="1"/>
  <c r="S169" i="29"/>
  <c r="U156" i="11" l="1"/>
  <c r="T152" i="24"/>
  <c r="U152" i="22"/>
  <c r="S156" i="17"/>
  <c r="T156" i="17" s="1"/>
  <c r="B152" i="25"/>
  <c r="A152" i="25" s="1"/>
  <c r="F152" i="25"/>
  <c r="B157" i="15"/>
  <c r="A157" i="15" s="1"/>
  <c r="F157" i="15"/>
  <c r="E152" i="25"/>
  <c r="L156" i="16"/>
  <c r="J157" i="16" s="1"/>
  <c r="M156" i="16"/>
  <c r="K157" i="16" s="1"/>
  <c r="E157" i="16" s="1"/>
  <c r="T153" i="21"/>
  <c r="U152" i="21"/>
  <c r="B170" i="29"/>
  <c r="A170" i="29" s="1"/>
  <c r="F170" i="29"/>
  <c r="B151" i="26"/>
  <c r="A151" i="26" s="1"/>
  <c r="F151" i="26"/>
  <c r="B155" i="18"/>
  <c r="A155" i="18" s="1"/>
  <c r="F155" i="18"/>
  <c r="B155" i="19"/>
  <c r="A155" i="19" s="1"/>
  <c r="F155" i="19"/>
  <c r="U151" i="23"/>
  <c r="T152" i="23"/>
  <c r="L155" i="18"/>
  <c r="J156" i="18" s="1"/>
  <c r="M155" i="18"/>
  <c r="K156" i="18" s="1"/>
  <c r="I170" i="29"/>
  <c r="S156" i="16"/>
  <c r="S155" i="18"/>
  <c r="B154" i="20"/>
  <c r="A154" i="20" s="1"/>
  <c r="F154" i="20"/>
  <c r="E155" i="19"/>
  <c r="L151" i="26"/>
  <c r="J152" i="26" s="1"/>
  <c r="D152" i="26" s="1"/>
  <c r="M151" i="26"/>
  <c r="K152" i="26" s="1"/>
  <c r="T169" i="29"/>
  <c r="U168" i="29"/>
  <c r="U155" i="15"/>
  <c r="T156" i="15"/>
  <c r="I156" i="17"/>
  <c r="D156" i="17"/>
  <c r="S153" i="23"/>
  <c r="T153" i="23" s="1"/>
  <c r="I157" i="15"/>
  <c r="M154" i="20"/>
  <c r="K155" i="20" s="1"/>
  <c r="E155" i="20" s="1"/>
  <c r="L154" i="20"/>
  <c r="J155" i="20" s="1"/>
  <c r="I154" i="21"/>
  <c r="D154" i="21"/>
  <c r="M152" i="24"/>
  <c r="K153" i="24" s="1"/>
  <c r="L152" i="24"/>
  <c r="J153" i="24" s="1"/>
  <c r="I153" i="23"/>
  <c r="D153" i="23"/>
  <c r="S170" i="29"/>
  <c r="T170" i="29" s="1"/>
  <c r="I152" i="25"/>
  <c r="S157" i="15"/>
  <c r="U156" i="15" s="1"/>
  <c r="B157" i="11"/>
  <c r="A157" i="11" s="1"/>
  <c r="F157" i="11"/>
  <c r="S154" i="20"/>
  <c r="T151" i="26"/>
  <c r="E154" i="21"/>
  <c r="L153" i="22"/>
  <c r="J154" i="22" s="1"/>
  <c r="M153" i="22"/>
  <c r="K154" i="22" s="1"/>
  <c r="T155" i="17"/>
  <c r="U154" i="17"/>
  <c r="L157" i="11"/>
  <c r="J158" i="11" s="1"/>
  <c r="D158" i="11" s="1"/>
  <c r="M157" i="11"/>
  <c r="K158" i="11" s="1"/>
  <c r="I155" i="19"/>
  <c r="U169" i="29" l="1"/>
  <c r="U155" i="17"/>
  <c r="T157" i="15"/>
  <c r="U152" i="23"/>
  <c r="S155" i="20"/>
  <c r="U154" i="20" s="1"/>
  <c r="B153" i="23"/>
  <c r="A153" i="23" s="1"/>
  <c r="F153" i="23"/>
  <c r="I155" i="20"/>
  <c r="M155" i="19"/>
  <c r="K156" i="19" s="1"/>
  <c r="E156" i="19" s="1"/>
  <c r="L155" i="19"/>
  <c r="J156" i="19" s="1"/>
  <c r="M156" i="17"/>
  <c r="K157" i="17" s="1"/>
  <c r="L156" i="17"/>
  <c r="J157" i="17" s="1"/>
  <c r="D157" i="17" s="1"/>
  <c r="D155" i="20"/>
  <c r="I156" i="18"/>
  <c r="I157" i="16"/>
  <c r="D157" i="16"/>
  <c r="E158" i="11"/>
  <c r="E154" i="22"/>
  <c r="M153" i="23"/>
  <c r="K154" i="23" s="1"/>
  <c r="L153" i="23"/>
  <c r="J154" i="23" s="1"/>
  <c r="M154" i="21"/>
  <c r="K155" i="21" s="1"/>
  <c r="E155" i="21" s="1"/>
  <c r="L154" i="21"/>
  <c r="J155" i="21" s="1"/>
  <c r="D155" i="21" s="1"/>
  <c r="E152" i="26"/>
  <c r="E156" i="18"/>
  <c r="D156" i="18"/>
  <c r="S152" i="25"/>
  <c r="S154" i="21"/>
  <c r="B158" i="11"/>
  <c r="A158" i="11" s="1"/>
  <c r="F158" i="11"/>
  <c r="E153" i="24"/>
  <c r="B154" i="21"/>
  <c r="A154" i="21" s="1"/>
  <c r="F154" i="21"/>
  <c r="S155" i="19"/>
  <c r="S157" i="16"/>
  <c r="U156" i="16" s="1"/>
  <c r="U153" i="20"/>
  <c r="T154" i="20"/>
  <c r="M152" i="25"/>
  <c r="K153" i="25" s="1"/>
  <c r="E153" i="25" s="1"/>
  <c r="L152" i="25"/>
  <c r="J153" i="25" s="1"/>
  <c r="U155" i="16"/>
  <c r="T156" i="16"/>
  <c r="B152" i="26"/>
  <c r="A152" i="26" s="1"/>
  <c r="F152" i="26"/>
  <c r="I158" i="11"/>
  <c r="I154" i="22"/>
  <c r="D154" i="22"/>
  <c r="I153" i="24"/>
  <c r="D153" i="24"/>
  <c r="M157" i="15"/>
  <c r="K158" i="15" s="1"/>
  <c r="L157" i="15"/>
  <c r="J158" i="15" s="1"/>
  <c r="B156" i="17"/>
  <c r="A156" i="17" s="1"/>
  <c r="F156" i="17"/>
  <c r="I152" i="26"/>
  <c r="U154" i="18"/>
  <c r="T155" i="18"/>
  <c r="M170" i="29"/>
  <c r="K171" i="29" s="1"/>
  <c r="L170" i="29"/>
  <c r="J171" i="29" s="1"/>
  <c r="T155" i="20" l="1"/>
  <c r="S153" i="25"/>
  <c r="T153" i="25" s="1"/>
  <c r="B157" i="17"/>
  <c r="A157" i="17" s="1"/>
  <c r="F157" i="17"/>
  <c r="B156" i="18"/>
  <c r="A156" i="18" s="1"/>
  <c r="F156" i="18"/>
  <c r="I154" i="23"/>
  <c r="B157" i="16"/>
  <c r="A157" i="16" s="1"/>
  <c r="F157" i="16"/>
  <c r="L154" i="22"/>
  <c r="J155" i="22" s="1"/>
  <c r="D155" i="22" s="1"/>
  <c r="M154" i="22"/>
  <c r="K155" i="22" s="1"/>
  <c r="S156" i="18"/>
  <c r="I156" i="19"/>
  <c r="D156" i="19"/>
  <c r="M152" i="26"/>
  <c r="K153" i="26" s="1"/>
  <c r="E153" i="26" s="1"/>
  <c r="L152" i="26"/>
  <c r="J153" i="26" s="1"/>
  <c r="I158" i="15"/>
  <c r="D158" i="15"/>
  <c r="M153" i="24"/>
  <c r="K154" i="24" s="1"/>
  <c r="E154" i="24" s="1"/>
  <c r="L153" i="24"/>
  <c r="J154" i="24" s="1"/>
  <c r="T157" i="16"/>
  <c r="S156" i="19"/>
  <c r="U155" i="19" s="1"/>
  <c r="S152" i="26"/>
  <c r="I155" i="21"/>
  <c r="S158" i="11"/>
  <c r="M157" i="16"/>
  <c r="K158" i="16" s="1"/>
  <c r="L157" i="16"/>
  <c r="J158" i="16" s="1"/>
  <c r="I157" i="17"/>
  <c r="M155" i="20"/>
  <c r="K156" i="20" s="1"/>
  <c r="L155" i="20"/>
  <c r="J156" i="20" s="1"/>
  <c r="D156" i="20" s="1"/>
  <c r="E171" i="29"/>
  <c r="B153" i="24"/>
  <c r="A153" i="24" s="1"/>
  <c r="F153" i="24"/>
  <c r="S155" i="21"/>
  <c r="U154" i="21" s="1"/>
  <c r="S154" i="22"/>
  <c r="L156" i="18"/>
  <c r="J157" i="18" s="1"/>
  <c r="D157" i="18" s="1"/>
  <c r="M156" i="18"/>
  <c r="K157" i="18" s="1"/>
  <c r="D154" i="23"/>
  <c r="B155" i="21"/>
  <c r="A155" i="21" s="1"/>
  <c r="F155" i="21"/>
  <c r="U153" i="21"/>
  <c r="T154" i="21"/>
  <c r="E154" i="23"/>
  <c r="B155" i="20"/>
  <c r="A155" i="20" s="1"/>
  <c r="F155" i="20"/>
  <c r="I171" i="29"/>
  <c r="D171" i="29"/>
  <c r="E158" i="15"/>
  <c r="B154" i="22"/>
  <c r="A154" i="22" s="1"/>
  <c r="F154" i="22"/>
  <c r="M158" i="11"/>
  <c r="K159" i="11" s="1"/>
  <c r="E159" i="11" s="1"/>
  <c r="L158" i="11"/>
  <c r="J159" i="11" s="1"/>
  <c r="I153" i="25"/>
  <c r="D153" i="25"/>
  <c r="U154" i="19"/>
  <c r="T155" i="19"/>
  <c r="S153" i="24"/>
  <c r="T152" i="25"/>
  <c r="U151" i="25"/>
  <c r="E157" i="17"/>
  <c r="U152" i="25" l="1"/>
  <c r="T156" i="19"/>
  <c r="S159" i="11"/>
  <c r="T159" i="11" s="1"/>
  <c r="S157" i="17"/>
  <c r="S154" i="24"/>
  <c r="T154" i="24" s="1"/>
  <c r="B154" i="23"/>
  <c r="A154" i="23" s="1"/>
  <c r="F154" i="23"/>
  <c r="I158" i="16"/>
  <c r="B156" i="19"/>
  <c r="A156" i="19" s="1"/>
  <c r="F156" i="19"/>
  <c r="B155" i="22"/>
  <c r="A155" i="22" s="1"/>
  <c r="F155" i="22"/>
  <c r="B156" i="20"/>
  <c r="A156" i="20" s="1"/>
  <c r="F156" i="20"/>
  <c r="M155" i="21"/>
  <c r="K156" i="21" s="1"/>
  <c r="L155" i="21"/>
  <c r="J156" i="21" s="1"/>
  <c r="M158" i="15"/>
  <c r="K159" i="15" s="1"/>
  <c r="L158" i="15"/>
  <c r="J159" i="15" s="1"/>
  <c r="D159" i="15" s="1"/>
  <c r="B157" i="18"/>
  <c r="A157" i="18" s="1"/>
  <c r="F157" i="18"/>
  <c r="I157" i="18"/>
  <c r="S153" i="26"/>
  <c r="U152" i="26" s="1"/>
  <c r="I153" i="26"/>
  <c r="D153" i="26"/>
  <c r="L156" i="19"/>
  <c r="J157" i="19" s="1"/>
  <c r="M156" i="19"/>
  <c r="K157" i="19" s="1"/>
  <c r="I155" i="22"/>
  <c r="U153" i="22"/>
  <c r="T154" i="22"/>
  <c r="E156" i="20"/>
  <c r="T156" i="18"/>
  <c r="U155" i="18"/>
  <c r="D158" i="16"/>
  <c r="T153" i="24"/>
  <c r="U152" i="24"/>
  <c r="L153" i="25"/>
  <c r="J154" i="25" s="1"/>
  <c r="M153" i="25"/>
  <c r="K154" i="25" s="1"/>
  <c r="B171" i="29"/>
  <c r="A171" i="29" s="1"/>
  <c r="F171" i="29"/>
  <c r="S171" i="29"/>
  <c r="E158" i="16"/>
  <c r="I154" i="24"/>
  <c r="I159" i="11"/>
  <c r="D159" i="11"/>
  <c r="B153" i="25"/>
  <c r="A153" i="25" s="1"/>
  <c r="F153" i="25"/>
  <c r="S158" i="15"/>
  <c r="L171" i="29"/>
  <c r="J172" i="29" s="1"/>
  <c r="M171" i="29"/>
  <c r="K172" i="29" s="1"/>
  <c r="S154" i="23"/>
  <c r="T155" i="21"/>
  <c r="E155" i="22"/>
  <c r="D154" i="24"/>
  <c r="I156" i="20"/>
  <c r="L157" i="17"/>
  <c r="J158" i="17" s="1"/>
  <c r="M157" i="17"/>
  <c r="K158" i="17" s="1"/>
  <c r="T158" i="11"/>
  <c r="U157" i="11"/>
  <c r="U151" i="26"/>
  <c r="T152" i="26"/>
  <c r="B158" i="15"/>
  <c r="A158" i="15" s="1"/>
  <c r="F158" i="15"/>
  <c r="E157" i="18"/>
  <c r="L154" i="23"/>
  <c r="J155" i="23" s="1"/>
  <c r="M154" i="23"/>
  <c r="K155" i="23" s="1"/>
  <c r="U158" i="11" l="1"/>
  <c r="U153" i="24"/>
  <c r="T153" i="26"/>
  <c r="I155" i="23"/>
  <c r="B154" i="24"/>
  <c r="A154" i="24" s="1"/>
  <c r="F154" i="24"/>
  <c r="U157" i="15"/>
  <c r="T158" i="15"/>
  <c r="E154" i="25"/>
  <c r="D155" i="23"/>
  <c r="B159" i="11"/>
  <c r="A159" i="11" s="1"/>
  <c r="F159" i="11"/>
  <c r="S158" i="16"/>
  <c r="I154" i="25"/>
  <c r="B153" i="26"/>
  <c r="A153" i="26" s="1"/>
  <c r="F153" i="26"/>
  <c r="B159" i="15"/>
  <c r="A159" i="15" s="1"/>
  <c r="F159" i="15"/>
  <c r="I172" i="29"/>
  <c r="M154" i="24"/>
  <c r="K155" i="24" s="1"/>
  <c r="L154" i="24"/>
  <c r="J155" i="24" s="1"/>
  <c r="D155" i="24" s="1"/>
  <c r="B158" i="16"/>
  <c r="A158" i="16" s="1"/>
  <c r="F158" i="16"/>
  <c r="M155" i="22"/>
  <c r="K156" i="22" s="1"/>
  <c r="E156" i="22" s="1"/>
  <c r="L155" i="22"/>
  <c r="J156" i="22" s="1"/>
  <c r="L157" i="18"/>
  <c r="J158" i="18" s="1"/>
  <c r="M157" i="18"/>
  <c r="K158" i="18" s="1"/>
  <c r="E158" i="18" s="1"/>
  <c r="E156" i="21"/>
  <c r="L158" i="16"/>
  <c r="J159" i="16" s="1"/>
  <c r="D159" i="16" s="1"/>
  <c r="M158" i="16"/>
  <c r="K159" i="16" s="1"/>
  <c r="T154" i="23"/>
  <c r="U153" i="23"/>
  <c r="T171" i="29"/>
  <c r="U170" i="29"/>
  <c r="I157" i="19"/>
  <c r="E158" i="17"/>
  <c r="I158" i="17"/>
  <c r="D158" i="17"/>
  <c r="S155" i="22"/>
  <c r="I156" i="21"/>
  <c r="D156" i="21"/>
  <c r="D157" i="19"/>
  <c r="T157" i="17"/>
  <c r="U156" i="17"/>
  <c r="S157" i="18"/>
  <c r="M156" i="20"/>
  <c r="K157" i="20" s="1"/>
  <c r="E157" i="20" s="1"/>
  <c r="L156" i="20"/>
  <c r="J157" i="20" s="1"/>
  <c r="E155" i="23"/>
  <c r="E159" i="15"/>
  <c r="D154" i="25"/>
  <c r="M159" i="11"/>
  <c r="K160" i="11" s="1"/>
  <c r="L159" i="11"/>
  <c r="J160" i="11" s="1"/>
  <c r="E172" i="29"/>
  <c r="D172" i="29"/>
  <c r="S156" i="20"/>
  <c r="E157" i="19"/>
  <c r="M153" i="26"/>
  <c r="K154" i="26" s="1"/>
  <c r="L153" i="26"/>
  <c r="J154" i="26" s="1"/>
  <c r="I159" i="15"/>
  <c r="I154" i="26" l="1"/>
  <c r="S158" i="18"/>
  <c r="U157" i="18" s="1"/>
  <c r="T155" i="22"/>
  <c r="U154" i="22"/>
  <c r="B159" i="16"/>
  <c r="A159" i="16" s="1"/>
  <c r="F159" i="16"/>
  <c r="B155" i="23"/>
  <c r="A155" i="23" s="1"/>
  <c r="F155" i="23"/>
  <c r="U155" i="20"/>
  <c r="T156" i="20"/>
  <c r="S155" i="23"/>
  <c r="S156" i="22"/>
  <c r="T156" i="22" s="1"/>
  <c r="I156" i="22"/>
  <c r="D156" i="22"/>
  <c r="M172" i="29"/>
  <c r="K173" i="29" s="1"/>
  <c r="E173" i="29" s="1"/>
  <c r="L172" i="29"/>
  <c r="J173" i="29" s="1"/>
  <c r="D173" i="29" s="1"/>
  <c r="L154" i="25"/>
  <c r="J155" i="25" s="1"/>
  <c r="D155" i="25" s="1"/>
  <c r="M154" i="25"/>
  <c r="K155" i="25" s="1"/>
  <c r="S154" i="25"/>
  <c r="E160" i="11"/>
  <c r="I157" i="20"/>
  <c r="D157" i="20"/>
  <c r="M156" i="21"/>
  <c r="K157" i="21" s="1"/>
  <c r="E157" i="21" s="1"/>
  <c r="L156" i="21"/>
  <c r="J157" i="21" s="1"/>
  <c r="D157" i="21" s="1"/>
  <c r="B158" i="17"/>
  <c r="A158" i="17" s="1"/>
  <c r="F158" i="17"/>
  <c r="I159" i="16"/>
  <c r="I158" i="18"/>
  <c r="D158" i="18"/>
  <c r="I155" i="24"/>
  <c r="D154" i="26"/>
  <c r="E159" i="16"/>
  <c r="S157" i="20"/>
  <c r="T157" i="20" s="1"/>
  <c r="S159" i="15"/>
  <c r="B156" i="21"/>
  <c r="A156" i="21" s="1"/>
  <c r="F156" i="21"/>
  <c r="M158" i="17"/>
  <c r="K159" i="17" s="1"/>
  <c r="E159" i="17" s="1"/>
  <c r="L158" i="17"/>
  <c r="J159" i="17" s="1"/>
  <c r="D159" i="17" s="1"/>
  <c r="E154" i="26"/>
  <c r="I160" i="11"/>
  <c r="T157" i="18"/>
  <c r="U156" i="18"/>
  <c r="L157" i="19"/>
  <c r="J158" i="19" s="1"/>
  <c r="D158" i="19" s="1"/>
  <c r="M157" i="19"/>
  <c r="K158" i="19" s="1"/>
  <c r="D160" i="11"/>
  <c r="B155" i="24"/>
  <c r="A155" i="24" s="1"/>
  <c r="F155" i="24"/>
  <c r="S157" i="19"/>
  <c r="B172" i="29"/>
  <c r="A172" i="29" s="1"/>
  <c r="F172" i="29"/>
  <c r="M159" i="15"/>
  <c r="K160" i="15" s="1"/>
  <c r="E160" i="15" s="1"/>
  <c r="L159" i="15"/>
  <c r="J160" i="15" s="1"/>
  <c r="S172" i="29"/>
  <c r="B154" i="25"/>
  <c r="A154" i="25" s="1"/>
  <c r="F154" i="25"/>
  <c r="B157" i="19"/>
  <c r="A157" i="19" s="1"/>
  <c r="F157" i="19"/>
  <c r="S158" i="17"/>
  <c r="S156" i="21"/>
  <c r="E155" i="24"/>
  <c r="T158" i="16"/>
  <c r="U157" i="16"/>
  <c r="L155" i="23"/>
  <c r="J156" i="23" s="1"/>
  <c r="D156" i="23" s="1"/>
  <c r="M155" i="23"/>
  <c r="K156" i="23" s="1"/>
  <c r="T158" i="18" l="1"/>
  <c r="S157" i="21"/>
  <c r="U156" i="21" s="1"/>
  <c r="B155" i="25"/>
  <c r="A155" i="25" s="1"/>
  <c r="F155" i="25"/>
  <c r="S155" i="24"/>
  <c r="S159" i="17"/>
  <c r="T159" i="17" s="1"/>
  <c r="L160" i="11"/>
  <c r="J161" i="11" s="1"/>
  <c r="D161" i="11" s="1"/>
  <c r="M160" i="11"/>
  <c r="K161" i="11" s="1"/>
  <c r="S160" i="15"/>
  <c r="T160" i="15" s="1"/>
  <c r="U157" i="17"/>
  <c r="T158" i="17"/>
  <c r="B173" i="29"/>
  <c r="A173" i="29" s="1"/>
  <c r="F173" i="29"/>
  <c r="L158" i="18"/>
  <c r="J159" i="18" s="1"/>
  <c r="D159" i="18" s="1"/>
  <c r="M158" i="18"/>
  <c r="K159" i="18" s="1"/>
  <c r="B159" i="17"/>
  <c r="A159" i="17" s="1"/>
  <c r="F159" i="17"/>
  <c r="U155" i="22"/>
  <c r="B158" i="19"/>
  <c r="A158" i="19" s="1"/>
  <c r="F158" i="19"/>
  <c r="I160" i="15"/>
  <c r="D160" i="15"/>
  <c r="I158" i="19"/>
  <c r="B157" i="21"/>
  <c r="A157" i="21" s="1"/>
  <c r="F157" i="21"/>
  <c r="S159" i="16"/>
  <c r="M157" i="20"/>
  <c r="K158" i="20" s="1"/>
  <c r="L157" i="20"/>
  <c r="J158" i="20" s="1"/>
  <c r="D158" i="20" s="1"/>
  <c r="E155" i="25"/>
  <c r="I173" i="29"/>
  <c r="L156" i="22"/>
  <c r="J157" i="22" s="1"/>
  <c r="D157" i="22" s="1"/>
  <c r="M156" i="22"/>
  <c r="K157" i="22" s="1"/>
  <c r="E156" i="23"/>
  <c r="S173" i="29"/>
  <c r="T173" i="29" s="1"/>
  <c r="T157" i="19"/>
  <c r="U156" i="19"/>
  <c r="S160" i="11"/>
  <c r="E161" i="11"/>
  <c r="B156" i="22"/>
  <c r="A156" i="22" s="1"/>
  <c r="F156" i="22"/>
  <c r="U171" i="29"/>
  <c r="T172" i="29"/>
  <c r="S154" i="26"/>
  <c r="U158" i="15"/>
  <c r="T159" i="15"/>
  <c r="L155" i="24"/>
  <c r="J156" i="24" s="1"/>
  <c r="M155" i="24"/>
  <c r="K156" i="24" s="1"/>
  <c r="B157" i="20"/>
  <c r="A157" i="20" s="1"/>
  <c r="F157" i="20"/>
  <c r="I155" i="25"/>
  <c r="B156" i="23"/>
  <c r="A156" i="23" s="1"/>
  <c r="F156" i="23"/>
  <c r="I156" i="23"/>
  <c r="T157" i="21"/>
  <c r="T156" i="21"/>
  <c r="U155" i="21"/>
  <c r="E158" i="19"/>
  <c r="B160" i="11"/>
  <c r="A160" i="11" s="1"/>
  <c r="F160" i="11"/>
  <c r="I159" i="17"/>
  <c r="B154" i="26"/>
  <c r="A154" i="26" s="1"/>
  <c r="F154" i="26"/>
  <c r="B158" i="18"/>
  <c r="A158" i="18" s="1"/>
  <c r="F158" i="18"/>
  <c r="L159" i="16"/>
  <c r="J160" i="16" s="1"/>
  <c r="M159" i="16"/>
  <c r="K160" i="16" s="1"/>
  <c r="E160" i="16" s="1"/>
  <c r="I157" i="21"/>
  <c r="T154" i="25"/>
  <c r="U153" i="25"/>
  <c r="T155" i="23"/>
  <c r="U154" i="23"/>
  <c r="U156" i="20"/>
  <c r="M154" i="26"/>
  <c r="K155" i="26" s="1"/>
  <c r="L154" i="26"/>
  <c r="J155" i="26" s="1"/>
  <c r="D155" i="26" s="1"/>
  <c r="U172" i="29" l="1"/>
  <c r="U159" i="15"/>
  <c r="B161" i="11"/>
  <c r="A161" i="11" s="1"/>
  <c r="F161" i="11"/>
  <c r="T154" i="26"/>
  <c r="U153" i="26"/>
  <c r="E158" i="20"/>
  <c r="B160" i="15"/>
  <c r="A160" i="15" s="1"/>
  <c r="F160" i="15"/>
  <c r="L173" i="29"/>
  <c r="J174" i="29" s="1"/>
  <c r="M173" i="29"/>
  <c r="K174" i="29" s="1"/>
  <c r="S160" i="16"/>
  <c r="T160" i="16" s="1"/>
  <c r="L160" i="15"/>
  <c r="J161" i="15" s="1"/>
  <c r="D161" i="15" s="1"/>
  <c r="M160" i="15"/>
  <c r="K161" i="15" s="1"/>
  <c r="E159" i="18"/>
  <c r="S158" i="19"/>
  <c r="L156" i="23"/>
  <c r="J157" i="23" s="1"/>
  <c r="M156" i="23"/>
  <c r="K157" i="23" s="1"/>
  <c r="I156" i="24"/>
  <c r="D156" i="24"/>
  <c r="E157" i="22"/>
  <c r="S155" i="25"/>
  <c r="U158" i="16"/>
  <c r="T159" i="16"/>
  <c r="I159" i="18"/>
  <c r="U158" i="17"/>
  <c r="E156" i="24"/>
  <c r="I160" i="16"/>
  <c r="D160" i="16"/>
  <c r="T160" i="11"/>
  <c r="U159" i="11"/>
  <c r="B155" i="26"/>
  <c r="A155" i="26" s="1"/>
  <c r="F155" i="26"/>
  <c r="B158" i="20"/>
  <c r="A158" i="20" s="1"/>
  <c r="F158" i="20"/>
  <c r="B157" i="22"/>
  <c r="A157" i="22" s="1"/>
  <c r="F157" i="22"/>
  <c r="S156" i="23"/>
  <c r="M157" i="21"/>
  <c r="K158" i="21" s="1"/>
  <c r="L157" i="21"/>
  <c r="J158" i="21" s="1"/>
  <c r="B159" i="18"/>
  <c r="A159" i="18" s="1"/>
  <c r="F159" i="18"/>
  <c r="M159" i="17"/>
  <c r="K160" i="17" s="1"/>
  <c r="L159" i="17"/>
  <c r="J160" i="17" s="1"/>
  <c r="I155" i="26"/>
  <c r="M155" i="25"/>
  <c r="K156" i="25" s="1"/>
  <c r="E156" i="25" s="1"/>
  <c r="L155" i="25"/>
  <c r="J156" i="25" s="1"/>
  <c r="E155" i="26"/>
  <c r="S161" i="11"/>
  <c r="U160" i="11" s="1"/>
  <c r="I157" i="22"/>
  <c r="I158" i="20"/>
  <c r="L158" i="19"/>
  <c r="J159" i="19" s="1"/>
  <c r="M158" i="19"/>
  <c r="K159" i="19" s="1"/>
  <c r="I161" i="11"/>
  <c r="U154" i="24"/>
  <c r="T155" i="24"/>
  <c r="T161" i="11" l="1"/>
  <c r="U159" i="16"/>
  <c r="S156" i="25"/>
  <c r="U155" i="25" s="1"/>
  <c r="T156" i="23"/>
  <c r="U155" i="23"/>
  <c r="M156" i="24"/>
  <c r="K157" i="24" s="1"/>
  <c r="L156" i="24"/>
  <c r="J157" i="24" s="1"/>
  <c r="D157" i="24" s="1"/>
  <c r="M155" i="26"/>
  <c r="K156" i="26" s="1"/>
  <c r="E156" i="26" s="1"/>
  <c r="L155" i="26"/>
  <c r="J156" i="26" s="1"/>
  <c r="B160" i="16"/>
  <c r="A160" i="16" s="1"/>
  <c r="F160" i="16"/>
  <c r="E161" i="15"/>
  <c r="B161" i="15"/>
  <c r="A161" i="15" s="1"/>
  <c r="F161" i="15"/>
  <c r="S155" i="26"/>
  <c r="I160" i="17"/>
  <c r="D160" i="17"/>
  <c r="B156" i="24"/>
  <c r="A156" i="24" s="1"/>
  <c r="F156" i="24"/>
  <c r="I157" i="23"/>
  <c r="D157" i="23"/>
  <c r="I161" i="15"/>
  <c r="I174" i="29"/>
  <c r="D174" i="29"/>
  <c r="M161" i="11"/>
  <c r="K162" i="11" s="1"/>
  <c r="L161" i="11"/>
  <c r="J162" i="11" s="1"/>
  <c r="M158" i="20"/>
  <c r="K159" i="20" s="1"/>
  <c r="L158" i="20"/>
  <c r="J159" i="20" s="1"/>
  <c r="E158" i="21"/>
  <c r="M159" i="18"/>
  <c r="K160" i="18" s="1"/>
  <c r="E160" i="18" s="1"/>
  <c r="L159" i="18"/>
  <c r="J160" i="18" s="1"/>
  <c r="S157" i="22"/>
  <c r="T158" i="19"/>
  <c r="U157" i="19"/>
  <c r="I156" i="25"/>
  <c r="D156" i="25"/>
  <c r="S156" i="24"/>
  <c r="E174" i="29"/>
  <c r="I159" i="19"/>
  <c r="D159" i="19"/>
  <c r="L157" i="22"/>
  <c r="J158" i="22" s="1"/>
  <c r="M157" i="22"/>
  <c r="K158" i="22" s="1"/>
  <c r="E158" i="22" s="1"/>
  <c r="E160" i="17"/>
  <c r="I158" i="21"/>
  <c r="D158" i="21"/>
  <c r="E157" i="23"/>
  <c r="M160" i="16"/>
  <c r="K161" i="16" s="1"/>
  <c r="L160" i="16"/>
  <c r="J161" i="16" s="1"/>
  <c r="T155" i="25"/>
  <c r="U154" i="25"/>
  <c r="E159" i="19"/>
  <c r="S159" i="18"/>
  <c r="S158" i="20"/>
  <c r="T156" i="25" l="1"/>
  <c r="T155" i="26"/>
  <c r="U154" i="26"/>
  <c r="U158" i="18"/>
  <c r="T159" i="18"/>
  <c r="S158" i="22"/>
  <c r="T158" i="22" s="1"/>
  <c r="I162" i="11"/>
  <c r="D162" i="11"/>
  <c r="B157" i="24"/>
  <c r="A157" i="24" s="1"/>
  <c r="F157" i="24"/>
  <c r="S159" i="19"/>
  <c r="S157" i="23"/>
  <c r="S160" i="17"/>
  <c r="S174" i="29"/>
  <c r="T156" i="24"/>
  <c r="U155" i="24"/>
  <c r="B156" i="25"/>
  <c r="A156" i="25" s="1"/>
  <c r="F156" i="25"/>
  <c r="T157" i="22"/>
  <c r="U156" i="22"/>
  <c r="E162" i="11"/>
  <c r="M157" i="23"/>
  <c r="K158" i="23" s="1"/>
  <c r="L157" i="23"/>
  <c r="J158" i="23" s="1"/>
  <c r="D158" i="23" s="1"/>
  <c r="S160" i="18"/>
  <c r="T160" i="18" s="1"/>
  <c r="E161" i="16"/>
  <c r="I158" i="22"/>
  <c r="D158" i="22"/>
  <c r="L156" i="25"/>
  <c r="J157" i="25" s="1"/>
  <c r="D157" i="25" s="1"/>
  <c r="M156" i="25"/>
  <c r="K157" i="25" s="1"/>
  <c r="B157" i="23"/>
  <c r="A157" i="23" s="1"/>
  <c r="F157" i="23"/>
  <c r="B160" i="17"/>
  <c r="A160" i="17" s="1"/>
  <c r="F160" i="17"/>
  <c r="S161" i="15"/>
  <c r="M158" i="21"/>
  <c r="K159" i="21" s="1"/>
  <c r="L158" i="21"/>
  <c r="J159" i="21" s="1"/>
  <c r="D159" i="21" s="1"/>
  <c r="B159" i="19"/>
  <c r="A159" i="19" s="1"/>
  <c r="F159" i="19"/>
  <c r="E157" i="24"/>
  <c r="S158" i="21"/>
  <c r="M174" i="29"/>
  <c r="K175" i="29" s="1"/>
  <c r="L174" i="29"/>
  <c r="J175" i="29" s="1"/>
  <c r="D175" i="29" s="1"/>
  <c r="M160" i="17"/>
  <c r="K161" i="17" s="1"/>
  <c r="L160" i="17"/>
  <c r="J161" i="17" s="1"/>
  <c r="D161" i="17" s="1"/>
  <c r="I156" i="26"/>
  <c r="D156" i="26"/>
  <c r="T158" i="20"/>
  <c r="U157" i="20"/>
  <c r="E159" i="20"/>
  <c r="I161" i="16"/>
  <c r="B158" i="21"/>
  <c r="A158" i="21" s="1"/>
  <c r="F158" i="21"/>
  <c r="M159" i="19"/>
  <c r="K160" i="19" s="1"/>
  <c r="L159" i="19"/>
  <c r="J160" i="19" s="1"/>
  <c r="I160" i="18"/>
  <c r="D160" i="18"/>
  <c r="I159" i="20"/>
  <c r="D159" i="20"/>
  <c r="B174" i="29"/>
  <c r="A174" i="29" s="1"/>
  <c r="F174" i="29"/>
  <c r="L161" i="15"/>
  <c r="J162" i="15" s="1"/>
  <c r="M161" i="15"/>
  <c r="K162" i="15" s="1"/>
  <c r="E162" i="15" s="1"/>
  <c r="S156" i="26"/>
  <c r="T156" i="26" s="1"/>
  <c r="D161" i="16"/>
  <c r="I157" i="24"/>
  <c r="U157" i="22" l="1"/>
  <c r="U155" i="26"/>
  <c r="B157" i="25"/>
  <c r="A157" i="25" s="1"/>
  <c r="F157" i="25"/>
  <c r="I162" i="15"/>
  <c r="D162" i="15"/>
  <c r="L161" i="16"/>
  <c r="J162" i="16" s="1"/>
  <c r="D162" i="16" s="1"/>
  <c r="M161" i="16"/>
  <c r="K162" i="16" s="1"/>
  <c r="E162" i="16" s="1"/>
  <c r="L156" i="26"/>
  <c r="J157" i="26" s="1"/>
  <c r="M156" i="26"/>
  <c r="K157" i="26" s="1"/>
  <c r="L160" i="18"/>
  <c r="J161" i="18" s="1"/>
  <c r="M160" i="18"/>
  <c r="K161" i="18" s="1"/>
  <c r="B159" i="21"/>
  <c r="A159" i="21" s="1"/>
  <c r="F159" i="21"/>
  <c r="E159" i="21"/>
  <c r="B158" i="22"/>
  <c r="A158" i="22" s="1"/>
  <c r="F158" i="22"/>
  <c r="U156" i="23"/>
  <c r="T157" i="23"/>
  <c r="L162" i="11"/>
  <c r="J163" i="11" s="1"/>
  <c r="D163" i="11" s="1"/>
  <c r="M162" i="11"/>
  <c r="K163" i="11" s="1"/>
  <c r="B175" i="29"/>
  <c r="A175" i="29" s="1"/>
  <c r="F175" i="29"/>
  <c r="B156" i="26"/>
  <c r="A156" i="26" s="1"/>
  <c r="F156" i="26"/>
  <c r="T158" i="21"/>
  <c r="U157" i="21"/>
  <c r="T161" i="15"/>
  <c r="U160" i="15"/>
  <c r="E161" i="17"/>
  <c r="E160" i="19"/>
  <c r="B161" i="16"/>
  <c r="A161" i="16" s="1"/>
  <c r="F161" i="16"/>
  <c r="B159" i="20"/>
  <c r="A159" i="20" s="1"/>
  <c r="F159" i="20"/>
  <c r="B161" i="17"/>
  <c r="A161" i="17" s="1"/>
  <c r="F161" i="17"/>
  <c r="I157" i="25"/>
  <c r="S161" i="16"/>
  <c r="E175" i="29"/>
  <c r="E158" i="23"/>
  <c r="I160" i="19"/>
  <c r="S159" i="20"/>
  <c r="I161" i="17"/>
  <c r="D160" i="19"/>
  <c r="S162" i="15"/>
  <c r="T162" i="15" s="1"/>
  <c r="S162" i="11"/>
  <c r="U173" i="29"/>
  <c r="T174" i="29"/>
  <c r="L159" i="20"/>
  <c r="J160" i="20" s="1"/>
  <c r="D160" i="20" s="1"/>
  <c r="M159" i="20"/>
  <c r="K160" i="20" s="1"/>
  <c r="L157" i="24"/>
  <c r="J158" i="24" s="1"/>
  <c r="M157" i="24"/>
  <c r="K158" i="24" s="1"/>
  <c r="E158" i="24" s="1"/>
  <c r="B160" i="18"/>
  <c r="A160" i="18" s="1"/>
  <c r="F160" i="18"/>
  <c r="I175" i="29"/>
  <c r="S157" i="24"/>
  <c r="I159" i="21"/>
  <c r="B158" i="23"/>
  <c r="A158" i="23" s="1"/>
  <c r="F158" i="23"/>
  <c r="E157" i="25"/>
  <c r="M158" i="22"/>
  <c r="K159" i="22" s="1"/>
  <c r="L158" i="22"/>
  <c r="J159" i="22" s="1"/>
  <c r="I158" i="23"/>
  <c r="T160" i="17"/>
  <c r="U159" i="17"/>
  <c r="T159" i="19"/>
  <c r="U158" i="19"/>
  <c r="B162" i="11"/>
  <c r="A162" i="11" s="1"/>
  <c r="F162" i="11"/>
  <c r="U159" i="18"/>
  <c r="B160" i="20" l="1"/>
  <c r="A160" i="20" s="1"/>
  <c r="F160" i="20"/>
  <c r="B163" i="11"/>
  <c r="A163" i="11" s="1"/>
  <c r="F163" i="11"/>
  <c r="I159" i="22"/>
  <c r="M175" i="29"/>
  <c r="K176" i="29" s="1"/>
  <c r="E176" i="29" s="1"/>
  <c r="L175" i="29"/>
  <c r="J176" i="29" s="1"/>
  <c r="E160" i="20"/>
  <c r="M157" i="25"/>
  <c r="K158" i="25" s="1"/>
  <c r="E158" i="25" s="1"/>
  <c r="L157" i="25"/>
  <c r="J158" i="25" s="1"/>
  <c r="S161" i="17"/>
  <c r="S159" i="21"/>
  <c r="E157" i="26"/>
  <c r="B160" i="19"/>
  <c r="A160" i="19" s="1"/>
  <c r="F160" i="19"/>
  <c r="B162" i="16"/>
  <c r="A162" i="16" s="1"/>
  <c r="F162" i="16"/>
  <c r="I161" i="18"/>
  <c r="S157" i="25"/>
  <c r="T157" i="24"/>
  <c r="U156" i="24"/>
  <c r="E163" i="11"/>
  <c r="S158" i="23"/>
  <c r="T161" i="16"/>
  <c r="U160" i="16"/>
  <c r="I163" i="11"/>
  <c r="D159" i="22"/>
  <c r="L162" i="15"/>
  <c r="J163" i="15" s="1"/>
  <c r="D163" i="15" s="1"/>
  <c r="M162" i="15"/>
  <c r="K163" i="15" s="1"/>
  <c r="M158" i="23"/>
  <c r="K159" i="23" s="1"/>
  <c r="E159" i="23" s="1"/>
  <c r="L158" i="23"/>
  <c r="J159" i="23" s="1"/>
  <c r="E161" i="18"/>
  <c r="B162" i="15"/>
  <c r="A162" i="15" s="1"/>
  <c r="F162" i="15"/>
  <c r="E159" i="22"/>
  <c r="S158" i="24"/>
  <c r="I160" i="20"/>
  <c r="U161" i="11"/>
  <c r="T162" i="11"/>
  <c r="T159" i="20"/>
  <c r="U158" i="20"/>
  <c r="S162" i="16"/>
  <c r="I157" i="26"/>
  <c r="M159" i="21"/>
  <c r="K160" i="21" s="1"/>
  <c r="E160" i="21" s="1"/>
  <c r="L159" i="21"/>
  <c r="J160" i="21" s="1"/>
  <c r="D161" i="18"/>
  <c r="I158" i="24"/>
  <c r="D158" i="24"/>
  <c r="M161" i="17"/>
  <c r="K162" i="17" s="1"/>
  <c r="E162" i="17" s="1"/>
  <c r="L161" i="17"/>
  <c r="J162" i="17" s="1"/>
  <c r="L160" i="19"/>
  <c r="J161" i="19" s="1"/>
  <c r="M160" i="19"/>
  <c r="K161" i="19" s="1"/>
  <c r="E161" i="19" s="1"/>
  <c r="S175" i="29"/>
  <c r="S160" i="19"/>
  <c r="U161" i="15"/>
  <c r="D157" i="26"/>
  <c r="I162" i="16"/>
  <c r="S160" i="21" l="1"/>
  <c r="T160" i="21" s="1"/>
  <c r="S176" i="29"/>
  <c r="U175" i="29" s="1"/>
  <c r="S159" i="23"/>
  <c r="T159" i="23" s="1"/>
  <c r="S158" i="25"/>
  <c r="U157" i="25" s="1"/>
  <c r="S162" i="17"/>
  <c r="U174" i="29"/>
  <c r="T175" i="29"/>
  <c r="B161" i="18"/>
  <c r="A161" i="18" s="1"/>
  <c r="F161" i="18"/>
  <c r="M159" i="22"/>
  <c r="K160" i="22" s="1"/>
  <c r="E160" i="22" s="1"/>
  <c r="L159" i="22"/>
  <c r="J160" i="22" s="1"/>
  <c r="D160" i="22" s="1"/>
  <c r="L162" i="16"/>
  <c r="J163" i="16" s="1"/>
  <c r="M162" i="16"/>
  <c r="K163" i="16" s="1"/>
  <c r="S161" i="19"/>
  <c r="U160" i="19" s="1"/>
  <c r="B158" i="24"/>
  <c r="A158" i="24" s="1"/>
  <c r="F158" i="24"/>
  <c r="I160" i="21"/>
  <c r="D160" i="21"/>
  <c r="S159" i="22"/>
  <c r="E163" i="15"/>
  <c r="T162" i="16"/>
  <c r="S163" i="11"/>
  <c r="T158" i="24"/>
  <c r="I158" i="25"/>
  <c r="D158" i="25"/>
  <c r="I176" i="29"/>
  <c r="D176" i="29"/>
  <c r="I162" i="17"/>
  <c r="D162" i="17"/>
  <c r="L158" i="24"/>
  <c r="J159" i="24" s="1"/>
  <c r="M158" i="24"/>
  <c r="K159" i="24" s="1"/>
  <c r="S157" i="26"/>
  <c r="S160" i="20"/>
  <c r="B163" i="15"/>
  <c r="A163" i="15" s="1"/>
  <c r="F163" i="15"/>
  <c r="I159" i="23"/>
  <c r="D159" i="23"/>
  <c r="B159" i="22"/>
  <c r="A159" i="22" s="1"/>
  <c r="F159" i="22"/>
  <c r="T158" i="23"/>
  <c r="U157" i="23"/>
  <c r="U156" i="25"/>
  <c r="T157" i="25"/>
  <c r="U160" i="17"/>
  <c r="T161" i="17"/>
  <c r="B157" i="26"/>
  <c r="A157" i="26" s="1"/>
  <c r="F157" i="26"/>
  <c r="T160" i="19"/>
  <c r="U159" i="19"/>
  <c r="I161" i="19"/>
  <c r="L157" i="26"/>
  <c r="J158" i="26" s="1"/>
  <c r="M157" i="26"/>
  <c r="K158" i="26" s="1"/>
  <c r="M160" i="20"/>
  <c r="K161" i="20" s="1"/>
  <c r="E161" i="20" s="1"/>
  <c r="L160" i="20"/>
  <c r="J161" i="20" s="1"/>
  <c r="S161" i="18"/>
  <c r="I163" i="15"/>
  <c r="L163" i="11"/>
  <c r="J164" i="11" s="1"/>
  <c r="M163" i="11"/>
  <c r="K164" i="11" s="1"/>
  <c r="U161" i="16"/>
  <c r="U157" i="24"/>
  <c r="M161" i="18"/>
  <c r="K162" i="18" s="1"/>
  <c r="L161" i="18"/>
  <c r="J162" i="18" s="1"/>
  <c r="D161" i="19"/>
  <c r="U158" i="21"/>
  <c r="T159" i="21"/>
  <c r="T176" i="29" l="1"/>
  <c r="U158" i="23"/>
  <c r="U159" i="21"/>
  <c r="T161" i="19"/>
  <c r="S161" i="20"/>
  <c r="T161" i="20" s="1"/>
  <c r="I162" i="18"/>
  <c r="L161" i="19"/>
  <c r="J162" i="19" s="1"/>
  <c r="D162" i="19" s="1"/>
  <c r="M161" i="19"/>
  <c r="K162" i="19" s="1"/>
  <c r="B162" i="17"/>
  <c r="A162" i="17" s="1"/>
  <c r="F162" i="17"/>
  <c r="L158" i="25"/>
  <c r="J159" i="25" s="1"/>
  <c r="D159" i="25" s="1"/>
  <c r="M158" i="25"/>
  <c r="K159" i="25" s="1"/>
  <c r="E163" i="16"/>
  <c r="I158" i="26"/>
  <c r="M176" i="29"/>
  <c r="K177" i="29" s="1"/>
  <c r="L176" i="29"/>
  <c r="J177" i="29" s="1"/>
  <c r="D177" i="29" s="1"/>
  <c r="M160" i="21"/>
  <c r="K161" i="21" s="1"/>
  <c r="L160" i="21"/>
  <c r="J161" i="21" s="1"/>
  <c r="I161" i="20"/>
  <c r="D161" i="20"/>
  <c r="D158" i="26"/>
  <c r="U161" i="17"/>
  <c r="E159" i="24"/>
  <c r="M162" i="17"/>
  <c r="K163" i="17" s="1"/>
  <c r="L162" i="17"/>
  <c r="J163" i="17" s="1"/>
  <c r="B158" i="25"/>
  <c r="A158" i="25" s="1"/>
  <c r="F158" i="25"/>
  <c r="S163" i="15"/>
  <c r="U158" i="22"/>
  <c r="T159" i="22"/>
  <c r="I160" i="22"/>
  <c r="T161" i="18"/>
  <c r="U160" i="18"/>
  <c r="E158" i="26"/>
  <c r="T163" i="11"/>
  <c r="U162" i="11"/>
  <c r="I164" i="11"/>
  <c r="D164" i="11"/>
  <c r="E162" i="18"/>
  <c r="T158" i="25"/>
  <c r="B159" i="23"/>
  <c r="A159" i="23" s="1"/>
  <c r="F159" i="23"/>
  <c r="T157" i="26"/>
  <c r="U156" i="26"/>
  <c r="S160" i="22"/>
  <c r="T160" i="22" s="1"/>
  <c r="I163" i="16"/>
  <c r="D163" i="16"/>
  <c r="D162" i="18"/>
  <c r="B161" i="19"/>
  <c r="A161" i="19" s="1"/>
  <c r="F161" i="19"/>
  <c r="M163" i="15"/>
  <c r="K164" i="15" s="1"/>
  <c r="L163" i="15"/>
  <c r="J164" i="15" s="1"/>
  <c r="T162" i="17"/>
  <c r="B160" i="22"/>
  <c r="A160" i="22" s="1"/>
  <c r="F160" i="22"/>
  <c r="L159" i="23"/>
  <c r="J160" i="23" s="1"/>
  <c r="D160" i="23" s="1"/>
  <c r="M159" i="23"/>
  <c r="K160" i="23" s="1"/>
  <c r="U159" i="20"/>
  <c r="T160" i="20"/>
  <c r="I159" i="24"/>
  <c r="B176" i="29"/>
  <c r="A176" i="29" s="1"/>
  <c r="F176" i="29"/>
  <c r="E164" i="11"/>
  <c r="B160" i="21"/>
  <c r="A160" i="21" s="1"/>
  <c r="F160" i="21"/>
  <c r="D159" i="24"/>
  <c r="U160" i="20" l="1"/>
  <c r="B159" i="25"/>
  <c r="A159" i="25" s="1"/>
  <c r="F159" i="25"/>
  <c r="B160" i="23"/>
  <c r="A160" i="23" s="1"/>
  <c r="F160" i="23"/>
  <c r="B159" i="24"/>
  <c r="A159" i="24" s="1"/>
  <c r="F159" i="24"/>
  <c r="B162" i="19"/>
  <c r="A162" i="19" s="1"/>
  <c r="F162" i="19"/>
  <c r="I163" i="17"/>
  <c r="E177" i="29"/>
  <c r="E159" i="25"/>
  <c r="M159" i="24"/>
  <c r="K160" i="24" s="1"/>
  <c r="E160" i="24" s="1"/>
  <c r="L159" i="24"/>
  <c r="J160" i="24" s="1"/>
  <c r="D160" i="24" s="1"/>
  <c r="I164" i="15"/>
  <c r="D164" i="15"/>
  <c r="B163" i="16"/>
  <c r="A163" i="16" s="1"/>
  <c r="F163" i="16"/>
  <c r="S162" i="18"/>
  <c r="B158" i="26"/>
  <c r="A158" i="26" s="1"/>
  <c r="F158" i="26"/>
  <c r="E162" i="19"/>
  <c r="B164" i="11"/>
  <c r="A164" i="11" s="1"/>
  <c r="F164" i="11"/>
  <c r="S159" i="24"/>
  <c r="B161" i="20"/>
  <c r="A161" i="20" s="1"/>
  <c r="F161" i="20"/>
  <c r="E161" i="21"/>
  <c r="L158" i="26"/>
  <c r="J159" i="26" s="1"/>
  <c r="D159" i="26" s="1"/>
  <c r="M158" i="26"/>
  <c r="K159" i="26" s="1"/>
  <c r="E159" i="26" s="1"/>
  <c r="S163" i="16"/>
  <c r="I162" i="19"/>
  <c r="S164" i="11"/>
  <c r="B162" i="18"/>
  <c r="A162" i="18" s="1"/>
  <c r="F162" i="18"/>
  <c r="M164" i="11"/>
  <c r="K165" i="11" s="1"/>
  <c r="L164" i="11"/>
  <c r="J165" i="11" s="1"/>
  <c r="L160" i="22"/>
  <c r="J161" i="22" s="1"/>
  <c r="M160" i="22"/>
  <c r="K161" i="22" s="1"/>
  <c r="U162" i="15"/>
  <c r="T163" i="15"/>
  <c r="M161" i="20"/>
  <c r="K162" i="20" s="1"/>
  <c r="L161" i="20"/>
  <c r="J162" i="20" s="1"/>
  <c r="U159" i="22"/>
  <c r="E163" i="17"/>
  <c r="I161" i="21"/>
  <c r="I159" i="25"/>
  <c r="M162" i="18"/>
  <c r="K163" i="18" s="1"/>
  <c r="L162" i="18"/>
  <c r="J163" i="18" s="1"/>
  <c r="D163" i="18" s="1"/>
  <c r="D161" i="21"/>
  <c r="E160" i="23"/>
  <c r="B177" i="29"/>
  <c r="A177" i="29" s="1"/>
  <c r="F177" i="29"/>
  <c r="I160" i="23"/>
  <c r="M163" i="16"/>
  <c r="K164" i="16" s="1"/>
  <c r="L163" i="16"/>
  <c r="J164" i="16" s="1"/>
  <c r="D164" i="16" s="1"/>
  <c r="S158" i="26"/>
  <c r="E164" i="15"/>
  <c r="I177" i="29"/>
  <c r="D163" i="17"/>
  <c r="B164" i="16" l="1"/>
  <c r="A164" i="16" s="1"/>
  <c r="F164" i="16"/>
  <c r="S163" i="17"/>
  <c r="E161" i="22"/>
  <c r="U163" i="11"/>
  <c r="T164" i="11"/>
  <c r="S160" i="24"/>
  <c r="U159" i="24" s="1"/>
  <c r="T162" i="18"/>
  <c r="U161" i="18"/>
  <c r="B164" i="15"/>
  <c r="A164" i="15" s="1"/>
  <c r="F164" i="15"/>
  <c r="B160" i="24"/>
  <c r="A160" i="24" s="1"/>
  <c r="F160" i="24"/>
  <c r="B163" i="17"/>
  <c r="A163" i="17" s="1"/>
  <c r="F163" i="17"/>
  <c r="B161" i="21"/>
  <c r="A161" i="21" s="1"/>
  <c r="F161" i="21"/>
  <c r="I161" i="22"/>
  <c r="D161" i="22"/>
  <c r="B163" i="18"/>
  <c r="A163" i="18" s="1"/>
  <c r="F163" i="18"/>
  <c r="U158" i="24"/>
  <c r="T159" i="24"/>
  <c r="S159" i="25"/>
  <c r="U157" i="26"/>
  <c r="T158" i="26"/>
  <c r="I163" i="18"/>
  <c r="I162" i="20"/>
  <c r="I165" i="11"/>
  <c r="M162" i="19"/>
  <c r="K163" i="19" s="1"/>
  <c r="E163" i="19" s="1"/>
  <c r="L162" i="19"/>
  <c r="J163" i="19" s="1"/>
  <c r="I159" i="26"/>
  <c r="D162" i="20"/>
  <c r="D165" i="11"/>
  <c r="M164" i="15"/>
  <c r="K165" i="15" s="1"/>
  <c r="E165" i="15" s="1"/>
  <c r="L164" i="15"/>
  <c r="J165" i="15" s="1"/>
  <c r="D165" i="15" s="1"/>
  <c r="L163" i="17"/>
  <c r="J164" i="17" s="1"/>
  <c r="M163" i="17"/>
  <c r="K164" i="17" s="1"/>
  <c r="S164" i="15"/>
  <c r="I164" i="16"/>
  <c r="U162" i="16"/>
  <c r="T163" i="16"/>
  <c r="B159" i="26"/>
  <c r="A159" i="26" s="1"/>
  <c r="F159" i="26"/>
  <c r="S159" i="26"/>
  <c r="T159" i="26" s="1"/>
  <c r="M159" i="25"/>
  <c r="K160" i="25" s="1"/>
  <c r="E160" i="25" s="1"/>
  <c r="L159" i="25"/>
  <c r="J160" i="25" s="1"/>
  <c r="S162" i="19"/>
  <c r="M177" i="29"/>
  <c r="K178" i="29" s="1"/>
  <c r="L177" i="29"/>
  <c r="J178" i="29" s="1"/>
  <c r="M160" i="23"/>
  <c r="K161" i="23" s="1"/>
  <c r="L160" i="23"/>
  <c r="J161" i="23" s="1"/>
  <c r="S160" i="23"/>
  <c r="L161" i="21"/>
  <c r="J162" i="21" s="1"/>
  <c r="M161" i="21"/>
  <c r="K162" i="21" s="1"/>
  <c r="E162" i="21" s="1"/>
  <c r="E162" i="20"/>
  <c r="E165" i="11"/>
  <c r="E164" i="16"/>
  <c r="S161" i="21"/>
  <c r="E163" i="18"/>
  <c r="I160" i="24"/>
  <c r="S177" i="29"/>
  <c r="T160" i="24" l="1"/>
  <c r="U158" i="26"/>
  <c r="S162" i="21"/>
  <c r="T162" i="21" s="1"/>
  <c r="S160" i="25"/>
  <c r="T160" i="25" s="1"/>
  <c r="U160" i="21"/>
  <c r="T161" i="21"/>
  <c r="S162" i="20"/>
  <c r="T160" i="23"/>
  <c r="U159" i="23"/>
  <c r="L164" i="16"/>
  <c r="J165" i="16" s="1"/>
  <c r="M164" i="16"/>
  <c r="K165" i="16" s="1"/>
  <c r="E165" i="16" s="1"/>
  <c r="M165" i="11"/>
  <c r="K166" i="11" s="1"/>
  <c r="L165" i="11"/>
  <c r="J166" i="11" s="1"/>
  <c r="D166" i="11" s="1"/>
  <c r="L163" i="18"/>
  <c r="J164" i="18" s="1"/>
  <c r="M163" i="18"/>
  <c r="K164" i="18" s="1"/>
  <c r="B165" i="15"/>
  <c r="A165" i="15" s="1"/>
  <c r="F165" i="15"/>
  <c r="S164" i="16"/>
  <c r="I162" i="21"/>
  <c r="S165" i="15"/>
  <c r="U164" i="15" s="1"/>
  <c r="B165" i="11"/>
  <c r="A165" i="11" s="1"/>
  <c r="F165" i="11"/>
  <c r="S163" i="18"/>
  <c r="U176" i="29"/>
  <c r="T177" i="29"/>
  <c r="E161" i="23"/>
  <c r="I178" i="29"/>
  <c r="D178" i="29"/>
  <c r="I160" i="25"/>
  <c r="D160" i="25"/>
  <c r="L161" i="22"/>
  <c r="J162" i="22" s="1"/>
  <c r="D162" i="22" s="1"/>
  <c r="M161" i="22"/>
  <c r="K162" i="22" s="1"/>
  <c r="E164" i="17"/>
  <c r="I164" i="17"/>
  <c r="M159" i="26"/>
  <c r="K160" i="26" s="1"/>
  <c r="L159" i="26"/>
  <c r="J160" i="26" s="1"/>
  <c r="S161" i="22"/>
  <c r="M160" i="24"/>
  <c r="K161" i="24" s="1"/>
  <c r="L160" i="24"/>
  <c r="J161" i="24" s="1"/>
  <c r="I161" i="23"/>
  <c r="D161" i="23"/>
  <c r="S163" i="19"/>
  <c r="I165" i="15"/>
  <c r="I163" i="19"/>
  <c r="D163" i="19"/>
  <c r="E178" i="29"/>
  <c r="S165" i="11"/>
  <c r="U161" i="19"/>
  <c r="T162" i="19"/>
  <c r="T164" i="15"/>
  <c r="U163" i="15"/>
  <c r="B162" i="20"/>
  <c r="A162" i="20" s="1"/>
  <c r="F162" i="20"/>
  <c r="M162" i="20"/>
  <c r="K163" i="20" s="1"/>
  <c r="E163" i="20" s="1"/>
  <c r="L162" i="20"/>
  <c r="J163" i="20" s="1"/>
  <c r="T159" i="25"/>
  <c r="U158" i="25"/>
  <c r="B161" i="22"/>
  <c r="A161" i="22" s="1"/>
  <c r="F161" i="22"/>
  <c r="D162" i="21"/>
  <c r="D164" i="17"/>
  <c r="U162" i="17"/>
  <c r="T163" i="17"/>
  <c r="U161" i="21" l="1"/>
  <c r="T165" i="15"/>
  <c r="S163" i="20"/>
  <c r="T163" i="20" s="1"/>
  <c r="I163" i="20"/>
  <c r="T165" i="11"/>
  <c r="U164" i="11"/>
  <c r="T161" i="22"/>
  <c r="U160" i="22"/>
  <c r="L164" i="17"/>
  <c r="J165" i="17" s="1"/>
  <c r="M164" i="17"/>
  <c r="K165" i="17" s="1"/>
  <c r="E165" i="17" s="1"/>
  <c r="B160" i="25"/>
  <c r="A160" i="25" s="1"/>
  <c r="F160" i="25"/>
  <c r="I165" i="16"/>
  <c r="D165" i="16"/>
  <c r="L163" i="19"/>
  <c r="J164" i="19" s="1"/>
  <c r="D164" i="19" s="1"/>
  <c r="M163" i="19"/>
  <c r="K164" i="19" s="1"/>
  <c r="I161" i="24"/>
  <c r="D161" i="24"/>
  <c r="M178" i="29"/>
  <c r="K179" i="29" s="1"/>
  <c r="L178" i="29"/>
  <c r="J179" i="29" s="1"/>
  <c r="D179" i="29" s="1"/>
  <c r="B166" i="11"/>
  <c r="A166" i="11" s="1"/>
  <c r="F166" i="11"/>
  <c r="U159" i="25"/>
  <c r="T163" i="19"/>
  <c r="S178" i="29"/>
  <c r="B161" i="23"/>
  <c r="A161" i="23" s="1"/>
  <c r="F161" i="23"/>
  <c r="E161" i="24"/>
  <c r="E160" i="26"/>
  <c r="S164" i="17"/>
  <c r="I162" i="22"/>
  <c r="L160" i="25"/>
  <c r="J161" i="25" s="1"/>
  <c r="D161" i="25" s="1"/>
  <c r="M160" i="25"/>
  <c r="K161" i="25" s="1"/>
  <c r="S161" i="23"/>
  <c r="T163" i="18"/>
  <c r="U162" i="18"/>
  <c r="I164" i="18"/>
  <c r="D164" i="18"/>
  <c r="B162" i="21"/>
  <c r="A162" i="21" s="1"/>
  <c r="F162" i="21"/>
  <c r="D163" i="20"/>
  <c r="M161" i="23"/>
  <c r="K162" i="23" s="1"/>
  <c r="L161" i="23"/>
  <c r="J162" i="23" s="1"/>
  <c r="D162" i="23" s="1"/>
  <c r="S165" i="16"/>
  <c r="U164" i="16" s="1"/>
  <c r="E166" i="11"/>
  <c r="I160" i="26"/>
  <c r="D160" i="26"/>
  <c r="T164" i="16"/>
  <c r="U163" i="16"/>
  <c r="B164" i="17"/>
  <c r="A164" i="17" s="1"/>
  <c r="F164" i="17"/>
  <c r="B162" i="22"/>
  <c r="A162" i="22" s="1"/>
  <c r="F162" i="22"/>
  <c r="U162" i="19"/>
  <c r="B163" i="19"/>
  <c r="A163" i="19" s="1"/>
  <c r="F163" i="19"/>
  <c r="M165" i="15"/>
  <c r="K166" i="15" s="1"/>
  <c r="L165" i="15"/>
  <c r="J166" i="15" s="1"/>
  <c r="E162" i="22"/>
  <c r="B178" i="29"/>
  <c r="A178" i="29" s="1"/>
  <c r="F178" i="29"/>
  <c r="E164" i="18"/>
  <c r="M162" i="21"/>
  <c r="K163" i="21" s="1"/>
  <c r="L162" i="21"/>
  <c r="J163" i="21" s="1"/>
  <c r="I166" i="11"/>
  <c r="U161" i="20"/>
  <c r="T162" i="20"/>
  <c r="U162" i="20" l="1"/>
  <c r="T165" i="16"/>
  <c r="B161" i="25"/>
  <c r="A161" i="25" s="1"/>
  <c r="F161" i="25"/>
  <c r="S165" i="17"/>
  <c r="T165" i="17" s="1"/>
  <c r="E163" i="21"/>
  <c r="I166" i="15"/>
  <c r="D166" i="15"/>
  <c r="L162" i="22"/>
  <c r="J163" i="22" s="1"/>
  <c r="M162" i="22"/>
  <c r="K163" i="22" s="1"/>
  <c r="E163" i="22" s="1"/>
  <c r="E164" i="19"/>
  <c r="M165" i="16"/>
  <c r="K166" i="16" s="1"/>
  <c r="L165" i="16"/>
  <c r="J166" i="16" s="1"/>
  <c r="D166" i="16" s="1"/>
  <c r="E166" i="15"/>
  <c r="L164" i="18"/>
  <c r="J165" i="18" s="1"/>
  <c r="D165" i="18" s="1"/>
  <c r="M164" i="18"/>
  <c r="K165" i="18" s="1"/>
  <c r="E165" i="18" s="1"/>
  <c r="B162" i="23"/>
  <c r="A162" i="23" s="1"/>
  <c r="F162" i="23"/>
  <c r="B161" i="24"/>
  <c r="A161" i="24" s="1"/>
  <c r="F161" i="24"/>
  <c r="I164" i="19"/>
  <c r="I165" i="17"/>
  <c r="L163" i="20"/>
  <c r="J164" i="20" s="1"/>
  <c r="D164" i="20" s="1"/>
  <c r="M163" i="20"/>
  <c r="K164" i="20" s="1"/>
  <c r="L166" i="11"/>
  <c r="J167" i="11" s="1"/>
  <c r="M166" i="11"/>
  <c r="K167" i="11" s="1"/>
  <c r="E167" i="11" s="1"/>
  <c r="D165" i="17"/>
  <c r="S166" i="11"/>
  <c r="E161" i="25"/>
  <c r="S161" i="24"/>
  <c r="B165" i="16"/>
  <c r="A165" i="16" s="1"/>
  <c r="F165" i="16"/>
  <c r="E162" i="23"/>
  <c r="S160" i="26"/>
  <c r="U177" i="29"/>
  <c r="T178" i="29"/>
  <c r="B179" i="29"/>
  <c r="A179" i="29" s="1"/>
  <c r="F179" i="29"/>
  <c r="M160" i="26"/>
  <c r="K161" i="26" s="1"/>
  <c r="E161" i="26" s="1"/>
  <c r="L160" i="26"/>
  <c r="J161" i="26" s="1"/>
  <c r="B163" i="20"/>
  <c r="A163" i="20" s="1"/>
  <c r="F163" i="20"/>
  <c r="U160" i="23"/>
  <c r="T161" i="23"/>
  <c r="I163" i="21"/>
  <c r="S164" i="18"/>
  <c r="S162" i="22"/>
  <c r="B164" i="19"/>
  <c r="A164" i="19" s="1"/>
  <c r="F164" i="19"/>
  <c r="B160" i="26"/>
  <c r="A160" i="26" s="1"/>
  <c r="F160" i="26"/>
  <c r="I162" i="23"/>
  <c r="D163" i="21"/>
  <c r="B164" i="18"/>
  <c r="A164" i="18" s="1"/>
  <c r="F164" i="18"/>
  <c r="I161" i="25"/>
  <c r="U163" i="17"/>
  <c r="T164" i="17"/>
  <c r="E179" i="29"/>
  <c r="I179" i="29"/>
  <c r="L161" i="24"/>
  <c r="J162" i="24" s="1"/>
  <c r="M161" i="24"/>
  <c r="K162" i="24" s="1"/>
  <c r="M162" i="23" l="1"/>
  <c r="K163" i="23" s="1"/>
  <c r="E163" i="23" s="1"/>
  <c r="L162" i="23"/>
  <c r="J163" i="23" s="1"/>
  <c r="S163" i="22"/>
  <c r="T163" i="22" s="1"/>
  <c r="S161" i="26"/>
  <c r="T161" i="26" s="1"/>
  <c r="B166" i="16"/>
  <c r="A166" i="16" s="1"/>
  <c r="F166" i="16"/>
  <c r="S161" i="25"/>
  <c r="E164" i="20"/>
  <c r="L166" i="15"/>
  <c r="J167" i="15" s="1"/>
  <c r="M166" i="15"/>
  <c r="K167" i="15" s="1"/>
  <c r="E167" i="15" s="1"/>
  <c r="I162" i="24"/>
  <c r="T162" i="22"/>
  <c r="U161" i="22"/>
  <c r="M163" i="21"/>
  <c r="K164" i="21" s="1"/>
  <c r="L163" i="21"/>
  <c r="J164" i="21" s="1"/>
  <c r="D164" i="21" s="1"/>
  <c r="I161" i="26"/>
  <c r="T160" i="26"/>
  <c r="U159" i="26"/>
  <c r="B165" i="17"/>
  <c r="A165" i="17" s="1"/>
  <c r="F165" i="17"/>
  <c r="I164" i="20"/>
  <c r="L164" i="19"/>
  <c r="J165" i="19" s="1"/>
  <c r="M164" i="19"/>
  <c r="K165" i="19" s="1"/>
  <c r="E165" i="19" s="1"/>
  <c r="E166" i="16"/>
  <c r="I163" i="22"/>
  <c r="D163" i="22"/>
  <c r="S163" i="21"/>
  <c r="M161" i="25"/>
  <c r="K162" i="25" s="1"/>
  <c r="E162" i="25" s="1"/>
  <c r="L161" i="25"/>
  <c r="J162" i="25" s="1"/>
  <c r="S165" i="18"/>
  <c r="U164" i="18" s="1"/>
  <c r="S162" i="23"/>
  <c r="T161" i="24"/>
  <c r="U160" i="24"/>
  <c r="S166" i="15"/>
  <c r="S164" i="19"/>
  <c r="B166" i="15"/>
  <c r="A166" i="15" s="1"/>
  <c r="F166" i="15"/>
  <c r="S179" i="29"/>
  <c r="S167" i="11"/>
  <c r="T167" i="11" s="1"/>
  <c r="I166" i="16"/>
  <c r="B165" i="18"/>
  <c r="A165" i="18" s="1"/>
  <c r="F165" i="18"/>
  <c r="M179" i="29"/>
  <c r="K180" i="29" s="1"/>
  <c r="E180" i="29" s="1"/>
  <c r="L179" i="29"/>
  <c r="J180" i="29" s="1"/>
  <c r="U164" i="17"/>
  <c r="B163" i="21"/>
  <c r="A163" i="21" s="1"/>
  <c r="F163" i="21"/>
  <c r="D161" i="26"/>
  <c r="U163" i="18"/>
  <c r="T164" i="18"/>
  <c r="B164" i="20"/>
  <c r="A164" i="20" s="1"/>
  <c r="F164" i="20"/>
  <c r="E162" i="24"/>
  <c r="T166" i="11"/>
  <c r="U165" i="11"/>
  <c r="I167" i="11"/>
  <c r="D167" i="11"/>
  <c r="M165" i="17"/>
  <c r="K166" i="17" s="1"/>
  <c r="L165" i="17"/>
  <c r="J166" i="17" s="1"/>
  <c r="D162" i="24"/>
  <c r="I165" i="18"/>
  <c r="U160" i="26" l="1"/>
  <c r="U166" i="11"/>
  <c r="S180" i="29"/>
  <c r="T180" i="29" s="1"/>
  <c r="B162" i="24"/>
  <c r="A162" i="24" s="1"/>
  <c r="F162" i="24"/>
  <c r="B164" i="21"/>
  <c r="A164" i="21" s="1"/>
  <c r="F164" i="21"/>
  <c r="U165" i="15"/>
  <c r="T166" i="15"/>
  <c r="S163" i="23"/>
  <c r="U162" i="23" s="1"/>
  <c r="S166" i="16"/>
  <c r="I167" i="15"/>
  <c r="S162" i="25"/>
  <c r="U161" i="25" s="1"/>
  <c r="I166" i="17"/>
  <c r="T179" i="29"/>
  <c r="U178" i="29"/>
  <c r="S165" i="19"/>
  <c r="T165" i="19" s="1"/>
  <c r="U161" i="23"/>
  <c r="T162" i="23"/>
  <c r="I162" i="25"/>
  <c r="D162" i="25"/>
  <c r="B163" i="22"/>
  <c r="A163" i="22" s="1"/>
  <c r="F163" i="22"/>
  <c r="M164" i="20"/>
  <c r="K165" i="20" s="1"/>
  <c r="E165" i="20" s="1"/>
  <c r="L164" i="20"/>
  <c r="J165" i="20" s="1"/>
  <c r="U160" i="25"/>
  <c r="T161" i="25"/>
  <c r="I163" i="23"/>
  <c r="D163" i="23"/>
  <c r="E166" i="17"/>
  <c r="S162" i="24"/>
  <c r="B161" i="26"/>
  <c r="A161" i="26" s="1"/>
  <c r="F161" i="26"/>
  <c r="U163" i="19"/>
  <c r="T164" i="19"/>
  <c r="M161" i="26"/>
  <c r="K162" i="26" s="1"/>
  <c r="L161" i="26"/>
  <c r="J162" i="26" s="1"/>
  <c r="D162" i="26" s="1"/>
  <c r="M162" i="24"/>
  <c r="K163" i="24" s="1"/>
  <c r="L162" i="24"/>
  <c r="J163" i="24" s="1"/>
  <c r="S164" i="20"/>
  <c r="T163" i="21"/>
  <c r="U162" i="21"/>
  <c r="M167" i="11"/>
  <c r="K168" i="11" s="1"/>
  <c r="L167" i="11"/>
  <c r="J168" i="11" s="1"/>
  <c r="T165" i="18"/>
  <c r="M165" i="18"/>
  <c r="K166" i="18" s="1"/>
  <c r="L165" i="18"/>
  <c r="J166" i="18" s="1"/>
  <c r="B167" i="11"/>
  <c r="A167" i="11" s="1"/>
  <c r="F167" i="11"/>
  <c r="I180" i="29"/>
  <c r="D180" i="29"/>
  <c r="L166" i="16"/>
  <c r="J167" i="16" s="1"/>
  <c r="M166" i="16"/>
  <c r="K167" i="16" s="1"/>
  <c r="D167" i="15"/>
  <c r="S167" i="15"/>
  <c r="T167" i="15" s="1"/>
  <c r="E164" i="21"/>
  <c r="L163" i="22"/>
  <c r="J164" i="22" s="1"/>
  <c r="D164" i="22" s="1"/>
  <c r="M163" i="22"/>
  <c r="K164" i="22" s="1"/>
  <c r="I165" i="19"/>
  <c r="D165" i="19"/>
  <c r="D166" i="17"/>
  <c r="I164" i="21"/>
  <c r="U162" i="22"/>
  <c r="U164" i="19" l="1"/>
  <c r="T162" i="25"/>
  <c r="T163" i="23"/>
  <c r="L165" i="19"/>
  <c r="J166" i="19" s="1"/>
  <c r="D166" i="19" s="1"/>
  <c r="M165" i="19"/>
  <c r="K166" i="19" s="1"/>
  <c r="I163" i="24"/>
  <c r="T162" i="24"/>
  <c r="U161" i="24"/>
  <c r="T166" i="16"/>
  <c r="U165" i="16"/>
  <c r="E164" i="22"/>
  <c r="E168" i="11"/>
  <c r="B162" i="26"/>
  <c r="A162" i="26" s="1"/>
  <c r="F162" i="26"/>
  <c r="L163" i="23"/>
  <c r="J164" i="23" s="1"/>
  <c r="M163" i="23"/>
  <c r="K164" i="23" s="1"/>
  <c r="L162" i="25"/>
  <c r="J163" i="25" s="1"/>
  <c r="D163" i="25" s="1"/>
  <c r="M162" i="25"/>
  <c r="K163" i="25" s="1"/>
  <c r="M167" i="15"/>
  <c r="K168" i="15" s="1"/>
  <c r="L167" i="15"/>
  <c r="J168" i="15" s="1"/>
  <c r="D168" i="15" s="1"/>
  <c r="D163" i="24"/>
  <c r="B165" i="19"/>
  <c r="A165" i="19" s="1"/>
  <c r="F165" i="19"/>
  <c r="I164" i="22"/>
  <c r="B167" i="15"/>
  <c r="A167" i="15" s="1"/>
  <c r="F167" i="15"/>
  <c r="I167" i="16"/>
  <c r="D167" i="16"/>
  <c r="E166" i="18"/>
  <c r="T164" i="20"/>
  <c r="U163" i="20"/>
  <c r="I162" i="26"/>
  <c r="I165" i="20"/>
  <c r="D165" i="20"/>
  <c r="M180" i="29"/>
  <c r="K181" i="29" s="1"/>
  <c r="L180" i="29"/>
  <c r="J181" i="29" s="1"/>
  <c r="D181" i="29" s="1"/>
  <c r="I168" i="11"/>
  <c r="B166" i="17"/>
  <c r="A166" i="17" s="1"/>
  <c r="F166" i="17"/>
  <c r="I166" i="18"/>
  <c r="D166" i="18"/>
  <c r="S165" i="20"/>
  <c r="U164" i="20" s="1"/>
  <c r="S166" i="17"/>
  <c r="B164" i="22"/>
  <c r="A164" i="22" s="1"/>
  <c r="F164" i="22"/>
  <c r="M164" i="21"/>
  <c r="K165" i="21" s="1"/>
  <c r="L164" i="21"/>
  <c r="J165" i="21" s="1"/>
  <c r="S164" i="21"/>
  <c r="B180" i="29"/>
  <c r="A180" i="29" s="1"/>
  <c r="F180" i="29"/>
  <c r="D168" i="11"/>
  <c r="E162" i="26"/>
  <c r="E163" i="24"/>
  <c r="B163" i="23"/>
  <c r="A163" i="23" s="1"/>
  <c r="D164" i="23"/>
  <c r="F163" i="23"/>
  <c r="B162" i="25"/>
  <c r="A162" i="25" s="1"/>
  <c r="F162" i="25"/>
  <c r="U179" i="29"/>
  <c r="L166" i="17"/>
  <c r="J167" i="17" s="1"/>
  <c r="D167" i="17" s="1"/>
  <c r="M166" i="17"/>
  <c r="K167" i="17" s="1"/>
  <c r="E167" i="16"/>
  <c r="U166" i="15"/>
  <c r="T165" i="20" l="1"/>
  <c r="B167" i="17"/>
  <c r="A167" i="17" s="1"/>
  <c r="F167" i="17"/>
  <c r="B163" i="25"/>
  <c r="A163" i="25" s="1"/>
  <c r="F163" i="25"/>
  <c r="S167" i="16"/>
  <c r="B164" i="23"/>
  <c r="A164" i="23" s="1"/>
  <c r="F164" i="23"/>
  <c r="B166" i="18"/>
  <c r="A166" i="18" s="1"/>
  <c r="F166" i="18"/>
  <c r="B165" i="20"/>
  <c r="A165" i="20" s="1"/>
  <c r="F165" i="20"/>
  <c r="B163" i="24"/>
  <c r="A163" i="24" s="1"/>
  <c r="F163" i="24"/>
  <c r="I164" i="23"/>
  <c r="S164" i="22"/>
  <c r="E165" i="21"/>
  <c r="T166" i="17"/>
  <c r="U165" i="17"/>
  <c r="L168" i="11"/>
  <c r="J169" i="11" s="1"/>
  <c r="M168" i="11"/>
  <c r="K169" i="11" s="1"/>
  <c r="E169" i="11" s="1"/>
  <c r="B167" i="16"/>
  <c r="A167" i="16" s="1"/>
  <c r="F167" i="16"/>
  <c r="B168" i="15"/>
  <c r="A168" i="15" s="1"/>
  <c r="F168" i="15"/>
  <c r="I168" i="15"/>
  <c r="S168" i="11"/>
  <c r="S163" i="24"/>
  <c r="T164" i="21"/>
  <c r="U163" i="21"/>
  <c r="L166" i="18"/>
  <c r="J167" i="18" s="1"/>
  <c r="D167" i="18" s="1"/>
  <c r="M166" i="18"/>
  <c r="K167" i="18" s="1"/>
  <c r="E167" i="18" s="1"/>
  <c r="I181" i="29"/>
  <c r="L165" i="20"/>
  <c r="J166" i="20" s="1"/>
  <c r="M165" i="20"/>
  <c r="K166" i="20" s="1"/>
  <c r="L162" i="26"/>
  <c r="J163" i="26" s="1"/>
  <c r="M162" i="26"/>
  <c r="K163" i="26" s="1"/>
  <c r="E163" i="26" s="1"/>
  <c r="B166" i="19"/>
  <c r="A166" i="19" s="1"/>
  <c r="F166" i="19"/>
  <c r="E168" i="15"/>
  <c r="E166" i="19"/>
  <c r="E167" i="17"/>
  <c r="M164" i="22"/>
  <c r="K165" i="22" s="1"/>
  <c r="L164" i="22"/>
  <c r="J165" i="22" s="1"/>
  <c r="I163" i="25"/>
  <c r="I167" i="17"/>
  <c r="B168" i="11"/>
  <c r="A168" i="11" s="1"/>
  <c r="F168" i="11"/>
  <c r="S162" i="26"/>
  <c r="B181" i="29"/>
  <c r="A181" i="29" s="1"/>
  <c r="F181" i="29"/>
  <c r="I165" i="21"/>
  <c r="D165" i="21"/>
  <c r="E181" i="29"/>
  <c r="S166" i="18"/>
  <c r="M167" i="16"/>
  <c r="K168" i="16" s="1"/>
  <c r="E168" i="16" s="1"/>
  <c r="L167" i="16"/>
  <c r="J168" i="16" s="1"/>
  <c r="E163" i="25"/>
  <c r="E164" i="23"/>
  <c r="L163" i="24"/>
  <c r="J164" i="24" s="1"/>
  <c r="M163" i="24"/>
  <c r="K164" i="24" s="1"/>
  <c r="E164" i="24" s="1"/>
  <c r="I166" i="19"/>
  <c r="B167" i="18" l="1"/>
  <c r="A167" i="18" s="1"/>
  <c r="F167" i="18"/>
  <c r="I164" i="24"/>
  <c r="S164" i="23"/>
  <c r="I168" i="16"/>
  <c r="T162" i="26"/>
  <c r="U161" i="26"/>
  <c r="L167" i="17"/>
  <c r="J168" i="17" s="1"/>
  <c r="M167" i="17"/>
  <c r="K168" i="17" s="1"/>
  <c r="E168" i="17" s="1"/>
  <c r="S164" i="24"/>
  <c r="T164" i="24" s="1"/>
  <c r="T168" i="11"/>
  <c r="U167" i="11"/>
  <c r="U163" i="22"/>
  <c r="T164" i="22"/>
  <c r="D164" i="24"/>
  <c r="S168" i="16"/>
  <c r="M166" i="19"/>
  <c r="K167" i="19" s="1"/>
  <c r="E167" i="19" s="1"/>
  <c r="L166" i="19"/>
  <c r="J167" i="19" s="1"/>
  <c r="S181" i="29"/>
  <c r="B165" i="21"/>
  <c r="A165" i="21" s="1"/>
  <c r="F165" i="21"/>
  <c r="S167" i="17"/>
  <c r="I163" i="26"/>
  <c r="D163" i="26"/>
  <c r="L181" i="29"/>
  <c r="J182" i="29" s="1"/>
  <c r="M181" i="29"/>
  <c r="K182" i="29" s="1"/>
  <c r="U162" i="24"/>
  <c r="T163" i="24"/>
  <c r="M168" i="15"/>
  <c r="K169" i="15" s="1"/>
  <c r="E169" i="15" s="1"/>
  <c r="L168" i="15"/>
  <c r="J169" i="15" s="1"/>
  <c r="I169" i="11"/>
  <c r="T167" i="16"/>
  <c r="U166" i="16"/>
  <c r="S163" i="25"/>
  <c r="S167" i="18"/>
  <c r="T167" i="18" s="1"/>
  <c r="D169" i="11"/>
  <c r="M163" i="25"/>
  <c r="K164" i="25" s="1"/>
  <c r="E164" i="25" s="1"/>
  <c r="L163" i="25"/>
  <c r="J164" i="25" s="1"/>
  <c r="E166" i="20"/>
  <c r="D168" i="16"/>
  <c r="S165" i="21"/>
  <c r="M164" i="23"/>
  <c r="K165" i="23" s="1"/>
  <c r="E165" i="23" s="1"/>
  <c r="L164" i="23"/>
  <c r="J165" i="23" s="1"/>
  <c r="T166" i="18"/>
  <c r="U165" i="18"/>
  <c r="L165" i="21"/>
  <c r="J166" i="21" s="1"/>
  <c r="M165" i="21"/>
  <c r="K166" i="21" s="1"/>
  <c r="S163" i="26"/>
  <c r="I165" i="22"/>
  <c r="D165" i="22"/>
  <c r="S166" i="19"/>
  <c r="S168" i="15"/>
  <c r="I166" i="20"/>
  <c r="I167" i="18"/>
  <c r="S169" i="11"/>
  <c r="E165" i="22"/>
  <c r="D166" i="20"/>
  <c r="U166" i="18" l="1"/>
  <c r="B166" i="20"/>
  <c r="A166" i="20" s="1"/>
  <c r="F166" i="20"/>
  <c r="I166" i="21"/>
  <c r="T165" i="21"/>
  <c r="U164" i="21"/>
  <c r="U180" i="29"/>
  <c r="T181" i="29"/>
  <c r="T166" i="19"/>
  <c r="U165" i="19"/>
  <c r="B168" i="16"/>
  <c r="A168" i="16" s="1"/>
  <c r="F168" i="16"/>
  <c r="B163" i="26"/>
  <c r="A163" i="26" s="1"/>
  <c r="F163" i="26"/>
  <c r="D166" i="21"/>
  <c r="B165" i="22"/>
  <c r="A165" i="22" s="1"/>
  <c r="F165" i="22"/>
  <c r="B169" i="11"/>
  <c r="A169" i="11" s="1"/>
  <c r="F169" i="11"/>
  <c r="U167" i="16"/>
  <c r="I169" i="15"/>
  <c r="D169" i="15"/>
  <c r="U163" i="24"/>
  <c r="B164" i="24"/>
  <c r="A164" i="24" s="1"/>
  <c r="F164" i="24"/>
  <c r="L167" i="18"/>
  <c r="J168" i="18" s="1"/>
  <c r="M167" i="18"/>
  <c r="K168" i="18" s="1"/>
  <c r="U167" i="15"/>
  <c r="T168" i="15"/>
  <c r="E166" i="21"/>
  <c r="S166" i="20"/>
  <c r="T168" i="16"/>
  <c r="M163" i="26"/>
  <c r="K164" i="26" s="1"/>
  <c r="L163" i="26"/>
  <c r="J164" i="26" s="1"/>
  <c r="U166" i="17"/>
  <c r="T167" i="17"/>
  <c r="E182" i="29"/>
  <c r="T169" i="11"/>
  <c r="I168" i="17"/>
  <c r="D168" i="17"/>
  <c r="T163" i="26"/>
  <c r="M164" i="24"/>
  <c r="K165" i="24" s="1"/>
  <c r="L164" i="24"/>
  <c r="J165" i="24" s="1"/>
  <c r="S167" i="19"/>
  <c r="U166" i="19" s="1"/>
  <c r="L165" i="22"/>
  <c r="J166" i="22" s="1"/>
  <c r="M165" i="22"/>
  <c r="K166" i="22" s="1"/>
  <c r="M169" i="11"/>
  <c r="K170" i="11" s="1"/>
  <c r="L169" i="11"/>
  <c r="J170" i="11" s="1"/>
  <c r="I182" i="29"/>
  <c r="D182" i="29"/>
  <c r="S165" i="23"/>
  <c r="T165" i="23" s="1"/>
  <c r="S165" i="22"/>
  <c r="M166" i="20"/>
  <c r="K167" i="20" s="1"/>
  <c r="E167" i="20" s="1"/>
  <c r="L166" i="20"/>
  <c r="J167" i="20" s="1"/>
  <c r="I165" i="23"/>
  <c r="D165" i="23"/>
  <c r="I164" i="25"/>
  <c r="D164" i="25"/>
  <c r="S164" i="25"/>
  <c r="T164" i="23"/>
  <c r="U163" i="23"/>
  <c r="S169" i="15"/>
  <c r="T169" i="15" s="1"/>
  <c r="T163" i="25"/>
  <c r="U162" i="25"/>
  <c r="S168" i="17"/>
  <c r="U167" i="17" s="1"/>
  <c r="I167" i="19"/>
  <c r="D167" i="19"/>
  <c r="U168" i="11"/>
  <c r="U162" i="26"/>
  <c r="M168" i="16"/>
  <c r="K169" i="16" s="1"/>
  <c r="L168" i="16"/>
  <c r="J169" i="16" s="1"/>
  <c r="D169" i="16" s="1"/>
  <c r="T167" i="19" l="1"/>
  <c r="S167" i="20"/>
  <c r="U166" i="20" s="1"/>
  <c r="B165" i="23"/>
  <c r="A165" i="23" s="1"/>
  <c r="F165" i="23"/>
  <c r="S166" i="21"/>
  <c r="U164" i="23"/>
  <c r="B164" i="25"/>
  <c r="A164" i="25" s="1"/>
  <c r="F164" i="25"/>
  <c r="E166" i="22"/>
  <c r="E170" i="11"/>
  <c r="I166" i="22"/>
  <c r="L168" i="17"/>
  <c r="J169" i="17" s="1"/>
  <c r="M168" i="17"/>
  <c r="K169" i="17" s="1"/>
  <c r="I164" i="26"/>
  <c r="D166" i="22"/>
  <c r="B166" i="21"/>
  <c r="A166" i="21" s="1"/>
  <c r="F166" i="21"/>
  <c r="B169" i="16"/>
  <c r="A169" i="16" s="1"/>
  <c r="F169" i="16"/>
  <c r="T164" i="25"/>
  <c r="T165" i="22"/>
  <c r="U164" i="22"/>
  <c r="E164" i="26"/>
  <c r="E168" i="18"/>
  <c r="E169" i="16"/>
  <c r="B167" i="19"/>
  <c r="A167" i="19" s="1"/>
  <c r="F167" i="19"/>
  <c r="U163" i="25"/>
  <c r="M164" i="25"/>
  <c r="K165" i="25" s="1"/>
  <c r="L164" i="25"/>
  <c r="J165" i="25" s="1"/>
  <c r="D165" i="25" s="1"/>
  <c r="I167" i="20"/>
  <c r="L182" i="29"/>
  <c r="J183" i="29" s="1"/>
  <c r="D183" i="29" s="1"/>
  <c r="M182" i="29"/>
  <c r="K183" i="29" s="1"/>
  <c r="E183" i="29" s="1"/>
  <c r="B168" i="17"/>
  <c r="A168" i="17" s="1"/>
  <c r="F168" i="17"/>
  <c r="T168" i="17"/>
  <c r="T166" i="20"/>
  <c r="U165" i="20"/>
  <c r="I168" i="18"/>
  <c r="D168" i="18"/>
  <c r="M169" i="15"/>
  <c r="K170" i="15" s="1"/>
  <c r="L169" i="15"/>
  <c r="J170" i="15" s="1"/>
  <c r="D164" i="26"/>
  <c r="D167" i="20"/>
  <c r="M167" i="19"/>
  <c r="K168" i="19" s="1"/>
  <c r="L167" i="19"/>
  <c r="J168" i="19" s="1"/>
  <c r="D168" i="19" s="1"/>
  <c r="I170" i="11"/>
  <c r="I165" i="24"/>
  <c r="S182" i="29"/>
  <c r="B182" i="29"/>
  <c r="A182" i="29" s="1"/>
  <c r="F182" i="29"/>
  <c r="E165" i="24"/>
  <c r="U168" i="15"/>
  <c r="B169" i="15"/>
  <c r="A169" i="15" s="1"/>
  <c r="F169" i="15"/>
  <c r="L166" i="21"/>
  <c r="J167" i="21" s="1"/>
  <c r="M166" i="21"/>
  <c r="K167" i="21" s="1"/>
  <c r="I169" i="16"/>
  <c r="M165" i="23"/>
  <c r="K166" i="23" s="1"/>
  <c r="L165" i="23"/>
  <c r="J166" i="23" s="1"/>
  <c r="D166" i="23" s="1"/>
  <c r="D165" i="24"/>
  <c r="D170" i="11"/>
  <c r="T167" i="20" l="1"/>
  <c r="B168" i="19"/>
  <c r="A168" i="19" s="1"/>
  <c r="F168" i="19"/>
  <c r="I167" i="21"/>
  <c r="B183" i="29"/>
  <c r="A183" i="29" s="1"/>
  <c r="F183" i="29"/>
  <c r="I170" i="15"/>
  <c r="I183" i="29"/>
  <c r="E169" i="17"/>
  <c r="B165" i="25"/>
  <c r="A165" i="25" s="1"/>
  <c r="F165" i="25"/>
  <c r="E168" i="19"/>
  <c r="I169" i="17"/>
  <c r="M169" i="16"/>
  <c r="K170" i="16" s="1"/>
  <c r="E170" i="16" s="1"/>
  <c r="L169" i="16"/>
  <c r="J170" i="16" s="1"/>
  <c r="T182" i="29"/>
  <c r="U181" i="29"/>
  <c r="B167" i="20"/>
  <c r="A167" i="20" s="1"/>
  <c r="F167" i="20"/>
  <c r="B168" i="18"/>
  <c r="A168" i="18" s="1"/>
  <c r="F168" i="18"/>
  <c r="S166" i="22"/>
  <c r="I166" i="23"/>
  <c r="L165" i="24"/>
  <c r="J166" i="24" s="1"/>
  <c r="D166" i="24" s="1"/>
  <c r="M165" i="24"/>
  <c r="K166" i="24" s="1"/>
  <c r="E166" i="24" s="1"/>
  <c r="B164" i="26"/>
  <c r="A164" i="26" s="1"/>
  <c r="F164" i="26"/>
  <c r="D169" i="17"/>
  <c r="I165" i="25"/>
  <c r="S169" i="16"/>
  <c r="S164" i="26"/>
  <c r="D167" i="21"/>
  <c r="L164" i="26"/>
  <c r="J165" i="26" s="1"/>
  <c r="M164" i="26"/>
  <c r="K165" i="26" s="1"/>
  <c r="L166" i="22"/>
  <c r="J167" i="22" s="1"/>
  <c r="D167" i="22" s="1"/>
  <c r="M166" i="22"/>
  <c r="K167" i="22" s="1"/>
  <c r="E167" i="22" s="1"/>
  <c r="E167" i="21"/>
  <c r="E166" i="23"/>
  <c r="I168" i="19"/>
  <c r="M168" i="18"/>
  <c r="K169" i="18" s="1"/>
  <c r="E169" i="18" s="1"/>
  <c r="L168" i="18"/>
  <c r="J169" i="18" s="1"/>
  <c r="E165" i="25"/>
  <c r="S170" i="11"/>
  <c r="T166" i="21"/>
  <c r="U165" i="21"/>
  <c r="B170" i="11"/>
  <c r="A170" i="11" s="1"/>
  <c r="F170" i="11"/>
  <c r="S165" i="24"/>
  <c r="S183" i="29"/>
  <c r="T183" i="29" s="1"/>
  <c r="E170" i="15"/>
  <c r="S168" i="18"/>
  <c r="B166" i="22"/>
  <c r="A166" i="22" s="1"/>
  <c r="F166" i="22"/>
  <c r="B166" i="23"/>
  <c r="A166" i="23" s="1"/>
  <c r="F166" i="23"/>
  <c r="B165" i="24"/>
  <c r="A165" i="24" s="1"/>
  <c r="F165" i="24"/>
  <c r="D170" i="15"/>
  <c r="L170" i="11"/>
  <c r="J171" i="11" s="1"/>
  <c r="D171" i="11" s="1"/>
  <c r="M170" i="11"/>
  <c r="K171" i="11" s="1"/>
  <c r="E171" i="11" s="1"/>
  <c r="L167" i="20"/>
  <c r="J168" i="20" s="1"/>
  <c r="M167" i="20"/>
  <c r="K168" i="20" s="1"/>
  <c r="S171" i="11" l="1"/>
  <c r="U170" i="11" s="1"/>
  <c r="B171" i="11"/>
  <c r="A171" i="11" s="1"/>
  <c r="F171" i="11"/>
  <c r="U167" i="18"/>
  <c r="T168" i="18"/>
  <c r="S167" i="21"/>
  <c r="S170" i="16"/>
  <c r="S167" i="22"/>
  <c r="T167" i="22" s="1"/>
  <c r="L170" i="15"/>
  <c r="J171" i="15" s="1"/>
  <c r="M170" i="15"/>
  <c r="K171" i="15" s="1"/>
  <c r="E171" i="15" s="1"/>
  <c r="B170" i="15"/>
  <c r="A170" i="15" s="1"/>
  <c r="F170" i="15"/>
  <c r="B167" i="22"/>
  <c r="A167" i="22" s="1"/>
  <c r="F167" i="22"/>
  <c r="M168" i="19"/>
  <c r="K169" i="19" s="1"/>
  <c r="E169" i="19" s="1"/>
  <c r="L168" i="19"/>
  <c r="J169" i="19" s="1"/>
  <c r="B167" i="21"/>
  <c r="A167" i="21" s="1"/>
  <c r="F167" i="21"/>
  <c r="T166" i="22"/>
  <c r="U165" i="22"/>
  <c r="M169" i="17"/>
  <c r="K170" i="17" s="1"/>
  <c r="L169" i="17"/>
  <c r="J170" i="17" s="1"/>
  <c r="D170" i="17" s="1"/>
  <c r="M183" i="29"/>
  <c r="K184" i="29" s="1"/>
  <c r="L183" i="29"/>
  <c r="J184" i="29" s="1"/>
  <c r="L167" i="21"/>
  <c r="J168" i="21" s="1"/>
  <c r="M167" i="21"/>
  <c r="K168" i="21" s="1"/>
  <c r="E168" i="21" s="1"/>
  <c r="I168" i="20"/>
  <c r="U164" i="24"/>
  <c r="T165" i="24"/>
  <c r="I169" i="18"/>
  <c r="S166" i="23"/>
  <c r="I167" i="22"/>
  <c r="T164" i="26"/>
  <c r="U163" i="26"/>
  <c r="I166" i="24"/>
  <c r="D168" i="20"/>
  <c r="S168" i="19"/>
  <c r="I171" i="11"/>
  <c r="S165" i="25"/>
  <c r="I165" i="26"/>
  <c r="I170" i="16"/>
  <c r="D170" i="16"/>
  <c r="E168" i="20"/>
  <c r="S170" i="15"/>
  <c r="S166" i="24"/>
  <c r="U165" i="24" s="1"/>
  <c r="U168" i="16"/>
  <c r="T169" i="16"/>
  <c r="B169" i="17"/>
  <c r="A169" i="17" s="1"/>
  <c r="F169" i="17"/>
  <c r="M166" i="23"/>
  <c r="K167" i="23" s="1"/>
  <c r="L166" i="23"/>
  <c r="J167" i="23" s="1"/>
  <c r="B166" i="24"/>
  <c r="A166" i="24" s="1"/>
  <c r="F166" i="24"/>
  <c r="S169" i="18"/>
  <c r="T169" i="18" s="1"/>
  <c r="T170" i="11"/>
  <c r="U169" i="11"/>
  <c r="E165" i="26"/>
  <c r="M165" i="25"/>
  <c r="K166" i="25" s="1"/>
  <c r="L165" i="25"/>
  <c r="J166" i="25" s="1"/>
  <c r="D165" i="26"/>
  <c r="D169" i="18"/>
  <c r="U182" i="29"/>
  <c r="S169" i="17"/>
  <c r="T171" i="11" l="1"/>
  <c r="T166" i="24"/>
  <c r="U166" i="22"/>
  <c r="S168" i="21"/>
  <c r="U167" i="21" s="1"/>
  <c r="T170" i="15"/>
  <c r="U169" i="15"/>
  <c r="S165" i="26"/>
  <c r="S168" i="20"/>
  <c r="U164" i="25"/>
  <c r="T165" i="25"/>
  <c r="L169" i="18"/>
  <c r="J170" i="18" s="1"/>
  <c r="D170" i="18" s="1"/>
  <c r="M169" i="18"/>
  <c r="K170" i="18" s="1"/>
  <c r="I184" i="29"/>
  <c r="D184" i="29"/>
  <c r="I169" i="19"/>
  <c r="D169" i="19"/>
  <c r="T167" i="21"/>
  <c r="U166" i="21"/>
  <c r="U168" i="18"/>
  <c r="E170" i="17"/>
  <c r="B165" i="26"/>
  <c r="A165" i="26" s="1"/>
  <c r="F165" i="26"/>
  <c r="B170" i="17"/>
  <c r="A170" i="17" s="1"/>
  <c r="F170" i="17"/>
  <c r="U169" i="16"/>
  <c r="L165" i="26"/>
  <c r="J166" i="26" s="1"/>
  <c r="M165" i="26"/>
  <c r="K166" i="26" s="1"/>
  <c r="E167" i="23"/>
  <c r="E184" i="29"/>
  <c r="E166" i="25"/>
  <c r="U167" i="19"/>
  <c r="T168" i="19"/>
  <c r="I168" i="21"/>
  <c r="I171" i="15"/>
  <c r="B169" i="18"/>
  <c r="A169" i="18" s="1"/>
  <c r="F169" i="18"/>
  <c r="L170" i="16"/>
  <c r="J171" i="16" s="1"/>
  <c r="D171" i="16" s="1"/>
  <c r="M170" i="16"/>
  <c r="K171" i="16" s="1"/>
  <c r="L171" i="11"/>
  <c r="J172" i="11" s="1"/>
  <c r="M171" i="11"/>
  <c r="K172" i="11" s="1"/>
  <c r="M167" i="22"/>
  <c r="K168" i="22" s="1"/>
  <c r="L167" i="22"/>
  <c r="J168" i="22" s="1"/>
  <c r="U168" i="17"/>
  <c r="T169" i="17"/>
  <c r="I166" i="25"/>
  <c r="D166" i="25"/>
  <c r="I167" i="23"/>
  <c r="D167" i="23"/>
  <c r="T170" i="16"/>
  <c r="S171" i="15"/>
  <c r="T171" i="15" s="1"/>
  <c r="B170" i="16"/>
  <c r="A170" i="16" s="1"/>
  <c r="F170" i="16"/>
  <c r="S169" i="19"/>
  <c r="T169" i="19" s="1"/>
  <c r="B168" i="20"/>
  <c r="A168" i="20" s="1"/>
  <c r="F168" i="20"/>
  <c r="M166" i="24"/>
  <c r="K167" i="24" s="1"/>
  <c r="L166" i="24"/>
  <c r="J167" i="24" s="1"/>
  <c r="T166" i="23"/>
  <c r="U165" i="23"/>
  <c r="L168" i="20"/>
  <c r="J169" i="20" s="1"/>
  <c r="M168" i="20"/>
  <c r="K169" i="20" s="1"/>
  <c r="I170" i="17"/>
  <c r="D168" i="21"/>
  <c r="D171" i="15"/>
  <c r="T168" i="21" l="1"/>
  <c r="B171" i="15"/>
  <c r="A171" i="15" s="1"/>
  <c r="F171" i="15"/>
  <c r="I172" i="11"/>
  <c r="D172" i="11"/>
  <c r="B170" i="18"/>
  <c r="A170" i="18" s="1"/>
  <c r="F170" i="18"/>
  <c r="B184" i="29"/>
  <c r="A184" i="29" s="1"/>
  <c r="F184" i="29"/>
  <c r="T168" i="20"/>
  <c r="U167" i="20"/>
  <c r="B167" i="23"/>
  <c r="A167" i="23" s="1"/>
  <c r="F167" i="23"/>
  <c r="E171" i="16"/>
  <c r="L168" i="21"/>
  <c r="J169" i="21" s="1"/>
  <c r="D169" i="21" s="1"/>
  <c r="M168" i="21"/>
  <c r="K169" i="21" s="1"/>
  <c r="U168" i="19"/>
  <c r="S167" i="23"/>
  <c r="I166" i="26"/>
  <c r="S170" i="17"/>
  <c r="B169" i="19"/>
  <c r="A169" i="19" s="1"/>
  <c r="F169" i="19"/>
  <c r="L184" i="29"/>
  <c r="J185" i="29" s="1"/>
  <c r="D185" i="29" s="1"/>
  <c r="M184" i="29"/>
  <c r="K185" i="29" s="1"/>
  <c r="U164" i="26"/>
  <c r="T165" i="26"/>
  <c r="I169" i="20"/>
  <c r="D169" i="20"/>
  <c r="L166" i="25"/>
  <c r="J167" i="25" s="1"/>
  <c r="D167" i="25" s="1"/>
  <c r="M166" i="25"/>
  <c r="K167" i="25" s="1"/>
  <c r="E167" i="25" s="1"/>
  <c r="I171" i="16"/>
  <c r="S166" i="25"/>
  <c r="E170" i="18"/>
  <c r="E166" i="26"/>
  <c r="E167" i="24"/>
  <c r="B171" i="16"/>
  <c r="A171" i="16" s="1"/>
  <c r="F171" i="16"/>
  <c r="B166" i="25"/>
  <c r="A166" i="25" s="1"/>
  <c r="F166" i="25"/>
  <c r="E168" i="22"/>
  <c r="B168" i="21"/>
  <c r="A168" i="21" s="1"/>
  <c r="F168" i="21"/>
  <c r="L170" i="17"/>
  <c r="J171" i="17" s="1"/>
  <c r="M170" i="17"/>
  <c r="K171" i="17" s="1"/>
  <c r="I167" i="24"/>
  <c r="D167" i="24"/>
  <c r="M167" i="23"/>
  <c r="K168" i="23" s="1"/>
  <c r="L167" i="23"/>
  <c r="J168" i="23" s="1"/>
  <c r="D168" i="23" s="1"/>
  <c r="I168" i="22"/>
  <c r="D168" i="22"/>
  <c r="E172" i="11"/>
  <c r="L171" i="15"/>
  <c r="J172" i="15" s="1"/>
  <c r="M171" i="15"/>
  <c r="K172" i="15" s="1"/>
  <c r="S184" i="29"/>
  <c r="D166" i="26"/>
  <c r="M169" i="19"/>
  <c r="K170" i="19" s="1"/>
  <c r="L169" i="19"/>
  <c r="J170" i="19" s="1"/>
  <c r="D170" i="19" s="1"/>
  <c r="I170" i="18"/>
  <c r="E169" i="20"/>
  <c r="U170" i="15"/>
  <c r="B168" i="23" l="1"/>
  <c r="A168" i="23" s="1"/>
  <c r="F168" i="23"/>
  <c r="S167" i="25"/>
  <c r="U166" i="25" s="1"/>
  <c r="E172" i="15"/>
  <c r="B167" i="25"/>
  <c r="A167" i="25" s="1"/>
  <c r="F167" i="25"/>
  <c r="S170" i="18"/>
  <c r="L169" i="20"/>
  <c r="J170" i="20" s="1"/>
  <c r="M169" i="20"/>
  <c r="K170" i="20" s="1"/>
  <c r="E170" i="20" s="1"/>
  <c r="B170" i="19"/>
  <c r="A170" i="19" s="1"/>
  <c r="F170" i="19"/>
  <c r="B185" i="29"/>
  <c r="A185" i="29" s="1"/>
  <c r="F185" i="29"/>
  <c r="M172" i="11"/>
  <c r="K173" i="11" s="1"/>
  <c r="E173" i="11" s="1"/>
  <c r="L172" i="11"/>
  <c r="J173" i="11" s="1"/>
  <c r="D173" i="11" s="1"/>
  <c r="I170" i="19"/>
  <c r="I172" i="15"/>
  <c r="M167" i="24"/>
  <c r="K168" i="24" s="1"/>
  <c r="E168" i="24" s="1"/>
  <c r="L167" i="24"/>
  <c r="J168" i="24" s="1"/>
  <c r="D168" i="24" s="1"/>
  <c r="B169" i="21"/>
  <c r="A169" i="21" s="1"/>
  <c r="F169" i="21"/>
  <c r="S168" i="22"/>
  <c r="S167" i="24"/>
  <c r="L171" i="16"/>
  <c r="J172" i="16" s="1"/>
  <c r="M171" i="16"/>
  <c r="K172" i="16" s="1"/>
  <c r="E172" i="16" s="1"/>
  <c r="I167" i="25"/>
  <c r="M166" i="26"/>
  <c r="K167" i="26" s="1"/>
  <c r="E167" i="26" s="1"/>
  <c r="L166" i="26"/>
  <c r="J167" i="26" s="1"/>
  <c r="D167" i="26" s="1"/>
  <c r="E169" i="21"/>
  <c r="S169" i="20"/>
  <c r="E170" i="19"/>
  <c r="E185" i="29"/>
  <c r="S172" i="11"/>
  <c r="L168" i="22"/>
  <c r="J169" i="22" s="1"/>
  <c r="D169" i="22" s="1"/>
  <c r="M168" i="22"/>
  <c r="K169" i="22" s="1"/>
  <c r="B169" i="20"/>
  <c r="A169" i="20" s="1"/>
  <c r="F169" i="20"/>
  <c r="I185" i="29"/>
  <c r="E171" i="17"/>
  <c r="E168" i="23"/>
  <c r="I169" i="21"/>
  <c r="B172" i="11"/>
  <c r="A172" i="11" s="1"/>
  <c r="F172" i="11"/>
  <c r="D172" i="15"/>
  <c r="B168" i="22"/>
  <c r="A168" i="22" s="1"/>
  <c r="F168" i="22"/>
  <c r="L170" i="18"/>
  <c r="J171" i="18" s="1"/>
  <c r="M170" i="18"/>
  <c r="K171" i="18" s="1"/>
  <c r="E171" i="18" s="1"/>
  <c r="B166" i="26"/>
  <c r="A166" i="26" s="1"/>
  <c r="F166" i="26"/>
  <c r="U183" i="29"/>
  <c r="T184" i="29"/>
  <c r="I168" i="23"/>
  <c r="B167" i="24"/>
  <c r="A167" i="24" s="1"/>
  <c r="F167" i="24"/>
  <c r="I171" i="17"/>
  <c r="D171" i="17"/>
  <c r="S166" i="26"/>
  <c r="T166" i="25"/>
  <c r="U165" i="25"/>
  <c r="T170" i="17"/>
  <c r="U169" i="17"/>
  <c r="U166" i="23"/>
  <c r="T167" i="23"/>
  <c r="S171" i="16"/>
  <c r="T166" i="26" l="1"/>
  <c r="U165" i="26"/>
  <c r="S172" i="16"/>
  <c r="T172" i="16" s="1"/>
  <c r="M169" i="21"/>
  <c r="K170" i="21" s="1"/>
  <c r="E170" i="21" s="1"/>
  <c r="L169" i="21"/>
  <c r="J170" i="21" s="1"/>
  <c r="T169" i="20"/>
  <c r="U168" i="20"/>
  <c r="M167" i="25"/>
  <c r="K168" i="25" s="1"/>
  <c r="L167" i="25"/>
  <c r="J168" i="25" s="1"/>
  <c r="S171" i="18"/>
  <c r="U170" i="18" s="1"/>
  <c r="S172" i="15"/>
  <c r="U170" i="16"/>
  <c r="T171" i="16"/>
  <c r="L171" i="17"/>
  <c r="J172" i="17" s="1"/>
  <c r="M171" i="17"/>
  <c r="K172" i="17" s="1"/>
  <c r="B173" i="11"/>
  <c r="A173" i="11" s="1"/>
  <c r="F173" i="11"/>
  <c r="S168" i="23"/>
  <c r="S185" i="29"/>
  <c r="S170" i="20"/>
  <c r="U169" i="20" s="1"/>
  <c r="E169" i="22"/>
  <c r="M172" i="15"/>
  <c r="K173" i="15" s="1"/>
  <c r="L172" i="15"/>
  <c r="J173" i="15" s="1"/>
  <c r="D173" i="15" s="1"/>
  <c r="L170" i="19"/>
  <c r="J171" i="19" s="1"/>
  <c r="M170" i="19"/>
  <c r="K171" i="19" s="1"/>
  <c r="E171" i="19" s="1"/>
  <c r="U169" i="18"/>
  <c r="T170" i="18"/>
  <c r="B171" i="17"/>
  <c r="A171" i="17" s="1"/>
  <c r="F171" i="17"/>
  <c r="I171" i="18"/>
  <c r="D171" i="18"/>
  <c r="B172" i="15"/>
  <c r="A172" i="15" s="1"/>
  <c r="F172" i="15"/>
  <c r="S173" i="11"/>
  <c r="U172" i="11" s="1"/>
  <c r="S168" i="24"/>
  <c r="T168" i="24" s="1"/>
  <c r="I170" i="20"/>
  <c r="T167" i="25"/>
  <c r="B168" i="24"/>
  <c r="A168" i="24" s="1"/>
  <c r="F168" i="24"/>
  <c r="B167" i="26"/>
  <c r="A167" i="26" s="1"/>
  <c r="F167" i="26"/>
  <c r="M185" i="29"/>
  <c r="K186" i="29" s="1"/>
  <c r="L185" i="29"/>
  <c r="J186" i="29" s="1"/>
  <c r="U171" i="11"/>
  <c r="T172" i="11"/>
  <c r="I167" i="26"/>
  <c r="T167" i="24"/>
  <c r="U166" i="24"/>
  <c r="S167" i="26"/>
  <c r="L168" i="23"/>
  <c r="J169" i="23" s="1"/>
  <c r="M168" i="23"/>
  <c r="K169" i="23" s="1"/>
  <c r="E169" i="23" s="1"/>
  <c r="B169" i="22"/>
  <c r="A169" i="22" s="1"/>
  <c r="F169" i="22"/>
  <c r="S171" i="17"/>
  <c r="D170" i="20"/>
  <c r="I169" i="22"/>
  <c r="S170" i="19"/>
  <c r="S169" i="21"/>
  <c r="I172" i="16"/>
  <c r="D172" i="16"/>
  <c r="T168" i="22"/>
  <c r="U167" i="22"/>
  <c r="I168" i="24"/>
  <c r="I173" i="11"/>
  <c r="T173" i="11" l="1"/>
  <c r="U171" i="16"/>
  <c r="S171" i="19"/>
  <c r="T171" i="19" s="1"/>
  <c r="M168" i="24"/>
  <c r="K169" i="24" s="1"/>
  <c r="L168" i="24"/>
  <c r="J169" i="24" s="1"/>
  <c r="S170" i="21"/>
  <c r="U169" i="21" s="1"/>
  <c r="I171" i="19"/>
  <c r="D171" i="19"/>
  <c r="S169" i="23"/>
  <c r="U168" i="23" s="1"/>
  <c r="I170" i="21"/>
  <c r="D170" i="21"/>
  <c r="U168" i="21"/>
  <c r="T169" i="21"/>
  <c r="M169" i="22"/>
  <c r="K170" i="22" s="1"/>
  <c r="L169" i="22"/>
  <c r="J170" i="22" s="1"/>
  <c r="B173" i="15"/>
  <c r="A173" i="15" s="1"/>
  <c r="F173" i="15"/>
  <c r="L171" i="18"/>
  <c r="J172" i="18" s="1"/>
  <c r="M171" i="18"/>
  <c r="K172" i="18" s="1"/>
  <c r="I173" i="15"/>
  <c r="U184" i="29"/>
  <c r="T185" i="29"/>
  <c r="I172" i="17"/>
  <c r="B170" i="20"/>
  <c r="A170" i="20" s="1"/>
  <c r="F170" i="20"/>
  <c r="M167" i="26"/>
  <c r="K168" i="26" s="1"/>
  <c r="L167" i="26"/>
  <c r="J168" i="26" s="1"/>
  <c r="M170" i="20"/>
  <c r="K171" i="20" s="1"/>
  <c r="L170" i="20"/>
  <c r="J171" i="20" s="1"/>
  <c r="D171" i="20" s="1"/>
  <c r="T171" i="18"/>
  <c r="E173" i="15"/>
  <c r="I168" i="25"/>
  <c r="D168" i="25"/>
  <c r="U166" i="26"/>
  <c r="L173" i="11"/>
  <c r="J174" i="11" s="1"/>
  <c r="M173" i="11"/>
  <c r="K174" i="11" s="1"/>
  <c r="U170" i="17"/>
  <c r="T171" i="17"/>
  <c r="I169" i="23"/>
  <c r="D169" i="23"/>
  <c r="E186" i="29"/>
  <c r="B172" i="16"/>
  <c r="A172" i="16" s="1"/>
  <c r="F172" i="16"/>
  <c r="L172" i="16"/>
  <c r="J173" i="16" s="1"/>
  <c r="D173" i="16" s="1"/>
  <c r="M172" i="16"/>
  <c r="K173" i="16" s="1"/>
  <c r="T170" i="19"/>
  <c r="U169" i="19"/>
  <c r="E172" i="17"/>
  <c r="U167" i="24"/>
  <c r="I186" i="29"/>
  <c r="D186" i="29"/>
  <c r="B171" i="18"/>
  <c r="A171" i="18" s="1"/>
  <c r="F171" i="18"/>
  <c r="D172" i="17"/>
  <c r="S169" i="22"/>
  <c r="U167" i="23"/>
  <c r="T168" i="23"/>
  <c r="U171" i="15"/>
  <c r="T172" i="15"/>
  <c r="E168" i="25"/>
  <c r="T170" i="20"/>
  <c r="T167" i="26"/>
  <c r="U170" i="19" l="1"/>
  <c r="T169" i="23"/>
  <c r="T170" i="21"/>
  <c r="B173" i="16"/>
  <c r="A173" i="16" s="1"/>
  <c r="F173" i="16"/>
  <c r="E171" i="20"/>
  <c r="B171" i="19"/>
  <c r="A171" i="19" s="1"/>
  <c r="F171" i="19"/>
  <c r="I169" i="24"/>
  <c r="D169" i="24"/>
  <c r="B172" i="17"/>
  <c r="A172" i="17" s="1"/>
  <c r="F172" i="17"/>
  <c r="B186" i="29"/>
  <c r="A186" i="29" s="1"/>
  <c r="F186" i="29"/>
  <c r="M169" i="23"/>
  <c r="K170" i="23" s="1"/>
  <c r="L169" i="23"/>
  <c r="J170" i="23" s="1"/>
  <c r="M168" i="25"/>
  <c r="K169" i="25" s="1"/>
  <c r="L168" i="25"/>
  <c r="J169" i="25" s="1"/>
  <c r="D169" i="25" s="1"/>
  <c r="B171" i="20"/>
  <c r="A171" i="20" s="1"/>
  <c r="F171" i="20"/>
  <c r="L173" i="15"/>
  <c r="J174" i="15" s="1"/>
  <c r="M173" i="15"/>
  <c r="K174" i="15" s="1"/>
  <c r="L170" i="21"/>
  <c r="J171" i="21" s="1"/>
  <c r="D171" i="21" s="1"/>
  <c r="M170" i="21"/>
  <c r="K171" i="21" s="1"/>
  <c r="E169" i="24"/>
  <c r="S168" i="25"/>
  <c r="E170" i="22"/>
  <c r="S172" i="17"/>
  <c r="S186" i="29"/>
  <c r="E174" i="11"/>
  <c r="S173" i="15"/>
  <c r="I168" i="26"/>
  <c r="D168" i="26"/>
  <c r="L171" i="19"/>
  <c r="J172" i="19" s="1"/>
  <c r="D172" i="19" s="1"/>
  <c r="M171" i="19"/>
  <c r="K172" i="19" s="1"/>
  <c r="I173" i="16"/>
  <c r="I172" i="18"/>
  <c r="U168" i="22"/>
  <c r="T169" i="22"/>
  <c r="D172" i="18"/>
  <c r="M186" i="29"/>
  <c r="K187" i="29" s="1"/>
  <c r="L186" i="29"/>
  <c r="J187" i="29" s="1"/>
  <c r="D187" i="29" s="1"/>
  <c r="E173" i="16"/>
  <c r="B169" i="23"/>
  <c r="A169" i="23" s="1"/>
  <c r="F169" i="23"/>
  <c r="I174" i="11"/>
  <c r="D174" i="11"/>
  <c r="B168" i="25"/>
  <c r="A168" i="25" s="1"/>
  <c r="F168" i="25"/>
  <c r="I171" i="20"/>
  <c r="E168" i="26"/>
  <c r="M172" i="17"/>
  <c r="K173" i="17" s="1"/>
  <c r="E173" i="17" s="1"/>
  <c r="L172" i="17"/>
  <c r="J173" i="17" s="1"/>
  <c r="E172" i="18"/>
  <c r="I170" i="22"/>
  <c r="D170" i="22"/>
  <c r="B170" i="21"/>
  <c r="A170" i="21" s="1"/>
  <c r="F170" i="21"/>
  <c r="S173" i="17" l="1"/>
  <c r="T173" i="17" s="1"/>
  <c r="B171" i="21"/>
  <c r="A171" i="21" s="1"/>
  <c r="F171" i="21"/>
  <c r="M170" i="22"/>
  <c r="K171" i="22" s="1"/>
  <c r="E171" i="22" s="1"/>
  <c r="L170" i="22"/>
  <c r="J171" i="22" s="1"/>
  <c r="B169" i="25"/>
  <c r="A169" i="25" s="1"/>
  <c r="F169" i="25"/>
  <c r="S173" i="16"/>
  <c r="I171" i="21"/>
  <c r="B187" i="29"/>
  <c r="A187" i="29" s="1"/>
  <c r="F187" i="29"/>
  <c r="S171" i="20"/>
  <c r="S172" i="18"/>
  <c r="E172" i="19"/>
  <c r="M168" i="26"/>
  <c r="K169" i="26" s="1"/>
  <c r="E169" i="26" s="1"/>
  <c r="L168" i="26"/>
  <c r="J169" i="26" s="1"/>
  <c r="D169" i="26" s="1"/>
  <c r="S169" i="24"/>
  <c r="I170" i="23"/>
  <c r="B169" i="24"/>
  <c r="A169" i="24" s="1"/>
  <c r="F169" i="24"/>
  <c r="B172" i="19"/>
  <c r="A172" i="19" s="1"/>
  <c r="F172" i="19"/>
  <c r="B170" i="22"/>
  <c r="A170" i="22" s="1"/>
  <c r="F170" i="22"/>
  <c r="L171" i="20"/>
  <c r="J172" i="20" s="1"/>
  <c r="M171" i="20"/>
  <c r="K172" i="20" s="1"/>
  <c r="E172" i="20" s="1"/>
  <c r="B174" i="11"/>
  <c r="A174" i="11" s="1"/>
  <c r="F174" i="11"/>
  <c r="D170" i="23"/>
  <c r="I187" i="29"/>
  <c r="M172" i="18"/>
  <c r="K173" i="18" s="1"/>
  <c r="E173" i="18" s="1"/>
  <c r="L172" i="18"/>
  <c r="J173" i="18" s="1"/>
  <c r="D173" i="18" s="1"/>
  <c r="I172" i="19"/>
  <c r="E174" i="15"/>
  <c r="T186" i="29"/>
  <c r="U185" i="29"/>
  <c r="S170" i="22"/>
  <c r="I174" i="15"/>
  <c r="D174" i="15"/>
  <c r="E170" i="23"/>
  <c r="L174" i="11"/>
  <c r="J175" i="11" s="1"/>
  <c r="M174" i="11"/>
  <c r="K175" i="11" s="1"/>
  <c r="E175" i="11" s="1"/>
  <c r="B172" i="18"/>
  <c r="A172" i="18" s="1"/>
  <c r="F172" i="18"/>
  <c r="L173" i="16"/>
  <c r="J174" i="16" s="1"/>
  <c r="M173" i="16"/>
  <c r="K174" i="16" s="1"/>
  <c r="E174" i="16" s="1"/>
  <c r="S174" i="11"/>
  <c r="T168" i="25"/>
  <c r="U167" i="25"/>
  <c r="T172" i="17"/>
  <c r="U171" i="17"/>
  <c r="I173" i="17"/>
  <c r="S168" i="26"/>
  <c r="B168" i="26"/>
  <c r="A168" i="26" s="1"/>
  <c r="F168" i="26"/>
  <c r="T173" i="15"/>
  <c r="U172" i="15"/>
  <c r="E187" i="29"/>
  <c r="E169" i="25"/>
  <c r="E171" i="21"/>
  <c r="I169" i="25"/>
  <c r="D173" i="17"/>
  <c r="M169" i="24"/>
  <c r="K170" i="24" s="1"/>
  <c r="E170" i="24" s="1"/>
  <c r="L169" i="24"/>
  <c r="J170" i="24" s="1"/>
  <c r="D170" i="24" s="1"/>
  <c r="U172" i="17" l="1"/>
  <c r="S172" i="20"/>
  <c r="U171" i="20" s="1"/>
  <c r="S169" i="26"/>
  <c r="U168" i="26" s="1"/>
  <c r="S175" i="11"/>
  <c r="I175" i="11"/>
  <c r="L172" i="19"/>
  <c r="J173" i="19" s="1"/>
  <c r="M172" i="19"/>
  <c r="K173" i="19" s="1"/>
  <c r="E173" i="19" s="1"/>
  <c r="S172" i="19"/>
  <c r="S174" i="16"/>
  <c r="U173" i="16" s="1"/>
  <c r="M169" i="25"/>
  <c r="K170" i="25" s="1"/>
  <c r="E170" i="25" s="1"/>
  <c r="L169" i="25"/>
  <c r="J170" i="25" s="1"/>
  <c r="B169" i="26"/>
  <c r="A169" i="26" s="1"/>
  <c r="F169" i="26"/>
  <c r="B173" i="18"/>
  <c r="A173" i="18" s="1"/>
  <c r="F173" i="18"/>
  <c r="B174" i="15"/>
  <c r="A174" i="15" s="1"/>
  <c r="F174" i="15"/>
  <c r="I173" i="18"/>
  <c r="B170" i="23"/>
  <c r="A170" i="23" s="1"/>
  <c r="F170" i="23"/>
  <c r="T169" i="24"/>
  <c r="U168" i="24"/>
  <c r="T173" i="16"/>
  <c r="U172" i="16"/>
  <c r="I171" i="22"/>
  <c r="S169" i="25"/>
  <c r="S170" i="23"/>
  <c r="S174" i="15"/>
  <c r="I172" i="20"/>
  <c r="D172" i="20"/>
  <c r="D171" i="22"/>
  <c r="I169" i="26"/>
  <c r="U171" i="18"/>
  <c r="T172" i="18"/>
  <c r="S171" i="21"/>
  <c r="S171" i="22"/>
  <c r="U170" i="22" s="1"/>
  <c r="M187" i="29"/>
  <c r="K188" i="29" s="1"/>
  <c r="L187" i="29"/>
  <c r="J188" i="29" s="1"/>
  <c r="B170" i="24"/>
  <c r="A170" i="24" s="1"/>
  <c r="F170" i="24"/>
  <c r="S170" i="24"/>
  <c r="U170" i="20"/>
  <c r="T171" i="20"/>
  <c r="I170" i="24"/>
  <c r="T168" i="26"/>
  <c r="U167" i="26"/>
  <c r="U173" i="11"/>
  <c r="T174" i="11"/>
  <c r="U169" i="22"/>
  <c r="T170" i="22"/>
  <c r="B173" i="17"/>
  <c r="A173" i="17" s="1"/>
  <c r="F173" i="17"/>
  <c r="S187" i="29"/>
  <c r="M173" i="17"/>
  <c r="K174" i="17" s="1"/>
  <c r="L173" i="17"/>
  <c r="J174" i="17" s="1"/>
  <c r="D174" i="17" s="1"/>
  <c r="I174" i="16"/>
  <c r="D174" i="16"/>
  <c r="L174" i="15"/>
  <c r="J175" i="15" s="1"/>
  <c r="M174" i="15"/>
  <c r="K175" i="15" s="1"/>
  <c r="D175" i="11"/>
  <c r="L170" i="23"/>
  <c r="J171" i="23" s="1"/>
  <c r="D171" i="23" s="1"/>
  <c r="M170" i="23"/>
  <c r="K171" i="23" s="1"/>
  <c r="E171" i="23" s="1"/>
  <c r="S173" i="18"/>
  <c r="L171" i="21"/>
  <c r="J172" i="21" s="1"/>
  <c r="M171" i="21"/>
  <c r="K172" i="21" s="1"/>
  <c r="T172" i="20" l="1"/>
  <c r="T171" i="22"/>
  <c r="T169" i="26"/>
  <c r="S171" i="23"/>
  <c r="T171" i="23" s="1"/>
  <c r="I172" i="21"/>
  <c r="D172" i="21"/>
  <c r="I175" i="15"/>
  <c r="T187" i="29"/>
  <c r="U186" i="29"/>
  <c r="B171" i="23"/>
  <c r="A171" i="23" s="1"/>
  <c r="F171" i="23"/>
  <c r="I173" i="19"/>
  <c r="D173" i="19"/>
  <c r="I174" i="17"/>
  <c r="M169" i="26"/>
  <c r="K170" i="26" s="1"/>
  <c r="L169" i="26"/>
  <c r="J170" i="26" s="1"/>
  <c r="M172" i="20"/>
  <c r="K173" i="20" s="1"/>
  <c r="L172" i="20"/>
  <c r="J173" i="20" s="1"/>
  <c r="D173" i="20" s="1"/>
  <c r="T174" i="16"/>
  <c r="T170" i="24"/>
  <c r="D175" i="15"/>
  <c r="I170" i="25"/>
  <c r="D170" i="25"/>
  <c r="S173" i="19"/>
  <c r="U172" i="19" s="1"/>
  <c r="B175" i="11"/>
  <c r="A175" i="11" s="1"/>
  <c r="F175" i="11"/>
  <c r="B174" i="16"/>
  <c r="A174" i="16" s="1"/>
  <c r="F174" i="16"/>
  <c r="E174" i="17"/>
  <c r="U174" i="11"/>
  <c r="T173" i="18"/>
  <c r="B171" i="22"/>
  <c r="A171" i="22" s="1"/>
  <c r="F171" i="22"/>
  <c r="T170" i="23"/>
  <c r="U169" i="23"/>
  <c r="S170" i="25"/>
  <c r="T170" i="25" s="1"/>
  <c r="L171" i="22"/>
  <c r="J172" i="22" s="1"/>
  <c r="M171" i="22"/>
  <c r="K172" i="22" s="1"/>
  <c r="U169" i="24"/>
  <c r="U171" i="19"/>
  <c r="T172" i="19"/>
  <c r="L175" i="11"/>
  <c r="J176" i="11" s="1"/>
  <c r="M175" i="11"/>
  <c r="K176" i="11" s="1"/>
  <c r="L174" i="16"/>
  <c r="J175" i="16" s="1"/>
  <c r="M174" i="16"/>
  <c r="K175" i="16" s="1"/>
  <c r="B174" i="17"/>
  <c r="A174" i="17" s="1"/>
  <c r="F174" i="17"/>
  <c r="T171" i="21"/>
  <c r="U170" i="21"/>
  <c r="T174" i="15"/>
  <c r="U173" i="15"/>
  <c r="I171" i="23"/>
  <c r="E188" i="29"/>
  <c r="T175" i="11"/>
  <c r="M170" i="24"/>
  <c r="K171" i="24" s="1"/>
  <c r="L170" i="24"/>
  <c r="J171" i="24" s="1"/>
  <c r="I188" i="29"/>
  <c r="D188" i="29"/>
  <c r="E172" i="21"/>
  <c r="U172" i="18"/>
  <c r="B172" i="20"/>
  <c r="A172" i="20" s="1"/>
  <c r="F172" i="20"/>
  <c r="E175" i="15"/>
  <c r="U168" i="25"/>
  <c r="T169" i="25"/>
  <c r="L173" i="18"/>
  <c r="J174" i="18" s="1"/>
  <c r="M173" i="18"/>
  <c r="K174" i="18" s="1"/>
  <c r="U170" i="23" l="1"/>
  <c r="U169" i="25"/>
  <c r="I171" i="24"/>
  <c r="D171" i="24"/>
  <c r="I176" i="11"/>
  <c r="I172" i="22"/>
  <c r="D172" i="22"/>
  <c r="B175" i="15"/>
  <c r="A175" i="15" s="1"/>
  <c r="F175" i="15"/>
  <c r="E173" i="20"/>
  <c r="M172" i="21"/>
  <c r="K173" i="21" s="1"/>
  <c r="E173" i="21" s="1"/>
  <c r="L172" i="21"/>
  <c r="J173" i="21" s="1"/>
  <c r="E171" i="24"/>
  <c r="I175" i="16"/>
  <c r="D176" i="11"/>
  <c r="B170" i="25"/>
  <c r="A170" i="25" s="1"/>
  <c r="F170" i="25"/>
  <c r="I170" i="26"/>
  <c r="D170" i="26"/>
  <c r="I174" i="18"/>
  <c r="D174" i="18"/>
  <c r="D175" i="16"/>
  <c r="E170" i="26"/>
  <c r="B173" i="19"/>
  <c r="A173" i="19" s="1"/>
  <c r="F173" i="19"/>
  <c r="L175" i="15"/>
  <c r="J176" i="15" s="1"/>
  <c r="M175" i="15"/>
  <c r="K176" i="15" s="1"/>
  <c r="E176" i="15" s="1"/>
  <c r="S172" i="21"/>
  <c r="E175" i="16"/>
  <c r="L173" i="19"/>
  <c r="J174" i="19" s="1"/>
  <c r="D174" i="19" s="1"/>
  <c r="M173" i="19"/>
  <c r="K174" i="19" s="1"/>
  <c r="E174" i="18"/>
  <c r="B173" i="20"/>
  <c r="A173" i="20" s="1"/>
  <c r="F173" i="20"/>
  <c r="B188" i="29"/>
  <c r="A188" i="29" s="1"/>
  <c r="F188" i="29"/>
  <c r="S175" i="15"/>
  <c r="M188" i="29"/>
  <c r="K189" i="29" s="1"/>
  <c r="L188" i="29"/>
  <c r="J189" i="29" s="1"/>
  <c r="D189" i="29" s="1"/>
  <c r="S188" i="29"/>
  <c r="L171" i="23"/>
  <c r="J172" i="23" s="1"/>
  <c r="M171" i="23"/>
  <c r="K172" i="23" s="1"/>
  <c r="E176" i="11"/>
  <c r="T173" i="19"/>
  <c r="E172" i="22"/>
  <c r="S174" i="17"/>
  <c r="L170" i="25"/>
  <c r="J171" i="25" s="1"/>
  <c r="M170" i="25"/>
  <c r="K171" i="25" s="1"/>
  <c r="I173" i="20"/>
  <c r="M174" i="17"/>
  <c r="K175" i="17" s="1"/>
  <c r="L174" i="17"/>
  <c r="J175" i="17" s="1"/>
  <c r="B172" i="21"/>
  <c r="A172" i="21" s="1"/>
  <c r="F172" i="21"/>
  <c r="B174" i="19" l="1"/>
  <c r="A174" i="19" s="1"/>
  <c r="F174" i="19"/>
  <c r="S176" i="15"/>
  <c r="U175" i="15" s="1"/>
  <c r="B189" i="29"/>
  <c r="A189" i="29" s="1"/>
  <c r="F189" i="29"/>
  <c r="E171" i="25"/>
  <c r="I176" i="15"/>
  <c r="M176" i="11"/>
  <c r="K177" i="11" s="1"/>
  <c r="E177" i="11" s="1"/>
  <c r="L176" i="11"/>
  <c r="J177" i="11" s="1"/>
  <c r="D177" i="11" s="1"/>
  <c r="I171" i="25"/>
  <c r="S176" i="11"/>
  <c r="U187" i="29"/>
  <c r="T188" i="29"/>
  <c r="U174" i="15"/>
  <c r="T175" i="15"/>
  <c r="S174" i="18"/>
  <c r="S173" i="21"/>
  <c r="T173" i="21" s="1"/>
  <c r="B170" i="26"/>
  <c r="A170" i="26" s="1"/>
  <c r="F170" i="26"/>
  <c r="D171" i="25"/>
  <c r="I173" i="21"/>
  <c r="B171" i="24"/>
  <c r="A171" i="24" s="1"/>
  <c r="F171" i="24"/>
  <c r="D173" i="21"/>
  <c r="E175" i="17"/>
  <c r="S172" i="22"/>
  <c r="E189" i="29"/>
  <c r="T172" i="21"/>
  <c r="U171" i="21"/>
  <c r="B174" i="18"/>
  <c r="A174" i="18" s="1"/>
  <c r="F174" i="18"/>
  <c r="M175" i="16"/>
  <c r="K176" i="16" s="1"/>
  <c r="E176" i="16" s="1"/>
  <c r="L175" i="16"/>
  <c r="J176" i="16" s="1"/>
  <c r="D176" i="16" s="1"/>
  <c r="D176" i="15"/>
  <c r="L172" i="22"/>
  <c r="J173" i="22" s="1"/>
  <c r="D173" i="22" s="1"/>
  <c r="M172" i="22"/>
  <c r="K173" i="22" s="1"/>
  <c r="E173" i="22" s="1"/>
  <c r="I175" i="17"/>
  <c r="D175" i="17"/>
  <c r="I172" i="23"/>
  <c r="D172" i="23"/>
  <c r="I174" i="19"/>
  <c r="S170" i="26"/>
  <c r="B172" i="22"/>
  <c r="A172" i="22" s="1"/>
  <c r="F172" i="22"/>
  <c r="M173" i="20"/>
  <c r="K174" i="20" s="1"/>
  <c r="E174" i="20" s="1"/>
  <c r="L173" i="20"/>
  <c r="J174" i="20" s="1"/>
  <c r="U173" i="17"/>
  <c r="T174" i="17"/>
  <c r="E172" i="23"/>
  <c r="I189" i="29"/>
  <c r="E174" i="19"/>
  <c r="S175" i="16"/>
  <c r="B175" i="16"/>
  <c r="A175" i="16" s="1"/>
  <c r="F175" i="16"/>
  <c r="M174" i="18"/>
  <c r="K175" i="18" s="1"/>
  <c r="L174" i="18"/>
  <c r="J175" i="18" s="1"/>
  <c r="D175" i="18" s="1"/>
  <c r="M170" i="26"/>
  <c r="K171" i="26" s="1"/>
  <c r="L170" i="26"/>
  <c r="J171" i="26" s="1"/>
  <c r="B176" i="11"/>
  <c r="A176" i="11" s="1"/>
  <c r="F176" i="11"/>
  <c r="S171" i="24"/>
  <c r="S173" i="20"/>
  <c r="L171" i="24"/>
  <c r="J172" i="24" s="1"/>
  <c r="D172" i="24" s="1"/>
  <c r="M171" i="24"/>
  <c r="K172" i="24" s="1"/>
  <c r="U172" i="21" l="1"/>
  <c r="B177" i="11"/>
  <c r="A177" i="11" s="1"/>
  <c r="F177" i="11"/>
  <c r="B172" i="24"/>
  <c r="A172" i="24" s="1"/>
  <c r="F172" i="24"/>
  <c r="S177" i="11"/>
  <c r="T177" i="11" s="1"/>
  <c r="S174" i="20"/>
  <c r="T174" i="20" s="1"/>
  <c r="M172" i="23"/>
  <c r="K173" i="23" s="1"/>
  <c r="E173" i="23" s="1"/>
  <c r="L172" i="23"/>
  <c r="J173" i="23" s="1"/>
  <c r="D173" i="23" s="1"/>
  <c r="B176" i="15"/>
  <c r="A176" i="15" s="1"/>
  <c r="F176" i="15"/>
  <c r="U172" i="20"/>
  <c r="T173" i="20"/>
  <c r="B173" i="22"/>
  <c r="A173" i="22" s="1"/>
  <c r="F173" i="22"/>
  <c r="T172" i="22"/>
  <c r="U171" i="22"/>
  <c r="B176" i="16"/>
  <c r="A176" i="16" s="1"/>
  <c r="F176" i="16"/>
  <c r="U174" i="16"/>
  <c r="T175" i="16"/>
  <c r="L189" i="29"/>
  <c r="J190" i="29" s="1"/>
  <c r="M189" i="29"/>
  <c r="K190" i="29" s="1"/>
  <c r="E190" i="29" s="1"/>
  <c r="U169" i="26"/>
  <c r="T170" i="26"/>
  <c r="B172" i="23"/>
  <c r="A172" i="23" s="1"/>
  <c r="F172" i="23"/>
  <c r="I176" i="16"/>
  <c r="S175" i="17"/>
  <c r="T176" i="11"/>
  <c r="U175" i="11"/>
  <c r="M171" i="25"/>
  <c r="K172" i="25" s="1"/>
  <c r="L171" i="25"/>
  <c r="J172" i="25" s="1"/>
  <c r="D172" i="25" s="1"/>
  <c r="S171" i="25"/>
  <c r="I171" i="26"/>
  <c r="M174" i="19"/>
  <c r="K175" i="19" s="1"/>
  <c r="E175" i="19" s="1"/>
  <c r="L174" i="19"/>
  <c r="J175" i="19" s="1"/>
  <c r="S173" i="22"/>
  <c r="U172" i="22" s="1"/>
  <c r="L173" i="21"/>
  <c r="J174" i="21" s="1"/>
  <c r="D174" i="21" s="1"/>
  <c r="M173" i="21"/>
  <c r="K174" i="21" s="1"/>
  <c r="U173" i="18"/>
  <c r="T174" i="18"/>
  <c r="I177" i="11"/>
  <c r="L176" i="15"/>
  <c r="J177" i="15" s="1"/>
  <c r="M176" i="15"/>
  <c r="K177" i="15" s="1"/>
  <c r="S176" i="16"/>
  <c r="I174" i="20"/>
  <c r="D174" i="20"/>
  <c r="L175" i="17"/>
  <c r="J176" i="17" s="1"/>
  <c r="D176" i="17" s="1"/>
  <c r="M175" i="17"/>
  <c r="K176" i="17" s="1"/>
  <c r="E176" i="17" s="1"/>
  <c r="B175" i="18"/>
  <c r="A175" i="18" s="1"/>
  <c r="F175" i="18"/>
  <c r="B171" i="25"/>
  <c r="A171" i="25" s="1"/>
  <c r="F171" i="25"/>
  <c r="E172" i="24"/>
  <c r="I172" i="24"/>
  <c r="T171" i="24"/>
  <c r="U170" i="24"/>
  <c r="I175" i="18"/>
  <c r="S174" i="19"/>
  <c r="S172" i="23"/>
  <c r="E171" i="26"/>
  <c r="B175" i="17"/>
  <c r="A175" i="17" s="1"/>
  <c r="F175" i="17"/>
  <c r="I173" i="22"/>
  <c r="S189" i="29"/>
  <c r="B173" i="21"/>
  <c r="A173" i="21" s="1"/>
  <c r="F173" i="21"/>
  <c r="D171" i="26"/>
  <c r="E175" i="18"/>
  <c r="T176" i="15"/>
  <c r="U173" i="20" l="1"/>
  <c r="T173" i="22"/>
  <c r="S173" i="23"/>
  <c r="U172" i="23" s="1"/>
  <c r="S190" i="29"/>
  <c r="S175" i="18"/>
  <c r="E174" i="21"/>
  <c r="I175" i="19"/>
  <c r="D175" i="19"/>
  <c r="T171" i="25"/>
  <c r="U170" i="25"/>
  <c r="U175" i="16"/>
  <c r="B171" i="26"/>
  <c r="A171" i="26" s="1"/>
  <c r="F171" i="26"/>
  <c r="S171" i="26"/>
  <c r="I177" i="15"/>
  <c r="B173" i="23"/>
  <c r="A173" i="23" s="1"/>
  <c r="F173" i="23"/>
  <c r="I190" i="29"/>
  <c r="D190" i="29"/>
  <c r="D177" i="15"/>
  <c r="U188" i="29"/>
  <c r="T189" i="29"/>
  <c r="S172" i="24"/>
  <c r="M174" i="20"/>
  <c r="K175" i="20" s="1"/>
  <c r="L174" i="20"/>
  <c r="J175" i="20" s="1"/>
  <c r="D175" i="20" s="1"/>
  <c r="L176" i="16"/>
  <c r="J177" i="16" s="1"/>
  <c r="M176" i="16"/>
  <c r="K177" i="16" s="1"/>
  <c r="B174" i="21"/>
  <c r="A174" i="21" s="1"/>
  <c r="F174" i="21"/>
  <c r="S175" i="19"/>
  <c r="T175" i="19" s="1"/>
  <c r="B174" i="20"/>
  <c r="A174" i="20" s="1"/>
  <c r="F174" i="20"/>
  <c r="E177" i="15"/>
  <c r="S176" i="17"/>
  <c r="U175" i="17" s="1"/>
  <c r="L173" i="22"/>
  <c r="J174" i="22" s="1"/>
  <c r="M173" i="22"/>
  <c r="K174" i="22" s="1"/>
  <c r="T174" i="19"/>
  <c r="U173" i="19"/>
  <c r="L172" i="24"/>
  <c r="J173" i="24" s="1"/>
  <c r="M172" i="24"/>
  <c r="K173" i="24" s="1"/>
  <c r="B172" i="25"/>
  <c r="A172" i="25" s="1"/>
  <c r="F172" i="25"/>
  <c r="I174" i="21"/>
  <c r="T176" i="16"/>
  <c r="B176" i="17"/>
  <c r="A176" i="17" s="1"/>
  <c r="F176" i="17"/>
  <c r="U171" i="23"/>
  <c r="T172" i="23"/>
  <c r="M175" i="18"/>
  <c r="K176" i="18" s="1"/>
  <c r="L175" i="18"/>
  <c r="J176" i="18" s="1"/>
  <c r="I176" i="17"/>
  <c r="M177" i="11"/>
  <c r="K178" i="11" s="1"/>
  <c r="L177" i="11"/>
  <c r="J178" i="11" s="1"/>
  <c r="L171" i="26"/>
  <c r="J172" i="26" s="1"/>
  <c r="D172" i="26" s="1"/>
  <c r="M171" i="26"/>
  <c r="K172" i="26" s="1"/>
  <c r="E172" i="26" s="1"/>
  <c r="E172" i="25"/>
  <c r="I172" i="25"/>
  <c r="U176" i="11"/>
  <c r="T175" i="17"/>
  <c r="U174" i="17"/>
  <c r="I173" i="23"/>
  <c r="T173" i="23" l="1"/>
  <c r="T176" i="17"/>
  <c r="U174" i="19"/>
  <c r="S172" i="26"/>
  <c r="T172" i="26" s="1"/>
  <c r="I178" i="11"/>
  <c r="D178" i="11"/>
  <c r="I174" i="22"/>
  <c r="D174" i="22"/>
  <c r="E175" i="20"/>
  <c r="L177" i="15"/>
  <c r="J178" i="15" s="1"/>
  <c r="M177" i="15"/>
  <c r="K178" i="15" s="1"/>
  <c r="E178" i="15" s="1"/>
  <c r="B172" i="26"/>
  <c r="A172" i="26" s="1"/>
  <c r="F172" i="26"/>
  <c r="M175" i="19"/>
  <c r="K176" i="19" s="1"/>
  <c r="L175" i="19"/>
  <c r="J176" i="19" s="1"/>
  <c r="D176" i="19" s="1"/>
  <c r="L173" i="23"/>
  <c r="J174" i="23" s="1"/>
  <c r="M173" i="23"/>
  <c r="K174" i="23" s="1"/>
  <c r="I172" i="26"/>
  <c r="M174" i="21"/>
  <c r="K175" i="21" s="1"/>
  <c r="E175" i="21" s="1"/>
  <c r="L174" i="21"/>
  <c r="J175" i="21" s="1"/>
  <c r="S174" i="21"/>
  <c r="M172" i="25"/>
  <c r="K173" i="25" s="1"/>
  <c r="L172" i="25"/>
  <c r="J173" i="25" s="1"/>
  <c r="M176" i="17"/>
  <c r="K177" i="17" s="1"/>
  <c r="L176" i="17"/>
  <c r="J177" i="17" s="1"/>
  <c r="S172" i="25"/>
  <c r="E174" i="22"/>
  <c r="B175" i="20"/>
  <c r="A175" i="20" s="1"/>
  <c r="F175" i="20"/>
  <c r="E177" i="16"/>
  <c r="I175" i="20"/>
  <c r="T172" i="24"/>
  <c r="U171" i="24"/>
  <c r="T190" i="29"/>
  <c r="L190" i="29"/>
  <c r="J191" i="29" s="1"/>
  <c r="D191" i="29" s="1"/>
  <c r="M190" i="29"/>
  <c r="K191" i="29" s="1"/>
  <c r="I176" i="18"/>
  <c r="D176" i="18"/>
  <c r="S177" i="15"/>
  <c r="I177" i="16"/>
  <c r="D177" i="16"/>
  <c r="B177" i="15"/>
  <c r="A177" i="15" s="1"/>
  <c r="F177" i="15"/>
  <c r="E178" i="11"/>
  <c r="B190" i="29"/>
  <c r="A190" i="29" s="1"/>
  <c r="F190" i="29"/>
  <c r="E176" i="18"/>
  <c r="I173" i="24"/>
  <c r="D173" i="24"/>
  <c r="E173" i="24"/>
  <c r="U189" i="29"/>
  <c r="U170" i="26"/>
  <c r="T171" i="26"/>
  <c r="B175" i="19"/>
  <c r="A175" i="19" s="1"/>
  <c r="F175" i="19"/>
  <c r="U174" i="18"/>
  <c r="T175" i="18"/>
  <c r="U171" i="26" l="1"/>
  <c r="S175" i="21"/>
  <c r="U174" i="21" s="1"/>
  <c r="B191" i="29"/>
  <c r="A191" i="29" s="1"/>
  <c r="F191" i="29"/>
  <c r="B177" i="16"/>
  <c r="A177" i="16" s="1"/>
  <c r="F177" i="16"/>
  <c r="U173" i="21"/>
  <c r="T174" i="21"/>
  <c r="I178" i="15"/>
  <c r="L178" i="11"/>
  <c r="J179" i="11" s="1"/>
  <c r="D179" i="11" s="1"/>
  <c r="M178" i="11"/>
  <c r="K179" i="11" s="1"/>
  <c r="E179" i="11" s="1"/>
  <c r="B176" i="18"/>
  <c r="A176" i="18" s="1"/>
  <c r="F176" i="18"/>
  <c r="L172" i="26"/>
  <c r="J173" i="26" s="1"/>
  <c r="M172" i="26"/>
  <c r="K173" i="26" s="1"/>
  <c r="S175" i="20"/>
  <c r="S176" i="18"/>
  <c r="D178" i="15"/>
  <c r="L177" i="16"/>
  <c r="J178" i="16" s="1"/>
  <c r="M177" i="16"/>
  <c r="K178" i="16" s="1"/>
  <c r="E178" i="16" s="1"/>
  <c r="I191" i="29"/>
  <c r="S177" i="16"/>
  <c r="B176" i="19"/>
  <c r="A176" i="19" s="1"/>
  <c r="F176" i="19"/>
  <c r="B173" i="24"/>
  <c r="A173" i="24" s="1"/>
  <c r="F173" i="24"/>
  <c r="S178" i="11"/>
  <c r="S178" i="15"/>
  <c r="T178" i="15" s="1"/>
  <c r="L176" i="18"/>
  <c r="J177" i="18" s="1"/>
  <c r="M176" i="18"/>
  <c r="K177" i="18" s="1"/>
  <c r="E177" i="18" s="1"/>
  <c r="S174" i="22"/>
  <c r="I173" i="25"/>
  <c r="D173" i="25"/>
  <c r="I174" i="23"/>
  <c r="D174" i="23"/>
  <c r="E176" i="19"/>
  <c r="B174" i="22"/>
  <c r="A174" i="22" s="1"/>
  <c r="F174" i="22"/>
  <c r="U176" i="15"/>
  <c r="T177" i="15"/>
  <c r="L173" i="24"/>
  <c r="J174" i="24" s="1"/>
  <c r="D174" i="24" s="1"/>
  <c r="M173" i="24"/>
  <c r="K174" i="24" s="1"/>
  <c r="E191" i="29"/>
  <c r="M175" i="20"/>
  <c r="K176" i="20" s="1"/>
  <c r="E176" i="20" s="1"/>
  <c r="L175" i="20"/>
  <c r="J176" i="20" s="1"/>
  <c r="E173" i="25"/>
  <c r="I177" i="17"/>
  <c r="D177" i="17"/>
  <c r="I175" i="21"/>
  <c r="D175" i="21"/>
  <c r="M174" i="22"/>
  <c r="K175" i="22" s="1"/>
  <c r="E175" i="22" s="1"/>
  <c r="L174" i="22"/>
  <c r="J175" i="22" s="1"/>
  <c r="S173" i="24"/>
  <c r="T172" i="25"/>
  <c r="U171" i="25"/>
  <c r="E177" i="17"/>
  <c r="E174" i="23"/>
  <c r="I176" i="19"/>
  <c r="B178" i="11"/>
  <c r="A178" i="11" s="1"/>
  <c r="F178" i="11"/>
  <c r="U177" i="15" l="1"/>
  <c r="S179" i="11"/>
  <c r="U178" i="11" s="1"/>
  <c r="S191" i="29"/>
  <c r="I177" i="18"/>
  <c r="U174" i="20"/>
  <c r="T175" i="20"/>
  <c r="L178" i="15"/>
  <c r="J179" i="15" s="1"/>
  <c r="D179" i="15" s="1"/>
  <c r="M178" i="15"/>
  <c r="K179" i="15" s="1"/>
  <c r="I175" i="22"/>
  <c r="S173" i="25"/>
  <c r="L174" i="23"/>
  <c r="J175" i="23" s="1"/>
  <c r="D175" i="23" s="1"/>
  <c r="M174" i="23"/>
  <c r="K175" i="23" s="1"/>
  <c r="E175" i="23" s="1"/>
  <c r="S175" i="22"/>
  <c r="T175" i="22" s="1"/>
  <c r="B178" i="15"/>
  <c r="A178" i="15" s="1"/>
  <c r="F178" i="15"/>
  <c r="S176" i="20"/>
  <c r="T176" i="20" s="1"/>
  <c r="B177" i="17"/>
  <c r="A177" i="17" s="1"/>
  <c r="F177" i="17"/>
  <c r="B179" i="11"/>
  <c r="A179" i="11" s="1"/>
  <c r="F179" i="11"/>
  <c r="S174" i="23"/>
  <c r="E174" i="24"/>
  <c r="B175" i="21"/>
  <c r="A175" i="21" s="1"/>
  <c r="F175" i="21"/>
  <c r="I174" i="24"/>
  <c r="D175" i="22"/>
  <c r="B173" i="25"/>
  <c r="A173" i="25" s="1"/>
  <c r="F173" i="25"/>
  <c r="S178" i="16"/>
  <c r="U177" i="16" s="1"/>
  <c r="U175" i="18"/>
  <c r="T176" i="18"/>
  <c r="I173" i="26"/>
  <c r="D173" i="26"/>
  <c r="D177" i="18"/>
  <c r="T175" i="21"/>
  <c r="U172" i="24"/>
  <c r="T173" i="24"/>
  <c r="M177" i="17"/>
  <c r="K178" i="17" s="1"/>
  <c r="E178" i="17" s="1"/>
  <c r="L177" i="17"/>
  <c r="J178" i="17" s="1"/>
  <c r="D178" i="17" s="1"/>
  <c r="B174" i="23"/>
  <c r="A174" i="23" s="1"/>
  <c r="F174" i="23"/>
  <c r="T178" i="11"/>
  <c r="U177" i="11"/>
  <c r="U176" i="16"/>
  <c r="T177" i="16"/>
  <c r="I178" i="16"/>
  <c r="S177" i="17"/>
  <c r="L175" i="21"/>
  <c r="J176" i="21" s="1"/>
  <c r="M175" i="21"/>
  <c r="K176" i="21" s="1"/>
  <c r="M173" i="25"/>
  <c r="K174" i="25" s="1"/>
  <c r="E174" i="25" s="1"/>
  <c r="L173" i="25"/>
  <c r="J174" i="25" s="1"/>
  <c r="D174" i="25" s="1"/>
  <c r="M191" i="29"/>
  <c r="K192" i="29" s="1"/>
  <c r="L191" i="29"/>
  <c r="J192" i="29" s="1"/>
  <c r="M176" i="19"/>
  <c r="K177" i="19" s="1"/>
  <c r="E177" i="19" s="1"/>
  <c r="L176" i="19"/>
  <c r="J177" i="19" s="1"/>
  <c r="I176" i="20"/>
  <c r="D176" i="20"/>
  <c r="S176" i="19"/>
  <c r="U173" i="22"/>
  <c r="T174" i="22"/>
  <c r="B174" i="24"/>
  <c r="A174" i="24" s="1"/>
  <c r="F174" i="24"/>
  <c r="S177" i="18"/>
  <c r="U176" i="18" s="1"/>
  <c r="E173" i="26"/>
  <c r="I179" i="11"/>
  <c r="D178" i="16"/>
  <c r="T179" i="11" l="1"/>
  <c r="T177" i="18"/>
  <c r="S177" i="19"/>
  <c r="T177" i="19" s="1"/>
  <c r="B175" i="23"/>
  <c r="A175" i="23" s="1"/>
  <c r="F175" i="23"/>
  <c r="B173" i="26"/>
  <c r="A173" i="26" s="1"/>
  <c r="F173" i="26"/>
  <c r="S178" i="17"/>
  <c r="U177" i="17" s="1"/>
  <c r="M173" i="26"/>
  <c r="K174" i="26" s="1"/>
  <c r="E174" i="26" s="1"/>
  <c r="L173" i="26"/>
  <c r="J174" i="26" s="1"/>
  <c r="D174" i="26" s="1"/>
  <c r="U172" i="25"/>
  <c r="T173" i="25"/>
  <c r="L177" i="18"/>
  <c r="J178" i="18" s="1"/>
  <c r="D178" i="18" s="1"/>
  <c r="M177" i="18"/>
  <c r="K178" i="18" s="1"/>
  <c r="L179" i="11"/>
  <c r="J180" i="11" s="1"/>
  <c r="M179" i="11"/>
  <c r="K180" i="11" s="1"/>
  <c r="L178" i="16"/>
  <c r="J179" i="16" s="1"/>
  <c r="D179" i="16" s="1"/>
  <c r="M178" i="16"/>
  <c r="K179" i="16" s="1"/>
  <c r="T178" i="16"/>
  <c r="I178" i="17"/>
  <c r="B175" i="22"/>
  <c r="A175" i="22" s="1"/>
  <c r="F175" i="22"/>
  <c r="S175" i="23"/>
  <c r="U174" i="23" s="1"/>
  <c r="B179" i="15"/>
  <c r="A179" i="15" s="1"/>
  <c r="F179" i="15"/>
  <c r="E179" i="15"/>
  <c r="B178" i="16"/>
  <c r="A178" i="16" s="1"/>
  <c r="F178" i="16"/>
  <c r="I177" i="19"/>
  <c r="D177" i="19"/>
  <c r="I176" i="21"/>
  <c r="B174" i="25"/>
  <c r="A174" i="25" s="1"/>
  <c r="F174" i="25"/>
  <c r="L174" i="24"/>
  <c r="J175" i="24" s="1"/>
  <c r="M174" i="24"/>
  <c r="K175" i="24" s="1"/>
  <c r="E175" i="24" s="1"/>
  <c r="S174" i="25"/>
  <c r="E192" i="29"/>
  <c r="B176" i="20"/>
  <c r="A176" i="20" s="1"/>
  <c r="F176" i="20"/>
  <c r="I174" i="25"/>
  <c r="S174" i="24"/>
  <c r="B178" i="17"/>
  <c r="A178" i="17" s="1"/>
  <c r="F178" i="17"/>
  <c r="T191" i="29"/>
  <c r="U190" i="29"/>
  <c r="U176" i="17"/>
  <c r="T177" i="17"/>
  <c r="S173" i="26"/>
  <c r="U174" i="22"/>
  <c r="U175" i="19"/>
  <c r="T176" i="19"/>
  <c r="L176" i="20"/>
  <c r="J177" i="20" s="1"/>
  <c r="M176" i="20"/>
  <c r="K177" i="20" s="1"/>
  <c r="I192" i="29"/>
  <c r="D192" i="29"/>
  <c r="E176" i="21"/>
  <c r="B177" i="18"/>
  <c r="A177" i="18" s="1"/>
  <c r="F177" i="18"/>
  <c r="D176" i="21"/>
  <c r="T174" i="23"/>
  <c r="U173" i="23"/>
  <c r="I175" i="23"/>
  <c r="M175" i="22"/>
  <c r="K176" i="22" s="1"/>
  <c r="L175" i="22"/>
  <c r="J176" i="22" s="1"/>
  <c r="D176" i="22" s="1"/>
  <c r="I179" i="15"/>
  <c r="U175" i="20"/>
  <c r="U176" i="19" l="1"/>
  <c r="T175" i="23"/>
  <c r="S174" i="26"/>
  <c r="T174" i="26" s="1"/>
  <c r="L179" i="15"/>
  <c r="J180" i="15" s="1"/>
  <c r="M179" i="15"/>
  <c r="K180" i="15" s="1"/>
  <c r="E180" i="15" s="1"/>
  <c r="E177" i="20"/>
  <c r="U172" i="26"/>
  <c r="T173" i="26"/>
  <c r="B176" i="22"/>
  <c r="A176" i="22" s="1"/>
  <c r="F176" i="22"/>
  <c r="B192" i="29"/>
  <c r="A192" i="29" s="1"/>
  <c r="F192" i="29"/>
  <c r="U173" i="24"/>
  <c r="T174" i="24"/>
  <c r="I180" i="11"/>
  <c r="D180" i="11"/>
  <c r="B178" i="18"/>
  <c r="A178" i="18" s="1"/>
  <c r="F178" i="18"/>
  <c r="S176" i="21"/>
  <c r="M192" i="29"/>
  <c r="K193" i="29" s="1"/>
  <c r="E193" i="29" s="1"/>
  <c r="L192" i="29"/>
  <c r="J193" i="29" s="1"/>
  <c r="D193" i="29" s="1"/>
  <c r="T178" i="17"/>
  <c r="M174" i="25"/>
  <c r="K175" i="25" s="1"/>
  <c r="L174" i="25"/>
  <c r="J175" i="25" s="1"/>
  <c r="B177" i="19"/>
  <c r="A177" i="19" s="1"/>
  <c r="F177" i="19"/>
  <c r="B179" i="16"/>
  <c r="A179" i="16" s="1"/>
  <c r="F179" i="16"/>
  <c r="S179" i="15"/>
  <c r="M178" i="17"/>
  <c r="K179" i="17" s="1"/>
  <c r="L178" i="17"/>
  <c r="J179" i="17" s="1"/>
  <c r="I178" i="18"/>
  <c r="U173" i="25"/>
  <c r="I174" i="26"/>
  <c r="M175" i="23"/>
  <c r="K176" i="23" s="1"/>
  <c r="L175" i="23"/>
  <c r="J176" i="23" s="1"/>
  <c r="S175" i="24"/>
  <c r="U174" i="24" s="1"/>
  <c r="I175" i="24"/>
  <c r="D175" i="24"/>
  <c r="E180" i="11"/>
  <c r="B174" i="26"/>
  <c r="A174" i="26" s="1"/>
  <c r="F174" i="26"/>
  <c r="I176" i="22"/>
  <c r="B176" i="21"/>
  <c r="A176" i="21" s="1"/>
  <c r="F176" i="21"/>
  <c r="I177" i="20"/>
  <c r="D177" i="20"/>
  <c r="L177" i="19"/>
  <c r="J178" i="19" s="1"/>
  <c r="D178" i="19" s="1"/>
  <c r="M177" i="19"/>
  <c r="K178" i="19" s="1"/>
  <c r="E179" i="16"/>
  <c r="E176" i="22"/>
  <c r="S192" i="29"/>
  <c r="L176" i="21"/>
  <c r="J177" i="21" s="1"/>
  <c r="M176" i="21"/>
  <c r="K177" i="21" s="1"/>
  <c r="E177" i="21" s="1"/>
  <c r="I179" i="16"/>
  <c r="E178" i="18"/>
  <c r="T174" i="25"/>
  <c r="U173" i="26" l="1"/>
  <c r="B178" i="19"/>
  <c r="A178" i="19" s="1"/>
  <c r="F178" i="19"/>
  <c r="S193" i="29"/>
  <c r="T193" i="29" s="1"/>
  <c r="I177" i="21"/>
  <c r="I175" i="25"/>
  <c r="D175" i="25"/>
  <c r="L180" i="11"/>
  <c r="J181" i="11" s="1"/>
  <c r="D181" i="11" s="1"/>
  <c r="M180" i="11"/>
  <c r="K181" i="11" s="1"/>
  <c r="B177" i="20"/>
  <c r="A177" i="20" s="1"/>
  <c r="F177" i="20"/>
  <c r="L175" i="24"/>
  <c r="J176" i="24" s="1"/>
  <c r="M175" i="24"/>
  <c r="K176" i="24" s="1"/>
  <c r="M174" i="26"/>
  <c r="K175" i="26" s="1"/>
  <c r="L174" i="26"/>
  <c r="J175" i="26" s="1"/>
  <c r="S177" i="21"/>
  <c r="U176" i="21" s="1"/>
  <c r="I180" i="15"/>
  <c r="D180" i="15"/>
  <c r="T192" i="29"/>
  <c r="U191" i="29"/>
  <c r="E179" i="17"/>
  <c r="U175" i="21"/>
  <c r="T176" i="21"/>
  <c r="B180" i="11"/>
  <c r="A180" i="11" s="1"/>
  <c r="F180" i="11"/>
  <c r="B193" i="29"/>
  <c r="A193" i="29" s="1"/>
  <c r="F193" i="29"/>
  <c r="S177" i="20"/>
  <c r="I178" i="19"/>
  <c r="M176" i="22"/>
  <c r="K177" i="22" s="1"/>
  <c r="E177" i="22" s="1"/>
  <c r="L176" i="22"/>
  <c r="J177" i="22" s="1"/>
  <c r="I176" i="23"/>
  <c r="D176" i="23"/>
  <c r="S180" i="15"/>
  <c r="U179" i="15" s="1"/>
  <c r="S176" i="22"/>
  <c r="S179" i="16"/>
  <c r="D177" i="21"/>
  <c r="S180" i="11"/>
  <c r="E176" i="23"/>
  <c r="I179" i="17"/>
  <c r="D179" i="17"/>
  <c r="E175" i="25"/>
  <c r="L179" i="16"/>
  <c r="J180" i="16" s="1"/>
  <c r="M179" i="16"/>
  <c r="K180" i="16" s="1"/>
  <c r="E180" i="16" s="1"/>
  <c r="S178" i="18"/>
  <c r="E178" i="19"/>
  <c r="M177" i="20"/>
  <c r="K178" i="20" s="1"/>
  <c r="L177" i="20"/>
  <c r="J178" i="20" s="1"/>
  <c r="B175" i="24"/>
  <c r="A175" i="24" s="1"/>
  <c r="F175" i="24"/>
  <c r="L178" i="18"/>
  <c r="J179" i="18" s="1"/>
  <c r="M178" i="18"/>
  <c r="K179" i="18" s="1"/>
  <c r="T179" i="15"/>
  <c r="U178" i="15"/>
  <c r="I193" i="29"/>
  <c r="T175" i="24"/>
  <c r="U192" i="29" l="1"/>
  <c r="T177" i="21"/>
  <c r="S180" i="16"/>
  <c r="U179" i="16" s="1"/>
  <c r="S177" i="22"/>
  <c r="U176" i="22" s="1"/>
  <c r="T178" i="18"/>
  <c r="U177" i="18"/>
  <c r="B179" i="17"/>
  <c r="A179" i="17" s="1"/>
  <c r="F179" i="17"/>
  <c r="I177" i="22"/>
  <c r="D177" i="22"/>
  <c r="B181" i="11"/>
  <c r="A181" i="11" s="1"/>
  <c r="F181" i="11"/>
  <c r="B180" i="15"/>
  <c r="A180" i="15" s="1"/>
  <c r="F180" i="15"/>
  <c r="I176" i="24"/>
  <c r="M193" i="29"/>
  <c r="K194" i="29" s="1"/>
  <c r="L193" i="29"/>
  <c r="J194" i="29" s="1"/>
  <c r="M179" i="17"/>
  <c r="K180" i="17" s="1"/>
  <c r="L179" i="17"/>
  <c r="J180" i="17" s="1"/>
  <c r="T180" i="16"/>
  <c r="U178" i="16"/>
  <c r="T179" i="16"/>
  <c r="B176" i="23"/>
  <c r="A176" i="23" s="1"/>
  <c r="F176" i="23"/>
  <c r="I175" i="26"/>
  <c r="D175" i="26"/>
  <c r="M175" i="25"/>
  <c r="K176" i="25" s="1"/>
  <c r="E176" i="25" s="1"/>
  <c r="L175" i="25"/>
  <c r="J176" i="25" s="1"/>
  <c r="S175" i="25"/>
  <c r="E181" i="11"/>
  <c r="I179" i="18"/>
  <c r="D179" i="18"/>
  <c r="D176" i="24"/>
  <c r="S178" i="19"/>
  <c r="E179" i="18"/>
  <c r="S176" i="23"/>
  <c r="B177" i="21"/>
  <c r="A177" i="21" s="1"/>
  <c r="F177" i="21"/>
  <c r="M176" i="23"/>
  <c r="K177" i="23" s="1"/>
  <c r="L176" i="23"/>
  <c r="J177" i="23" s="1"/>
  <c r="L178" i="19"/>
  <c r="J179" i="19" s="1"/>
  <c r="M178" i="19"/>
  <c r="K179" i="19" s="1"/>
  <c r="E179" i="19" s="1"/>
  <c r="U176" i="20"/>
  <c r="T177" i="20"/>
  <c r="E176" i="24"/>
  <c r="B175" i="25"/>
  <c r="A175" i="25" s="1"/>
  <c r="D176" i="25"/>
  <c r="F175" i="25"/>
  <c r="M177" i="21"/>
  <c r="K178" i="21" s="1"/>
  <c r="L177" i="21"/>
  <c r="J178" i="21" s="1"/>
  <c r="T180" i="15"/>
  <c r="I178" i="20"/>
  <c r="I180" i="16"/>
  <c r="D180" i="16"/>
  <c r="U179" i="11"/>
  <c r="T180" i="11"/>
  <c r="T176" i="22"/>
  <c r="U175" i="22"/>
  <c r="E178" i="20"/>
  <c r="S179" i="17"/>
  <c r="L180" i="15"/>
  <c r="J181" i="15" s="1"/>
  <c r="D181" i="15" s="1"/>
  <c r="M180" i="15"/>
  <c r="K181" i="15" s="1"/>
  <c r="E175" i="26"/>
  <c r="D178" i="20"/>
  <c r="I181" i="11"/>
  <c r="S179" i="19" l="1"/>
  <c r="U178" i="19" s="1"/>
  <c r="S176" i="25"/>
  <c r="T176" i="25" s="1"/>
  <c r="L181" i="11"/>
  <c r="J182" i="11" s="1"/>
  <c r="M181" i="11"/>
  <c r="K182" i="11" s="1"/>
  <c r="E182" i="11" s="1"/>
  <c r="S178" i="20"/>
  <c r="T175" i="25"/>
  <c r="U174" i="25"/>
  <c r="L175" i="26"/>
  <c r="J176" i="26" s="1"/>
  <c r="M175" i="26"/>
  <c r="K176" i="26" s="1"/>
  <c r="E176" i="26" s="1"/>
  <c r="I180" i="17"/>
  <c r="E194" i="29"/>
  <c r="B181" i="15"/>
  <c r="A181" i="15" s="1"/>
  <c r="F181" i="15"/>
  <c r="B178" i="20"/>
  <c r="A178" i="20" s="1"/>
  <c r="F178" i="20"/>
  <c r="I179" i="19"/>
  <c r="D179" i="19"/>
  <c r="L179" i="18"/>
  <c r="J180" i="18" s="1"/>
  <c r="M179" i="18"/>
  <c r="K180" i="18" s="1"/>
  <c r="B177" i="22"/>
  <c r="A177" i="22" s="1"/>
  <c r="F177" i="22"/>
  <c r="D180" i="17"/>
  <c r="S175" i="26"/>
  <c r="E180" i="17"/>
  <c r="B180" i="16"/>
  <c r="A180" i="16" s="1"/>
  <c r="F180" i="16"/>
  <c r="S176" i="24"/>
  <c r="I177" i="23"/>
  <c r="S181" i="11"/>
  <c r="T179" i="17"/>
  <c r="U178" i="17"/>
  <c r="T177" i="22"/>
  <c r="E177" i="23"/>
  <c r="S179" i="18"/>
  <c r="B179" i="18"/>
  <c r="A179" i="18" s="1"/>
  <c r="F179" i="18"/>
  <c r="I176" i="25"/>
  <c r="I194" i="29"/>
  <c r="D194" i="29"/>
  <c r="L177" i="22"/>
  <c r="J178" i="22" s="1"/>
  <c r="M177" i="22"/>
  <c r="K178" i="22" s="1"/>
  <c r="E181" i="15"/>
  <c r="L180" i="16"/>
  <c r="J181" i="16" s="1"/>
  <c r="D181" i="16" s="1"/>
  <c r="M180" i="16"/>
  <c r="K181" i="16" s="1"/>
  <c r="B176" i="25"/>
  <c r="A176" i="25" s="1"/>
  <c r="F176" i="25"/>
  <c r="T176" i="23"/>
  <c r="U175" i="23"/>
  <c r="I181" i="15"/>
  <c r="M178" i="20"/>
  <c r="K179" i="20" s="1"/>
  <c r="L178" i="20"/>
  <c r="J179" i="20" s="1"/>
  <c r="D179" i="20" s="1"/>
  <c r="I178" i="21"/>
  <c r="D178" i="21"/>
  <c r="U177" i="19"/>
  <c r="T178" i="19"/>
  <c r="E178" i="21"/>
  <c r="B176" i="24"/>
  <c r="A176" i="24" s="1"/>
  <c r="F176" i="24"/>
  <c r="B175" i="26"/>
  <c r="A175" i="26" s="1"/>
  <c r="F175" i="26"/>
  <c r="D177" i="23"/>
  <c r="M176" i="24"/>
  <c r="K177" i="24" s="1"/>
  <c r="E177" i="24" s="1"/>
  <c r="L176" i="24"/>
  <c r="J177" i="24" s="1"/>
  <c r="D177" i="24" s="1"/>
  <c r="T179" i="19" l="1"/>
  <c r="L178" i="21"/>
  <c r="J179" i="21" s="1"/>
  <c r="D179" i="21" s="1"/>
  <c r="M178" i="21"/>
  <c r="K179" i="21" s="1"/>
  <c r="E179" i="21" s="1"/>
  <c r="S181" i="15"/>
  <c r="B194" i="29"/>
  <c r="A194" i="29" s="1"/>
  <c r="F194" i="29"/>
  <c r="S182" i="11"/>
  <c r="T182" i="11" s="1"/>
  <c r="B181" i="16"/>
  <c r="A181" i="16" s="1"/>
  <c r="F181" i="16"/>
  <c r="B179" i="19"/>
  <c r="A179" i="19" s="1"/>
  <c r="F179" i="19"/>
  <c r="B179" i="20"/>
  <c r="A179" i="20" s="1"/>
  <c r="F179" i="20"/>
  <c r="I176" i="26"/>
  <c r="B177" i="24"/>
  <c r="A177" i="24" s="1"/>
  <c r="F177" i="24"/>
  <c r="I179" i="20"/>
  <c r="L176" i="25"/>
  <c r="J177" i="25" s="1"/>
  <c r="M176" i="25"/>
  <c r="K177" i="25" s="1"/>
  <c r="I180" i="18"/>
  <c r="E178" i="22"/>
  <c r="M194" i="29"/>
  <c r="K195" i="29" s="1"/>
  <c r="E195" i="29" s="1"/>
  <c r="L194" i="29"/>
  <c r="J195" i="29" s="1"/>
  <c r="D195" i="29" s="1"/>
  <c r="U178" i="18"/>
  <c r="T179" i="18"/>
  <c r="S178" i="21"/>
  <c r="I181" i="16"/>
  <c r="I178" i="22"/>
  <c r="D180" i="18"/>
  <c r="S177" i="23"/>
  <c r="U180" i="11"/>
  <c r="T181" i="11"/>
  <c r="S176" i="26"/>
  <c r="U175" i="26" s="1"/>
  <c r="D178" i="22"/>
  <c r="S194" i="29"/>
  <c r="U175" i="25"/>
  <c r="E179" i="20"/>
  <c r="B177" i="23"/>
  <c r="A177" i="23" s="1"/>
  <c r="F177" i="23"/>
  <c r="M181" i="15"/>
  <c r="K182" i="15" s="1"/>
  <c r="E182" i="15" s="1"/>
  <c r="L181" i="15"/>
  <c r="J182" i="15" s="1"/>
  <c r="L177" i="23"/>
  <c r="J178" i="23" s="1"/>
  <c r="M177" i="23"/>
  <c r="K178" i="23" s="1"/>
  <c r="E178" i="23" s="1"/>
  <c r="T175" i="26"/>
  <c r="U174" i="26"/>
  <c r="T178" i="20"/>
  <c r="U177" i="20"/>
  <c r="E180" i="18"/>
  <c r="S177" i="24"/>
  <c r="T177" i="24" s="1"/>
  <c r="B180" i="17"/>
  <c r="A180" i="17" s="1"/>
  <c r="F180" i="17"/>
  <c r="I177" i="24"/>
  <c r="D176" i="26"/>
  <c r="B178" i="21"/>
  <c r="A178" i="21" s="1"/>
  <c r="F178" i="21"/>
  <c r="E181" i="16"/>
  <c r="U175" i="24"/>
  <c r="T176" i="24"/>
  <c r="S180" i="17"/>
  <c r="L179" i="19"/>
  <c r="J180" i="19" s="1"/>
  <c r="M179" i="19"/>
  <c r="K180" i="19" s="1"/>
  <c r="L180" i="17"/>
  <c r="J181" i="17" s="1"/>
  <c r="M180" i="17"/>
  <c r="K181" i="17" s="1"/>
  <c r="I182" i="11"/>
  <c r="D182" i="11"/>
  <c r="T176" i="26" l="1"/>
  <c r="B195" i="29"/>
  <c r="A195" i="29" s="1"/>
  <c r="F195" i="29"/>
  <c r="B182" i="11"/>
  <c r="A182" i="11" s="1"/>
  <c r="F182" i="11"/>
  <c r="I180" i="19"/>
  <c r="I178" i="23"/>
  <c r="S178" i="23"/>
  <c r="T178" i="23" s="1"/>
  <c r="S182" i="15"/>
  <c r="U181" i="15" s="1"/>
  <c r="S181" i="16"/>
  <c r="S180" i="18"/>
  <c r="B178" i="22"/>
  <c r="A178" i="22" s="1"/>
  <c r="F178" i="22"/>
  <c r="I177" i="25"/>
  <c r="D177" i="25"/>
  <c r="S179" i="20"/>
  <c r="T194" i="29"/>
  <c r="U193" i="29"/>
  <c r="B180" i="18"/>
  <c r="A180" i="18" s="1"/>
  <c r="F180" i="18"/>
  <c r="S179" i="21"/>
  <c r="U178" i="21" s="1"/>
  <c r="D180" i="19"/>
  <c r="U179" i="17"/>
  <c r="T180" i="17"/>
  <c r="L177" i="24"/>
  <c r="J178" i="24" s="1"/>
  <c r="M177" i="24"/>
  <c r="K178" i="24" s="1"/>
  <c r="D178" i="23"/>
  <c r="E177" i="25"/>
  <c r="B179" i="21"/>
  <c r="A179" i="21" s="1"/>
  <c r="F179" i="21"/>
  <c r="I182" i="15"/>
  <c r="D182" i="15"/>
  <c r="S195" i="29"/>
  <c r="U194" i="29" s="1"/>
  <c r="U176" i="23"/>
  <c r="T177" i="23"/>
  <c r="L181" i="16"/>
  <c r="J182" i="16" s="1"/>
  <c r="M181" i="16"/>
  <c r="K182" i="16" s="1"/>
  <c r="I195" i="29"/>
  <c r="L176" i="26"/>
  <c r="J177" i="26" s="1"/>
  <c r="D177" i="26" s="1"/>
  <c r="M176" i="26"/>
  <c r="K177" i="26" s="1"/>
  <c r="T181" i="15"/>
  <c r="U180" i="15"/>
  <c r="L182" i="11"/>
  <c r="J183" i="11" s="1"/>
  <c r="D183" i="11" s="1"/>
  <c r="M182" i="11"/>
  <c r="K183" i="11" s="1"/>
  <c r="I181" i="17"/>
  <c r="B176" i="26"/>
  <c r="A176" i="26" s="1"/>
  <c r="F176" i="26"/>
  <c r="E180" i="19"/>
  <c r="E181" i="17"/>
  <c r="U176" i="24"/>
  <c r="D181" i="17"/>
  <c r="U181" i="11"/>
  <c r="L178" i="22"/>
  <c r="J179" i="22" s="1"/>
  <c r="M178" i="22"/>
  <c r="K179" i="22" s="1"/>
  <c r="E179" i="22" s="1"/>
  <c r="T178" i="21"/>
  <c r="U177" i="21"/>
  <c r="S178" i="22"/>
  <c r="M180" i="18"/>
  <c r="K181" i="18" s="1"/>
  <c r="E181" i="18" s="1"/>
  <c r="L180" i="18"/>
  <c r="J181" i="18" s="1"/>
  <c r="D181" i="18" s="1"/>
  <c r="M179" i="20"/>
  <c r="K180" i="20" s="1"/>
  <c r="E180" i="20" s="1"/>
  <c r="L179" i="20"/>
  <c r="J180" i="20" s="1"/>
  <c r="I179" i="21"/>
  <c r="T195" i="29" l="1"/>
  <c r="T182" i="15"/>
  <c r="B177" i="26"/>
  <c r="A177" i="26" s="1"/>
  <c r="F177" i="26"/>
  <c r="S180" i="20"/>
  <c r="T180" i="20" s="1"/>
  <c r="B181" i="18"/>
  <c r="A181" i="18" s="1"/>
  <c r="F181" i="18"/>
  <c r="I180" i="20"/>
  <c r="D180" i="20"/>
  <c r="S179" i="22"/>
  <c r="U178" i="22" s="1"/>
  <c r="S180" i="19"/>
  <c r="I182" i="16"/>
  <c r="D182" i="16"/>
  <c r="E178" i="24"/>
  <c r="U180" i="16"/>
  <c r="T181" i="16"/>
  <c r="M178" i="23"/>
  <c r="K179" i="23" s="1"/>
  <c r="L178" i="23"/>
  <c r="J179" i="23" s="1"/>
  <c r="D179" i="23" s="1"/>
  <c r="T178" i="22"/>
  <c r="U177" i="22"/>
  <c r="B181" i="17"/>
  <c r="A181" i="17" s="1"/>
  <c r="F181" i="17"/>
  <c r="I178" i="24"/>
  <c r="D178" i="24"/>
  <c r="B180" i="19"/>
  <c r="A180" i="19" s="1"/>
  <c r="F180" i="19"/>
  <c r="S181" i="18"/>
  <c r="U180" i="18" s="1"/>
  <c r="I183" i="11"/>
  <c r="L195" i="29"/>
  <c r="J196" i="29" s="1"/>
  <c r="M195" i="29"/>
  <c r="K196" i="29" s="1"/>
  <c r="T180" i="18"/>
  <c r="U179" i="18"/>
  <c r="L180" i="19"/>
  <c r="J181" i="19" s="1"/>
  <c r="D181" i="19" s="1"/>
  <c r="M180" i="19"/>
  <c r="K181" i="19" s="1"/>
  <c r="E181" i="19" s="1"/>
  <c r="I177" i="26"/>
  <c r="S177" i="25"/>
  <c r="B183" i="11"/>
  <c r="A183" i="11" s="1"/>
  <c r="F183" i="11"/>
  <c r="T179" i="21"/>
  <c r="E183" i="11"/>
  <c r="L182" i="15"/>
  <c r="J183" i="15" s="1"/>
  <c r="D183" i="15" s="1"/>
  <c r="M182" i="15"/>
  <c r="K183" i="15" s="1"/>
  <c r="L177" i="25"/>
  <c r="J178" i="25" s="1"/>
  <c r="D178" i="25" s="1"/>
  <c r="M177" i="25"/>
  <c r="K178" i="25" s="1"/>
  <c r="I181" i="18"/>
  <c r="M179" i="21"/>
  <c r="K180" i="21" s="1"/>
  <c r="L179" i="21"/>
  <c r="J180" i="21" s="1"/>
  <c r="I179" i="22"/>
  <c r="S181" i="17"/>
  <c r="L181" i="17"/>
  <c r="J182" i="17" s="1"/>
  <c r="M181" i="17"/>
  <c r="K182" i="17" s="1"/>
  <c r="E177" i="26"/>
  <c r="U177" i="23"/>
  <c r="B182" i="15"/>
  <c r="A182" i="15" s="1"/>
  <c r="F182" i="15"/>
  <c r="B178" i="23"/>
  <c r="A178" i="23" s="1"/>
  <c r="F178" i="23"/>
  <c r="U178" i="20"/>
  <c r="T179" i="20"/>
  <c r="B177" i="25"/>
  <c r="A177" i="25" s="1"/>
  <c r="F177" i="25"/>
  <c r="D179" i="22"/>
  <c r="E182" i="16"/>
  <c r="U179" i="20" l="1"/>
  <c r="T181" i="18"/>
  <c r="T179" i="22"/>
  <c r="B181" i="19"/>
  <c r="A181" i="19" s="1"/>
  <c r="F181" i="19"/>
  <c r="M177" i="26"/>
  <c r="K178" i="26" s="1"/>
  <c r="E178" i="26" s="1"/>
  <c r="L177" i="26"/>
  <c r="J178" i="26" s="1"/>
  <c r="B180" i="20"/>
  <c r="A180" i="20" s="1"/>
  <c r="F180" i="20"/>
  <c r="B178" i="25"/>
  <c r="A178" i="25" s="1"/>
  <c r="F178" i="25"/>
  <c r="I182" i="17"/>
  <c r="M179" i="22"/>
  <c r="K180" i="22" s="1"/>
  <c r="L179" i="22"/>
  <c r="J180" i="22" s="1"/>
  <c r="D180" i="22" s="1"/>
  <c r="E178" i="25"/>
  <c r="L183" i="11"/>
  <c r="J184" i="11" s="1"/>
  <c r="M183" i="11"/>
  <c r="K184" i="11" s="1"/>
  <c r="E184" i="11" s="1"/>
  <c r="B178" i="24"/>
  <c r="A178" i="24" s="1"/>
  <c r="F178" i="24"/>
  <c r="D182" i="17"/>
  <c r="B182" i="16"/>
  <c r="A182" i="16" s="1"/>
  <c r="F182" i="16"/>
  <c r="U179" i="19"/>
  <c r="T180" i="19"/>
  <c r="S182" i="16"/>
  <c r="S177" i="26"/>
  <c r="E182" i="17"/>
  <c r="B179" i="22"/>
  <c r="A179" i="22" s="1"/>
  <c r="F179" i="22"/>
  <c r="B179" i="23"/>
  <c r="A179" i="23" s="1"/>
  <c r="F179" i="23"/>
  <c r="U180" i="17"/>
  <c r="T181" i="17"/>
  <c r="I180" i="21"/>
  <c r="D180" i="21"/>
  <c r="L181" i="18"/>
  <c r="J182" i="18" s="1"/>
  <c r="M181" i="18"/>
  <c r="K182" i="18" s="1"/>
  <c r="I183" i="15"/>
  <c r="I196" i="29"/>
  <c r="D196" i="29"/>
  <c r="I179" i="23"/>
  <c r="S178" i="24"/>
  <c r="L182" i="16"/>
  <c r="J183" i="16" s="1"/>
  <c r="M182" i="16"/>
  <c r="K183" i="16" s="1"/>
  <c r="E183" i="16" s="1"/>
  <c r="E180" i="21"/>
  <c r="S183" i="11"/>
  <c r="I181" i="19"/>
  <c r="E179" i="23"/>
  <c r="S181" i="19"/>
  <c r="U180" i="19" s="1"/>
  <c r="I178" i="25"/>
  <c r="B183" i="15"/>
  <c r="A183" i="15" s="1"/>
  <c r="F183" i="15"/>
  <c r="E183" i="15"/>
  <c r="U176" i="25"/>
  <c r="T177" i="25"/>
  <c r="E196" i="29"/>
  <c r="L178" i="24"/>
  <c r="J179" i="24" s="1"/>
  <c r="M178" i="24"/>
  <c r="K179" i="24" s="1"/>
  <c r="E179" i="24" s="1"/>
  <c r="M180" i="20"/>
  <c r="K181" i="20" s="1"/>
  <c r="L180" i="20"/>
  <c r="J181" i="20" s="1"/>
  <c r="B180" i="22" l="1"/>
  <c r="A180" i="22" s="1"/>
  <c r="F180" i="22"/>
  <c r="I181" i="20"/>
  <c r="S180" i="21"/>
  <c r="L179" i="23"/>
  <c r="J180" i="23" s="1"/>
  <c r="M179" i="23"/>
  <c r="K180" i="23" s="1"/>
  <c r="E180" i="23" s="1"/>
  <c r="I182" i="18"/>
  <c r="D182" i="18"/>
  <c r="S178" i="26"/>
  <c r="T178" i="26" s="1"/>
  <c r="I184" i="11"/>
  <c r="D184" i="11"/>
  <c r="D181" i="20"/>
  <c r="M181" i="19"/>
  <c r="K182" i="19" s="1"/>
  <c r="L181" i="19"/>
  <c r="J182" i="19" s="1"/>
  <c r="B196" i="29"/>
  <c r="A196" i="29" s="1"/>
  <c r="F196" i="29"/>
  <c r="B180" i="21"/>
  <c r="A180" i="21" s="1"/>
  <c r="F180" i="21"/>
  <c r="T177" i="26"/>
  <c r="U176" i="26"/>
  <c r="S184" i="11"/>
  <c r="T184" i="11" s="1"/>
  <c r="I179" i="24"/>
  <c r="S183" i="15"/>
  <c r="L178" i="25"/>
  <c r="J179" i="25" s="1"/>
  <c r="M178" i="25"/>
  <c r="K179" i="25" s="1"/>
  <c r="U182" i="11"/>
  <c r="T183" i="11"/>
  <c r="L196" i="29"/>
  <c r="J197" i="29" s="1"/>
  <c r="D197" i="29" s="1"/>
  <c r="M196" i="29"/>
  <c r="K197" i="29" s="1"/>
  <c r="E197" i="29" s="1"/>
  <c r="E182" i="18"/>
  <c r="L180" i="21"/>
  <c r="J181" i="21" s="1"/>
  <c r="M180" i="21"/>
  <c r="K181" i="21" s="1"/>
  <c r="E181" i="21" s="1"/>
  <c r="S182" i="17"/>
  <c r="T182" i="16"/>
  <c r="U181" i="16"/>
  <c r="B182" i="17"/>
  <c r="A182" i="17" s="1"/>
  <c r="F182" i="17"/>
  <c r="S178" i="25"/>
  <c r="M182" i="17"/>
  <c r="K183" i="17" s="1"/>
  <c r="E183" i="17" s="1"/>
  <c r="L182" i="17"/>
  <c r="J183" i="17" s="1"/>
  <c r="D183" i="17" s="1"/>
  <c r="S196" i="29"/>
  <c r="I183" i="16"/>
  <c r="I180" i="22"/>
  <c r="E181" i="20"/>
  <c r="S179" i="24"/>
  <c r="D183" i="16"/>
  <c r="E180" i="22"/>
  <c r="S179" i="23"/>
  <c r="T178" i="24"/>
  <c r="U177" i="24"/>
  <c r="L183" i="15"/>
  <c r="J184" i="15" s="1"/>
  <c r="M183" i="15"/>
  <c r="K184" i="15" s="1"/>
  <c r="S183" i="16"/>
  <c r="T181" i="19"/>
  <c r="D179" i="24"/>
  <c r="I178" i="26"/>
  <c r="D178" i="26"/>
  <c r="U177" i="26" l="1"/>
  <c r="U183" i="11"/>
  <c r="B183" i="17"/>
  <c r="A183" i="17" s="1"/>
  <c r="F183" i="17"/>
  <c r="S183" i="17"/>
  <c r="B178" i="26"/>
  <c r="A178" i="26" s="1"/>
  <c r="F178" i="26"/>
  <c r="S180" i="23"/>
  <c r="T180" i="23" s="1"/>
  <c r="L183" i="16"/>
  <c r="J184" i="16" s="1"/>
  <c r="M183" i="16"/>
  <c r="K184" i="16" s="1"/>
  <c r="U181" i="17"/>
  <c r="T182" i="17"/>
  <c r="L179" i="24"/>
  <c r="J180" i="24" s="1"/>
  <c r="M179" i="24"/>
  <c r="K180" i="24" s="1"/>
  <c r="L184" i="11"/>
  <c r="J185" i="11" s="1"/>
  <c r="D185" i="11" s="1"/>
  <c r="M184" i="11"/>
  <c r="K185" i="11" s="1"/>
  <c r="U178" i="24"/>
  <c r="S197" i="29"/>
  <c r="I179" i="25"/>
  <c r="D179" i="25"/>
  <c r="B181" i="20"/>
  <c r="A181" i="20" s="1"/>
  <c r="F181" i="20"/>
  <c r="M182" i="18"/>
  <c r="K183" i="18" s="1"/>
  <c r="L182" i="18"/>
  <c r="J183" i="18" s="1"/>
  <c r="D183" i="18" s="1"/>
  <c r="L178" i="26"/>
  <c r="J179" i="26" s="1"/>
  <c r="M178" i="26"/>
  <c r="K179" i="26" s="1"/>
  <c r="I184" i="15"/>
  <c r="D184" i="15"/>
  <c r="T179" i="24"/>
  <c r="M180" i="22"/>
  <c r="K181" i="22" s="1"/>
  <c r="L180" i="22"/>
  <c r="J181" i="22" s="1"/>
  <c r="E179" i="25"/>
  <c r="I197" i="29"/>
  <c r="T179" i="23"/>
  <c r="U178" i="23"/>
  <c r="S181" i="20"/>
  <c r="U177" i="25"/>
  <c r="T178" i="25"/>
  <c r="U182" i="16"/>
  <c r="S182" i="18"/>
  <c r="E183" i="18"/>
  <c r="T183" i="15"/>
  <c r="U182" i="15"/>
  <c r="I182" i="19"/>
  <c r="D182" i="19"/>
  <c r="B182" i="18"/>
  <c r="A182" i="18" s="1"/>
  <c r="F182" i="18"/>
  <c r="I180" i="23"/>
  <c r="D180" i="23"/>
  <c r="B183" i="16"/>
  <c r="A183" i="16" s="1"/>
  <c r="F183" i="16"/>
  <c r="I183" i="17"/>
  <c r="E182" i="19"/>
  <c r="S181" i="21"/>
  <c r="T181" i="21" s="1"/>
  <c r="D180" i="24"/>
  <c r="B179" i="24"/>
  <c r="A179" i="24" s="1"/>
  <c r="F179" i="24"/>
  <c r="B197" i="29"/>
  <c r="A197" i="29" s="1"/>
  <c r="F197" i="29"/>
  <c r="U179" i="21"/>
  <c r="T180" i="21"/>
  <c r="S180" i="22"/>
  <c r="T196" i="29"/>
  <c r="U195" i="29"/>
  <c r="T183" i="16"/>
  <c r="I181" i="21"/>
  <c r="E184" i="15"/>
  <c r="D181" i="21"/>
  <c r="B184" i="11"/>
  <c r="A184" i="11" s="1"/>
  <c r="F184" i="11"/>
  <c r="L181" i="20"/>
  <c r="J182" i="20" s="1"/>
  <c r="D182" i="20" s="1"/>
  <c r="M181" i="20"/>
  <c r="K182" i="20" s="1"/>
  <c r="U180" i="21" l="1"/>
  <c r="B185" i="11"/>
  <c r="A185" i="11" s="1"/>
  <c r="F185" i="11"/>
  <c r="L180" i="23"/>
  <c r="J181" i="23" s="1"/>
  <c r="D181" i="23" s="1"/>
  <c r="M180" i="23"/>
  <c r="K181" i="23" s="1"/>
  <c r="I181" i="22"/>
  <c r="D181" i="22"/>
  <c r="E179" i="26"/>
  <c r="E184" i="16"/>
  <c r="U196" i="29"/>
  <c r="S182" i="19"/>
  <c r="I179" i="26"/>
  <c r="M179" i="25"/>
  <c r="K180" i="25" s="1"/>
  <c r="E180" i="25" s="1"/>
  <c r="L179" i="25"/>
  <c r="J180" i="25" s="1"/>
  <c r="D180" i="25" s="1"/>
  <c r="E180" i="24"/>
  <c r="I184" i="16"/>
  <c r="D179" i="26"/>
  <c r="B181" i="21"/>
  <c r="A181" i="21" s="1"/>
  <c r="F181" i="21"/>
  <c r="T197" i="29"/>
  <c r="D184" i="16"/>
  <c r="I182" i="20"/>
  <c r="S184" i="15"/>
  <c r="E181" i="22"/>
  <c r="U181" i="18"/>
  <c r="T182" i="18"/>
  <c r="U180" i="20"/>
  <c r="T181" i="20"/>
  <c r="S179" i="25"/>
  <c r="L184" i="15"/>
  <c r="J185" i="15" s="1"/>
  <c r="D185" i="15" s="1"/>
  <c r="M184" i="15"/>
  <c r="K185" i="15" s="1"/>
  <c r="E185" i="15" s="1"/>
  <c r="B179" i="25"/>
  <c r="A179" i="25" s="1"/>
  <c r="F179" i="25"/>
  <c r="E185" i="11"/>
  <c r="U182" i="17"/>
  <c r="U179" i="22"/>
  <c r="T180" i="22"/>
  <c r="M183" i="17"/>
  <c r="K184" i="17" s="1"/>
  <c r="L183" i="17"/>
  <c r="J184" i="17" s="1"/>
  <c r="B182" i="19"/>
  <c r="A182" i="19" s="1"/>
  <c r="F182" i="19"/>
  <c r="I185" i="11"/>
  <c r="L181" i="21"/>
  <c r="J182" i="21" s="1"/>
  <c r="M181" i="21"/>
  <c r="K182" i="21" s="1"/>
  <c r="M182" i="19"/>
  <c r="K183" i="19" s="1"/>
  <c r="E183" i="19" s="1"/>
  <c r="L182" i="19"/>
  <c r="J183" i="19" s="1"/>
  <c r="B184" i="15"/>
  <c r="A184" i="15" s="1"/>
  <c r="F184" i="15"/>
  <c r="B182" i="20"/>
  <c r="A182" i="20" s="1"/>
  <c r="F182" i="20"/>
  <c r="B180" i="24"/>
  <c r="A180" i="24" s="1"/>
  <c r="F180" i="24"/>
  <c r="B180" i="23"/>
  <c r="A180" i="23" s="1"/>
  <c r="F180" i="23"/>
  <c r="B183" i="18"/>
  <c r="A183" i="18" s="1"/>
  <c r="F183" i="18"/>
  <c r="S183" i="18"/>
  <c r="T183" i="18" s="1"/>
  <c r="E182" i="20"/>
  <c r="U179" i="23"/>
  <c r="M197" i="29"/>
  <c r="K198" i="29" s="1"/>
  <c r="L197" i="29"/>
  <c r="J198" i="29" s="1"/>
  <c r="I183" i="18"/>
  <c r="I180" i="24"/>
  <c r="T183" i="17"/>
  <c r="B180" i="25" l="1"/>
  <c r="A180" i="25" s="1"/>
  <c r="F180" i="25"/>
  <c r="L183" i="18"/>
  <c r="J184" i="18" s="1"/>
  <c r="M183" i="18"/>
  <c r="K184" i="18" s="1"/>
  <c r="B185" i="15"/>
  <c r="A185" i="15" s="1"/>
  <c r="F185" i="15"/>
  <c r="S185" i="15"/>
  <c r="T185" i="15" s="1"/>
  <c r="M179" i="26"/>
  <c r="K180" i="26" s="1"/>
  <c r="E180" i="26" s="1"/>
  <c r="L179" i="26"/>
  <c r="J180" i="26" s="1"/>
  <c r="D180" i="26" s="1"/>
  <c r="I198" i="29"/>
  <c r="D198" i="29"/>
  <c r="I182" i="21"/>
  <c r="M185" i="11"/>
  <c r="K186" i="11" s="1"/>
  <c r="L185" i="11"/>
  <c r="J186" i="11" s="1"/>
  <c r="E184" i="17"/>
  <c r="S180" i="25"/>
  <c r="U179" i="25" s="1"/>
  <c r="U181" i="19"/>
  <c r="T182" i="19"/>
  <c r="S184" i="16"/>
  <c r="L181" i="22"/>
  <c r="J182" i="22" s="1"/>
  <c r="D182" i="22" s="1"/>
  <c r="M181" i="22"/>
  <c r="K182" i="22" s="1"/>
  <c r="E182" i="22" s="1"/>
  <c r="M180" i="24"/>
  <c r="K181" i="24" s="1"/>
  <c r="E181" i="24" s="1"/>
  <c r="L180" i="24"/>
  <c r="J181" i="24" s="1"/>
  <c r="E198" i="29"/>
  <c r="I183" i="19"/>
  <c r="D183" i="19"/>
  <c r="B181" i="23"/>
  <c r="A181" i="23" s="1"/>
  <c r="F181" i="23"/>
  <c r="S185" i="11"/>
  <c r="S181" i="22"/>
  <c r="L182" i="20"/>
  <c r="J183" i="20" s="1"/>
  <c r="M182" i="20"/>
  <c r="K183" i="20" s="1"/>
  <c r="S180" i="24"/>
  <c r="B181" i="22"/>
  <c r="A181" i="22" s="1"/>
  <c r="F181" i="22"/>
  <c r="I181" i="23"/>
  <c r="S182" i="20"/>
  <c r="E182" i="21"/>
  <c r="I184" i="17"/>
  <c r="D184" i="17"/>
  <c r="B184" i="16"/>
  <c r="A184" i="16" s="1"/>
  <c r="F184" i="16"/>
  <c r="B179" i="26"/>
  <c r="A179" i="26" s="1"/>
  <c r="F179" i="26"/>
  <c r="S183" i="19"/>
  <c r="T183" i="19" s="1"/>
  <c r="T184" i="15"/>
  <c r="U183" i="15"/>
  <c r="I180" i="25"/>
  <c r="S179" i="26"/>
  <c r="I185" i="15"/>
  <c r="T179" i="25"/>
  <c r="U178" i="25"/>
  <c r="U182" i="18"/>
  <c r="D182" i="21"/>
  <c r="L184" i="16"/>
  <c r="J185" i="16" s="1"/>
  <c r="M184" i="16"/>
  <c r="K185" i="16" s="1"/>
  <c r="E185" i="16" s="1"/>
  <c r="E181" i="23"/>
  <c r="S181" i="23" l="1"/>
  <c r="B182" i="21"/>
  <c r="A182" i="21" s="1"/>
  <c r="F182" i="21"/>
  <c r="T182" i="20"/>
  <c r="U181" i="20"/>
  <c r="B182" i="22"/>
  <c r="A182" i="22" s="1"/>
  <c r="F182" i="22"/>
  <c r="S182" i="22"/>
  <c r="U181" i="22" s="1"/>
  <c r="U184" i="11"/>
  <c r="T185" i="11"/>
  <c r="I181" i="24"/>
  <c r="D181" i="24"/>
  <c r="M198" i="29"/>
  <c r="K199" i="29" s="1"/>
  <c r="E199" i="29" s="1"/>
  <c r="L198" i="29"/>
  <c r="J199" i="29" s="1"/>
  <c r="D199" i="29" s="1"/>
  <c r="I185" i="16"/>
  <c r="L185" i="15"/>
  <c r="J186" i="15" s="1"/>
  <c r="M185" i="15"/>
  <c r="K186" i="15" s="1"/>
  <c r="T179" i="26"/>
  <c r="U178" i="26"/>
  <c r="B180" i="26"/>
  <c r="A180" i="26" s="1"/>
  <c r="F180" i="26"/>
  <c r="E183" i="20"/>
  <c r="S181" i="24"/>
  <c r="T181" i="24" s="1"/>
  <c r="T181" i="22"/>
  <c r="U180" i="22"/>
  <c r="E186" i="11"/>
  <c r="S198" i="29"/>
  <c r="I186" i="11"/>
  <c r="D186" i="11"/>
  <c r="B198" i="29"/>
  <c r="A198" i="29" s="1"/>
  <c r="F198" i="29"/>
  <c r="I184" i="18"/>
  <c r="D184" i="18"/>
  <c r="L184" i="17"/>
  <c r="J185" i="17" s="1"/>
  <c r="D185" i="17" s="1"/>
  <c r="M184" i="17"/>
  <c r="K185" i="17" s="1"/>
  <c r="U179" i="24"/>
  <c r="T180" i="24"/>
  <c r="B183" i="19"/>
  <c r="A183" i="19" s="1"/>
  <c r="F183" i="19"/>
  <c r="I182" i="22"/>
  <c r="T180" i="25"/>
  <c r="M180" i="25"/>
  <c r="K181" i="25" s="1"/>
  <c r="L180" i="25"/>
  <c r="J181" i="25" s="1"/>
  <c r="S182" i="21"/>
  <c r="S185" i="16"/>
  <c r="T185" i="16" s="1"/>
  <c r="S184" i="17"/>
  <c r="S180" i="26"/>
  <c r="U179" i="26" s="1"/>
  <c r="U184" i="15"/>
  <c r="D185" i="16"/>
  <c r="B184" i="17"/>
  <c r="A184" i="17" s="1"/>
  <c r="F184" i="17"/>
  <c r="M181" i="23"/>
  <c r="K182" i="23" s="1"/>
  <c r="L181" i="23"/>
  <c r="J182" i="23" s="1"/>
  <c r="I183" i="20"/>
  <c r="D183" i="20"/>
  <c r="L183" i="19"/>
  <c r="J184" i="19" s="1"/>
  <c r="M183" i="19"/>
  <c r="K184" i="19" s="1"/>
  <c r="U183" i="16"/>
  <c r="T184" i="16"/>
  <c r="U182" i="19"/>
  <c r="L182" i="21"/>
  <c r="J183" i="21" s="1"/>
  <c r="D183" i="21" s="1"/>
  <c r="M182" i="21"/>
  <c r="K183" i="21" s="1"/>
  <c r="I180" i="26"/>
  <c r="E184" i="18"/>
  <c r="T182" i="22" l="1"/>
  <c r="T180" i="26"/>
  <c r="B183" i="20"/>
  <c r="A183" i="20" s="1"/>
  <c r="F183" i="20"/>
  <c r="B185" i="16"/>
  <c r="A185" i="16" s="1"/>
  <c r="F185" i="16"/>
  <c r="U183" i="17"/>
  <c r="T184" i="17"/>
  <c r="U181" i="21"/>
  <c r="T182" i="21"/>
  <c r="E181" i="25"/>
  <c r="L182" i="22"/>
  <c r="J183" i="22" s="1"/>
  <c r="M182" i="22"/>
  <c r="K183" i="22" s="1"/>
  <c r="B186" i="11"/>
  <c r="A186" i="11" s="1"/>
  <c r="F186" i="11"/>
  <c r="S199" i="29"/>
  <c r="T199" i="29" s="1"/>
  <c r="L180" i="26"/>
  <c r="J181" i="26" s="1"/>
  <c r="M180" i="26"/>
  <c r="K181" i="26" s="1"/>
  <c r="B184" i="18"/>
  <c r="A184" i="18" s="1"/>
  <c r="F184" i="18"/>
  <c r="U197" i="29"/>
  <c r="T198" i="29"/>
  <c r="M185" i="16"/>
  <c r="K186" i="16" s="1"/>
  <c r="L185" i="16"/>
  <c r="J186" i="16" s="1"/>
  <c r="D186" i="16" s="1"/>
  <c r="B181" i="24"/>
  <c r="A181" i="24" s="1"/>
  <c r="F181" i="24"/>
  <c r="E184" i="19"/>
  <c r="I185" i="17"/>
  <c r="B199" i="29"/>
  <c r="A199" i="29" s="1"/>
  <c r="F199" i="29"/>
  <c r="L186" i="11"/>
  <c r="J187" i="11" s="1"/>
  <c r="M186" i="11"/>
  <c r="K187" i="11" s="1"/>
  <c r="S186" i="11"/>
  <c r="S183" i="20"/>
  <c r="E186" i="15"/>
  <c r="E182" i="23"/>
  <c r="B183" i="21"/>
  <c r="A183" i="21" s="1"/>
  <c r="F183" i="21"/>
  <c r="S184" i="18"/>
  <c r="L183" i="20"/>
  <c r="J184" i="20" s="1"/>
  <c r="M183" i="20"/>
  <c r="K184" i="20" s="1"/>
  <c r="B185" i="17"/>
  <c r="A185" i="17" s="1"/>
  <c r="F185" i="17"/>
  <c r="I183" i="21"/>
  <c r="U184" i="16"/>
  <c r="I184" i="19"/>
  <c r="I182" i="23"/>
  <c r="D182" i="23"/>
  <c r="E185" i="17"/>
  <c r="E183" i="21"/>
  <c r="I181" i="25"/>
  <c r="D181" i="25"/>
  <c r="D184" i="19"/>
  <c r="U180" i="24"/>
  <c r="M184" i="18"/>
  <c r="K185" i="18" s="1"/>
  <c r="L184" i="18"/>
  <c r="J185" i="18" s="1"/>
  <c r="D185" i="18" s="1"/>
  <c r="I186" i="15"/>
  <c r="D186" i="15"/>
  <c r="I199" i="29"/>
  <c r="L181" i="24"/>
  <c r="J182" i="24" s="1"/>
  <c r="M181" i="24"/>
  <c r="K182" i="24" s="1"/>
  <c r="T181" i="23"/>
  <c r="U180" i="23"/>
  <c r="U198" i="29" l="1"/>
  <c r="I182" i="24"/>
  <c r="B181" i="25"/>
  <c r="A181" i="25" s="1"/>
  <c r="F181" i="25"/>
  <c r="S185" i="17"/>
  <c r="T184" i="18"/>
  <c r="U183" i="18"/>
  <c r="S182" i="23"/>
  <c r="T183" i="20"/>
  <c r="U182" i="20"/>
  <c r="E186" i="16"/>
  <c r="B185" i="18"/>
  <c r="A185" i="18" s="1"/>
  <c r="F185" i="18"/>
  <c r="M186" i="15"/>
  <c r="K187" i="15" s="1"/>
  <c r="E187" i="15" s="1"/>
  <c r="L186" i="15"/>
  <c r="J187" i="15" s="1"/>
  <c r="D187" i="15" s="1"/>
  <c r="L182" i="23"/>
  <c r="J183" i="23" s="1"/>
  <c r="D183" i="23" s="1"/>
  <c r="M182" i="23"/>
  <c r="K183" i="23" s="1"/>
  <c r="I184" i="20"/>
  <c r="E184" i="20"/>
  <c r="I187" i="11"/>
  <c r="D182" i="24"/>
  <c r="D187" i="11"/>
  <c r="E183" i="22"/>
  <c r="L199" i="29"/>
  <c r="J200" i="29" s="1"/>
  <c r="M199" i="29"/>
  <c r="K200" i="29" s="1"/>
  <c r="I185" i="18"/>
  <c r="L181" i="25"/>
  <c r="J182" i="25" s="1"/>
  <c r="D182" i="25" s="1"/>
  <c r="M181" i="25"/>
  <c r="K182" i="25" s="1"/>
  <c r="E182" i="25" s="1"/>
  <c r="M183" i="21"/>
  <c r="K184" i="21" s="1"/>
  <c r="L183" i="21"/>
  <c r="J184" i="21" s="1"/>
  <c r="S186" i="15"/>
  <c r="E187" i="11"/>
  <c r="L185" i="17"/>
  <c r="J186" i="17" s="1"/>
  <c r="M185" i="17"/>
  <c r="K186" i="17" s="1"/>
  <c r="E186" i="17" s="1"/>
  <c r="E181" i="26"/>
  <c r="I183" i="22"/>
  <c r="D183" i="22"/>
  <c r="B186" i="16"/>
  <c r="A186" i="16" s="1"/>
  <c r="F186" i="16"/>
  <c r="D184" i="20"/>
  <c r="E182" i="24"/>
  <c r="B186" i="15"/>
  <c r="A186" i="15" s="1"/>
  <c r="F186" i="15"/>
  <c r="B184" i="19"/>
  <c r="A184" i="19" s="1"/>
  <c r="F184" i="19"/>
  <c r="S183" i="21"/>
  <c r="B182" i="23"/>
  <c r="A182" i="23" s="1"/>
  <c r="F182" i="23"/>
  <c r="M184" i="19"/>
  <c r="K185" i="19" s="1"/>
  <c r="E185" i="19" s="1"/>
  <c r="L184" i="19"/>
  <c r="J185" i="19" s="1"/>
  <c r="E185" i="18"/>
  <c r="T186" i="11"/>
  <c r="U185" i="11"/>
  <c r="S184" i="19"/>
  <c r="I186" i="16"/>
  <c r="I181" i="26"/>
  <c r="D181" i="26"/>
  <c r="S181" i="25"/>
  <c r="B181" i="26" l="1"/>
  <c r="A181" i="26" s="1"/>
  <c r="F181" i="26"/>
  <c r="U183" i="19"/>
  <c r="T184" i="19"/>
  <c r="T183" i="21"/>
  <c r="U182" i="21"/>
  <c r="S182" i="24"/>
  <c r="L183" i="22"/>
  <c r="J184" i="22" s="1"/>
  <c r="M183" i="22"/>
  <c r="K184" i="22" s="1"/>
  <c r="E184" i="22" s="1"/>
  <c r="I186" i="17"/>
  <c r="D186" i="17"/>
  <c r="I184" i="21"/>
  <c r="D184" i="21"/>
  <c r="S183" i="22"/>
  <c r="L187" i="11"/>
  <c r="J188" i="11" s="1"/>
  <c r="D188" i="11" s="1"/>
  <c r="M187" i="11"/>
  <c r="K188" i="11" s="1"/>
  <c r="B182" i="25"/>
  <c r="A182" i="25" s="1"/>
  <c r="F182" i="25"/>
  <c r="S185" i="18"/>
  <c r="B183" i="23"/>
  <c r="A183" i="23" s="1"/>
  <c r="F183" i="23"/>
  <c r="S181" i="26"/>
  <c r="S187" i="11"/>
  <c r="M185" i="18"/>
  <c r="K186" i="18" s="1"/>
  <c r="L185" i="18"/>
  <c r="J186" i="18" s="1"/>
  <c r="S184" i="20"/>
  <c r="L184" i="20"/>
  <c r="J185" i="20" s="1"/>
  <c r="D185" i="20" s="1"/>
  <c r="M184" i="20"/>
  <c r="K185" i="20" s="1"/>
  <c r="S186" i="17"/>
  <c r="U185" i="17" s="1"/>
  <c r="S182" i="25"/>
  <c r="U181" i="25" s="1"/>
  <c r="M181" i="26"/>
  <c r="K182" i="26" s="1"/>
  <c r="L181" i="26"/>
  <c r="J182" i="26" s="1"/>
  <c r="D182" i="26" s="1"/>
  <c r="I185" i="19"/>
  <c r="D185" i="19"/>
  <c r="B187" i="15"/>
  <c r="A187" i="15" s="1"/>
  <c r="F187" i="15"/>
  <c r="B184" i="20"/>
  <c r="A184" i="20" s="1"/>
  <c r="F184" i="20"/>
  <c r="B183" i="22"/>
  <c r="A183" i="22" s="1"/>
  <c r="F183" i="22"/>
  <c r="S187" i="15"/>
  <c r="T187" i="15" s="1"/>
  <c r="E200" i="29"/>
  <c r="B187" i="11"/>
  <c r="A187" i="11" s="1"/>
  <c r="F187" i="11"/>
  <c r="I187" i="15"/>
  <c r="E183" i="23"/>
  <c r="U184" i="17"/>
  <c r="T185" i="17"/>
  <c r="U180" i="25"/>
  <c r="T181" i="25"/>
  <c r="L186" i="16"/>
  <c r="J187" i="16" s="1"/>
  <c r="M186" i="16"/>
  <c r="K187" i="16" s="1"/>
  <c r="E187" i="16" s="1"/>
  <c r="S185" i="19"/>
  <c r="U184" i="19" s="1"/>
  <c r="E184" i="21"/>
  <c r="T186" i="15"/>
  <c r="U185" i="15"/>
  <c r="I182" i="25"/>
  <c r="I200" i="29"/>
  <c r="D200" i="29"/>
  <c r="B182" i="24"/>
  <c r="A182" i="24" s="1"/>
  <c r="F182" i="24"/>
  <c r="I183" i="23"/>
  <c r="S186" i="16"/>
  <c r="U181" i="23"/>
  <c r="T182" i="23"/>
  <c r="L182" i="24"/>
  <c r="J183" i="24" s="1"/>
  <c r="M182" i="24"/>
  <c r="K183" i="24" s="1"/>
  <c r="E183" i="24" s="1"/>
  <c r="U186" i="15" l="1"/>
  <c r="T182" i="25"/>
  <c r="B182" i="26"/>
  <c r="A182" i="26" s="1"/>
  <c r="F182" i="26"/>
  <c r="S183" i="24"/>
  <c r="I186" i="18"/>
  <c r="D186" i="18"/>
  <c r="I184" i="22"/>
  <c r="S187" i="16"/>
  <c r="T187" i="16" s="1"/>
  <c r="M182" i="25"/>
  <c r="K183" i="25" s="1"/>
  <c r="L182" i="25"/>
  <c r="J183" i="25" s="1"/>
  <c r="S183" i="23"/>
  <c r="S200" i="29"/>
  <c r="B184" i="21"/>
  <c r="A184" i="21" s="1"/>
  <c r="F184" i="21"/>
  <c r="M186" i="17"/>
  <c r="K187" i="17" s="1"/>
  <c r="L186" i="17"/>
  <c r="J187" i="17" s="1"/>
  <c r="D187" i="17" s="1"/>
  <c r="T186" i="16"/>
  <c r="U185" i="16"/>
  <c r="B185" i="20"/>
  <c r="A185" i="20" s="1"/>
  <c r="F185" i="20"/>
  <c r="I185" i="20"/>
  <c r="U180" i="26"/>
  <c r="T181" i="26"/>
  <c r="E186" i="18"/>
  <c r="I188" i="11"/>
  <c r="T182" i="24"/>
  <c r="U181" i="24"/>
  <c r="T185" i="19"/>
  <c r="I183" i="24"/>
  <c r="I187" i="16"/>
  <c r="D187" i="16"/>
  <c r="I182" i="26"/>
  <c r="T184" i="20"/>
  <c r="U183" i="20"/>
  <c r="T187" i="11"/>
  <c r="U186" i="11"/>
  <c r="T183" i="22"/>
  <c r="U182" i="22"/>
  <c r="B186" i="17"/>
  <c r="A186" i="17" s="1"/>
  <c r="F186" i="17"/>
  <c r="M183" i="23"/>
  <c r="K184" i="23" s="1"/>
  <c r="E184" i="23" s="1"/>
  <c r="L183" i="23"/>
  <c r="J184" i="23" s="1"/>
  <c r="B200" i="29"/>
  <c r="A200" i="29" s="1"/>
  <c r="F200" i="29"/>
  <c r="M185" i="19"/>
  <c r="K186" i="19" s="1"/>
  <c r="L185" i="19"/>
  <c r="J186" i="19" s="1"/>
  <c r="D186" i="19" s="1"/>
  <c r="E182" i="26"/>
  <c r="D183" i="24"/>
  <c r="L200" i="29"/>
  <c r="J201" i="29" s="1"/>
  <c r="M200" i="29"/>
  <c r="K201" i="29" s="1"/>
  <c r="S184" i="21"/>
  <c r="T186" i="17"/>
  <c r="L187" i="15"/>
  <c r="J188" i="15" s="1"/>
  <c r="M187" i="15"/>
  <c r="K188" i="15" s="1"/>
  <c r="B188" i="11"/>
  <c r="A188" i="11" s="1"/>
  <c r="F188" i="11"/>
  <c r="D184" i="22"/>
  <c r="B185" i="19"/>
  <c r="A185" i="19" s="1"/>
  <c r="F185" i="19"/>
  <c r="E185" i="20"/>
  <c r="E188" i="11"/>
  <c r="U184" i="18"/>
  <c r="T185" i="18"/>
  <c r="S184" i="22"/>
  <c r="M184" i="21"/>
  <c r="K185" i="21" s="1"/>
  <c r="L184" i="21"/>
  <c r="J185" i="21" s="1"/>
  <c r="D185" i="21" s="1"/>
  <c r="S184" i="23" l="1"/>
  <c r="U183" i="23" s="1"/>
  <c r="B187" i="17"/>
  <c r="A187" i="17" s="1"/>
  <c r="F187" i="17"/>
  <c r="T184" i="21"/>
  <c r="U183" i="21"/>
  <c r="L187" i="16"/>
  <c r="J188" i="16" s="1"/>
  <c r="D188" i="16" s="1"/>
  <c r="M187" i="16"/>
  <c r="K188" i="16" s="1"/>
  <c r="B186" i="18"/>
  <c r="A186" i="18" s="1"/>
  <c r="F186" i="18"/>
  <c r="B186" i="19"/>
  <c r="A186" i="19" s="1"/>
  <c r="F186" i="19"/>
  <c r="L188" i="11"/>
  <c r="J189" i="11" s="1"/>
  <c r="M188" i="11"/>
  <c r="K189" i="11" s="1"/>
  <c r="E189" i="11" s="1"/>
  <c r="U182" i="23"/>
  <c r="T183" i="23"/>
  <c r="I185" i="21"/>
  <c r="S188" i="11"/>
  <c r="I201" i="29"/>
  <c r="I186" i="19"/>
  <c r="D201" i="29"/>
  <c r="U183" i="22"/>
  <c r="B187" i="16"/>
  <c r="A187" i="16" s="1"/>
  <c r="F187" i="16"/>
  <c r="L183" i="24"/>
  <c r="J184" i="24" s="1"/>
  <c r="D184" i="24" s="1"/>
  <c r="M183" i="24"/>
  <c r="K184" i="24" s="1"/>
  <c r="U182" i="24"/>
  <c r="S186" i="18"/>
  <c r="E187" i="17"/>
  <c r="E201" i="29"/>
  <c r="I183" i="25"/>
  <c r="D183" i="25"/>
  <c r="L186" i="18"/>
  <c r="J187" i="18" s="1"/>
  <c r="M186" i="18"/>
  <c r="K187" i="18" s="1"/>
  <c r="I188" i="15"/>
  <c r="D188" i="15"/>
  <c r="L185" i="20"/>
  <c r="J186" i="20" s="1"/>
  <c r="M185" i="20"/>
  <c r="K186" i="20" s="1"/>
  <c r="E186" i="20" s="1"/>
  <c r="B185" i="21"/>
  <c r="A185" i="21" s="1"/>
  <c r="F185" i="21"/>
  <c r="S182" i="26"/>
  <c r="L182" i="26"/>
  <c r="J183" i="26" s="1"/>
  <c r="M182" i="26"/>
  <c r="K183" i="26" s="1"/>
  <c r="I187" i="17"/>
  <c r="S185" i="20"/>
  <c r="B184" i="22"/>
  <c r="A184" i="22" s="1"/>
  <c r="F184" i="22"/>
  <c r="E188" i="15"/>
  <c r="E185" i="21"/>
  <c r="B183" i="24"/>
  <c r="A183" i="24" s="1"/>
  <c r="F183" i="24"/>
  <c r="E186" i="19"/>
  <c r="I184" i="23"/>
  <c r="D184" i="23"/>
  <c r="T184" i="22"/>
  <c r="T183" i="24"/>
  <c r="U186" i="16"/>
  <c r="U199" i="29"/>
  <c r="T200" i="29"/>
  <c r="E183" i="25"/>
  <c r="L184" i="22"/>
  <c r="J185" i="22" s="1"/>
  <c r="M184" i="22"/>
  <c r="K185" i="22" s="1"/>
  <c r="T184" i="23" l="1"/>
  <c r="I187" i="18"/>
  <c r="B188" i="16"/>
  <c r="A188" i="16" s="1"/>
  <c r="F188" i="16"/>
  <c r="B184" i="23"/>
  <c r="A184" i="23" s="1"/>
  <c r="F184" i="23"/>
  <c r="B184" i="24"/>
  <c r="A184" i="24" s="1"/>
  <c r="F184" i="24"/>
  <c r="S186" i="20"/>
  <c r="T186" i="20" s="1"/>
  <c r="I183" i="26"/>
  <c r="D183" i="26"/>
  <c r="L188" i="15"/>
  <c r="J189" i="15" s="1"/>
  <c r="M188" i="15"/>
  <c r="K189" i="15" s="1"/>
  <c r="E189" i="15" s="1"/>
  <c r="E184" i="24"/>
  <c r="E185" i="22"/>
  <c r="I185" i="22"/>
  <c r="L184" i="23"/>
  <c r="J185" i="23" s="1"/>
  <c r="M184" i="23"/>
  <c r="K185" i="23" s="1"/>
  <c r="S188" i="15"/>
  <c r="U181" i="26"/>
  <c r="T182" i="26"/>
  <c r="U185" i="18"/>
  <c r="T186" i="18"/>
  <c r="B201" i="29"/>
  <c r="A201" i="29" s="1"/>
  <c r="F201" i="29"/>
  <c r="M201" i="29"/>
  <c r="K202" i="29" s="1"/>
  <c r="E202" i="29" s="1"/>
  <c r="L201" i="29"/>
  <c r="J202" i="29" s="1"/>
  <c r="D202" i="29" s="1"/>
  <c r="S189" i="11"/>
  <c r="T189" i="11" s="1"/>
  <c r="I188" i="16"/>
  <c r="S183" i="25"/>
  <c r="B188" i="15"/>
  <c r="A188" i="15" s="1"/>
  <c r="F188" i="15"/>
  <c r="S201" i="29"/>
  <c r="T188" i="11"/>
  <c r="U187" i="11"/>
  <c r="I189" i="11"/>
  <c r="D189" i="11"/>
  <c r="D187" i="18"/>
  <c r="S186" i="19"/>
  <c r="B183" i="25"/>
  <c r="A183" i="25" s="1"/>
  <c r="F183" i="25"/>
  <c r="S187" i="17"/>
  <c r="L186" i="19"/>
  <c r="J187" i="19" s="1"/>
  <c r="M186" i="19"/>
  <c r="K187" i="19" s="1"/>
  <c r="S185" i="21"/>
  <c r="D185" i="22"/>
  <c r="T185" i="20"/>
  <c r="U184" i="20"/>
  <c r="L187" i="17"/>
  <c r="J188" i="17" s="1"/>
  <c r="M187" i="17"/>
  <c r="K188" i="17" s="1"/>
  <c r="E183" i="26"/>
  <c r="I186" i="20"/>
  <c r="D186" i="20"/>
  <c r="M183" i="25"/>
  <c r="K184" i="25" s="1"/>
  <c r="E184" i="25" s="1"/>
  <c r="L183" i="25"/>
  <c r="J184" i="25" s="1"/>
  <c r="D184" i="25" s="1"/>
  <c r="E187" i="18"/>
  <c r="I184" i="24"/>
  <c r="L185" i="21"/>
  <c r="J186" i="21" s="1"/>
  <c r="M185" i="21"/>
  <c r="K186" i="21" s="1"/>
  <c r="E188" i="16"/>
  <c r="U188" i="11" l="1"/>
  <c r="U185" i="20"/>
  <c r="S202" i="29"/>
  <c r="T202" i="29" s="1"/>
  <c r="B184" i="25"/>
  <c r="A184" i="25" s="1"/>
  <c r="F184" i="25"/>
  <c r="L184" i="24"/>
  <c r="J185" i="24" s="1"/>
  <c r="M184" i="24"/>
  <c r="K185" i="24" s="1"/>
  <c r="E185" i="24" s="1"/>
  <c r="E188" i="17"/>
  <c r="S184" i="25"/>
  <c r="T184" i="25" s="1"/>
  <c r="I185" i="23"/>
  <c r="S188" i="16"/>
  <c r="S187" i="18"/>
  <c r="I188" i="17"/>
  <c r="D188" i="17"/>
  <c r="T183" i="25"/>
  <c r="U182" i="25"/>
  <c r="S189" i="15"/>
  <c r="U188" i="15" s="1"/>
  <c r="S184" i="24"/>
  <c r="M187" i="18"/>
  <c r="K188" i="18" s="1"/>
  <c r="E188" i="18" s="1"/>
  <c r="L187" i="18"/>
  <c r="J188" i="18" s="1"/>
  <c r="M186" i="20"/>
  <c r="K187" i="20" s="1"/>
  <c r="L186" i="20"/>
  <c r="J187" i="20" s="1"/>
  <c r="D187" i="20" s="1"/>
  <c r="B185" i="22"/>
  <c r="A185" i="22" s="1"/>
  <c r="F185" i="22"/>
  <c r="I187" i="19"/>
  <c r="D187" i="19"/>
  <c r="E187" i="19"/>
  <c r="L189" i="11"/>
  <c r="J190" i="11" s="1"/>
  <c r="D190" i="11" s="1"/>
  <c r="M189" i="11"/>
  <c r="K190" i="11" s="1"/>
  <c r="S183" i="26"/>
  <c r="E186" i="21"/>
  <c r="T187" i="17"/>
  <c r="U186" i="17"/>
  <c r="B187" i="18"/>
  <c r="A187" i="18" s="1"/>
  <c r="D188" i="18"/>
  <c r="F187" i="18"/>
  <c r="L188" i="16"/>
  <c r="J189" i="16" s="1"/>
  <c r="M188" i="16"/>
  <c r="K189" i="16" s="1"/>
  <c r="I202" i="29"/>
  <c r="E185" i="23"/>
  <c r="S185" i="22"/>
  <c r="L183" i="26"/>
  <c r="J184" i="26" s="1"/>
  <c r="M183" i="26"/>
  <c r="K184" i="26" s="1"/>
  <c r="E184" i="26" s="1"/>
  <c r="I186" i="21"/>
  <c r="D186" i="21"/>
  <c r="B186" i="20"/>
  <c r="A186" i="20" s="1"/>
  <c r="F186" i="20"/>
  <c r="U184" i="21"/>
  <c r="T185" i="21"/>
  <c r="B189" i="11"/>
  <c r="A189" i="11" s="1"/>
  <c r="F189" i="11"/>
  <c r="T201" i="29"/>
  <c r="U200" i="29"/>
  <c r="I189" i="15"/>
  <c r="T186" i="19"/>
  <c r="U185" i="19"/>
  <c r="L185" i="22"/>
  <c r="J186" i="22" s="1"/>
  <c r="D186" i="22" s="1"/>
  <c r="M185" i="22"/>
  <c r="K186" i="22" s="1"/>
  <c r="E186" i="22" s="1"/>
  <c r="B183" i="26"/>
  <c r="A183" i="26" s="1"/>
  <c r="F183" i="26"/>
  <c r="I184" i="25"/>
  <c r="D189" i="15"/>
  <c r="B202" i="29"/>
  <c r="A202" i="29" s="1"/>
  <c r="F202" i="29"/>
  <c r="T188" i="15"/>
  <c r="U187" i="15"/>
  <c r="D185" i="23"/>
  <c r="U201" i="29" l="1"/>
  <c r="T189" i="15"/>
  <c r="B187" i="20"/>
  <c r="A187" i="20" s="1"/>
  <c r="F187" i="20"/>
  <c r="S186" i="22"/>
  <c r="U185" i="22" s="1"/>
  <c r="S184" i="26"/>
  <c r="T184" i="26" s="1"/>
  <c r="S188" i="18"/>
  <c r="T188" i="18" s="1"/>
  <c r="T185" i="22"/>
  <c r="U184" i="22"/>
  <c r="T183" i="26"/>
  <c r="U182" i="26"/>
  <c r="I188" i="18"/>
  <c r="T184" i="24"/>
  <c r="U183" i="24"/>
  <c r="U186" i="18"/>
  <c r="T187" i="18"/>
  <c r="I186" i="22"/>
  <c r="M189" i="15"/>
  <c r="K190" i="15" s="1"/>
  <c r="L189" i="15"/>
  <c r="J190" i="15" s="1"/>
  <c r="D190" i="15" s="1"/>
  <c r="I184" i="26"/>
  <c r="S185" i="23"/>
  <c r="B189" i="15"/>
  <c r="A189" i="15" s="1"/>
  <c r="F189" i="15"/>
  <c r="D184" i="26"/>
  <c r="I189" i="16"/>
  <c r="D189" i="16"/>
  <c r="S186" i="21"/>
  <c r="S187" i="19"/>
  <c r="E187" i="20"/>
  <c r="M188" i="17"/>
  <c r="K189" i="17" s="1"/>
  <c r="E189" i="17" s="1"/>
  <c r="L188" i="17"/>
  <c r="J189" i="17" s="1"/>
  <c r="D189" i="17" s="1"/>
  <c r="E189" i="16"/>
  <c r="S188" i="17"/>
  <c r="L186" i="21"/>
  <c r="J187" i="21" s="1"/>
  <c r="D187" i="21" s="1"/>
  <c r="M186" i="21"/>
  <c r="K187" i="21" s="1"/>
  <c r="B187" i="19"/>
  <c r="A187" i="19" s="1"/>
  <c r="F187" i="19"/>
  <c r="S185" i="24"/>
  <c r="U184" i="24" s="1"/>
  <c r="B185" i="23"/>
  <c r="A185" i="23" s="1"/>
  <c r="F185" i="23"/>
  <c r="M184" i="25"/>
  <c r="K185" i="25" s="1"/>
  <c r="L184" i="25"/>
  <c r="J185" i="25" s="1"/>
  <c r="B190" i="11"/>
  <c r="A190" i="11" s="1"/>
  <c r="F190" i="11"/>
  <c r="L202" i="29"/>
  <c r="J203" i="29" s="1"/>
  <c r="M202" i="29"/>
  <c r="K203" i="29" s="1"/>
  <c r="B188" i="18"/>
  <c r="A188" i="18" s="1"/>
  <c r="F188" i="18"/>
  <c r="E190" i="11"/>
  <c r="B186" i="22"/>
  <c r="A186" i="22" s="1"/>
  <c r="F186" i="22"/>
  <c r="B188" i="17"/>
  <c r="A188" i="17" s="1"/>
  <c r="F188" i="17"/>
  <c r="B186" i="21"/>
  <c r="A186" i="21" s="1"/>
  <c r="F186" i="21"/>
  <c r="I190" i="11"/>
  <c r="M187" i="19"/>
  <c r="K188" i="19" s="1"/>
  <c r="L187" i="19"/>
  <c r="J188" i="19" s="1"/>
  <c r="D188" i="19" s="1"/>
  <c r="I187" i="20"/>
  <c r="U183" i="25"/>
  <c r="U187" i="16"/>
  <c r="T188" i="16"/>
  <c r="M185" i="23"/>
  <c r="K186" i="23" s="1"/>
  <c r="E186" i="23" s="1"/>
  <c r="L185" i="23"/>
  <c r="J186" i="23" s="1"/>
  <c r="I185" i="24"/>
  <c r="D185" i="24"/>
  <c r="U183" i="26" l="1"/>
  <c r="U187" i="18"/>
  <c r="B188" i="19"/>
  <c r="A188" i="19" s="1"/>
  <c r="F188" i="19"/>
  <c r="I186" i="23"/>
  <c r="L187" i="20"/>
  <c r="J188" i="20" s="1"/>
  <c r="M187" i="20"/>
  <c r="K188" i="20" s="1"/>
  <c r="E185" i="25"/>
  <c r="T188" i="17"/>
  <c r="U187" i="17"/>
  <c r="B190" i="15"/>
  <c r="A190" i="15" s="1"/>
  <c r="F190" i="15"/>
  <c r="S186" i="23"/>
  <c r="T186" i="23" s="1"/>
  <c r="E203" i="29"/>
  <c r="S189" i="16"/>
  <c r="S187" i="20"/>
  <c r="E190" i="15"/>
  <c r="B187" i="21"/>
  <c r="A187" i="21" s="1"/>
  <c r="F187" i="21"/>
  <c r="D186" i="23"/>
  <c r="I187" i="21"/>
  <c r="B185" i="24"/>
  <c r="A185" i="24" s="1"/>
  <c r="F185" i="24"/>
  <c r="I185" i="25"/>
  <c r="D185" i="25"/>
  <c r="S189" i="17"/>
  <c r="E188" i="19"/>
  <c r="B189" i="16"/>
  <c r="A189" i="16" s="1"/>
  <c r="F189" i="16"/>
  <c r="L184" i="26"/>
  <c r="J185" i="26" s="1"/>
  <c r="D185" i="26" s="1"/>
  <c r="M184" i="26"/>
  <c r="K185" i="26" s="1"/>
  <c r="M186" i="22"/>
  <c r="K187" i="22" s="1"/>
  <c r="L186" i="22"/>
  <c r="J187" i="22" s="1"/>
  <c r="T185" i="24"/>
  <c r="L190" i="11"/>
  <c r="J191" i="11" s="1"/>
  <c r="M190" i="11"/>
  <c r="K191" i="11" s="1"/>
  <c r="E191" i="11" s="1"/>
  <c r="S190" i="11"/>
  <c r="T187" i="19"/>
  <c r="U186" i="19"/>
  <c r="I190" i="15"/>
  <c r="L185" i="24"/>
  <c r="J186" i="24" s="1"/>
  <c r="M185" i="24"/>
  <c r="K186" i="24" s="1"/>
  <c r="I188" i="19"/>
  <c r="B189" i="17"/>
  <c r="A189" i="17" s="1"/>
  <c r="F189" i="17"/>
  <c r="E187" i="21"/>
  <c r="M189" i="16"/>
  <c r="K190" i="16" s="1"/>
  <c r="E190" i="16" s="1"/>
  <c r="L189" i="16"/>
  <c r="J190" i="16" s="1"/>
  <c r="D190" i="16" s="1"/>
  <c r="U184" i="23"/>
  <c r="T185" i="23"/>
  <c r="I203" i="29"/>
  <c r="D203" i="29"/>
  <c r="I189" i="17"/>
  <c r="T186" i="21"/>
  <c r="U185" i="21"/>
  <c r="B184" i="26"/>
  <c r="A184" i="26" s="1"/>
  <c r="F184" i="26"/>
  <c r="M188" i="18"/>
  <c r="K189" i="18" s="1"/>
  <c r="L188" i="18"/>
  <c r="J189" i="18" s="1"/>
  <c r="T186" i="22"/>
  <c r="U185" i="23" l="1"/>
  <c r="E189" i="18"/>
  <c r="B190" i="16"/>
  <c r="A190" i="16" s="1"/>
  <c r="F190" i="16"/>
  <c r="U186" i="20"/>
  <c r="T187" i="20"/>
  <c r="L189" i="17"/>
  <c r="J190" i="17" s="1"/>
  <c r="M189" i="17"/>
  <c r="K190" i="17" s="1"/>
  <c r="L188" i="19"/>
  <c r="J189" i="19" s="1"/>
  <c r="M188" i="19"/>
  <c r="K189" i="19" s="1"/>
  <c r="E189" i="19" s="1"/>
  <c r="E185" i="26"/>
  <c r="S190" i="16"/>
  <c r="T190" i="16" s="1"/>
  <c r="B185" i="26"/>
  <c r="A185" i="26" s="1"/>
  <c r="F185" i="26"/>
  <c r="E186" i="24"/>
  <c r="S188" i="19"/>
  <c r="M187" i="21"/>
  <c r="K188" i="21" s="1"/>
  <c r="L187" i="21"/>
  <c r="J188" i="21" s="1"/>
  <c r="I189" i="18"/>
  <c r="D189" i="18"/>
  <c r="L203" i="29"/>
  <c r="J204" i="29" s="1"/>
  <c r="D204" i="29" s="1"/>
  <c r="M203" i="29"/>
  <c r="K204" i="29" s="1"/>
  <c r="E204" i="29" s="1"/>
  <c r="S187" i="21"/>
  <c r="I186" i="24"/>
  <c r="U189" i="11"/>
  <c r="T190" i="11"/>
  <c r="I191" i="11"/>
  <c r="D191" i="11"/>
  <c r="I187" i="22"/>
  <c r="D187" i="22"/>
  <c r="L185" i="25"/>
  <c r="J186" i="25" s="1"/>
  <c r="D186" i="25" s="1"/>
  <c r="M185" i="25"/>
  <c r="K186" i="25" s="1"/>
  <c r="D186" i="24"/>
  <c r="B186" i="23"/>
  <c r="A186" i="23" s="1"/>
  <c r="F186" i="23"/>
  <c r="E188" i="20"/>
  <c r="S203" i="29"/>
  <c r="S185" i="25"/>
  <c r="E187" i="22"/>
  <c r="M186" i="23"/>
  <c r="K187" i="23" s="1"/>
  <c r="L186" i="23"/>
  <c r="J187" i="23" s="1"/>
  <c r="D187" i="23" s="1"/>
  <c r="I190" i="16"/>
  <c r="L190" i="15"/>
  <c r="J191" i="15" s="1"/>
  <c r="M190" i="15"/>
  <c r="K191" i="15" s="1"/>
  <c r="E191" i="15" s="1"/>
  <c r="B185" i="25"/>
  <c r="A185" i="25" s="1"/>
  <c r="F185" i="25"/>
  <c r="S190" i="15"/>
  <c r="T189" i="17"/>
  <c r="B203" i="29"/>
  <c r="A203" i="29" s="1"/>
  <c r="F203" i="29"/>
  <c r="S191" i="11"/>
  <c r="U190" i="11" s="1"/>
  <c r="I185" i="26"/>
  <c r="U189" i="16"/>
  <c r="U188" i="16"/>
  <c r="T189" i="16"/>
  <c r="U188" i="17"/>
  <c r="I188" i="20"/>
  <c r="D188" i="20"/>
  <c r="S204" i="29" l="1"/>
  <c r="T204" i="29" s="1"/>
  <c r="B187" i="23"/>
  <c r="A187" i="23" s="1"/>
  <c r="F187" i="23"/>
  <c r="B186" i="25"/>
  <c r="A186" i="25" s="1"/>
  <c r="F186" i="25"/>
  <c r="B188" i="20"/>
  <c r="A188" i="20" s="1"/>
  <c r="F188" i="20"/>
  <c r="L189" i="18"/>
  <c r="J190" i="18" s="1"/>
  <c r="D190" i="18" s="1"/>
  <c r="M189" i="18"/>
  <c r="K190" i="18" s="1"/>
  <c r="E190" i="18" s="1"/>
  <c r="I188" i="21"/>
  <c r="D188" i="21"/>
  <c r="U187" i="19"/>
  <c r="T188" i="19"/>
  <c r="L185" i="26"/>
  <c r="J186" i="26" s="1"/>
  <c r="M185" i="26"/>
  <c r="K186" i="26" s="1"/>
  <c r="B204" i="29"/>
  <c r="A204" i="29" s="1"/>
  <c r="F204" i="29"/>
  <c r="S187" i="22"/>
  <c r="B191" i="11"/>
  <c r="A191" i="11" s="1"/>
  <c r="F191" i="11"/>
  <c r="I204" i="29"/>
  <c r="I190" i="17"/>
  <c r="D190" i="17"/>
  <c r="S189" i="18"/>
  <c r="L188" i="20"/>
  <c r="J189" i="20" s="1"/>
  <c r="D189" i="20" s="1"/>
  <c r="M188" i="20"/>
  <c r="K189" i="20" s="1"/>
  <c r="E187" i="23"/>
  <c r="T185" i="25"/>
  <c r="U184" i="25"/>
  <c r="B187" i="22"/>
  <c r="A187" i="22" s="1"/>
  <c r="F187" i="22"/>
  <c r="E188" i="21"/>
  <c r="B189" i="18"/>
  <c r="A189" i="18" s="1"/>
  <c r="F189" i="18"/>
  <c r="S188" i="20"/>
  <c r="B186" i="24"/>
  <c r="A186" i="24" s="1"/>
  <c r="F186" i="24"/>
  <c r="M191" i="11"/>
  <c r="K192" i="11" s="1"/>
  <c r="L191" i="11"/>
  <c r="J192" i="11" s="1"/>
  <c r="D192" i="11" s="1"/>
  <c r="T191" i="11"/>
  <c r="T187" i="21"/>
  <c r="U186" i="21"/>
  <c r="S186" i="24"/>
  <c r="I189" i="19"/>
  <c r="D189" i="19"/>
  <c r="S191" i="15"/>
  <c r="U190" i="15" s="1"/>
  <c r="M190" i="16"/>
  <c r="K191" i="16" s="1"/>
  <c r="L190" i="16"/>
  <c r="J191" i="16" s="1"/>
  <c r="M187" i="22"/>
  <c r="K188" i="22" s="1"/>
  <c r="L187" i="22"/>
  <c r="J188" i="22" s="1"/>
  <c r="E190" i="17"/>
  <c r="U189" i="15"/>
  <c r="T190" i="15"/>
  <c r="I187" i="23"/>
  <c r="E186" i="25"/>
  <c r="I186" i="25"/>
  <c r="L186" i="24"/>
  <c r="J187" i="24" s="1"/>
  <c r="M186" i="24"/>
  <c r="K187" i="24" s="1"/>
  <c r="E187" i="24" s="1"/>
  <c r="S189" i="19"/>
  <c r="T189" i="19" s="1"/>
  <c r="I191" i="15"/>
  <c r="D191" i="15"/>
  <c r="T203" i="29"/>
  <c r="U202" i="29"/>
  <c r="S185" i="26"/>
  <c r="U203" i="29" l="1"/>
  <c r="T191" i="15"/>
  <c r="S190" i="18"/>
  <c r="T190" i="18" s="1"/>
  <c r="T185" i="26"/>
  <c r="U184" i="26"/>
  <c r="I187" i="24"/>
  <c r="T188" i="20"/>
  <c r="U187" i="20"/>
  <c r="T189" i="18"/>
  <c r="U188" i="18"/>
  <c r="B191" i="15"/>
  <c r="A191" i="15" s="1"/>
  <c r="F191" i="15"/>
  <c r="L187" i="23"/>
  <c r="J188" i="23" s="1"/>
  <c r="M187" i="23"/>
  <c r="K188" i="23" s="1"/>
  <c r="E188" i="23" s="1"/>
  <c r="I188" i="22"/>
  <c r="B189" i="19"/>
  <c r="A189" i="19" s="1"/>
  <c r="F189" i="19"/>
  <c r="B190" i="18"/>
  <c r="A190" i="18" s="1"/>
  <c r="F190" i="18"/>
  <c r="I190" i="18"/>
  <c r="B189" i="20"/>
  <c r="A189" i="20" s="1"/>
  <c r="F189" i="20"/>
  <c r="L186" i="25"/>
  <c r="J187" i="25" s="1"/>
  <c r="M186" i="25"/>
  <c r="K187" i="25" s="1"/>
  <c r="S190" i="17"/>
  <c r="S187" i="24"/>
  <c r="T187" i="24" s="1"/>
  <c r="I189" i="20"/>
  <c r="E186" i="26"/>
  <c r="S186" i="25"/>
  <c r="L189" i="19"/>
  <c r="J190" i="19" s="1"/>
  <c r="M189" i="19"/>
  <c r="K190" i="19" s="1"/>
  <c r="U185" i="24"/>
  <c r="T186" i="24"/>
  <c r="E192" i="11"/>
  <c r="E189" i="20"/>
  <c r="S188" i="21"/>
  <c r="S187" i="23"/>
  <c r="L190" i="17"/>
  <c r="J191" i="17" s="1"/>
  <c r="D191" i="17" s="1"/>
  <c r="M190" i="17"/>
  <c r="K191" i="17" s="1"/>
  <c r="E191" i="17" s="1"/>
  <c r="U186" i="22"/>
  <c r="T187" i="22"/>
  <c r="U188" i="19"/>
  <c r="M188" i="21"/>
  <c r="K189" i="21" s="1"/>
  <c r="E189" i="21" s="1"/>
  <c r="L188" i="21"/>
  <c r="J189" i="21" s="1"/>
  <c r="D189" i="21" s="1"/>
  <c r="B192" i="11"/>
  <c r="A192" i="11" s="1"/>
  <c r="F192" i="11"/>
  <c r="I191" i="16"/>
  <c r="D191" i="16"/>
  <c r="D187" i="24"/>
  <c r="D188" i="22"/>
  <c r="B190" i="17"/>
  <c r="A190" i="17" s="1"/>
  <c r="F190" i="17"/>
  <c r="I186" i="26"/>
  <c r="D186" i="26"/>
  <c r="B188" i="21"/>
  <c r="A188" i="21" s="1"/>
  <c r="F188" i="21"/>
  <c r="M191" i="15"/>
  <c r="K192" i="15" s="1"/>
  <c r="L191" i="15"/>
  <c r="J192" i="15" s="1"/>
  <c r="E191" i="16"/>
  <c r="I192" i="11"/>
  <c r="M204" i="29"/>
  <c r="K205" i="29" s="1"/>
  <c r="L204" i="29"/>
  <c r="J205" i="29" s="1"/>
  <c r="E188" i="22"/>
  <c r="U189" i="18" l="1"/>
  <c r="U186" i="24"/>
  <c r="S191" i="17"/>
  <c r="U190" i="17" s="1"/>
  <c r="B191" i="17"/>
  <c r="A191" i="17" s="1"/>
  <c r="F191" i="17"/>
  <c r="I192" i="15"/>
  <c r="U186" i="23"/>
  <c r="T187" i="23"/>
  <c r="I188" i="23"/>
  <c r="D188" i="23"/>
  <c r="S188" i="22"/>
  <c r="M192" i="11"/>
  <c r="K193" i="11" s="1"/>
  <c r="E193" i="11" s="1"/>
  <c r="L192" i="11"/>
  <c r="J193" i="11" s="1"/>
  <c r="B189" i="21"/>
  <c r="A189" i="21" s="1"/>
  <c r="F189" i="21"/>
  <c r="M186" i="26"/>
  <c r="K187" i="26" s="1"/>
  <c r="E187" i="26" s="1"/>
  <c r="L186" i="26"/>
  <c r="J187" i="26" s="1"/>
  <c r="D187" i="26" s="1"/>
  <c r="L191" i="16"/>
  <c r="J192" i="16" s="1"/>
  <c r="M191" i="16"/>
  <c r="K192" i="16" s="1"/>
  <c r="E192" i="16" s="1"/>
  <c r="S189" i="21"/>
  <c r="T189" i="21" s="1"/>
  <c r="S186" i="26"/>
  <c r="L190" i="18"/>
  <c r="J191" i="18" s="1"/>
  <c r="M190" i="18"/>
  <c r="K191" i="18" s="1"/>
  <c r="S191" i="16"/>
  <c r="E205" i="29"/>
  <c r="B186" i="26"/>
  <c r="A186" i="26" s="1"/>
  <c r="F186" i="26"/>
  <c r="B191" i="16"/>
  <c r="A191" i="16" s="1"/>
  <c r="F191" i="16"/>
  <c r="S188" i="23"/>
  <c r="U187" i="23" s="1"/>
  <c r="S189" i="20"/>
  <c r="I190" i="19"/>
  <c r="U185" i="25"/>
  <c r="T186" i="25"/>
  <c r="L189" i="20"/>
  <c r="J190" i="20" s="1"/>
  <c r="M189" i="20"/>
  <c r="K190" i="20" s="1"/>
  <c r="E190" i="20" s="1"/>
  <c r="D190" i="19"/>
  <c r="S192" i="11"/>
  <c r="T190" i="17"/>
  <c r="U189" i="17"/>
  <c r="M187" i="24"/>
  <c r="K188" i="24" s="1"/>
  <c r="L187" i="24"/>
  <c r="J188" i="24" s="1"/>
  <c r="D188" i="24" s="1"/>
  <c r="E192" i="15"/>
  <c r="B188" i="22"/>
  <c r="A188" i="22" s="1"/>
  <c r="F188" i="22"/>
  <c r="I205" i="29"/>
  <c r="D205" i="29"/>
  <c r="B187" i="24"/>
  <c r="A187" i="24" s="1"/>
  <c r="F187" i="24"/>
  <c r="I189" i="21"/>
  <c r="I191" i="17"/>
  <c r="T188" i="21"/>
  <c r="U187" i="21"/>
  <c r="E190" i="19"/>
  <c r="E187" i="25"/>
  <c r="I187" i="25"/>
  <c r="D187" i="25"/>
  <c r="M188" i="22"/>
  <c r="K189" i="22" s="1"/>
  <c r="E189" i="22" s="1"/>
  <c r="L188" i="22"/>
  <c r="J189" i="22" s="1"/>
  <c r="D189" i="22" s="1"/>
  <c r="D192" i="15"/>
  <c r="U188" i="21" l="1"/>
  <c r="S190" i="20"/>
  <c r="U189" i="20" s="1"/>
  <c r="B189" i="22"/>
  <c r="A189" i="22" s="1"/>
  <c r="F189" i="22"/>
  <c r="L187" i="25"/>
  <c r="J188" i="25" s="1"/>
  <c r="D188" i="25" s="1"/>
  <c r="M187" i="25"/>
  <c r="K188" i="25" s="1"/>
  <c r="B205" i="29"/>
  <c r="A205" i="29" s="1"/>
  <c r="F205" i="29"/>
  <c r="T192" i="11"/>
  <c r="U191" i="11"/>
  <c r="S187" i="26"/>
  <c r="T187" i="26" s="1"/>
  <c r="I192" i="16"/>
  <c r="S189" i="22"/>
  <c r="T189" i="22" s="1"/>
  <c r="L188" i="23"/>
  <c r="J189" i="23" s="1"/>
  <c r="D189" i="23" s="1"/>
  <c r="M188" i="23"/>
  <c r="K189" i="23" s="1"/>
  <c r="S192" i="15"/>
  <c r="U188" i="20"/>
  <c r="T189" i="20"/>
  <c r="T191" i="16"/>
  <c r="U190" i="16"/>
  <c r="T186" i="26"/>
  <c r="U185" i="26"/>
  <c r="I187" i="26"/>
  <c r="U187" i="22"/>
  <c r="T188" i="22"/>
  <c r="M192" i="15"/>
  <c r="K193" i="15" s="1"/>
  <c r="E193" i="15" s="1"/>
  <c r="L192" i="15"/>
  <c r="J193" i="15" s="1"/>
  <c r="D193" i="15" s="1"/>
  <c r="S190" i="19"/>
  <c r="M189" i="21"/>
  <c r="K190" i="21" s="1"/>
  <c r="L189" i="21"/>
  <c r="J190" i="21" s="1"/>
  <c r="B188" i="24"/>
  <c r="A188" i="24" s="1"/>
  <c r="F188" i="24"/>
  <c r="T191" i="17"/>
  <c r="B192" i="15"/>
  <c r="A192" i="15" s="1"/>
  <c r="F192" i="15"/>
  <c r="I188" i="24"/>
  <c r="S193" i="11"/>
  <c r="U192" i="11" s="1"/>
  <c r="B190" i="19"/>
  <c r="A190" i="19" s="1"/>
  <c r="F190" i="19"/>
  <c r="L190" i="19"/>
  <c r="J191" i="19" s="1"/>
  <c r="M190" i="19"/>
  <c r="K191" i="19" s="1"/>
  <c r="S205" i="29"/>
  <c r="T188" i="23"/>
  <c r="I189" i="22"/>
  <c r="E188" i="24"/>
  <c r="S187" i="25"/>
  <c r="L191" i="17"/>
  <c r="J192" i="17" s="1"/>
  <c r="M191" i="17"/>
  <c r="K192" i="17" s="1"/>
  <c r="I190" i="20"/>
  <c r="D190" i="20"/>
  <c r="B187" i="26"/>
  <c r="A187" i="26" s="1"/>
  <c r="F187" i="26"/>
  <c r="E191" i="18"/>
  <c r="B187" i="25"/>
  <c r="A187" i="25" s="1"/>
  <c r="F187" i="25"/>
  <c r="M205" i="29"/>
  <c r="K206" i="29" s="1"/>
  <c r="L205" i="29"/>
  <c r="J206" i="29" s="1"/>
  <c r="D192" i="16"/>
  <c r="S192" i="16"/>
  <c r="I191" i="18"/>
  <c r="D191" i="18"/>
  <c r="I193" i="11"/>
  <c r="D193" i="11"/>
  <c r="B188" i="23"/>
  <c r="A188" i="23" s="1"/>
  <c r="F188" i="23"/>
  <c r="T190" i="20" l="1"/>
  <c r="T193" i="11"/>
  <c r="B188" i="25"/>
  <c r="A188" i="25" s="1"/>
  <c r="F188" i="25"/>
  <c r="B193" i="11"/>
  <c r="A193" i="11" s="1"/>
  <c r="F193" i="11"/>
  <c r="B190" i="20"/>
  <c r="A190" i="20" s="1"/>
  <c r="F190" i="20"/>
  <c r="L189" i="22"/>
  <c r="J190" i="22" s="1"/>
  <c r="M189" i="22"/>
  <c r="K190" i="22" s="1"/>
  <c r="U204" i="29"/>
  <c r="T205" i="29"/>
  <c r="M188" i="24"/>
  <c r="K189" i="24" s="1"/>
  <c r="E189" i="24" s="1"/>
  <c r="L188" i="24"/>
  <c r="J189" i="24" s="1"/>
  <c r="I190" i="21"/>
  <c r="D190" i="21"/>
  <c r="B192" i="16"/>
  <c r="A192" i="16" s="1"/>
  <c r="F192" i="16"/>
  <c r="I191" i="19"/>
  <c r="E190" i="21"/>
  <c r="M187" i="26"/>
  <c r="K188" i="26" s="1"/>
  <c r="L187" i="26"/>
  <c r="J188" i="26" s="1"/>
  <c r="T192" i="16"/>
  <c r="B189" i="23"/>
  <c r="A189" i="23" s="1"/>
  <c r="F189" i="23"/>
  <c r="L193" i="11"/>
  <c r="J194" i="11" s="1"/>
  <c r="D194" i="11" s="1"/>
  <c r="M193" i="11"/>
  <c r="K194" i="11" s="1"/>
  <c r="M191" i="18"/>
  <c r="K192" i="18" s="1"/>
  <c r="E192" i="18" s="1"/>
  <c r="L191" i="18"/>
  <c r="J192" i="18" s="1"/>
  <c r="D192" i="18" s="1"/>
  <c r="M190" i="20"/>
  <c r="K191" i="20" s="1"/>
  <c r="L190" i="20"/>
  <c r="J191" i="20" s="1"/>
  <c r="D191" i="20" s="1"/>
  <c r="E188" i="25"/>
  <c r="S191" i="18"/>
  <c r="E192" i="17"/>
  <c r="S188" i="24"/>
  <c r="D191" i="19"/>
  <c r="E191" i="19"/>
  <c r="U191" i="15"/>
  <c r="T192" i="15"/>
  <c r="B191" i="18"/>
  <c r="A191" i="18" s="1"/>
  <c r="F191" i="18"/>
  <c r="I206" i="29"/>
  <c r="I192" i="17"/>
  <c r="D192" i="17"/>
  <c r="U191" i="16"/>
  <c r="T187" i="25"/>
  <c r="U186" i="25"/>
  <c r="E206" i="29"/>
  <c r="U186" i="26"/>
  <c r="E189" i="23"/>
  <c r="I188" i="25"/>
  <c r="B193" i="15"/>
  <c r="A193" i="15" s="1"/>
  <c r="F193" i="15"/>
  <c r="U189" i="19"/>
  <c r="T190" i="19"/>
  <c r="I193" i="15"/>
  <c r="U188" i="22"/>
  <c r="S193" i="15"/>
  <c r="I189" i="23"/>
  <c r="M192" i="16"/>
  <c r="K193" i="16" s="1"/>
  <c r="L192" i="16"/>
  <c r="J193" i="16" s="1"/>
  <c r="D206" i="29"/>
  <c r="B192" i="18" l="1"/>
  <c r="A192" i="18" s="1"/>
  <c r="F192" i="18"/>
  <c r="B191" i="20"/>
  <c r="A191" i="20" s="1"/>
  <c r="F191" i="20"/>
  <c r="S206" i="29"/>
  <c r="T193" i="15"/>
  <c r="S189" i="24"/>
  <c r="T189" i="24" s="1"/>
  <c r="E194" i="11"/>
  <c r="B194" i="11"/>
  <c r="A194" i="11" s="1"/>
  <c r="F194" i="11"/>
  <c r="S189" i="23"/>
  <c r="B192" i="17"/>
  <c r="A192" i="17" s="1"/>
  <c r="F192" i="17"/>
  <c r="U187" i="24"/>
  <c r="T188" i="24"/>
  <c r="S188" i="25"/>
  <c r="I194" i="11"/>
  <c r="E190" i="22"/>
  <c r="B206" i="29"/>
  <c r="A206" i="29" s="1"/>
  <c r="F206" i="29"/>
  <c r="M189" i="23"/>
  <c r="K190" i="23" s="1"/>
  <c r="L189" i="23"/>
  <c r="J190" i="23" s="1"/>
  <c r="I193" i="16"/>
  <c r="L193" i="15"/>
  <c r="J194" i="15" s="1"/>
  <c r="M193" i="15"/>
  <c r="K194" i="15" s="1"/>
  <c r="M192" i="17"/>
  <c r="K193" i="17" s="1"/>
  <c r="E193" i="17" s="1"/>
  <c r="L192" i="17"/>
  <c r="J193" i="17" s="1"/>
  <c r="U192" i="15"/>
  <c r="B191" i="19"/>
  <c r="A191" i="19" s="1"/>
  <c r="F191" i="19"/>
  <c r="E191" i="20"/>
  <c r="E188" i="26"/>
  <c r="L191" i="19"/>
  <c r="J192" i="19" s="1"/>
  <c r="D192" i="19" s="1"/>
  <c r="M191" i="19"/>
  <c r="K192" i="19" s="1"/>
  <c r="E192" i="19" s="1"/>
  <c r="B190" i="21"/>
  <c r="A190" i="21" s="1"/>
  <c r="F190" i="21"/>
  <c r="E193" i="16"/>
  <c r="M188" i="25"/>
  <c r="K189" i="25" s="1"/>
  <c r="E189" i="25" s="1"/>
  <c r="L188" i="25"/>
  <c r="J189" i="25" s="1"/>
  <c r="S192" i="18"/>
  <c r="U191" i="18" s="1"/>
  <c r="S190" i="21"/>
  <c r="M206" i="29"/>
  <c r="K207" i="29" s="1"/>
  <c r="E207" i="29" s="1"/>
  <c r="L206" i="29"/>
  <c r="J207" i="29" s="1"/>
  <c r="U190" i="18"/>
  <c r="T191" i="18"/>
  <c r="M190" i="21"/>
  <c r="K191" i="21" s="1"/>
  <c r="E191" i="21" s="1"/>
  <c r="L190" i="21"/>
  <c r="J191" i="21" s="1"/>
  <c r="D191" i="21" s="1"/>
  <c r="S191" i="19"/>
  <c r="S192" i="17"/>
  <c r="I191" i="20"/>
  <c r="I192" i="18"/>
  <c r="I188" i="26"/>
  <c r="D188" i="26"/>
  <c r="D193" i="16"/>
  <c r="I189" i="24"/>
  <c r="D189" i="24"/>
  <c r="I190" i="22"/>
  <c r="D190" i="22"/>
  <c r="U188" i="24" l="1"/>
  <c r="S207" i="29"/>
  <c r="T207" i="29" s="1"/>
  <c r="B188" i="26"/>
  <c r="A188" i="26" s="1"/>
  <c r="F188" i="26"/>
  <c r="S191" i="21"/>
  <c r="T191" i="21" s="1"/>
  <c r="B191" i="21"/>
  <c r="A191" i="21" s="1"/>
  <c r="F191" i="21"/>
  <c r="S189" i="25"/>
  <c r="U188" i="25" s="1"/>
  <c r="U189" i="21"/>
  <c r="T190" i="21"/>
  <c r="I193" i="17"/>
  <c r="E190" i="23"/>
  <c r="L189" i="24"/>
  <c r="J190" i="24" s="1"/>
  <c r="M189" i="24"/>
  <c r="K190" i="24" s="1"/>
  <c r="L188" i="26"/>
  <c r="J189" i="26" s="1"/>
  <c r="M188" i="26"/>
  <c r="K189" i="26" s="1"/>
  <c r="E189" i="26" s="1"/>
  <c r="S193" i="17"/>
  <c r="T193" i="17" s="1"/>
  <c r="M190" i="22"/>
  <c r="K191" i="22" s="1"/>
  <c r="E191" i="22" s="1"/>
  <c r="L190" i="22"/>
  <c r="J191" i="22" s="1"/>
  <c r="D191" i="22" s="1"/>
  <c r="B193" i="16"/>
  <c r="A193" i="16" s="1"/>
  <c r="F193" i="16"/>
  <c r="U191" i="17"/>
  <c r="T192" i="17"/>
  <c r="I192" i="19"/>
  <c r="S191" i="20"/>
  <c r="E194" i="15"/>
  <c r="I190" i="23"/>
  <c r="D190" i="23"/>
  <c r="M194" i="11"/>
  <c r="K195" i="11" s="1"/>
  <c r="L194" i="11"/>
  <c r="J195" i="11" s="1"/>
  <c r="D193" i="17"/>
  <c r="B189" i="24"/>
  <c r="A189" i="24" s="1"/>
  <c r="F189" i="24"/>
  <c r="M192" i="18"/>
  <c r="K193" i="18" s="1"/>
  <c r="L192" i="18"/>
  <c r="J193" i="18" s="1"/>
  <c r="S192" i="19"/>
  <c r="T192" i="19" s="1"/>
  <c r="I207" i="29"/>
  <c r="S193" i="16"/>
  <c r="S188" i="26"/>
  <c r="I194" i="15"/>
  <c r="D194" i="15"/>
  <c r="S190" i="22"/>
  <c r="B190" i="22"/>
  <c r="A190" i="22" s="1"/>
  <c r="F190" i="22"/>
  <c r="T191" i="19"/>
  <c r="U190" i="19"/>
  <c r="T188" i="25"/>
  <c r="U187" i="25"/>
  <c r="L191" i="20"/>
  <c r="J192" i="20" s="1"/>
  <c r="M191" i="20"/>
  <c r="K192" i="20" s="1"/>
  <c r="I191" i="21"/>
  <c r="T192" i="18"/>
  <c r="I189" i="25"/>
  <c r="D189" i="25"/>
  <c r="B192" i="19"/>
  <c r="A192" i="19" s="1"/>
  <c r="F192" i="19"/>
  <c r="M193" i="16"/>
  <c r="K194" i="16" s="1"/>
  <c r="L193" i="16"/>
  <c r="J194" i="16" s="1"/>
  <c r="D194" i="16" s="1"/>
  <c r="D207" i="29"/>
  <c r="T189" i="23"/>
  <c r="U188" i="23"/>
  <c r="S194" i="11"/>
  <c r="U205" i="29"/>
  <c r="T206" i="29"/>
  <c r="U206" i="29" l="1"/>
  <c r="U190" i="21"/>
  <c r="U191" i="19"/>
  <c r="B207" i="29"/>
  <c r="A207" i="29" s="1"/>
  <c r="F207" i="29"/>
  <c r="B189" i="25"/>
  <c r="A189" i="25" s="1"/>
  <c r="F189" i="25"/>
  <c r="M191" i="21"/>
  <c r="K192" i="21" s="1"/>
  <c r="L191" i="21"/>
  <c r="J192" i="21" s="1"/>
  <c r="B194" i="15"/>
  <c r="A194" i="15" s="1"/>
  <c r="F194" i="15"/>
  <c r="M207" i="29"/>
  <c r="K208" i="29" s="1"/>
  <c r="L207" i="29"/>
  <c r="J208" i="29" s="1"/>
  <c r="D208" i="29" s="1"/>
  <c r="E190" i="24"/>
  <c r="B190" i="23"/>
  <c r="A190" i="23" s="1"/>
  <c r="F190" i="23"/>
  <c r="L192" i="19"/>
  <c r="J193" i="19" s="1"/>
  <c r="M192" i="19"/>
  <c r="K193" i="19" s="1"/>
  <c r="L193" i="17"/>
  <c r="J194" i="17" s="1"/>
  <c r="D194" i="17" s="1"/>
  <c r="M193" i="17"/>
  <c r="K194" i="17" s="1"/>
  <c r="E195" i="11"/>
  <c r="T194" i="11"/>
  <c r="U193" i="11"/>
  <c r="B191" i="22"/>
  <c r="A191" i="22" s="1"/>
  <c r="F191" i="22"/>
  <c r="T190" i="22"/>
  <c r="U189" i="22"/>
  <c r="S189" i="26"/>
  <c r="T189" i="26" s="1"/>
  <c r="I193" i="18"/>
  <c r="D193" i="18"/>
  <c r="I195" i="11"/>
  <c r="D195" i="11"/>
  <c r="T191" i="20"/>
  <c r="U190" i="20"/>
  <c r="I189" i="26"/>
  <c r="D189" i="26"/>
  <c r="T188" i="26"/>
  <c r="U187" i="26"/>
  <c r="E193" i="18"/>
  <c r="S194" i="15"/>
  <c r="B194" i="16"/>
  <c r="A194" i="16" s="1"/>
  <c r="F194" i="16"/>
  <c r="S190" i="23"/>
  <c r="I194" i="16"/>
  <c r="T193" i="16"/>
  <c r="U192" i="16"/>
  <c r="I190" i="24"/>
  <c r="L189" i="25"/>
  <c r="J190" i="25" s="1"/>
  <c r="M189" i="25"/>
  <c r="K190" i="25" s="1"/>
  <c r="I192" i="20"/>
  <c r="D192" i="20"/>
  <c r="T189" i="25"/>
  <c r="S191" i="22"/>
  <c r="L194" i="15"/>
  <c r="J195" i="15" s="1"/>
  <c r="M194" i="15"/>
  <c r="K195" i="15" s="1"/>
  <c r="E194" i="16"/>
  <c r="D190" i="24"/>
  <c r="B193" i="17"/>
  <c r="A193" i="17" s="1"/>
  <c r="F193" i="17"/>
  <c r="L190" i="23"/>
  <c r="J191" i="23" s="1"/>
  <c r="M190" i="23"/>
  <c r="K191" i="23" s="1"/>
  <c r="E192" i="20"/>
  <c r="U192" i="17"/>
  <c r="I191" i="22"/>
  <c r="U188" i="26" l="1"/>
  <c r="L191" i="22"/>
  <c r="J192" i="22" s="1"/>
  <c r="M191" i="22"/>
  <c r="K192" i="22" s="1"/>
  <c r="E190" i="25"/>
  <c r="E195" i="15"/>
  <c r="E192" i="21"/>
  <c r="B192" i="20"/>
  <c r="A192" i="20" s="1"/>
  <c r="F192" i="20"/>
  <c r="L193" i="18"/>
  <c r="J194" i="18" s="1"/>
  <c r="D194" i="18" s="1"/>
  <c r="M193" i="18"/>
  <c r="K194" i="18" s="1"/>
  <c r="E194" i="18" s="1"/>
  <c r="S190" i="24"/>
  <c r="S194" i="16"/>
  <c r="M194" i="16"/>
  <c r="K195" i="16" s="1"/>
  <c r="E195" i="16" s="1"/>
  <c r="L194" i="16"/>
  <c r="J195" i="16" s="1"/>
  <c r="T190" i="23"/>
  <c r="U189" i="23"/>
  <c r="T194" i="15"/>
  <c r="U193" i="15"/>
  <c r="B189" i="26"/>
  <c r="A189" i="26" s="1"/>
  <c r="F189" i="26"/>
  <c r="M189" i="26"/>
  <c r="K190" i="26" s="1"/>
  <c r="L189" i="26"/>
  <c r="J190" i="26" s="1"/>
  <c r="B193" i="18"/>
  <c r="A193" i="18" s="1"/>
  <c r="F193" i="18"/>
  <c r="T191" i="22"/>
  <c r="I194" i="17"/>
  <c r="I193" i="19"/>
  <c r="D193" i="19"/>
  <c r="E208" i="29"/>
  <c r="I192" i="21"/>
  <c r="D192" i="21"/>
  <c r="I191" i="23"/>
  <c r="B190" i="24"/>
  <c r="A190" i="24" s="1"/>
  <c r="F190" i="24"/>
  <c r="L190" i="24"/>
  <c r="J191" i="24" s="1"/>
  <c r="M190" i="24"/>
  <c r="K191" i="24" s="1"/>
  <c r="B195" i="11"/>
  <c r="A195" i="11" s="1"/>
  <c r="F195" i="11"/>
  <c r="I195" i="15"/>
  <c r="I190" i="25"/>
  <c r="S193" i="18"/>
  <c r="S195" i="11"/>
  <c r="D191" i="23"/>
  <c r="D195" i="15"/>
  <c r="B208" i="29"/>
  <c r="A208" i="29" s="1"/>
  <c r="F208" i="29"/>
  <c r="S192" i="20"/>
  <c r="B194" i="17"/>
  <c r="A194" i="17" s="1"/>
  <c r="F194" i="17"/>
  <c r="L192" i="20"/>
  <c r="J193" i="20" s="1"/>
  <c r="D193" i="20" s="1"/>
  <c r="M192" i="20"/>
  <c r="K193" i="20" s="1"/>
  <c r="E191" i="23"/>
  <c r="M195" i="11"/>
  <c r="K196" i="11" s="1"/>
  <c r="L195" i="11"/>
  <c r="J196" i="11" s="1"/>
  <c r="U190" i="22"/>
  <c r="E194" i="17"/>
  <c r="E193" i="19"/>
  <c r="I208" i="29"/>
  <c r="D190" i="25"/>
  <c r="S194" i="18" l="1"/>
  <c r="T194" i="18" s="1"/>
  <c r="B191" i="23"/>
  <c r="A191" i="23" s="1"/>
  <c r="F191" i="23"/>
  <c r="M195" i="15"/>
  <c r="K196" i="15" s="1"/>
  <c r="E196" i="15" s="1"/>
  <c r="L195" i="15"/>
  <c r="J196" i="15" s="1"/>
  <c r="D196" i="15" s="1"/>
  <c r="L192" i="21"/>
  <c r="J193" i="21" s="1"/>
  <c r="M192" i="21"/>
  <c r="K193" i="21" s="1"/>
  <c r="E193" i="21" s="1"/>
  <c r="I195" i="16"/>
  <c r="D195" i="16"/>
  <c r="T190" i="24"/>
  <c r="U189" i="24"/>
  <c r="M208" i="29"/>
  <c r="K209" i="29" s="1"/>
  <c r="E209" i="29" s="1"/>
  <c r="L208" i="29"/>
  <c r="J209" i="29" s="1"/>
  <c r="L190" i="25"/>
  <c r="J191" i="25" s="1"/>
  <c r="D191" i="25" s="1"/>
  <c r="M190" i="25"/>
  <c r="K191" i="25" s="1"/>
  <c r="I191" i="24"/>
  <c r="T194" i="16"/>
  <c r="U193" i="16"/>
  <c r="B193" i="20"/>
  <c r="A193" i="20" s="1"/>
  <c r="F193" i="20"/>
  <c r="E192" i="22"/>
  <c r="B190" i="25"/>
  <c r="A190" i="25" s="1"/>
  <c r="F190" i="25"/>
  <c r="I196" i="11"/>
  <c r="U191" i="20"/>
  <c r="T192" i="20"/>
  <c r="B195" i="15"/>
  <c r="A195" i="15" s="1"/>
  <c r="F195" i="15"/>
  <c r="D191" i="24"/>
  <c r="B192" i="21"/>
  <c r="A192" i="21" s="1"/>
  <c r="F192" i="21"/>
  <c r="B193" i="19"/>
  <c r="A193" i="19" s="1"/>
  <c r="F193" i="19"/>
  <c r="M194" i="17"/>
  <c r="K195" i="17" s="1"/>
  <c r="E195" i="17" s="1"/>
  <c r="L194" i="17"/>
  <c r="J195" i="17" s="1"/>
  <c r="I190" i="26"/>
  <c r="E191" i="24"/>
  <c r="S192" i="21"/>
  <c r="S194" i="17"/>
  <c r="S191" i="23"/>
  <c r="U193" i="18"/>
  <c r="T193" i="18"/>
  <c r="U192" i="18"/>
  <c r="E190" i="26"/>
  <c r="S195" i="16"/>
  <c r="U194" i="16" s="1"/>
  <c r="E196" i="11"/>
  <c r="L193" i="19"/>
  <c r="J194" i="19" s="1"/>
  <c r="D194" i="19" s="1"/>
  <c r="M193" i="19"/>
  <c r="K194" i="19" s="1"/>
  <c r="E194" i="19" s="1"/>
  <c r="B194" i="18"/>
  <c r="A194" i="18" s="1"/>
  <c r="F194" i="18"/>
  <c r="S195" i="15"/>
  <c r="S193" i="19"/>
  <c r="I193" i="20"/>
  <c r="E193" i="20"/>
  <c r="U194" i="11"/>
  <c r="T195" i="11"/>
  <c r="D196" i="11"/>
  <c r="L191" i="23"/>
  <c r="J192" i="23" s="1"/>
  <c r="M191" i="23"/>
  <c r="K192" i="23" s="1"/>
  <c r="E192" i="23" s="1"/>
  <c r="S208" i="29"/>
  <c r="D190" i="26"/>
  <c r="I194" i="18"/>
  <c r="S190" i="25"/>
  <c r="E191" i="25"/>
  <c r="I192" i="22"/>
  <c r="D192" i="22"/>
  <c r="B192" i="22" l="1"/>
  <c r="A192" i="22" s="1"/>
  <c r="F192" i="22"/>
  <c r="L194" i="18"/>
  <c r="J195" i="18" s="1"/>
  <c r="M194" i="18"/>
  <c r="K195" i="18" s="1"/>
  <c r="I192" i="23"/>
  <c r="M193" i="20"/>
  <c r="K194" i="20" s="1"/>
  <c r="E194" i="20" s="1"/>
  <c r="L193" i="20"/>
  <c r="J194" i="20" s="1"/>
  <c r="S190" i="26"/>
  <c r="S192" i="23"/>
  <c r="U191" i="23" s="1"/>
  <c r="L190" i="26"/>
  <c r="J191" i="26" s="1"/>
  <c r="D191" i="26" s="1"/>
  <c r="M190" i="26"/>
  <c r="K191" i="26" s="1"/>
  <c r="B196" i="11"/>
  <c r="A196" i="11" s="1"/>
  <c r="F196" i="11"/>
  <c r="S194" i="19"/>
  <c r="T194" i="19" s="1"/>
  <c r="U190" i="23"/>
  <c r="T191" i="23"/>
  <c r="I195" i="17"/>
  <c r="D195" i="17"/>
  <c r="B191" i="24"/>
  <c r="A191" i="24" s="1"/>
  <c r="F191" i="24"/>
  <c r="B195" i="16"/>
  <c r="A195" i="16" s="1"/>
  <c r="F195" i="16"/>
  <c r="I193" i="21"/>
  <c r="S191" i="25"/>
  <c r="U190" i="25" s="1"/>
  <c r="T195" i="15"/>
  <c r="U194" i="15"/>
  <c r="I194" i="19"/>
  <c r="U193" i="17"/>
  <c r="T194" i="17"/>
  <c r="D193" i="21"/>
  <c r="B196" i="15"/>
  <c r="A196" i="15" s="1"/>
  <c r="F196" i="15"/>
  <c r="M195" i="16"/>
  <c r="K196" i="16" s="1"/>
  <c r="L195" i="16"/>
  <c r="J196" i="16" s="1"/>
  <c r="D196" i="16" s="1"/>
  <c r="I196" i="15"/>
  <c r="U189" i="25"/>
  <c r="T190" i="25"/>
  <c r="S196" i="15"/>
  <c r="S196" i="11"/>
  <c r="S193" i="21"/>
  <c r="T193" i="21" s="1"/>
  <c r="B194" i="19"/>
  <c r="A194" i="19" s="1"/>
  <c r="F194" i="19"/>
  <c r="B191" i="25"/>
  <c r="A191" i="25" s="1"/>
  <c r="F191" i="25"/>
  <c r="I191" i="25"/>
  <c r="S209" i="29"/>
  <c r="U208" i="29" s="1"/>
  <c r="U191" i="21"/>
  <c r="T192" i="21"/>
  <c r="I209" i="29"/>
  <c r="D209" i="29"/>
  <c r="L192" i="22"/>
  <c r="J193" i="22" s="1"/>
  <c r="M192" i="22"/>
  <c r="K193" i="22" s="1"/>
  <c r="E193" i="22" s="1"/>
  <c r="B190" i="26"/>
  <c r="A190" i="26" s="1"/>
  <c r="F190" i="26"/>
  <c r="T208" i="29"/>
  <c r="U207" i="29"/>
  <c r="S193" i="20"/>
  <c r="T193" i="19"/>
  <c r="U192" i="19"/>
  <c r="S195" i="17"/>
  <c r="U194" i="17" s="1"/>
  <c r="S191" i="24"/>
  <c r="M196" i="11"/>
  <c r="K197" i="11" s="1"/>
  <c r="E197" i="11" s="1"/>
  <c r="L196" i="11"/>
  <c r="J197" i="11" s="1"/>
  <c r="S192" i="22"/>
  <c r="T195" i="16"/>
  <c r="M191" i="24"/>
  <c r="K192" i="24" s="1"/>
  <c r="E192" i="24" s="1"/>
  <c r="L191" i="24"/>
  <c r="J192" i="24" s="1"/>
  <c r="D192" i="24" s="1"/>
  <c r="D192" i="23"/>
  <c r="U193" i="19" l="1"/>
  <c r="T192" i="23"/>
  <c r="U192" i="21"/>
  <c r="S197" i="11"/>
  <c r="T197" i="11" s="1"/>
  <c r="S192" i="24"/>
  <c r="I197" i="11"/>
  <c r="L191" i="25"/>
  <c r="J192" i="25" s="1"/>
  <c r="M191" i="25"/>
  <c r="K192" i="25" s="1"/>
  <c r="B192" i="23"/>
  <c r="A192" i="23" s="1"/>
  <c r="F192" i="23"/>
  <c r="I191" i="26"/>
  <c r="I192" i="24"/>
  <c r="T192" i="22"/>
  <c r="U191" i="22"/>
  <c r="S194" i="20"/>
  <c r="U193" i="20" s="1"/>
  <c r="L209" i="29"/>
  <c r="J210" i="29" s="1"/>
  <c r="D210" i="29" s="1"/>
  <c r="M209" i="29"/>
  <c r="K210" i="29" s="1"/>
  <c r="T191" i="25"/>
  <c r="I196" i="16"/>
  <c r="B193" i="21"/>
  <c r="A193" i="21" s="1"/>
  <c r="F193" i="21"/>
  <c r="M194" i="19"/>
  <c r="K195" i="19" s="1"/>
  <c r="L194" i="19"/>
  <c r="J195" i="19" s="1"/>
  <c r="U195" i="15"/>
  <c r="M193" i="21"/>
  <c r="K194" i="21" s="1"/>
  <c r="L193" i="21"/>
  <c r="J194" i="21" s="1"/>
  <c r="I195" i="18"/>
  <c r="D195" i="18"/>
  <c r="T191" i="24"/>
  <c r="U190" i="24"/>
  <c r="I193" i="22"/>
  <c r="E196" i="16"/>
  <c r="B192" i="24"/>
  <c r="A192" i="24" s="1"/>
  <c r="F192" i="24"/>
  <c r="M195" i="17"/>
  <c r="K196" i="17" s="1"/>
  <c r="L195" i="17"/>
  <c r="J196" i="17" s="1"/>
  <c r="D196" i="17" s="1"/>
  <c r="D197" i="11"/>
  <c r="E191" i="26"/>
  <c r="M192" i="23"/>
  <c r="K193" i="23" s="1"/>
  <c r="L192" i="23"/>
  <c r="J193" i="23" s="1"/>
  <c r="D193" i="23" s="1"/>
  <c r="B191" i="26"/>
  <c r="A191" i="26" s="1"/>
  <c r="F191" i="26"/>
  <c r="B209" i="29"/>
  <c r="A209" i="29" s="1"/>
  <c r="F209" i="29"/>
  <c r="B196" i="16"/>
  <c r="A196" i="16" s="1"/>
  <c r="F196" i="16"/>
  <c r="U189" i="26"/>
  <c r="T190" i="26"/>
  <c r="S193" i="22"/>
  <c r="T193" i="20"/>
  <c r="U192" i="20"/>
  <c r="T209" i="29"/>
  <c r="T196" i="11"/>
  <c r="U195" i="11"/>
  <c r="M196" i="15"/>
  <c r="K197" i="15" s="1"/>
  <c r="L196" i="15"/>
  <c r="J197" i="15" s="1"/>
  <c r="T195" i="17"/>
  <c r="T196" i="15"/>
  <c r="B195" i="17"/>
  <c r="A195" i="17" s="1"/>
  <c r="F195" i="17"/>
  <c r="I194" i="20"/>
  <c r="D194" i="20"/>
  <c r="E195" i="18"/>
  <c r="D193" i="22"/>
  <c r="T194" i="20" l="1"/>
  <c r="B196" i="17"/>
  <c r="A196" i="17" s="1"/>
  <c r="F196" i="17"/>
  <c r="M196" i="16"/>
  <c r="K197" i="16" s="1"/>
  <c r="E197" i="16" s="1"/>
  <c r="L196" i="16"/>
  <c r="J197" i="16" s="1"/>
  <c r="M192" i="24"/>
  <c r="K193" i="24" s="1"/>
  <c r="L192" i="24"/>
  <c r="J193" i="24" s="1"/>
  <c r="S196" i="16"/>
  <c r="U191" i="24"/>
  <c r="E194" i="21"/>
  <c r="U192" i="22"/>
  <c r="L194" i="20"/>
  <c r="J195" i="20" s="1"/>
  <c r="D195" i="20" s="1"/>
  <c r="M194" i="20"/>
  <c r="K195" i="20" s="1"/>
  <c r="S195" i="18"/>
  <c r="E193" i="23"/>
  <c r="B197" i="11"/>
  <c r="A197" i="11" s="1"/>
  <c r="F197" i="11"/>
  <c r="E195" i="19"/>
  <c r="I210" i="29"/>
  <c r="E192" i="25"/>
  <c r="B210" i="29"/>
  <c r="A210" i="29" s="1"/>
  <c r="F210" i="29"/>
  <c r="S191" i="26"/>
  <c r="I196" i="17"/>
  <c r="B195" i="18"/>
  <c r="A195" i="18" s="1"/>
  <c r="F195" i="18"/>
  <c r="I194" i="21"/>
  <c r="B193" i="23"/>
  <c r="A193" i="23" s="1"/>
  <c r="F193" i="23"/>
  <c r="I192" i="25"/>
  <c r="D192" i="25"/>
  <c r="B194" i="20"/>
  <c r="A194" i="20" s="1"/>
  <c r="F194" i="20"/>
  <c r="I197" i="15"/>
  <c r="D197" i="15"/>
  <c r="E196" i="17"/>
  <c r="M193" i="22"/>
  <c r="K194" i="22" s="1"/>
  <c r="L193" i="22"/>
  <c r="J194" i="22" s="1"/>
  <c r="L197" i="11"/>
  <c r="J198" i="11" s="1"/>
  <c r="M197" i="11"/>
  <c r="K198" i="11" s="1"/>
  <c r="B193" i="22"/>
  <c r="A193" i="22" s="1"/>
  <c r="D194" i="22"/>
  <c r="F193" i="22"/>
  <c r="E197" i="15"/>
  <c r="U196" i="11"/>
  <c r="I193" i="23"/>
  <c r="T192" i="24"/>
  <c r="L195" i="18"/>
  <c r="J196" i="18" s="1"/>
  <c r="M195" i="18"/>
  <c r="K196" i="18" s="1"/>
  <c r="E196" i="18" s="1"/>
  <c r="I195" i="19"/>
  <c r="D195" i="19"/>
  <c r="D194" i="21"/>
  <c r="E210" i="29"/>
  <c r="T193" i="22"/>
  <c r="M191" i="26"/>
  <c r="K192" i="26" s="1"/>
  <c r="E192" i="26" s="1"/>
  <c r="L191" i="26"/>
  <c r="J192" i="26" s="1"/>
  <c r="S192" i="26" l="1"/>
  <c r="U191" i="26" s="1"/>
  <c r="S196" i="18"/>
  <c r="U195" i="18" s="1"/>
  <c r="I194" i="22"/>
  <c r="B195" i="20"/>
  <c r="A195" i="20" s="1"/>
  <c r="F195" i="20"/>
  <c r="U190" i="26"/>
  <c r="T191" i="26"/>
  <c r="S195" i="19"/>
  <c r="S193" i="23"/>
  <c r="E195" i="20"/>
  <c r="S197" i="16"/>
  <c r="T197" i="16" s="1"/>
  <c r="I197" i="16"/>
  <c r="D197" i="16"/>
  <c r="I192" i="26"/>
  <c r="D192" i="26"/>
  <c r="B195" i="19"/>
  <c r="A195" i="19" s="1"/>
  <c r="F195" i="19"/>
  <c r="M194" i="21"/>
  <c r="K195" i="21" s="1"/>
  <c r="E195" i="21" s="1"/>
  <c r="L194" i="21"/>
  <c r="J195" i="21" s="1"/>
  <c r="D195" i="21" s="1"/>
  <c r="I195" i="20"/>
  <c r="T196" i="16"/>
  <c r="U195" i="16"/>
  <c r="L195" i="19"/>
  <c r="J196" i="19" s="1"/>
  <c r="M195" i="19"/>
  <c r="K196" i="19" s="1"/>
  <c r="I196" i="18"/>
  <c r="I198" i="11"/>
  <c r="D196" i="18"/>
  <c r="L210" i="29"/>
  <c r="J211" i="29" s="1"/>
  <c r="M210" i="29"/>
  <c r="K211" i="29" s="1"/>
  <c r="E193" i="24"/>
  <c r="B194" i="21"/>
  <c r="A194" i="21" s="1"/>
  <c r="F194" i="21"/>
  <c r="M193" i="23"/>
  <c r="K194" i="23" s="1"/>
  <c r="E194" i="23" s="1"/>
  <c r="L193" i="23"/>
  <c r="J194" i="23" s="1"/>
  <c r="B194" i="22"/>
  <c r="A194" i="22" s="1"/>
  <c r="F194" i="22"/>
  <c r="B197" i="15"/>
  <c r="A197" i="15" s="1"/>
  <c r="F197" i="15"/>
  <c r="M192" i="25"/>
  <c r="K193" i="25" s="1"/>
  <c r="E193" i="25" s="1"/>
  <c r="L192" i="25"/>
  <c r="J193" i="25" s="1"/>
  <c r="D193" i="25" s="1"/>
  <c r="S192" i="25"/>
  <c r="S197" i="15"/>
  <c r="E194" i="22"/>
  <c r="S194" i="21"/>
  <c r="S210" i="29"/>
  <c r="E198" i="11"/>
  <c r="S196" i="17"/>
  <c r="L197" i="15"/>
  <c r="J198" i="15" s="1"/>
  <c r="D198" i="15" s="1"/>
  <c r="M197" i="15"/>
  <c r="K198" i="15" s="1"/>
  <c r="E198" i="15" s="1"/>
  <c r="B192" i="25"/>
  <c r="A192" i="25" s="1"/>
  <c r="F192" i="25"/>
  <c r="M196" i="17"/>
  <c r="K197" i="17" s="1"/>
  <c r="E197" i="17" s="1"/>
  <c r="L196" i="17"/>
  <c r="J197" i="17" s="1"/>
  <c r="D198" i="11"/>
  <c r="U194" i="18"/>
  <c r="T195" i="18"/>
  <c r="I193" i="24"/>
  <c r="D193" i="24"/>
  <c r="T192" i="26" l="1"/>
  <c r="T196" i="18"/>
  <c r="U196" i="16"/>
  <c r="S198" i="15"/>
  <c r="U197" i="15" s="1"/>
  <c r="B193" i="25"/>
  <c r="A193" i="25" s="1"/>
  <c r="F193" i="25"/>
  <c r="S197" i="17"/>
  <c r="B198" i="15"/>
  <c r="A198" i="15" s="1"/>
  <c r="F198" i="15"/>
  <c r="S193" i="25"/>
  <c r="T193" i="25" s="1"/>
  <c r="B195" i="21"/>
  <c r="A195" i="21" s="1"/>
  <c r="F195" i="21"/>
  <c r="S194" i="23"/>
  <c r="U193" i="23" s="1"/>
  <c r="I196" i="19"/>
  <c r="M197" i="16"/>
  <c r="K198" i="16" s="1"/>
  <c r="L197" i="16"/>
  <c r="J198" i="16" s="1"/>
  <c r="D198" i="16" s="1"/>
  <c r="L193" i="24"/>
  <c r="J194" i="24" s="1"/>
  <c r="D194" i="24" s="1"/>
  <c r="M193" i="24"/>
  <c r="K194" i="24" s="1"/>
  <c r="E194" i="24" s="1"/>
  <c r="S195" i="21"/>
  <c r="T195" i="21" s="1"/>
  <c r="I211" i="29"/>
  <c r="D211" i="29"/>
  <c r="D196" i="19"/>
  <c r="M192" i="26"/>
  <c r="K193" i="26" s="1"/>
  <c r="L192" i="26"/>
  <c r="J193" i="26" s="1"/>
  <c r="D193" i="26" s="1"/>
  <c r="M194" i="22"/>
  <c r="K195" i="22" s="1"/>
  <c r="L194" i="22"/>
  <c r="J195" i="22" s="1"/>
  <c r="B198" i="11"/>
  <c r="A198" i="11" s="1"/>
  <c r="F198" i="11"/>
  <c r="I197" i="17"/>
  <c r="D197" i="17"/>
  <c r="U195" i="17"/>
  <c r="T196" i="17"/>
  <c r="E211" i="29"/>
  <c r="T194" i="21"/>
  <c r="U193" i="21"/>
  <c r="U196" i="15"/>
  <c r="T197" i="15"/>
  <c r="T192" i="25"/>
  <c r="U191" i="25"/>
  <c r="B196" i="18"/>
  <c r="A196" i="18" s="1"/>
  <c r="F196" i="18"/>
  <c r="M196" i="18"/>
  <c r="K197" i="18" s="1"/>
  <c r="L196" i="18"/>
  <c r="J197" i="18" s="1"/>
  <c r="D197" i="18" s="1"/>
  <c r="B197" i="16"/>
  <c r="A197" i="16" s="1"/>
  <c r="F197" i="16"/>
  <c r="U192" i="23"/>
  <c r="T193" i="23"/>
  <c r="I198" i="15"/>
  <c r="S193" i="24"/>
  <c r="M198" i="11"/>
  <c r="K199" i="11" s="1"/>
  <c r="E199" i="11" s="1"/>
  <c r="L198" i="11"/>
  <c r="J199" i="11" s="1"/>
  <c r="D199" i="11" s="1"/>
  <c r="I195" i="21"/>
  <c r="U194" i="19"/>
  <c r="T195" i="19"/>
  <c r="B193" i="24"/>
  <c r="A193" i="24" s="1"/>
  <c r="F193" i="24"/>
  <c r="S198" i="11"/>
  <c r="U209" i="29"/>
  <c r="T210" i="29"/>
  <c r="S194" i="22"/>
  <c r="I193" i="25"/>
  <c r="I194" i="23"/>
  <c r="D194" i="23"/>
  <c r="M195" i="20"/>
  <c r="K196" i="20" s="1"/>
  <c r="E196" i="20" s="1"/>
  <c r="L195" i="20"/>
  <c r="J196" i="20" s="1"/>
  <c r="B192" i="26"/>
  <c r="A192" i="26" s="1"/>
  <c r="F192" i="26"/>
  <c r="S195" i="20"/>
  <c r="E196" i="19"/>
  <c r="U194" i="21" l="1"/>
  <c r="T198" i="15"/>
  <c r="U192" i="25"/>
  <c r="B198" i="16"/>
  <c r="A198" i="16" s="1"/>
  <c r="F198" i="16"/>
  <c r="B197" i="18"/>
  <c r="A197" i="18" s="1"/>
  <c r="F197" i="18"/>
  <c r="B193" i="26"/>
  <c r="A193" i="26" s="1"/>
  <c r="F193" i="26"/>
  <c r="M193" i="25"/>
  <c r="K194" i="25" s="1"/>
  <c r="L193" i="25"/>
  <c r="J194" i="25" s="1"/>
  <c r="S194" i="24"/>
  <c r="T194" i="24" s="1"/>
  <c r="E197" i="18"/>
  <c r="S196" i="20"/>
  <c r="T196" i="20" s="1"/>
  <c r="I196" i="20"/>
  <c r="D196" i="20"/>
  <c r="S199" i="11"/>
  <c r="U198" i="11" s="1"/>
  <c r="M195" i="21"/>
  <c r="K196" i="21" s="1"/>
  <c r="L195" i="21"/>
  <c r="J196" i="21" s="1"/>
  <c r="M198" i="15"/>
  <c r="K199" i="15" s="1"/>
  <c r="L198" i="15"/>
  <c r="J199" i="15" s="1"/>
  <c r="T194" i="23"/>
  <c r="U196" i="17"/>
  <c r="I193" i="26"/>
  <c r="B211" i="29"/>
  <c r="A211" i="29" s="1"/>
  <c r="F211" i="29"/>
  <c r="E198" i="16"/>
  <c r="T198" i="11"/>
  <c r="U197" i="11"/>
  <c r="B194" i="24"/>
  <c r="A194" i="24" s="1"/>
  <c r="F194" i="24"/>
  <c r="I199" i="11"/>
  <c r="S211" i="29"/>
  <c r="T197" i="17"/>
  <c r="E193" i="26"/>
  <c r="T195" i="20"/>
  <c r="U194" i="20"/>
  <c r="T194" i="22"/>
  <c r="U193" i="22"/>
  <c r="L197" i="17"/>
  <c r="J198" i="17" s="1"/>
  <c r="D198" i="17" s="1"/>
  <c r="M197" i="17"/>
  <c r="K198" i="17" s="1"/>
  <c r="I198" i="16"/>
  <c r="B194" i="23"/>
  <c r="A194" i="23" s="1"/>
  <c r="F194" i="23"/>
  <c r="U192" i="24"/>
  <c r="T193" i="24"/>
  <c r="S196" i="19"/>
  <c r="M194" i="23"/>
  <c r="K195" i="23" s="1"/>
  <c r="L194" i="23"/>
  <c r="J195" i="23" s="1"/>
  <c r="D195" i="23" s="1"/>
  <c r="E195" i="22"/>
  <c r="I197" i="18"/>
  <c r="B197" i="17"/>
  <c r="A197" i="17" s="1"/>
  <c r="F197" i="17"/>
  <c r="B199" i="11"/>
  <c r="A199" i="11" s="1"/>
  <c r="F199" i="11"/>
  <c r="I195" i="22"/>
  <c r="D195" i="22"/>
  <c r="B196" i="19"/>
  <c r="A196" i="19" s="1"/>
  <c r="F196" i="19"/>
  <c r="L211" i="29"/>
  <c r="J212" i="29" s="1"/>
  <c r="M211" i="29"/>
  <c r="K212" i="29" s="1"/>
  <c r="E212" i="29" s="1"/>
  <c r="I194" i="24"/>
  <c r="L196" i="19"/>
  <c r="J197" i="19" s="1"/>
  <c r="M196" i="19"/>
  <c r="K197" i="19" s="1"/>
  <c r="U195" i="20" l="1"/>
  <c r="T199" i="11"/>
  <c r="S212" i="29"/>
  <c r="T212" i="29" s="1"/>
  <c r="B198" i="17"/>
  <c r="A198" i="17" s="1"/>
  <c r="F198" i="17"/>
  <c r="E197" i="19"/>
  <c r="M199" i="11"/>
  <c r="K200" i="11" s="1"/>
  <c r="L199" i="11"/>
  <c r="J200" i="11" s="1"/>
  <c r="B196" i="20"/>
  <c r="A196" i="20" s="1"/>
  <c r="F196" i="20"/>
  <c r="I212" i="29"/>
  <c r="B195" i="22"/>
  <c r="A195" i="22" s="1"/>
  <c r="F195" i="22"/>
  <c r="S195" i="22"/>
  <c r="U193" i="24"/>
  <c r="I198" i="17"/>
  <c r="S198" i="16"/>
  <c r="L193" i="26"/>
  <c r="J194" i="26" s="1"/>
  <c r="M193" i="26"/>
  <c r="K194" i="26" s="1"/>
  <c r="E196" i="21"/>
  <c r="S197" i="18"/>
  <c r="I194" i="25"/>
  <c r="D194" i="25"/>
  <c r="I195" i="23"/>
  <c r="L198" i="16"/>
  <c r="J199" i="16" s="1"/>
  <c r="M198" i="16"/>
  <c r="K199" i="16" s="1"/>
  <c r="E199" i="16" s="1"/>
  <c r="D212" i="29"/>
  <c r="I199" i="15"/>
  <c r="D199" i="15"/>
  <c r="M196" i="20"/>
  <c r="K197" i="20" s="1"/>
  <c r="L196" i="20"/>
  <c r="J197" i="20" s="1"/>
  <c r="E194" i="25"/>
  <c r="E198" i="17"/>
  <c r="I196" i="21"/>
  <c r="D196" i="21"/>
  <c r="I197" i="19"/>
  <c r="T196" i="19"/>
  <c r="U195" i="19"/>
  <c r="L194" i="24"/>
  <c r="J195" i="24" s="1"/>
  <c r="M194" i="24"/>
  <c r="K195" i="24" s="1"/>
  <c r="D197" i="19"/>
  <c r="M195" i="22"/>
  <c r="K196" i="22" s="1"/>
  <c r="L195" i="22"/>
  <c r="J196" i="22" s="1"/>
  <c r="M197" i="18"/>
  <c r="K198" i="18" s="1"/>
  <c r="E198" i="18" s="1"/>
  <c r="L197" i="18"/>
  <c r="J198" i="18" s="1"/>
  <c r="E195" i="23"/>
  <c r="B195" i="23"/>
  <c r="A195" i="23" s="1"/>
  <c r="F195" i="23"/>
  <c r="S193" i="26"/>
  <c r="T211" i="29"/>
  <c r="U210" i="29"/>
  <c r="E199" i="15"/>
  <c r="U211" i="29" l="1"/>
  <c r="S199" i="16"/>
  <c r="U198" i="16" s="1"/>
  <c r="S199" i="15"/>
  <c r="S194" i="25"/>
  <c r="B199" i="15"/>
  <c r="A199" i="15" s="1"/>
  <c r="F199" i="15"/>
  <c r="S197" i="19"/>
  <c r="I198" i="18"/>
  <c r="D198" i="18"/>
  <c r="U192" i="26"/>
  <c r="T193" i="26"/>
  <c r="S195" i="23"/>
  <c r="I196" i="22"/>
  <c r="I195" i="24"/>
  <c r="D195" i="24"/>
  <c r="L197" i="19"/>
  <c r="J198" i="19" s="1"/>
  <c r="D198" i="19" s="1"/>
  <c r="M197" i="19"/>
  <c r="K198" i="19" s="1"/>
  <c r="E197" i="20"/>
  <c r="B212" i="29"/>
  <c r="A212" i="29" s="1"/>
  <c r="F212" i="29"/>
  <c r="M195" i="23"/>
  <c r="K196" i="23" s="1"/>
  <c r="L195" i="23"/>
  <c r="J196" i="23" s="1"/>
  <c r="S196" i="21"/>
  <c r="D196" i="22"/>
  <c r="E200" i="11"/>
  <c r="L196" i="21"/>
  <c r="J197" i="21" s="1"/>
  <c r="M196" i="21"/>
  <c r="K197" i="21" s="1"/>
  <c r="M194" i="25"/>
  <c r="K195" i="25" s="1"/>
  <c r="E195" i="25" s="1"/>
  <c r="L194" i="25"/>
  <c r="J195" i="25" s="1"/>
  <c r="D195" i="25" s="1"/>
  <c r="U197" i="16"/>
  <c r="T198" i="16"/>
  <c r="E196" i="22"/>
  <c r="B197" i="19"/>
  <c r="A197" i="19" s="1"/>
  <c r="F197" i="19"/>
  <c r="S198" i="17"/>
  <c r="I199" i="16"/>
  <c r="D199" i="16"/>
  <c r="S198" i="18"/>
  <c r="T198" i="18" s="1"/>
  <c r="U194" i="22"/>
  <c r="T195" i="22"/>
  <c r="E194" i="26"/>
  <c r="E195" i="24"/>
  <c r="B196" i="21"/>
  <c r="A196" i="21" s="1"/>
  <c r="F196" i="21"/>
  <c r="I197" i="20"/>
  <c r="M199" i="15"/>
  <c r="K200" i="15" s="1"/>
  <c r="E200" i="15" s="1"/>
  <c r="L199" i="15"/>
  <c r="J200" i="15" s="1"/>
  <c r="D200" i="15" s="1"/>
  <c r="B194" i="25"/>
  <c r="A194" i="25" s="1"/>
  <c r="F194" i="25"/>
  <c r="U196" i="18"/>
  <c r="T197" i="18"/>
  <c r="I194" i="26"/>
  <c r="D194" i="26"/>
  <c r="M198" i="17"/>
  <c r="K199" i="17" s="1"/>
  <c r="E199" i="17" s="1"/>
  <c r="L198" i="17"/>
  <c r="J199" i="17" s="1"/>
  <c r="M212" i="29"/>
  <c r="K213" i="29" s="1"/>
  <c r="L212" i="29"/>
  <c r="J213" i="29" s="1"/>
  <c r="D197" i="20"/>
  <c r="I200" i="11"/>
  <c r="D200" i="11"/>
  <c r="T199" i="16" l="1"/>
  <c r="U197" i="18"/>
  <c r="B200" i="15"/>
  <c r="A200" i="15" s="1"/>
  <c r="F200" i="15"/>
  <c r="S200" i="15"/>
  <c r="L197" i="20"/>
  <c r="J198" i="20" s="1"/>
  <c r="D198" i="20" s="1"/>
  <c r="M197" i="20"/>
  <c r="K198" i="20" s="1"/>
  <c r="E198" i="20" s="1"/>
  <c r="B198" i="19"/>
  <c r="A198" i="19" s="1"/>
  <c r="F198" i="19"/>
  <c r="T199" i="15"/>
  <c r="U198" i="15"/>
  <c r="I199" i="17"/>
  <c r="D199" i="17"/>
  <c r="I197" i="21"/>
  <c r="B200" i="11"/>
  <c r="A200" i="11" s="1"/>
  <c r="F200" i="11"/>
  <c r="I213" i="29"/>
  <c r="B194" i="26"/>
  <c r="A194" i="26" s="1"/>
  <c r="F194" i="26"/>
  <c r="S194" i="26"/>
  <c r="S200" i="11"/>
  <c r="T196" i="21"/>
  <c r="U195" i="21"/>
  <c r="D213" i="29"/>
  <c r="L195" i="24"/>
  <c r="J196" i="24" s="1"/>
  <c r="M195" i="24"/>
  <c r="K196" i="24" s="1"/>
  <c r="E196" i="24" s="1"/>
  <c r="T195" i="23"/>
  <c r="U194" i="23"/>
  <c r="U196" i="19"/>
  <c r="T197" i="19"/>
  <c r="E213" i="29"/>
  <c r="B195" i="25"/>
  <c r="A195" i="25" s="1"/>
  <c r="F195" i="25"/>
  <c r="S195" i="24"/>
  <c r="M199" i="16"/>
  <c r="K200" i="16" s="1"/>
  <c r="L199" i="16"/>
  <c r="J200" i="16" s="1"/>
  <c r="S196" i="22"/>
  <c r="I196" i="23"/>
  <c r="D196" i="23"/>
  <c r="I198" i="19"/>
  <c r="B198" i="18"/>
  <c r="A198" i="18" s="1"/>
  <c r="F198" i="18"/>
  <c r="L200" i="11"/>
  <c r="J201" i="11" s="1"/>
  <c r="M200" i="11"/>
  <c r="K201" i="11" s="1"/>
  <c r="M194" i="26"/>
  <c r="K195" i="26" s="1"/>
  <c r="E195" i="26" s="1"/>
  <c r="L194" i="26"/>
  <c r="J195" i="26" s="1"/>
  <c r="D195" i="26" s="1"/>
  <c r="I200" i="15"/>
  <c r="S199" i="17"/>
  <c r="I195" i="25"/>
  <c r="B196" i="22"/>
  <c r="A196" i="22" s="1"/>
  <c r="F196" i="22"/>
  <c r="S197" i="20"/>
  <c r="B195" i="24"/>
  <c r="A195" i="24" s="1"/>
  <c r="F195" i="24"/>
  <c r="L196" i="22"/>
  <c r="J197" i="22" s="1"/>
  <c r="M196" i="22"/>
  <c r="K197" i="22" s="1"/>
  <c r="E197" i="22" s="1"/>
  <c r="S195" i="25"/>
  <c r="U194" i="25" s="1"/>
  <c r="B197" i="20"/>
  <c r="A197" i="20" s="1"/>
  <c r="F197" i="20"/>
  <c r="D197" i="21"/>
  <c r="B199" i="16"/>
  <c r="A199" i="16" s="1"/>
  <c r="F199" i="16"/>
  <c r="T198" i="17"/>
  <c r="U197" i="17"/>
  <c r="E197" i="21"/>
  <c r="E196" i="23"/>
  <c r="L198" i="18"/>
  <c r="J199" i="18" s="1"/>
  <c r="D199" i="18" s="1"/>
  <c r="M198" i="18"/>
  <c r="K199" i="18" s="1"/>
  <c r="E198" i="19"/>
  <c r="U193" i="25"/>
  <c r="T194" i="25"/>
  <c r="S196" i="24" l="1"/>
  <c r="U195" i="24" s="1"/>
  <c r="S197" i="22"/>
  <c r="T197" i="22" s="1"/>
  <c r="S196" i="23"/>
  <c r="S198" i="20"/>
  <c r="T198" i="20" s="1"/>
  <c r="M198" i="19"/>
  <c r="K199" i="19" s="1"/>
  <c r="E199" i="19" s="1"/>
  <c r="L198" i="19"/>
  <c r="J199" i="19" s="1"/>
  <c r="I200" i="16"/>
  <c r="I196" i="24"/>
  <c r="T200" i="11"/>
  <c r="U199" i="11"/>
  <c r="B195" i="26"/>
  <c r="A195" i="26" s="1"/>
  <c r="F195" i="26"/>
  <c r="M197" i="21"/>
  <c r="K198" i="21" s="1"/>
  <c r="E198" i="21" s="1"/>
  <c r="L197" i="21"/>
  <c r="J198" i="21" s="1"/>
  <c r="S197" i="21"/>
  <c r="D200" i="16"/>
  <c r="T197" i="20"/>
  <c r="U196" i="20"/>
  <c r="I201" i="11"/>
  <c r="E200" i="16"/>
  <c r="S195" i="26"/>
  <c r="T195" i="26" s="1"/>
  <c r="D201" i="11"/>
  <c r="L199" i="17"/>
  <c r="J200" i="17" s="1"/>
  <c r="D200" i="17" s="1"/>
  <c r="M199" i="17"/>
  <c r="K200" i="17" s="1"/>
  <c r="T200" i="15"/>
  <c r="I199" i="18"/>
  <c r="U198" i="17"/>
  <c r="D196" i="24"/>
  <c r="I195" i="26"/>
  <c r="B196" i="23"/>
  <c r="A196" i="23" s="1"/>
  <c r="F196" i="23"/>
  <c r="B213" i="29"/>
  <c r="A213" i="29" s="1"/>
  <c r="F213" i="29"/>
  <c r="T194" i="26"/>
  <c r="U193" i="26"/>
  <c r="U199" i="15"/>
  <c r="I198" i="20"/>
  <c r="S198" i="19"/>
  <c r="I197" i="22"/>
  <c r="D197" i="22"/>
  <c r="M196" i="23"/>
  <c r="K197" i="23" s="1"/>
  <c r="E197" i="23" s="1"/>
  <c r="L196" i="23"/>
  <c r="J197" i="23" s="1"/>
  <c r="D197" i="23" s="1"/>
  <c r="B199" i="17"/>
  <c r="A199" i="17" s="1"/>
  <c r="F199" i="17"/>
  <c r="E199" i="18"/>
  <c r="L200" i="15"/>
  <c r="J201" i="15" s="1"/>
  <c r="M200" i="15"/>
  <c r="K201" i="15" s="1"/>
  <c r="B199" i="18"/>
  <c r="A199" i="18" s="1"/>
  <c r="F199" i="18"/>
  <c r="T195" i="25"/>
  <c r="T199" i="17"/>
  <c r="B197" i="21"/>
  <c r="A197" i="21" s="1"/>
  <c r="F197" i="21"/>
  <c r="B198" i="20"/>
  <c r="A198" i="20" s="1"/>
  <c r="F198" i="20"/>
  <c r="L195" i="25"/>
  <c r="J196" i="25" s="1"/>
  <c r="M195" i="25"/>
  <c r="K196" i="25" s="1"/>
  <c r="U195" i="22"/>
  <c r="T196" i="22"/>
  <c r="T196" i="24"/>
  <c r="T195" i="24"/>
  <c r="U194" i="24"/>
  <c r="S213" i="29"/>
  <c r="E201" i="11"/>
  <c r="M213" i="29"/>
  <c r="K214" i="29" s="1"/>
  <c r="E214" i="29" s="1"/>
  <c r="L213" i="29"/>
  <c r="J214" i="29" s="1"/>
  <c r="S197" i="23" l="1"/>
  <c r="T197" i="23" s="1"/>
  <c r="S214" i="29"/>
  <c r="U213" i="29" s="1"/>
  <c r="I196" i="25"/>
  <c r="D196" i="25"/>
  <c r="I201" i="15"/>
  <c r="D201" i="15"/>
  <c r="B197" i="22"/>
  <c r="A197" i="22" s="1"/>
  <c r="F197" i="22"/>
  <c r="L198" i="20"/>
  <c r="J199" i="20" s="1"/>
  <c r="M198" i="20"/>
  <c r="K199" i="20" s="1"/>
  <c r="B196" i="24"/>
  <c r="A196" i="24" s="1"/>
  <c r="F196" i="24"/>
  <c r="E200" i="17"/>
  <c r="S198" i="21"/>
  <c r="U197" i="21" s="1"/>
  <c r="M200" i="16"/>
  <c r="K201" i="16" s="1"/>
  <c r="E201" i="16" s="1"/>
  <c r="L200" i="16"/>
  <c r="J201" i="16" s="1"/>
  <c r="D201" i="16" s="1"/>
  <c r="S199" i="18"/>
  <c r="L199" i="18"/>
  <c r="J200" i="18" s="1"/>
  <c r="M199" i="18"/>
  <c r="K200" i="18" s="1"/>
  <c r="E200" i="18" s="1"/>
  <c r="I200" i="17"/>
  <c r="S200" i="16"/>
  <c r="U197" i="20"/>
  <c r="T197" i="21"/>
  <c r="U196" i="21"/>
  <c r="I199" i="19"/>
  <c r="D199" i="19"/>
  <c r="I214" i="29"/>
  <c r="U196" i="22"/>
  <c r="I197" i="23"/>
  <c r="M197" i="22"/>
  <c r="K198" i="22" s="1"/>
  <c r="L197" i="22"/>
  <c r="J198" i="22" s="1"/>
  <c r="D198" i="22" s="1"/>
  <c r="T198" i="19"/>
  <c r="U197" i="19"/>
  <c r="B201" i="11"/>
  <c r="A201" i="11" s="1"/>
  <c r="F201" i="11"/>
  <c r="L196" i="24"/>
  <c r="J197" i="24" s="1"/>
  <c r="M196" i="24"/>
  <c r="K197" i="24" s="1"/>
  <c r="S201" i="11"/>
  <c r="B200" i="17"/>
  <c r="A200" i="17" s="1"/>
  <c r="F200" i="17"/>
  <c r="B197" i="23"/>
  <c r="A197" i="23" s="1"/>
  <c r="F197" i="23"/>
  <c r="I198" i="21"/>
  <c r="S199" i="19"/>
  <c r="U194" i="26"/>
  <c r="T214" i="29"/>
  <c r="U212" i="29"/>
  <c r="T213" i="29"/>
  <c r="E196" i="25"/>
  <c r="D198" i="21"/>
  <c r="E201" i="15"/>
  <c r="D214" i="29"/>
  <c r="M195" i="26"/>
  <c r="K196" i="26" s="1"/>
  <c r="L195" i="26"/>
  <c r="J196" i="26" s="1"/>
  <c r="M201" i="11"/>
  <c r="K202" i="11" s="1"/>
  <c r="L201" i="11"/>
  <c r="J202" i="11" s="1"/>
  <c r="B200" i="16"/>
  <c r="A200" i="16" s="1"/>
  <c r="F200" i="16"/>
  <c r="T196" i="23"/>
  <c r="U195" i="23"/>
  <c r="U196" i="23" l="1"/>
  <c r="T198" i="21"/>
  <c r="S201" i="16"/>
  <c r="T201" i="16" s="1"/>
  <c r="S196" i="25"/>
  <c r="E197" i="24"/>
  <c r="M197" i="23"/>
  <c r="K198" i="23" s="1"/>
  <c r="L197" i="23"/>
  <c r="J198" i="23" s="1"/>
  <c r="I200" i="18"/>
  <c r="D200" i="18"/>
  <c r="S200" i="18"/>
  <c r="T200" i="18" s="1"/>
  <c r="B196" i="25"/>
  <c r="A196" i="25" s="1"/>
  <c r="F196" i="25"/>
  <c r="I196" i="26"/>
  <c r="D196" i="26"/>
  <c r="E202" i="11"/>
  <c r="I202" i="11"/>
  <c r="B214" i="29"/>
  <c r="A214" i="29" s="1"/>
  <c r="F214" i="29"/>
  <c r="B198" i="21"/>
  <c r="A198" i="21" s="1"/>
  <c r="F198" i="21"/>
  <c r="D202" i="11"/>
  <c r="U198" i="19"/>
  <c r="L214" i="29"/>
  <c r="J215" i="29" s="1"/>
  <c r="M214" i="29"/>
  <c r="K215" i="29" s="1"/>
  <c r="U198" i="18"/>
  <c r="T199" i="18"/>
  <c r="I201" i="16"/>
  <c r="S200" i="17"/>
  <c r="L201" i="15"/>
  <c r="J202" i="15" s="1"/>
  <c r="D202" i="15" s="1"/>
  <c r="M201" i="15"/>
  <c r="K202" i="15" s="1"/>
  <c r="L198" i="21"/>
  <c r="J199" i="21" s="1"/>
  <c r="D199" i="21" s="1"/>
  <c r="M198" i="21"/>
  <c r="K199" i="21" s="1"/>
  <c r="T199" i="19"/>
  <c r="L199" i="19"/>
  <c r="J200" i="19" s="1"/>
  <c r="M199" i="19"/>
  <c r="K200" i="19" s="1"/>
  <c r="T200" i="16"/>
  <c r="U199" i="16"/>
  <c r="E199" i="20"/>
  <c r="B198" i="22"/>
  <c r="A198" i="22" s="1"/>
  <c r="F198" i="22"/>
  <c r="B201" i="16"/>
  <c r="A201" i="16" s="1"/>
  <c r="F201" i="16"/>
  <c r="S201" i="15"/>
  <c r="I197" i="24"/>
  <c r="I198" i="22"/>
  <c r="I199" i="20"/>
  <c r="D199" i="20"/>
  <c r="B201" i="15"/>
  <c r="A201" i="15" s="1"/>
  <c r="F201" i="15"/>
  <c r="E196" i="26"/>
  <c r="T201" i="11"/>
  <c r="U200" i="11"/>
  <c r="E198" i="22"/>
  <c r="B199" i="19"/>
  <c r="A199" i="19" s="1"/>
  <c r="F199" i="19"/>
  <c r="L200" i="17"/>
  <c r="J201" i="17" s="1"/>
  <c r="M200" i="17"/>
  <c r="K201" i="17" s="1"/>
  <c r="D197" i="24"/>
  <c r="M196" i="25"/>
  <c r="K197" i="25" s="1"/>
  <c r="L196" i="25"/>
  <c r="J197" i="25" s="1"/>
  <c r="D197" i="25" s="1"/>
  <c r="U200" i="16" l="1"/>
  <c r="U199" i="18"/>
  <c r="B199" i="21"/>
  <c r="A199" i="21" s="1"/>
  <c r="F199" i="21"/>
  <c r="B197" i="24"/>
  <c r="A197" i="24" s="1"/>
  <c r="F197" i="24"/>
  <c r="B202" i="15"/>
  <c r="A202" i="15" s="1"/>
  <c r="F202" i="15"/>
  <c r="M197" i="24"/>
  <c r="K198" i="24" s="1"/>
  <c r="E198" i="24" s="1"/>
  <c r="L197" i="24"/>
  <c r="J198" i="24" s="1"/>
  <c r="E200" i="19"/>
  <c r="T200" i="17"/>
  <c r="U199" i="17"/>
  <c r="B196" i="26"/>
  <c r="A196" i="26" s="1"/>
  <c r="F196" i="26"/>
  <c r="B197" i="25"/>
  <c r="A197" i="25" s="1"/>
  <c r="F197" i="25"/>
  <c r="E198" i="23"/>
  <c r="S196" i="26"/>
  <c r="S199" i="20"/>
  <c r="I200" i="19"/>
  <c r="I215" i="29"/>
  <c r="M202" i="11"/>
  <c r="K203" i="11" s="1"/>
  <c r="L202" i="11"/>
  <c r="J203" i="11" s="1"/>
  <c r="D203" i="11" s="1"/>
  <c r="I197" i="25"/>
  <c r="D200" i="19"/>
  <c r="B199" i="20"/>
  <c r="A199" i="20" s="1"/>
  <c r="F199" i="20"/>
  <c r="M198" i="22"/>
  <c r="K199" i="22" s="1"/>
  <c r="L198" i="22"/>
  <c r="J199" i="22" s="1"/>
  <c r="I202" i="15"/>
  <c r="M201" i="16"/>
  <c r="K202" i="16" s="1"/>
  <c r="L201" i="16"/>
  <c r="J202" i="16" s="1"/>
  <c r="M196" i="26"/>
  <c r="K197" i="26" s="1"/>
  <c r="E197" i="26" s="1"/>
  <c r="L196" i="26"/>
  <c r="J197" i="26" s="1"/>
  <c r="D197" i="26" s="1"/>
  <c r="L200" i="18"/>
  <c r="J201" i="18" s="1"/>
  <c r="D201" i="18" s="1"/>
  <c r="M200" i="18"/>
  <c r="K201" i="18" s="1"/>
  <c r="I201" i="17"/>
  <c r="D201" i="17"/>
  <c r="S198" i="22"/>
  <c r="L199" i="20"/>
  <c r="J200" i="20" s="1"/>
  <c r="M199" i="20"/>
  <c r="K200" i="20" s="1"/>
  <c r="U200" i="15"/>
  <c r="T201" i="15"/>
  <c r="I199" i="21"/>
  <c r="E215" i="29"/>
  <c r="B200" i="18"/>
  <c r="A200" i="18" s="1"/>
  <c r="F200" i="18"/>
  <c r="T196" i="25"/>
  <c r="U195" i="25"/>
  <c r="E202" i="15"/>
  <c r="E199" i="21"/>
  <c r="E201" i="17"/>
  <c r="B202" i="11"/>
  <c r="A202" i="11" s="1"/>
  <c r="F202" i="11"/>
  <c r="D215" i="29"/>
  <c r="S202" i="11"/>
  <c r="I198" i="23"/>
  <c r="D198" i="23"/>
  <c r="S197" i="24"/>
  <c r="E197" i="25"/>
  <c r="S197" i="25" l="1"/>
  <c r="S201" i="17"/>
  <c r="B201" i="17"/>
  <c r="A201" i="17" s="1"/>
  <c r="F201" i="17"/>
  <c r="I200" i="20"/>
  <c r="I197" i="26"/>
  <c r="B198" i="23"/>
  <c r="A198" i="23" s="1"/>
  <c r="F198" i="23"/>
  <c r="T202" i="11"/>
  <c r="U201" i="11"/>
  <c r="S202" i="15"/>
  <c r="M199" i="21"/>
  <c r="K200" i="21" s="1"/>
  <c r="E200" i="21" s="1"/>
  <c r="L199" i="21"/>
  <c r="J200" i="21" s="1"/>
  <c r="U197" i="22"/>
  <c r="T198" i="22"/>
  <c r="L202" i="15"/>
  <c r="J203" i="15" s="1"/>
  <c r="M202" i="15"/>
  <c r="K203" i="15" s="1"/>
  <c r="E203" i="15" s="1"/>
  <c r="B200" i="19"/>
  <c r="A200" i="19" s="1"/>
  <c r="F200" i="19"/>
  <c r="I203" i="11"/>
  <c r="T199" i="20"/>
  <c r="U198" i="20"/>
  <c r="B215" i="29"/>
  <c r="A215" i="29" s="1"/>
  <c r="F215" i="29"/>
  <c r="S215" i="29"/>
  <c r="I202" i="16"/>
  <c r="D202" i="16"/>
  <c r="S197" i="26"/>
  <c r="U196" i="26" s="1"/>
  <c r="B197" i="26"/>
  <c r="A197" i="26" s="1"/>
  <c r="F197" i="26"/>
  <c r="I198" i="24"/>
  <c r="S198" i="24"/>
  <c r="T198" i="24" s="1"/>
  <c r="M198" i="23"/>
  <c r="K199" i="23" s="1"/>
  <c r="L198" i="23"/>
  <c r="J199" i="23" s="1"/>
  <c r="S199" i="21"/>
  <c r="E201" i="18"/>
  <c r="E202" i="16"/>
  <c r="D200" i="20"/>
  <c r="M197" i="25"/>
  <c r="K198" i="25" s="1"/>
  <c r="L197" i="25"/>
  <c r="J198" i="25" s="1"/>
  <c r="M200" i="19"/>
  <c r="K201" i="19" s="1"/>
  <c r="E201" i="19" s="1"/>
  <c r="L200" i="19"/>
  <c r="J201" i="19" s="1"/>
  <c r="D201" i="19" s="1"/>
  <c r="T196" i="26"/>
  <c r="U195" i="26"/>
  <c r="U196" i="24"/>
  <c r="T197" i="24"/>
  <c r="E203" i="11"/>
  <c r="B203" i="11"/>
  <c r="A203" i="11" s="1"/>
  <c r="F203" i="11"/>
  <c r="B201" i="18"/>
  <c r="A201" i="18" s="1"/>
  <c r="F201" i="18"/>
  <c r="E199" i="22"/>
  <c r="M201" i="17"/>
  <c r="K202" i="17" s="1"/>
  <c r="L201" i="17"/>
  <c r="J202" i="17" s="1"/>
  <c r="D202" i="17" s="1"/>
  <c r="I201" i="18"/>
  <c r="I199" i="22"/>
  <c r="D199" i="22"/>
  <c r="L215" i="29"/>
  <c r="J216" i="29" s="1"/>
  <c r="M215" i="29"/>
  <c r="K216" i="29" s="1"/>
  <c r="E216" i="29" s="1"/>
  <c r="E200" i="20"/>
  <c r="S198" i="23"/>
  <c r="S200" i="19"/>
  <c r="D198" i="24"/>
  <c r="U197" i="24" l="1"/>
  <c r="T197" i="26"/>
  <c r="B198" i="24"/>
  <c r="A198" i="24" s="1"/>
  <c r="F198" i="24"/>
  <c r="B199" i="22"/>
  <c r="A199" i="22" s="1"/>
  <c r="F199" i="22"/>
  <c r="S199" i="22"/>
  <c r="I198" i="25"/>
  <c r="D198" i="25"/>
  <c r="S216" i="29"/>
  <c r="U215" i="29" s="1"/>
  <c r="B201" i="19"/>
  <c r="A201" i="19" s="1"/>
  <c r="F201" i="19"/>
  <c r="S203" i="15"/>
  <c r="T203" i="15" s="1"/>
  <c r="S201" i="19"/>
  <c r="T201" i="19" s="1"/>
  <c r="S202" i="16"/>
  <c r="E199" i="23"/>
  <c r="I216" i="29"/>
  <c r="S203" i="11"/>
  <c r="S201" i="18"/>
  <c r="I199" i="23"/>
  <c r="D216" i="29"/>
  <c r="D199" i="23"/>
  <c r="E202" i="17"/>
  <c r="U197" i="23"/>
  <c r="T198" i="23"/>
  <c r="L201" i="18"/>
  <c r="J202" i="18" s="1"/>
  <c r="M201" i="18"/>
  <c r="K202" i="18" s="1"/>
  <c r="M198" i="24"/>
  <c r="K199" i="24" s="1"/>
  <c r="L198" i="24"/>
  <c r="J199" i="24" s="1"/>
  <c r="L202" i="16"/>
  <c r="J203" i="16" s="1"/>
  <c r="D203" i="16" s="1"/>
  <c r="M202" i="16"/>
  <c r="K203" i="16" s="1"/>
  <c r="E203" i="16" s="1"/>
  <c r="I203" i="15"/>
  <c r="D203" i="15"/>
  <c r="I200" i="21"/>
  <c r="D200" i="21"/>
  <c r="M200" i="20"/>
  <c r="K201" i="20" s="1"/>
  <c r="E201" i="20" s="1"/>
  <c r="L200" i="20"/>
  <c r="J201" i="20" s="1"/>
  <c r="D201" i="20" s="1"/>
  <c r="T201" i="17"/>
  <c r="U200" i="17"/>
  <c r="S200" i="20"/>
  <c r="S200" i="21"/>
  <c r="T200" i="21" s="1"/>
  <c r="U214" i="29"/>
  <c r="T215" i="29"/>
  <c r="U201" i="15"/>
  <c r="T202" i="15"/>
  <c r="B202" i="17"/>
  <c r="A202" i="17" s="1"/>
  <c r="F202" i="17"/>
  <c r="E198" i="25"/>
  <c r="T200" i="19"/>
  <c r="U199" i="19"/>
  <c r="L199" i="22"/>
  <c r="J200" i="22" s="1"/>
  <c r="M199" i="22"/>
  <c r="K200" i="22" s="1"/>
  <c r="E200" i="22" s="1"/>
  <c r="I202" i="17"/>
  <c r="I201" i="19"/>
  <c r="B200" i="20"/>
  <c r="A200" i="20" s="1"/>
  <c r="F200" i="20"/>
  <c r="U198" i="21"/>
  <c r="T199" i="21"/>
  <c r="B202" i="16"/>
  <c r="A202" i="16" s="1"/>
  <c r="F202" i="16"/>
  <c r="M203" i="11"/>
  <c r="K204" i="11" s="1"/>
  <c r="E204" i="11" s="1"/>
  <c r="L203" i="11"/>
  <c r="J204" i="11" s="1"/>
  <c r="M197" i="26"/>
  <c r="K198" i="26" s="1"/>
  <c r="L197" i="26"/>
  <c r="J198" i="26" s="1"/>
  <c r="U196" i="25"/>
  <c r="T197" i="25"/>
  <c r="T216" i="29" l="1"/>
  <c r="U202" i="15"/>
  <c r="U199" i="21"/>
  <c r="U200" i="19"/>
  <c r="S200" i="22"/>
  <c r="T200" i="22" s="1"/>
  <c r="B201" i="20"/>
  <c r="A201" i="20" s="1"/>
  <c r="F201" i="20"/>
  <c r="B200" i="21"/>
  <c r="A200" i="21" s="1"/>
  <c r="F200" i="21"/>
  <c r="E202" i="18"/>
  <c r="L216" i="29"/>
  <c r="J217" i="29" s="1"/>
  <c r="D217" i="29" s="1"/>
  <c r="M216" i="29"/>
  <c r="K217" i="29" s="1"/>
  <c r="M202" i="17"/>
  <c r="K203" i="17" s="1"/>
  <c r="E203" i="17" s="1"/>
  <c r="L202" i="17"/>
  <c r="J203" i="17" s="1"/>
  <c r="S198" i="25"/>
  <c r="U199" i="20"/>
  <c r="T200" i="20"/>
  <c r="E198" i="26"/>
  <c r="B203" i="16"/>
  <c r="A203" i="16" s="1"/>
  <c r="F203" i="16"/>
  <c r="L201" i="19"/>
  <c r="J202" i="19" s="1"/>
  <c r="M201" i="19"/>
  <c r="K202" i="19" s="1"/>
  <c r="I200" i="22"/>
  <c r="B203" i="15"/>
  <c r="A203" i="15" s="1"/>
  <c r="F203" i="15"/>
  <c r="I203" i="16"/>
  <c r="B199" i="23"/>
  <c r="A199" i="23" s="1"/>
  <c r="F199" i="23"/>
  <c r="L199" i="23"/>
  <c r="J200" i="23" s="1"/>
  <c r="D200" i="23" s="1"/>
  <c r="M199" i="23"/>
  <c r="K200" i="23" s="1"/>
  <c r="S201" i="20"/>
  <c r="T201" i="20" s="1"/>
  <c r="L203" i="15"/>
  <c r="J204" i="15" s="1"/>
  <c r="M203" i="15"/>
  <c r="K204" i="15" s="1"/>
  <c r="I199" i="24"/>
  <c r="S204" i="11"/>
  <c r="U203" i="11" s="1"/>
  <c r="S203" i="16"/>
  <c r="U202" i="16" s="1"/>
  <c r="B198" i="25"/>
  <c r="A198" i="25" s="1"/>
  <c r="F198" i="25"/>
  <c r="U198" i="22"/>
  <c r="T199" i="22"/>
  <c r="E199" i="24"/>
  <c r="I202" i="18"/>
  <c r="D202" i="18"/>
  <c r="B216" i="29"/>
  <c r="A216" i="29" s="1"/>
  <c r="F216" i="29"/>
  <c r="T201" i="18"/>
  <c r="U200" i="18"/>
  <c r="U202" i="11"/>
  <c r="T203" i="11"/>
  <c r="S199" i="23"/>
  <c r="T202" i="16"/>
  <c r="U201" i="16"/>
  <c r="D199" i="24"/>
  <c r="I198" i="26"/>
  <c r="D198" i="26"/>
  <c r="I204" i="11"/>
  <c r="D204" i="11"/>
  <c r="I201" i="20"/>
  <c r="L200" i="21"/>
  <c r="J201" i="21" s="1"/>
  <c r="M200" i="21"/>
  <c r="K201" i="21" s="1"/>
  <c r="S202" i="17"/>
  <c r="M198" i="25"/>
  <c r="K199" i="25" s="1"/>
  <c r="L198" i="25"/>
  <c r="J199" i="25" s="1"/>
  <c r="D200" i="22"/>
  <c r="T203" i="16" l="1"/>
  <c r="U199" i="22"/>
  <c r="U200" i="20"/>
  <c r="B217" i="29"/>
  <c r="A217" i="29" s="1"/>
  <c r="F217" i="29"/>
  <c r="I204" i="15"/>
  <c r="S198" i="26"/>
  <c r="I203" i="17"/>
  <c r="D203" i="17"/>
  <c r="I199" i="25"/>
  <c r="L201" i="20"/>
  <c r="J202" i="20" s="1"/>
  <c r="M201" i="20"/>
  <c r="K202" i="20" s="1"/>
  <c r="U198" i="23"/>
  <c r="T199" i="23"/>
  <c r="D204" i="15"/>
  <c r="L200" i="22"/>
  <c r="J201" i="22" s="1"/>
  <c r="D201" i="22" s="1"/>
  <c r="M200" i="22"/>
  <c r="K201" i="22" s="1"/>
  <c r="U201" i="17"/>
  <c r="T202" i="17"/>
  <c r="E201" i="21"/>
  <c r="L204" i="11"/>
  <c r="J205" i="11" s="1"/>
  <c r="D205" i="11" s="1"/>
  <c r="M204" i="11"/>
  <c r="K205" i="11" s="1"/>
  <c r="B199" i="24"/>
  <c r="A199" i="24" s="1"/>
  <c r="F199" i="24"/>
  <c r="E200" i="23"/>
  <c r="B202" i="18"/>
  <c r="A202" i="18" s="1"/>
  <c r="F202" i="18"/>
  <c r="M199" i="24"/>
  <c r="K200" i="24" s="1"/>
  <c r="E200" i="24" s="1"/>
  <c r="L199" i="24"/>
  <c r="J200" i="24" s="1"/>
  <c r="D200" i="24" s="1"/>
  <c r="I200" i="23"/>
  <c r="E202" i="19"/>
  <c r="E199" i="25"/>
  <c r="E217" i="29"/>
  <c r="B200" i="22"/>
  <c r="A200" i="22" s="1"/>
  <c r="F200" i="22"/>
  <c r="B204" i="11"/>
  <c r="A204" i="11" s="1"/>
  <c r="F204" i="11"/>
  <c r="L202" i="18"/>
  <c r="J203" i="18" s="1"/>
  <c r="D203" i="18" s="1"/>
  <c r="M202" i="18"/>
  <c r="K203" i="18" s="1"/>
  <c r="B200" i="23"/>
  <c r="A200" i="23" s="1"/>
  <c r="F200" i="23"/>
  <c r="S202" i="18"/>
  <c r="S203" i="17"/>
  <c r="T203" i="17" s="1"/>
  <c r="L198" i="26"/>
  <c r="J199" i="26" s="1"/>
  <c r="M198" i="26"/>
  <c r="K199" i="26" s="1"/>
  <c r="T204" i="11"/>
  <c r="S199" i="24"/>
  <c r="I201" i="21"/>
  <c r="B198" i="26"/>
  <c r="A198" i="26" s="1"/>
  <c r="F198" i="26"/>
  <c r="D199" i="25"/>
  <c r="E204" i="15"/>
  <c r="M203" i="16"/>
  <c r="K204" i="16" s="1"/>
  <c r="L203" i="16"/>
  <c r="J204" i="16" s="1"/>
  <c r="I202" i="19"/>
  <c r="D202" i="19"/>
  <c r="T198" i="25"/>
  <c r="U197" i="25"/>
  <c r="I217" i="29"/>
  <c r="D201" i="21"/>
  <c r="S200" i="24" l="1"/>
  <c r="T200" i="24" s="1"/>
  <c r="B205" i="11"/>
  <c r="A205" i="11" s="1"/>
  <c r="F205" i="11"/>
  <c r="S199" i="25"/>
  <c r="B203" i="18"/>
  <c r="A203" i="18" s="1"/>
  <c r="F203" i="18"/>
  <c r="S201" i="21"/>
  <c r="S204" i="15"/>
  <c r="U198" i="24"/>
  <c r="T199" i="24"/>
  <c r="B201" i="21"/>
  <c r="A201" i="21" s="1"/>
  <c r="F201" i="21"/>
  <c r="L202" i="19"/>
  <c r="J203" i="19" s="1"/>
  <c r="D203" i="19" s="1"/>
  <c r="M202" i="19"/>
  <c r="K203" i="19" s="1"/>
  <c r="B199" i="25"/>
  <c r="A199" i="25" s="1"/>
  <c r="F199" i="25"/>
  <c r="U201" i="18"/>
  <c r="T202" i="18"/>
  <c r="I200" i="24"/>
  <c r="I205" i="11"/>
  <c r="I201" i="22"/>
  <c r="I202" i="20"/>
  <c r="D202" i="20"/>
  <c r="L204" i="15"/>
  <c r="J205" i="15" s="1"/>
  <c r="D205" i="15" s="1"/>
  <c r="M204" i="15"/>
  <c r="K205" i="15" s="1"/>
  <c r="E205" i="15" s="1"/>
  <c r="M201" i="21"/>
  <c r="K202" i="21" s="1"/>
  <c r="L201" i="21"/>
  <c r="J202" i="21" s="1"/>
  <c r="D202" i="21" s="1"/>
  <c r="I199" i="26"/>
  <c r="B201" i="22"/>
  <c r="A201" i="22" s="1"/>
  <c r="F201" i="22"/>
  <c r="L200" i="23"/>
  <c r="J201" i="23" s="1"/>
  <c r="M200" i="23"/>
  <c r="K201" i="23" s="1"/>
  <c r="B200" i="24"/>
  <c r="A200" i="24" s="1"/>
  <c r="F200" i="24"/>
  <c r="B204" i="15"/>
  <c r="A204" i="15" s="1"/>
  <c r="F204" i="15"/>
  <c r="M203" i="17"/>
  <c r="K204" i="17" s="1"/>
  <c r="L203" i="17"/>
  <c r="J204" i="17" s="1"/>
  <c r="D204" i="17" s="1"/>
  <c r="L217" i="29"/>
  <c r="J218" i="29" s="1"/>
  <c r="M217" i="29"/>
  <c r="K218" i="29" s="1"/>
  <c r="E218" i="29" s="1"/>
  <c r="I204" i="16"/>
  <c r="D204" i="16"/>
  <c r="D199" i="26"/>
  <c r="S202" i="19"/>
  <c r="U202" i="17"/>
  <c r="M199" i="25"/>
  <c r="K200" i="25" s="1"/>
  <c r="E200" i="25" s="1"/>
  <c r="L199" i="25"/>
  <c r="J200" i="25" s="1"/>
  <c r="D200" i="25" s="1"/>
  <c r="E199" i="26"/>
  <c r="B202" i="19"/>
  <c r="A202" i="19" s="1"/>
  <c r="F202" i="19"/>
  <c r="E204" i="16"/>
  <c r="E203" i="18"/>
  <c r="I203" i="18"/>
  <c r="S217" i="29"/>
  <c r="S200" i="23"/>
  <c r="E205" i="11"/>
  <c r="E201" i="22"/>
  <c r="E202" i="20"/>
  <c r="B203" i="17"/>
  <c r="A203" i="17" s="1"/>
  <c r="F203" i="17"/>
  <c r="T198" i="26"/>
  <c r="U197" i="26"/>
  <c r="U199" i="24" l="1"/>
  <c r="S218" i="29"/>
  <c r="T218" i="29" s="1"/>
  <c r="S205" i="15"/>
  <c r="T205" i="15" s="1"/>
  <c r="B200" i="25"/>
  <c r="A200" i="25" s="1"/>
  <c r="F200" i="25"/>
  <c r="B202" i="21"/>
  <c r="A202" i="21" s="1"/>
  <c r="F202" i="21"/>
  <c r="S203" i="18"/>
  <c r="B199" i="26"/>
  <c r="A199" i="26" s="1"/>
  <c r="F199" i="26"/>
  <c r="I201" i="23"/>
  <c r="D201" i="23"/>
  <c r="L201" i="22"/>
  <c r="J202" i="22" s="1"/>
  <c r="M201" i="22"/>
  <c r="K202" i="22" s="1"/>
  <c r="U203" i="15"/>
  <c r="T204" i="15"/>
  <c r="S200" i="25"/>
  <c r="U199" i="25" s="1"/>
  <c r="S201" i="22"/>
  <c r="E203" i="19"/>
  <c r="I218" i="29"/>
  <c r="D218" i="29"/>
  <c r="S202" i="20"/>
  <c r="S205" i="11"/>
  <c r="M204" i="16"/>
  <c r="K205" i="16" s="1"/>
  <c r="E205" i="16" s="1"/>
  <c r="L204" i="16"/>
  <c r="J205" i="16" s="1"/>
  <c r="D205" i="16" s="1"/>
  <c r="E204" i="17"/>
  <c r="I205" i="15"/>
  <c r="E202" i="21"/>
  <c r="U216" i="29"/>
  <c r="T217" i="29"/>
  <c r="B203" i="19"/>
  <c r="A203" i="19" s="1"/>
  <c r="F203" i="19"/>
  <c r="B202" i="20"/>
  <c r="A202" i="20" s="1"/>
  <c r="F202" i="20"/>
  <c r="M200" i="24"/>
  <c r="K201" i="24" s="1"/>
  <c r="L200" i="24"/>
  <c r="J201" i="24" s="1"/>
  <c r="U200" i="21"/>
  <c r="T201" i="21"/>
  <c r="B204" i="17"/>
  <c r="A204" i="17" s="1"/>
  <c r="F204" i="17"/>
  <c r="T200" i="23"/>
  <c r="U199" i="23"/>
  <c r="S204" i="16"/>
  <c r="S199" i="26"/>
  <c r="B204" i="16"/>
  <c r="A204" i="16" s="1"/>
  <c r="F204" i="16"/>
  <c r="B205" i="15"/>
  <c r="A205" i="15" s="1"/>
  <c r="F205" i="15"/>
  <c r="M199" i="26"/>
  <c r="K200" i="26" s="1"/>
  <c r="E200" i="26" s="1"/>
  <c r="L199" i="26"/>
  <c r="J200" i="26" s="1"/>
  <c r="L202" i="20"/>
  <c r="J203" i="20" s="1"/>
  <c r="D203" i="20" s="1"/>
  <c r="M202" i="20"/>
  <c r="K203" i="20" s="1"/>
  <c r="I203" i="19"/>
  <c r="T199" i="25"/>
  <c r="U198" i="25"/>
  <c r="E201" i="23"/>
  <c r="M203" i="18"/>
  <c r="K204" i="18" s="1"/>
  <c r="L203" i="18"/>
  <c r="J204" i="18" s="1"/>
  <c r="I200" i="25"/>
  <c r="T202" i="19"/>
  <c r="U201" i="19"/>
  <c r="I204" i="17"/>
  <c r="I202" i="21"/>
  <c r="L205" i="11"/>
  <c r="J206" i="11" s="1"/>
  <c r="M205" i="11"/>
  <c r="K206" i="11" s="1"/>
  <c r="U217" i="29" l="1"/>
  <c r="T200" i="25"/>
  <c r="S200" i="26"/>
  <c r="U199" i="26" s="1"/>
  <c r="I204" i="18"/>
  <c r="D204" i="18"/>
  <c r="M203" i="19"/>
  <c r="K204" i="19" s="1"/>
  <c r="E204" i="19" s="1"/>
  <c r="L203" i="19"/>
  <c r="J204" i="19" s="1"/>
  <c r="S204" i="17"/>
  <c r="I202" i="22"/>
  <c r="D202" i="22"/>
  <c r="B205" i="16"/>
  <c r="A205" i="16" s="1"/>
  <c r="F205" i="16"/>
  <c r="M202" i="21"/>
  <c r="K203" i="21" s="1"/>
  <c r="L202" i="21"/>
  <c r="J203" i="21" s="1"/>
  <c r="M200" i="25"/>
  <c r="K201" i="25" s="1"/>
  <c r="L200" i="25"/>
  <c r="J201" i="25" s="1"/>
  <c r="I200" i="26"/>
  <c r="E201" i="24"/>
  <c r="S202" i="21"/>
  <c r="U201" i="20"/>
  <c r="T202" i="20"/>
  <c r="T201" i="22"/>
  <c r="U200" i="22"/>
  <c r="L201" i="23"/>
  <c r="J202" i="23" s="1"/>
  <c r="M201" i="23"/>
  <c r="K202" i="23" s="1"/>
  <c r="E202" i="23" s="1"/>
  <c r="E204" i="18"/>
  <c r="I206" i="11"/>
  <c r="D206" i="11"/>
  <c r="U198" i="26"/>
  <c r="T199" i="26"/>
  <c r="U204" i="11"/>
  <c r="T205" i="11"/>
  <c r="M218" i="29"/>
  <c r="K219" i="29" s="1"/>
  <c r="L218" i="29"/>
  <c r="J219" i="29" s="1"/>
  <c r="D219" i="29" s="1"/>
  <c r="T203" i="18"/>
  <c r="U202" i="18"/>
  <c r="M204" i="17"/>
  <c r="K205" i="17" s="1"/>
  <c r="E205" i="17" s="1"/>
  <c r="L204" i="17"/>
  <c r="J205" i="17" s="1"/>
  <c r="S205" i="16"/>
  <c r="T205" i="16" s="1"/>
  <c r="B203" i="20"/>
  <c r="A203" i="20" s="1"/>
  <c r="F203" i="20"/>
  <c r="M205" i="15"/>
  <c r="K206" i="15" s="1"/>
  <c r="L205" i="15"/>
  <c r="J206" i="15" s="1"/>
  <c r="E206" i="11"/>
  <c r="S203" i="19"/>
  <c r="U204" i="15"/>
  <c r="B201" i="23"/>
  <c r="A201" i="23" s="1"/>
  <c r="F201" i="23"/>
  <c r="S201" i="23"/>
  <c r="I203" i="20"/>
  <c r="T204" i="16"/>
  <c r="U203" i="16"/>
  <c r="I201" i="24"/>
  <c r="D201" i="24"/>
  <c r="I205" i="16"/>
  <c r="E203" i="20"/>
  <c r="B218" i="29"/>
  <c r="A218" i="29" s="1"/>
  <c r="F218" i="29"/>
  <c r="E202" i="22"/>
  <c r="D200" i="26"/>
  <c r="T200" i="26" l="1"/>
  <c r="U204" i="16"/>
  <c r="S202" i="22"/>
  <c r="S206" i="11"/>
  <c r="I202" i="23"/>
  <c r="T202" i="21"/>
  <c r="U201" i="21"/>
  <c r="S205" i="17"/>
  <c r="L201" i="24"/>
  <c r="J202" i="24" s="1"/>
  <c r="D202" i="24" s="1"/>
  <c r="M201" i="24"/>
  <c r="K202" i="24" s="1"/>
  <c r="E202" i="24" s="1"/>
  <c r="D202" i="23"/>
  <c r="I206" i="15"/>
  <c r="D206" i="15"/>
  <c r="S201" i="24"/>
  <c r="I201" i="25"/>
  <c r="D201" i="25"/>
  <c r="M202" i="22"/>
  <c r="K203" i="22" s="1"/>
  <c r="L202" i="22"/>
  <c r="J203" i="22" s="1"/>
  <c r="D203" i="22" s="1"/>
  <c r="T204" i="17"/>
  <c r="U203" i="17"/>
  <c r="B219" i="29"/>
  <c r="A219" i="29" s="1"/>
  <c r="F219" i="29"/>
  <c r="M205" i="16"/>
  <c r="K206" i="16" s="1"/>
  <c r="L205" i="16"/>
  <c r="J206" i="16" s="1"/>
  <c r="S204" i="19"/>
  <c r="U203" i="19" s="1"/>
  <c r="E206" i="15"/>
  <c r="I205" i="17"/>
  <c r="D205" i="17"/>
  <c r="I219" i="29"/>
  <c r="S204" i="18"/>
  <c r="E201" i="25"/>
  <c r="I204" i="19"/>
  <c r="D204" i="19"/>
  <c r="M204" i="18"/>
  <c r="K205" i="18" s="1"/>
  <c r="E205" i="18" s="1"/>
  <c r="L204" i="18"/>
  <c r="J205" i="18" s="1"/>
  <c r="D205" i="18" s="1"/>
  <c r="S203" i="20"/>
  <c r="S202" i="23"/>
  <c r="L206" i="11"/>
  <c r="J207" i="11" s="1"/>
  <c r="D207" i="11" s="1"/>
  <c r="M206" i="11"/>
  <c r="K207" i="11" s="1"/>
  <c r="L200" i="26"/>
  <c r="J201" i="26" s="1"/>
  <c r="M200" i="26"/>
  <c r="K201" i="26" s="1"/>
  <c r="B204" i="18"/>
  <c r="A204" i="18" s="1"/>
  <c r="F204" i="18"/>
  <c r="T201" i="23"/>
  <c r="U200" i="23"/>
  <c r="B200" i="26"/>
  <c r="A200" i="26" s="1"/>
  <c r="F200" i="26"/>
  <c r="B201" i="24"/>
  <c r="A201" i="24" s="1"/>
  <c r="F201" i="24"/>
  <c r="L203" i="20"/>
  <c r="J204" i="20" s="1"/>
  <c r="M203" i="20"/>
  <c r="K204" i="20" s="1"/>
  <c r="U202" i="19"/>
  <c r="T203" i="19"/>
  <c r="E219" i="29"/>
  <c r="B206" i="11"/>
  <c r="A206" i="11" s="1"/>
  <c r="F206" i="11"/>
  <c r="E203" i="21"/>
  <c r="I203" i="21"/>
  <c r="D203" i="21"/>
  <c r="B202" i="22"/>
  <c r="A202" i="22" s="1"/>
  <c r="F202" i="22"/>
  <c r="T204" i="19" l="1"/>
  <c r="S205" i="18"/>
  <c r="T205" i="18" s="1"/>
  <c r="S203" i="21"/>
  <c r="I201" i="26"/>
  <c r="L205" i="17"/>
  <c r="J206" i="17" s="1"/>
  <c r="D206" i="17" s="1"/>
  <c r="M205" i="17"/>
  <c r="K206" i="17" s="1"/>
  <c r="S202" i="24"/>
  <c r="T202" i="24" s="1"/>
  <c r="B202" i="23"/>
  <c r="A202" i="23" s="1"/>
  <c r="F202" i="23"/>
  <c r="I204" i="20"/>
  <c r="D204" i="20"/>
  <c r="B205" i="18"/>
  <c r="A205" i="18" s="1"/>
  <c r="F205" i="18"/>
  <c r="L203" i="21"/>
  <c r="J204" i="21" s="1"/>
  <c r="D204" i="21" s="1"/>
  <c r="M203" i="21"/>
  <c r="K204" i="21" s="1"/>
  <c r="E204" i="21" s="1"/>
  <c r="B207" i="11"/>
  <c r="A207" i="11" s="1"/>
  <c r="F207" i="11"/>
  <c r="B202" i="24"/>
  <c r="A202" i="24" s="1"/>
  <c r="F202" i="24"/>
  <c r="T202" i="23"/>
  <c r="E201" i="26"/>
  <c r="I205" i="18"/>
  <c r="M204" i="19"/>
  <c r="K205" i="19" s="1"/>
  <c r="L204" i="19"/>
  <c r="J205" i="19" s="1"/>
  <c r="D205" i="19" s="1"/>
  <c r="E206" i="16"/>
  <c r="I203" i="22"/>
  <c r="L201" i="25"/>
  <c r="J202" i="25" s="1"/>
  <c r="M201" i="25"/>
  <c r="K202" i="25" s="1"/>
  <c r="E202" i="25" s="1"/>
  <c r="M206" i="15"/>
  <c r="K207" i="15" s="1"/>
  <c r="E207" i="15" s="1"/>
  <c r="L206" i="15"/>
  <c r="J207" i="15" s="1"/>
  <c r="D207" i="15" s="1"/>
  <c r="U201" i="22"/>
  <c r="T202" i="22"/>
  <c r="B203" i="22"/>
  <c r="A203" i="22" s="1"/>
  <c r="F203" i="22"/>
  <c r="T204" i="18"/>
  <c r="U203" i="18"/>
  <c r="T206" i="11"/>
  <c r="U205" i="11"/>
  <c r="B203" i="21"/>
  <c r="A203" i="21" s="1"/>
  <c r="F203" i="21"/>
  <c r="S219" i="29"/>
  <c r="E204" i="20"/>
  <c r="B204" i="19"/>
  <c r="A204" i="19" s="1"/>
  <c r="F204" i="19"/>
  <c r="S201" i="25"/>
  <c r="M219" i="29"/>
  <c r="K220" i="29" s="1"/>
  <c r="L219" i="29"/>
  <c r="J220" i="29" s="1"/>
  <c r="S206" i="15"/>
  <c r="T205" i="17"/>
  <c r="B201" i="25"/>
  <c r="A201" i="25" s="1"/>
  <c r="F201" i="25"/>
  <c r="T201" i="24"/>
  <c r="U200" i="24"/>
  <c r="B206" i="15"/>
  <c r="A206" i="15" s="1"/>
  <c r="F206" i="15"/>
  <c r="E207" i="11"/>
  <c r="D201" i="26"/>
  <c r="U201" i="23"/>
  <c r="I207" i="11"/>
  <c r="T203" i="20"/>
  <c r="U202" i="20"/>
  <c r="B205" i="17"/>
  <c r="A205" i="17" s="1"/>
  <c r="F205" i="17"/>
  <c r="I206" i="16"/>
  <c r="D206" i="16"/>
  <c r="U204" i="17"/>
  <c r="I202" i="24"/>
  <c r="M202" i="23"/>
  <c r="K203" i="23" s="1"/>
  <c r="L202" i="23"/>
  <c r="J203" i="23" s="1"/>
  <c r="E203" i="22"/>
  <c r="U204" i="18" l="1"/>
  <c r="U201" i="24"/>
  <c r="S204" i="21"/>
  <c r="U203" i="21" s="1"/>
  <c r="S207" i="11"/>
  <c r="S202" i="25"/>
  <c r="T202" i="25" s="1"/>
  <c r="S206" i="16"/>
  <c r="E203" i="23"/>
  <c r="B206" i="17"/>
  <c r="A206" i="17" s="1"/>
  <c r="F206" i="17"/>
  <c r="S207" i="15"/>
  <c r="U206" i="15" s="1"/>
  <c r="T201" i="25"/>
  <c r="U200" i="25"/>
  <c r="S203" i="22"/>
  <c r="M202" i="24"/>
  <c r="K203" i="24" s="1"/>
  <c r="L202" i="24"/>
  <c r="J203" i="24" s="1"/>
  <c r="B201" i="26"/>
  <c r="A201" i="26" s="1"/>
  <c r="F201" i="26"/>
  <c r="B207" i="15"/>
  <c r="A207" i="15" s="1"/>
  <c r="F207" i="15"/>
  <c r="I220" i="29"/>
  <c r="D220" i="29"/>
  <c r="B205" i="19"/>
  <c r="A205" i="19" s="1"/>
  <c r="F205" i="19"/>
  <c r="B204" i="21"/>
  <c r="A204" i="21" s="1"/>
  <c r="F204" i="21"/>
  <c r="L203" i="22"/>
  <c r="J204" i="22" s="1"/>
  <c r="M203" i="22"/>
  <c r="K204" i="22" s="1"/>
  <c r="E204" i="22" s="1"/>
  <c r="E205" i="19"/>
  <c r="I206" i="17"/>
  <c r="I203" i="23"/>
  <c r="E220" i="29"/>
  <c r="M204" i="20"/>
  <c r="K205" i="20" s="1"/>
  <c r="E205" i="20" s="1"/>
  <c r="L204" i="20"/>
  <c r="J205" i="20" s="1"/>
  <c r="D205" i="20" s="1"/>
  <c r="U202" i="21"/>
  <c r="T203" i="21"/>
  <c r="B206" i="16"/>
  <c r="A206" i="16" s="1"/>
  <c r="F206" i="16"/>
  <c r="L207" i="11"/>
  <c r="J208" i="11" s="1"/>
  <c r="M207" i="11"/>
  <c r="K208" i="11" s="1"/>
  <c r="E208" i="11" s="1"/>
  <c r="S204" i="20"/>
  <c r="U218" i="29"/>
  <c r="T219" i="29"/>
  <c r="I202" i="25"/>
  <c r="L205" i="18"/>
  <c r="J206" i="18" s="1"/>
  <c r="M205" i="18"/>
  <c r="K206" i="18" s="1"/>
  <c r="L201" i="26"/>
  <c r="J202" i="26" s="1"/>
  <c r="M201" i="26"/>
  <c r="K202" i="26" s="1"/>
  <c r="E202" i="26" s="1"/>
  <c r="M206" i="16"/>
  <c r="K207" i="16" s="1"/>
  <c r="L206" i="16"/>
  <c r="J207" i="16" s="1"/>
  <c r="D207" i="16" s="1"/>
  <c r="D202" i="25"/>
  <c r="T206" i="15"/>
  <c r="U205" i="15"/>
  <c r="I207" i="15"/>
  <c r="I205" i="19"/>
  <c r="S201" i="26"/>
  <c r="I204" i="21"/>
  <c r="B204" i="20"/>
  <c r="A204" i="20" s="1"/>
  <c r="F204" i="20"/>
  <c r="D203" i="23"/>
  <c r="E206" i="17"/>
  <c r="T204" i="21" l="1"/>
  <c r="T207" i="15"/>
  <c r="U201" i="25"/>
  <c r="B207" i="16"/>
  <c r="A207" i="16" s="1"/>
  <c r="F207" i="16"/>
  <c r="S208" i="11"/>
  <c r="T208" i="11" s="1"/>
  <c r="S206" i="17"/>
  <c r="S202" i="26"/>
  <c r="U201" i="26" s="1"/>
  <c r="S205" i="20"/>
  <c r="T205" i="20" s="1"/>
  <c r="L206" i="17"/>
  <c r="J207" i="17" s="1"/>
  <c r="M206" i="17"/>
  <c r="K207" i="17" s="1"/>
  <c r="E207" i="17" s="1"/>
  <c r="U203" i="20"/>
  <c r="T204" i="20"/>
  <c r="L205" i="19"/>
  <c r="J206" i="19" s="1"/>
  <c r="M205" i="19"/>
  <c r="K206" i="19" s="1"/>
  <c r="E206" i="19" s="1"/>
  <c r="B202" i="25"/>
  <c r="A202" i="25" s="1"/>
  <c r="F202" i="25"/>
  <c r="I202" i="26"/>
  <c r="I206" i="18"/>
  <c r="D206" i="18"/>
  <c r="L202" i="25"/>
  <c r="J203" i="25" s="1"/>
  <c r="D203" i="25" s="1"/>
  <c r="M202" i="25"/>
  <c r="K203" i="25" s="1"/>
  <c r="I208" i="11"/>
  <c r="D208" i="11"/>
  <c r="S220" i="29"/>
  <c r="D202" i="26"/>
  <c r="T203" i="22"/>
  <c r="U202" i="22"/>
  <c r="U205" i="16"/>
  <c r="T206" i="16"/>
  <c r="B205" i="20"/>
  <c r="A205" i="20" s="1"/>
  <c r="F205" i="20"/>
  <c r="I207" i="16"/>
  <c r="I205" i="20"/>
  <c r="I204" i="22"/>
  <c r="D204" i="22"/>
  <c r="B220" i="29"/>
  <c r="A220" i="29" s="1"/>
  <c r="F220" i="29"/>
  <c r="S204" i="22"/>
  <c r="T204" i="22" s="1"/>
  <c r="T207" i="11"/>
  <c r="U206" i="11"/>
  <c r="T201" i="26"/>
  <c r="U200" i="26"/>
  <c r="M207" i="15"/>
  <c r="K208" i="15" s="1"/>
  <c r="L207" i="15"/>
  <c r="J208" i="15" s="1"/>
  <c r="S205" i="19"/>
  <c r="I203" i="24"/>
  <c r="D203" i="24"/>
  <c r="B203" i="23"/>
  <c r="A203" i="23" s="1"/>
  <c r="F203" i="23"/>
  <c r="M204" i="21"/>
  <c r="K205" i="21" s="1"/>
  <c r="L204" i="21"/>
  <c r="J205" i="21" s="1"/>
  <c r="E206" i="18"/>
  <c r="M203" i="23"/>
  <c r="K204" i="23" s="1"/>
  <c r="L203" i="23"/>
  <c r="J204" i="23" s="1"/>
  <c r="M220" i="29"/>
  <c r="K221" i="29" s="1"/>
  <c r="L220" i="29"/>
  <c r="J221" i="29" s="1"/>
  <c r="D221" i="29" s="1"/>
  <c r="E203" i="24"/>
  <c r="S203" i="23"/>
  <c r="E207" i="16"/>
  <c r="U207" i="11" l="1"/>
  <c r="T202" i="26"/>
  <c r="U203" i="22"/>
  <c r="U204" i="20"/>
  <c r="B221" i="29"/>
  <c r="A221" i="29" s="1"/>
  <c r="F221" i="29"/>
  <c r="B203" i="24"/>
  <c r="A203" i="24" s="1"/>
  <c r="F203" i="24"/>
  <c r="I208" i="15"/>
  <c r="D208" i="15"/>
  <c r="U219" i="29"/>
  <c r="T220" i="29"/>
  <c r="B206" i="18"/>
  <c r="A206" i="18" s="1"/>
  <c r="F206" i="18"/>
  <c r="I206" i="19"/>
  <c r="D206" i="19"/>
  <c r="S207" i="17"/>
  <c r="U206" i="17" s="1"/>
  <c r="S207" i="16"/>
  <c r="U202" i="23"/>
  <c r="T203" i="23"/>
  <c r="I205" i="21"/>
  <c r="D205" i="21"/>
  <c r="S206" i="19"/>
  <c r="U205" i="19" s="1"/>
  <c r="B204" i="22"/>
  <c r="A204" i="22" s="1"/>
  <c r="F204" i="22"/>
  <c r="M205" i="20"/>
  <c r="K206" i="20" s="1"/>
  <c r="L205" i="20"/>
  <c r="J206" i="20" s="1"/>
  <c r="E221" i="29"/>
  <c r="B208" i="11"/>
  <c r="A208" i="11" s="1"/>
  <c r="F208" i="11"/>
  <c r="I203" i="25"/>
  <c r="M202" i="26"/>
  <c r="K203" i="26" s="1"/>
  <c r="L202" i="26"/>
  <c r="J203" i="26" s="1"/>
  <c r="D203" i="26" s="1"/>
  <c r="I207" i="17"/>
  <c r="D207" i="17"/>
  <c r="I221" i="29"/>
  <c r="E205" i="21"/>
  <c r="T205" i="19"/>
  <c r="U204" i="19"/>
  <c r="S206" i="18"/>
  <c r="E208" i="15"/>
  <c r="M204" i="22"/>
  <c r="K205" i="22" s="1"/>
  <c r="L204" i="22"/>
  <c r="J205" i="22" s="1"/>
  <c r="L207" i="16"/>
  <c r="J208" i="16" s="1"/>
  <c r="M207" i="16"/>
  <c r="K208" i="16" s="1"/>
  <c r="B202" i="26"/>
  <c r="A202" i="26" s="1"/>
  <c r="F202" i="26"/>
  <c r="M208" i="11"/>
  <c r="K209" i="11" s="1"/>
  <c r="L208" i="11"/>
  <c r="J209" i="11" s="1"/>
  <c r="B203" i="25"/>
  <c r="A203" i="25" s="1"/>
  <c r="F203" i="25"/>
  <c r="U205" i="17"/>
  <c r="T206" i="17"/>
  <c r="E204" i="23"/>
  <c r="S203" i="24"/>
  <c r="I204" i="23"/>
  <c r="D204" i="23"/>
  <c r="L203" i="24"/>
  <c r="J204" i="24" s="1"/>
  <c r="M203" i="24"/>
  <c r="K204" i="24" s="1"/>
  <c r="E203" i="25"/>
  <c r="M206" i="18"/>
  <c r="K207" i="18" s="1"/>
  <c r="E207" i="18" s="1"/>
  <c r="L206" i="18"/>
  <c r="J207" i="18" s="1"/>
  <c r="D207" i="18" s="1"/>
  <c r="T207" i="17" l="1"/>
  <c r="T206" i="19"/>
  <c r="S203" i="25"/>
  <c r="B204" i="23"/>
  <c r="A204" i="23" s="1"/>
  <c r="F204" i="23"/>
  <c r="I209" i="11"/>
  <c r="I208" i="16"/>
  <c r="D208" i="16"/>
  <c r="L205" i="21"/>
  <c r="J206" i="21" s="1"/>
  <c r="M205" i="21"/>
  <c r="K206" i="21" s="1"/>
  <c r="E206" i="21" s="1"/>
  <c r="B207" i="18"/>
  <c r="A207" i="18" s="1"/>
  <c r="F207" i="18"/>
  <c r="L208" i="15"/>
  <c r="J209" i="15" s="1"/>
  <c r="D209" i="15" s="1"/>
  <c r="M208" i="15"/>
  <c r="K209" i="15" s="1"/>
  <c r="E209" i="15" s="1"/>
  <c r="I205" i="22"/>
  <c r="S207" i="18"/>
  <c r="T207" i="18" s="1"/>
  <c r="S221" i="29"/>
  <c r="I204" i="24"/>
  <c r="E204" i="24"/>
  <c r="S208" i="15"/>
  <c r="E203" i="26"/>
  <c r="D209" i="11"/>
  <c r="E206" i="20"/>
  <c r="U206" i="16"/>
  <c r="T207" i="16"/>
  <c r="D204" i="24"/>
  <c r="U202" i="24"/>
  <c r="T203" i="24"/>
  <c r="M207" i="17"/>
  <c r="K208" i="17" s="1"/>
  <c r="L207" i="17"/>
  <c r="J208" i="17" s="1"/>
  <c r="D208" i="17" s="1"/>
  <c r="B206" i="19"/>
  <c r="A206" i="19" s="1"/>
  <c r="F206" i="19"/>
  <c r="S204" i="23"/>
  <c r="E209" i="11"/>
  <c r="B203" i="26"/>
  <c r="A203" i="26" s="1"/>
  <c r="F203" i="26"/>
  <c r="L221" i="29"/>
  <c r="J222" i="29" s="1"/>
  <c r="M221" i="29"/>
  <c r="K222" i="29" s="1"/>
  <c r="E222" i="29" s="1"/>
  <c r="L203" i="25"/>
  <c r="J204" i="25" s="1"/>
  <c r="M203" i="25"/>
  <c r="K204" i="25" s="1"/>
  <c r="I207" i="18"/>
  <c r="L204" i="23"/>
  <c r="J205" i="23" s="1"/>
  <c r="M204" i="23"/>
  <c r="K205" i="23" s="1"/>
  <c r="E205" i="23" s="1"/>
  <c r="E205" i="22"/>
  <c r="U205" i="18"/>
  <c r="T206" i="18"/>
  <c r="S205" i="21"/>
  <c r="B207" i="17"/>
  <c r="A207" i="17" s="1"/>
  <c r="F207" i="17"/>
  <c r="I203" i="26"/>
  <c r="I206" i="20"/>
  <c r="D206" i="20"/>
  <c r="D205" i="22"/>
  <c r="B205" i="21"/>
  <c r="A205" i="21" s="1"/>
  <c r="F205" i="21"/>
  <c r="E208" i="16"/>
  <c r="L206" i="19"/>
  <c r="J207" i="19" s="1"/>
  <c r="M206" i="19"/>
  <c r="K207" i="19" s="1"/>
  <c r="B208" i="15"/>
  <c r="A208" i="15" s="1"/>
  <c r="F208" i="15"/>
  <c r="U206" i="18" l="1"/>
  <c r="I207" i="19"/>
  <c r="L206" i="20"/>
  <c r="J207" i="20" s="1"/>
  <c r="D207" i="20" s="1"/>
  <c r="M206" i="20"/>
  <c r="K207" i="20" s="1"/>
  <c r="E207" i="20" s="1"/>
  <c r="S209" i="15"/>
  <c r="T209" i="15" s="1"/>
  <c r="S222" i="29"/>
  <c r="U221" i="29" s="1"/>
  <c r="I206" i="21"/>
  <c r="B209" i="15"/>
  <c r="A209" i="15" s="1"/>
  <c r="F209" i="15"/>
  <c r="S208" i="16"/>
  <c r="L203" i="26"/>
  <c r="J204" i="26" s="1"/>
  <c r="M203" i="26"/>
  <c r="K204" i="26" s="1"/>
  <c r="E204" i="26" s="1"/>
  <c r="I204" i="25"/>
  <c r="D204" i="25"/>
  <c r="S205" i="23"/>
  <c r="U204" i="23" s="1"/>
  <c r="U207" i="15"/>
  <c r="T208" i="15"/>
  <c r="S204" i="24"/>
  <c r="L205" i="22"/>
  <c r="J206" i="22" s="1"/>
  <c r="D206" i="22" s="1"/>
  <c r="M205" i="22"/>
  <c r="K206" i="22" s="1"/>
  <c r="B208" i="16"/>
  <c r="A208" i="16" s="1"/>
  <c r="F208" i="16"/>
  <c r="E204" i="25"/>
  <c r="E207" i="19"/>
  <c r="D206" i="21"/>
  <c r="T205" i="21"/>
  <c r="U204" i="21"/>
  <c r="I205" i="23"/>
  <c r="I222" i="29"/>
  <c r="D222" i="29"/>
  <c r="S209" i="11"/>
  <c r="E208" i="17"/>
  <c r="S206" i="20"/>
  <c r="L204" i="24"/>
  <c r="J205" i="24" s="1"/>
  <c r="D205" i="24" s="1"/>
  <c r="M204" i="24"/>
  <c r="K205" i="24" s="1"/>
  <c r="E205" i="24" s="1"/>
  <c r="I209" i="15"/>
  <c r="L208" i="16"/>
  <c r="J209" i="16" s="1"/>
  <c r="M208" i="16"/>
  <c r="K209" i="16" s="1"/>
  <c r="D205" i="23"/>
  <c r="B208" i="17"/>
  <c r="A208" i="17" s="1"/>
  <c r="F208" i="17"/>
  <c r="S205" i="22"/>
  <c r="D207" i="19"/>
  <c r="B204" i="24"/>
  <c r="A204" i="24" s="1"/>
  <c r="F204" i="24"/>
  <c r="B205" i="22"/>
  <c r="A205" i="22" s="1"/>
  <c r="F205" i="22"/>
  <c r="M207" i="18"/>
  <c r="K208" i="18" s="1"/>
  <c r="L207" i="18"/>
  <c r="J208" i="18" s="1"/>
  <c r="B209" i="11"/>
  <c r="A209" i="11" s="1"/>
  <c r="F209" i="11"/>
  <c r="U220" i="29"/>
  <c r="T221" i="29"/>
  <c r="M209" i="11"/>
  <c r="K210" i="11" s="1"/>
  <c r="L209" i="11"/>
  <c r="J210" i="11" s="1"/>
  <c r="D210" i="11" s="1"/>
  <c r="B206" i="20"/>
  <c r="A206" i="20" s="1"/>
  <c r="F206" i="20"/>
  <c r="S206" i="21"/>
  <c r="U205" i="21" s="1"/>
  <c r="U203" i="23"/>
  <c r="T204" i="23"/>
  <c r="I208" i="17"/>
  <c r="S203" i="26"/>
  <c r="U202" i="25"/>
  <c r="T203" i="25"/>
  <c r="T222" i="29" l="1"/>
  <c r="T205" i="23"/>
  <c r="T206" i="21"/>
  <c r="U208" i="15"/>
  <c r="S205" i="24"/>
  <c r="U204" i="24" s="1"/>
  <c r="B210" i="11"/>
  <c r="A210" i="11" s="1"/>
  <c r="F210" i="11"/>
  <c r="S204" i="26"/>
  <c r="T204" i="26" s="1"/>
  <c r="S207" i="20"/>
  <c r="U206" i="20" s="1"/>
  <c r="U203" i="24"/>
  <c r="T204" i="24"/>
  <c r="I208" i="18"/>
  <c r="D208" i="18"/>
  <c r="B207" i="19"/>
  <c r="A207" i="19" s="1"/>
  <c r="F207" i="19"/>
  <c r="I209" i="16"/>
  <c r="S208" i="17"/>
  <c r="E209" i="16"/>
  <c r="M207" i="19"/>
  <c r="K208" i="19" s="1"/>
  <c r="E208" i="19" s="1"/>
  <c r="L207" i="19"/>
  <c r="J208" i="19" s="1"/>
  <c r="D208" i="19" s="1"/>
  <c r="U202" i="26"/>
  <c r="T203" i="26"/>
  <c r="B205" i="24"/>
  <c r="A205" i="24" s="1"/>
  <c r="F205" i="24"/>
  <c r="T205" i="22"/>
  <c r="U204" i="22"/>
  <c r="B205" i="23"/>
  <c r="A205" i="23" s="1"/>
  <c r="F205" i="23"/>
  <c r="U205" i="20"/>
  <c r="T206" i="20"/>
  <c r="E210" i="11"/>
  <c r="M222" i="29"/>
  <c r="K223" i="29" s="1"/>
  <c r="L222" i="29"/>
  <c r="J223" i="29" s="1"/>
  <c r="D223" i="29" s="1"/>
  <c r="S207" i="19"/>
  <c r="D209" i="16"/>
  <c r="B204" i="25"/>
  <c r="A204" i="25" s="1"/>
  <c r="F204" i="25"/>
  <c r="I204" i="26"/>
  <c r="D204" i="26"/>
  <c r="B207" i="20"/>
  <c r="A207" i="20" s="1"/>
  <c r="F207" i="20"/>
  <c r="B206" i="22"/>
  <c r="A206" i="22" s="1"/>
  <c r="F206" i="22"/>
  <c r="M209" i="15"/>
  <c r="K210" i="15" s="1"/>
  <c r="L209" i="15"/>
  <c r="J210" i="15" s="1"/>
  <c r="T209" i="11"/>
  <c r="U208" i="11"/>
  <c r="T208" i="16"/>
  <c r="U207" i="16"/>
  <c r="I207" i="20"/>
  <c r="B222" i="29"/>
  <c r="A222" i="29" s="1"/>
  <c r="F222" i="29"/>
  <c r="M205" i="23"/>
  <c r="K206" i="23" s="1"/>
  <c r="L205" i="23"/>
  <c r="J206" i="23" s="1"/>
  <c r="D206" i="23" s="1"/>
  <c r="S204" i="25"/>
  <c r="L204" i="25"/>
  <c r="J205" i="25" s="1"/>
  <c r="D205" i="25" s="1"/>
  <c r="M204" i="25"/>
  <c r="K205" i="25" s="1"/>
  <c r="E205" i="25" s="1"/>
  <c r="L208" i="17"/>
  <c r="J209" i="17" s="1"/>
  <c r="M208" i="17"/>
  <c r="K209" i="17" s="1"/>
  <c r="E209" i="17" s="1"/>
  <c r="I210" i="11"/>
  <c r="E208" i="18"/>
  <c r="E206" i="22"/>
  <c r="I205" i="24"/>
  <c r="B206" i="21"/>
  <c r="A206" i="21" s="1"/>
  <c r="F206" i="21"/>
  <c r="I206" i="22"/>
  <c r="L206" i="21"/>
  <c r="J207" i="21" s="1"/>
  <c r="D207" i="21" s="1"/>
  <c r="M206" i="21"/>
  <c r="K207" i="21" s="1"/>
  <c r="T205" i="24" l="1"/>
  <c r="U203" i="26"/>
  <c r="B205" i="25"/>
  <c r="A205" i="25" s="1"/>
  <c r="F205" i="25"/>
  <c r="B208" i="19"/>
  <c r="A208" i="19" s="1"/>
  <c r="F208" i="19"/>
  <c r="S206" i="22"/>
  <c r="I209" i="17"/>
  <c r="D209" i="17"/>
  <c r="S205" i="25"/>
  <c r="U204" i="25" s="1"/>
  <c r="M207" i="20"/>
  <c r="K208" i="20" s="1"/>
  <c r="L207" i="20"/>
  <c r="J208" i="20" s="1"/>
  <c r="S209" i="17"/>
  <c r="T209" i="17" s="1"/>
  <c r="I207" i="21"/>
  <c r="S208" i="18"/>
  <c r="I206" i="23"/>
  <c r="L204" i="26"/>
  <c r="J205" i="26" s="1"/>
  <c r="D205" i="26" s="1"/>
  <c r="M204" i="26"/>
  <c r="K205" i="26" s="1"/>
  <c r="B209" i="16"/>
  <c r="A209" i="16" s="1"/>
  <c r="F209" i="16"/>
  <c r="T208" i="17"/>
  <c r="U207" i="17"/>
  <c r="B208" i="18"/>
  <c r="A208" i="18" s="1"/>
  <c r="F208" i="18"/>
  <c r="L205" i="24"/>
  <c r="J206" i="24" s="1"/>
  <c r="M205" i="24"/>
  <c r="K206" i="24" s="1"/>
  <c r="M210" i="11"/>
  <c r="K211" i="11" s="1"/>
  <c r="L210" i="11"/>
  <c r="J211" i="11" s="1"/>
  <c r="U203" i="25"/>
  <c r="T204" i="25"/>
  <c r="B204" i="26"/>
  <c r="A204" i="26" s="1"/>
  <c r="F204" i="26"/>
  <c r="T207" i="19"/>
  <c r="U206" i="19"/>
  <c r="L208" i="18"/>
  <c r="J209" i="18" s="1"/>
  <c r="D209" i="18" s="1"/>
  <c r="M208" i="18"/>
  <c r="K209" i="18" s="1"/>
  <c r="E209" i="18" s="1"/>
  <c r="E207" i="21"/>
  <c r="B207" i="21"/>
  <c r="A207" i="21" s="1"/>
  <c r="F207" i="21"/>
  <c r="B223" i="29"/>
  <c r="A223" i="29" s="1"/>
  <c r="F223" i="29"/>
  <c r="I223" i="29"/>
  <c r="B206" i="23"/>
  <c r="A206" i="23" s="1"/>
  <c r="F206" i="23"/>
  <c r="I210" i="15"/>
  <c r="D210" i="15"/>
  <c r="E223" i="29"/>
  <c r="L209" i="16"/>
  <c r="J210" i="16" s="1"/>
  <c r="M209" i="16"/>
  <c r="K210" i="16" s="1"/>
  <c r="M206" i="22"/>
  <c r="K207" i="22" s="1"/>
  <c r="E207" i="22" s="1"/>
  <c r="L206" i="22"/>
  <c r="J207" i="22" s="1"/>
  <c r="I205" i="25"/>
  <c r="E206" i="23"/>
  <c r="E210" i="15"/>
  <c r="S208" i="19"/>
  <c r="T208" i="19" s="1"/>
  <c r="S210" i="11"/>
  <c r="T207" i="20"/>
  <c r="I208" i="19"/>
  <c r="S209" i="16"/>
  <c r="B209" i="18" l="1"/>
  <c r="A209" i="18" s="1"/>
  <c r="F209" i="18"/>
  <c r="S209" i="18"/>
  <c r="U208" i="18" s="1"/>
  <c r="L208" i="19"/>
  <c r="J209" i="19" s="1"/>
  <c r="M208" i="19"/>
  <c r="K209" i="19" s="1"/>
  <c r="L209" i="17"/>
  <c r="J210" i="17" s="1"/>
  <c r="D210" i="17" s="1"/>
  <c r="M209" i="17"/>
  <c r="K210" i="17" s="1"/>
  <c r="E210" i="16"/>
  <c r="I210" i="16"/>
  <c r="I205" i="26"/>
  <c r="S207" i="22"/>
  <c r="U206" i="22" s="1"/>
  <c r="U208" i="16"/>
  <c r="T209" i="16"/>
  <c r="U209" i="11"/>
  <c r="T210" i="11"/>
  <c r="L205" i="25"/>
  <c r="J206" i="25" s="1"/>
  <c r="M205" i="25"/>
  <c r="K206" i="25" s="1"/>
  <c r="S223" i="29"/>
  <c r="S207" i="21"/>
  <c r="I206" i="24"/>
  <c r="D206" i="24"/>
  <c r="U208" i="17"/>
  <c r="L206" i="23"/>
  <c r="J207" i="23" s="1"/>
  <c r="M206" i="23"/>
  <c r="K207" i="23" s="1"/>
  <c r="E208" i="20"/>
  <c r="S206" i="23"/>
  <c r="M210" i="15"/>
  <c r="K211" i="15" s="1"/>
  <c r="E211" i="15" s="1"/>
  <c r="L210" i="15"/>
  <c r="J211" i="15" s="1"/>
  <c r="D211" i="15" s="1"/>
  <c r="M223" i="29"/>
  <c r="K224" i="29" s="1"/>
  <c r="L223" i="29"/>
  <c r="J224" i="29" s="1"/>
  <c r="I211" i="11"/>
  <c r="D211" i="11"/>
  <c r="E205" i="26"/>
  <c r="L207" i="21"/>
  <c r="J208" i="21" s="1"/>
  <c r="M207" i="21"/>
  <c r="K208" i="21" s="1"/>
  <c r="B205" i="26"/>
  <c r="A205" i="26" s="1"/>
  <c r="F205" i="26"/>
  <c r="E211" i="11"/>
  <c r="S210" i="15"/>
  <c r="I207" i="22"/>
  <c r="D207" i="22"/>
  <c r="B210" i="15"/>
  <c r="A210" i="15" s="1"/>
  <c r="F210" i="15"/>
  <c r="I209" i="18"/>
  <c r="U207" i="19"/>
  <c r="T205" i="25"/>
  <c r="E206" i="24"/>
  <c r="D210" i="16"/>
  <c r="T208" i="18"/>
  <c r="U207" i="18"/>
  <c r="I208" i="20"/>
  <c r="D208" i="20"/>
  <c r="B209" i="17"/>
  <c r="A209" i="17" s="1"/>
  <c r="F209" i="17"/>
  <c r="T206" i="22"/>
  <c r="U205" i="22"/>
  <c r="T209" i="18" l="1"/>
  <c r="U205" i="23"/>
  <c r="T206" i="23"/>
  <c r="S210" i="16"/>
  <c r="B208" i="20"/>
  <c r="A208" i="20" s="1"/>
  <c r="F208" i="20"/>
  <c r="S206" i="24"/>
  <c r="U209" i="15"/>
  <c r="T210" i="15"/>
  <c r="B211" i="11"/>
  <c r="A211" i="11" s="1"/>
  <c r="F211" i="11"/>
  <c r="E207" i="23"/>
  <c r="I207" i="23"/>
  <c r="D207" i="23"/>
  <c r="I209" i="19"/>
  <c r="D209" i="19"/>
  <c r="B210" i="17"/>
  <c r="A210" i="17" s="1"/>
  <c r="F210" i="17"/>
  <c r="M208" i="20"/>
  <c r="K209" i="20" s="1"/>
  <c r="L208" i="20"/>
  <c r="J209" i="20" s="1"/>
  <c r="D209" i="20" s="1"/>
  <c r="M207" i="22"/>
  <c r="K208" i="22" s="1"/>
  <c r="L207" i="22"/>
  <c r="J208" i="22" s="1"/>
  <c r="S211" i="11"/>
  <c r="S205" i="26"/>
  <c r="M211" i="11"/>
  <c r="K212" i="11" s="1"/>
  <c r="L211" i="11"/>
  <c r="J212" i="11" s="1"/>
  <c r="B206" i="24"/>
  <c r="A206" i="24" s="1"/>
  <c r="F206" i="24"/>
  <c r="T207" i="21"/>
  <c r="U206" i="21"/>
  <c r="U222" i="29"/>
  <c r="T223" i="29"/>
  <c r="B210" i="16"/>
  <c r="A210" i="16" s="1"/>
  <c r="F210" i="16"/>
  <c r="B211" i="15"/>
  <c r="A211" i="15" s="1"/>
  <c r="F211" i="15"/>
  <c r="I224" i="29"/>
  <c r="D224" i="29"/>
  <c r="M205" i="26"/>
  <c r="K206" i="26" s="1"/>
  <c r="L205" i="26"/>
  <c r="J206" i="26" s="1"/>
  <c r="E209" i="19"/>
  <c r="T207" i="22"/>
  <c r="L206" i="24"/>
  <c r="J207" i="24" s="1"/>
  <c r="D207" i="24" s="1"/>
  <c r="M206" i="24"/>
  <c r="K207" i="24" s="1"/>
  <c r="E207" i="24" s="1"/>
  <c r="E206" i="25"/>
  <c r="E210" i="17"/>
  <c r="M209" i="18"/>
  <c r="K210" i="18" s="1"/>
  <c r="L209" i="18"/>
  <c r="J210" i="18" s="1"/>
  <c r="B207" i="22"/>
  <c r="A207" i="22" s="1"/>
  <c r="F207" i="22"/>
  <c r="S211" i="15"/>
  <c r="U210" i="15" s="1"/>
  <c r="I208" i="21"/>
  <c r="D208" i="21"/>
  <c r="I211" i="15"/>
  <c r="S208" i="20"/>
  <c r="E208" i="21"/>
  <c r="E224" i="29"/>
  <c r="I206" i="25"/>
  <c r="D206" i="25"/>
  <c r="M210" i="16"/>
  <c r="K211" i="16" s="1"/>
  <c r="L210" i="16"/>
  <c r="J211" i="16" s="1"/>
  <c r="I210" i="17"/>
  <c r="T211" i="15" l="1"/>
  <c r="B207" i="24"/>
  <c r="A207" i="24" s="1"/>
  <c r="F207" i="24"/>
  <c r="S224" i="29"/>
  <c r="E206" i="26"/>
  <c r="U210" i="11"/>
  <c r="T211" i="11"/>
  <c r="B209" i="19"/>
  <c r="A209" i="19" s="1"/>
  <c r="F209" i="19"/>
  <c r="B209" i="20"/>
  <c r="A209" i="20" s="1"/>
  <c r="F209" i="20"/>
  <c r="S208" i="21"/>
  <c r="I210" i="18"/>
  <c r="D210" i="18"/>
  <c r="S209" i="19"/>
  <c r="I208" i="22"/>
  <c r="S207" i="24"/>
  <c r="U206" i="24" s="1"/>
  <c r="I211" i="16"/>
  <c r="T208" i="20"/>
  <c r="U207" i="20"/>
  <c r="D208" i="22"/>
  <c r="S210" i="17"/>
  <c r="I206" i="26"/>
  <c r="D206" i="26"/>
  <c r="B224" i="29"/>
  <c r="A224" i="29" s="1"/>
  <c r="F224" i="29"/>
  <c r="D211" i="16"/>
  <c r="E212" i="11"/>
  <c r="I209" i="20"/>
  <c r="L207" i="23"/>
  <c r="J208" i="23" s="1"/>
  <c r="D208" i="23" s="1"/>
  <c r="M207" i="23"/>
  <c r="K208" i="23" s="1"/>
  <c r="E208" i="23" s="1"/>
  <c r="T210" i="16"/>
  <c r="U209" i="16"/>
  <c r="L208" i="21"/>
  <c r="J209" i="21" s="1"/>
  <c r="D209" i="21" s="1"/>
  <c r="M208" i="21"/>
  <c r="K209" i="21" s="1"/>
  <c r="E209" i="21" s="1"/>
  <c r="I207" i="24"/>
  <c r="S207" i="23"/>
  <c r="B206" i="25"/>
  <c r="A206" i="25" s="1"/>
  <c r="F206" i="25"/>
  <c r="M211" i="15"/>
  <c r="K212" i="15" s="1"/>
  <c r="L211" i="15"/>
  <c r="J212" i="15" s="1"/>
  <c r="S206" i="25"/>
  <c r="M224" i="29"/>
  <c r="K225" i="29" s="1"/>
  <c r="L224" i="29"/>
  <c r="J225" i="29" s="1"/>
  <c r="D225" i="29" s="1"/>
  <c r="T205" i="26"/>
  <c r="U204" i="26"/>
  <c r="B207" i="23"/>
  <c r="A207" i="23" s="1"/>
  <c r="F207" i="23"/>
  <c r="M210" i="17"/>
  <c r="K211" i="17" s="1"/>
  <c r="E211" i="17" s="1"/>
  <c r="L210" i="17"/>
  <c r="J211" i="17" s="1"/>
  <c r="L206" i="25"/>
  <c r="J207" i="25" s="1"/>
  <c r="M206" i="25"/>
  <c r="K207" i="25" s="1"/>
  <c r="E207" i="25" s="1"/>
  <c r="E209" i="20"/>
  <c r="B208" i="21"/>
  <c r="A208" i="21" s="1"/>
  <c r="F208" i="21"/>
  <c r="E210" i="18"/>
  <c r="I212" i="11"/>
  <c r="E208" i="22"/>
  <c r="L209" i="19"/>
  <c r="J210" i="19" s="1"/>
  <c r="M209" i="19"/>
  <c r="K210" i="19" s="1"/>
  <c r="D212" i="11"/>
  <c r="U205" i="24"/>
  <c r="T206" i="24"/>
  <c r="E211" i="16"/>
  <c r="B225" i="29" l="1"/>
  <c r="A225" i="29" s="1"/>
  <c r="F225" i="29"/>
  <c r="M212" i="11"/>
  <c r="K213" i="11" s="1"/>
  <c r="E213" i="11" s="1"/>
  <c r="L212" i="11"/>
  <c r="J213" i="11" s="1"/>
  <c r="D213" i="11" s="1"/>
  <c r="I207" i="25"/>
  <c r="S207" i="25"/>
  <c r="U206" i="25" s="1"/>
  <c r="I212" i="15"/>
  <c r="D212" i="15"/>
  <c r="E210" i="19"/>
  <c r="S209" i="21"/>
  <c r="T209" i="21" s="1"/>
  <c r="S206" i="26"/>
  <c r="I210" i="19"/>
  <c r="I211" i="17"/>
  <c r="D211" i="17"/>
  <c r="T206" i="25"/>
  <c r="U205" i="25"/>
  <c r="S208" i="23"/>
  <c r="U207" i="23" s="1"/>
  <c r="L209" i="20"/>
  <c r="J210" i="20" s="1"/>
  <c r="M209" i="20"/>
  <c r="K210" i="20" s="1"/>
  <c r="E210" i="20" s="1"/>
  <c r="B206" i="26"/>
  <c r="A206" i="26" s="1"/>
  <c r="F206" i="26"/>
  <c r="S211" i="17"/>
  <c r="U210" i="17" s="1"/>
  <c r="U208" i="19"/>
  <c r="T209" i="19"/>
  <c r="U207" i="21"/>
  <c r="T208" i="21"/>
  <c r="B212" i="11"/>
  <c r="A212" i="11" s="1"/>
  <c r="F212" i="11"/>
  <c r="D207" i="25"/>
  <c r="I209" i="21"/>
  <c r="S212" i="11"/>
  <c r="M206" i="26"/>
  <c r="K207" i="26" s="1"/>
  <c r="L206" i="26"/>
  <c r="J207" i="26" s="1"/>
  <c r="B208" i="22"/>
  <c r="A208" i="22" s="1"/>
  <c r="F208" i="22"/>
  <c r="L211" i="16"/>
  <c r="J212" i="16" s="1"/>
  <c r="D212" i="16" s="1"/>
  <c r="M211" i="16"/>
  <c r="K212" i="16" s="1"/>
  <c r="E212" i="16" s="1"/>
  <c r="M208" i="22"/>
  <c r="K209" i="22" s="1"/>
  <c r="E209" i="22" s="1"/>
  <c r="L208" i="22"/>
  <c r="J209" i="22" s="1"/>
  <c r="D209" i="22" s="1"/>
  <c r="U223" i="29"/>
  <c r="T224" i="29"/>
  <c r="B209" i="21"/>
  <c r="A209" i="21" s="1"/>
  <c r="F209" i="21"/>
  <c r="B208" i="23"/>
  <c r="A208" i="23" s="1"/>
  <c r="F208" i="23"/>
  <c r="L210" i="18"/>
  <c r="J211" i="18" s="1"/>
  <c r="D211" i="18" s="1"/>
  <c r="M210" i="18"/>
  <c r="K211" i="18" s="1"/>
  <c r="T207" i="24"/>
  <c r="S210" i="18"/>
  <c r="E212" i="15"/>
  <c r="L207" i="24"/>
  <c r="J208" i="24" s="1"/>
  <c r="M207" i="24"/>
  <c r="K208" i="24" s="1"/>
  <c r="B211" i="16"/>
  <c r="A211" i="16" s="1"/>
  <c r="F211" i="16"/>
  <c r="S211" i="16"/>
  <c r="S208" i="22"/>
  <c r="S209" i="20"/>
  <c r="I225" i="29"/>
  <c r="U206" i="23"/>
  <c r="T207" i="23"/>
  <c r="I208" i="23"/>
  <c r="U209" i="17"/>
  <c r="T210" i="17"/>
  <c r="B210" i="18"/>
  <c r="A210" i="18" s="1"/>
  <c r="F210" i="18"/>
  <c r="D210" i="19"/>
  <c r="E225" i="29"/>
  <c r="U208" i="21" l="1"/>
  <c r="T207" i="25"/>
  <c r="T208" i="23"/>
  <c r="T211" i="17"/>
  <c r="S212" i="16"/>
  <c r="T212" i="16" s="1"/>
  <c r="S225" i="29"/>
  <c r="S209" i="22"/>
  <c r="T209" i="22" s="1"/>
  <c r="B207" i="25"/>
  <c r="A207" i="25" s="1"/>
  <c r="F207" i="25"/>
  <c r="B213" i="11"/>
  <c r="A213" i="11" s="1"/>
  <c r="F213" i="11"/>
  <c r="I210" i="20"/>
  <c r="D210" i="20"/>
  <c r="B212" i="16"/>
  <c r="A212" i="16" s="1"/>
  <c r="F212" i="16"/>
  <c r="I208" i="24"/>
  <c r="D208" i="24"/>
  <c r="U209" i="18"/>
  <c r="T210" i="18"/>
  <c r="I211" i="18"/>
  <c r="I212" i="16"/>
  <c r="I207" i="26"/>
  <c r="D207" i="26"/>
  <c r="B211" i="17"/>
  <c r="A211" i="17" s="1"/>
  <c r="F211" i="17"/>
  <c r="L210" i="19"/>
  <c r="J211" i="19" s="1"/>
  <c r="D211" i="19" s="1"/>
  <c r="M210" i="19"/>
  <c r="K211" i="19" s="1"/>
  <c r="M212" i="15"/>
  <c r="K213" i="15" s="1"/>
  <c r="E213" i="15" s="1"/>
  <c r="L212" i="15"/>
  <c r="J213" i="15" s="1"/>
  <c r="M207" i="25"/>
  <c r="K208" i="25" s="1"/>
  <c r="L207" i="25"/>
  <c r="J208" i="25" s="1"/>
  <c r="T209" i="20"/>
  <c r="U208" i="20"/>
  <c r="T211" i="16"/>
  <c r="U210" i="16"/>
  <c r="S212" i="15"/>
  <c r="I209" i="22"/>
  <c r="M209" i="21"/>
  <c r="K210" i="21" s="1"/>
  <c r="L209" i="21"/>
  <c r="J210" i="21" s="1"/>
  <c r="E207" i="26"/>
  <c r="S210" i="19"/>
  <c r="I213" i="11"/>
  <c r="B211" i="18"/>
  <c r="A211" i="18" s="1"/>
  <c r="F211" i="18"/>
  <c r="E208" i="24"/>
  <c r="E211" i="18"/>
  <c r="U211" i="11"/>
  <c r="T212" i="11"/>
  <c r="B210" i="19"/>
  <c r="A210" i="19" s="1"/>
  <c r="F210" i="19"/>
  <c r="S210" i="20"/>
  <c r="T210" i="20" s="1"/>
  <c r="L208" i="23"/>
  <c r="J209" i="23" s="1"/>
  <c r="M208" i="23"/>
  <c r="K209" i="23" s="1"/>
  <c r="M225" i="29"/>
  <c r="K226" i="29" s="1"/>
  <c r="E226" i="29" s="1"/>
  <c r="L225" i="29"/>
  <c r="J226" i="29" s="1"/>
  <c r="T208" i="22"/>
  <c r="U207" i="22"/>
  <c r="B209" i="22"/>
  <c r="A209" i="22" s="1"/>
  <c r="F209" i="22"/>
  <c r="S213" i="11"/>
  <c r="M211" i="17"/>
  <c r="K212" i="17" s="1"/>
  <c r="L211" i="17"/>
  <c r="J212" i="17" s="1"/>
  <c r="U205" i="26"/>
  <c r="T206" i="26"/>
  <c r="B212" i="15"/>
  <c r="A212" i="15" s="1"/>
  <c r="F212" i="15"/>
  <c r="U208" i="22" l="1"/>
  <c r="U211" i="16"/>
  <c r="I209" i="23"/>
  <c r="D209" i="23"/>
  <c r="T213" i="11"/>
  <c r="S208" i="24"/>
  <c r="T210" i="19"/>
  <c r="U209" i="19"/>
  <c r="I213" i="15"/>
  <c r="L208" i="24"/>
  <c r="J209" i="24" s="1"/>
  <c r="D209" i="24" s="1"/>
  <c r="M208" i="24"/>
  <c r="K209" i="24" s="1"/>
  <c r="B210" i="20"/>
  <c r="A210" i="20" s="1"/>
  <c r="F210" i="20"/>
  <c r="I226" i="29"/>
  <c r="D226" i="29"/>
  <c r="U212" i="11"/>
  <c r="E210" i="21"/>
  <c r="I211" i="19"/>
  <c r="M212" i="16"/>
  <c r="K213" i="16" s="1"/>
  <c r="L212" i="16"/>
  <c r="J213" i="16" s="1"/>
  <c r="L211" i="18"/>
  <c r="J212" i="18" s="1"/>
  <c r="M211" i="18"/>
  <c r="K212" i="18" s="1"/>
  <c r="E212" i="18" s="1"/>
  <c r="T225" i="29"/>
  <c r="U224" i="29"/>
  <c r="L213" i="11"/>
  <c r="J214" i="11" s="1"/>
  <c r="M213" i="11"/>
  <c r="K214" i="11" s="1"/>
  <c r="T212" i="15"/>
  <c r="U211" i="15"/>
  <c r="U209" i="20"/>
  <c r="I208" i="25"/>
  <c r="B208" i="24"/>
  <c r="A208" i="24" s="1"/>
  <c r="F208" i="24"/>
  <c r="M210" i="20"/>
  <c r="K211" i="20" s="1"/>
  <c r="L210" i="20"/>
  <c r="J211" i="20" s="1"/>
  <c r="E212" i="17"/>
  <c r="B211" i="19"/>
  <c r="A211" i="19" s="1"/>
  <c r="F211" i="19"/>
  <c r="I210" i="21"/>
  <c r="D210" i="21"/>
  <c r="L209" i="22"/>
  <c r="J210" i="22" s="1"/>
  <c r="M209" i="22"/>
  <c r="K210" i="22" s="1"/>
  <c r="S226" i="29"/>
  <c r="U225" i="29" s="1"/>
  <c r="D213" i="15"/>
  <c r="S207" i="26"/>
  <c r="S213" i="15"/>
  <c r="T213" i="15" s="1"/>
  <c r="B207" i="26"/>
  <c r="A207" i="26" s="1"/>
  <c r="F207" i="26"/>
  <c r="I212" i="17"/>
  <c r="E209" i="23"/>
  <c r="S211" i="18"/>
  <c r="E211" i="19"/>
  <c r="E208" i="25"/>
  <c r="D212" i="17"/>
  <c r="M207" i="26"/>
  <c r="K208" i="26" s="1"/>
  <c r="L207" i="26"/>
  <c r="J208" i="26" s="1"/>
  <c r="D208" i="25"/>
  <c r="T226" i="29" l="1"/>
  <c r="S208" i="25"/>
  <c r="E211" i="20"/>
  <c r="I213" i="16"/>
  <c r="D213" i="16"/>
  <c r="B209" i="23"/>
  <c r="A209" i="23" s="1"/>
  <c r="F209" i="23"/>
  <c r="T211" i="18"/>
  <c r="U210" i="18"/>
  <c r="E210" i="22"/>
  <c r="S212" i="17"/>
  <c r="B208" i="25"/>
  <c r="A208" i="25" s="1"/>
  <c r="F208" i="25"/>
  <c r="B212" i="17"/>
  <c r="A212" i="17" s="1"/>
  <c r="F212" i="17"/>
  <c r="S211" i="19"/>
  <c r="M212" i="17"/>
  <c r="K213" i="17" s="1"/>
  <c r="E213" i="17" s="1"/>
  <c r="L212" i="17"/>
  <c r="J213" i="17" s="1"/>
  <c r="T207" i="26"/>
  <c r="U206" i="26"/>
  <c r="B210" i="21"/>
  <c r="A210" i="21" s="1"/>
  <c r="F210" i="21"/>
  <c r="I211" i="20"/>
  <c r="L208" i="25"/>
  <c r="J209" i="25" s="1"/>
  <c r="M208" i="25"/>
  <c r="K209" i="25" s="1"/>
  <c r="U212" i="15"/>
  <c r="I212" i="18"/>
  <c r="D212" i="18"/>
  <c r="L211" i="19"/>
  <c r="J212" i="19" s="1"/>
  <c r="M211" i="19"/>
  <c r="K212" i="19" s="1"/>
  <c r="E212" i="19" s="1"/>
  <c r="B226" i="29"/>
  <c r="A226" i="29" s="1"/>
  <c r="F226" i="29"/>
  <c r="D211" i="20"/>
  <c r="S212" i="18"/>
  <c r="B213" i="15"/>
  <c r="A213" i="15" s="1"/>
  <c r="F213" i="15"/>
  <c r="S210" i="21"/>
  <c r="L213" i="15"/>
  <c r="J214" i="15" s="1"/>
  <c r="M213" i="15"/>
  <c r="K214" i="15" s="1"/>
  <c r="I208" i="26"/>
  <c r="D208" i="26"/>
  <c r="L210" i="21"/>
  <c r="J211" i="21" s="1"/>
  <c r="D211" i="21" s="1"/>
  <c r="M210" i="21"/>
  <c r="K211" i="21" s="1"/>
  <c r="E211" i="21" s="1"/>
  <c r="E214" i="11"/>
  <c r="E213" i="16"/>
  <c r="L226" i="29"/>
  <c r="J227" i="29" s="1"/>
  <c r="D227" i="29" s="1"/>
  <c r="M226" i="29"/>
  <c r="K227" i="29" s="1"/>
  <c r="E209" i="24"/>
  <c r="M209" i="23"/>
  <c r="K210" i="23" s="1"/>
  <c r="L209" i="23"/>
  <c r="J210" i="23" s="1"/>
  <c r="S209" i="23"/>
  <c r="E208" i="26"/>
  <c r="I210" i="22"/>
  <c r="D210" i="22"/>
  <c r="B209" i="24"/>
  <c r="A209" i="24" s="1"/>
  <c r="F209" i="24"/>
  <c r="I214" i="11"/>
  <c r="D214" i="11"/>
  <c r="I209" i="24"/>
  <c r="T208" i="24"/>
  <c r="U207" i="24"/>
  <c r="M209" i="24" l="1"/>
  <c r="K210" i="24" s="1"/>
  <c r="E210" i="24" s="1"/>
  <c r="L209" i="24"/>
  <c r="J210" i="24" s="1"/>
  <c r="B210" i="22"/>
  <c r="A210" i="22" s="1"/>
  <c r="F210" i="22"/>
  <c r="E227" i="29"/>
  <c r="B212" i="18"/>
  <c r="A212" i="18" s="1"/>
  <c r="F212" i="18"/>
  <c r="L213" i="16"/>
  <c r="J214" i="16" s="1"/>
  <c r="D214" i="16" s="1"/>
  <c r="M213" i="16"/>
  <c r="K214" i="16" s="1"/>
  <c r="E214" i="16" s="1"/>
  <c r="L210" i="22"/>
  <c r="J211" i="22" s="1"/>
  <c r="D211" i="22" s="1"/>
  <c r="M210" i="22"/>
  <c r="K211" i="22" s="1"/>
  <c r="E211" i="22" s="1"/>
  <c r="I227" i="29"/>
  <c r="U208" i="23"/>
  <c r="T209" i="23"/>
  <c r="I211" i="21"/>
  <c r="S211" i="21"/>
  <c r="U210" i="21" s="1"/>
  <c r="I212" i="19"/>
  <c r="D212" i="19"/>
  <c r="L211" i="20"/>
  <c r="J212" i="20" s="1"/>
  <c r="D212" i="20" s="1"/>
  <c r="M211" i="20"/>
  <c r="K212" i="20" s="1"/>
  <c r="E212" i="20" s="1"/>
  <c r="S212" i="19"/>
  <c r="U211" i="19" s="1"/>
  <c r="S210" i="22"/>
  <c r="L214" i="11"/>
  <c r="J215" i="11" s="1"/>
  <c r="D215" i="11" s="1"/>
  <c r="M214" i="11"/>
  <c r="K215" i="11" s="1"/>
  <c r="I210" i="23"/>
  <c r="S214" i="11"/>
  <c r="B208" i="26"/>
  <c r="A208" i="26" s="1"/>
  <c r="F208" i="26"/>
  <c r="T210" i="21"/>
  <c r="U209" i="21"/>
  <c r="B227" i="29"/>
  <c r="A227" i="29" s="1"/>
  <c r="F227" i="29"/>
  <c r="T211" i="19"/>
  <c r="U210" i="19"/>
  <c r="D210" i="23"/>
  <c r="S208" i="26"/>
  <c r="E214" i="15"/>
  <c r="I209" i="25"/>
  <c r="B211" i="21"/>
  <c r="A211" i="21" s="1"/>
  <c r="F211" i="21"/>
  <c r="I213" i="17"/>
  <c r="D209" i="25"/>
  <c r="S213" i="17"/>
  <c r="U212" i="17" s="1"/>
  <c r="U211" i="18"/>
  <c r="S211" i="20"/>
  <c r="E209" i="25"/>
  <c r="B214" i="11"/>
  <c r="A214" i="11" s="1"/>
  <c r="F214" i="11"/>
  <c r="E210" i="23"/>
  <c r="S209" i="24"/>
  <c r="S213" i="16"/>
  <c r="L208" i="26"/>
  <c r="J209" i="26" s="1"/>
  <c r="D209" i="26" s="1"/>
  <c r="M208" i="26"/>
  <c r="K209" i="26" s="1"/>
  <c r="I214" i="15"/>
  <c r="D214" i="15"/>
  <c r="B211" i="20"/>
  <c r="A211" i="20" s="1"/>
  <c r="F211" i="20"/>
  <c r="L212" i="18"/>
  <c r="J213" i="18" s="1"/>
  <c r="M212" i="18"/>
  <c r="K213" i="18" s="1"/>
  <c r="D213" i="17"/>
  <c r="U211" i="17"/>
  <c r="T212" i="17"/>
  <c r="T212" i="18"/>
  <c r="B213" i="16"/>
  <c r="A213" i="16" s="1"/>
  <c r="F213" i="16"/>
  <c r="U207" i="25"/>
  <c r="T208" i="25"/>
  <c r="T211" i="21" l="1"/>
  <c r="T212" i="19"/>
  <c r="B211" i="22"/>
  <c r="A211" i="22" s="1"/>
  <c r="F211" i="22"/>
  <c r="M209" i="25"/>
  <c r="K210" i="25" s="1"/>
  <c r="E210" i="25" s="1"/>
  <c r="L209" i="25"/>
  <c r="J210" i="25" s="1"/>
  <c r="D210" i="25" s="1"/>
  <c r="L210" i="23"/>
  <c r="J211" i="23" s="1"/>
  <c r="D211" i="23" s="1"/>
  <c r="M210" i="23"/>
  <c r="K211" i="23" s="1"/>
  <c r="E211" i="23" s="1"/>
  <c r="B212" i="19"/>
  <c r="A212" i="19" s="1"/>
  <c r="F212" i="19"/>
  <c r="L211" i="21"/>
  <c r="J212" i="21" s="1"/>
  <c r="M211" i="21"/>
  <c r="K212" i="21" s="1"/>
  <c r="S227" i="29"/>
  <c r="B213" i="17"/>
  <c r="A213" i="17" s="1"/>
  <c r="F213" i="17"/>
  <c r="I209" i="26"/>
  <c r="U210" i="20"/>
  <c r="T211" i="20"/>
  <c r="T208" i="26"/>
  <c r="U207" i="26"/>
  <c r="T210" i="22"/>
  <c r="U209" i="22"/>
  <c r="T213" i="17"/>
  <c r="E213" i="18"/>
  <c r="B212" i="20"/>
  <c r="A212" i="20" s="1"/>
  <c r="F212" i="20"/>
  <c r="M214" i="15"/>
  <c r="K215" i="15" s="1"/>
  <c r="E215" i="15" s="1"/>
  <c r="L214" i="15"/>
  <c r="J215" i="15" s="1"/>
  <c r="D215" i="15" s="1"/>
  <c r="S214" i="16"/>
  <c r="U213" i="16" s="1"/>
  <c r="S210" i="23"/>
  <c r="S209" i="25"/>
  <c r="I212" i="20"/>
  <c r="L227" i="29"/>
  <c r="J228" i="29" s="1"/>
  <c r="M227" i="29"/>
  <c r="K228" i="29" s="1"/>
  <c r="I214" i="16"/>
  <c r="I213" i="18"/>
  <c r="U212" i="16"/>
  <c r="T213" i="16"/>
  <c r="S212" i="20"/>
  <c r="U211" i="20" s="1"/>
  <c r="E209" i="26"/>
  <c r="B209" i="26"/>
  <c r="A209" i="26" s="1"/>
  <c r="F209" i="26"/>
  <c r="S211" i="22"/>
  <c r="T211" i="22" s="1"/>
  <c r="B214" i="15"/>
  <c r="A214" i="15" s="1"/>
  <c r="F214" i="15"/>
  <c r="S210" i="24"/>
  <c r="T210" i="24" s="1"/>
  <c r="B215" i="11"/>
  <c r="A215" i="11" s="1"/>
  <c r="F215" i="11"/>
  <c r="B209" i="25"/>
  <c r="A209" i="25" s="1"/>
  <c r="F209" i="25"/>
  <c r="S214" i="15"/>
  <c r="U213" i="11"/>
  <c r="T214" i="11"/>
  <c r="I211" i="22"/>
  <c r="D213" i="18"/>
  <c r="I210" i="24"/>
  <c r="D210" i="24"/>
  <c r="B214" i="16"/>
  <c r="A214" i="16" s="1"/>
  <c r="F214" i="16"/>
  <c r="U208" i="24"/>
  <c r="T209" i="24"/>
  <c r="L213" i="17"/>
  <c r="J214" i="17" s="1"/>
  <c r="D214" i="17" s="1"/>
  <c r="M213" i="17"/>
  <c r="K214" i="17" s="1"/>
  <c r="B210" i="23"/>
  <c r="A210" i="23" s="1"/>
  <c r="F210" i="23"/>
  <c r="E215" i="11"/>
  <c r="I215" i="11"/>
  <c r="L212" i="19"/>
  <c r="J213" i="19" s="1"/>
  <c r="M212" i="19"/>
  <c r="K213" i="19" s="1"/>
  <c r="U209" i="24" l="1"/>
  <c r="B214" i="17"/>
  <c r="A214" i="17" s="1"/>
  <c r="F214" i="17"/>
  <c r="B211" i="23"/>
  <c r="A211" i="23" s="1"/>
  <c r="F211" i="23"/>
  <c r="E213" i="19"/>
  <c r="I228" i="29"/>
  <c r="D228" i="29"/>
  <c r="S210" i="25"/>
  <c r="U209" i="25" s="1"/>
  <c r="U226" i="29"/>
  <c r="T227" i="29"/>
  <c r="I213" i="19"/>
  <c r="S215" i="15"/>
  <c r="T215" i="15" s="1"/>
  <c r="M214" i="16"/>
  <c r="K215" i="16" s="1"/>
  <c r="L214" i="16"/>
  <c r="J215" i="16" s="1"/>
  <c r="U208" i="25"/>
  <c r="T209" i="25"/>
  <c r="U210" i="22"/>
  <c r="T212" i="20"/>
  <c r="D213" i="19"/>
  <c r="I210" i="25"/>
  <c r="L215" i="11"/>
  <c r="J216" i="11" s="1"/>
  <c r="M215" i="11"/>
  <c r="K216" i="11" s="1"/>
  <c r="L210" i="24"/>
  <c r="J211" i="24" s="1"/>
  <c r="D211" i="24" s="1"/>
  <c r="M210" i="24"/>
  <c r="K211" i="24" s="1"/>
  <c r="U213" i="15"/>
  <c r="T214" i="15"/>
  <c r="L212" i="20"/>
  <c r="J213" i="20" s="1"/>
  <c r="M212" i="20"/>
  <c r="K213" i="20" s="1"/>
  <c r="S211" i="23"/>
  <c r="U210" i="23" s="1"/>
  <c r="I215" i="15"/>
  <c r="E212" i="21"/>
  <c r="I214" i="17"/>
  <c r="B210" i="24"/>
  <c r="A210" i="24" s="1"/>
  <c r="F210" i="24"/>
  <c r="B210" i="25"/>
  <c r="A210" i="25" s="1"/>
  <c r="F210" i="25"/>
  <c r="B215" i="15"/>
  <c r="A215" i="15" s="1"/>
  <c r="F215" i="15"/>
  <c r="L213" i="18"/>
  <c r="J214" i="18" s="1"/>
  <c r="M213" i="18"/>
  <c r="K214" i="18" s="1"/>
  <c r="E214" i="18" s="1"/>
  <c r="I211" i="23"/>
  <c r="M211" i="22"/>
  <c r="K212" i="22" s="1"/>
  <c r="L211" i="22"/>
  <c r="J212" i="22" s="1"/>
  <c r="T214" i="16"/>
  <c r="S215" i="11"/>
  <c r="E214" i="17"/>
  <c r="B213" i="18"/>
  <c r="A213" i="18" s="1"/>
  <c r="F213" i="18"/>
  <c r="S209" i="26"/>
  <c r="U209" i="23"/>
  <c r="T210" i="23"/>
  <c r="S213" i="18"/>
  <c r="M209" i="26"/>
  <c r="K210" i="26" s="1"/>
  <c r="L209" i="26"/>
  <c r="J210" i="26" s="1"/>
  <c r="E228" i="29"/>
  <c r="I212" i="21"/>
  <c r="D212" i="21"/>
  <c r="T211" i="23" l="1"/>
  <c r="U214" i="15"/>
  <c r="I214" i="18"/>
  <c r="B211" i="24"/>
  <c r="A211" i="24" s="1"/>
  <c r="F211" i="24"/>
  <c r="E213" i="20"/>
  <c r="M213" i="19"/>
  <c r="K214" i="19" s="1"/>
  <c r="E214" i="19" s="1"/>
  <c r="L213" i="19"/>
  <c r="J214" i="19" s="1"/>
  <c r="D214" i="19" s="1"/>
  <c r="M212" i="21"/>
  <c r="K213" i="21" s="1"/>
  <c r="E213" i="21" s="1"/>
  <c r="L212" i="21"/>
  <c r="J213" i="21" s="1"/>
  <c r="S214" i="18"/>
  <c r="T214" i="18" s="1"/>
  <c r="D214" i="18"/>
  <c r="I212" i="22"/>
  <c r="D212" i="22"/>
  <c r="I213" i="20"/>
  <c r="D213" i="20"/>
  <c r="B212" i="21"/>
  <c r="A212" i="21" s="1"/>
  <c r="F212" i="21"/>
  <c r="I210" i="26"/>
  <c r="D210" i="26"/>
  <c r="T209" i="26"/>
  <c r="U208" i="26"/>
  <c r="S214" i="17"/>
  <c r="L214" i="17"/>
  <c r="J215" i="17" s="1"/>
  <c r="M214" i="17"/>
  <c r="K215" i="17" s="1"/>
  <c r="E215" i="17" s="1"/>
  <c r="L215" i="15"/>
  <c r="J216" i="15" s="1"/>
  <c r="M215" i="15"/>
  <c r="K216" i="15" s="1"/>
  <c r="I211" i="24"/>
  <c r="S213" i="19"/>
  <c r="M211" i="23"/>
  <c r="K212" i="23" s="1"/>
  <c r="L211" i="23"/>
  <c r="J212" i="23" s="1"/>
  <c r="M210" i="25"/>
  <c r="K211" i="25" s="1"/>
  <c r="L210" i="25"/>
  <c r="J211" i="25" s="1"/>
  <c r="I215" i="16"/>
  <c r="D215" i="16"/>
  <c r="B228" i="29"/>
  <c r="A228" i="29" s="1"/>
  <c r="F228" i="29"/>
  <c r="E216" i="11"/>
  <c r="S212" i="21"/>
  <c r="I216" i="11"/>
  <c r="D216" i="11"/>
  <c r="B213" i="19"/>
  <c r="A213" i="19" s="1"/>
  <c r="F213" i="19"/>
  <c r="E215" i="16"/>
  <c r="S228" i="29"/>
  <c r="T213" i="18"/>
  <c r="U212" i="18"/>
  <c r="E210" i="26"/>
  <c r="T215" i="11"/>
  <c r="U214" i="11"/>
  <c r="E212" i="22"/>
  <c r="E211" i="24"/>
  <c r="T210" i="25"/>
  <c r="L228" i="29"/>
  <c r="J229" i="29" s="1"/>
  <c r="D229" i="29" s="1"/>
  <c r="M228" i="29"/>
  <c r="K229" i="29" s="1"/>
  <c r="S212" i="22" l="1"/>
  <c r="S210" i="26"/>
  <c r="U211" i="21"/>
  <c r="T212" i="21"/>
  <c r="I211" i="25"/>
  <c r="D211" i="25"/>
  <c r="I215" i="17"/>
  <c r="D215" i="17"/>
  <c r="L210" i="26"/>
  <c r="J211" i="26" s="1"/>
  <c r="D211" i="26" s="1"/>
  <c r="M210" i="26"/>
  <c r="K211" i="26" s="1"/>
  <c r="E211" i="26" s="1"/>
  <c r="U227" i="29"/>
  <c r="T228" i="29"/>
  <c r="S216" i="11"/>
  <c r="E211" i="25"/>
  <c r="U213" i="18"/>
  <c r="S215" i="16"/>
  <c r="S213" i="21"/>
  <c r="U212" i="21" s="1"/>
  <c r="B229" i="29"/>
  <c r="A229" i="29" s="1"/>
  <c r="F229" i="29"/>
  <c r="L215" i="16"/>
  <c r="J216" i="16" s="1"/>
  <c r="D216" i="16" s="1"/>
  <c r="M215" i="16"/>
  <c r="K216" i="16" s="1"/>
  <c r="E212" i="23"/>
  <c r="L211" i="24"/>
  <c r="J212" i="24" s="1"/>
  <c r="M211" i="24"/>
  <c r="K212" i="24" s="1"/>
  <c r="E212" i="24" s="1"/>
  <c r="B212" i="22"/>
  <c r="A212" i="22" s="1"/>
  <c r="F212" i="22"/>
  <c r="I214" i="19"/>
  <c r="S211" i="24"/>
  <c r="B216" i="11"/>
  <c r="A216" i="11" s="1"/>
  <c r="F216" i="11"/>
  <c r="S214" i="19"/>
  <c r="U213" i="19" s="1"/>
  <c r="S215" i="17"/>
  <c r="U214" i="17" s="1"/>
  <c r="B213" i="20"/>
  <c r="A213" i="20" s="1"/>
  <c r="F213" i="20"/>
  <c r="L214" i="18"/>
  <c r="J215" i="18" s="1"/>
  <c r="M214" i="18"/>
  <c r="K215" i="18" s="1"/>
  <c r="B215" i="16"/>
  <c r="A215" i="16" s="1"/>
  <c r="F215" i="16"/>
  <c r="U212" i="19"/>
  <c r="T213" i="19"/>
  <c r="E216" i="15"/>
  <c r="U213" i="17"/>
  <c r="T214" i="17"/>
  <c r="M212" i="22"/>
  <c r="K213" i="22" s="1"/>
  <c r="L212" i="22"/>
  <c r="J213" i="22" s="1"/>
  <c r="I213" i="21"/>
  <c r="I229" i="29"/>
  <c r="E229" i="29"/>
  <c r="B214" i="19"/>
  <c r="A214" i="19" s="1"/>
  <c r="F214" i="19"/>
  <c r="M216" i="11"/>
  <c r="K217" i="11" s="1"/>
  <c r="E217" i="11" s="1"/>
  <c r="L216" i="11"/>
  <c r="J217" i="11" s="1"/>
  <c r="I212" i="23"/>
  <c r="D212" i="23"/>
  <c r="I216" i="15"/>
  <c r="D216" i="15"/>
  <c r="B210" i="26"/>
  <c r="A210" i="26" s="1"/>
  <c r="F210" i="26"/>
  <c r="D213" i="21"/>
  <c r="M213" i="20"/>
  <c r="K214" i="20" s="1"/>
  <c r="L213" i="20"/>
  <c r="J214" i="20" s="1"/>
  <c r="B214" i="18"/>
  <c r="A214" i="18" s="1"/>
  <c r="F214" i="18"/>
  <c r="S213" i="20"/>
  <c r="T215" i="17" l="1"/>
  <c r="T214" i="19"/>
  <c r="B216" i="16"/>
  <c r="A216" i="16" s="1"/>
  <c r="F216" i="16"/>
  <c r="I214" i="20"/>
  <c r="I213" i="22"/>
  <c r="T211" i="24"/>
  <c r="U210" i="24"/>
  <c r="I212" i="24"/>
  <c r="D212" i="24"/>
  <c r="S211" i="26"/>
  <c r="T211" i="26" s="1"/>
  <c r="L216" i="15"/>
  <c r="J217" i="15" s="1"/>
  <c r="D217" i="15" s="1"/>
  <c r="M216" i="15"/>
  <c r="K217" i="15" s="1"/>
  <c r="E217" i="15" s="1"/>
  <c r="U212" i="20"/>
  <c r="T213" i="20"/>
  <c r="B216" i="15"/>
  <c r="A216" i="15" s="1"/>
  <c r="F216" i="15"/>
  <c r="M213" i="21"/>
  <c r="K214" i="21" s="1"/>
  <c r="L213" i="21"/>
  <c r="J214" i="21" s="1"/>
  <c r="D214" i="21" s="1"/>
  <c r="I215" i="18"/>
  <c r="S212" i="24"/>
  <c r="U211" i="24" s="1"/>
  <c r="T215" i="16"/>
  <c r="U214" i="16"/>
  <c r="S211" i="25"/>
  <c r="L215" i="17"/>
  <c r="J216" i="17" s="1"/>
  <c r="M215" i="17"/>
  <c r="K216" i="17" s="1"/>
  <c r="L211" i="25"/>
  <c r="J212" i="25" s="1"/>
  <c r="D212" i="25" s="1"/>
  <c r="M211" i="25"/>
  <c r="K212" i="25" s="1"/>
  <c r="T212" i="22"/>
  <c r="U211" i="22"/>
  <c r="B211" i="26"/>
  <c r="A211" i="26" s="1"/>
  <c r="F211" i="26"/>
  <c r="M212" i="23"/>
  <c r="K213" i="23" s="1"/>
  <c r="E213" i="23" s="1"/>
  <c r="L212" i="23"/>
  <c r="J213" i="23" s="1"/>
  <c r="D213" i="23" s="1"/>
  <c r="D213" i="22"/>
  <c r="I216" i="16"/>
  <c r="I211" i="26"/>
  <c r="I217" i="11"/>
  <c r="M229" i="29"/>
  <c r="K230" i="29" s="1"/>
  <c r="E230" i="29" s="1"/>
  <c r="L229" i="29"/>
  <c r="J230" i="29" s="1"/>
  <c r="D217" i="11"/>
  <c r="M214" i="19"/>
  <c r="K215" i="19" s="1"/>
  <c r="L214" i="19"/>
  <c r="J215" i="19" s="1"/>
  <c r="S212" i="23"/>
  <c r="S217" i="11"/>
  <c r="U216" i="11" s="1"/>
  <c r="B215" i="17"/>
  <c r="A215" i="17" s="1"/>
  <c r="F215" i="17"/>
  <c r="B211" i="25"/>
  <c r="A211" i="25" s="1"/>
  <c r="F211" i="25"/>
  <c r="T210" i="26"/>
  <c r="U209" i="26"/>
  <c r="E214" i="20"/>
  <c r="D215" i="18"/>
  <c r="B213" i="21"/>
  <c r="A213" i="21" s="1"/>
  <c r="F213" i="21"/>
  <c r="B212" i="23"/>
  <c r="A212" i="23" s="1"/>
  <c r="F212" i="23"/>
  <c r="S229" i="29"/>
  <c r="S216" i="15"/>
  <c r="E215" i="18"/>
  <c r="D214" i="20"/>
  <c r="E216" i="16"/>
  <c r="U215" i="11"/>
  <c r="T216" i="11"/>
  <c r="T213" i="21"/>
  <c r="E213" i="22"/>
  <c r="U210" i="26" l="1"/>
  <c r="T217" i="11"/>
  <c r="S230" i="29"/>
  <c r="U229" i="29" s="1"/>
  <c r="B213" i="23"/>
  <c r="A213" i="23" s="1"/>
  <c r="F213" i="23"/>
  <c r="L211" i="26"/>
  <c r="J212" i="26" s="1"/>
  <c r="M211" i="26"/>
  <c r="K212" i="26" s="1"/>
  <c r="I216" i="17"/>
  <c r="B214" i="20"/>
  <c r="A214" i="20" s="1"/>
  <c r="F214" i="20"/>
  <c r="B215" i="18"/>
  <c r="A215" i="18" s="1"/>
  <c r="F215" i="18"/>
  <c r="S213" i="23"/>
  <c r="U212" i="23" s="1"/>
  <c r="B217" i="11"/>
  <c r="A217" i="11" s="1"/>
  <c r="F217" i="11"/>
  <c r="L215" i="18"/>
  <c r="J216" i="18" s="1"/>
  <c r="M215" i="18"/>
  <c r="K216" i="18" s="1"/>
  <c r="E216" i="18" s="1"/>
  <c r="B217" i="15"/>
  <c r="A217" i="15" s="1"/>
  <c r="F217" i="15"/>
  <c r="I217" i="15"/>
  <c r="S213" i="22"/>
  <c r="S216" i="16"/>
  <c r="S215" i="18"/>
  <c r="S214" i="20"/>
  <c r="T212" i="23"/>
  <c r="U211" i="23"/>
  <c r="M217" i="11"/>
  <c r="K218" i="11" s="1"/>
  <c r="L217" i="11"/>
  <c r="J218" i="11" s="1"/>
  <c r="L216" i="16"/>
  <c r="J217" i="16" s="1"/>
  <c r="M216" i="16"/>
  <c r="K217" i="16" s="1"/>
  <c r="E217" i="16" s="1"/>
  <c r="I212" i="25"/>
  <c r="U210" i="25"/>
  <c r="T211" i="25"/>
  <c r="I214" i="21"/>
  <c r="B212" i="24"/>
  <c r="A212" i="24" s="1"/>
  <c r="F212" i="24"/>
  <c r="L213" i="22"/>
  <c r="J214" i="22" s="1"/>
  <c r="D214" i="22" s="1"/>
  <c r="M213" i="22"/>
  <c r="K214" i="22" s="1"/>
  <c r="E214" i="22" s="1"/>
  <c r="S217" i="15"/>
  <c r="U216" i="15" s="1"/>
  <c r="B212" i="25"/>
  <c r="A212" i="25" s="1"/>
  <c r="F212" i="25"/>
  <c r="E215" i="19"/>
  <c r="I213" i="23"/>
  <c r="M212" i="24"/>
  <c r="K213" i="24" s="1"/>
  <c r="L212" i="24"/>
  <c r="J213" i="24" s="1"/>
  <c r="U215" i="15"/>
  <c r="T216" i="15"/>
  <c r="T229" i="29"/>
  <c r="U228" i="29"/>
  <c r="B214" i="21"/>
  <c r="A214" i="21" s="1"/>
  <c r="F214" i="21"/>
  <c r="D216" i="17"/>
  <c r="I215" i="19"/>
  <c r="D215" i="19"/>
  <c r="I230" i="29"/>
  <c r="D230" i="29"/>
  <c r="B213" i="22"/>
  <c r="A213" i="22" s="1"/>
  <c r="F213" i="22"/>
  <c r="E216" i="17"/>
  <c r="E212" i="25"/>
  <c r="E214" i="21"/>
  <c r="T212" i="24"/>
  <c r="M214" i="20"/>
  <c r="K215" i="20" s="1"/>
  <c r="L214" i="20"/>
  <c r="J215" i="20" s="1"/>
  <c r="T230" i="29" l="1"/>
  <c r="T217" i="15"/>
  <c r="L230" i="29"/>
  <c r="J231" i="29" s="1"/>
  <c r="D231" i="29" s="1"/>
  <c r="M230" i="29"/>
  <c r="K231" i="29" s="1"/>
  <c r="L215" i="19"/>
  <c r="J216" i="19" s="1"/>
  <c r="D216" i="19" s="1"/>
  <c r="M215" i="19"/>
  <c r="K216" i="19" s="1"/>
  <c r="E216" i="19" s="1"/>
  <c r="T213" i="22"/>
  <c r="U212" i="22"/>
  <c r="S212" i="25"/>
  <c r="I213" i="24"/>
  <c r="D213" i="24"/>
  <c r="B230" i="29"/>
  <c r="A230" i="29" s="1"/>
  <c r="F230" i="29"/>
  <c r="S215" i="19"/>
  <c r="I214" i="22"/>
  <c r="U214" i="18"/>
  <c r="T215" i="18"/>
  <c r="S214" i="22"/>
  <c r="T214" i="22" s="1"/>
  <c r="I216" i="18"/>
  <c r="D216" i="18"/>
  <c r="E212" i="26"/>
  <c r="I215" i="20"/>
  <c r="M214" i="21"/>
  <c r="K215" i="21" s="1"/>
  <c r="L214" i="21"/>
  <c r="J215" i="21" s="1"/>
  <c r="I217" i="16"/>
  <c r="D217" i="16"/>
  <c r="S216" i="18"/>
  <c r="I212" i="26"/>
  <c r="D212" i="26"/>
  <c r="S214" i="21"/>
  <c r="B214" i="22"/>
  <c r="A214" i="22" s="1"/>
  <c r="F214" i="22"/>
  <c r="B216" i="17"/>
  <c r="A216" i="17" s="1"/>
  <c r="F216" i="17"/>
  <c r="L213" i="23"/>
  <c r="J214" i="23" s="1"/>
  <c r="M213" i="23"/>
  <c r="K214" i="23" s="1"/>
  <c r="I218" i="11"/>
  <c r="E215" i="20"/>
  <c r="S217" i="16"/>
  <c r="T217" i="16" s="1"/>
  <c r="S216" i="17"/>
  <c r="B215" i="19"/>
  <c r="A215" i="19" s="1"/>
  <c r="F215" i="19"/>
  <c r="E213" i="24"/>
  <c r="L212" i="25"/>
  <c r="J213" i="25" s="1"/>
  <c r="M212" i="25"/>
  <c r="K213" i="25" s="1"/>
  <c r="E218" i="11"/>
  <c r="T213" i="23"/>
  <c r="T214" i="20"/>
  <c r="U213" i="20"/>
  <c r="T216" i="16"/>
  <c r="U215" i="16"/>
  <c r="L217" i="15"/>
  <c r="J218" i="15" s="1"/>
  <c r="M217" i="15"/>
  <c r="K218" i="15" s="1"/>
  <c r="D218" i="11"/>
  <c r="D215" i="20"/>
  <c r="L216" i="17"/>
  <c r="J217" i="17" s="1"/>
  <c r="D217" i="17" s="1"/>
  <c r="M216" i="17"/>
  <c r="K217" i="17" s="1"/>
  <c r="E217" i="17" s="1"/>
  <c r="U216" i="16" l="1"/>
  <c r="B216" i="19"/>
  <c r="A216" i="19" s="1"/>
  <c r="F216" i="19"/>
  <c r="S217" i="17"/>
  <c r="U216" i="17" s="1"/>
  <c r="I218" i="15"/>
  <c r="D218" i="15"/>
  <c r="M216" i="18"/>
  <c r="K217" i="18" s="1"/>
  <c r="L216" i="18"/>
  <c r="J217" i="18" s="1"/>
  <c r="D217" i="18" s="1"/>
  <c r="B218" i="11"/>
  <c r="A218" i="11" s="1"/>
  <c r="F218" i="11"/>
  <c r="I213" i="25"/>
  <c r="D213" i="25"/>
  <c r="U215" i="18"/>
  <c r="L213" i="24"/>
  <c r="J214" i="24" s="1"/>
  <c r="D214" i="24" s="1"/>
  <c r="M213" i="24"/>
  <c r="K214" i="24" s="1"/>
  <c r="I217" i="17"/>
  <c r="E218" i="15"/>
  <c r="S213" i="24"/>
  <c r="I214" i="23"/>
  <c r="D214" i="23"/>
  <c r="T214" i="21"/>
  <c r="U213" i="21"/>
  <c r="M217" i="16"/>
  <c r="K218" i="16" s="1"/>
  <c r="L217" i="16"/>
  <c r="J218" i="16" s="1"/>
  <c r="D218" i="16" s="1"/>
  <c r="T215" i="19"/>
  <c r="U214" i="19"/>
  <c r="B213" i="24"/>
  <c r="A213" i="24" s="1"/>
  <c r="F213" i="24"/>
  <c r="T212" i="25"/>
  <c r="U211" i="25"/>
  <c r="B215" i="20"/>
  <c r="A215" i="20" s="1"/>
  <c r="F215" i="20"/>
  <c r="U215" i="17"/>
  <c r="T216" i="17"/>
  <c r="B212" i="26"/>
  <c r="A212" i="26" s="1"/>
  <c r="F212" i="26"/>
  <c r="I215" i="21"/>
  <c r="D215" i="21"/>
  <c r="S212" i="26"/>
  <c r="I216" i="19"/>
  <c r="S215" i="20"/>
  <c r="B217" i="17"/>
  <c r="A217" i="17" s="1"/>
  <c r="F217" i="17"/>
  <c r="B217" i="16"/>
  <c r="A217" i="16" s="1"/>
  <c r="F217" i="16"/>
  <c r="M215" i="20"/>
  <c r="K216" i="20" s="1"/>
  <c r="L215" i="20"/>
  <c r="J216" i="20" s="1"/>
  <c r="D216" i="20" s="1"/>
  <c r="M214" i="22"/>
  <c r="K215" i="22" s="1"/>
  <c r="L214" i="22"/>
  <c r="J215" i="22" s="1"/>
  <c r="B231" i="29"/>
  <c r="A231" i="29" s="1"/>
  <c r="F231" i="29"/>
  <c r="E231" i="29"/>
  <c r="S218" i="11"/>
  <c r="L218" i="11"/>
  <c r="J219" i="11" s="1"/>
  <c r="D219" i="11" s="1"/>
  <c r="M218" i="11"/>
  <c r="K219" i="11" s="1"/>
  <c r="E214" i="23"/>
  <c r="E215" i="21"/>
  <c r="L212" i="26"/>
  <c r="J213" i="26" s="1"/>
  <c r="M212" i="26"/>
  <c r="K213" i="26" s="1"/>
  <c r="B216" i="18"/>
  <c r="A216" i="18" s="1"/>
  <c r="F216" i="18"/>
  <c r="T216" i="18"/>
  <c r="S216" i="19"/>
  <c r="T216" i="19" s="1"/>
  <c r="E213" i="25"/>
  <c r="U213" i="22"/>
  <c r="I231" i="29"/>
  <c r="T217" i="17" l="1"/>
  <c r="B217" i="18"/>
  <c r="A217" i="18" s="1"/>
  <c r="F217" i="18"/>
  <c r="T213" i="24"/>
  <c r="U212" i="24"/>
  <c r="S231" i="29"/>
  <c r="B218" i="16"/>
  <c r="A218" i="16" s="1"/>
  <c r="F218" i="16"/>
  <c r="L216" i="19"/>
  <c r="J217" i="19" s="1"/>
  <c r="M216" i="19"/>
  <c r="K217" i="19" s="1"/>
  <c r="I218" i="16"/>
  <c r="B219" i="11"/>
  <c r="A219" i="11" s="1"/>
  <c r="F219" i="11"/>
  <c r="M231" i="29"/>
  <c r="K232" i="29" s="1"/>
  <c r="E232" i="29" s="1"/>
  <c r="L231" i="29"/>
  <c r="J232" i="29" s="1"/>
  <c r="S214" i="23"/>
  <c r="E219" i="11"/>
  <c r="T215" i="20"/>
  <c r="U214" i="20"/>
  <c r="T212" i="26"/>
  <c r="U211" i="26"/>
  <c r="B214" i="23"/>
  <c r="A214" i="23" s="1"/>
  <c r="F214" i="23"/>
  <c r="E214" i="24"/>
  <c r="M213" i="25"/>
  <c r="K214" i="25" s="1"/>
  <c r="E214" i="25" s="1"/>
  <c r="L213" i="25"/>
  <c r="J214" i="25" s="1"/>
  <c r="D214" i="25" s="1"/>
  <c r="I217" i="18"/>
  <c r="B218" i="15"/>
  <c r="A218" i="15" s="1"/>
  <c r="F218" i="15"/>
  <c r="I215" i="22"/>
  <c r="D215" i="22"/>
  <c r="B215" i="21"/>
  <c r="A215" i="21" s="1"/>
  <c r="F215" i="21"/>
  <c r="L217" i="17"/>
  <c r="J218" i="17" s="1"/>
  <c r="M217" i="17"/>
  <c r="K218" i="17" s="1"/>
  <c r="E217" i="18"/>
  <c r="S213" i="25"/>
  <c r="I213" i="26"/>
  <c r="E215" i="22"/>
  <c r="D213" i="26"/>
  <c r="B216" i="20"/>
  <c r="A216" i="20" s="1"/>
  <c r="F216" i="20"/>
  <c r="B214" i="24"/>
  <c r="A214" i="24" s="1"/>
  <c r="F214" i="24"/>
  <c r="M214" i="23"/>
  <c r="K215" i="23" s="1"/>
  <c r="E215" i="23" s="1"/>
  <c r="L214" i="23"/>
  <c r="J215" i="23" s="1"/>
  <c r="S218" i="15"/>
  <c r="B213" i="25"/>
  <c r="A213" i="25" s="1"/>
  <c r="F213" i="25"/>
  <c r="M218" i="15"/>
  <c r="K219" i="15" s="1"/>
  <c r="L218" i="15"/>
  <c r="J219" i="15" s="1"/>
  <c r="S215" i="21"/>
  <c r="I219" i="11"/>
  <c r="U217" i="11"/>
  <c r="T218" i="11"/>
  <c r="I216" i="20"/>
  <c r="E216" i="20"/>
  <c r="E213" i="26"/>
  <c r="M215" i="21"/>
  <c r="K216" i="21" s="1"/>
  <c r="L215" i="21"/>
  <c r="J216" i="21" s="1"/>
  <c r="D216" i="21" s="1"/>
  <c r="U215" i="19"/>
  <c r="E218" i="16"/>
  <c r="I214" i="24"/>
  <c r="S214" i="24" l="1"/>
  <c r="S218" i="16"/>
  <c r="L216" i="20"/>
  <c r="J217" i="20" s="1"/>
  <c r="M216" i="20"/>
  <c r="K217" i="20" s="1"/>
  <c r="U214" i="21"/>
  <c r="T215" i="21"/>
  <c r="E219" i="15"/>
  <c r="S214" i="25"/>
  <c r="T214" i="25" s="1"/>
  <c r="I218" i="17"/>
  <c r="D218" i="17"/>
  <c r="B215" i="22"/>
  <c r="A215" i="22" s="1"/>
  <c r="F215" i="22"/>
  <c r="S213" i="26"/>
  <c r="T218" i="15"/>
  <c r="U217" i="15"/>
  <c r="S217" i="18"/>
  <c r="M217" i="18"/>
  <c r="K218" i="18" s="1"/>
  <c r="E218" i="18" s="1"/>
  <c r="L217" i="18"/>
  <c r="J218" i="18" s="1"/>
  <c r="S219" i="11"/>
  <c r="E217" i="19"/>
  <c r="S216" i="20"/>
  <c r="M219" i="11"/>
  <c r="K220" i="11" s="1"/>
  <c r="L219" i="11"/>
  <c r="J220" i="11" s="1"/>
  <c r="B214" i="25"/>
  <c r="A214" i="25" s="1"/>
  <c r="F214" i="25"/>
  <c r="I215" i="23"/>
  <c r="B213" i="26"/>
  <c r="A213" i="26" s="1"/>
  <c r="F213" i="26"/>
  <c r="M213" i="26"/>
  <c r="K214" i="26" s="1"/>
  <c r="E214" i="26" s="1"/>
  <c r="L213" i="26"/>
  <c r="J214" i="26" s="1"/>
  <c r="D214" i="26" s="1"/>
  <c r="B216" i="21"/>
  <c r="A216" i="21" s="1"/>
  <c r="F216" i="21"/>
  <c r="L215" i="22"/>
  <c r="J216" i="22" s="1"/>
  <c r="D216" i="22" s="1"/>
  <c r="M215" i="22"/>
  <c r="K216" i="22" s="1"/>
  <c r="I214" i="25"/>
  <c r="D215" i="23"/>
  <c r="S215" i="23"/>
  <c r="U214" i="23" s="1"/>
  <c r="I217" i="19"/>
  <c r="D217" i="19"/>
  <c r="S232" i="29"/>
  <c r="U231" i="29" s="1"/>
  <c r="L214" i="24"/>
  <c r="J215" i="24" s="1"/>
  <c r="M214" i="24"/>
  <c r="K215" i="24" s="1"/>
  <c r="I216" i="21"/>
  <c r="E216" i="21"/>
  <c r="I219" i="15"/>
  <c r="S215" i="22"/>
  <c r="U212" i="25"/>
  <c r="T213" i="25"/>
  <c r="E218" i="17"/>
  <c r="D219" i="15"/>
  <c r="U213" i="23"/>
  <c r="T214" i="23"/>
  <c r="I232" i="29"/>
  <c r="D232" i="29"/>
  <c r="M218" i="16"/>
  <c r="K219" i="16" s="1"/>
  <c r="E219" i="16" s="1"/>
  <c r="L218" i="16"/>
  <c r="J219" i="16" s="1"/>
  <c r="T231" i="29"/>
  <c r="U230" i="29"/>
  <c r="T232" i="29" l="1"/>
  <c r="U213" i="25"/>
  <c r="T215" i="23"/>
  <c r="L232" i="29"/>
  <c r="J233" i="29" s="1"/>
  <c r="D233" i="29" s="1"/>
  <c r="M232" i="29"/>
  <c r="K233" i="29" s="1"/>
  <c r="S218" i="17"/>
  <c r="B215" i="23"/>
  <c r="A215" i="23" s="1"/>
  <c r="F215" i="23"/>
  <c r="B214" i="26"/>
  <c r="A214" i="26" s="1"/>
  <c r="F214" i="26"/>
  <c r="S217" i="19"/>
  <c r="E220" i="11"/>
  <c r="S218" i="18"/>
  <c r="U217" i="18" s="1"/>
  <c r="S214" i="26"/>
  <c r="U213" i="26" s="1"/>
  <c r="T218" i="16"/>
  <c r="U217" i="16"/>
  <c r="I219" i="16"/>
  <c r="D219" i="16"/>
  <c r="M219" i="15"/>
  <c r="K220" i="15" s="1"/>
  <c r="E220" i="15" s="1"/>
  <c r="L219" i="15"/>
  <c r="J220" i="15" s="1"/>
  <c r="L216" i="21"/>
  <c r="J217" i="21" s="1"/>
  <c r="M216" i="21"/>
  <c r="K217" i="21" s="1"/>
  <c r="E217" i="21" s="1"/>
  <c r="B217" i="19"/>
  <c r="A217" i="19" s="1"/>
  <c r="F217" i="19"/>
  <c r="I216" i="22"/>
  <c r="I214" i="26"/>
  <c r="E217" i="20"/>
  <c r="U218" i="11"/>
  <c r="T219" i="11"/>
  <c r="T217" i="18"/>
  <c r="U216" i="18"/>
  <c r="T213" i="26"/>
  <c r="U212" i="26"/>
  <c r="B218" i="17"/>
  <c r="A218" i="17" s="1"/>
  <c r="F218" i="17"/>
  <c r="I217" i="20"/>
  <c r="D217" i="20"/>
  <c r="E216" i="22"/>
  <c r="L214" i="25"/>
  <c r="J215" i="25" s="1"/>
  <c r="M214" i="25"/>
  <c r="K215" i="25" s="1"/>
  <c r="U215" i="20"/>
  <c r="T216" i="20"/>
  <c r="I218" i="18"/>
  <c r="D218" i="18"/>
  <c r="S219" i="15"/>
  <c r="E215" i="24"/>
  <c r="B232" i="29"/>
  <c r="A232" i="29" s="1"/>
  <c r="F232" i="29"/>
  <c r="B219" i="15"/>
  <c r="A219" i="15" s="1"/>
  <c r="F219" i="15"/>
  <c r="T215" i="22"/>
  <c r="U214" i="22"/>
  <c r="S216" i="21"/>
  <c r="I215" i="24"/>
  <c r="D215" i="24"/>
  <c r="L217" i="19"/>
  <c r="J218" i="19" s="1"/>
  <c r="D218" i="19" s="1"/>
  <c r="M217" i="19"/>
  <c r="K218" i="19" s="1"/>
  <c r="L215" i="23"/>
  <c r="J216" i="23" s="1"/>
  <c r="M215" i="23"/>
  <c r="K216" i="23" s="1"/>
  <c r="I220" i="11"/>
  <c r="D220" i="11"/>
  <c r="B216" i="22"/>
  <c r="A216" i="22" s="1"/>
  <c r="F216" i="22"/>
  <c r="M218" i="17"/>
  <c r="K219" i="17" s="1"/>
  <c r="E219" i="17" s="1"/>
  <c r="L218" i="17"/>
  <c r="J219" i="17" s="1"/>
  <c r="S219" i="16"/>
  <c r="U213" i="24"/>
  <c r="T214" i="24"/>
  <c r="T214" i="26" l="1"/>
  <c r="I216" i="23"/>
  <c r="T216" i="21"/>
  <c r="U215" i="21"/>
  <c r="L218" i="18"/>
  <c r="J219" i="18" s="1"/>
  <c r="D219" i="18" s="1"/>
  <c r="M218" i="18"/>
  <c r="K219" i="18" s="1"/>
  <c r="L214" i="26"/>
  <c r="J215" i="26" s="1"/>
  <c r="M214" i="26"/>
  <c r="K215" i="26" s="1"/>
  <c r="I220" i="15"/>
  <c r="T219" i="16"/>
  <c r="T217" i="19"/>
  <c r="U216" i="19"/>
  <c r="B233" i="29"/>
  <c r="A233" i="29" s="1"/>
  <c r="F233" i="29"/>
  <c r="B217" i="20"/>
  <c r="A217" i="20" s="1"/>
  <c r="F217" i="20"/>
  <c r="T218" i="17"/>
  <c r="U217" i="17"/>
  <c r="I219" i="17"/>
  <c r="M220" i="11"/>
  <c r="K221" i="11" s="1"/>
  <c r="E221" i="11" s="1"/>
  <c r="L220" i="11"/>
  <c r="J221" i="11" s="1"/>
  <c r="L215" i="24"/>
  <c r="J216" i="24" s="1"/>
  <c r="D216" i="24" s="1"/>
  <c r="M215" i="24"/>
  <c r="K216" i="24" s="1"/>
  <c r="D220" i="15"/>
  <c r="B218" i="18"/>
  <c r="A218" i="18" s="1"/>
  <c r="F218" i="18"/>
  <c r="E215" i="25"/>
  <c r="M216" i="22"/>
  <c r="K217" i="22" s="1"/>
  <c r="E217" i="22" s="1"/>
  <c r="L216" i="22"/>
  <c r="J217" i="22" s="1"/>
  <c r="B219" i="16"/>
  <c r="A219" i="16" s="1"/>
  <c r="F219" i="16"/>
  <c r="S220" i="11"/>
  <c r="E233" i="29"/>
  <c r="B220" i="11"/>
  <c r="A220" i="11" s="1"/>
  <c r="F220" i="11"/>
  <c r="B215" i="24"/>
  <c r="A215" i="24" s="1"/>
  <c r="F215" i="24"/>
  <c r="S220" i="15"/>
  <c r="T220" i="15" s="1"/>
  <c r="B218" i="19"/>
  <c r="A218" i="19" s="1"/>
  <c r="F218" i="19"/>
  <c r="M219" i="16"/>
  <c r="K220" i="16" s="1"/>
  <c r="L219" i="16"/>
  <c r="J220" i="16" s="1"/>
  <c r="S219" i="17"/>
  <c r="T219" i="17" s="1"/>
  <c r="U218" i="15"/>
  <c r="T219" i="15"/>
  <c r="S217" i="20"/>
  <c r="E216" i="23"/>
  <c r="I218" i="19"/>
  <c r="S217" i="21"/>
  <c r="U216" i="21" s="1"/>
  <c r="S215" i="24"/>
  <c r="I215" i="25"/>
  <c r="D215" i="25"/>
  <c r="S216" i="22"/>
  <c r="L217" i="20"/>
  <c r="J218" i="20" s="1"/>
  <c r="M217" i="20"/>
  <c r="K218" i="20" s="1"/>
  <c r="E218" i="20" s="1"/>
  <c r="D219" i="17"/>
  <c r="T218" i="18"/>
  <c r="I217" i="21"/>
  <c r="D217" i="21"/>
  <c r="U218" i="16"/>
  <c r="E218" i="19"/>
  <c r="D216" i="23"/>
  <c r="I233" i="29"/>
  <c r="M233" i="29" l="1"/>
  <c r="K234" i="29" s="1"/>
  <c r="E234" i="29" s="1"/>
  <c r="L233" i="29"/>
  <c r="J234" i="29" s="1"/>
  <c r="M217" i="21"/>
  <c r="K218" i="21" s="1"/>
  <c r="L217" i="21"/>
  <c r="J218" i="21" s="1"/>
  <c r="D218" i="21" s="1"/>
  <c r="S216" i="23"/>
  <c r="B216" i="24"/>
  <c r="A216" i="24" s="1"/>
  <c r="F216" i="24"/>
  <c r="T220" i="11"/>
  <c r="U219" i="11"/>
  <c r="B220" i="15"/>
  <c r="A220" i="15" s="1"/>
  <c r="F220" i="15"/>
  <c r="I215" i="26"/>
  <c r="D215" i="26"/>
  <c r="S217" i="22"/>
  <c r="T217" i="22" s="1"/>
  <c r="S233" i="29"/>
  <c r="I217" i="22"/>
  <c r="D217" i="22"/>
  <c r="U218" i="17"/>
  <c r="U215" i="22"/>
  <c r="T216" i="22"/>
  <c r="I220" i="16"/>
  <c r="D220" i="16"/>
  <c r="B219" i="18"/>
  <c r="A219" i="18" s="1"/>
  <c r="F219" i="18"/>
  <c r="I216" i="24"/>
  <c r="L219" i="17"/>
  <c r="J220" i="17" s="1"/>
  <c r="D220" i="17" s="1"/>
  <c r="M219" i="17"/>
  <c r="K220" i="17" s="1"/>
  <c r="L220" i="15"/>
  <c r="J221" i="15" s="1"/>
  <c r="D221" i="15" s="1"/>
  <c r="M220" i="15"/>
  <c r="K221" i="15" s="1"/>
  <c r="I219" i="18"/>
  <c r="I218" i="20"/>
  <c r="S218" i="20"/>
  <c r="T218" i="20" s="1"/>
  <c r="M216" i="23"/>
  <c r="K217" i="23" s="1"/>
  <c r="E217" i="23" s="1"/>
  <c r="L216" i="23"/>
  <c r="J217" i="23" s="1"/>
  <c r="D217" i="23" s="1"/>
  <c r="B216" i="23"/>
  <c r="A216" i="23" s="1"/>
  <c r="F216" i="23"/>
  <c r="M215" i="25"/>
  <c r="K216" i="25" s="1"/>
  <c r="E216" i="25" s="1"/>
  <c r="L215" i="25"/>
  <c r="J216" i="25" s="1"/>
  <c r="U216" i="20"/>
  <c r="T217" i="20"/>
  <c r="I221" i="11"/>
  <c r="E219" i="18"/>
  <c r="T217" i="21"/>
  <c r="S218" i="19"/>
  <c r="B217" i="21"/>
  <c r="A217" i="21" s="1"/>
  <c r="F217" i="21"/>
  <c r="B219" i="17"/>
  <c r="A219" i="17" s="1"/>
  <c r="F219" i="17"/>
  <c r="E216" i="24"/>
  <c r="B215" i="25"/>
  <c r="A215" i="25" s="1"/>
  <c r="F215" i="25"/>
  <c r="U214" i="24"/>
  <c r="T215" i="24"/>
  <c r="L218" i="19"/>
  <c r="J219" i="19" s="1"/>
  <c r="M218" i="19"/>
  <c r="K219" i="19" s="1"/>
  <c r="U219" i="15"/>
  <c r="E220" i="16"/>
  <c r="D221" i="11"/>
  <c r="S221" i="11"/>
  <c r="U220" i="11" s="1"/>
  <c r="S215" i="25"/>
  <c r="D218" i="20"/>
  <c r="E215" i="26"/>
  <c r="U216" i="22" l="1"/>
  <c r="B220" i="17"/>
  <c r="A220" i="17" s="1"/>
  <c r="F220" i="17"/>
  <c r="B218" i="21"/>
  <c r="A218" i="21" s="1"/>
  <c r="F218" i="21"/>
  <c r="S217" i="23"/>
  <c r="T217" i="23" s="1"/>
  <c r="B221" i="11"/>
  <c r="A221" i="11" s="1"/>
  <c r="F221" i="11"/>
  <c r="S216" i="24"/>
  <c r="T218" i="19"/>
  <c r="U217" i="19"/>
  <c r="M219" i="18"/>
  <c r="K220" i="18" s="1"/>
  <c r="E220" i="18" s="1"/>
  <c r="L219" i="18"/>
  <c r="J220" i="18" s="1"/>
  <c r="L216" i="24"/>
  <c r="J217" i="24" s="1"/>
  <c r="M216" i="24"/>
  <c r="K217" i="24" s="1"/>
  <c r="E217" i="24" s="1"/>
  <c r="B217" i="22"/>
  <c r="A217" i="22" s="1"/>
  <c r="F217" i="22"/>
  <c r="T215" i="25"/>
  <c r="U214" i="25"/>
  <c r="I219" i="19"/>
  <c r="D219" i="19"/>
  <c r="E221" i="15"/>
  <c r="L220" i="16"/>
  <c r="J221" i="16" s="1"/>
  <c r="D221" i="16" s="1"/>
  <c r="M220" i="16"/>
  <c r="K221" i="16" s="1"/>
  <c r="E221" i="16" s="1"/>
  <c r="B215" i="26"/>
  <c r="A215" i="26" s="1"/>
  <c r="F215" i="26"/>
  <c r="E218" i="21"/>
  <c r="S219" i="18"/>
  <c r="L221" i="11"/>
  <c r="J222" i="11" s="1"/>
  <c r="M221" i="11"/>
  <c r="K222" i="11" s="1"/>
  <c r="I217" i="23"/>
  <c r="M218" i="20"/>
  <c r="K219" i="20" s="1"/>
  <c r="L218" i="20"/>
  <c r="J219" i="20" s="1"/>
  <c r="D219" i="20" s="1"/>
  <c r="I221" i="15"/>
  <c r="L217" i="22"/>
  <c r="J218" i="22" s="1"/>
  <c r="D218" i="22" s="1"/>
  <c r="M217" i="22"/>
  <c r="K218" i="22" s="1"/>
  <c r="T221" i="11"/>
  <c r="I234" i="29"/>
  <c r="D234" i="29"/>
  <c r="S216" i="25"/>
  <c r="T216" i="25" s="1"/>
  <c r="B217" i="23"/>
  <c r="A217" i="23" s="1"/>
  <c r="F217" i="23"/>
  <c r="E220" i="17"/>
  <c r="U232" i="29"/>
  <c r="T233" i="29"/>
  <c r="I218" i="21"/>
  <c r="B218" i="20"/>
  <c r="A218" i="20" s="1"/>
  <c r="F218" i="20"/>
  <c r="S220" i="16"/>
  <c r="I216" i="25"/>
  <c r="I220" i="17"/>
  <c r="B220" i="16"/>
  <c r="A220" i="16" s="1"/>
  <c r="F220" i="16"/>
  <c r="B221" i="15"/>
  <c r="A221" i="15" s="1"/>
  <c r="F221" i="15"/>
  <c r="S215" i="26"/>
  <c r="D216" i="25"/>
  <c r="E219" i="19"/>
  <c r="U217" i="20"/>
  <c r="S234" i="29"/>
  <c r="U233" i="29" s="1"/>
  <c r="M215" i="26"/>
  <c r="K216" i="26" s="1"/>
  <c r="L215" i="26"/>
  <c r="J216" i="26" s="1"/>
  <c r="D216" i="26" s="1"/>
  <c r="T216" i="23"/>
  <c r="U215" i="23"/>
  <c r="U216" i="23" l="1"/>
  <c r="B216" i="25"/>
  <c r="A216" i="25" s="1"/>
  <c r="F216" i="25"/>
  <c r="B221" i="16"/>
  <c r="A221" i="16" s="1"/>
  <c r="F221" i="16"/>
  <c r="B219" i="20"/>
  <c r="A219" i="20" s="1"/>
  <c r="F219" i="20"/>
  <c r="S220" i="17"/>
  <c r="B234" i="29"/>
  <c r="A234" i="29" s="1"/>
  <c r="F234" i="29"/>
  <c r="S217" i="24"/>
  <c r="L221" i="15"/>
  <c r="J222" i="15" s="1"/>
  <c r="M221" i="15"/>
  <c r="K222" i="15" s="1"/>
  <c r="S220" i="18"/>
  <c r="U219" i="18" s="1"/>
  <c r="B216" i="26"/>
  <c r="A216" i="26" s="1"/>
  <c r="F216" i="26"/>
  <c r="I220" i="18"/>
  <c r="D220" i="18"/>
  <c r="U215" i="24"/>
  <c r="T216" i="24"/>
  <c r="I216" i="26"/>
  <c r="L220" i="17"/>
  <c r="J221" i="17" s="1"/>
  <c r="M220" i="17"/>
  <c r="K221" i="17" s="1"/>
  <c r="E221" i="17" s="1"/>
  <c r="S221" i="16"/>
  <c r="T221" i="16" s="1"/>
  <c r="L234" i="29"/>
  <c r="J235" i="29" s="1"/>
  <c r="M234" i="29"/>
  <c r="K235" i="29" s="1"/>
  <c r="E218" i="22"/>
  <c r="I219" i="20"/>
  <c r="T219" i="18"/>
  <c r="U218" i="18"/>
  <c r="S218" i="21"/>
  <c r="U214" i="26"/>
  <c r="T215" i="26"/>
  <c r="M216" i="25"/>
  <c r="K217" i="25" s="1"/>
  <c r="L216" i="25"/>
  <c r="J217" i="25" s="1"/>
  <c r="I222" i="11"/>
  <c r="I221" i="16"/>
  <c r="I217" i="24"/>
  <c r="D217" i="24"/>
  <c r="U220" i="16"/>
  <c r="T220" i="16"/>
  <c r="U219" i="16"/>
  <c r="L217" i="23"/>
  <c r="J218" i="23" s="1"/>
  <c r="M217" i="23"/>
  <c r="K218" i="23" s="1"/>
  <c r="S221" i="15"/>
  <c r="B219" i="19"/>
  <c r="A219" i="19" s="1"/>
  <c r="F219" i="19"/>
  <c r="B218" i="22"/>
  <c r="A218" i="22" s="1"/>
  <c r="F218" i="22"/>
  <c r="S219" i="19"/>
  <c r="E216" i="26"/>
  <c r="M218" i="21"/>
  <c r="K219" i="21" s="1"/>
  <c r="E219" i="21" s="1"/>
  <c r="L218" i="21"/>
  <c r="J219" i="21" s="1"/>
  <c r="T234" i="29"/>
  <c r="I218" i="22"/>
  <c r="E219" i="20"/>
  <c r="E222" i="11"/>
  <c r="M219" i="19"/>
  <c r="K220" i="19" s="1"/>
  <c r="L219" i="19"/>
  <c r="J220" i="19" s="1"/>
  <c r="D220" i="19" s="1"/>
  <c r="U215" i="25"/>
  <c r="D222" i="11"/>
  <c r="T220" i="18" l="1"/>
  <c r="I217" i="25"/>
  <c r="I235" i="29"/>
  <c r="B220" i="18"/>
  <c r="A220" i="18" s="1"/>
  <c r="F220" i="18"/>
  <c r="M218" i="22"/>
  <c r="K219" i="22" s="1"/>
  <c r="E219" i="22" s="1"/>
  <c r="L218" i="22"/>
  <c r="J219" i="22" s="1"/>
  <c r="T219" i="19"/>
  <c r="U218" i="19"/>
  <c r="E218" i="23"/>
  <c r="B217" i="24"/>
  <c r="A217" i="24" s="1"/>
  <c r="F217" i="24"/>
  <c r="M221" i="16"/>
  <c r="K222" i="16" s="1"/>
  <c r="L221" i="16"/>
  <c r="J222" i="16" s="1"/>
  <c r="S219" i="20"/>
  <c r="I218" i="23"/>
  <c r="D218" i="23"/>
  <c r="L222" i="11"/>
  <c r="J223" i="11" s="1"/>
  <c r="M222" i="11"/>
  <c r="K223" i="11" s="1"/>
  <c r="E223" i="11" s="1"/>
  <c r="T218" i="21"/>
  <c r="U217" i="21"/>
  <c r="U216" i="24"/>
  <c r="M220" i="18"/>
  <c r="K221" i="18" s="1"/>
  <c r="L220" i="18"/>
  <c r="J221" i="18" s="1"/>
  <c r="T220" i="17"/>
  <c r="U219" i="17"/>
  <c r="D217" i="25"/>
  <c r="B222" i="11"/>
  <c r="A222" i="11" s="1"/>
  <c r="F222" i="11"/>
  <c r="S222" i="11"/>
  <c r="E220" i="19"/>
  <c r="T221" i="15"/>
  <c r="U220" i="15"/>
  <c r="M219" i="20"/>
  <c r="K220" i="20" s="1"/>
  <c r="E220" i="20" s="1"/>
  <c r="L219" i="20"/>
  <c r="J220" i="20" s="1"/>
  <c r="I221" i="17"/>
  <c r="D221" i="17"/>
  <c r="I219" i="21"/>
  <c r="D219" i="21"/>
  <c r="B220" i="19"/>
  <c r="A220" i="19" s="1"/>
  <c r="F220" i="19"/>
  <c r="E217" i="25"/>
  <c r="S219" i="21"/>
  <c r="U218" i="21" s="1"/>
  <c r="S218" i="22"/>
  <c r="I222" i="15"/>
  <c r="D222" i="15"/>
  <c r="S221" i="17"/>
  <c r="T221" i="17" s="1"/>
  <c r="I220" i="19"/>
  <c r="S216" i="26"/>
  <c r="E222" i="15"/>
  <c r="L217" i="24"/>
  <c r="J218" i="24" s="1"/>
  <c r="D218" i="24" s="1"/>
  <c r="M217" i="24"/>
  <c r="K218" i="24" s="1"/>
  <c r="E235" i="29"/>
  <c r="L216" i="26"/>
  <c r="J217" i="26" s="1"/>
  <c r="M216" i="26"/>
  <c r="K217" i="26" s="1"/>
  <c r="E217" i="26" s="1"/>
  <c r="T217" i="24"/>
  <c r="D235" i="29"/>
  <c r="T219" i="21" l="1"/>
  <c r="B218" i="24"/>
  <c r="A218" i="24" s="1"/>
  <c r="F218" i="24"/>
  <c r="S220" i="20"/>
  <c r="S217" i="26"/>
  <c r="T217" i="26" s="1"/>
  <c r="S219" i="22"/>
  <c r="T219" i="22" s="1"/>
  <c r="S217" i="25"/>
  <c r="I220" i="20"/>
  <c r="D220" i="20"/>
  <c r="B217" i="25"/>
  <c r="A217" i="25" s="1"/>
  <c r="F217" i="25"/>
  <c r="I223" i="11"/>
  <c r="E222" i="16"/>
  <c r="B235" i="29"/>
  <c r="A235" i="29" s="1"/>
  <c r="F235" i="29"/>
  <c r="S235" i="29"/>
  <c r="S222" i="15"/>
  <c r="U217" i="22"/>
  <c r="T218" i="22"/>
  <c r="B219" i="21"/>
  <c r="A219" i="21" s="1"/>
  <c r="F219" i="21"/>
  <c r="B221" i="17"/>
  <c r="A221" i="17" s="1"/>
  <c r="F221" i="17"/>
  <c r="I221" i="18"/>
  <c r="B218" i="23"/>
  <c r="A218" i="23" s="1"/>
  <c r="F218" i="23"/>
  <c r="D221" i="18"/>
  <c r="B222" i="15"/>
  <c r="A222" i="15" s="1"/>
  <c r="F222" i="15"/>
  <c r="S220" i="19"/>
  <c r="D223" i="11"/>
  <c r="E221" i="18"/>
  <c r="I219" i="22"/>
  <c r="D219" i="22"/>
  <c r="M217" i="25"/>
  <c r="K218" i="25" s="1"/>
  <c r="E218" i="25" s="1"/>
  <c r="L217" i="25"/>
  <c r="J218" i="25" s="1"/>
  <c r="D218" i="25" s="1"/>
  <c r="I218" i="24"/>
  <c r="M222" i="15"/>
  <c r="K223" i="15" s="1"/>
  <c r="E223" i="15" s="1"/>
  <c r="L222" i="15"/>
  <c r="J223" i="15" s="1"/>
  <c r="S223" i="11"/>
  <c r="U222" i="11" s="1"/>
  <c r="S218" i="23"/>
  <c r="U215" i="26"/>
  <c r="T216" i="26"/>
  <c r="I217" i="26"/>
  <c r="D217" i="26"/>
  <c r="E218" i="24"/>
  <c r="L220" i="19"/>
  <c r="J221" i="19" s="1"/>
  <c r="M220" i="19"/>
  <c r="K221" i="19" s="1"/>
  <c r="E221" i="19" s="1"/>
  <c r="L219" i="21"/>
  <c r="J220" i="21" s="1"/>
  <c r="D220" i="21" s="1"/>
  <c r="M219" i="21"/>
  <c r="K220" i="21" s="1"/>
  <c r="L221" i="17"/>
  <c r="J222" i="17" s="1"/>
  <c r="M221" i="17"/>
  <c r="K222" i="17" s="1"/>
  <c r="U221" i="11"/>
  <c r="T222" i="11"/>
  <c r="U220" i="17"/>
  <c r="L218" i="23"/>
  <c r="J219" i="23" s="1"/>
  <c r="M218" i="23"/>
  <c r="K219" i="23" s="1"/>
  <c r="U218" i="20"/>
  <c r="T219" i="20"/>
  <c r="I222" i="16"/>
  <c r="D222" i="16"/>
  <c r="L235" i="29"/>
  <c r="J236" i="29" s="1"/>
  <c r="D236" i="29" s="1"/>
  <c r="M235" i="29"/>
  <c r="K236" i="29" s="1"/>
  <c r="E236" i="29" s="1"/>
  <c r="U216" i="26" l="1"/>
  <c r="U218" i="22"/>
  <c r="S236" i="29"/>
  <c r="U235" i="29" s="1"/>
  <c r="S221" i="19"/>
  <c r="U220" i="19" s="1"/>
  <c r="B218" i="25"/>
  <c r="A218" i="25" s="1"/>
  <c r="F218" i="25"/>
  <c r="M220" i="20"/>
  <c r="K221" i="20" s="1"/>
  <c r="L220" i="20"/>
  <c r="J221" i="20" s="1"/>
  <c r="D221" i="20" s="1"/>
  <c r="E220" i="21"/>
  <c r="B217" i="26"/>
  <c r="A217" i="26" s="1"/>
  <c r="F217" i="26"/>
  <c r="T220" i="19"/>
  <c r="U219" i="19"/>
  <c r="B236" i="29"/>
  <c r="A236" i="29" s="1"/>
  <c r="F236" i="29"/>
  <c r="S218" i="25"/>
  <c r="U217" i="25" s="1"/>
  <c r="I236" i="29"/>
  <c r="M222" i="16"/>
  <c r="K223" i="16" s="1"/>
  <c r="E223" i="16" s="1"/>
  <c r="L222" i="16"/>
  <c r="J223" i="16" s="1"/>
  <c r="D223" i="16" s="1"/>
  <c r="U219" i="20"/>
  <c r="T223" i="11"/>
  <c r="I220" i="21"/>
  <c r="I221" i="19"/>
  <c r="D221" i="19"/>
  <c r="I223" i="15"/>
  <c r="I218" i="25"/>
  <c r="L219" i="22"/>
  <c r="J220" i="22" s="1"/>
  <c r="M219" i="22"/>
  <c r="K220" i="22" s="1"/>
  <c r="B221" i="18"/>
  <c r="A221" i="18" s="1"/>
  <c r="F221" i="18"/>
  <c r="M223" i="11"/>
  <c r="K224" i="11" s="1"/>
  <c r="L223" i="11"/>
  <c r="J224" i="11" s="1"/>
  <c r="D224" i="11" s="1"/>
  <c r="B220" i="20"/>
  <c r="A220" i="20" s="1"/>
  <c r="F220" i="20"/>
  <c r="U216" i="25"/>
  <c r="T217" i="25"/>
  <c r="B222" i="16"/>
  <c r="A222" i="16" s="1"/>
  <c r="F222" i="16"/>
  <c r="I219" i="23"/>
  <c r="I222" i="17"/>
  <c r="U217" i="23"/>
  <c r="T218" i="23"/>
  <c r="M218" i="24"/>
  <c r="K219" i="24" s="1"/>
  <c r="E219" i="24" s="1"/>
  <c r="L218" i="24"/>
  <c r="J219" i="24" s="1"/>
  <c r="B219" i="22"/>
  <c r="A219" i="22" s="1"/>
  <c r="F219" i="22"/>
  <c r="B220" i="21"/>
  <c r="A220" i="21" s="1"/>
  <c r="F220" i="21"/>
  <c r="S223" i="15"/>
  <c r="U222" i="15" s="1"/>
  <c r="T220" i="20"/>
  <c r="S221" i="18"/>
  <c r="D219" i="23"/>
  <c r="D222" i="17"/>
  <c r="U221" i="15"/>
  <c r="T222" i="15"/>
  <c r="E222" i="17"/>
  <c r="S218" i="24"/>
  <c r="M217" i="26"/>
  <c r="K218" i="26" s="1"/>
  <c r="L217" i="26"/>
  <c r="J218" i="26" s="1"/>
  <c r="D218" i="26" s="1"/>
  <c r="E219" i="23"/>
  <c r="B223" i="11"/>
  <c r="A223" i="11" s="1"/>
  <c r="F223" i="11"/>
  <c r="D223" i="15"/>
  <c r="L221" i="18"/>
  <c r="J222" i="18" s="1"/>
  <c r="M221" i="18"/>
  <c r="K222" i="18" s="1"/>
  <c r="E222" i="18" s="1"/>
  <c r="U234" i="29"/>
  <c r="T235" i="29"/>
  <c r="S222" i="16"/>
  <c r="T236" i="29" l="1"/>
  <c r="T221" i="19"/>
  <c r="T218" i="25"/>
  <c r="T223" i="15"/>
  <c r="B218" i="26"/>
  <c r="A218" i="26" s="1"/>
  <c r="F218" i="26"/>
  <c r="S222" i="18"/>
  <c r="U221" i="16"/>
  <c r="T222" i="16"/>
  <c r="L223" i="15"/>
  <c r="J224" i="15" s="1"/>
  <c r="M223" i="15"/>
  <c r="K224" i="15" s="1"/>
  <c r="E221" i="20"/>
  <c r="B224" i="11"/>
  <c r="A224" i="11" s="1"/>
  <c r="F224" i="11"/>
  <c r="I219" i="24"/>
  <c r="D219" i="24"/>
  <c r="B223" i="16"/>
  <c r="A223" i="16" s="1"/>
  <c r="F223" i="16"/>
  <c r="I222" i="18"/>
  <c r="S219" i="23"/>
  <c r="T218" i="24"/>
  <c r="U217" i="24"/>
  <c r="B222" i="17"/>
  <c r="A222" i="17" s="1"/>
  <c r="F222" i="17"/>
  <c r="D222" i="18"/>
  <c r="B221" i="19"/>
  <c r="A221" i="19" s="1"/>
  <c r="F221" i="19"/>
  <c r="M220" i="21"/>
  <c r="K221" i="21" s="1"/>
  <c r="L220" i="21"/>
  <c r="J221" i="21" s="1"/>
  <c r="E218" i="26"/>
  <c r="M222" i="17"/>
  <c r="K223" i="17" s="1"/>
  <c r="L222" i="17"/>
  <c r="J223" i="17" s="1"/>
  <c r="D223" i="17" s="1"/>
  <c r="E224" i="11"/>
  <c r="I220" i="22"/>
  <c r="L221" i="19"/>
  <c r="J222" i="19" s="1"/>
  <c r="M221" i="19"/>
  <c r="K222" i="19" s="1"/>
  <c r="S219" i="24"/>
  <c r="U218" i="24" s="1"/>
  <c r="M219" i="23"/>
  <c r="K220" i="23" s="1"/>
  <c r="L219" i="23"/>
  <c r="J220" i="23" s="1"/>
  <c r="B221" i="20"/>
  <c r="A221" i="20" s="1"/>
  <c r="F221" i="20"/>
  <c r="M218" i="25"/>
  <c r="K219" i="25" s="1"/>
  <c r="L218" i="25"/>
  <c r="J219" i="25" s="1"/>
  <c r="I223" i="16"/>
  <c r="S223" i="16"/>
  <c r="T223" i="16" s="1"/>
  <c r="B223" i="15"/>
  <c r="A223" i="15" s="1"/>
  <c r="D224" i="15"/>
  <c r="F223" i="15"/>
  <c r="I218" i="26"/>
  <c r="S222" i="17"/>
  <c r="B219" i="23"/>
  <c r="A219" i="23" s="1"/>
  <c r="F219" i="23"/>
  <c r="U220" i="18"/>
  <c r="T221" i="18"/>
  <c r="D220" i="22"/>
  <c r="I224" i="11"/>
  <c r="E220" i="22"/>
  <c r="M236" i="29"/>
  <c r="K237" i="29" s="1"/>
  <c r="L236" i="29"/>
  <c r="J237" i="29" s="1"/>
  <c r="S220" i="21"/>
  <c r="I221" i="20"/>
  <c r="T219" i="24" l="1"/>
  <c r="L218" i="26"/>
  <c r="J219" i="26" s="1"/>
  <c r="M218" i="26"/>
  <c r="K219" i="26" s="1"/>
  <c r="E219" i="26" s="1"/>
  <c r="I220" i="23"/>
  <c r="I221" i="21"/>
  <c r="D221" i="21"/>
  <c r="B223" i="17"/>
  <c r="A223" i="17" s="1"/>
  <c r="F223" i="17"/>
  <c r="M219" i="24"/>
  <c r="K220" i="24" s="1"/>
  <c r="L219" i="24"/>
  <c r="J220" i="24" s="1"/>
  <c r="D220" i="24" s="1"/>
  <c r="S221" i="20"/>
  <c r="L221" i="20"/>
  <c r="J222" i="20" s="1"/>
  <c r="M221" i="20"/>
  <c r="K222" i="20" s="1"/>
  <c r="E222" i="20" s="1"/>
  <c r="M224" i="11"/>
  <c r="K225" i="11" s="1"/>
  <c r="L224" i="11"/>
  <c r="J225" i="11" s="1"/>
  <c r="T222" i="18"/>
  <c r="S224" i="11"/>
  <c r="L222" i="18"/>
  <c r="J223" i="18" s="1"/>
  <c r="M222" i="18"/>
  <c r="K223" i="18" s="1"/>
  <c r="E221" i="21"/>
  <c r="B220" i="22"/>
  <c r="A220" i="22" s="1"/>
  <c r="F220" i="22"/>
  <c r="U221" i="18"/>
  <c r="E223" i="17"/>
  <c r="L223" i="16"/>
  <c r="J224" i="16" s="1"/>
  <c r="M223" i="16"/>
  <c r="K224" i="16" s="1"/>
  <c r="I222" i="19"/>
  <c r="E220" i="23"/>
  <c r="B219" i="24"/>
  <c r="A219" i="24" s="1"/>
  <c r="F219" i="24"/>
  <c r="E224" i="15"/>
  <c r="U222" i="16"/>
  <c r="I237" i="29"/>
  <c r="D237" i="29"/>
  <c r="E219" i="25"/>
  <c r="M220" i="22"/>
  <c r="K221" i="22" s="1"/>
  <c r="E221" i="22" s="1"/>
  <c r="L220" i="22"/>
  <c r="J221" i="22" s="1"/>
  <c r="D221" i="22" s="1"/>
  <c r="E237" i="29"/>
  <c r="D220" i="23"/>
  <c r="E222" i="19"/>
  <c r="S220" i="22"/>
  <c r="U219" i="21"/>
  <c r="T220" i="21"/>
  <c r="T222" i="17"/>
  <c r="U221" i="17"/>
  <c r="B224" i="15"/>
  <c r="A224" i="15" s="1"/>
  <c r="F224" i="15"/>
  <c r="I219" i="25"/>
  <c r="D219" i="25"/>
  <c r="I223" i="17"/>
  <c r="S218" i="26"/>
  <c r="D222" i="19"/>
  <c r="B222" i="18"/>
  <c r="A222" i="18" s="1"/>
  <c r="F222" i="18"/>
  <c r="T219" i="23"/>
  <c r="U218" i="23"/>
  <c r="I224" i="15"/>
  <c r="B221" i="22" l="1"/>
  <c r="A221" i="22" s="1"/>
  <c r="F221" i="22"/>
  <c r="S222" i="20"/>
  <c r="L219" i="25"/>
  <c r="J220" i="25" s="1"/>
  <c r="D220" i="25" s="1"/>
  <c r="M219" i="25"/>
  <c r="K220" i="25" s="1"/>
  <c r="E220" i="25" s="1"/>
  <c r="S220" i="23"/>
  <c r="S221" i="21"/>
  <c r="U223" i="11"/>
  <c r="T224" i="11"/>
  <c r="B221" i="21"/>
  <c r="A221" i="21" s="1"/>
  <c r="F221" i="21"/>
  <c r="B222" i="19"/>
  <c r="A222" i="19" s="1"/>
  <c r="F222" i="19"/>
  <c r="B237" i="29"/>
  <c r="A237" i="29" s="1"/>
  <c r="F237" i="29"/>
  <c r="S224" i="15"/>
  <c r="I223" i="18"/>
  <c r="L220" i="23"/>
  <c r="J221" i="23" s="1"/>
  <c r="D221" i="23" s="1"/>
  <c r="M220" i="23"/>
  <c r="K221" i="23" s="1"/>
  <c r="S219" i="26"/>
  <c r="U218" i="26" s="1"/>
  <c r="B219" i="25"/>
  <c r="A219" i="25" s="1"/>
  <c r="F219" i="25"/>
  <c r="B220" i="23"/>
  <c r="A220" i="23" s="1"/>
  <c r="F220" i="23"/>
  <c r="I222" i="20"/>
  <c r="D222" i="20"/>
  <c r="T221" i="20"/>
  <c r="U220" i="20"/>
  <c r="S221" i="22"/>
  <c r="U220" i="22" s="1"/>
  <c r="S222" i="19"/>
  <c r="I224" i="16"/>
  <c r="D224" i="16"/>
  <c r="E223" i="18"/>
  <c r="E220" i="24"/>
  <c r="M223" i="17"/>
  <c r="K224" i="17" s="1"/>
  <c r="E224" i="17" s="1"/>
  <c r="L223" i="17"/>
  <c r="J224" i="17" s="1"/>
  <c r="U219" i="22"/>
  <c r="T220" i="22"/>
  <c r="I221" i="22"/>
  <c r="B220" i="24"/>
  <c r="A220" i="24" s="1"/>
  <c r="F220" i="24"/>
  <c r="M221" i="21"/>
  <c r="K222" i="21" s="1"/>
  <c r="E222" i="21" s="1"/>
  <c r="L221" i="21"/>
  <c r="J222" i="21" s="1"/>
  <c r="M224" i="15"/>
  <c r="K225" i="15" s="1"/>
  <c r="L224" i="15"/>
  <c r="J225" i="15" s="1"/>
  <c r="D223" i="18"/>
  <c r="U217" i="26"/>
  <c r="T218" i="26"/>
  <c r="S237" i="29"/>
  <c r="S219" i="25"/>
  <c r="M237" i="29"/>
  <c r="K238" i="29" s="1"/>
  <c r="E238" i="29" s="1"/>
  <c r="L237" i="29"/>
  <c r="J238" i="29" s="1"/>
  <c r="D238" i="29" s="1"/>
  <c r="L222" i="19"/>
  <c r="J223" i="19" s="1"/>
  <c r="D223" i="19" s="1"/>
  <c r="M222" i="19"/>
  <c r="K223" i="19" s="1"/>
  <c r="E224" i="16"/>
  <c r="S223" i="17"/>
  <c r="E225" i="11"/>
  <c r="I225" i="11"/>
  <c r="D225" i="11"/>
  <c r="I220" i="24"/>
  <c r="I219" i="26"/>
  <c r="D219" i="26"/>
  <c r="T221" i="22" l="1"/>
  <c r="T219" i="26"/>
  <c r="B223" i="19"/>
  <c r="A223" i="19" s="1"/>
  <c r="F223" i="19"/>
  <c r="U222" i="17"/>
  <c r="T223" i="17"/>
  <c r="S220" i="25"/>
  <c r="U219" i="25" s="1"/>
  <c r="L221" i="22"/>
  <c r="J222" i="22" s="1"/>
  <c r="M221" i="22"/>
  <c r="K222" i="22" s="1"/>
  <c r="B224" i="16"/>
  <c r="A224" i="16" s="1"/>
  <c r="F224" i="16"/>
  <c r="E225" i="15"/>
  <c r="S224" i="17"/>
  <c r="T224" i="17" s="1"/>
  <c r="U218" i="25"/>
  <c r="T219" i="25"/>
  <c r="I222" i="21"/>
  <c r="I221" i="23"/>
  <c r="S222" i="21"/>
  <c r="U221" i="21" s="1"/>
  <c r="S224" i="16"/>
  <c r="S238" i="29"/>
  <c r="U237" i="29" s="1"/>
  <c r="B223" i="18"/>
  <c r="A223" i="18" s="1"/>
  <c r="F223" i="18"/>
  <c r="S223" i="18"/>
  <c r="M224" i="16"/>
  <c r="K225" i="16" s="1"/>
  <c r="E225" i="16" s="1"/>
  <c r="L224" i="16"/>
  <c r="J225" i="16" s="1"/>
  <c r="T222" i="20"/>
  <c r="M222" i="20"/>
  <c r="K223" i="20" s="1"/>
  <c r="L222" i="20"/>
  <c r="J223" i="20" s="1"/>
  <c r="L223" i="18"/>
  <c r="J224" i="18" s="1"/>
  <c r="D224" i="18" s="1"/>
  <c r="M223" i="18"/>
  <c r="K224" i="18" s="1"/>
  <c r="U220" i="21"/>
  <c r="T221" i="21"/>
  <c r="I220" i="25"/>
  <c r="B225" i="11"/>
  <c r="A225" i="11" s="1"/>
  <c r="F225" i="11"/>
  <c r="U221" i="19"/>
  <c r="T222" i="19"/>
  <c r="B222" i="20"/>
  <c r="A222" i="20" s="1"/>
  <c r="F222" i="20"/>
  <c r="B238" i="29"/>
  <c r="A238" i="29" s="1"/>
  <c r="F238" i="29"/>
  <c r="T220" i="23"/>
  <c r="U219" i="23"/>
  <c r="L219" i="26"/>
  <c r="J220" i="26" s="1"/>
  <c r="D220" i="26" s="1"/>
  <c r="M219" i="26"/>
  <c r="K220" i="26" s="1"/>
  <c r="I223" i="19"/>
  <c r="I224" i="17"/>
  <c r="D224" i="17"/>
  <c r="B221" i="23"/>
  <c r="A221" i="23" s="1"/>
  <c r="F221" i="23"/>
  <c r="B220" i="25"/>
  <c r="A220" i="25" s="1"/>
  <c r="F220" i="25"/>
  <c r="T224" i="15"/>
  <c r="U223" i="15"/>
  <c r="L225" i="11"/>
  <c r="J226" i="11" s="1"/>
  <c r="D226" i="11" s="1"/>
  <c r="M225" i="11"/>
  <c r="K226" i="11" s="1"/>
  <c r="E226" i="11" s="1"/>
  <c r="I238" i="29"/>
  <c r="B219" i="26"/>
  <c r="A219" i="26" s="1"/>
  <c r="F219" i="26"/>
  <c r="M220" i="24"/>
  <c r="K221" i="24" s="1"/>
  <c r="E221" i="24" s="1"/>
  <c r="L220" i="24"/>
  <c r="J221" i="24" s="1"/>
  <c r="S225" i="11"/>
  <c r="U236" i="29"/>
  <c r="T237" i="29"/>
  <c r="I225" i="15"/>
  <c r="D225" i="15"/>
  <c r="S220" i="24"/>
  <c r="E223" i="19"/>
  <c r="U221" i="20"/>
  <c r="D222" i="21"/>
  <c r="E221" i="23"/>
  <c r="T238" i="29" l="1"/>
  <c r="T222" i="21"/>
  <c r="M223" i="19"/>
  <c r="K224" i="19" s="1"/>
  <c r="E224" i="19" s="1"/>
  <c r="L223" i="19"/>
  <c r="J224" i="19" s="1"/>
  <c r="M220" i="25"/>
  <c r="K221" i="25" s="1"/>
  <c r="L220" i="25"/>
  <c r="J221" i="25" s="1"/>
  <c r="I223" i="20"/>
  <c r="B224" i="18"/>
  <c r="A224" i="18" s="1"/>
  <c r="F224" i="18"/>
  <c r="E222" i="22"/>
  <c r="S223" i="19"/>
  <c r="D223" i="20"/>
  <c r="B226" i="11"/>
  <c r="A226" i="11" s="1"/>
  <c r="F226" i="11"/>
  <c r="I225" i="16"/>
  <c r="T224" i="16"/>
  <c r="U223" i="16"/>
  <c r="M225" i="15"/>
  <c r="K226" i="15" s="1"/>
  <c r="E226" i="15" s="1"/>
  <c r="L225" i="15"/>
  <c r="J226" i="15" s="1"/>
  <c r="D226" i="15" s="1"/>
  <c r="I221" i="24"/>
  <c r="D221" i="24"/>
  <c r="I226" i="11"/>
  <c r="E220" i="26"/>
  <c r="I224" i="18"/>
  <c r="D225" i="16"/>
  <c r="B225" i="15"/>
  <c r="A225" i="15" s="1"/>
  <c r="F225" i="15"/>
  <c r="S226" i="11"/>
  <c r="T226" i="11" s="1"/>
  <c r="L238" i="29"/>
  <c r="J239" i="29" s="1"/>
  <c r="M238" i="29"/>
  <c r="K239" i="29" s="1"/>
  <c r="T223" i="18"/>
  <c r="U222" i="18"/>
  <c r="S225" i="16"/>
  <c r="T225" i="11"/>
  <c r="U224" i="11"/>
  <c r="B220" i="26"/>
  <c r="A220" i="26" s="1"/>
  <c r="F220" i="26"/>
  <c r="B224" i="17"/>
  <c r="A224" i="17" s="1"/>
  <c r="F224" i="17"/>
  <c r="E223" i="20"/>
  <c r="L221" i="23"/>
  <c r="J222" i="23" s="1"/>
  <c r="M221" i="23"/>
  <c r="K222" i="23" s="1"/>
  <c r="S225" i="15"/>
  <c r="I222" i="22"/>
  <c r="D222" i="22"/>
  <c r="S221" i="23"/>
  <c r="U219" i="24"/>
  <c r="T220" i="24"/>
  <c r="B222" i="21"/>
  <c r="A222" i="21" s="1"/>
  <c r="F222" i="21"/>
  <c r="S221" i="24"/>
  <c r="U220" i="24" s="1"/>
  <c r="L224" i="17"/>
  <c r="J225" i="17" s="1"/>
  <c r="D225" i="17" s="1"/>
  <c r="M224" i="17"/>
  <c r="K225" i="17" s="1"/>
  <c r="I220" i="26"/>
  <c r="E224" i="18"/>
  <c r="M222" i="21"/>
  <c r="K223" i="21" s="1"/>
  <c r="L222" i="21"/>
  <c r="J223" i="21" s="1"/>
  <c r="D223" i="21" s="1"/>
  <c r="T220" i="25"/>
  <c r="U223" i="17"/>
  <c r="U225" i="11" l="1"/>
  <c r="T221" i="24"/>
  <c r="B225" i="17"/>
  <c r="A225" i="17" s="1"/>
  <c r="F225" i="17"/>
  <c r="T225" i="15"/>
  <c r="U224" i="15"/>
  <c r="B226" i="15"/>
  <c r="A226" i="15" s="1"/>
  <c r="F226" i="15"/>
  <c r="S224" i="18"/>
  <c r="L225" i="16"/>
  <c r="J226" i="16" s="1"/>
  <c r="D226" i="16" s="1"/>
  <c r="M225" i="16"/>
  <c r="K226" i="16" s="1"/>
  <c r="T223" i="19"/>
  <c r="U222" i="19"/>
  <c r="I221" i="25"/>
  <c r="D221" i="25"/>
  <c r="E223" i="21"/>
  <c r="E225" i="17"/>
  <c r="E222" i="23"/>
  <c r="L222" i="22"/>
  <c r="J223" i="22" s="1"/>
  <c r="D223" i="22" s="1"/>
  <c r="M222" i="22"/>
  <c r="K223" i="22" s="1"/>
  <c r="E223" i="22" s="1"/>
  <c r="I222" i="23"/>
  <c r="D222" i="23"/>
  <c r="B225" i="16"/>
  <c r="A225" i="16" s="1"/>
  <c r="F225" i="16"/>
  <c r="M224" i="18"/>
  <c r="K225" i="18" s="1"/>
  <c r="L224" i="18"/>
  <c r="J225" i="18" s="1"/>
  <c r="L226" i="11"/>
  <c r="J227" i="11" s="1"/>
  <c r="M226" i="11"/>
  <c r="K227" i="11" s="1"/>
  <c r="I226" i="15"/>
  <c r="T225" i="16"/>
  <c r="B223" i="20"/>
  <c r="A223" i="20" s="1"/>
  <c r="F223" i="20"/>
  <c r="S222" i="22"/>
  <c r="E221" i="25"/>
  <c r="B223" i="21"/>
  <c r="A223" i="21" s="1"/>
  <c r="F223" i="21"/>
  <c r="B222" i="22"/>
  <c r="A222" i="22" s="1"/>
  <c r="F222" i="22"/>
  <c r="I239" i="29"/>
  <c r="D239" i="29"/>
  <c r="S224" i="19"/>
  <c r="U223" i="19" s="1"/>
  <c r="L223" i="20"/>
  <c r="J224" i="20" s="1"/>
  <c r="M223" i="20"/>
  <c r="K224" i="20" s="1"/>
  <c r="E224" i="20" s="1"/>
  <c r="I223" i="21"/>
  <c r="L220" i="26"/>
  <c r="J221" i="26" s="1"/>
  <c r="M220" i="26"/>
  <c r="K221" i="26" s="1"/>
  <c r="E221" i="26" s="1"/>
  <c r="L221" i="24"/>
  <c r="J222" i="24" s="1"/>
  <c r="D222" i="24" s="1"/>
  <c r="M221" i="24"/>
  <c r="K222" i="24" s="1"/>
  <c r="I225" i="17"/>
  <c r="T221" i="23"/>
  <c r="U220" i="23"/>
  <c r="S226" i="15"/>
  <c r="U225" i="15" s="1"/>
  <c r="S223" i="20"/>
  <c r="E239" i="29"/>
  <c r="S220" i="26"/>
  <c r="B221" i="24"/>
  <c r="A221" i="24" s="1"/>
  <c r="F221" i="24"/>
  <c r="U224" i="16"/>
  <c r="I224" i="19"/>
  <c r="D224" i="19"/>
  <c r="I221" i="26" l="1"/>
  <c r="D221" i="26"/>
  <c r="S222" i="23"/>
  <c r="S221" i="26"/>
  <c r="T221" i="26" s="1"/>
  <c r="E222" i="24"/>
  <c r="B226" i="16"/>
  <c r="A226" i="16" s="1"/>
  <c r="F226" i="16"/>
  <c r="L221" i="25"/>
  <c r="J222" i="25" s="1"/>
  <c r="D222" i="25" s="1"/>
  <c r="M221" i="25"/>
  <c r="K222" i="25" s="1"/>
  <c r="U219" i="26"/>
  <c r="T220" i="26"/>
  <c r="I222" i="24"/>
  <c r="M223" i="21"/>
  <c r="K224" i="21" s="1"/>
  <c r="L223" i="21"/>
  <c r="J224" i="21" s="1"/>
  <c r="B239" i="29"/>
  <c r="A239" i="29" s="1"/>
  <c r="F239" i="29"/>
  <c r="S221" i="25"/>
  <c r="L226" i="15"/>
  <c r="J227" i="15" s="1"/>
  <c r="M226" i="15"/>
  <c r="K227" i="15" s="1"/>
  <c r="I225" i="18"/>
  <c r="D225" i="18"/>
  <c r="E226" i="16"/>
  <c r="U222" i="20"/>
  <c r="T223" i="20"/>
  <c r="M225" i="17"/>
  <c r="K226" i="17" s="1"/>
  <c r="E226" i="17" s="1"/>
  <c r="L225" i="17"/>
  <c r="J226" i="17" s="1"/>
  <c r="I224" i="20"/>
  <c r="L239" i="29"/>
  <c r="J240" i="29" s="1"/>
  <c r="M239" i="29"/>
  <c r="K240" i="29" s="1"/>
  <c r="E240" i="29" s="1"/>
  <c r="B223" i="22"/>
  <c r="A223" i="22" s="1"/>
  <c r="F223" i="22"/>
  <c r="S223" i="22"/>
  <c r="T223" i="22" s="1"/>
  <c r="E227" i="11"/>
  <c r="U223" i="18"/>
  <c r="T224" i="18"/>
  <c r="B224" i="19"/>
  <c r="A224" i="19" s="1"/>
  <c r="F224" i="19"/>
  <c r="U221" i="22"/>
  <c r="T222" i="22"/>
  <c r="I227" i="11"/>
  <c r="D227" i="11"/>
  <c r="L222" i="23"/>
  <c r="J223" i="23" s="1"/>
  <c r="D223" i="23" s="1"/>
  <c r="M222" i="23"/>
  <c r="K223" i="23" s="1"/>
  <c r="S223" i="21"/>
  <c r="T224" i="19"/>
  <c r="M224" i="19"/>
  <c r="K225" i="19" s="1"/>
  <c r="L224" i="19"/>
  <c r="J225" i="19" s="1"/>
  <c r="D225" i="19" s="1"/>
  <c r="B222" i="24"/>
  <c r="A222" i="24" s="1"/>
  <c r="F222" i="24"/>
  <c r="S239" i="29"/>
  <c r="S224" i="20"/>
  <c r="U223" i="20" s="1"/>
  <c r="D224" i="20"/>
  <c r="B222" i="23"/>
  <c r="A222" i="23" s="1"/>
  <c r="F222" i="23"/>
  <c r="I223" i="22"/>
  <c r="S225" i="17"/>
  <c r="B221" i="25"/>
  <c r="A221" i="25" s="1"/>
  <c r="F221" i="25"/>
  <c r="I226" i="16"/>
  <c r="E225" i="18"/>
  <c r="T226" i="15"/>
  <c r="U220" i="26" l="1"/>
  <c r="E225" i="19"/>
  <c r="S227" i="11"/>
  <c r="E227" i="15"/>
  <c r="T222" i="23"/>
  <c r="U221" i="23"/>
  <c r="B223" i="23"/>
  <c r="A223" i="23" s="1"/>
  <c r="F223" i="23"/>
  <c r="I223" i="23"/>
  <c r="B225" i="18"/>
  <c r="A225" i="18" s="1"/>
  <c r="F225" i="18"/>
  <c r="L222" i="24"/>
  <c r="J223" i="24" s="1"/>
  <c r="M222" i="24"/>
  <c r="K223" i="24" s="1"/>
  <c r="E223" i="24" s="1"/>
  <c r="S222" i="24"/>
  <c r="B222" i="25"/>
  <c r="A222" i="25" s="1"/>
  <c r="F222" i="25"/>
  <c r="B227" i="11"/>
  <c r="A227" i="11" s="1"/>
  <c r="F227" i="11"/>
  <c r="B225" i="19"/>
  <c r="A225" i="19" s="1"/>
  <c r="F225" i="19"/>
  <c r="S226" i="16"/>
  <c r="E222" i="25"/>
  <c r="I222" i="25"/>
  <c r="S226" i="17"/>
  <c r="T226" i="17" s="1"/>
  <c r="B224" i="20"/>
  <c r="A224" i="20" s="1"/>
  <c r="F224" i="20"/>
  <c r="M227" i="11"/>
  <c r="K228" i="11" s="1"/>
  <c r="L227" i="11"/>
  <c r="J228" i="11" s="1"/>
  <c r="I240" i="29"/>
  <c r="S225" i="18"/>
  <c r="T225" i="17"/>
  <c r="U224" i="17"/>
  <c r="M224" i="20"/>
  <c r="K225" i="20" s="1"/>
  <c r="L224" i="20"/>
  <c r="J225" i="20" s="1"/>
  <c r="D225" i="20" s="1"/>
  <c r="I227" i="15"/>
  <c r="D227" i="15"/>
  <c r="D240" i="29"/>
  <c r="B221" i="26"/>
  <c r="A221" i="26" s="1"/>
  <c r="F221" i="26"/>
  <c r="S240" i="29"/>
  <c r="U239" i="29" s="1"/>
  <c r="E224" i="21"/>
  <c r="L226" i="16"/>
  <c r="J227" i="16" s="1"/>
  <c r="M226" i="16"/>
  <c r="K227" i="16" s="1"/>
  <c r="L223" i="22"/>
  <c r="J224" i="22" s="1"/>
  <c r="M223" i="22"/>
  <c r="K224" i="22" s="1"/>
  <c r="U238" i="29"/>
  <c r="T239" i="29"/>
  <c r="I225" i="19"/>
  <c r="T223" i="21"/>
  <c r="U222" i="21"/>
  <c r="U222" i="22"/>
  <c r="I226" i="17"/>
  <c r="D226" i="17"/>
  <c r="T224" i="20"/>
  <c r="L225" i="18"/>
  <c r="J226" i="18" s="1"/>
  <c r="D226" i="18" s="1"/>
  <c r="M225" i="18"/>
  <c r="K226" i="18" s="1"/>
  <c r="T221" i="25"/>
  <c r="U220" i="25"/>
  <c r="I224" i="21"/>
  <c r="D224" i="21"/>
  <c r="E223" i="23"/>
  <c r="M221" i="26"/>
  <c r="K222" i="26" s="1"/>
  <c r="L221" i="26"/>
  <c r="J222" i="26" s="1"/>
  <c r="U225" i="17" l="1"/>
  <c r="T240" i="29"/>
  <c r="B226" i="18"/>
  <c r="A226" i="18" s="1"/>
  <c r="F226" i="18"/>
  <c r="I223" i="24"/>
  <c r="D223" i="24"/>
  <c r="L223" i="23"/>
  <c r="J224" i="23" s="1"/>
  <c r="M223" i="23"/>
  <c r="K224" i="23" s="1"/>
  <c r="E224" i="23" s="1"/>
  <c r="I224" i="22"/>
  <c r="D224" i="22"/>
  <c r="M227" i="15"/>
  <c r="K228" i="15" s="1"/>
  <c r="E228" i="15" s="1"/>
  <c r="L227" i="15"/>
  <c r="J228" i="15" s="1"/>
  <c r="T222" i="24"/>
  <c r="U221" i="24"/>
  <c r="S227" i="15"/>
  <c r="B240" i="29"/>
  <c r="A240" i="29" s="1"/>
  <c r="F240" i="29"/>
  <c r="I225" i="20"/>
  <c r="U224" i="18"/>
  <c r="T225" i="18"/>
  <c r="M240" i="29"/>
  <c r="K241" i="29" s="1"/>
  <c r="L240" i="29"/>
  <c r="J241" i="29" s="1"/>
  <c r="S222" i="25"/>
  <c r="S225" i="19"/>
  <c r="E224" i="22"/>
  <c r="S224" i="21"/>
  <c r="B225" i="20"/>
  <c r="A225" i="20" s="1"/>
  <c r="F225" i="20"/>
  <c r="U225" i="16"/>
  <c r="T226" i="16"/>
  <c r="S223" i="24"/>
  <c r="U222" i="24" s="1"/>
  <c r="E228" i="11"/>
  <c r="I222" i="26"/>
  <c r="L224" i="21"/>
  <c r="J225" i="21" s="1"/>
  <c r="D225" i="21" s="1"/>
  <c r="M224" i="21"/>
  <c r="K225" i="21" s="1"/>
  <c r="E225" i="21" s="1"/>
  <c r="B226" i="17"/>
  <c r="A226" i="17" s="1"/>
  <c r="F226" i="17"/>
  <c r="D222" i="26"/>
  <c r="L222" i="25"/>
  <c r="J223" i="25" s="1"/>
  <c r="M222" i="25"/>
  <c r="K223" i="25" s="1"/>
  <c r="E223" i="25" s="1"/>
  <c r="T227" i="11"/>
  <c r="U226" i="11"/>
  <c r="E222" i="26"/>
  <c r="S223" i="23"/>
  <c r="B224" i="21"/>
  <c r="A224" i="21" s="1"/>
  <c r="F224" i="21"/>
  <c r="I226" i="18"/>
  <c r="L226" i="17"/>
  <c r="J227" i="17" s="1"/>
  <c r="D227" i="17" s="1"/>
  <c r="M226" i="17"/>
  <c r="K227" i="17" s="1"/>
  <c r="L225" i="19"/>
  <c r="J226" i="19" s="1"/>
  <c r="M225" i="19"/>
  <c r="K226" i="19" s="1"/>
  <c r="E226" i="19" s="1"/>
  <c r="I227" i="16"/>
  <c r="D227" i="16"/>
  <c r="B227" i="15"/>
  <c r="A227" i="15" s="1"/>
  <c r="F227" i="15"/>
  <c r="E225" i="20"/>
  <c r="E226" i="18"/>
  <c r="I228" i="11"/>
  <c r="E227" i="16"/>
  <c r="D228" i="11"/>
  <c r="T223" i="24" l="1"/>
  <c r="S226" i="19"/>
  <c r="U225" i="19" s="1"/>
  <c r="S223" i="25"/>
  <c r="T223" i="25" s="1"/>
  <c r="S227" i="16"/>
  <c r="B225" i="21"/>
  <c r="A225" i="21" s="1"/>
  <c r="F225" i="21"/>
  <c r="U226" i="15"/>
  <c r="T227" i="15"/>
  <c r="I228" i="15"/>
  <c r="B227" i="16"/>
  <c r="A227" i="16" s="1"/>
  <c r="F227" i="16"/>
  <c r="L226" i="18"/>
  <c r="J227" i="18" s="1"/>
  <c r="M226" i="18"/>
  <c r="K227" i="18" s="1"/>
  <c r="B227" i="17"/>
  <c r="A227" i="17" s="1"/>
  <c r="F227" i="17"/>
  <c r="S225" i="21"/>
  <c r="U224" i="21" s="1"/>
  <c r="L225" i="20"/>
  <c r="J226" i="20" s="1"/>
  <c r="M225" i="20"/>
  <c r="K226" i="20" s="1"/>
  <c r="E226" i="20" s="1"/>
  <c r="M228" i="11"/>
  <c r="K229" i="11" s="1"/>
  <c r="L228" i="11"/>
  <c r="J229" i="11" s="1"/>
  <c r="D229" i="11" s="1"/>
  <c r="U222" i="23"/>
  <c r="T223" i="23"/>
  <c r="I223" i="25"/>
  <c r="D223" i="25"/>
  <c r="M222" i="26"/>
  <c r="K223" i="26" s="1"/>
  <c r="E223" i="26" s="1"/>
  <c r="L222" i="26"/>
  <c r="J223" i="26" s="1"/>
  <c r="D223" i="26" s="1"/>
  <c r="T224" i="21"/>
  <c r="U223" i="21"/>
  <c r="U224" i="19"/>
  <c r="T225" i="19"/>
  <c r="I241" i="29"/>
  <c r="B224" i="22"/>
  <c r="A224" i="22" s="1"/>
  <c r="F224" i="22"/>
  <c r="S225" i="20"/>
  <c r="I225" i="21"/>
  <c r="L224" i="22"/>
  <c r="J225" i="22" s="1"/>
  <c r="M224" i="22"/>
  <c r="K225" i="22" s="1"/>
  <c r="I224" i="23"/>
  <c r="D224" i="23"/>
  <c r="I226" i="19"/>
  <c r="D226" i="19"/>
  <c r="S224" i="23"/>
  <c r="U223" i="23" s="1"/>
  <c r="S228" i="15"/>
  <c r="B223" i="24"/>
  <c r="A223" i="24" s="1"/>
  <c r="F223" i="24"/>
  <c r="E227" i="17"/>
  <c r="B228" i="11"/>
  <c r="A228" i="11" s="1"/>
  <c r="F228" i="11"/>
  <c r="S226" i="18"/>
  <c r="D228" i="15"/>
  <c r="L227" i="16"/>
  <c r="J228" i="16" s="1"/>
  <c r="M227" i="16"/>
  <c r="K228" i="16" s="1"/>
  <c r="I227" i="17"/>
  <c r="S222" i="26"/>
  <c r="B222" i="26"/>
  <c r="A222" i="26" s="1"/>
  <c r="F222" i="26"/>
  <c r="S228" i="11"/>
  <c r="S224" i="22"/>
  <c r="U221" i="25"/>
  <c r="T222" i="25"/>
  <c r="E241" i="29"/>
  <c r="D241" i="29"/>
  <c r="L223" i="24"/>
  <c r="J224" i="24" s="1"/>
  <c r="M223" i="24"/>
  <c r="K224" i="24" s="1"/>
  <c r="U222" i="25" l="1"/>
  <c r="T226" i="19"/>
  <c r="I228" i="16"/>
  <c r="M226" i="19"/>
  <c r="K227" i="19" s="1"/>
  <c r="L226" i="19"/>
  <c r="J227" i="19" s="1"/>
  <c r="D227" i="19" s="1"/>
  <c r="U226" i="16"/>
  <c r="T227" i="16"/>
  <c r="B223" i="26"/>
  <c r="A223" i="26" s="1"/>
  <c r="F223" i="26"/>
  <c r="B229" i="11"/>
  <c r="A229" i="11" s="1"/>
  <c r="F229" i="11"/>
  <c r="B224" i="23"/>
  <c r="A224" i="23" s="1"/>
  <c r="F224" i="23"/>
  <c r="U224" i="20"/>
  <c r="T225" i="20"/>
  <c r="E224" i="24"/>
  <c r="T228" i="11"/>
  <c r="U227" i="11"/>
  <c r="L227" i="17"/>
  <c r="J228" i="17" s="1"/>
  <c r="M227" i="17"/>
  <c r="K228" i="17" s="1"/>
  <c r="E227" i="18"/>
  <c r="B226" i="19"/>
  <c r="A226" i="19" s="1"/>
  <c r="F226" i="19"/>
  <c r="M225" i="21"/>
  <c r="K226" i="21" s="1"/>
  <c r="L225" i="21"/>
  <c r="J226" i="21" s="1"/>
  <c r="I223" i="26"/>
  <c r="M223" i="25"/>
  <c r="K224" i="25" s="1"/>
  <c r="L223" i="25"/>
  <c r="J224" i="25" s="1"/>
  <c r="D224" i="25" s="1"/>
  <c r="I227" i="18"/>
  <c r="D227" i="18"/>
  <c r="U227" i="15"/>
  <c r="B241" i="29"/>
  <c r="A241" i="29" s="1"/>
  <c r="F241" i="29"/>
  <c r="U223" i="22"/>
  <c r="T224" i="22"/>
  <c r="T222" i="26"/>
  <c r="U221" i="26"/>
  <c r="S226" i="20"/>
  <c r="B223" i="25"/>
  <c r="A223" i="25" s="1"/>
  <c r="F223" i="25"/>
  <c r="S241" i="29"/>
  <c r="E229" i="11"/>
  <c r="B228" i="15"/>
  <c r="A228" i="15" s="1"/>
  <c r="F228" i="15"/>
  <c r="I225" i="22"/>
  <c r="M241" i="29"/>
  <c r="K242" i="29" s="1"/>
  <c r="L241" i="29"/>
  <c r="J242" i="29" s="1"/>
  <c r="D242" i="29" s="1"/>
  <c r="T225" i="21"/>
  <c r="T224" i="23"/>
  <c r="D228" i="16"/>
  <c r="I224" i="24"/>
  <c r="E225" i="22"/>
  <c r="S223" i="26"/>
  <c r="U225" i="18"/>
  <c r="T226" i="18"/>
  <c r="S227" i="17"/>
  <c r="D224" i="24"/>
  <c r="M224" i="23"/>
  <c r="K225" i="23" s="1"/>
  <c r="L224" i="23"/>
  <c r="J225" i="23" s="1"/>
  <c r="D225" i="23" s="1"/>
  <c r="D225" i="22"/>
  <c r="I229" i="11"/>
  <c r="I226" i="20"/>
  <c r="D226" i="20"/>
  <c r="L228" i="15"/>
  <c r="J229" i="15" s="1"/>
  <c r="M228" i="15"/>
  <c r="K229" i="15" s="1"/>
  <c r="T228" i="15"/>
  <c r="E228" i="16"/>
  <c r="B225" i="23" l="1"/>
  <c r="A225" i="23" s="1"/>
  <c r="F225" i="23"/>
  <c r="I229" i="15"/>
  <c r="E225" i="23"/>
  <c r="S229" i="11"/>
  <c r="L227" i="18"/>
  <c r="J228" i="18" s="1"/>
  <c r="D228" i="18" s="1"/>
  <c r="M227" i="18"/>
  <c r="K228" i="18" s="1"/>
  <c r="E228" i="18" s="1"/>
  <c r="T226" i="20"/>
  <c r="B226" i="20"/>
  <c r="A226" i="20" s="1"/>
  <c r="F226" i="20"/>
  <c r="B224" i="25"/>
  <c r="A224" i="25" s="1"/>
  <c r="F224" i="25"/>
  <c r="L223" i="26"/>
  <c r="J224" i="26" s="1"/>
  <c r="M223" i="26"/>
  <c r="K224" i="26" s="1"/>
  <c r="I228" i="17"/>
  <c r="D228" i="17"/>
  <c r="E228" i="17"/>
  <c r="M225" i="22"/>
  <c r="K226" i="22" s="1"/>
  <c r="L225" i="22"/>
  <c r="J226" i="22" s="1"/>
  <c r="D226" i="22" s="1"/>
  <c r="D229" i="15"/>
  <c r="E242" i="29"/>
  <c r="U222" i="26"/>
  <c r="B227" i="18"/>
  <c r="A227" i="18" s="1"/>
  <c r="F227" i="18"/>
  <c r="I224" i="25"/>
  <c r="I226" i="21"/>
  <c r="D226" i="21"/>
  <c r="S224" i="24"/>
  <c r="I227" i="19"/>
  <c r="B225" i="22"/>
  <c r="A225" i="22" s="1"/>
  <c r="F225" i="22"/>
  <c r="B228" i="16"/>
  <c r="A228" i="16" s="1"/>
  <c r="F228" i="16"/>
  <c r="S228" i="16"/>
  <c r="M229" i="11"/>
  <c r="K230" i="11" s="1"/>
  <c r="E230" i="11" s="1"/>
  <c r="L229" i="11"/>
  <c r="J230" i="11" s="1"/>
  <c r="B224" i="24"/>
  <c r="A224" i="24" s="1"/>
  <c r="F224" i="24"/>
  <c r="T241" i="29"/>
  <c r="U240" i="29"/>
  <c r="B242" i="29"/>
  <c r="A242" i="29" s="1"/>
  <c r="F242" i="29"/>
  <c r="B227" i="19"/>
  <c r="A227" i="19" s="1"/>
  <c r="F227" i="19"/>
  <c r="E229" i="15"/>
  <c r="M226" i="20"/>
  <c r="K227" i="20" s="1"/>
  <c r="L226" i="20"/>
  <c r="J227" i="20" s="1"/>
  <c r="D227" i="20" s="1"/>
  <c r="I225" i="23"/>
  <c r="T227" i="17"/>
  <c r="U226" i="17"/>
  <c r="S225" i="22"/>
  <c r="L224" i="24"/>
  <c r="J225" i="24" s="1"/>
  <c r="M224" i="24"/>
  <c r="K225" i="24" s="1"/>
  <c r="I242" i="29"/>
  <c r="T223" i="26"/>
  <c r="E224" i="25"/>
  <c r="E226" i="21"/>
  <c r="S227" i="18"/>
  <c r="U225" i="20"/>
  <c r="E227" i="19"/>
  <c r="M228" i="16"/>
  <c r="K229" i="16" s="1"/>
  <c r="L228" i="16"/>
  <c r="J229" i="16" s="1"/>
  <c r="S230" i="11" l="1"/>
  <c r="U229" i="11" s="1"/>
  <c r="B227" i="20"/>
  <c r="A227" i="20" s="1"/>
  <c r="F227" i="20"/>
  <c r="L227" i="19"/>
  <c r="J228" i="19" s="1"/>
  <c r="M227" i="19"/>
  <c r="K228" i="19" s="1"/>
  <c r="E228" i="19" s="1"/>
  <c r="B226" i="21"/>
  <c r="A226" i="21" s="1"/>
  <c r="F226" i="21"/>
  <c r="M224" i="25"/>
  <c r="K225" i="25" s="1"/>
  <c r="L224" i="25"/>
  <c r="J225" i="25" s="1"/>
  <c r="S242" i="29"/>
  <c r="B228" i="17"/>
  <c r="A228" i="17" s="1"/>
  <c r="F228" i="17"/>
  <c r="I224" i="26"/>
  <c r="D224" i="26"/>
  <c r="I229" i="16"/>
  <c r="S229" i="15"/>
  <c r="D229" i="16"/>
  <c r="B226" i="22"/>
  <c r="A226" i="22" s="1"/>
  <c r="F226" i="22"/>
  <c r="E225" i="24"/>
  <c r="M226" i="21"/>
  <c r="K227" i="21" s="1"/>
  <c r="E227" i="21" s="1"/>
  <c r="L226" i="21"/>
  <c r="J227" i="21" s="1"/>
  <c r="B228" i="18"/>
  <c r="A228" i="18" s="1"/>
  <c r="F228" i="18"/>
  <c r="I226" i="22"/>
  <c r="S228" i="17"/>
  <c r="M228" i="17"/>
  <c r="K229" i="17" s="1"/>
  <c r="L228" i="17"/>
  <c r="J229" i="17" s="1"/>
  <c r="M229" i="15"/>
  <c r="K230" i="15" s="1"/>
  <c r="E230" i="15" s="1"/>
  <c r="L229" i="15"/>
  <c r="J230" i="15" s="1"/>
  <c r="S228" i="18"/>
  <c r="T228" i="18" s="1"/>
  <c r="S224" i="25"/>
  <c r="I225" i="24"/>
  <c r="L225" i="23"/>
  <c r="J226" i="23" s="1"/>
  <c r="M225" i="23"/>
  <c r="K226" i="23" s="1"/>
  <c r="E226" i="23" s="1"/>
  <c r="D225" i="24"/>
  <c r="E229" i="16"/>
  <c r="T224" i="24"/>
  <c r="U223" i="24"/>
  <c r="E224" i="26"/>
  <c r="S225" i="23"/>
  <c r="S227" i="19"/>
  <c r="U226" i="18"/>
  <c r="T227" i="18"/>
  <c r="L242" i="29"/>
  <c r="J243" i="29" s="1"/>
  <c r="M242" i="29"/>
  <c r="K243" i="29" s="1"/>
  <c r="E226" i="22"/>
  <c r="I227" i="20"/>
  <c r="U227" i="16"/>
  <c r="T228" i="16"/>
  <c r="S226" i="21"/>
  <c r="U224" i="22"/>
  <c r="T225" i="22"/>
  <c r="E227" i="20"/>
  <c r="I230" i="11"/>
  <c r="D230" i="11"/>
  <c r="B229" i="15"/>
  <c r="A229" i="15" s="1"/>
  <c r="F229" i="15"/>
  <c r="I228" i="18"/>
  <c r="T229" i="11"/>
  <c r="U228" i="11"/>
  <c r="T230" i="11" l="1"/>
  <c r="U227" i="18"/>
  <c r="S230" i="15"/>
  <c r="U229" i="15" s="1"/>
  <c r="B230" i="11"/>
  <c r="A230" i="11" s="1"/>
  <c r="F230" i="11"/>
  <c r="U223" i="25"/>
  <c r="T224" i="25"/>
  <c r="I229" i="17"/>
  <c r="D229" i="17"/>
  <c r="I225" i="25"/>
  <c r="D225" i="25"/>
  <c r="S226" i="22"/>
  <c r="T227" i="19"/>
  <c r="U226" i="19"/>
  <c r="I227" i="21"/>
  <c r="U225" i="21"/>
  <c r="T226" i="21"/>
  <c r="S226" i="23"/>
  <c r="T226" i="23" s="1"/>
  <c r="B225" i="24"/>
  <c r="A225" i="24" s="1"/>
  <c r="F225" i="24"/>
  <c r="M225" i="24"/>
  <c r="K226" i="24" s="1"/>
  <c r="E226" i="24" s="1"/>
  <c r="L225" i="24"/>
  <c r="J226" i="24" s="1"/>
  <c r="D226" i="24" s="1"/>
  <c r="E229" i="17"/>
  <c r="T229" i="15"/>
  <c r="U228" i="15"/>
  <c r="L224" i="26"/>
  <c r="J225" i="26" s="1"/>
  <c r="M224" i="26"/>
  <c r="K225" i="26" s="1"/>
  <c r="E243" i="29"/>
  <c r="I228" i="19"/>
  <c r="D228" i="19"/>
  <c r="L227" i="20"/>
  <c r="J228" i="20" s="1"/>
  <c r="M227" i="20"/>
  <c r="K228" i="20" s="1"/>
  <c r="E228" i="20" s="1"/>
  <c r="S228" i="19"/>
  <c r="T228" i="19" s="1"/>
  <c r="S224" i="26"/>
  <c r="I226" i="23"/>
  <c r="D226" i="23"/>
  <c r="I230" i="15"/>
  <c r="B224" i="26"/>
  <c r="A224" i="26" s="1"/>
  <c r="F224" i="26"/>
  <c r="D230" i="15"/>
  <c r="L230" i="11"/>
  <c r="J231" i="11" s="1"/>
  <c r="D231" i="11" s="1"/>
  <c r="M230" i="11"/>
  <c r="K231" i="11" s="1"/>
  <c r="S227" i="21"/>
  <c r="T227" i="21" s="1"/>
  <c r="S229" i="16"/>
  <c r="L226" i="22"/>
  <c r="J227" i="22" s="1"/>
  <c r="M226" i="22"/>
  <c r="K227" i="22" s="1"/>
  <c r="E227" i="22" s="1"/>
  <c r="M228" i="18"/>
  <c r="K229" i="18" s="1"/>
  <c r="L228" i="18"/>
  <c r="J229" i="18" s="1"/>
  <c r="S227" i="20"/>
  <c r="I243" i="29"/>
  <c r="D243" i="29"/>
  <c r="U224" i="23"/>
  <c r="T225" i="23"/>
  <c r="E225" i="25"/>
  <c r="T228" i="17"/>
  <c r="U227" i="17"/>
  <c r="S225" i="24"/>
  <c r="B229" i="16"/>
  <c r="A229" i="16" s="1"/>
  <c r="F229" i="16"/>
  <c r="L229" i="16"/>
  <c r="J230" i="16" s="1"/>
  <c r="M229" i="16"/>
  <c r="K230" i="16" s="1"/>
  <c r="E230" i="16" s="1"/>
  <c r="T242" i="29"/>
  <c r="U241" i="29"/>
  <c r="D227" i="21"/>
  <c r="T230" i="15" l="1"/>
  <c r="U227" i="19"/>
  <c r="B226" i="24"/>
  <c r="A226" i="24" s="1"/>
  <c r="F226" i="24"/>
  <c r="S226" i="24"/>
  <c r="U225" i="24" s="1"/>
  <c r="S227" i="22"/>
  <c r="U226" i="22" s="1"/>
  <c r="S230" i="16"/>
  <c r="U229" i="16" s="1"/>
  <c r="B243" i="29"/>
  <c r="A243" i="29" s="1"/>
  <c r="F243" i="29"/>
  <c r="I227" i="22"/>
  <c r="D227" i="22"/>
  <c r="B230" i="15"/>
  <c r="A230" i="15" s="1"/>
  <c r="F230" i="15"/>
  <c r="I228" i="20"/>
  <c r="D228" i="20"/>
  <c r="B228" i="19"/>
  <c r="A228" i="19" s="1"/>
  <c r="F228" i="19"/>
  <c r="I230" i="16"/>
  <c r="M226" i="23"/>
  <c r="K227" i="23" s="1"/>
  <c r="L226" i="23"/>
  <c r="J227" i="23" s="1"/>
  <c r="D227" i="23" s="1"/>
  <c r="I225" i="26"/>
  <c r="U226" i="21"/>
  <c r="M229" i="17"/>
  <c r="K230" i="17" s="1"/>
  <c r="E230" i="17" s="1"/>
  <c r="L229" i="17"/>
  <c r="J230" i="17" s="1"/>
  <c r="M243" i="29"/>
  <c r="K244" i="29" s="1"/>
  <c r="E244" i="29" s="1"/>
  <c r="L243" i="29"/>
  <c r="J244" i="29" s="1"/>
  <c r="E229" i="18"/>
  <c r="E231" i="11"/>
  <c r="D225" i="26"/>
  <c r="L228" i="19"/>
  <c r="J229" i="19" s="1"/>
  <c r="M228" i="19"/>
  <c r="K229" i="19" s="1"/>
  <c r="L225" i="25"/>
  <c r="J226" i="25" s="1"/>
  <c r="D226" i="25" s="1"/>
  <c r="M225" i="25"/>
  <c r="K226" i="25" s="1"/>
  <c r="U226" i="20"/>
  <c r="T227" i="20"/>
  <c r="B226" i="23"/>
  <c r="A226" i="23" s="1"/>
  <c r="F226" i="23"/>
  <c r="T224" i="26"/>
  <c r="U223" i="26"/>
  <c r="L227" i="21"/>
  <c r="J228" i="21" s="1"/>
  <c r="D228" i="21" s="1"/>
  <c r="M227" i="21"/>
  <c r="K228" i="21" s="1"/>
  <c r="B225" i="25"/>
  <c r="A225" i="25" s="1"/>
  <c r="F225" i="25"/>
  <c r="T225" i="24"/>
  <c r="U224" i="24"/>
  <c r="S225" i="25"/>
  <c r="I229" i="18"/>
  <c r="D229" i="18"/>
  <c r="B231" i="11"/>
  <c r="A231" i="11" s="1"/>
  <c r="F231" i="11"/>
  <c r="B227" i="21"/>
  <c r="A227" i="21" s="1"/>
  <c r="F227" i="21"/>
  <c r="D230" i="16"/>
  <c r="U225" i="23"/>
  <c r="S228" i="20"/>
  <c r="U228" i="16"/>
  <c r="T229" i="16"/>
  <c r="I231" i="11"/>
  <c r="L230" i="15"/>
  <c r="J231" i="15" s="1"/>
  <c r="D231" i="15" s="1"/>
  <c r="M230" i="15"/>
  <c r="K231" i="15" s="1"/>
  <c r="E225" i="26"/>
  <c r="S243" i="29"/>
  <c r="S229" i="17"/>
  <c r="I226" i="24"/>
  <c r="U225" i="22"/>
  <c r="T226" i="22"/>
  <c r="B229" i="17"/>
  <c r="A229" i="17" s="1"/>
  <c r="F229" i="17"/>
  <c r="T230" i="16" l="1"/>
  <c r="T227" i="22"/>
  <c r="T226" i="24"/>
  <c r="U228" i="17"/>
  <c r="T229" i="17"/>
  <c r="L231" i="11"/>
  <c r="J232" i="11" s="1"/>
  <c r="M231" i="11"/>
  <c r="K232" i="11" s="1"/>
  <c r="E232" i="11" s="1"/>
  <c r="B228" i="21"/>
  <c r="A228" i="21" s="1"/>
  <c r="F228" i="21"/>
  <c r="I228" i="21"/>
  <c r="B227" i="23"/>
  <c r="A227" i="23" s="1"/>
  <c r="F227" i="23"/>
  <c r="T228" i="20"/>
  <c r="I229" i="19"/>
  <c r="I244" i="29"/>
  <c r="B231" i="15"/>
  <c r="A231" i="15" s="1"/>
  <c r="F231" i="15"/>
  <c r="S244" i="29"/>
  <c r="U243" i="29" s="1"/>
  <c r="L226" i="24"/>
  <c r="J227" i="24" s="1"/>
  <c r="M226" i="24"/>
  <c r="K227" i="24" s="1"/>
  <c r="I231" i="15"/>
  <c r="B230" i="16"/>
  <c r="A230" i="16" s="1"/>
  <c r="F230" i="16"/>
  <c r="E226" i="25"/>
  <c r="I230" i="17"/>
  <c r="D230" i="17"/>
  <c r="S230" i="17"/>
  <c r="T230" i="17" s="1"/>
  <c r="B229" i="18"/>
  <c r="A229" i="18" s="1"/>
  <c r="F229" i="18"/>
  <c r="T225" i="25"/>
  <c r="U224" i="25"/>
  <c r="E228" i="21"/>
  <c r="E229" i="19"/>
  <c r="B225" i="26"/>
  <c r="A225" i="26" s="1"/>
  <c r="F225" i="26"/>
  <c r="I227" i="23"/>
  <c r="S225" i="26"/>
  <c r="S231" i="11"/>
  <c r="E227" i="23"/>
  <c r="B228" i="20"/>
  <c r="A228" i="20" s="1"/>
  <c r="F228" i="20"/>
  <c r="M227" i="22"/>
  <c r="K228" i="22" s="1"/>
  <c r="L227" i="22"/>
  <c r="J228" i="22" s="1"/>
  <c r="D228" i="22" s="1"/>
  <c r="E231" i="15"/>
  <c r="M229" i="18"/>
  <c r="K230" i="18" s="1"/>
  <c r="E230" i="18" s="1"/>
  <c r="L229" i="18"/>
  <c r="J230" i="18" s="1"/>
  <c r="D230" i="18" s="1"/>
  <c r="B226" i="25"/>
  <c r="A226" i="25" s="1"/>
  <c r="F226" i="25"/>
  <c r="U227" i="20"/>
  <c r="T243" i="29"/>
  <c r="U242" i="29"/>
  <c r="I226" i="25"/>
  <c r="S229" i="18"/>
  <c r="L225" i="26"/>
  <c r="J226" i="26" s="1"/>
  <c r="D226" i="26" s="1"/>
  <c r="M225" i="26"/>
  <c r="K226" i="26" s="1"/>
  <c r="L230" i="16"/>
  <c r="J231" i="16" s="1"/>
  <c r="D231" i="16" s="1"/>
  <c r="M230" i="16"/>
  <c r="K231" i="16" s="1"/>
  <c r="D229" i="19"/>
  <c r="M228" i="20"/>
  <c r="K229" i="20" s="1"/>
  <c r="L228" i="20"/>
  <c r="J229" i="20" s="1"/>
  <c r="B227" i="22"/>
  <c r="A227" i="22" s="1"/>
  <c r="F227" i="22"/>
  <c r="D244" i="29"/>
  <c r="B231" i="16" l="1"/>
  <c r="A231" i="16" s="1"/>
  <c r="F231" i="16"/>
  <c r="I229" i="20"/>
  <c r="T229" i="18"/>
  <c r="U228" i="18"/>
  <c r="S226" i="25"/>
  <c r="M227" i="23"/>
  <c r="K228" i="23" s="1"/>
  <c r="E228" i="23" s="1"/>
  <c r="L227" i="23"/>
  <c r="J228" i="23" s="1"/>
  <c r="B230" i="18"/>
  <c r="A230" i="18" s="1"/>
  <c r="F230" i="18"/>
  <c r="B229" i="19"/>
  <c r="A229" i="19" s="1"/>
  <c r="F229" i="19"/>
  <c r="M226" i="25"/>
  <c r="K227" i="25" s="1"/>
  <c r="L226" i="25"/>
  <c r="J227" i="25" s="1"/>
  <c r="I230" i="18"/>
  <c r="I228" i="22"/>
  <c r="D229" i="20"/>
  <c r="T231" i="11"/>
  <c r="U230" i="11"/>
  <c r="E226" i="26"/>
  <c r="S229" i="19"/>
  <c r="S228" i="21"/>
  <c r="E227" i="24"/>
  <c r="L229" i="19"/>
  <c r="J230" i="19" s="1"/>
  <c r="M229" i="19"/>
  <c r="K230" i="19" s="1"/>
  <c r="B244" i="29"/>
  <c r="A244" i="29" s="1"/>
  <c r="F244" i="29"/>
  <c r="I231" i="16"/>
  <c r="S231" i="15"/>
  <c r="B226" i="26"/>
  <c r="A226" i="26" s="1"/>
  <c r="F226" i="26"/>
  <c r="L244" i="29"/>
  <c r="J245" i="29" s="1"/>
  <c r="D245" i="29" s="1"/>
  <c r="M244" i="29"/>
  <c r="K245" i="29" s="1"/>
  <c r="E229" i="20"/>
  <c r="S232" i="11"/>
  <c r="B230" i="17"/>
  <c r="A230" i="17" s="1"/>
  <c r="F230" i="17"/>
  <c r="L231" i="15"/>
  <c r="J232" i="15" s="1"/>
  <c r="M231" i="15"/>
  <c r="K232" i="15" s="1"/>
  <c r="E232" i="15" s="1"/>
  <c r="B228" i="22"/>
  <c r="A228" i="22" s="1"/>
  <c r="F228" i="22"/>
  <c r="I226" i="26"/>
  <c r="T244" i="29"/>
  <c r="E231" i="16"/>
  <c r="S230" i="18"/>
  <c r="U229" i="18" s="1"/>
  <c r="E228" i="22"/>
  <c r="S227" i="23"/>
  <c r="U224" i="26"/>
  <c r="T225" i="26"/>
  <c r="L230" i="17"/>
  <c r="J231" i="17" s="1"/>
  <c r="D231" i="17" s="1"/>
  <c r="M230" i="17"/>
  <c r="K231" i="17" s="1"/>
  <c r="I227" i="24"/>
  <c r="D227" i="24"/>
  <c r="M228" i="21"/>
  <c r="K229" i="21" s="1"/>
  <c r="E229" i="21" s="1"/>
  <c r="L228" i="21"/>
  <c r="J229" i="21" s="1"/>
  <c r="I232" i="11"/>
  <c r="D232" i="11"/>
  <c r="U229" i="17"/>
  <c r="B245" i="29" l="1"/>
  <c r="A245" i="29" s="1"/>
  <c r="F245" i="29"/>
  <c r="S232" i="15"/>
  <c r="U231" i="15" s="1"/>
  <c r="M232" i="11"/>
  <c r="K233" i="11" s="1"/>
  <c r="L232" i="11"/>
  <c r="J233" i="11" s="1"/>
  <c r="S228" i="23"/>
  <c r="U227" i="23" s="1"/>
  <c r="T229" i="19"/>
  <c r="U228" i="19"/>
  <c r="I229" i="21"/>
  <c r="D229" i="21"/>
  <c r="S228" i="22"/>
  <c r="B231" i="17"/>
  <c r="A231" i="17" s="1"/>
  <c r="F231" i="17"/>
  <c r="U230" i="15"/>
  <c r="T231" i="15"/>
  <c r="S229" i="21"/>
  <c r="T229" i="21" s="1"/>
  <c r="U231" i="11"/>
  <c r="B232" i="11"/>
  <c r="A232" i="11" s="1"/>
  <c r="F232" i="11"/>
  <c r="E231" i="17"/>
  <c r="S231" i="16"/>
  <c r="M226" i="26"/>
  <c r="K227" i="26" s="1"/>
  <c r="L226" i="26"/>
  <c r="J227" i="26" s="1"/>
  <c r="I230" i="19"/>
  <c r="T228" i="21"/>
  <c r="U227" i="21"/>
  <c r="B227" i="24"/>
  <c r="A227" i="24" s="1"/>
  <c r="F227" i="24"/>
  <c r="I231" i="17"/>
  <c r="T227" i="23"/>
  <c r="U226" i="23"/>
  <c r="I232" i="15"/>
  <c r="D232" i="15"/>
  <c r="E245" i="29"/>
  <c r="M231" i="16"/>
  <c r="K232" i="16" s="1"/>
  <c r="L231" i="16"/>
  <c r="J232" i="16" s="1"/>
  <c r="S227" i="24"/>
  <c r="E230" i="19"/>
  <c r="I227" i="25"/>
  <c r="D227" i="25"/>
  <c r="T226" i="25"/>
  <c r="U225" i="25"/>
  <c r="L229" i="20"/>
  <c r="J230" i="20" s="1"/>
  <c r="D230" i="20" s="1"/>
  <c r="M229" i="20"/>
  <c r="K230" i="20" s="1"/>
  <c r="E230" i="20" s="1"/>
  <c r="M227" i="24"/>
  <c r="K228" i="24" s="1"/>
  <c r="L227" i="24"/>
  <c r="J228" i="24" s="1"/>
  <c r="D228" i="24" s="1"/>
  <c r="I245" i="29"/>
  <c r="T232" i="11"/>
  <c r="L228" i="22"/>
  <c r="J229" i="22" s="1"/>
  <c r="M228" i="22"/>
  <c r="K229" i="22" s="1"/>
  <c r="E229" i="22" s="1"/>
  <c r="S229" i="20"/>
  <c r="S226" i="26"/>
  <c r="M230" i="18"/>
  <c r="K231" i="18" s="1"/>
  <c r="L230" i="18"/>
  <c r="J231" i="18" s="1"/>
  <c r="I228" i="23"/>
  <c r="D228" i="23"/>
  <c r="T230" i="18"/>
  <c r="B229" i="20"/>
  <c r="A229" i="20" s="1"/>
  <c r="F229" i="20"/>
  <c r="D230" i="19"/>
  <c r="E227" i="25"/>
  <c r="T228" i="23" l="1"/>
  <c r="U228" i="21"/>
  <c r="B228" i="24"/>
  <c r="A228" i="24" s="1"/>
  <c r="F228" i="24"/>
  <c r="I229" i="22"/>
  <c r="D229" i="22"/>
  <c r="S230" i="19"/>
  <c r="L232" i="15"/>
  <c r="J233" i="15" s="1"/>
  <c r="D233" i="15" s="1"/>
  <c r="M232" i="15"/>
  <c r="K233" i="15" s="1"/>
  <c r="L230" i="19"/>
  <c r="J231" i="19" s="1"/>
  <c r="D231" i="19" s="1"/>
  <c r="M230" i="19"/>
  <c r="K231" i="19" s="1"/>
  <c r="M229" i="21"/>
  <c r="K230" i="21" s="1"/>
  <c r="L229" i="21"/>
  <c r="J230" i="21" s="1"/>
  <c r="D230" i="21" s="1"/>
  <c r="I233" i="11"/>
  <c r="E231" i="18"/>
  <c r="B227" i="25"/>
  <c r="A227" i="25" s="1"/>
  <c r="F227" i="25"/>
  <c r="E228" i="24"/>
  <c r="T228" i="22"/>
  <c r="U227" i="22"/>
  <c r="S227" i="25"/>
  <c r="E227" i="26"/>
  <c r="T227" i="24"/>
  <c r="U226" i="24"/>
  <c r="T231" i="16"/>
  <c r="U230" i="16"/>
  <c r="B229" i="21"/>
  <c r="A229" i="21" s="1"/>
  <c r="F229" i="21"/>
  <c r="B230" i="19"/>
  <c r="A230" i="19" s="1"/>
  <c r="F230" i="19"/>
  <c r="I231" i="18"/>
  <c r="D231" i="18"/>
  <c r="I228" i="24"/>
  <c r="I227" i="26"/>
  <c r="D227" i="26"/>
  <c r="S231" i="17"/>
  <c r="S229" i="22"/>
  <c r="B228" i="23"/>
  <c r="A228" i="23" s="1"/>
  <c r="F228" i="23"/>
  <c r="S230" i="20"/>
  <c r="U229" i="20" s="1"/>
  <c r="S245" i="29"/>
  <c r="E233" i="11"/>
  <c r="B230" i="20"/>
  <c r="A230" i="20" s="1"/>
  <c r="F230" i="20"/>
  <c r="T229" i="20"/>
  <c r="U228" i="20"/>
  <c r="M228" i="23"/>
  <c r="K229" i="23" s="1"/>
  <c r="L228" i="23"/>
  <c r="J229" i="23" s="1"/>
  <c r="U225" i="26"/>
  <c r="T226" i="26"/>
  <c r="M245" i="29"/>
  <c r="K246" i="29" s="1"/>
  <c r="E246" i="29" s="1"/>
  <c r="L245" i="29"/>
  <c r="J246" i="29" s="1"/>
  <c r="I230" i="20"/>
  <c r="L227" i="25"/>
  <c r="J228" i="25" s="1"/>
  <c r="D228" i="25" s="1"/>
  <c r="M227" i="25"/>
  <c r="K228" i="25" s="1"/>
  <c r="I232" i="16"/>
  <c r="D232" i="16"/>
  <c r="B232" i="15"/>
  <c r="A232" i="15" s="1"/>
  <c r="F232" i="15"/>
  <c r="M231" i="17"/>
  <c r="K232" i="17" s="1"/>
  <c r="E232" i="17" s="1"/>
  <c r="L231" i="17"/>
  <c r="J232" i="17" s="1"/>
  <c r="E232" i="16"/>
  <c r="D233" i="11"/>
  <c r="T232" i="15"/>
  <c r="T230" i="20" l="1"/>
  <c r="L228" i="24"/>
  <c r="J229" i="24" s="1"/>
  <c r="M228" i="24"/>
  <c r="K229" i="24" s="1"/>
  <c r="T229" i="22"/>
  <c r="S231" i="18"/>
  <c r="L229" i="22"/>
  <c r="J230" i="22" s="1"/>
  <c r="M229" i="22"/>
  <c r="K230" i="22" s="1"/>
  <c r="S232" i="16"/>
  <c r="L232" i="16"/>
  <c r="J233" i="16" s="1"/>
  <c r="M232" i="16"/>
  <c r="K233" i="16" s="1"/>
  <c r="E233" i="16" s="1"/>
  <c r="T245" i="29"/>
  <c r="U244" i="29"/>
  <c r="S232" i="17"/>
  <c r="T232" i="17" s="1"/>
  <c r="B231" i="18"/>
  <c r="A231" i="18" s="1"/>
  <c r="F231" i="18"/>
  <c r="S227" i="26"/>
  <c r="U228" i="22"/>
  <c r="M233" i="11"/>
  <c r="K234" i="11" s="1"/>
  <c r="E234" i="11" s="1"/>
  <c r="L233" i="11"/>
  <c r="J234" i="11" s="1"/>
  <c r="U229" i="19"/>
  <c r="T230" i="19"/>
  <c r="I232" i="17"/>
  <c r="D232" i="17"/>
  <c r="S233" i="11"/>
  <c r="T231" i="17"/>
  <c r="U230" i="17"/>
  <c r="E228" i="25"/>
  <c r="I230" i="21"/>
  <c r="E233" i="15"/>
  <c r="B229" i="22"/>
  <c r="A229" i="22" s="1"/>
  <c r="F229" i="22"/>
  <c r="B233" i="11"/>
  <c r="A233" i="11" s="1"/>
  <c r="F233" i="11"/>
  <c r="M230" i="20"/>
  <c r="K231" i="20" s="1"/>
  <c r="L230" i="20"/>
  <c r="J231" i="20" s="1"/>
  <c r="S246" i="29"/>
  <c r="U245" i="29" s="1"/>
  <c r="B230" i="21"/>
  <c r="A230" i="21" s="1"/>
  <c r="F230" i="21"/>
  <c r="E231" i="19"/>
  <c r="B233" i="15"/>
  <c r="A233" i="15" s="1"/>
  <c r="F233" i="15"/>
  <c r="I229" i="23"/>
  <c r="D229" i="23"/>
  <c r="L227" i="26"/>
  <c r="J228" i="26" s="1"/>
  <c r="M227" i="26"/>
  <c r="K228" i="26" s="1"/>
  <c r="E228" i="26" s="1"/>
  <c r="B231" i="19"/>
  <c r="A231" i="19" s="1"/>
  <c r="F231" i="19"/>
  <c r="B228" i="25"/>
  <c r="A228" i="25" s="1"/>
  <c r="F228" i="25"/>
  <c r="I231" i="19"/>
  <c r="I246" i="29"/>
  <c r="D246" i="29"/>
  <c r="E229" i="23"/>
  <c r="B232" i="16"/>
  <c r="A232" i="16" s="1"/>
  <c r="F232" i="16"/>
  <c r="I228" i="25"/>
  <c r="B227" i="26"/>
  <c r="A227" i="26" s="1"/>
  <c r="F227" i="26"/>
  <c r="L231" i="18"/>
  <c r="J232" i="18" s="1"/>
  <c r="M231" i="18"/>
  <c r="K232" i="18" s="1"/>
  <c r="T227" i="25"/>
  <c r="U226" i="25"/>
  <c r="S228" i="24"/>
  <c r="E230" i="21"/>
  <c r="I233" i="15"/>
  <c r="U231" i="17" l="1"/>
  <c r="T246" i="29"/>
  <c r="M231" i="19"/>
  <c r="K232" i="19" s="1"/>
  <c r="E232" i="19" s="1"/>
  <c r="L231" i="19"/>
  <c r="J232" i="19" s="1"/>
  <c r="I228" i="26"/>
  <c r="M232" i="17"/>
  <c r="K233" i="17" s="1"/>
  <c r="L232" i="17"/>
  <c r="J233" i="17" s="1"/>
  <c r="D233" i="17" s="1"/>
  <c r="T227" i="26"/>
  <c r="U226" i="26"/>
  <c r="I230" i="22"/>
  <c r="M233" i="15"/>
  <c r="K234" i="15" s="1"/>
  <c r="L233" i="15"/>
  <c r="J234" i="15" s="1"/>
  <c r="B229" i="23"/>
  <c r="A229" i="23" s="1"/>
  <c r="F229" i="23"/>
  <c r="E231" i="20"/>
  <c r="S228" i="26"/>
  <c r="T228" i="26" s="1"/>
  <c r="S233" i="16"/>
  <c r="U232" i="16" s="1"/>
  <c r="I229" i="24"/>
  <c r="D229" i="24"/>
  <c r="S229" i="23"/>
  <c r="M246" i="29"/>
  <c r="K247" i="29" s="1"/>
  <c r="L246" i="29"/>
  <c r="J247" i="29" s="1"/>
  <c r="D247" i="29" s="1"/>
  <c r="D230" i="22"/>
  <c r="S228" i="25"/>
  <c r="B232" i="17"/>
  <c r="A232" i="17" s="1"/>
  <c r="F232" i="17"/>
  <c r="U231" i="16"/>
  <c r="T232" i="16"/>
  <c r="E232" i="18"/>
  <c r="T228" i="24"/>
  <c r="U227" i="24"/>
  <c r="B246" i="29"/>
  <c r="A246" i="29" s="1"/>
  <c r="F246" i="29"/>
  <c r="I231" i="20"/>
  <c r="D231" i="20"/>
  <c r="S233" i="15"/>
  <c r="T233" i="11"/>
  <c r="U232" i="11"/>
  <c r="I233" i="16"/>
  <c r="I232" i="18"/>
  <c r="M228" i="25"/>
  <c r="K229" i="25" s="1"/>
  <c r="L228" i="25"/>
  <c r="J229" i="25" s="1"/>
  <c r="I234" i="11"/>
  <c r="T231" i="18"/>
  <c r="U230" i="18"/>
  <c r="S230" i="21"/>
  <c r="E229" i="24"/>
  <c r="D228" i="26"/>
  <c r="D233" i="16"/>
  <c r="L229" i="23"/>
  <c r="J230" i="23" s="1"/>
  <c r="M229" i="23"/>
  <c r="K230" i="23" s="1"/>
  <c r="S231" i="19"/>
  <c r="D234" i="11"/>
  <c r="L230" i="21"/>
  <c r="J231" i="21" s="1"/>
  <c r="M230" i="21"/>
  <c r="K231" i="21" s="1"/>
  <c r="S234" i="11"/>
  <c r="U233" i="11" s="1"/>
  <c r="D232" i="18"/>
  <c r="E230" i="22"/>
  <c r="T233" i="16" l="1"/>
  <c r="U229" i="21"/>
  <c r="T230" i="21"/>
  <c r="U232" i="15"/>
  <c r="T233" i="15"/>
  <c r="B233" i="17"/>
  <c r="A233" i="17" s="1"/>
  <c r="F233" i="17"/>
  <c r="T229" i="23"/>
  <c r="U228" i="23"/>
  <c r="I230" i="23"/>
  <c r="T234" i="11"/>
  <c r="B247" i="29"/>
  <c r="A247" i="29" s="1"/>
  <c r="F247" i="29"/>
  <c r="I247" i="29"/>
  <c r="B232" i="18"/>
  <c r="A232" i="18" s="1"/>
  <c r="F232" i="18"/>
  <c r="I231" i="21"/>
  <c r="D231" i="21"/>
  <c r="S232" i="19"/>
  <c r="T232" i="19" s="1"/>
  <c r="M233" i="16"/>
  <c r="K234" i="16" s="1"/>
  <c r="L233" i="16"/>
  <c r="J234" i="16" s="1"/>
  <c r="E229" i="25"/>
  <c r="E247" i="29"/>
  <c r="S231" i="20"/>
  <c r="I232" i="19"/>
  <c r="D232" i="19"/>
  <c r="B228" i="26"/>
  <c r="A228" i="26" s="1"/>
  <c r="F228" i="26"/>
  <c r="I229" i="25"/>
  <c r="D229" i="25"/>
  <c r="B230" i="22"/>
  <c r="A230" i="22" s="1"/>
  <c r="F230" i="22"/>
  <c r="L229" i="24"/>
  <c r="J230" i="24" s="1"/>
  <c r="D230" i="24" s="1"/>
  <c r="M229" i="24"/>
  <c r="K230" i="24" s="1"/>
  <c r="E230" i="24" s="1"/>
  <c r="I234" i="15"/>
  <c r="D234" i="15"/>
  <c r="I233" i="17"/>
  <c r="E231" i="21"/>
  <c r="B231" i="20"/>
  <c r="A231" i="20" s="1"/>
  <c r="F231" i="20"/>
  <c r="E233" i="17"/>
  <c r="M228" i="26"/>
  <c r="K229" i="26" s="1"/>
  <c r="L228" i="26"/>
  <c r="J229" i="26" s="1"/>
  <c r="S230" i="22"/>
  <c r="B234" i="11"/>
  <c r="A234" i="11" s="1"/>
  <c r="F234" i="11"/>
  <c r="T231" i="19"/>
  <c r="U230" i="19"/>
  <c r="B233" i="16"/>
  <c r="A233" i="16" s="1"/>
  <c r="F233" i="16"/>
  <c r="S229" i="24"/>
  <c r="M234" i="11"/>
  <c r="K235" i="11" s="1"/>
  <c r="L234" i="11"/>
  <c r="J235" i="11" s="1"/>
  <c r="M232" i="18"/>
  <c r="K233" i="18" s="1"/>
  <c r="L232" i="18"/>
  <c r="J233" i="18" s="1"/>
  <c r="E234" i="15"/>
  <c r="L231" i="20"/>
  <c r="J232" i="20" s="1"/>
  <c r="D232" i="20" s="1"/>
  <c r="M231" i="20"/>
  <c r="K232" i="20" s="1"/>
  <c r="S232" i="18"/>
  <c r="U227" i="25"/>
  <c r="T228" i="25"/>
  <c r="E230" i="23"/>
  <c r="B229" i="24"/>
  <c r="A229" i="24" s="1"/>
  <c r="F229" i="24"/>
  <c r="D230" i="23"/>
  <c r="L230" i="22"/>
  <c r="J231" i="22" s="1"/>
  <c r="D231" i="22" s="1"/>
  <c r="M230" i="22"/>
  <c r="K231" i="22" s="1"/>
  <c r="E231" i="22" s="1"/>
  <c r="U227" i="26"/>
  <c r="U231" i="19" l="1"/>
  <c r="B230" i="23"/>
  <c r="A230" i="23" s="1"/>
  <c r="F230" i="23"/>
  <c r="B230" i="24"/>
  <c r="A230" i="24" s="1"/>
  <c r="F230" i="24"/>
  <c r="T232" i="18"/>
  <c r="U231" i="18"/>
  <c r="S230" i="24"/>
  <c r="S233" i="17"/>
  <c r="B232" i="20"/>
  <c r="A232" i="20" s="1"/>
  <c r="F232" i="20"/>
  <c r="L234" i="15"/>
  <c r="J235" i="15" s="1"/>
  <c r="D235" i="15" s="1"/>
  <c r="M234" i="15"/>
  <c r="K235" i="15" s="1"/>
  <c r="E235" i="15" s="1"/>
  <c r="B231" i="22"/>
  <c r="A231" i="22" s="1"/>
  <c r="F231" i="22"/>
  <c r="M232" i="19"/>
  <c r="K233" i="19" s="1"/>
  <c r="L232" i="19"/>
  <c r="J233" i="19" s="1"/>
  <c r="S229" i="25"/>
  <c r="T230" i="22"/>
  <c r="U229" i="22"/>
  <c r="L233" i="17"/>
  <c r="J234" i="17" s="1"/>
  <c r="M233" i="17"/>
  <c r="K234" i="17" s="1"/>
  <c r="E234" i="17" s="1"/>
  <c r="I234" i="16"/>
  <c r="S230" i="23"/>
  <c r="I232" i="20"/>
  <c r="I235" i="11"/>
  <c r="D235" i="11"/>
  <c r="I229" i="26"/>
  <c r="S231" i="21"/>
  <c r="B234" i="15"/>
  <c r="A234" i="15" s="1"/>
  <c r="F234" i="15"/>
  <c r="I230" i="24"/>
  <c r="B229" i="25"/>
  <c r="A229" i="25" s="1"/>
  <c r="F229" i="25"/>
  <c r="B232" i="19"/>
  <c r="A232" i="19" s="1"/>
  <c r="F232" i="19"/>
  <c r="S247" i="29"/>
  <c r="E234" i="16"/>
  <c r="L247" i="29"/>
  <c r="J248" i="29" s="1"/>
  <c r="M247" i="29"/>
  <c r="K248" i="29" s="1"/>
  <c r="I233" i="18"/>
  <c r="S231" i="22"/>
  <c r="T231" i="22" s="1"/>
  <c r="M229" i="25"/>
  <c r="K230" i="25" s="1"/>
  <c r="E230" i="25" s="1"/>
  <c r="L229" i="25"/>
  <c r="J230" i="25" s="1"/>
  <c r="D230" i="25" s="1"/>
  <c r="U230" i="20"/>
  <c r="T231" i="20"/>
  <c r="T229" i="24"/>
  <c r="U228" i="24"/>
  <c r="M231" i="21"/>
  <c r="K232" i="21" s="1"/>
  <c r="L231" i="21"/>
  <c r="J232" i="21" s="1"/>
  <c r="D232" i="21" s="1"/>
  <c r="L230" i="23"/>
  <c r="J231" i="23" s="1"/>
  <c r="M230" i="23"/>
  <c r="K231" i="23" s="1"/>
  <c r="E231" i="23" s="1"/>
  <c r="I231" i="22"/>
  <c r="E233" i="18"/>
  <c r="S234" i="15"/>
  <c r="E235" i="11"/>
  <c r="D234" i="16"/>
  <c r="E229" i="26"/>
  <c r="D229" i="26"/>
  <c r="E232" i="20"/>
  <c r="B231" i="21"/>
  <c r="A231" i="21" s="1"/>
  <c r="F231" i="21"/>
  <c r="D233" i="18"/>
  <c r="S234" i="17" l="1"/>
  <c r="T234" i="17" s="1"/>
  <c r="S231" i="23"/>
  <c r="U230" i="23" s="1"/>
  <c r="S230" i="25"/>
  <c r="T230" i="25" s="1"/>
  <c r="T234" i="15"/>
  <c r="U233" i="15"/>
  <c r="L233" i="18"/>
  <c r="J234" i="18" s="1"/>
  <c r="D234" i="18" s="1"/>
  <c r="M233" i="18"/>
  <c r="K234" i="18" s="1"/>
  <c r="E234" i="18" s="1"/>
  <c r="B230" i="25"/>
  <c r="A230" i="25" s="1"/>
  <c r="F230" i="25"/>
  <c r="U230" i="21"/>
  <c r="T231" i="21"/>
  <c r="I234" i="17"/>
  <c r="D234" i="17"/>
  <c r="I233" i="19"/>
  <c r="B233" i="18"/>
  <c r="A233" i="18" s="1"/>
  <c r="F233" i="18"/>
  <c r="S232" i="20"/>
  <c r="S235" i="15"/>
  <c r="T235" i="15" s="1"/>
  <c r="S234" i="16"/>
  <c r="E233" i="19"/>
  <c r="S235" i="11"/>
  <c r="I231" i="23"/>
  <c r="U229" i="24"/>
  <c r="I248" i="29"/>
  <c r="D248" i="29"/>
  <c r="L235" i="11"/>
  <c r="J236" i="11" s="1"/>
  <c r="D236" i="11" s="1"/>
  <c r="M235" i="11"/>
  <c r="K236" i="11" s="1"/>
  <c r="E236" i="11" s="1"/>
  <c r="L234" i="16"/>
  <c r="J235" i="16" s="1"/>
  <c r="D235" i="16" s="1"/>
  <c r="M234" i="16"/>
  <c r="K235" i="16" s="1"/>
  <c r="I235" i="15"/>
  <c r="D231" i="23"/>
  <c r="M231" i="22"/>
  <c r="K232" i="22" s="1"/>
  <c r="L231" i="22"/>
  <c r="J232" i="22" s="1"/>
  <c r="U246" i="29"/>
  <c r="T247" i="29"/>
  <c r="M232" i="20"/>
  <c r="K233" i="20" s="1"/>
  <c r="E233" i="20" s="1"/>
  <c r="L232" i="20"/>
  <c r="J233" i="20" s="1"/>
  <c r="B234" i="16"/>
  <c r="A234" i="16" s="1"/>
  <c r="F234" i="16"/>
  <c r="D233" i="19"/>
  <c r="B235" i="15"/>
  <c r="A235" i="15" s="1"/>
  <c r="F235" i="15"/>
  <c r="B235" i="11"/>
  <c r="A235" i="11" s="1"/>
  <c r="F235" i="11"/>
  <c r="B229" i="26"/>
  <c r="A229" i="26" s="1"/>
  <c r="F229" i="26"/>
  <c r="S233" i="18"/>
  <c r="B232" i="21"/>
  <c r="A232" i="21" s="1"/>
  <c r="F232" i="21"/>
  <c r="S229" i="26"/>
  <c r="I232" i="21"/>
  <c r="T230" i="24"/>
  <c r="I230" i="25"/>
  <c r="E248" i="29"/>
  <c r="M230" i="24"/>
  <c r="K231" i="24" s="1"/>
  <c r="L230" i="24"/>
  <c r="J231" i="24" s="1"/>
  <c r="E232" i="21"/>
  <c r="L229" i="26"/>
  <c r="J230" i="26" s="1"/>
  <c r="D230" i="26" s="1"/>
  <c r="M229" i="26"/>
  <c r="K230" i="26" s="1"/>
  <c r="E230" i="26" s="1"/>
  <c r="U229" i="23"/>
  <c r="T230" i="23"/>
  <c r="U230" i="22"/>
  <c r="T229" i="25"/>
  <c r="U228" i="25"/>
  <c r="U232" i="17"/>
  <c r="T233" i="17"/>
  <c r="U233" i="17" l="1"/>
  <c r="U234" i="15"/>
  <c r="S236" i="11"/>
  <c r="U235" i="11" s="1"/>
  <c r="S234" i="18"/>
  <c r="T234" i="18" s="1"/>
  <c r="I231" i="24"/>
  <c r="D231" i="24"/>
  <c r="I232" i="22"/>
  <c r="D232" i="22"/>
  <c r="I236" i="11"/>
  <c r="U233" i="16"/>
  <c r="T234" i="16"/>
  <c r="L234" i="17"/>
  <c r="J235" i="17" s="1"/>
  <c r="M234" i="17"/>
  <c r="K235" i="17" s="1"/>
  <c r="I233" i="20"/>
  <c r="D233" i="20"/>
  <c r="L248" i="29"/>
  <c r="J249" i="29" s="1"/>
  <c r="D249" i="29" s="1"/>
  <c r="M248" i="29"/>
  <c r="K249" i="29" s="1"/>
  <c r="I234" i="18"/>
  <c r="I230" i="26"/>
  <c r="S248" i="29"/>
  <c r="M232" i="21"/>
  <c r="K233" i="21" s="1"/>
  <c r="E233" i="21" s="1"/>
  <c r="L232" i="21"/>
  <c r="J233" i="21" s="1"/>
  <c r="T233" i="18"/>
  <c r="U232" i="18"/>
  <c r="B231" i="23"/>
  <c r="A231" i="23" s="1"/>
  <c r="F231" i="23"/>
  <c r="I235" i="16"/>
  <c r="T232" i="20"/>
  <c r="U231" i="20"/>
  <c r="B234" i="17"/>
  <c r="A234" i="17" s="1"/>
  <c r="F234" i="17"/>
  <c r="S230" i="26"/>
  <c r="U229" i="26" s="1"/>
  <c r="B230" i="26"/>
  <c r="A230" i="26" s="1"/>
  <c r="F230" i="26"/>
  <c r="B236" i="11"/>
  <c r="A236" i="11" s="1"/>
  <c r="F236" i="11"/>
  <c r="B248" i="29"/>
  <c r="A248" i="29" s="1"/>
  <c r="F248" i="29"/>
  <c r="S233" i="19"/>
  <c r="B234" i="18"/>
  <c r="A234" i="18" s="1"/>
  <c r="F234" i="18"/>
  <c r="E231" i="24"/>
  <c r="U228" i="26"/>
  <c r="T229" i="26"/>
  <c r="B233" i="19"/>
  <c r="A233" i="19" s="1"/>
  <c r="F233" i="19"/>
  <c r="E232" i="22"/>
  <c r="L231" i="23"/>
  <c r="J232" i="23" s="1"/>
  <c r="M231" i="23"/>
  <c r="K232" i="23" s="1"/>
  <c r="S233" i="20"/>
  <c r="U232" i="20" s="1"/>
  <c r="L233" i="19"/>
  <c r="J234" i="19" s="1"/>
  <c r="M233" i="19"/>
  <c r="K234" i="19" s="1"/>
  <c r="U229" i="25"/>
  <c r="T231" i="23"/>
  <c r="S232" i="21"/>
  <c r="M230" i="25"/>
  <c r="K231" i="25" s="1"/>
  <c r="L230" i="25"/>
  <c r="J231" i="25" s="1"/>
  <c r="B235" i="16"/>
  <c r="A235" i="16" s="1"/>
  <c r="F235" i="16"/>
  <c r="M235" i="15"/>
  <c r="K236" i="15" s="1"/>
  <c r="L235" i="15"/>
  <c r="J236" i="15" s="1"/>
  <c r="U234" i="11"/>
  <c r="T235" i="11"/>
  <c r="E235" i="16"/>
  <c r="T236" i="11" l="1"/>
  <c r="T230" i="26"/>
  <c r="I232" i="23"/>
  <c r="T233" i="19"/>
  <c r="U232" i="19"/>
  <c r="M234" i="18"/>
  <c r="K235" i="18" s="1"/>
  <c r="L234" i="18"/>
  <c r="J235" i="18" s="1"/>
  <c r="E235" i="17"/>
  <c r="I235" i="17"/>
  <c r="B231" i="24"/>
  <c r="A231" i="24" s="1"/>
  <c r="F231" i="24"/>
  <c r="I236" i="15"/>
  <c r="D236" i="15"/>
  <c r="U231" i="21"/>
  <c r="T232" i="21"/>
  <c r="S232" i="22"/>
  <c r="B249" i="29"/>
  <c r="A249" i="29" s="1"/>
  <c r="F249" i="29"/>
  <c r="D232" i="23"/>
  <c r="I249" i="29"/>
  <c r="L233" i="20"/>
  <c r="J234" i="20" s="1"/>
  <c r="D234" i="20" s="1"/>
  <c r="M233" i="20"/>
  <c r="K234" i="20" s="1"/>
  <c r="L232" i="22"/>
  <c r="J233" i="22" s="1"/>
  <c r="D233" i="22" s="1"/>
  <c r="M232" i="22"/>
  <c r="K233" i="22" s="1"/>
  <c r="E233" i="22" s="1"/>
  <c r="E231" i="25"/>
  <c r="I234" i="19"/>
  <c r="L235" i="16"/>
  <c r="J236" i="16" s="1"/>
  <c r="M235" i="16"/>
  <c r="K236" i="16" s="1"/>
  <c r="E236" i="16" s="1"/>
  <c r="U247" i="29"/>
  <c r="T248" i="29"/>
  <c r="B233" i="20"/>
  <c r="A233" i="20" s="1"/>
  <c r="F233" i="20"/>
  <c r="B232" i="22"/>
  <c r="A232" i="22" s="1"/>
  <c r="F232" i="22"/>
  <c r="S233" i="21"/>
  <c r="T233" i="21" s="1"/>
  <c r="D234" i="19"/>
  <c r="I233" i="21"/>
  <c r="D233" i="21"/>
  <c r="M230" i="26"/>
  <c r="K231" i="26" s="1"/>
  <c r="L230" i="26"/>
  <c r="J231" i="26" s="1"/>
  <c r="S235" i="16"/>
  <c r="E236" i="15"/>
  <c r="I231" i="25"/>
  <c r="D231" i="25"/>
  <c r="E232" i="23"/>
  <c r="S231" i="24"/>
  <c r="E234" i="19"/>
  <c r="D235" i="17"/>
  <c r="T233" i="20"/>
  <c r="U233" i="18"/>
  <c r="E249" i="29"/>
  <c r="M236" i="11"/>
  <c r="K237" i="11" s="1"/>
  <c r="L236" i="11"/>
  <c r="J237" i="11" s="1"/>
  <c r="M231" i="24"/>
  <c r="K232" i="24" s="1"/>
  <c r="L231" i="24"/>
  <c r="J232" i="24" s="1"/>
  <c r="D232" i="24" s="1"/>
  <c r="T231" i="24" l="1"/>
  <c r="U230" i="24"/>
  <c r="E231" i="26"/>
  <c r="I234" i="20"/>
  <c r="S233" i="22"/>
  <c r="U232" i="22" s="1"/>
  <c r="I235" i="18"/>
  <c r="D235" i="18"/>
  <c r="I232" i="24"/>
  <c r="S231" i="25"/>
  <c r="U231" i="22"/>
  <c r="T232" i="22"/>
  <c r="E235" i="18"/>
  <c r="I237" i="11"/>
  <c r="D237" i="11"/>
  <c r="S234" i="19"/>
  <c r="M231" i="25"/>
  <c r="K232" i="25" s="1"/>
  <c r="E232" i="25" s="1"/>
  <c r="L231" i="25"/>
  <c r="J232" i="25" s="1"/>
  <c r="D232" i="25" s="1"/>
  <c r="B233" i="22"/>
  <c r="A233" i="22" s="1"/>
  <c r="F233" i="22"/>
  <c r="I233" i="22"/>
  <c r="M249" i="29"/>
  <c r="K250" i="29" s="1"/>
  <c r="E250" i="29" s="1"/>
  <c r="L249" i="29"/>
  <c r="J250" i="29" s="1"/>
  <c r="M236" i="15"/>
  <c r="K237" i="15" s="1"/>
  <c r="E237" i="15" s="1"/>
  <c r="L236" i="15"/>
  <c r="J237" i="15" s="1"/>
  <c r="D237" i="15" s="1"/>
  <c r="M235" i="17"/>
  <c r="K236" i="17" s="1"/>
  <c r="L235" i="17"/>
  <c r="J236" i="17" s="1"/>
  <c r="D236" i="17" s="1"/>
  <c r="S235" i="17"/>
  <c r="S249" i="29"/>
  <c r="B231" i="25"/>
  <c r="A231" i="25" s="1"/>
  <c r="F231" i="25"/>
  <c r="T235" i="16"/>
  <c r="U234" i="16"/>
  <c r="B234" i="19"/>
  <c r="A234" i="19" s="1"/>
  <c r="F234" i="19"/>
  <c r="B234" i="20"/>
  <c r="A234" i="20" s="1"/>
  <c r="F234" i="20"/>
  <c r="M234" i="19"/>
  <c r="K235" i="19" s="1"/>
  <c r="E235" i="19" s="1"/>
  <c r="L234" i="19"/>
  <c r="J235" i="19" s="1"/>
  <c r="B232" i="23"/>
  <c r="A232" i="23" s="1"/>
  <c r="F232" i="23"/>
  <c r="B236" i="15"/>
  <c r="A236" i="15" s="1"/>
  <c r="F236" i="15"/>
  <c r="B232" i="24"/>
  <c r="A232" i="24" s="1"/>
  <c r="F232" i="24"/>
  <c r="S232" i="23"/>
  <c r="B233" i="21"/>
  <c r="A233" i="21" s="1"/>
  <c r="F233" i="21"/>
  <c r="E237" i="11"/>
  <c r="B235" i="17"/>
  <c r="A235" i="17" s="1"/>
  <c r="F235" i="17"/>
  <c r="E232" i="24"/>
  <c r="S236" i="15"/>
  <c r="S236" i="16"/>
  <c r="U235" i="16" s="1"/>
  <c r="I231" i="26"/>
  <c r="D231" i="26"/>
  <c r="L233" i="21"/>
  <c r="J234" i="21" s="1"/>
  <c r="M233" i="21"/>
  <c r="K234" i="21" s="1"/>
  <c r="I236" i="16"/>
  <c r="D236" i="16"/>
  <c r="E234" i="20"/>
  <c r="U232" i="21"/>
  <c r="L232" i="23"/>
  <c r="J233" i="23" s="1"/>
  <c r="M232" i="23"/>
  <c r="K233" i="23" s="1"/>
  <c r="E233" i="23" s="1"/>
  <c r="T233" i="22" l="1"/>
  <c r="B236" i="17"/>
  <c r="A236" i="17" s="1"/>
  <c r="F236" i="17"/>
  <c r="S233" i="23"/>
  <c r="U232" i="23" s="1"/>
  <c r="I234" i="21"/>
  <c r="S232" i="24"/>
  <c r="S237" i="11"/>
  <c r="B237" i="15"/>
  <c r="A237" i="15" s="1"/>
  <c r="F237" i="15"/>
  <c r="S250" i="29"/>
  <c r="U249" i="29" s="1"/>
  <c r="I250" i="29"/>
  <c r="D250" i="29"/>
  <c r="S235" i="19"/>
  <c r="U234" i="19" s="1"/>
  <c r="S232" i="25"/>
  <c r="T232" i="25" s="1"/>
  <c r="B231" i="26"/>
  <c r="A231" i="26" s="1"/>
  <c r="F231" i="26"/>
  <c r="T234" i="19"/>
  <c r="U233" i="19"/>
  <c r="S234" i="20"/>
  <c r="B236" i="16"/>
  <c r="A236" i="16" s="1"/>
  <c r="F236" i="16"/>
  <c r="T236" i="15"/>
  <c r="U235" i="15"/>
  <c r="B232" i="25"/>
  <c r="A232" i="25" s="1"/>
  <c r="F232" i="25"/>
  <c r="E236" i="17"/>
  <c r="I237" i="15"/>
  <c r="I232" i="25"/>
  <c r="B237" i="11"/>
  <c r="A237" i="11" s="1"/>
  <c r="F237" i="11"/>
  <c r="M232" i="24"/>
  <c r="K233" i="24" s="1"/>
  <c r="L232" i="24"/>
  <c r="J233" i="24" s="1"/>
  <c r="S231" i="26"/>
  <c r="I233" i="23"/>
  <c r="M236" i="16"/>
  <c r="K237" i="16" s="1"/>
  <c r="L236" i="16"/>
  <c r="J237" i="16" s="1"/>
  <c r="D234" i="21"/>
  <c r="I236" i="17"/>
  <c r="L237" i="11"/>
  <c r="J238" i="11" s="1"/>
  <c r="M237" i="11"/>
  <c r="K238" i="11" s="1"/>
  <c r="I235" i="19"/>
  <c r="T249" i="29"/>
  <c r="U248" i="29"/>
  <c r="S235" i="18"/>
  <c r="M235" i="18"/>
  <c r="K236" i="18" s="1"/>
  <c r="L235" i="18"/>
  <c r="J236" i="18" s="1"/>
  <c r="D236" i="18" s="1"/>
  <c r="M234" i="20"/>
  <c r="K235" i="20" s="1"/>
  <c r="L234" i="20"/>
  <c r="J235" i="20" s="1"/>
  <c r="E234" i="21"/>
  <c r="M231" i="26"/>
  <c r="K232" i="26" s="1"/>
  <c r="E232" i="26" s="1"/>
  <c r="L231" i="26"/>
  <c r="J232" i="26" s="1"/>
  <c r="D232" i="26" s="1"/>
  <c r="S237" i="15"/>
  <c r="U236" i="15" s="1"/>
  <c r="T232" i="23"/>
  <c r="U231" i="23"/>
  <c r="D233" i="23"/>
  <c r="D235" i="19"/>
  <c r="T236" i="16"/>
  <c r="T235" i="17"/>
  <c r="U234" i="17"/>
  <c r="M233" i="22"/>
  <c r="K234" i="22" s="1"/>
  <c r="L233" i="22"/>
  <c r="J234" i="22" s="1"/>
  <c r="T231" i="25"/>
  <c r="U230" i="25"/>
  <c r="B235" i="18"/>
  <c r="A235" i="18" s="1"/>
  <c r="F235" i="18"/>
  <c r="T250" i="29" l="1"/>
  <c r="T235" i="19"/>
  <c r="T237" i="15"/>
  <c r="S232" i="26"/>
  <c r="U231" i="26" s="1"/>
  <c r="I235" i="20"/>
  <c r="D235" i="20"/>
  <c r="I237" i="16"/>
  <c r="L237" i="15"/>
  <c r="J238" i="15" s="1"/>
  <c r="M237" i="15"/>
  <c r="K238" i="15" s="1"/>
  <c r="M234" i="21"/>
  <c r="K235" i="21" s="1"/>
  <c r="E235" i="21" s="1"/>
  <c r="L234" i="21"/>
  <c r="J235" i="21" s="1"/>
  <c r="M235" i="19"/>
  <c r="K236" i="19" s="1"/>
  <c r="L235" i="19"/>
  <c r="J236" i="19" s="1"/>
  <c r="D236" i="19" s="1"/>
  <c r="E237" i="16"/>
  <c r="B232" i="26"/>
  <c r="A232" i="26" s="1"/>
  <c r="F232" i="26"/>
  <c r="E233" i="24"/>
  <c r="I236" i="18"/>
  <c r="T235" i="18"/>
  <c r="U234" i="18"/>
  <c r="M236" i="17"/>
  <c r="K237" i="17" s="1"/>
  <c r="L236" i="17"/>
  <c r="J237" i="17" s="1"/>
  <c r="L232" i="25"/>
  <c r="J233" i="25" s="1"/>
  <c r="M232" i="25"/>
  <c r="K233" i="25" s="1"/>
  <c r="U233" i="20"/>
  <c r="T234" i="20"/>
  <c r="U231" i="24"/>
  <c r="T232" i="24"/>
  <c r="I233" i="24"/>
  <c r="D233" i="24"/>
  <c r="T237" i="11"/>
  <c r="U236" i="11"/>
  <c r="S234" i="21"/>
  <c r="U230" i="26"/>
  <c r="T231" i="26"/>
  <c r="S236" i="17"/>
  <c r="E235" i="20"/>
  <c r="L250" i="29"/>
  <c r="J251" i="29" s="1"/>
  <c r="D251" i="29" s="1"/>
  <c r="M250" i="29"/>
  <c r="K251" i="29" s="1"/>
  <c r="B236" i="18"/>
  <c r="A236" i="18" s="1"/>
  <c r="F236" i="18"/>
  <c r="I234" i="22"/>
  <c r="D234" i="22"/>
  <c r="B235" i="19"/>
  <c r="A235" i="19" s="1"/>
  <c r="F235" i="19"/>
  <c r="U231" i="25"/>
  <c r="E234" i="22"/>
  <c r="B233" i="23"/>
  <c r="A233" i="23" s="1"/>
  <c r="F233" i="23"/>
  <c r="T233" i="23"/>
  <c r="I232" i="26"/>
  <c r="E236" i="18"/>
  <c r="I238" i="11"/>
  <c r="B234" i="21"/>
  <c r="A234" i="21" s="1"/>
  <c r="F234" i="21"/>
  <c r="M233" i="23"/>
  <c r="K234" i="23" s="1"/>
  <c r="L233" i="23"/>
  <c r="J234" i="23" s="1"/>
  <c r="D234" i="23" s="1"/>
  <c r="D238" i="11"/>
  <c r="D237" i="16"/>
  <c r="B250" i="29"/>
  <c r="A250" i="29" s="1"/>
  <c r="F250" i="29"/>
  <c r="E238" i="11"/>
  <c r="T232" i="26" l="1"/>
  <c r="B236" i="19"/>
  <c r="A236" i="19" s="1"/>
  <c r="F236" i="19"/>
  <c r="B251" i="29"/>
  <c r="A251" i="29" s="1"/>
  <c r="F251" i="29"/>
  <c r="B234" i="23"/>
  <c r="A234" i="23" s="1"/>
  <c r="F234" i="23"/>
  <c r="I235" i="21"/>
  <c r="B238" i="11"/>
  <c r="A238" i="11" s="1"/>
  <c r="F238" i="11"/>
  <c r="S236" i="18"/>
  <c r="S234" i="22"/>
  <c r="B234" i="22"/>
  <c r="A234" i="22" s="1"/>
  <c r="F234" i="22"/>
  <c r="S235" i="20"/>
  <c r="E233" i="25"/>
  <c r="M236" i="18"/>
  <c r="K237" i="18" s="1"/>
  <c r="E237" i="18" s="1"/>
  <c r="L236" i="18"/>
  <c r="J237" i="18" s="1"/>
  <c r="E234" i="23"/>
  <c r="M238" i="11"/>
  <c r="K239" i="11" s="1"/>
  <c r="E239" i="11" s="1"/>
  <c r="L238" i="11"/>
  <c r="J239" i="11" s="1"/>
  <c r="D239" i="11" s="1"/>
  <c r="L232" i="26"/>
  <c r="J233" i="26" s="1"/>
  <c r="M232" i="26"/>
  <c r="K233" i="26" s="1"/>
  <c r="L234" i="22"/>
  <c r="J235" i="22" s="1"/>
  <c r="D235" i="22" s="1"/>
  <c r="M234" i="22"/>
  <c r="K235" i="22" s="1"/>
  <c r="E251" i="29"/>
  <c r="T236" i="17"/>
  <c r="U235" i="17"/>
  <c r="L233" i="24"/>
  <c r="J234" i="24" s="1"/>
  <c r="D234" i="24" s="1"/>
  <c r="M233" i="24"/>
  <c r="K234" i="24" s="1"/>
  <c r="E234" i="24" s="1"/>
  <c r="I237" i="17"/>
  <c r="D237" i="17"/>
  <c r="S237" i="16"/>
  <c r="M237" i="16"/>
  <c r="K238" i="16" s="1"/>
  <c r="E238" i="16" s="1"/>
  <c r="L237" i="16"/>
  <c r="J238" i="16" s="1"/>
  <c r="D238" i="16" s="1"/>
  <c r="B235" i="20"/>
  <c r="A235" i="20" s="1"/>
  <c r="F235" i="20"/>
  <c r="B237" i="16"/>
  <c r="A237" i="16" s="1"/>
  <c r="F237" i="16"/>
  <c r="I251" i="29"/>
  <c r="E238" i="15"/>
  <c r="D235" i="21"/>
  <c r="S235" i="21"/>
  <c r="U234" i="21" s="1"/>
  <c r="B233" i="24"/>
  <c r="A233" i="24" s="1"/>
  <c r="F233" i="24"/>
  <c r="I236" i="19"/>
  <c r="I238" i="15"/>
  <c r="D238" i="15"/>
  <c r="M235" i="20"/>
  <c r="K236" i="20" s="1"/>
  <c r="E236" i="20" s="1"/>
  <c r="L235" i="20"/>
  <c r="J236" i="20" s="1"/>
  <c r="D236" i="20" s="1"/>
  <c r="S238" i="11"/>
  <c r="I234" i="23"/>
  <c r="E237" i="17"/>
  <c r="T234" i="21"/>
  <c r="U233" i="21"/>
  <c r="I233" i="25"/>
  <c r="D233" i="25"/>
  <c r="S233" i="24"/>
  <c r="E236" i="19"/>
  <c r="B234" i="24" l="1"/>
  <c r="A234" i="24" s="1"/>
  <c r="F234" i="24"/>
  <c r="S236" i="20"/>
  <c r="T236" i="20" s="1"/>
  <c r="S237" i="18"/>
  <c r="U236" i="18" s="1"/>
  <c r="B235" i="22"/>
  <c r="A235" i="22" s="1"/>
  <c r="F235" i="22"/>
  <c r="B233" i="25"/>
  <c r="A233" i="25" s="1"/>
  <c r="F233" i="25"/>
  <c r="B238" i="15"/>
  <c r="A238" i="15" s="1"/>
  <c r="F238" i="15"/>
  <c r="B237" i="17"/>
  <c r="A237" i="17" s="1"/>
  <c r="F237" i="17"/>
  <c r="T234" i="22"/>
  <c r="U233" i="22"/>
  <c r="T238" i="11"/>
  <c r="U237" i="11"/>
  <c r="B236" i="20"/>
  <c r="A236" i="20" s="1"/>
  <c r="F236" i="20"/>
  <c r="S251" i="29"/>
  <c r="S234" i="23"/>
  <c r="S236" i="19"/>
  <c r="L233" i="25"/>
  <c r="J234" i="25" s="1"/>
  <c r="D234" i="25" s="1"/>
  <c r="M233" i="25"/>
  <c r="K234" i="25" s="1"/>
  <c r="E234" i="25" s="1"/>
  <c r="T235" i="21"/>
  <c r="I236" i="20"/>
  <c r="M238" i="15"/>
  <c r="K239" i="15" s="1"/>
  <c r="E239" i="15" s="1"/>
  <c r="L238" i="15"/>
  <c r="J239" i="15" s="1"/>
  <c r="B235" i="21"/>
  <c r="A235" i="21" s="1"/>
  <c r="F235" i="21"/>
  <c r="I238" i="16"/>
  <c r="L237" i="17"/>
  <c r="J238" i="17" s="1"/>
  <c r="D238" i="17" s="1"/>
  <c r="M237" i="17"/>
  <c r="K238" i="17" s="1"/>
  <c r="I233" i="26"/>
  <c r="D233" i="26"/>
  <c r="S233" i="25"/>
  <c r="S234" i="24"/>
  <c r="T234" i="24" s="1"/>
  <c r="S239" i="11"/>
  <c r="U238" i="11" s="1"/>
  <c r="L236" i="19"/>
  <c r="J237" i="19" s="1"/>
  <c r="M236" i="19"/>
  <c r="K237" i="19" s="1"/>
  <c r="S238" i="16"/>
  <c r="I234" i="24"/>
  <c r="I235" i="22"/>
  <c r="I237" i="18"/>
  <c r="D237" i="18"/>
  <c r="B239" i="11"/>
  <c r="A239" i="11" s="1"/>
  <c r="F239" i="11"/>
  <c r="U232" i="24"/>
  <c r="T233" i="24"/>
  <c r="S237" i="17"/>
  <c r="B238" i="16"/>
  <c r="A238" i="16" s="1"/>
  <c r="F238" i="16"/>
  <c r="U236" i="16"/>
  <c r="T237" i="16"/>
  <c r="E233" i="26"/>
  <c r="T236" i="18"/>
  <c r="U235" i="18"/>
  <c r="M234" i="23"/>
  <c r="K235" i="23" s="1"/>
  <c r="L234" i="23"/>
  <c r="J235" i="23" s="1"/>
  <c r="S238" i="15"/>
  <c r="M251" i="29"/>
  <c r="K252" i="29" s="1"/>
  <c r="E252" i="29" s="1"/>
  <c r="L251" i="29"/>
  <c r="J252" i="29" s="1"/>
  <c r="I239" i="11"/>
  <c r="T235" i="20"/>
  <c r="U234" i="20"/>
  <c r="E235" i="22"/>
  <c r="L235" i="21"/>
  <c r="J236" i="21" s="1"/>
  <c r="M235" i="21"/>
  <c r="K236" i="21" s="1"/>
  <c r="U233" i="24" l="1"/>
  <c r="T237" i="18"/>
  <c r="S252" i="29"/>
  <c r="U251" i="29" s="1"/>
  <c r="S235" i="22"/>
  <c r="T237" i="17"/>
  <c r="U236" i="17"/>
  <c r="B237" i="18"/>
  <c r="A237" i="18" s="1"/>
  <c r="F237" i="18"/>
  <c r="L238" i="16"/>
  <c r="J239" i="16" s="1"/>
  <c r="M238" i="16"/>
  <c r="K239" i="16" s="1"/>
  <c r="U237" i="15"/>
  <c r="T238" i="15"/>
  <c r="I238" i="17"/>
  <c r="I239" i="15"/>
  <c r="E236" i="21"/>
  <c r="S233" i="26"/>
  <c r="U237" i="16"/>
  <c r="M237" i="18"/>
  <c r="K238" i="18" s="1"/>
  <c r="L237" i="18"/>
  <c r="J238" i="18" s="1"/>
  <c r="D238" i="18" s="1"/>
  <c r="L234" i="24"/>
  <c r="J235" i="24" s="1"/>
  <c r="M234" i="24"/>
  <c r="K235" i="24" s="1"/>
  <c r="I237" i="19"/>
  <c r="D237" i="19"/>
  <c r="E237" i="19"/>
  <c r="S239" i="15"/>
  <c r="T239" i="15" s="1"/>
  <c r="M235" i="22"/>
  <c r="K236" i="22" s="1"/>
  <c r="L235" i="22"/>
  <c r="J236" i="22" s="1"/>
  <c r="U232" i="25"/>
  <c r="T233" i="25"/>
  <c r="M236" i="20"/>
  <c r="K237" i="20" s="1"/>
  <c r="L236" i="20"/>
  <c r="J237" i="20" s="1"/>
  <c r="E235" i="23"/>
  <c r="B238" i="17"/>
  <c r="A238" i="17" s="1"/>
  <c r="F238" i="17"/>
  <c r="B234" i="25"/>
  <c r="A234" i="25" s="1"/>
  <c r="F234" i="25"/>
  <c r="L239" i="11"/>
  <c r="J240" i="11" s="1"/>
  <c r="M239" i="11"/>
  <c r="K240" i="11" s="1"/>
  <c r="B233" i="26"/>
  <c r="A233" i="26" s="1"/>
  <c r="F233" i="26"/>
  <c r="U233" i="23"/>
  <c r="T234" i="23"/>
  <c r="I252" i="29"/>
  <c r="D252" i="29"/>
  <c r="I236" i="21"/>
  <c r="U235" i="20"/>
  <c r="I235" i="23"/>
  <c r="D235" i="23"/>
  <c r="T238" i="16"/>
  <c r="E238" i="17"/>
  <c r="S234" i="25"/>
  <c r="U233" i="25" s="1"/>
  <c r="M233" i="26"/>
  <c r="K234" i="26" s="1"/>
  <c r="E234" i="26" s="1"/>
  <c r="L233" i="26"/>
  <c r="J234" i="26" s="1"/>
  <c r="D236" i="21"/>
  <c r="I234" i="25"/>
  <c r="T236" i="19"/>
  <c r="U235" i="19"/>
  <c r="U250" i="29"/>
  <c r="T251" i="29"/>
  <c r="T239" i="11"/>
  <c r="D239" i="15"/>
  <c r="T252" i="29" l="1"/>
  <c r="S234" i="26"/>
  <c r="U233" i="26" s="1"/>
  <c r="B239" i="15"/>
  <c r="A239" i="15" s="1"/>
  <c r="F239" i="15"/>
  <c r="E240" i="11"/>
  <c r="E238" i="18"/>
  <c r="L239" i="15"/>
  <c r="J240" i="15" s="1"/>
  <c r="D240" i="15" s="1"/>
  <c r="M239" i="15"/>
  <c r="K240" i="15" s="1"/>
  <c r="I239" i="16"/>
  <c r="D239" i="16"/>
  <c r="L252" i="29"/>
  <c r="J253" i="29" s="1"/>
  <c r="D253" i="29" s="1"/>
  <c r="M252" i="29"/>
  <c r="K253" i="29" s="1"/>
  <c r="I240" i="11"/>
  <c r="D240" i="11"/>
  <c r="E235" i="24"/>
  <c r="B238" i="18"/>
  <c r="A238" i="18" s="1"/>
  <c r="F238" i="18"/>
  <c r="I234" i="26"/>
  <c r="S238" i="17"/>
  <c r="M235" i="23"/>
  <c r="K236" i="23" s="1"/>
  <c r="E236" i="23" s="1"/>
  <c r="L235" i="23"/>
  <c r="J236" i="23" s="1"/>
  <c r="D236" i="23" s="1"/>
  <c r="L236" i="21"/>
  <c r="J237" i="21" s="1"/>
  <c r="M236" i="21"/>
  <c r="K237" i="21" s="1"/>
  <c r="E237" i="21" s="1"/>
  <c r="D234" i="26"/>
  <c r="S235" i="23"/>
  <c r="B237" i="19"/>
  <c r="A237" i="19" s="1"/>
  <c r="F237" i="19"/>
  <c r="I235" i="24"/>
  <c r="D235" i="24"/>
  <c r="B236" i="21"/>
  <c r="A236" i="21" s="1"/>
  <c r="F236" i="21"/>
  <c r="B235" i="23"/>
  <c r="A235" i="23" s="1"/>
  <c r="F235" i="23"/>
  <c r="E237" i="20"/>
  <c r="M237" i="19"/>
  <c r="K238" i="19" s="1"/>
  <c r="L237" i="19"/>
  <c r="J238" i="19" s="1"/>
  <c r="D238" i="19" s="1"/>
  <c r="S236" i="21"/>
  <c r="E236" i="22"/>
  <c r="U234" i="22"/>
  <c r="T235" i="22"/>
  <c r="M234" i="25"/>
  <c r="K235" i="25" s="1"/>
  <c r="L234" i="25"/>
  <c r="J235" i="25" s="1"/>
  <c r="B252" i="29"/>
  <c r="A252" i="29" s="1"/>
  <c r="F252" i="29"/>
  <c r="I237" i="20"/>
  <c r="D237" i="20"/>
  <c r="T234" i="25"/>
  <c r="I236" i="22"/>
  <c r="D236" i="22"/>
  <c r="S237" i="19"/>
  <c r="I238" i="18"/>
  <c r="T233" i="26"/>
  <c r="U232" i="26"/>
  <c r="M238" i="17"/>
  <c r="K239" i="17" s="1"/>
  <c r="L238" i="17"/>
  <c r="J239" i="17" s="1"/>
  <c r="U238" i="15"/>
  <c r="E239" i="16"/>
  <c r="T234" i="26" l="1"/>
  <c r="B253" i="29"/>
  <c r="A253" i="29" s="1"/>
  <c r="F253" i="29"/>
  <c r="B238" i="19"/>
  <c r="A238" i="19" s="1"/>
  <c r="F238" i="19"/>
  <c r="S239" i="16"/>
  <c r="S236" i="22"/>
  <c r="L235" i="24"/>
  <c r="J236" i="24" s="1"/>
  <c r="D236" i="24" s="1"/>
  <c r="M235" i="24"/>
  <c r="K236" i="24" s="1"/>
  <c r="E236" i="24" s="1"/>
  <c r="I237" i="21"/>
  <c r="E240" i="15"/>
  <c r="M236" i="22"/>
  <c r="K237" i="22" s="1"/>
  <c r="L236" i="22"/>
  <c r="J237" i="22" s="1"/>
  <c r="D237" i="22" s="1"/>
  <c r="S237" i="21"/>
  <c r="U236" i="21" s="1"/>
  <c r="B236" i="23"/>
  <c r="A236" i="23" s="1"/>
  <c r="F236" i="23"/>
  <c r="T235" i="23"/>
  <c r="U234" i="23"/>
  <c r="I236" i="23"/>
  <c r="B239" i="16"/>
  <c r="A239" i="16" s="1"/>
  <c r="F239" i="16"/>
  <c r="S240" i="11"/>
  <c r="M238" i="18"/>
  <c r="K239" i="18" s="1"/>
  <c r="E239" i="18" s="1"/>
  <c r="L238" i="18"/>
  <c r="J239" i="18" s="1"/>
  <c r="U236" i="19"/>
  <c r="T237" i="19"/>
  <c r="U235" i="21"/>
  <c r="T236" i="21"/>
  <c r="B235" i="24"/>
  <c r="A235" i="24" s="1"/>
  <c r="F235" i="24"/>
  <c r="S236" i="23"/>
  <c r="T236" i="23" s="1"/>
  <c r="L234" i="26"/>
  <c r="J235" i="26" s="1"/>
  <c r="M234" i="26"/>
  <c r="K235" i="26" s="1"/>
  <c r="S235" i="24"/>
  <c r="M240" i="11"/>
  <c r="K241" i="11" s="1"/>
  <c r="E241" i="11" s="1"/>
  <c r="L240" i="11"/>
  <c r="J241" i="11" s="1"/>
  <c r="D241" i="11" s="1"/>
  <c r="S238" i="18"/>
  <c r="L237" i="20"/>
  <c r="J238" i="20" s="1"/>
  <c r="M237" i="20"/>
  <c r="K238" i="20" s="1"/>
  <c r="E238" i="20" s="1"/>
  <c r="I235" i="25"/>
  <c r="D235" i="25"/>
  <c r="E239" i="17"/>
  <c r="B240" i="11"/>
  <c r="A240" i="11" s="1"/>
  <c r="F240" i="11"/>
  <c r="I253" i="29"/>
  <c r="B240" i="15"/>
  <c r="A240" i="15" s="1"/>
  <c r="F240" i="15"/>
  <c r="E238" i="19"/>
  <c r="E235" i="25"/>
  <c r="S237" i="20"/>
  <c r="I240" i="15"/>
  <c r="I239" i="17"/>
  <c r="D239" i="17"/>
  <c r="B236" i="22"/>
  <c r="A236" i="22" s="1"/>
  <c r="F236" i="22"/>
  <c r="B237" i="20"/>
  <c r="A237" i="20" s="1"/>
  <c r="F237" i="20"/>
  <c r="I238" i="19"/>
  <c r="D237" i="21"/>
  <c r="B234" i="26"/>
  <c r="A234" i="26" s="1"/>
  <c r="F234" i="26"/>
  <c r="T238" i="17"/>
  <c r="U237" i="17"/>
  <c r="E253" i="29"/>
  <c r="M239" i="16"/>
  <c r="K240" i="16" s="1"/>
  <c r="E240" i="16" s="1"/>
  <c r="L239" i="16"/>
  <c r="J240" i="16" s="1"/>
  <c r="T237" i="21" l="1"/>
  <c r="U235" i="23"/>
  <c r="B237" i="22"/>
  <c r="A237" i="22" s="1"/>
  <c r="F237" i="22"/>
  <c r="B241" i="11"/>
  <c r="A241" i="11" s="1"/>
  <c r="F241" i="11"/>
  <c r="B235" i="25"/>
  <c r="A235" i="25" s="1"/>
  <c r="F235" i="25"/>
  <c r="I241" i="11"/>
  <c r="T236" i="22"/>
  <c r="U235" i="22"/>
  <c r="T239" i="16"/>
  <c r="U238" i="16"/>
  <c r="I240" i="16"/>
  <c r="B237" i="21"/>
  <c r="A237" i="21" s="1"/>
  <c r="F237" i="21"/>
  <c r="S238" i="20"/>
  <c r="T238" i="20" s="1"/>
  <c r="I235" i="26"/>
  <c r="T240" i="11"/>
  <c r="U239" i="11"/>
  <c r="E237" i="22"/>
  <c r="B239" i="17"/>
  <c r="A239" i="17" s="1"/>
  <c r="F239" i="17"/>
  <c r="M240" i="15"/>
  <c r="K241" i="15" s="1"/>
  <c r="E241" i="15" s="1"/>
  <c r="L240" i="15"/>
  <c r="J241" i="15" s="1"/>
  <c r="T237" i="20"/>
  <c r="U236" i="20"/>
  <c r="S239" i="17"/>
  <c r="M235" i="25"/>
  <c r="K236" i="25" s="1"/>
  <c r="E236" i="25" s="1"/>
  <c r="L235" i="25"/>
  <c r="J236" i="25" s="1"/>
  <c r="S239" i="18"/>
  <c r="T239" i="18" s="1"/>
  <c r="S236" i="24"/>
  <c r="T236" i="24" s="1"/>
  <c r="B236" i="24"/>
  <c r="A236" i="24" s="1"/>
  <c r="F236" i="24"/>
  <c r="I239" i="18"/>
  <c r="D239" i="18"/>
  <c r="L236" i="23"/>
  <c r="J237" i="23" s="1"/>
  <c r="M236" i="23"/>
  <c r="K237" i="23" s="1"/>
  <c r="S240" i="15"/>
  <c r="I238" i="20"/>
  <c r="E235" i="26"/>
  <c r="S241" i="11"/>
  <c r="I237" i="22"/>
  <c r="S238" i="19"/>
  <c r="M253" i="29"/>
  <c r="K254" i="29" s="1"/>
  <c r="L253" i="29"/>
  <c r="J254" i="29" s="1"/>
  <c r="M237" i="21"/>
  <c r="K238" i="21" s="1"/>
  <c r="L237" i="21"/>
  <c r="J238" i="21" s="1"/>
  <c r="D238" i="21" s="1"/>
  <c r="S240" i="16"/>
  <c r="U239" i="16" s="1"/>
  <c r="S253" i="29"/>
  <c r="D235" i="26"/>
  <c r="L238" i="19"/>
  <c r="J239" i="19" s="1"/>
  <c r="M238" i="19"/>
  <c r="K239" i="19" s="1"/>
  <c r="E239" i="19" s="1"/>
  <c r="D238" i="20"/>
  <c r="L239" i="17"/>
  <c r="J240" i="17" s="1"/>
  <c r="M239" i="17"/>
  <c r="K240" i="17" s="1"/>
  <c r="S235" i="25"/>
  <c r="U237" i="18"/>
  <c r="T238" i="18"/>
  <c r="U234" i="24"/>
  <c r="T235" i="24"/>
  <c r="D240" i="16"/>
  <c r="I236" i="24"/>
  <c r="U235" i="24" l="1"/>
  <c r="I239" i="19"/>
  <c r="D239" i="19"/>
  <c r="L238" i="20"/>
  <c r="J239" i="20" s="1"/>
  <c r="D239" i="20" s="1"/>
  <c r="M238" i="20"/>
  <c r="K239" i="20" s="1"/>
  <c r="B239" i="18"/>
  <c r="A239" i="18" s="1"/>
  <c r="F239" i="18"/>
  <c r="S237" i="22"/>
  <c r="U240" i="11"/>
  <c r="B238" i="21"/>
  <c r="A238" i="21" s="1"/>
  <c r="F238" i="21"/>
  <c r="I240" i="17"/>
  <c r="S235" i="26"/>
  <c r="S241" i="15"/>
  <c r="U240" i="15" s="1"/>
  <c r="D240" i="17"/>
  <c r="T240" i="16"/>
  <c r="S236" i="25"/>
  <c r="U235" i="25" s="1"/>
  <c r="B238" i="20"/>
  <c r="A238" i="20" s="1"/>
  <c r="F238" i="20"/>
  <c r="E254" i="29"/>
  <c r="I238" i="21"/>
  <c r="U237" i="19"/>
  <c r="T238" i="19"/>
  <c r="L237" i="22"/>
  <c r="J238" i="22" s="1"/>
  <c r="M237" i="22"/>
  <c r="K238" i="22" s="1"/>
  <c r="E238" i="22" s="1"/>
  <c r="E237" i="23"/>
  <c r="L239" i="18"/>
  <c r="J240" i="18" s="1"/>
  <c r="D240" i="18" s="1"/>
  <c r="M239" i="18"/>
  <c r="K240" i="18" s="1"/>
  <c r="I236" i="25"/>
  <c r="I241" i="15"/>
  <c r="D241" i="15"/>
  <c r="M240" i="16"/>
  <c r="K241" i="16" s="1"/>
  <c r="L240" i="16"/>
  <c r="J241" i="16" s="1"/>
  <c r="D241" i="16" s="1"/>
  <c r="D236" i="25"/>
  <c r="T240" i="15"/>
  <c r="U239" i="15"/>
  <c r="E240" i="17"/>
  <c r="L241" i="11"/>
  <c r="J242" i="11" s="1"/>
  <c r="M241" i="11"/>
  <c r="K242" i="11" s="1"/>
  <c r="B240" i="16"/>
  <c r="A240" i="16" s="1"/>
  <c r="F240" i="16"/>
  <c r="B235" i="26"/>
  <c r="A235" i="26" s="1"/>
  <c r="F235" i="26"/>
  <c r="S239" i="19"/>
  <c r="U238" i="17"/>
  <c r="T239" i="17"/>
  <c r="U237" i="20"/>
  <c r="T241" i="11"/>
  <c r="L236" i="24"/>
  <c r="J237" i="24" s="1"/>
  <c r="M236" i="24"/>
  <c r="K237" i="24" s="1"/>
  <c r="U238" i="18"/>
  <c r="U234" i="25"/>
  <c r="T235" i="25"/>
  <c r="U252" i="29"/>
  <c r="T253" i="29"/>
  <c r="E238" i="21"/>
  <c r="I254" i="29"/>
  <c r="D254" i="29"/>
  <c r="I237" i="23"/>
  <c r="D237" i="23"/>
  <c r="M235" i="26"/>
  <c r="K236" i="26" s="1"/>
  <c r="E236" i="26" s="1"/>
  <c r="L235" i="26"/>
  <c r="J236" i="26" s="1"/>
  <c r="D236" i="26" s="1"/>
  <c r="T241" i="15" l="1"/>
  <c r="T236" i="25"/>
  <c r="B236" i="26"/>
  <c r="A236" i="26" s="1"/>
  <c r="F236" i="26"/>
  <c r="B240" i="18"/>
  <c r="A240" i="18" s="1"/>
  <c r="F240" i="18"/>
  <c r="B239" i="20"/>
  <c r="A239" i="20" s="1"/>
  <c r="F239" i="20"/>
  <c r="S236" i="26"/>
  <c r="T236" i="26" s="1"/>
  <c r="L254" i="29"/>
  <c r="J255" i="29" s="1"/>
  <c r="D255" i="29" s="1"/>
  <c r="M254" i="29"/>
  <c r="K255" i="29" s="1"/>
  <c r="E255" i="29" s="1"/>
  <c r="L236" i="25"/>
  <c r="J237" i="25" s="1"/>
  <c r="D237" i="25" s="1"/>
  <c r="M236" i="25"/>
  <c r="K237" i="25" s="1"/>
  <c r="L238" i="21"/>
  <c r="J239" i="21" s="1"/>
  <c r="M238" i="21"/>
  <c r="K239" i="21" s="1"/>
  <c r="E239" i="21" s="1"/>
  <c r="B240" i="17"/>
  <c r="A240" i="17" s="1"/>
  <c r="F240" i="17"/>
  <c r="B239" i="19"/>
  <c r="A239" i="19" s="1"/>
  <c r="F239" i="19"/>
  <c r="S238" i="21"/>
  <c r="E237" i="24"/>
  <c r="E242" i="11"/>
  <c r="S240" i="17"/>
  <c r="B236" i="25"/>
  <c r="A236" i="25" s="1"/>
  <c r="F236" i="25"/>
  <c r="E240" i="18"/>
  <c r="U238" i="19"/>
  <c r="S254" i="29"/>
  <c r="T237" i="22"/>
  <c r="U236" i="22"/>
  <c r="B241" i="16"/>
  <c r="A241" i="16" s="1"/>
  <c r="F241" i="16"/>
  <c r="E241" i="16"/>
  <c r="S237" i="23"/>
  <c r="E239" i="20"/>
  <c r="I236" i="26"/>
  <c r="L237" i="23"/>
  <c r="J238" i="23" s="1"/>
  <c r="M237" i="23"/>
  <c r="K238" i="23" s="1"/>
  <c r="B241" i="15"/>
  <c r="A241" i="15" s="1"/>
  <c r="F241" i="15"/>
  <c r="U234" i="26"/>
  <c r="T235" i="26"/>
  <c r="S238" i="22"/>
  <c r="I239" i="20"/>
  <c r="B237" i="23"/>
  <c r="A237" i="23" s="1"/>
  <c r="F237" i="23"/>
  <c r="B254" i="29"/>
  <c r="A254" i="29" s="1"/>
  <c r="F254" i="29"/>
  <c r="I237" i="24"/>
  <c r="D237" i="24"/>
  <c r="I242" i="11"/>
  <c r="D242" i="11"/>
  <c r="I241" i="16"/>
  <c r="L241" i="15"/>
  <c r="J242" i="15" s="1"/>
  <c r="D242" i="15" s="1"/>
  <c r="M241" i="15"/>
  <c r="K242" i="15" s="1"/>
  <c r="I240" i="18"/>
  <c r="I238" i="22"/>
  <c r="D238" i="22"/>
  <c r="T239" i="19"/>
  <c r="L240" i="17"/>
  <c r="J241" i="17" s="1"/>
  <c r="M240" i="17"/>
  <c r="K241" i="17" s="1"/>
  <c r="E241" i="17" s="1"/>
  <c r="L239" i="19"/>
  <c r="J240" i="19" s="1"/>
  <c r="M239" i="19"/>
  <c r="K240" i="19" s="1"/>
  <c r="U235" i="26" l="1"/>
  <c r="B242" i="15"/>
  <c r="A242" i="15" s="1"/>
  <c r="F242" i="15"/>
  <c r="B238" i="22"/>
  <c r="A238" i="22" s="1"/>
  <c r="F238" i="22"/>
  <c r="M241" i="16"/>
  <c r="K242" i="16" s="1"/>
  <c r="E242" i="16" s="1"/>
  <c r="L241" i="16"/>
  <c r="J242" i="16" s="1"/>
  <c r="M242" i="11"/>
  <c r="K243" i="11" s="1"/>
  <c r="E243" i="11" s="1"/>
  <c r="L242" i="11"/>
  <c r="J243" i="11" s="1"/>
  <c r="D243" i="11" s="1"/>
  <c r="S239" i="20"/>
  <c r="S241" i="16"/>
  <c r="B237" i="25"/>
  <c r="A237" i="25" s="1"/>
  <c r="F237" i="25"/>
  <c r="E242" i="15"/>
  <c r="M237" i="24"/>
  <c r="K238" i="24" s="1"/>
  <c r="E238" i="24" s="1"/>
  <c r="L237" i="24"/>
  <c r="J238" i="24" s="1"/>
  <c r="D238" i="24" s="1"/>
  <c r="I238" i="23"/>
  <c r="S255" i="29"/>
  <c r="T255" i="29" s="1"/>
  <c r="I240" i="19"/>
  <c r="L238" i="22"/>
  <c r="J239" i="22" s="1"/>
  <c r="M238" i="22"/>
  <c r="K239" i="22" s="1"/>
  <c r="B242" i="11"/>
  <c r="A242" i="11" s="1"/>
  <c r="F242" i="11"/>
  <c r="D238" i="23"/>
  <c r="M239" i="20"/>
  <c r="K240" i="20" s="1"/>
  <c r="L239" i="20"/>
  <c r="J240" i="20" s="1"/>
  <c r="L236" i="26"/>
  <c r="J237" i="26" s="1"/>
  <c r="M236" i="26"/>
  <c r="K237" i="26" s="1"/>
  <c r="T237" i="23"/>
  <c r="U236" i="23"/>
  <c r="U237" i="22"/>
  <c r="U253" i="29"/>
  <c r="T254" i="29"/>
  <c r="T240" i="17"/>
  <c r="U239" i="17"/>
  <c r="D240" i="19"/>
  <c r="I237" i="25"/>
  <c r="I255" i="29"/>
  <c r="I241" i="17"/>
  <c r="L240" i="18"/>
  <c r="J241" i="18" s="1"/>
  <c r="M240" i="18"/>
  <c r="K241" i="18" s="1"/>
  <c r="E241" i="18" s="1"/>
  <c r="U237" i="21"/>
  <c r="T238" i="21"/>
  <c r="I239" i="21"/>
  <c r="D239" i="21"/>
  <c r="E240" i="19"/>
  <c r="T238" i="22"/>
  <c r="S240" i="18"/>
  <c r="S241" i="17"/>
  <c r="S237" i="24"/>
  <c r="D241" i="17"/>
  <c r="E237" i="25"/>
  <c r="I242" i="15"/>
  <c r="B237" i="24"/>
  <c r="A237" i="24" s="1"/>
  <c r="F237" i="24"/>
  <c r="B255" i="29"/>
  <c r="A255" i="29" s="1"/>
  <c r="F255" i="29"/>
  <c r="E238" i="23"/>
  <c r="S242" i="11"/>
  <c r="S239" i="21"/>
  <c r="T239" i="21" s="1"/>
  <c r="S238" i="23" l="1"/>
  <c r="L241" i="17"/>
  <c r="J242" i="17" s="1"/>
  <c r="D242" i="17" s="1"/>
  <c r="M241" i="17"/>
  <c r="K242" i="17" s="1"/>
  <c r="I237" i="26"/>
  <c r="D237" i="26"/>
  <c r="E239" i="22"/>
  <c r="S242" i="16"/>
  <c r="U241" i="16" s="1"/>
  <c r="S243" i="11"/>
  <c r="U242" i="11" s="1"/>
  <c r="B238" i="24"/>
  <c r="A238" i="24" s="1"/>
  <c r="F238" i="24"/>
  <c r="S238" i="24"/>
  <c r="U237" i="24" s="1"/>
  <c r="M255" i="29"/>
  <c r="K256" i="29" s="1"/>
  <c r="L255" i="29"/>
  <c r="J256" i="29" s="1"/>
  <c r="U240" i="17"/>
  <c r="I239" i="22"/>
  <c r="T241" i="16"/>
  <c r="U240" i="16"/>
  <c r="U236" i="24"/>
  <c r="T237" i="24"/>
  <c r="T240" i="18"/>
  <c r="U239" i="18"/>
  <c r="S240" i="19"/>
  <c r="B239" i="21"/>
  <c r="A239" i="21" s="1"/>
  <c r="F239" i="21"/>
  <c r="I241" i="18"/>
  <c r="D241" i="18"/>
  <c r="E240" i="20"/>
  <c r="I243" i="11"/>
  <c r="B241" i="17"/>
  <c r="A241" i="17" s="1"/>
  <c r="F241" i="17"/>
  <c r="M239" i="21"/>
  <c r="K240" i="21" s="1"/>
  <c r="L239" i="21"/>
  <c r="J240" i="21" s="1"/>
  <c r="D240" i="21" s="1"/>
  <c r="L237" i="25"/>
  <c r="J238" i="25" s="1"/>
  <c r="M237" i="25"/>
  <c r="K238" i="25" s="1"/>
  <c r="E238" i="25" s="1"/>
  <c r="T241" i="17"/>
  <c r="L238" i="23"/>
  <c r="J239" i="23" s="1"/>
  <c r="M238" i="23"/>
  <c r="K239" i="23" s="1"/>
  <c r="E239" i="23" s="1"/>
  <c r="I242" i="16"/>
  <c r="D242" i="16"/>
  <c r="M242" i="15"/>
  <c r="K243" i="15" s="1"/>
  <c r="E243" i="15" s="1"/>
  <c r="L242" i="15"/>
  <c r="J243" i="15" s="1"/>
  <c r="S241" i="18"/>
  <c r="B240" i="19"/>
  <c r="A240" i="19" s="1"/>
  <c r="F240" i="19"/>
  <c r="U254" i="29"/>
  <c r="I240" i="20"/>
  <c r="D240" i="20"/>
  <c r="B243" i="11"/>
  <c r="A243" i="11" s="1"/>
  <c r="F243" i="11"/>
  <c r="I238" i="24"/>
  <c r="T242" i="11"/>
  <c r="U241" i="11"/>
  <c r="S237" i="25"/>
  <c r="U238" i="21"/>
  <c r="E237" i="26"/>
  <c r="B238" i="23"/>
  <c r="A238" i="23" s="1"/>
  <c r="F238" i="23"/>
  <c r="M240" i="19"/>
  <c r="K241" i="19" s="1"/>
  <c r="E241" i="19" s="1"/>
  <c r="L240" i="19"/>
  <c r="J241" i="19" s="1"/>
  <c r="S242" i="15"/>
  <c r="T239" i="20"/>
  <c r="U238" i="20"/>
  <c r="D239" i="22"/>
  <c r="T243" i="11" l="1"/>
  <c r="T238" i="24"/>
  <c r="S241" i="19"/>
  <c r="T241" i="19" s="1"/>
  <c r="S239" i="23"/>
  <c r="U238" i="23" s="1"/>
  <c r="S238" i="25"/>
  <c r="T238" i="25" s="1"/>
  <c r="L238" i="24"/>
  <c r="J239" i="24" s="1"/>
  <c r="M238" i="24"/>
  <c r="K239" i="24" s="1"/>
  <c r="B240" i="20"/>
  <c r="A240" i="20" s="1"/>
  <c r="F240" i="20"/>
  <c r="I239" i="23"/>
  <c r="B240" i="21"/>
  <c r="A240" i="21" s="1"/>
  <c r="F240" i="21"/>
  <c r="E242" i="17"/>
  <c r="B239" i="22"/>
  <c r="A239" i="22" s="1"/>
  <c r="F239" i="22"/>
  <c r="D239" i="23"/>
  <c r="T237" i="25"/>
  <c r="U236" i="25"/>
  <c r="I238" i="25"/>
  <c r="D238" i="25"/>
  <c r="E256" i="29"/>
  <c r="B237" i="26"/>
  <c r="A237" i="26" s="1"/>
  <c r="F237" i="26"/>
  <c r="I242" i="17"/>
  <c r="S237" i="26"/>
  <c r="M240" i="20"/>
  <c r="K241" i="20" s="1"/>
  <c r="E241" i="20" s="1"/>
  <c r="L240" i="20"/>
  <c r="J241" i="20" s="1"/>
  <c r="I243" i="15"/>
  <c r="D243" i="15"/>
  <c r="M242" i="16"/>
  <c r="K243" i="16" s="1"/>
  <c r="L242" i="16"/>
  <c r="J243" i="16" s="1"/>
  <c r="I240" i="21"/>
  <c r="M243" i="11"/>
  <c r="K244" i="11" s="1"/>
  <c r="L243" i="11"/>
  <c r="J244" i="11" s="1"/>
  <c r="U240" i="18"/>
  <c r="M239" i="22"/>
  <c r="K240" i="22" s="1"/>
  <c r="E240" i="22" s="1"/>
  <c r="L239" i="22"/>
  <c r="J240" i="22" s="1"/>
  <c r="L237" i="26"/>
  <c r="J238" i="26" s="1"/>
  <c r="D238" i="26" s="1"/>
  <c r="M237" i="26"/>
  <c r="K238" i="26" s="1"/>
  <c r="E238" i="26" s="1"/>
  <c r="T242" i="15"/>
  <c r="U241" i="15"/>
  <c r="B242" i="16"/>
  <c r="A242" i="16" s="1"/>
  <c r="F242" i="16"/>
  <c r="L241" i="18"/>
  <c r="J242" i="18" s="1"/>
  <c r="M241" i="18"/>
  <c r="K242" i="18" s="1"/>
  <c r="I256" i="29"/>
  <c r="D256" i="29"/>
  <c r="I241" i="19"/>
  <c r="D241" i="19"/>
  <c r="B242" i="17"/>
  <c r="A242" i="17" s="1"/>
  <c r="F242" i="17"/>
  <c r="U239" i="19"/>
  <c r="T240" i="19"/>
  <c r="T241" i="18"/>
  <c r="T242" i="16"/>
  <c r="S243" i="15"/>
  <c r="U242" i="15" s="1"/>
  <c r="E240" i="21"/>
  <c r="S240" i="20"/>
  <c r="B241" i="18"/>
  <c r="A241" i="18" s="1"/>
  <c r="F241" i="18"/>
  <c r="S239" i="22"/>
  <c r="T238" i="23"/>
  <c r="U237" i="23"/>
  <c r="U237" i="25" l="1"/>
  <c r="T239" i="23"/>
  <c r="U240" i="19"/>
  <c r="S241" i="20"/>
  <c r="T241" i="20" s="1"/>
  <c r="I242" i="18"/>
  <c r="I240" i="22"/>
  <c r="S238" i="26"/>
  <c r="E239" i="24"/>
  <c r="M241" i="19"/>
  <c r="K242" i="19" s="1"/>
  <c r="L241" i="19"/>
  <c r="J242" i="19" s="1"/>
  <c r="I243" i="16"/>
  <c r="B238" i="26"/>
  <c r="A238" i="26" s="1"/>
  <c r="F238" i="26"/>
  <c r="B238" i="25"/>
  <c r="A238" i="25" s="1"/>
  <c r="F238" i="25"/>
  <c r="I239" i="24"/>
  <c r="D239" i="24"/>
  <c r="D242" i="18"/>
  <c r="E243" i="16"/>
  <c r="I241" i="20"/>
  <c r="B239" i="23"/>
  <c r="A239" i="23" s="1"/>
  <c r="F239" i="23"/>
  <c r="S242" i="17"/>
  <c r="D241" i="20"/>
  <c r="B256" i="29"/>
  <c r="A256" i="29" s="1"/>
  <c r="F256" i="29"/>
  <c r="E244" i="11"/>
  <c r="M243" i="15"/>
  <c r="K244" i="15" s="1"/>
  <c r="L243" i="15"/>
  <c r="J244" i="15" s="1"/>
  <c r="D240" i="22"/>
  <c r="M239" i="23"/>
  <c r="K240" i="23" s="1"/>
  <c r="L239" i="23"/>
  <c r="J240" i="23" s="1"/>
  <c r="D240" i="23" s="1"/>
  <c r="S240" i="22"/>
  <c r="T240" i="22" s="1"/>
  <c r="U239" i="20"/>
  <c r="T240" i="20"/>
  <c r="L256" i="29"/>
  <c r="J257" i="29" s="1"/>
  <c r="D257" i="29" s="1"/>
  <c r="M256" i="29"/>
  <c r="K257" i="29" s="1"/>
  <c r="E257" i="29" s="1"/>
  <c r="L240" i="21"/>
  <c r="J241" i="21" s="1"/>
  <c r="M240" i="21"/>
  <c r="K241" i="21" s="1"/>
  <c r="T237" i="26"/>
  <c r="U236" i="26"/>
  <c r="T239" i="22"/>
  <c r="U238" i="22"/>
  <c r="S240" i="21"/>
  <c r="B241" i="19"/>
  <c r="A241" i="19" s="1"/>
  <c r="F241" i="19"/>
  <c r="E242" i="18"/>
  <c r="D243" i="16"/>
  <c r="T243" i="15"/>
  <c r="I238" i="26"/>
  <c r="I244" i="11"/>
  <c r="D244" i="11"/>
  <c r="B243" i="15"/>
  <c r="A243" i="15" s="1"/>
  <c r="F243" i="15"/>
  <c r="M242" i="17"/>
  <c r="K243" i="17" s="1"/>
  <c r="L242" i="17"/>
  <c r="J243" i="17" s="1"/>
  <c r="S256" i="29"/>
  <c r="M238" i="25"/>
  <c r="K239" i="25" s="1"/>
  <c r="L238" i="25"/>
  <c r="J239" i="25" s="1"/>
  <c r="D239" i="25" s="1"/>
  <c r="U240" i="20" l="1"/>
  <c r="U239" i="22"/>
  <c r="B257" i="29"/>
  <c r="A257" i="29" s="1"/>
  <c r="F257" i="29"/>
  <c r="B240" i="23"/>
  <c r="A240" i="23" s="1"/>
  <c r="F240" i="23"/>
  <c r="B239" i="24"/>
  <c r="A239" i="24" s="1"/>
  <c r="F239" i="24"/>
  <c r="S257" i="29"/>
  <c r="T257" i="29" s="1"/>
  <c r="B243" i="16"/>
  <c r="A243" i="16" s="1"/>
  <c r="F243" i="16"/>
  <c r="E241" i="21"/>
  <c r="I244" i="15"/>
  <c r="U241" i="17"/>
  <c r="T242" i="17"/>
  <c r="U255" i="29"/>
  <c r="T256" i="29"/>
  <c r="S242" i="18"/>
  <c r="T240" i="21"/>
  <c r="U239" i="21"/>
  <c r="T238" i="26"/>
  <c r="I240" i="23"/>
  <c r="E244" i="15"/>
  <c r="E243" i="17"/>
  <c r="L239" i="24"/>
  <c r="J240" i="24" s="1"/>
  <c r="D240" i="24" s="1"/>
  <c r="M239" i="24"/>
  <c r="K240" i="24" s="1"/>
  <c r="E240" i="24" s="1"/>
  <c r="L243" i="16"/>
  <c r="J244" i="16" s="1"/>
  <c r="M243" i="16"/>
  <c r="K244" i="16" s="1"/>
  <c r="E244" i="16" s="1"/>
  <c r="S239" i="24"/>
  <c r="E239" i="25"/>
  <c r="B240" i="22"/>
  <c r="A240" i="22" s="1"/>
  <c r="F240" i="22"/>
  <c r="B241" i="20"/>
  <c r="A241" i="20" s="1"/>
  <c r="F241" i="20"/>
  <c r="S243" i="16"/>
  <c r="B239" i="25"/>
  <c r="A239" i="25" s="1"/>
  <c r="F239" i="25"/>
  <c r="I242" i="19"/>
  <c r="L244" i="11"/>
  <c r="J245" i="11" s="1"/>
  <c r="M244" i="11"/>
  <c r="K245" i="11" s="1"/>
  <c r="E245" i="11" s="1"/>
  <c r="D242" i="19"/>
  <c r="I241" i="21"/>
  <c r="D241" i="21"/>
  <c r="E242" i="19"/>
  <c r="L242" i="18"/>
  <c r="J243" i="18" s="1"/>
  <c r="D243" i="18" s="1"/>
  <c r="M242" i="18"/>
  <c r="K243" i="18" s="1"/>
  <c r="I239" i="25"/>
  <c r="I243" i="17"/>
  <c r="D243" i="17"/>
  <c r="D244" i="15"/>
  <c r="B244" i="11"/>
  <c r="A244" i="11" s="1"/>
  <c r="F244" i="11"/>
  <c r="M238" i="26"/>
  <c r="K239" i="26" s="1"/>
  <c r="L238" i="26"/>
  <c r="J239" i="26" s="1"/>
  <c r="U237" i="26"/>
  <c r="I257" i="29"/>
  <c r="E240" i="23"/>
  <c r="S244" i="11"/>
  <c r="M241" i="20"/>
  <c r="K242" i="20" s="1"/>
  <c r="L241" i="20"/>
  <c r="J242" i="20" s="1"/>
  <c r="B242" i="18"/>
  <c r="A242" i="18" s="1"/>
  <c r="F242" i="18"/>
  <c r="L240" i="22"/>
  <c r="J241" i="22" s="1"/>
  <c r="M240" i="22"/>
  <c r="K241" i="22" s="1"/>
  <c r="B243" i="18" l="1"/>
  <c r="A243" i="18" s="1"/>
  <c r="F243" i="18"/>
  <c r="B240" i="24"/>
  <c r="A240" i="24" s="1"/>
  <c r="F240" i="24"/>
  <c r="S245" i="11"/>
  <c r="I241" i="22"/>
  <c r="I242" i="20"/>
  <c r="I239" i="26"/>
  <c r="D239" i="26"/>
  <c r="L243" i="17"/>
  <c r="J244" i="17" s="1"/>
  <c r="M243" i="17"/>
  <c r="K244" i="17" s="1"/>
  <c r="E244" i="17" s="1"/>
  <c r="S244" i="16"/>
  <c r="U243" i="16" s="1"/>
  <c r="E242" i="20"/>
  <c r="E239" i="26"/>
  <c r="S242" i="19"/>
  <c r="B241" i="21"/>
  <c r="A241" i="21" s="1"/>
  <c r="F241" i="21"/>
  <c r="U242" i="16"/>
  <c r="T243" i="16"/>
  <c r="I244" i="16"/>
  <c r="M244" i="15"/>
  <c r="K245" i="15" s="1"/>
  <c r="E245" i="15" s="1"/>
  <c r="L244" i="15"/>
  <c r="J245" i="15" s="1"/>
  <c r="D245" i="15" s="1"/>
  <c r="B243" i="17"/>
  <c r="A243" i="17" s="1"/>
  <c r="F243" i="17"/>
  <c r="L239" i="25"/>
  <c r="J240" i="25" s="1"/>
  <c r="M239" i="25"/>
  <c r="K240" i="25" s="1"/>
  <c r="E240" i="25" s="1"/>
  <c r="I245" i="11"/>
  <c r="D241" i="22"/>
  <c r="U238" i="24"/>
  <c r="T239" i="24"/>
  <c r="S240" i="23"/>
  <c r="I243" i="18"/>
  <c r="B242" i="19"/>
  <c r="A242" i="19" s="1"/>
  <c r="F242" i="19"/>
  <c r="S239" i="25"/>
  <c r="S243" i="17"/>
  <c r="U241" i="18"/>
  <c r="T242" i="18"/>
  <c r="B244" i="15"/>
  <c r="A244" i="15" s="1"/>
  <c r="F244" i="15"/>
  <c r="S244" i="15"/>
  <c r="D244" i="16"/>
  <c r="E241" i="22"/>
  <c r="T244" i="11"/>
  <c r="U243" i="11"/>
  <c r="M257" i="29"/>
  <c r="K258" i="29" s="1"/>
  <c r="L257" i="29"/>
  <c r="J258" i="29" s="1"/>
  <c r="D245" i="11"/>
  <c r="L241" i="21"/>
  <c r="J242" i="21" s="1"/>
  <c r="D242" i="21" s="1"/>
  <c r="M241" i="21"/>
  <c r="K242" i="21" s="1"/>
  <c r="E242" i="21" s="1"/>
  <c r="L242" i="19"/>
  <c r="J243" i="19" s="1"/>
  <c r="M242" i="19"/>
  <c r="K243" i="19" s="1"/>
  <c r="E243" i="19" s="1"/>
  <c r="D242" i="20"/>
  <c r="S240" i="24"/>
  <c r="T240" i="24" s="1"/>
  <c r="I240" i="24"/>
  <c r="L240" i="23"/>
  <c r="J241" i="23" s="1"/>
  <c r="M240" i="23"/>
  <c r="K241" i="23" s="1"/>
  <c r="E243" i="18"/>
  <c r="U256" i="29"/>
  <c r="S241" i="21"/>
  <c r="T244" i="16" l="1"/>
  <c r="B242" i="21"/>
  <c r="A242" i="21" s="1"/>
  <c r="F242" i="21"/>
  <c r="B242" i="20"/>
  <c r="A242" i="20" s="1"/>
  <c r="F242" i="20"/>
  <c r="S241" i="22"/>
  <c r="M244" i="16"/>
  <c r="K245" i="16" s="1"/>
  <c r="L244" i="16"/>
  <c r="J245" i="16" s="1"/>
  <c r="D245" i="16" s="1"/>
  <c r="S243" i="19"/>
  <c r="I244" i="17"/>
  <c r="U244" i="11"/>
  <c r="S244" i="17"/>
  <c r="T244" i="17" s="1"/>
  <c r="L243" i="18"/>
  <c r="J244" i="18" s="1"/>
  <c r="M243" i="18"/>
  <c r="K244" i="18" s="1"/>
  <c r="E244" i="18" s="1"/>
  <c r="B241" i="22"/>
  <c r="A241" i="22" s="1"/>
  <c r="F241" i="22"/>
  <c r="I245" i="15"/>
  <c r="S242" i="21"/>
  <c r="U241" i="21" s="1"/>
  <c r="I243" i="19"/>
  <c r="B245" i="11"/>
  <c r="A245" i="11" s="1"/>
  <c r="F245" i="11"/>
  <c r="E258" i="29"/>
  <c r="T245" i="11"/>
  <c r="T243" i="17"/>
  <c r="U242" i="17"/>
  <c r="D243" i="19"/>
  <c r="T240" i="23"/>
  <c r="U239" i="23"/>
  <c r="S239" i="26"/>
  <c r="M241" i="22"/>
  <c r="K242" i="22" s="1"/>
  <c r="L241" i="22"/>
  <c r="J242" i="22" s="1"/>
  <c r="D242" i="22" s="1"/>
  <c r="I242" i="21"/>
  <c r="S245" i="15"/>
  <c r="B245" i="15"/>
  <c r="A245" i="15" s="1"/>
  <c r="F245" i="15"/>
  <c r="S240" i="25"/>
  <c r="U239" i="25" s="1"/>
  <c r="S242" i="20"/>
  <c r="M242" i="20"/>
  <c r="K243" i="20" s="1"/>
  <c r="E243" i="20" s="1"/>
  <c r="L242" i="20"/>
  <c r="J243" i="20" s="1"/>
  <c r="D243" i="20" s="1"/>
  <c r="S243" i="18"/>
  <c r="L240" i="24"/>
  <c r="J241" i="24" s="1"/>
  <c r="M240" i="24"/>
  <c r="K241" i="24" s="1"/>
  <c r="I258" i="29"/>
  <c r="D258" i="29"/>
  <c r="U243" i="15"/>
  <c r="T244" i="15"/>
  <c r="I240" i="25"/>
  <c r="D240" i="25"/>
  <c r="U241" i="19"/>
  <c r="T242" i="19"/>
  <c r="B239" i="26"/>
  <c r="A239" i="26" s="1"/>
  <c r="F239" i="26"/>
  <c r="U240" i="21"/>
  <c r="T241" i="21"/>
  <c r="I241" i="23"/>
  <c r="D241" i="23"/>
  <c r="B244" i="16"/>
  <c r="A244" i="16" s="1"/>
  <c r="F244" i="16"/>
  <c r="U238" i="25"/>
  <c r="T239" i="25"/>
  <c r="E241" i="23"/>
  <c r="U239" i="24"/>
  <c r="L245" i="11"/>
  <c r="J246" i="11" s="1"/>
  <c r="D246" i="11" s="1"/>
  <c r="M245" i="11"/>
  <c r="K246" i="11" s="1"/>
  <c r="D244" i="17"/>
  <c r="L239" i="26"/>
  <c r="J240" i="26" s="1"/>
  <c r="M239" i="26"/>
  <c r="K240" i="26" s="1"/>
  <c r="U243" i="17" l="1"/>
  <c r="T240" i="25"/>
  <c r="B246" i="11"/>
  <c r="A246" i="11" s="1"/>
  <c r="F246" i="11"/>
  <c r="M241" i="23"/>
  <c r="K242" i="23" s="1"/>
  <c r="E242" i="23" s="1"/>
  <c r="L241" i="23"/>
  <c r="J242" i="23" s="1"/>
  <c r="D242" i="23" s="1"/>
  <c r="S243" i="20"/>
  <c r="U242" i="20" s="1"/>
  <c r="S241" i="23"/>
  <c r="L258" i="29"/>
  <c r="J259" i="29" s="1"/>
  <c r="D259" i="29" s="1"/>
  <c r="M258" i="29"/>
  <c r="K259" i="29" s="1"/>
  <c r="E259" i="29" s="1"/>
  <c r="U241" i="20"/>
  <c r="T242" i="20"/>
  <c r="M243" i="19"/>
  <c r="K244" i="19" s="1"/>
  <c r="L243" i="19"/>
  <c r="J244" i="19" s="1"/>
  <c r="D244" i="19" s="1"/>
  <c r="U240" i="22"/>
  <c r="T241" i="22"/>
  <c r="B243" i="20"/>
  <c r="A243" i="20" s="1"/>
  <c r="F243" i="20"/>
  <c r="E246" i="11"/>
  <c r="T243" i="19"/>
  <c r="L240" i="25"/>
  <c r="J241" i="25" s="1"/>
  <c r="D241" i="25" s="1"/>
  <c r="M240" i="25"/>
  <c r="K241" i="25" s="1"/>
  <c r="T245" i="15"/>
  <c r="E241" i="24"/>
  <c r="I243" i="20"/>
  <c r="L242" i="21"/>
  <c r="J243" i="21" s="1"/>
  <c r="M242" i="21"/>
  <c r="K243" i="21" s="1"/>
  <c r="E240" i="26"/>
  <c r="M245" i="15"/>
  <c r="K246" i="15" s="1"/>
  <c r="L245" i="15"/>
  <c r="J246" i="15" s="1"/>
  <c r="I245" i="16"/>
  <c r="B240" i="25"/>
  <c r="A240" i="25" s="1"/>
  <c r="F240" i="25"/>
  <c r="U242" i="18"/>
  <c r="T243" i="18"/>
  <c r="B242" i="22"/>
  <c r="A242" i="22" s="1"/>
  <c r="F242" i="22"/>
  <c r="E242" i="22"/>
  <c r="B244" i="17"/>
  <c r="A244" i="17" s="1"/>
  <c r="F244" i="17"/>
  <c r="U244" i="15"/>
  <c r="S244" i="18"/>
  <c r="B243" i="19"/>
  <c r="A243" i="19" s="1"/>
  <c r="F243" i="19"/>
  <c r="I240" i="26"/>
  <c r="B241" i="23"/>
  <c r="A241" i="23" s="1"/>
  <c r="F241" i="23"/>
  <c r="I246" i="11"/>
  <c r="B245" i="16"/>
  <c r="A245" i="16" s="1"/>
  <c r="F245" i="16"/>
  <c r="T242" i="21"/>
  <c r="D240" i="26"/>
  <c r="U242" i="19"/>
  <c r="B258" i="29"/>
  <c r="A258" i="29" s="1"/>
  <c r="F258" i="29"/>
  <c r="I241" i="24"/>
  <c r="D241" i="24"/>
  <c r="I242" i="22"/>
  <c r="U238" i="26"/>
  <c r="T239" i="26"/>
  <c r="S258" i="29"/>
  <c r="I244" i="18"/>
  <c r="D244" i="18"/>
  <c r="L244" i="17"/>
  <c r="J245" i="17" s="1"/>
  <c r="M244" i="17"/>
  <c r="K245" i="17" s="1"/>
  <c r="E245" i="16"/>
  <c r="T243" i="20" l="1"/>
  <c r="S242" i="23"/>
  <c r="U241" i="23" s="1"/>
  <c r="S259" i="29"/>
  <c r="T259" i="29" s="1"/>
  <c r="L242" i="22"/>
  <c r="J243" i="22" s="1"/>
  <c r="M242" i="22"/>
  <c r="K243" i="22" s="1"/>
  <c r="E243" i="22" s="1"/>
  <c r="B240" i="26"/>
  <c r="A240" i="26" s="1"/>
  <c r="F240" i="26"/>
  <c r="B242" i="23"/>
  <c r="A242" i="23" s="1"/>
  <c r="F242" i="23"/>
  <c r="I243" i="21"/>
  <c r="D243" i="21"/>
  <c r="E245" i="17"/>
  <c r="B259" i="29"/>
  <c r="A259" i="29" s="1"/>
  <c r="F259" i="29"/>
  <c r="E246" i="15"/>
  <c r="I245" i="17"/>
  <c r="T244" i="18"/>
  <c r="M245" i="16"/>
  <c r="K246" i="16" s="1"/>
  <c r="E246" i="16" s="1"/>
  <c r="L245" i="16"/>
  <c r="J246" i="16" s="1"/>
  <c r="S240" i="26"/>
  <c r="L243" i="20"/>
  <c r="J244" i="20" s="1"/>
  <c r="M243" i="20"/>
  <c r="K244" i="20" s="1"/>
  <c r="E241" i="25"/>
  <c r="I244" i="19"/>
  <c r="B244" i="18"/>
  <c r="A244" i="18" s="1"/>
  <c r="F244" i="18"/>
  <c r="I246" i="15"/>
  <c r="D246" i="15"/>
  <c r="B241" i="24"/>
  <c r="A241" i="24" s="1"/>
  <c r="F241" i="24"/>
  <c r="M246" i="11"/>
  <c r="K247" i="11" s="1"/>
  <c r="E247" i="11" s="1"/>
  <c r="L246" i="11"/>
  <c r="J247" i="11" s="1"/>
  <c r="M240" i="26"/>
  <c r="K241" i="26" s="1"/>
  <c r="L240" i="26"/>
  <c r="J241" i="26" s="1"/>
  <c r="D241" i="26" s="1"/>
  <c r="B241" i="25"/>
  <c r="A241" i="25" s="1"/>
  <c r="F241" i="25"/>
  <c r="S246" i="11"/>
  <c r="I259" i="29"/>
  <c r="L244" i="18"/>
  <c r="J245" i="18" s="1"/>
  <c r="M244" i="18"/>
  <c r="K245" i="18" s="1"/>
  <c r="S245" i="16"/>
  <c r="T258" i="29"/>
  <c r="U257" i="29"/>
  <c r="L241" i="24"/>
  <c r="J242" i="24" s="1"/>
  <c r="M241" i="24"/>
  <c r="K242" i="24" s="1"/>
  <c r="E242" i="24" s="1"/>
  <c r="B244" i="19"/>
  <c r="A244" i="19" s="1"/>
  <c r="F244" i="19"/>
  <c r="D245" i="17"/>
  <c r="S242" i="22"/>
  <c r="U243" i="18"/>
  <c r="E243" i="21"/>
  <c r="S241" i="24"/>
  <c r="I241" i="25"/>
  <c r="E244" i="19"/>
  <c r="T241" i="23"/>
  <c r="U240" i="23"/>
  <c r="I242" i="23"/>
  <c r="T242" i="23" l="1"/>
  <c r="U258" i="29"/>
  <c r="S242" i="24"/>
  <c r="U241" i="24" s="1"/>
  <c r="B245" i="17"/>
  <c r="A245" i="17" s="1"/>
  <c r="F245" i="17"/>
  <c r="I242" i="24"/>
  <c r="E245" i="18"/>
  <c r="L245" i="17"/>
  <c r="J246" i="17" s="1"/>
  <c r="D246" i="17" s="1"/>
  <c r="M245" i="17"/>
  <c r="K246" i="17" s="1"/>
  <c r="E246" i="17" s="1"/>
  <c r="S245" i="17"/>
  <c r="B241" i="26"/>
  <c r="A241" i="26" s="1"/>
  <c r="F241" i="26"/>
  <c r="I245" i="18"/>
  <c r="D245" i="18"/>
  <c r="I246" i="16"/>
  <c r="D246" i="16"/>
  <c r="S246" i="15"/>
  <c r="S243" i="21"/>
  <c r="S243" i="22"/>
  <c r="T243" i="22" s="1"/>
  <c r="S246" i="16"/>
  <c r="U245" i="16" s="1"/>
  <c r="D242" i="24"/>
  <c r="M244" i="19"/>
  <c r="K245" i="19" s="1"/>
  <c r="E245" i="19" s="1"/>
  <c r="L244" i="19"/>
  <c r="J245" i="19" s="1"/>
  <c r="I244" i="20"/>
  <c r="D244" i="20"/>
  <c r="S244" i="19"/>
  <c r="S247" i="11"/>
  <c r="T240" i="26"/>
  <c r="U239" i="26"/>
  <c r="U240" i="24"/>
  <c r="T241" i="24"/>
  <c r="T246" i="11"/>
  <c r="U245" i="11"/>
  <c r="I241" i="26"/>
  <c r="B246" i="15"/>
  <c r="A246" i="15" s="1"/>
  <c r="F246" i="15"/>
  <c r="E244" i="20"/>
  <c r="L243" i="21"/>
  <c r="J244" i="21" s="1"/>
  <c r="M243" i="21"/>
  <c r="K244" i="21" s="1"/>
  <c r="E244" i="21" s="1"/>
  <c r="L242" i="23"/>
  <c r="J243" i="23" s="1"/>
  <c r="M242" i="23"/>
  <c r="K243" i="23" s="1"/>
  <c r="L241" i="25"/>
  <c r="J242" i="25" s="1"/>
  <c r="M241" i="25"/>
  <c r="K242" i="25" s="1"/>
  <c r="E242" i="25" s="1"/>
  <c r="T242" i="22"/>
  <c r="U241" i="22"/>
  <c r="T245" i="16"/>
  <c r="U244" i="16"/>
  <c r="L259" i="29"/>
  <c r="J260" i="29" s="1"/>
  <c r="M259" i="29"/>
  <c r="K260" i="29" s="1"/>
  <c r="I247" i="11"/>
  <c r="D247" i="11"/>
  <c r="L246" i="15"/>
  <c r="J247" i="15" s="1"/>
  <c r="D247" i="15" s="1"/>
  <c r="M246" i="15"/>
  <c r="K247" i="15" s="1"/>
  <c r="E247" i="15" s="1"/>
  <c r="S241" i="25"/>
  <c r="E241" i="26"/>
  <c r="B243" i="21"/>
  <c r="A243" i="21" s="1"/>
  <c r="F243" i="21"/>
  <c r="I243" i="22"/>
  <c r="D243" i="22"/>
  <c r="T242" i="24" l="1"/>
  <c r="U242" i="22"/>
  <c r="T246" i="16"/>
  <c r="S246" i="17"/>
  <c r="T246" i="17" s="1"/>
  <c r="B247" i="15"/>
  <c r="A247" i="15" s="1"/>
  <c r="F247" i="15"/>
  <c r="S241" i="26"/>
  <c r="E260" i="29"/>
  <c r="I244" i="21"/>
  <c r="S247" i="15"/>
  <c r="T247" i="15" s="1"/>
  <c r="S242" i="25"/>
  <c r="U241" i="25" s="1"/>
  <c r="I260" i="29"/>
  <c r="D260" i="29"/>
  <c r="M244" i="20"/>
  <c r="K245" i="20" s="1"/>
  <c r="L244" i="20"/>
  <c r="J245" i="20" s="1"/>
  <c r="D245" i="20" s="1"/>
  <c r="U245" i="15"/>
  <c r="T246" i="15"/>
  <c r="B243" i="22"/>
  <c r="A243" i="22" s="1"/>
  <c r="F243" i="22"/>
  <c r="D244" i="21"/>
  <c r="U240" i="25"/>
  <c r="T241" i="25"/>
  <c r="M247" i="11"/>
  <c r="K248" i="11" s="1"/>
  <c r="L247" i="11"/>
  <c r="J248" i="11" s="1"/>
  <c r="D248" i="11" s="1"/>
  <c r="I243" i="23"/>
  <c r="D243" i="23"/>
  <c r="U246" i="11"/>
  <c r="I245" i="19"/>
  <c r="D245" i="19"/>
  <c r="B246" i="16"/>
  <c r="A246" i="16" s="1"/>
  <c r="F246" i="16"/>
  <c r="M242" i="24"/>
  <c r="K243" i="24" s="1"/>
  <c r="L242" i="24"/>
  <c r="J243" i="24" s="1"/>
  <c r="D243" i="24" s="1"/>
  <c r="M243" i="22"/>
  <c r="K244" i="22" s="1"/>
  <c r="L243" i="22"/>
  <c r="J244" i="22" s="1"/>
  <c r="I247" i="15"/>
  <c r="I242" i="25"/>
  <c r="D242" i="25"/>
  <c r="T244" i="19"/>
  <c r="U243" i="19"/>
  <c r="B242" i="24"/>
  <c r="A242" i="24" s="1"/>
  <c r="F242" i="24"/>
  <c r="S244" i="21"/>
  <c r="T244" i="21" s="1"/>
  <c r="L246" i="16"/>
  <c r="J247" i="16" s="1"/>
  <c r="D247" i="16" s="1"/>
  <c r="M246" i="16"/>
  <c r="K247" i="16" s="1"/>
  <c r="B246" i="17"/>
  <c r="A246" i="17" s="1"/>
  <c r="F246" i="17"/>
  <c r="B247" i="11"/>
  <c r="A247" i="11" s="1"/>
  <c r="F247" i="11"/>
  <c r="E243" i="23"/>
  <c r="S244" i="20"/>
  <c r="T243" i="21"/>
  <c r="U242" i="21"/>
  <c r="B245" i="18"/>
  <c r="A245" i="18" s="1"/>
  <c r="F245" i="18"/>
  <c r="I246" i="17"/>
  <c r="L241" i="26"/>
  <c r="J242" i="26" s="1"/>
  <c r="M241" i="26"/>
  <c r="K242" i="26" s="1"/>
  <c r="T247" i="11"/>
  <c r="S245" i="19"/>
  <c r="T245" i="19" s="1"/>
  <c r="B244" i="20"/>
  <c r="A244" i="20" s="1"/>
  <c r="F244" i="20"/>
  <c r="L245" i="18"/>
  <c r="J246" i="18" s="1"/>
  <c r="D246" i="18" s="1"/>
  <c r="M245" i="18"/>
  <c r="K246" i="18" s="1"/>
  <c r="E246" i="18" s="1"/>
  <c r="T245" i="17"/>
  <c r="U244" i="17"/>
  <c r="S245" i="18"/>
  <c r="U243" i="21" l="1"/>
  <c r="U245" i="17"/>
  <c r="U246" i="15"/>
  <c r="T242" i="25"/>
  <c r="B245" i="20"/>
  <c r="A245" i="20" s="1"/>
  <c r="F245" i="20"/>
  <c r="I244" i="22"/>
  <c r="T245" i="18"/>
  <c r="U244" i="18"/>
  <c r="B246" i="18"/>
  <c r="A246" i="18" s="1"/>
  <c r="F246" i="18"/>
  <c r="M242" i="25"/>
  <c r="K243" i="25" s="1"/>
  <c r="L242" i="25"/>
  <c r="J243" i="25" s="1"/>
  <c r="D243" i="25" s="1"/>
  <c r="B247" i="16"/>
  <c r="A247" i="16" s="1"/>
  <c r="F247" i="16"/>
  <c r="B243" i="23"/>
  <c r="A243" i="23" s="1"/>
  <c r="F243" i="23"/>
  <c r="E242" i="26"/>
  <c r="M246" i="17"/>
  <c r="K247" i="17" s="1"/>
  <c r="L246" i="17"/>
  <c r="J247" i="17" s="1"/>
  <c r="E247" i="16"/>
  <c r="I243" i="24"/>
  <c r="B244" i="21"/>
  <c r="A244" i="21" s="1"/>
  <c r="F244" i="21"/>
  <c r="L244" i="21"/>
  <c r="J245" i="21" s="1"/>
  <c r="M244" i="21"/>
  <c r="K245" i="21" s="1"/>
  <c r="U240" i="26"/>
  <c r="T241" i="26"/>
  <c r="S246" i="18"/>
  <c r="U245" i="18" s="1"/>
  <c r="U243" i="20"/>
  <c r="T244" i="20"/>
  <c r="B248" i="11"/>
  <c r="A248" i="11" s="1"/>
  <c r="F248" i="11"/>
  <c r="I248" i="11"/>
  <c r="D244" i="22"/>
  <c r="I245" i="20"/>
  <c r="I242" i="26"/>
  <c r="D242" i="26"/>
  <c r="S243" i="23"/>
  <c r="E244" i="22"/>
  <c r="L245" i="19"/>
  <c r="J246" i="19" s="1"/>
  <c r="D246" i="19" s="1"/>
  <c r="M245" i="19"/>
  <c r="K246" i="19" s="1"/>
  <c r="E248" i="11"/>
  <c r="B260" i="29"/>
  <c r="A260" i="29" s="1"/>
  <c r="F260" i="29"/>
  <c r="I246" i="18"/>
  <c r="E245" i="20"/>
  <c r="I247" i="16"/>
  <c r="B243" i="24"/>
  <c r="A243" i="24" s="1"/>
  <c r="F243" i="24"/>
  <c r="U244" i="19"/>
  <c r="B242" i="25"/>
  <c r="A242" i="25" s="1"/>
  <c r="F242" i="25"/>
  <c r="L247" i="15"/>
  <c r="J248" i="15" s="1"/>
  <c r="M247" i="15"/>
  <c r="K248" i="15" s="1"/>
  <c r="E243" i="24"/>
  <c r="B245" i="19"/>
  <c r="A245" i="19" s="1"/>
  <c r="F245" i="19"/>
  <c r="L243" i="23"/>
  <c r="J244" i="23" s="1"/>
  <c r="M243" i="23"/>
  <c r="K244" i="23" s="1"/>
  <c r="L260" i="29"/>
  <c r="J261" i="29" s="1"/>
  <c r="D261" i="29" s="1"/>
  <c r="M260" i="29"/>
  <c r="K261" i="29" s="1"/>
  <c r="E261" i="29" s="1"/>
  <c r="S260" i="29"/>
  <c r="S261" i="29" l="1"/>
  <c r="U260" i="29" s="1"/>
  <c r="B243" i="25"/>
  <c r="A243" i="25" s="1"/>
  <c r="F243" i="25"/>
  <c r="S245" i="20"/>
  <c r="E246" i="19"/>
  <c r="B242" i="26"/>
  <c r="A242" i="26" s="1"/>
  <c r="F242" i="26"/>
  <c r="M245" i="20"/>
  <c r="K246" i="20" s="1"/>
  <c r="L245" i="20"/>
  <c r="J246" i="20" s="1"/>
  <c r="E243" i="25"/>
  <c r="I261" i="29"/>
  <c r="B246" i="19"/>
  <c r="A246" i="19" s="1"/>
  <c r="F246" i="19"/>
  <c r="B244" i="22"/>
  <c r="A244" i="22" s="1"/>
  <c r="F244" i="22"/>
  <c r="E245" i="21"/>
  <c r="S242" i="26"/>
  <c r="S248" i="11"/>
  <c r="S244" i="22"/>
  <c r="E244" i="23"/>
  <c r="M242" i="26"/>
  <c r="K243" i="26" s="1"/>
  <c r="E243" i="26" s="1"/>
  <c r="L242" i="26"/>
  <c r="J243" i="26" s="1"/>
  <c r="D243" i="26" s="1"/>
  <c r="I245" i="21"/>
  <c r="D245" i="21"/>
  <c r="M243" i="24"/>
  <c r="K244" i="24" s="1"/>
  <c r="E244" i="24" s="1"/>
  <c r="L243" i="24"/>
  <c r="J244" i="24" s="1"/>
  <c r="S247" i="16"/>
  <c r="B261" i="29"/>
  <c r="A261" i="29" s="1"/>
  <c r="F261" i="29"/>
  <c r="I247" i="17"/>
  <c r="D247" i="17"/>
  <c r="T246" i="18"/>
  <c r="I244" i="23"/>
  <c r="E248" i="15"/>
  <c r="M246" i="18"/>
  <c r="K247" i="18" s="1"/>
  <c r="L246" i="18"/>
  <c r="J247" i="18" s="1"/>
  <c r="I246" i="19"/>
  <c r="E247" i="17"/>
  <c r="I248" i="15"/>
  <c r="D248" i="15"/>
  <c r="T260" i="29"/>
  <c r="U259" i="29"/>
  <c r="S243" i="24"/>
  <c r="M247" i="16"/>
  <c r="K248" i="16" s="1"/>
  <c r="L247" i="16"/>
  <c r="J248" i="16" s="1"/>
  <c r="T243" i="23"/>
  <c r="U242" i="23"/>
  <c r="M248" i="11"/>
  <c r="K249" i="11" s="1"/>
  <c r="E249" i="11" s="1"/>
  <c r="L248" i="11"/>
  <c r="J249" i="11" s="1"/>
  <c r="D244" i="23"/>
  <c r="I243" i="25"/>
  <c r="L244" i="22"/>
  <c r="J245" i="22" s="1"/>
  <c r="M244" i="22"/>
  <c r="K245" i="22" s="1"/>
  <c r="E245" i="22" s="1"/>
  <c r="S249" i="11" l="1"/>
  <c r="U248" i="11" s="1"/>
  <c r="B243" i="26"/>
  <c r="A243" i="26" s="1"/>
  <c r="F243" i="26"/>
  <c r="I245" i="22"/>
  <c r="T247" i="16"/>
  <c r="U246" i="16"/>
  <c r="S244" i="23"/>
  <c r="I246" i="20"/>
  <c r="D246" i="20"/>
  <c r="T245" i="20"/>
  <c r="U244" i="20"/>
  <c r="I249" i="11"/>
  <c r="D249" i="11"/>
  <c r="U242" i="24"/>
  <c r="T243" i="24"/>
  <c r="L246" i="19"/>
  <c r="J247" i="19" s="1"/>
  <c r="M246" i="19"/>
  <c r="K247" i="19" s="1"/>
  <c r="E247" i="19" s="1"/>
  <c r="B247" i="17"/>
  <c r="A247" i="17" s="1"/>
  <c r="F247" i="17"/>
  <c r="I244" i="24"/>
  <c r="D244" i="24"/>
  <c r="S245" i="22"/>
  <c r="T245" i="22" s="1"/>
  <c r="D245" i="22"/>
  <c r="S246" i="19"/>
  <c r="B244" i="23"/>
  <c r="A244" i="23" s="1"/>
  <c r="F244" i="23"/>
  <c r="I248" i="16"/>
  <c r="D248" i="16"/>
  <c r="T261" i="29"/>
  <c r="M248" i="15"/>
  <c r="K249" i="15" s="1"/>
  <c r="E249" i="15" s="1"/>
  <c r="L248" i="15"/>
  <c r="J249" i="15" s="1"/>
  <c r="E247" i="18"/>
  <c r="L244" i="23"/>
  <c r="J245" i="23" s="1"/>
  <c r="M244" i="23"/>
  <c r="K245" i="23" s="1"/>
  <c r="L247" i="17"/>
  <c r="J248" i="17" s="1"/>
  <c r="D248" i="17" s="1"/>
  <c r="M247" i="17"/>
  <c r="K248" i="17" s="1"/>
  <c r="E248" i="17" s="1"/>
  <c r="E248" i="16"/>
  <c r="B245" i="21"/>
  <c r="A245" i="21" s="1"/>
  <c r="F245" i="21"/>
  <c r="U241" i="26"/>
  <c r="T242" i="26"/>
  <c r="M261" i="29"/>
  <c r="K262" i="29" s="1"/>
  <c r="L261" i="29"/>
  <c r="J262" i="29" s="1"/>
  <c r="E246" i="20"/>
  <c r="S248" i="15"/>
  <c r="T248" i="11"/>
  <c r="U247" i="11"/>
  <c r="S243" i="25"/>
  <c r="L243" i="25"/>
  <c r="J244" i="25" s="1"/>
  <c r="M243" i="25"/>
  <c r="K244" i="25" s="1"/>
  <c r="E244" i="25" s="1"/>
  <c r="B248" i="15"/>
  <c r="A248" i="15" s="1"/>
  <c r="F248" i="15"/>
  <c r="L245" i="21"/>
  <c r="J246" i="21" s="1"/>
  <c r="D246" i="21" s="1"/>
  <c r="M245" i="21"/>
  <c r="K246" i="21" s="1"/>
  <c r="S244" i="24"/>
  <c r="T244" i="24" s="1"/>
  <c r="S247" i="17"/>
  <c r="I247" i="18"/>
  <c r="D247" i="18"/>
  <c r="I243" i="26"/>
  <c r="T244" i="22"/>
  <c r="U243" i="22"/>
  <c r="S243" i="26"/>
  <c r="T243" i="26" s="1"/>
  <c r="S245" i="21"/>
  <c r="U244" i="22" l="1"/>
  <c r="T249" i="11"/>
  <c r="S244" i="25"/>
  <c r="T244" i="25" s="1"/>
  <c r="S247" i="19"/>
  <c r="B244" i="24"/>
  <c r="A244" i="24" s="1"/>
  <c r="F244" i="24"/>
  <c r="U246" i="17"/>
  <c r="T247" i="17"/>
  <c r="S248" i="16"/>
  <c r="M246" i="20"/>
  <c r="K247" i="20" s="1"/>
  <c r="E247" i="20" s="1"/>
  <c r="L246" i="20"/>
  <c r="J247" i="20" s="1"/>
  <c r="D247" i="20" s="1"/>
  <c r="I244" i="25"/>
  <c r="D244" i="25"/>
  <c r="T248" i="15"/>
  <c r="U247" i="15"/>
  <c r="S246" i="20"/>
  <c r="S247" i="18"/>
  <c r="M244" i="24"/>
  <c r="K245" i="24" s="1"/>
  <c r="L244" i="24"/>
  <c r="J245" i="24" s="1"/>
  <c r="E245" i="23"/>
  <c r="L245" i="22"/>
  <c r="J246" i="22" s="1"/>
  <c r="D246" i="22" s="1"/>
  <c r="M245" i="22"/>
  <c r="K246" i="22" s="1"/>
  <c r="S248" i="17"/>
  <c r="E262" i="29"/>
  <c r="B246" i="21"/>
  <c r="A246" i="21" s="1"/>
  <c r="F246" i="21"/>
  <c r="I249" i="15"/>
  <c r="B248" i="17"/>
  <c r="A248" i="17" s="1"/>
  <c r="F248" i="17"/>
  <c r="B249" i="11"/>
  <c r="A249" i="11" s="1"/>
  <c r="F249" i="11"/>
  <c r="B247" i="18"/>
  <c r="A247" i="18" s="1"/>
  <c r="F247" i="18"/>
  <c r="I246" i="21"/>
  <c r="S249" i="15"/>
  <c r="T249" i="15" s="1"/>
  <c r="I245" i="23"/>
  <c r="M248" i="16"/>
  <c r="K249" i="16" s="1"/>
  <c r="L248" i="16"/>
  <c r="J249" i="16" s="1"/>
  <c r="D249" i="16" s="1"/>
  <c r="T246" i="19"/>
  <c r="U245" i="19"/>
  <c r="M249" i="11"/>
  <c r="K250" i="11" s="1"/>
  <c r="L249" i="11"/>
  <c r="J250" i="11" s="1"/>
  <c r="E246" i="21"/>
  <c r="T245" i="21"/>
  <c r="U244" i="21"/>
  <c r="M243" i="26"/>
  <c r="K244" i="26" s="1"/>
  <c r="L243" i="26"/>
  <c r="J244" i="26" s="1"/>
  <c r="M247" i="18"/>
  <c r="K248" i="18" s="1"/>
  <c r="L247" i="18"/>
  <c r="J248" i="18" s="1"/>
  <c r="D249" i="15"/>
  <c r="U242" i="25"/>
  <c r="T243" i="25"/>
  <c r="I262" i="29"/>
  <c r="D262" i="29"/>
  <c r="U242" i="26"/>
  <c r="I248" i="17"/>
  <c r="B248" i="16"/>
  <c r="A248" i="16" s="1"/>
  <c r="F248" i="16"/>
  <c r="D245" i="23"/>
  <c r="B245" i="22"/>
  <c r="A245" i="22" s="1"/>
  <c r="F245" i="22"/>
  <c r="I247" i="19"/>
  <c r="D247" i="19"/>
  <c r="U243" i="24"/>
  <c r="B246" i="20"/>
  <c r="A246" i="20" s="1"/>
  <c r="F246" i="20"/>
  <c r="U243" i="23"/>
  <c r="T244" i="23"/>
  <c r="B249" i="16" l="1"/>
  <c r="A249" i="16" s="1"/>
  <c r="F249" i="16"/>
  <c r="B247" i="19"/>
  <c r="A247" i="19" s="1"/>
  <c r="F247" i="19"/>
  <c r="E244" i="26"/>
  <c r="T246" i="20"/>
  <c r="U245" i="20"/>
  <c r="M244" i="25"/>
  <c r="K245" i="25" s="1"/>
  <c r="L244" i="25"/>
  <c r="J245" i="25" s="1"/>
  <c r="M248" i="17"/>
  <c r="K249" i="17" s="1"/>
  <c r="L248" i="17"/>
  <c r="J249" i="17" s="1"/>
  <c r="I248" i="18"/>
  <c r="S246" i="21"/>
  <c r="E246" i="22"/>
  <c r="S245" i="23"/>
  <c r="S247" i="20"/>
  <c r="U246" i="20" s="1"/>
  <c r="M247" i="19"/>
  <c r="K248" i="19" s="1"/>
  <c r="L247" i="19"/>
  <c r="J248" i="19" s="1"/>
  <c r="B249" i="15"/>
  <c r="A249" i="15" s="1"/>
  <c r="F249" i="15"/>
  <c r="I250" i="11"/>
  <c r="T247" i="19"/>
  <c r="L245" i="23"/>
  <c r="J246" i="23" s="1"/>
  <c r="D246" i="23" s="1"/>
  <c r="M245" i="23"/>
  <c r="K246" i="23" s="1"/>
  <c r="E246" i="23" s="1"/>
  <c r="M246" i="21"/>
  <c r="K247" i="21" s="1"/>
  <c r="E247" i="21" s="1"/>
  <c r="L246" i="21"/>
  <c r="J247" i="21" s="1"/>
  <c r="D250" i="11"/>
  <c r="I246" i="22"/>
  <c r="E248" i="18"/>
  <c r="B244" i="25"/>
  <c r="A244" i="25" s="1"/>
  <c r="F244" i="25"/>
  <c r="I247" i="20"/>
  <c r="B245" i="23"/>
  <c r="A245" i="23" s="1"/>
  <c r="F245" i="23"/>
  <c r="I249" i="16"/>
  <c r="E245" i="24"/>
  <c r="U247" i="16"/>
  <c r="T248" i="16"/>
  <c r="T248" i="17"/>
  <c r="B247" i="20"/>
  <c r="A247" i="20" s="1"/>
  <c r="F247" i="20"/>
  <c r="L262" i="29"/>
  <c r="J263" i="29" s="1"/>
  <c r="D263" i="29" s="1"/>
  <c r="M262" i="29"/>
  <c r="K263" i="29" s="1"/>
  <c r="E263" i="29" s="1"/>
  <c r="U243" i="25"/>
  <c r="D248" i="18"/>
  <c r="M249" i="15"/>
  <c r="K250" i="15" s="1"/>
  <c r="L249" i="15"/>
  <c r="J250" i="15" s="1"/>
  <c r="D250" i="15" s="1"/>
  <c r="S262" i="29"/>
  <c r="U246" i="18"/>
  <c r="T247" i="18"/>
  <c r="U248" i="15"/>
  <c r="U247" i="17"/>
  <c r="B246" i="22"/>
  <c r="A246" i="22" s="1"/>
  <c r="F246" i="22"/>
  <c r="B262" i="29"/>
  <c r="A262" i="29" s="1"/>
  <c r="F262" i="29"/>
  <c r="I244" i="26"/>
  <c r="D244" i="26"/>
  <c r="E250" i="11"/>
  <c r="U246" i="19"/>
  <c r="I245" i="24"/>
  <c r="E249" i="16"/>
  <c r="D245" i="24"/>
  <c r="S247" i="21" l="1"/>
  <c r="T247" i="21" s="1"/>
  <c r="L245" i="24"/>
  <c r="J246" i="24" s="1"/>
  <c r="M245" i="24"/>
  <c r="K246" i="24" s="1"/>
  <c r="E246" i="24" s="1"/>
  <c r="B263" i="29"/>
  <c r="A263" i="29" s="1"/>
  <c r="F263" i="29"/>
  <c r="S263" i="29"/>
  <c r="B248" i="18"/>
  <c r="A248" i="18" s="1"/>
  <c r="F248" i="18"/>
  <c r="L247" i="20"/>
  <c r="J248" i="20" s="1"/>
  <c r="M247" i="20"/>
  <c r="K248" i="20" s="1"/>
  <c r="S248" i="18"/>
  <c r="E248" i="19"/>
  <c r="I245" i="25"/>
  <c r="S244" i="26"/>
  <c r="S249" i="16"/>
  <c r="I263" i="29"/>
  <c r="B250" i="15"/>
  <c r="A250" i="15" s="1"/>
  <c r="F250" i="15"/>
  <c r="E245" i="25"/>
  <c r="M244" i="26"/>
  <c r="K245" i="26" s="1"/>
  <c r="L244" i="26"/>
  <c r="J245" i="26" s="1"/>
  <c r="I250" i="15"/>
  <c r="S245" i="24"/>
  <c r="L249" i="16"/>
  <c r="J250" i="16" s="1"/>
  <c r="M249" i="16"/>
  <c r="K250" i="16" s="1"/>
  <c r="B246" i="23"/>
  <c r="A246" i="23" s="1"/>
  <c r="F246" i="23"/>
  <c r="D245" i="25"/>
  <c r="L246" i="22"/>
  <c r="J247" i="22" s="1"/>
  <c r="M246" i="22"/>
  <c r="K247" i="22" s="1"/>
  <c r="E247" i="22" s="1"/>
  <c r="L250" i="11"/>
  <c r="J251" i="11" s="1"/>
  <c r="M250" i="11"/>
  <c r="K251" i="11" s="1"/>
  <c r="E251" i="11" s="1"/>
  <c r="U244" i="23"/>
  <c r="T245" i="23"/>
  <c r="I249" i="17"/>
  <c r="D249" i="17"/>
  <c r="B245" i="24"/>
  <c r="A245" i="24" s="1"/>
  <c r="F245" i="24"/>
  <c r="B244" i="26"/>
  <c r="A244" i="26" s="1"/>
  <c r="F244" i="26"/>
  <c r="I247" i="21"/>
  <c r="D247" i="21"/>
  <c r="T247" i="20"/>
  <c r="T262" i="29"/>
  <c r="U261" i="29"/>
  <c r="S246" i="23"/>
  <c r="T246" i="23" s="1"/>
  <c r="M248" i="18"/>
  <c r="K249" i="18" s="1"/>
  <c r="E249" i="18" s="1"/>
  <c r="L248" i="18"/>
  <c r="J249" i="18" s="1"/>
  <c r="D249" i="18" s="1"/>
  <c r="S250" i="11"/>
  <c r="E250" i="15"/>
  <c r="B250" i="11"/>
  <c r="A250" i="11" s="1"/>
  <c r="F250" i="11"/>
  <c r="I246" i="23"/>
  <c r="I248" i="19"/>
  <c r="S246" i="22"/>
  <c r="T246" i="21"/>
  <c r="U245" i="21"/>
  <c r="E249" i="17"/>
  <c r="D248" i="19"/>
  <c r="U246" i="21" l="1"/>
  <c r="U245" i="23"/>
  <c r="S246" i="24"/>
  <c r="U245" i="24" s="1"/>
  <c r="S249" i="18"/>
  <c r="T249" i="18" s="1"/>
  <c r="S249" i="17"/>
  <c r="I245" i="26"/>
  <c r="U248" i="16"/>
  <c r="T249" i="16"/>
  <c r="U249" i="11"/>
  <c r="T250" i="11"/>
  <c r="D245" i="26"/>
  <c r="U247" i="18"/>
  <c r="T248" i="18"/>
  <c r="S251" i="11"/>
  <c r="U262" i="29"/>
  <c r="M249" i="17"/>
  <c r="K250" i="17" s="1"/>
  <c r="E250" i="17" s="1"/>
  <c r="L249" i="17"/>
  <c r="J250" i="17" s="1"/>
  <c r="D250" i="17" s="1"/>
  <c r="S245" i="25"/>
  <c r="U243" i="26"/>
  <c r="T244" i="26"/>
  <c r="S248" i="19"/>
  <c r="E248" i="20"/>
  <c r="B249" i="17"/>
  <c r="A249" i="17" s="1"/>
  <c r="F249" i="17"/>
  <c r="I251" i="11"/>
  <c r="B245" i="25"/>
  <c r="A245" i="25" s="1"/>
  <c r="F245" i="25"/>
  <c r="L263" i="29"/>
  <c r="J264" i="29" s="1"/>
  <c r="M263" i="29"/>
  <c r="K264" i="29" s="1"/>
  <c r="L248" i="19"/>
  <c r="J249" i="19" s="1"/>
  <c r="D249" i="19" s="1"/>
  <c r="M248" i="19"/>
  <c r="K249" i="19" s="1"/>
  <c r="D251" i="11"/>
  <c r="M247" i="21"/>
  <c r="K248" i="21" s="1"/>
  <c r="L247" i="21"/>
  <c r="J248" i="21" s="1"/>
  <c r="I250" i="16"/>
  <c r="D250" i="16"/>
  <c r="L250" i="15"/>
  <c r="J251" i="15" s="1"/>
  <c r="M250" i="15"/>
  <c r="K251" i="15" s="1"/>
  <c r="E251" i="15" s="1"/>
  <c r="E250" i="16"/>
  <c r="M245" i="25"/>
  <c r="K246" i="25" s="1"/>
  <c r="E246" i="25" s="1"/>
  <c r="L245" i="25"/>
  <c r="J246" i="25" s="1"/>
  <c r="B249" i="18"/>
  <c r="A249" i="18" s="1"/>
  <c r="F249" i="18"/>
  <c r="I246" i="24"/>
  <c r="B248" i="19"/>
  <c r="A248" i="19" s="1"/>
  <c r="F248" i="19"/>
  <c r="S247" i="22"/>
  <c r="T247" i="22" s="1"/>
  <c r="U245" i="22"/>
  <c r="T246" i="22"/>
  <c r="L246" i="23"/>
  <c r="J247" i="23" s="1"/>
  <c r="M246" i="23"/>
  <c r="K247" i="23" s="1"/>
  <c r="S250" i="15"/>
  <c r="I249" i="18"/>
  <c r="T263" i="29"/>
  <c r="B247" i="21"/>
  <c r="A247" i="21" s="1"/>
  <c r="F247" i="21"/>
  <c r="D246" i="24"/>
  <c r="I247" i="22"/>
  <c r="D247" i="22"/>
  <c r="U244" i="24"/>
  <c r="T245" i="24"/>
  <c r="E245" i="26"/>
  <c r="I248" i="20"/>
  <c r="D248" i="20"/>
  <c r="T246" i="24" l="1"/>
  <c r="U246" i="22"/>
  <c r="S246" i="25"/>
  <c r="U245" i="25" s="1"/>
  <c r="B249" i="19"/>
  <c r="A249" i="19" s="1"/>
  <c r="F249" i="19"/>
  <c r="S250" i="17"/>
  <c r="U249" i="17" s="1"/>
  <c r="B248" i="20"/>
  <c r="A248" i="20" s="1"/>
  <c r="F248" i="20"/>
  <c r="B247" i="22"/>
  <c r="A247" i="22" s="1"/>
  <c r="F247" i="22"/>
  <c r="I246" i="25"/>
  <c r="I248" i="21"/>
  <c r="U247" i="19"/>
  <c r="T248" i="19"/>
  <c r="M245" i="26"/>
  <c r="K246" i="26" s="1"/>
  <c r="E246" i="26" s="1"/>
  <c r="L245" i="26"/>
  <c r="J246" i="26" s="1"/>
  <c r="D246" i="26" s="1"/>
  <c r="E248" i="21"/>
  <c r="D246" i="25"/>
  <c r="S248" i="20"/>
  <c r="U250" i="11"/>
  <c r="L247" i="22"/>
  <c r="J248" i="22" s="1"/>
  <c r="D248" i="22" s="1"/>
  <c r="M247" i="22"/>
  <c r="K248" i="22" s="1"/>
  <c r="L249" i="18"/>
  <c r="J250" i="18" s="1"/>
  <c r="M249" i="18"/>
  <c r="K250" i="18" s="1"/>
  <c r="I247" i="23"/>
  <c r="D247" i="23"/>
  <c r="S250" i="16"/>
  <c r="L250" i="16"/>
  <c r="J251" i="16" s="1"/>
  <c r="D251" i="16" s="1"/>
  <c r="M250" i="16"/>
  <c r="K251" i="16" s="1"/>
  <c r="B251" i="11"/>
  <c r="A251" i="11" s="1"/>
  <c r="F251" i="11"/>
  <c r="E264" i="29"/>
  <c r="B250" i="17"/>
  <c r="A250" i="17" s="1"/>
  <c r="F250" i="17"/>
  <c r="T245" i="25"/>
  <c r="U244" i="25"/>
  <c r="I250" i="17"/>
  <c r="B245" i="26"/>
  <c r="A245" i="26" s="1"/>
  <c r="F245" i="26"/>
  <c r="T251" i="11"/>
  <c r="B246" i="24"/>
  <c r="A246" i="24" s="1"/>
  <c r="F246" i="24"/>
  <c r="T250" i="15"/>
  <c r="U249" i="15"/>
  <c r="L246" i="24"/>
  <c r="J247" i="24" s="1"/>
  <c r="M246" i="24"/>
  <c r="K247" i="24" s="1"/>
  <c r="I251" i="15"/>
  <c r="D251" i="15"/>
  <c r="I249" i="19"/>
  <c r="L251" i="11"/>
  <c r="J252" i="11" s="1"/>
  <c r="M251" i="11"/>
  <c r="K252" i="11" s="1"/>
  <c r="E247" i="23"/>
  <c r="B250" i="16"/>
  <c r="A250" i="16" s="1"/>
  <c r="F250" i="16"/>
  <c r="M248" i="20"/>
  <c r="K249" i="20" s="1"/>
  <c r="E249" i="20" s="1"/>
  <c r="L248" i="20"/>
  <c r="J249" i="20" s="1"/>
  <c r="D248" i="21"/>
  <c r="S245" i="26"/>
  <c r="S251" i="15"/>
  <c r="U250" i="15" s="1"/>
  <c r="I264" i="29"/>
  <c r="D264" i="29"/>
  <c r="E249" i="19"/>
  <c r="U248" i="18"/>
  <c r="U248" i="17"/>
  <c r="T249" i="17"/>
  <c r="T250" i="17" l="1"/>
  <c r="T246" i="25"/>
  <c r="M264" i="29"/>
  <c r="K265" i="29" s="1"/>
  <c r="E265" i="29" s="1"/>
  <c r="L264" i="29"/>
  <c r="J265" i="29" s="1"/>
  <c r="D265" i="29" s="1"/>
  <c r="E252" i="11"/>
  <c r="I247" i="24"/>
  <c r="I250" i="18"/>
  <c r="D250" i="18"/>
  <c r="M248" i="21"/>
  <c r="K249" i="21" s="1"/>
  <c r="E249" i="21" s="1"/>
  <c r="L248" i="21"/>
  <c r="J249" i="21" s="1"/>
  <c r="D249" i="21" s="1"/>
  <c r="S246" i="26"/>
  <c r="I252" i="11"/>
  <c r="D247" i="24"/>
  <c r="E248" i="22"/>
  <c r="I246" i="26"/>
  <c r="T245" i="26"/>
  <c r="U244" i="26"/>
  <c r="M251" i="15"/>
  <c r="K252" i="15" s="1"/>
  <c r="L251" i="15"/>
  <c r="J252" i="15" s="1"/>
  <c r="D252" i="15" s="1"/>
  <c r="I251" i="16"/>
  <c r="M247" i="23"/>
  <c r="K248" i="23" s="1"/>
  <c r="L247" i="23"/>
  <c r="J248" i="23" s="1"/>
  <c r="D248" i="23" s="1"/>
  <c r="I248" i="22"/>
  <c r="B246" i="25"/>
  <c r="A246" i="25" s="1"/>
  <c r="F246" i="25"/>
  <c r="M246" i="25"/>
  <c r="K247" i="25" s="1"/>
  <c r="L246" i="25"/>
  <c r="J247" i="25" s="1"/>
  <c r="I249" i="20"/>
  <c r="S247" i="23"/>
  <c r="B251" i="15"/>
  <c r="A251" i="15" s="1"/>
  <c r="F251" i="15"/>
  <c r="M250" i="17"/>
  <c r="K251" i="17" s="1"/>
  <c r="L250" i="17"/>
  <c r="J251" i="17" s="1"/>
  <c r="S264" i="29"/>
  <c r="T250" i="16"/>
  <c r="U249" i="16"/>
  <c r="B247" i="23"/>
  <c r="A247" i="23" s="1"/>
  <c r="F247" i="23"/>
  <c r="S249" i="20"/>
  <c r="T249" i="20" s="1"/>
  <c r="B248" i="22"/>
  <c r="A248" i="22" s="1"/>
  <c r="F248" i="22"/>
  <c r="B251" i="16"/>
  <c r="A251" i="16" s="1"/>
  <c r="F251" i="16"/>
  <c r="B246" i="26"/>
  <c r="A246" i="26" s="1"/>
  <c r="F246" i="26"/>
  <c r="T248" i="20"/>
  <c r="U247" i="20"/>
  <c r="S249" i="19"/>
  <c r="B264" i="29"/>
  <c r="A264" i="29" s="1"/>
  <c r="F264" i="29"/>
  <c r="B248" i="21"/>
  <c r="A248" i="21" s="1"/>
  <c r="F248" i="21"/>
  <c r="M249" i="19"/>
  <c r="K250" i="19" s="1"/>
  <c r="L249" i="19"/>
  <c r="J250" i="19" s="1"/>
  <c r="E247" i="24"/>
  <c r="T251" i="15"/>
  <c r="D252" i="11"/>
  <c r="E251" i="16"/>
  <c r="E250" i="18"/>
  <c r="S248" i="21"/>
  <c r="D249" i="20"/>
  <c r="S250" i="18" l="1"/>
  <c r="I251" i="17"/>
  <c r="D251" i="17"/>
  <c r="E247" i="25"/>
  <c r="I250" i="19"/>
  <c r="D250" i="19"/>
  <c r="B248" i="23"/>
  <c r="A248" i="23" s="1"/>
  <c r="F248" i="23"/>
  <c r="E248" i="23"/>
  <c r="S248" i="22"/>
  <c r="L250" i="18"/>
  <c r="J251" i="18" s="1"/>
  <c r="D251" i="18" s="1"/>
  <c r="M250" i="18"/>
  <c r="K251" i="18" s="1"/>
  <c r="E251" i="18" s="1"/>
  <c r="S249" i="21"/>
  <c r="U248" i="21" s="1"/>
  <c r="B265" i="29"/>
  <c r="A265" i="29" s="1"/>
  <c r="F265" i="29"/>
  <c r="S265" i="29"/>
  <c r="U264" i="29" s="1"/>
  <c r="T247" i="23"/>
  <c r="U246" i="23"/>
  <c r="M248" i="22"/>
  <c r="K249" i="22" s="1"/>
  <c r="E249" i="22" s="1"/>
  <c r="L248" i="22"/>
  <c r="J249" i="22" s="1"/>
  <c r="L251" i="16"/>
  <c r="J252" i="16" s="1"/>
  <c r="M251" i="16"/>
  <c r="K252" i="16" s="1"/>
  <c r="T246" i="26"/>
  <c r="L252" i="11"/>
  <c r="J253" i="11" s="1"/>
  <c r="D253" i="11" s="1"/>
  <c r="M252" i="11"/>
  <c r="K253" i="11" s="1"/>
  <c r="E253" i="11" s="1"/>
  <c r="M247" i="24"/>
  <c r="K248" i="24" s="1"/>
  <c r="E248" i="24" s="1"/>
  <c r="L247" i="24"/>
  <c r="J248" i="24" s="1"/>
  <c r="D248" i="24" s="1"/>
  <c r="I265" i="29"/>
  <c r="E252" i="15"/>
  <c r="M246" i="26"/>
  <c r="K247" i="26" s="1"/>
  <c r="L246" i="26"/>
  <c r="J247" i="26" s="1"/>
  <c r="B247" i="24"/>
  <c r="A247" i="24" s="1"/>
  <c r="F247" i="24"/>
  <c r="S252" i="11"/>
  <c r="B249" i="21"/>
  <c r="A249" i="21" s="1"/>
  <c r="F249" i="21"/>
  <c r="E251" i="17"/>
  <c r="U245" i="26"/>
  <c r="I249" i="21"/>
  <c r="S251" i="16"/>
  <c r="E250" i="19"/>
  <c r="B249" i="20"/>
  <c r="A249" i="20" s="1"/>
  <c r="F249" i="20"/>
  <c r="U247" i="21"/>
  <c r="T248" i="21"/>
  <c r="B252" i="11"/>
  <c r="A252" i="11" s="1"/>
  <c r="F252" i="11"/>
  <c r="S247" i="24"/>
  <c r="U248" i="19"/>
  <c r="T249" i="19"/>
  <c r="U248" i="20"/>
  <c r="T264" i="29"/>
  <c r="U263" i="29"/>
  <c r="B252" i="15"/>
  <c r="A252" i="15" s="1"/>
  <c r="F252" i="15"/>
  <c r="L249" i="20"/>
  <c r="J250" i="20" s="1"/>
  <c r="D250" i="20" s="1"/>
  <c r="M249" i="20"/>
  <c r="K250" i="20" s="1"/>
  <c r="I247" i="25"/>
  <c r="D247" i="25"/>
  <c r="I248" i="23"/>
  <c r="I252" i="15"/>
  <c r="B250" i="18"/>
  <c r="A250" i="18" s="1"/>
  <c r="F250" i="18"/>
  <c r="T265" i="29" l="1"/>
  <c r="T249" i="21"/>
  <c r="S251" i="18"/>
  <c r="U250" i="18" s="1"/>
  <c r="B250" i="20"/>
  <c r="A250" i="20" s="1"/>
  <c r="F250" i="20"/>
  <c r="S249" i="22"/>
  <c r="T249" i="22" s="1"/>
  <c r="B251" i="18"/>
  <c r="A251" i="18" s="1"/>
  <c r="F251" i="18"/>
  <c r="S250" i="19"/>
  <c r="S253" i="11"/>
  <c r="U252" i="11" s="1"/>
  <c r="U246" i="24"/>
  <c r="T247" i="24"/>
  <c r="L249" i="21"/>
  <c r="J250" i="21" s="1"/>
  <c r="M249" i="21"/>
  <c r="K250" i="21" s="1"/>
  <c r="T252" i="11"/>
  <c r="U251" i="11"/>
  <c r="T248" i="22"/>
  <c r="U247" i="22"/>
  <c r="M248" i="23"/>
  <c r="K249" i="23" s="1"/>
  <c r="L248" i="23"/>
  <c r="J249" i="23" s="1"/>
  <c r="E247" i="26"/>
  <c r="M265" i="29"/>
  <c r="K266" i="29" s="1"/>
  <c r="L265" i="29"/>
  <c r="J266" i="29" s="1"/>
  <c r="I252" i="16"/>
  <c r="D252" i="16"/>
  <c r="L252" i="15"/>
  <c r="J253" i="15" s="1"/>
  <c r="M252" i="15"/>
  <c r="K253" i="15" s="1"/>
  <c r="E253" i="15" s="1"/>
  <c r="S248" i="24"/>
  <c r="T248" i="24" s="1"/>
  <c r="U250" i="16"/>
  <c r="T251" i="16"/>
  <c r="S251" i="17"/>
  <c r="I251" i="18"/>
  <c r="L251" i="17"/>
  <c r="J252" i="17" s="1"/>
  <c r="D252" i="17" s="1"/>
  <c r="M251" i="17"/>
  <c r="K252" i="17" s="1"/>
  <c r="M247" i="25"/>
  <c r="K248" i="25" s="1"/>
  <c r="E248" i="25" s="1"/>
  <c r="L247" i="25"/>
  <c r="J248" i="25" s="1"/>
  <c r="D248" i="25" s="1"/>
  <c r="I247" i="26"/>
  <c r="D247" i="26"/>
  <c r="M250" i="19"/>
  <c r="K251" i="19" s="1"/>
  <c r="E251" i="19" s="1"/>
  <c r="L250" i="19"/>
  <c r="J251" i="19" s="1"/>
  <c r="D251" i="19" s="1"/>
  <c r="S247" i="25"/>
  <c r="E250" i="20"/>
  <c r="B247" i="25"/>
  <c r="A247" i="25" s="1"/>
  <c r="F247" i="25"/>
  <c r="I250" i="20"/>
  <c r="B253" i="11"/>
  <c r="A253" i="11" s="1"/>
  <c r="F253" i="11"/>
  <c r="E252" i="16"/>
  <c r="B248" i="24"/>
  <c r="A248" i="24" s="1"/>
  <c r="F248" i="24"/>
  <c r="S252" i="15"/>
  <c r="I248" i="24"/>
  <c r="I253" i="11"/>
  <c r="I249" i="22"/>
  <c r="D249" i="22"/>
  <c r="S248" i="23"/>
  <c r="E249" i="23"/>
  <c r="B250" i="19"/>
  <c r="A250" i="19" s="1"/>
  <c r="F250" i="19"/>
  <c r="B251" i="17"/>
  <c r="A251" i="17" s="1"/>
  <c r="F251" i="17"/>
  <c r="T250" i="18"/>
  <c r="U249" i="18"/>
  <c r="T253" i="11" l="1"/>
  <c r="T251" i="18"/>
  <c r="U247" i="24"/>
  <c r="U248" i="22"/>
  <c r="E252" i="17"/>
  <c r="S251" i="19"/>
  <c r="U250" i="19" s="1"/>
  <c r="B252" i="17"/>
  <c r="A252" i="17" s="1"/>
  <c r="F252" i="17"/>
  <c r="B249" i="22"/>
  <c r="A249" i="22" s="1"/>
  <c r="F249" i="22"/>
  <c r="T252" i="15"/>
  <c r="U251" i="15"/>
  <c r="S248" i="25"/>
  <c r="T248" i="25" s="1"/>
  <c r="U250" i="17"/>
  <c r="T251" i="17"/>
  <c r="I250" i="21"/>
  <c r="D250" i="21"/>
  <c r="U249" i="19"/>
  <c r="T250" i="19"/>
  <c r="S249" i="23"/>
  <c r="U248" i="23" s="1"/>
  <c r="L250" i="20"/>
  <c r="J251" i="20" s="1"/>
  <c r="M250" i="20"/>
  <c r="K251" i="20" s="1"/>
  <c r="E251" i="20" s="1"/>
  <c r="S250" i="20"/>
  <c r="I251" i="19"/>
  <c r="I248" i="25"/>
  <c r="B252" i="16"/>
  <c r="A252" i="16" s="1"/>
  <c r="F252" i="16"/>
  <c r="I266" i="29"/>
  <c r="D266" i="29"/>
  <c r="S247" i="26"/>
  <c r="I249" i="23"/>
  <c r="D249" i="23"/>
  <c r="B251" i="19"/>
  <c r="A251" i="19" s="1"/>
  <c r="F251" i="19"/>
  <c r="S253" i="15"/>
  <c r="T253" i="15" s="1"/>
  <c r="U246" i="25"/>
  <c r="T247" i="25"/>
  <c r="M251" i="18"/>
  <c r="K252" i="18" s="1"/>
  <c r="L251" i="18"/>
  <c r="J252" i="18" s="1"/>
  <c r="M252" i="16"/>
  <c r="K253" i="16" s="1"/>
  <c r="L252" i="16"/>
  <c r="J253" i="16" s="1"/>
  <c r="E250" i="21"/>
  <c r="M253" i="11"/>
  <c r="K254" i="11" s="1"/>
  <c r="L253" i="11"/>
  <c r="J254" i="11" s="1"/>
  <c r="S252" i="16"/>
  <c r="B248" i="25"/>
  <c r="A248" i="25" s="1"/>
  <c r="F248" i="25"/>
  <c r="B247" i="26"/>
  <c r="A247" i="26" s="1"/>
  <c r="F247" i="26"/>
  <c r="I252" i="17"/>
  <c r="I253" i="15"/>
  <c r="D253" i="15"/>
  <c r="T248" i="23"/>
  <c r="U247" i="23"/>
  <c r="L249" i="22"/>
  <c r="J250" i="22" s="1"/>
  <c r="M249" i="22"/>
  <c r="K250" i="22" s="1"/>
  <c r="M248" i="24"/>
  <c r="K249" i="24" s="1"/>
  <c r="L248" i="24"/>
  <c r="J249" i="24" s="1"/>
  <c r="M247" i="26"/>
  <c r="K248" i="26" s="1"/>
  <c r="L247" i="26"/>
  <c r="J248" i="26" s="1"/>
  <c r="E266" i="29"/>
  <c r="U247" i="25" l="1"/>
  <c r="T251" i="19"/>
  <c r="L252" i="17"/>
  <c r="J253" i="17" s="1"/>
  <c r="M252" i="17"/>
  <c r="K253" i="17" s="1"/>
  <c r="E253" i="17" s="1"/>
  <c r="U251" i="16"/>
  <c r="T252" i="16"/>
  <c r="I253" i="16"/>
  <c r="T247" i="26"/>
  <c r="U246" i="26"/>
  <c r="M248" i="25"/>
  <c r="K249" i="25" s="1"/>
  <c r="L248" i="25"/>
  <c r="J249" i="25" s="1"/>
  <c r="I250" i="22"/>
  <c r="I254" i="11"/>
  <c r="D254" i="11"/>
  <c r="B266" i="29"/>
  <c r="A266" i="29" s="1"/>
  <c r="F266" i="29"/>
  <c r="B250" i="21"/>
  <c r="A250" i="21" s="1"/>
  <c r="F250" i="21"/>
  <c r="I249" i="24"/>
  <c r="D249" i="24"/>
  <c r="L253" i="15"/>
  <c r="J254" i="15" s="1"/>
  <c r="D254" i="15" s="1"/>
  <c r="M253" i="15"/>
  <c r="K254" i="15" s="1"/>
  <c r="E254" i="11"/>
  <c r="L251" i="19"/>
  <c r="J252" i="19" s="1"/>
  <c r="M251" i="19"/>
  <c r="K252" i="19" s="1"/>
  <c r="I251" i="20"/>
  <c r="D251" i="20"/>
  <c r="D250" i="22"/>
  <c r="S252" i="17"/>
  <c r="E250" i="22"/>
  <c r="B253" i="15"/>
  <c r="A253" i="15" s="1"/>
  <c r="F253" i="15"/>
  <c r="E252" i="18"/>
  <c r="B249" i="23"/>
  <c r="A249" i="23" s="1"/>
  <c r="F249" i="23"/>
  <c r="S251" i="20"/>
  <c r="T251" i="20" s="1"/>
  <c r="T249" i="23"/>
  <c r="M249" i="23"/>
  <c r="K250" i="23" s="1"/>
  <c r="L249" i="23"/>
  <c r="J250" i="23" s="1"/>
  <c r="D253" i="16"/>
  <c r="S266" i="29"/>
  <c r="I248" i="26"/>
  <c r="E249" i="24"/>
  <c r="D248" i="26"/>
  <c r="E253" i="16"/>
  <c r="S250" i="21"/>
  <c r="I252" i="18"/>
  <c r="D252" i="18"/>
  <c r="E248" i="26"/>
  <c r="L266" i="29"/>
  <c r="J267" i="29" s="1"/>
  <c r="M266" i="29"/>
  <c r="K267" i="29" s="1"/>
  <c r="E267" i="29" s="1"/>
  <c r="T250" i="20"/>
  <c r="U249" i="20"/>
  <c r="L250" i="21"/>
  <c r="J251" i="21" s="1"/>
  <c r="M250" i="21"/>
  <c r="K251" i="21" s="1"/>
  <c r="U252" i="15"/>
  <c r="S253" i="17" l="1"/>
  <c r="U252" i="17" s="1"/>
  <c r="B254" i="15"/>
  <c r="A254" i="15" s="1"/>
  <c r="F254" i="15"/>
  <c r="I267" i="29"/>
  <c r="B248" i="26"/>
  <c r="A248" i="26" s="1"/>
  <c r="F248" i="26"/>
  <c r="M248" i="26"/>
  <c r="K249" i="26" s="1"/>
  <c r="L248" i="26"/>
  <c r="J249" i="26" s="1"/>
  <c r="B250" i="22"/>
  <c r="A250" i="22" s="1"/>
  <c r="F250" i="22"/>
  <c r="L253" i="16"/>
  <c r="J254" i="16" s="1"/>
  <c r="D254" i="16" s="1"/>
  <c r="M253" i="16"/>
  <c r="K254" i="16" s="1"/>
  <c r="S248" i="26"/>
  <c r="U265" i="29"/>
  <c r="T266" i="29"/>
  <c r="B251" i="20"/>
  <c r="A251" i="20" s="1"/>
  <c r="F251" i="20"/>
  <c r="I249" i="25"/>
  <c r="D249" i="25"/>
  <c r="I251" i="21"/>
  <c r="B252" i="18"/>
  <c r="A252" i="18" s="1"/>
  <c r="F252" i="18"/>
  <c r="S267" i="29"/>
  <c r="U266" i="29" s="1"/>
  <c r="I250" i="23"/>
  <c r="S254" i="11"/>
  <c r="D251" i="21"/>
  <c r="B254" i="11"/>
  <c r="A254" i="11" s="1"/>
  <c r="F254" i="11"/>
  <c r="E249" i="25"/>
  <c r="I253" i="17"/>
  <c r="D253" i="17"/>
  <c r="L252" i="18"/>
  <c r="J253" i="18" s="1"/>
  <c r="M252" i="18"/>
  <c r="K253" i="18" s="1"/>
  <c r="E253" i="18" s="1"/>
  <c r="S250" i="22"/>
  <c r="E252" i="19"/>
  <c r="E254" i="15"/>
  <c r="M254" i="11"/>
  <c r="K255" i="11" s="1"/>
  <c r="L254" i="11"/>
  <c r="J255" i="11" s="1"/>
  <c r="E251" i="21"/>
  <c r="S249" i="24"/>
  <c r="B253" i="16"/>
  <c r="A253" i="16" s="1"/>
  <c r="F253" i="16"/>
  <c r="I252" i="19"/>
  <c r="D252" i="19"/>
  <c r="I254" i="15"/>
  <c r="B249" i="24"/>
  <c r="A249" i="24" s="1"/>
  <c r="F249" i="24"/>
  <c r="D267" i="29"/>
  <c r="L250" i="22"/>
  <c r="J251" i="22" s="1"/>
  <c r="D251" i="22" s="1"/>
  <c r="M250" i="22"/>
  <c r="K251" i="22" s="1"/>
  <c r="U250" i="20"/>
  <c r="T250" i="21"/>
  <c r="U249" i="21"/>
  <c r="S253" i="16"/>
  <c r="E250" i="23"/>
  <c r="D250" i="23"/>
  <c r="S252" i="18"/>
  <c r="U251" i="17"/>
  <c r="T252" i="17"/>
  <c r="L251" i="20"/>
  <c r="J252" i="20" s="1"/>
  <c r="D252" i="20" s="1"/>
  <c r="M251" i="20"/>
  <c r="K252" i="20" s="1"/>
  <c r="M249" i="24"/>
  <c r="K250" i="24" s="1"/>
  <c r="E250" i="24" s="1"/>
  <c r="L249" i="24"/>
  <c r="J250" i="24" s="1"/>
  <c r="T253" i="17" l="1"/>
  <c r="B252" i="20"/>
  <c r="A252" i="20" s="1"/>
  <c r="F252" i="20"/>
  <c r="S250" i="24"/>
  <c r="T250" i="24" s="1"/>
  <c r="B251" i="22"/>
  <c r="A251" i="22" s="1"/>
  <c r="F251" i="22"/>
  <c r="I250" i="24"/>
  <c r="S250" i="23"/>
  <c r="D250" i="24"/>
  <c r="B254" i="16"/>
  <c r="A254" i="16" s="1"/>
  <c r="F254" i="16"/>
  <c r="I253" i="18"/>
  <c r="S249" i="25"/>
  <c r="I249" i="26"/>
  <c r="S252" i="19"/>
  <c r="B251" i="21"/>
  <c r="A251" i="21" s="1"/>
  <c r="F251" i="21"/>
  <c r="L249" i="25"/>
  <c r="J250" i="25" s="1"/>
  <c r="D250" i="25" s="1"/>
  <c r="M249" i="25"/>
  <c r="K250" i="25" s="1"/>
  <c r="U251" i="18"/>
  <c r="T252" i="18"/>
  <c r="B267" i="29"/>
  <c r="A267" i="29" s="1"/>
  <c r="F267" i="29"/>
  <c r="L254" i="15"/>
  <c r="J255" i="15" s="1"/>
  <c r="M254" i="15"/>
  <c r="K255" i="15" s="1"/>
  <c r="E255" i="15" s="1"/>
  <c r="U253" i="11"/>
  <c r="T254" i="11"/>
  <c r="U247" i="26"/>
  <c r="T248" i="26"/>
  <c r="I254" i="16"/>
  <c r="L267" i="29"/>
  <c r="J268" i="29" s="1"/>
  <c r="M267" i="29"/>
  <c r="K268" i="29" s="1"/>
  <c r="I252" i="20"/>
  <c r="U252" i="16"/>
  <c r="T253" i="16"/>
  <c r="B252" i="19"/>
  <c r="A252" i="19" s="1"/>
  <c r="F252" i="19"/>
  <c r="S251" i="21"/>
  <c r="U249" i="22"/>
  <c r="T250" i="22"/>
  <c r="D249" i="26"/>
  <c r="S253" i="18"/>
  <c r="U252" i="18" s="1"/>
  <c r="I251" i="22"/>
  <c r="M252" i="19"/>
  <c r="K253" i="19" s="1"/>
  <c r="L252" i="19"/>
  <c r="J253" i="19" s="1"/>
  <c r="I255" i="11"/>
  <c r="B253" i="17"/>
  <c r="A253" i="17" s="1"/>
  <c r="F253" i="17"/>
  <c r="M251" i="21"/>
  <c r="K252" i="21" s="1"/>
  <c r="L251" i="21"/>
  <c r="J252" i="21" s="1"/>
  <c r="T267" i="29"/>
  <c r="E252" i="20"/>
  <c r="B250" i="23"/>
  <c r="A250" i="23" s="1"/>
  <c r="F250" i="23"/>
  <c r="E254" i="16"/>
  <c r="U248" i="24"/>
  <c r="T249" i="24"/>
  <c r="S254" i="15"/>
  <c r="E251" i="22"/>
  <c r="M253" i="17"/>
  <c r="K254" i="17" s="1"/>
  <c r="L253" i="17"/>
  <c r="J254" i="17" s="1"/>
  <c r="D254" i="17" s="1"/>
  <c r="D255" i="11"/>
  <c r="E255" i="11"/>
  <c r="M250" i="23"/>
  <c r="K251" i="23" s="1"/>
  <c r="E251" i="23" s="1"/>
  <c r="L250" i="23"/>
  <c r="J251" i="23" s="1"/>
  <c r="D253" i="18"/>
  <c r="B249" i="25"/>
  <c r="A249" i="25" s="1"/>
  <c r="F249" i="25"/>
  <c r="E249" i="26"/>
  <c r="B254" i="17" l="1"/>
  <c r="A254" i="17" s="1"/>
  <c r="F254" i="17"/>
  <c r="I251" i="23"/>
  <c r="S255" i="15"/>
  <c r="U254" i="15" s="1"/>
  <c r="I268" i="29"/>
  <c r="T249" i="25"/>
  <c r="U248" i="25"/>
  <c r="S251" i="23"/>
  <c r="U250" i="23" s="1"/>
  <c r="B250" i="25"/>
  <c r="A250" i="25" s="1"/>
  <c r="F250" i="25"/>
  <c r="E254" i="17"/>
  <c r="U250" i="21"/>
  <c r="T251" i="21"/>
  <c r="L252" i="20"/>
  <c r="J253" i="20" s="1"/>
  <c r="M252" i="20"/>
  <c r="K253" i="20" s="1"/>
  <c r="E253" i="20" s="1"/>
  <c r="L254" i="16"/>
  <c r="J255" i="16" s="1"/>
  <c r="M254" i="16"/>
  <c r="K255" i="16" s="1"/>
  <c r="E255" i="16" s="1"/>
  <c r="I255" i="15"/>
  <c r="D255" i="15"/>
  <c r="T252" i="19"/>
  <c r="U251" i="19"/>
  <c r="M253" i="18"/>
  <c r="K254" i="18" s="1"/>
  <c r="L253" i="18"/>
  <c r="J254" i="18" s="1"/>
  <c r="D254" i="18" s="1"/>
  <c r="B250" i="24"/>
  <c r="A250" i="24" s="1"/>
  <c r="F250" i="24"/>
  <c r="I254" i="17"/>
  <c r="I253" i="19"/>
  <c r="E252" i="21"/>
  <c r="D268" i="29"/>
  <c r="M249" i="26"/>
  <c r="K250" i="26" s="1"/>
  <c r="E250" i="26" s="1"/>
  <c r="L249" i="26"/>
  <c r="J250" i="26" s="1"/>
  <c r="D250" i="26" s="1"/>
  <c r="T254" i="15"/>
  <c r="U253" i="15"/>
  <c r="U249" i="24"/>
  <c r="T253" i="18"/>
  <c r="E253" i="19"/>
  <c r="U249" i="23"/>
  <c r="T250" i="23"/>
  <c r="S255" i="11"/>
  <c r="S254" i="16"/>
  <c r="D251" i="23"/>
  <c r="S249" i="26"/>
  <c r="B253" i="18"/>
  <c r="A253" i="18" s="1"/>
  <c r="F253" i="18"/>
  <c r="B255" i="11"/>
  <c r="A255" i="11" s="1"/>
  <c r="F255" i="11"/>
  <c r="S251" i="22"/>
  <c r="S252" i="20"/>
  <c r="I252" i="21"/>
  <c r="L255" i="11"/>
  <c r="J256" i="11" s="1"/>
  <c r="M255" i="11"/>
  <c r="K256" i="11" s="1"/>
  <c r="E256" i="11" s="1"/>
  <c r="M251" i="22"/>
  <c r="K252" i="22" s="1"/>
  <c r="L251" i="22"/>
  <c r="J252" i="22" s="1"/>
  <c r="B249" i="26"/>
  <c r="A249" i="26" s="1"/>
  <c r="F249" i="26"/>
  <c r="D253" i="19"/>
  <c r="E268" i="29"/>
  <c r="I250" i="25"/>
  <c r="D252" i="21"/>
  <c r="E250" i="25"/>
  <c r="M250" i="24"/>
  <c r="K251" i="24" s="1"/>
  <c r="L250" i="24"/>
  <c r="J251" i="24" s="1"/>
  <c r="T251" i="23" l="1"/>
  <c r="S255" i="16"/>
  <c r="T255" i="16" s="1"/>
  <c r="I251" i="24"/>
  <c r="M252" i="21"/>
  <c r="K253" i="21" s="1"/>
  <c r="L252" i="21"/>
  <c r="J253" i="21" s="1"/>
  <c r="S256" i="11"/>
  <c r="U255" i="11" s="1"/>
  <c r="E251" i="24"/>
  <c r="S253" i="20"/>
  <c r="U252" i="20" s="1"/>
  <c r="B254" i="18"/>
  <c r="A254" i="18" s="1"/>
  <c r="F254" i="18"/>
  <c r="B251" i="23"/>
  <c r="A251" i="23" s="1"/>
  <c r="F251" i="23"/>
  <c r="D251" i="24"/>
  <c r="I255" i="16"/>
  <c r="D255" i="16"/>
  <c r="S250" i="25"/>
  <c r="B250" i="26"/>
  <c r="A250" i="26" s="1"/>
  <c r="F250" i="26"/>
  <c r="I256" i="11"/>
  <c r="U251" i="20"/>
  <c r="T252" i="20"/>
  <c r="D256" i="11"/>
  <c r="S253" i="19"/>
  <c r="T255" i="15"/>
  <c r="I250" i="26"/>
  <c r="L254" i="17"/>
  <c r="J255" i="17" s="1"/>
  <c r="M254" i="17"/>
  <c r="K255" i="17" s="1"/>
  <c r="I254" i="18"/>
  <c r="L250" i="25"/>
  <c r="J251" i="25" s="1"/>
  <c r="M250" i="25"/>
  <c r="K251" i="25" s="1"/>
  <c r="U250" i="22"/>
  <c r="T251" i="22"/>
  <c r="S250" i="26"/>
  <c r="T250" i="26" s="1"/>
  <c r="B268" i="29"/>
  <c r="A268" i="29" s="1"/>
  <c r="F268" i="29"/>
  <c r="L251" i="23"/>
  <c r="J252" i="23" s="1"/>
  <c r="M251" i="23"/>
  <c r="K252" i="23" s="1"/>
  <c r="S268" i="29"/>
  <c r="U254" i="11"/>
  <c r="T255" i="11"/>
  <c r="S252" i="21"/>
  <c r="L255" i="15"/>
  <c r="J256" i="15" s="1"/>
  <c r="M255" i="15"/>
  <c r="K256" i="15" s="1"/>
  <c r="B252" i="21"/>
  <c r="A252" i="21" s="1"/>
  <c r="F252" i="21"/>
  <c r="B253" i="19"/>
  <c r="A253" i="19" s="1"/>
  <c r="F253" i="19"/>
  <c r="I252" i="22"/>
  <c r="D252" i="22"/>
  <c r="E252" i="22"/>
  <c r="T249" i="26"/>
  <c r="U248" i="26"/>
  <c r="U253" i="16"/>
  <c r="T254" i="16"/>
  <c r="L253" i="19"/>
  <c r="J254" i="19" s="1"/>
  <c r="M253" i="19"/>
  <c r="K254" i="19" s="1"/>
  <c r="E254" i="19" s="1"/>
  <c r="E254" i="18"/>
  <c r="B255" i="15"/>
  <c r="A255" i="15" s="1"/>
  <c r="F255" i="15"/>
  <c r="I253" i="20"/>
  <c r="D253" i="20"/>
  <c r="S254" i="17"/>
  <c r="L268" i="29"/>
  <c r="J269" i="29" s="1"/>
  <c r="D269" i="29" s="1"/>
  <c r="M268" i="29"/>
  <c r="K269" i="29" s="1"/>
  <c r="U254" i="16" l="1"/>
  <c r="T256" i="11"/>
  <c r="U249" i="26"/>
  <c r="S254" i="19"/>
  <c r="T254" i="19" s="1"/>
  <c r="I254" i="19"/>
  <c r="T252" i="21"/>
  <c r="U251" i="21"/>
  <c r="E252" i="23"/>
  <c r="I253" i="21"/>
  <c r="M253" i="20"/>
  <c r="K254" i="20" s="1"/>
  <c r="L253" i="20"/>
  <c r="J254" i="20" s="1"/>
  <c r="D254" i="20" s="1"/>
  <c r="L252" i="22"/>
  <c r="J253" i="22" s="1"/>
  <c r="D253" i="22" s="1"/>
  <c r="M252" i="22"/>
  <c r="K253" i="22" s="1"/>
  <c r="E253" i="22" s="1"/>
  <c r="I252" i="23"/>
  <c r="I255" i="17"/>
  <c r="D255" i="17"/>
  <c r="M256" i="11"/>
  <c r="K257" i="11" s="1"/>
  <c r="L256" i="11"/>
  <c r="J257" i="11" s="1"/>
  <c r="D257" i="11" s="1"/>
  <c r="B255" i="16"/>
  <c r="A255" i="16" s="1"/>
  <c r="F255" i="16"/>
  <c r="M251" i="24"/>
  <c r="K252" i="24" s="1"/>
  <c r="E252" i="24" s="1"/>
  <c r="L251" i="24"/>
  <c r="J252" i="24" s="1"/>
  <c r="D252" i="24" s="1"/>
  <c r="I269" i="29"/>
  <c r="E255" i="17"/>
  <c r="S252" i="22"/>
  <c r="D253" i="21"/>
  <c r="E269" i="29"/>
  <c r="I251" i="25"/>
  <c r="D251" i="25"/>
  <c r="T250" i="25"/>
  <c r="U249" i="25"/>
  <c r="S251" i="24"/>
  <c r="I256" i="15"/>
  <c r="B251" i="24"/>
  <c r="A251" i="24" s="1"/>
  <c r="F251" i="24"/>
  <c r="U253" i="17"/>
  <c r="T254" i="17"/>
  <c r="S254" i="18"/>
  <c r="B269" i="29"/>
  <c r="A269" i="29" s="1"/>
  <c r="F269" i="29"/>
  <c r="U252" i="19"/>
  <c r="T253" i="19"/>
  <c r="E251" i="25"/>
  <c r="B253" i="20"/>
  <c r="A253" i="20" s="1"/>
  <c r="F253" i="20"/>
  <c r="D256" i="15"/>
  <c r="B252" i="22"/>
  <c r="A252" i="22" s="1"/>
  <c r="F252" i="22"/>
  <c r="D254" i="19"/>
  <c r="E256" i="15"/>
  <c r="E253" i="21"/>
  <c r="U267" i="29"/>
  <c r="T268" i="29"/>
  <c r="L254" i="18"/>
  <c r="J255" i="18" s="1"/>
  <c r="M254" i="18"/>
  <c r="K255" i="18" s="1"/>
  <c r="M250" i="26"/>
  <c r="K251" i="26" s="1"/>
  <c r="L250" i="26"/>
  <c r="J251" i="26" s="1"/>
  <c r="B256" i="11"/>
  <c r="A256" i="11" s="1"/>
  <c r="F256" i="11"/>
  <c r="T253" i="20"/>
  <c r="L255" i="16"/>
  <c r="J256" i="16" s="1"/>
  <c r="M255" i="16"/>
  <c r="K256" i="16" s="1"/>
  <c r="D252" i="23"/>
  <c r="U253" i="19" l="1"/>
  <c r="B254" i="20"/>
  <c r="A254" i="20" s="1"/>
  <c r="F254" i="20"/>
  <c r="B257" i="11"/>
  <c r="A257" i="11" s="1"/>
  <c r="F257" i="11"/>
  <c r="B252" i="24"/>
  <c r="A252" i="24" s="1"/>
  <c r="F252" i="24"/>
  <c r="B253" i="21"/>
  <c r="A253" i="21" s="1"/>
  <c r="F253" i="21"/>
  <c r="I256" i="16"/>
  <c r="I255" i="18"/>
  <c r="D255" i="18"/>
  <c r="S256" i="15"/>
  <c r="L269" i="29"/>
  <c r="J270" i="29" s="1"/>
  <c r="M269" i="29"/>
  <c r="K270" i="29" s="1"/>
  <c r="E270" i="29" s="1"/>
  <c r="B255" i="17"/>
  <c r="A255" i="17" s="1"/>
  <c r="F255" i="17"/>
  <c r="I251" i="26"/>
  <c r="D251" i="26"/>
  <c r="B253" i="22"/>
  <c r="A253" i="22" s="1"/>
  <c r="F253" i="22"/>
  <c r="T254" i="18"/>
  <c r="U253" i="18"/>
  <c r="T252" i="22"/>
  <c r="U251" i="22"/>
  <c r="I252" i="24"/>
  <c r="M255" i="17"/>
  <c r="K256" i="17" s="1"/>
  <c r="E256" i="17" s="1"/>
  <c r="L255" i="17"/>
  <c r="J256" i="17" s="1"/>
  <c r="D256" i="17" s="1"/>
  <c r="L252" i="23"/>
  <c r="J253" i="23" s="1"/>
  <c r="M252" i="23"/>
  <c r="K253" i="23" s="1"/>
  <c r="E253" i="23" s="1"/>
  <c r="S252" i="23"/>
  <c r="E256" i="16"/>
  <c r="S253" i="21"/>
  <c r="B256" i="15"/>
  <c r="A256" i="15" s="1"/>
  <c r="F256" i="15"/>
  <c r="T251" i="24"/>
  <c r="U250" i="24"/>
  <c r="S269" i="29"/>
  <c r="E257" i="11"/>
  <c r="I254" i="20"/>
  <c r="M253" i="21"/>
  <c r="K254" i="21" s="1"/>
  <c r="E254" i="21" s="1"/>
  <c r="L253" i="21"/>
  <c r="J254" i="21" s="1"/>
  <c r="E255" i="18"/>
  <c r="M256" i="15"/>
  <c r="K257" i="15" s="1"/>
  <c r="L256" i="15"/>
  <c r="J257" i="15" s="1"/>
  <c r="B251" i="25"/>
  <c r="A251" i="25" s="1"/>
  <c r="F251" i="25"/>
  <c r="S253" i="22"/>
  <c r="U252" i="22" s="1"/>
  <c r="D256" i="16"/>
  <c r="E254" i="20"/>
  <c r="L254" i="19"/>
  <c r="J255" i="19" s="1"/>
  <c r="D255" i="19" s="1"/>
  <c r="M254" i="19"/>
  <c r="K255" i="19" s="1"/>
  <c r="B252" i="23"/>
  <c r="A252" i="23" s="1"/>
  <c r="F252" i="23"/>
  <c r="E251" i="26"/>
  <c r="B254" i="19"/>
  <c r="A254" i="19" s="1"/>
  <c r="F254" i="19"/>
  <c r="S251" i="25"/>
  <c r="S252" i="24"/>
  <c r="M251" i="25"/>
  <c r="K252" i="25" s="1"/>
  <c r="L251" i="25"/>
  <c r="J252" i="25" s="1"/>
  <c r="S255" i="17"/>
  <c r="I257" i="11"/>
  <c r="I253" i="22"/>
  <c r="B255" i="19" l="1"/>
  <c r="A255" i="19" s="1"/>
  <c r="F255" i="19"/>
  <c r="I255" i="19"/>
  <c r="S257" i="11"/>
  <c r="S253" i="23"/>
  <c r="T253" i="23" s="1"/>
  <c r="L252" i="24"/>
  <c r="J253" i="24" s="1"/>
  <c r="M252" i="24"/>
  <c r="K253" i="24" s="1"/>
  <c r="B256" i="17"/>
  <c r="A256" i="17" s="1"/>
  <c r="F256" i="17"/>
  <c r="U255" i="15"/>
  <c r="T256" i="15"/>
  <c r="L253" i="22"/>
  <c r="J254" i="22" s="1"/>
  <c r="M253" i="22"/>
  <c r="K254" i="22" s="1"/>
  <c r="I252" i="25"/>
  <c r="S254" i="20"/>
  <c r="T252" i="23"/>
  <c r="U251" i="23"/>
  <c r="B255" i="18"/>
  <c r="A255" i="18" s="1"/>
  <c r="F255" i="18"/>
  <c r="E252" i="25"/>
  <c r="M254" i="20"/>
  <c r="K255" i="20" s="1"/>
  <c r="L254" i="20"/>
  <c r="J255" i="20" s="1"/>
  <c r="U268" i="29"/>
  <c r="T269" i="29"/>
  <c r="U251" i="24"/>
  <c r="S256" i="16"/>
  <c r="M255" i="18"/>
  <c r="K256" i="18" s="1"/>
  <c r="L255" i="18"/>
  <c r="J256" i="18" s="1"/>
  <c r="D256" i="18" s="1"/>
  <c r="I254" i="21"/>
  <c r="S254" i="21"/>
  <c r="T254" i="21" s="1"/>
  <c r="I253" i="23"/>
  <c r="B251" i="26"/>
  <c r="A251" i="26" s="1"/>
  <c r="F251" i="26"/>
  <c r="S256" i="17"/>
  <c r="T256" i="17" s="1"/>
  <c r="U250" i="25"/>
  <c r="T251" i="25"/>
  <c r="D253" i="23"/>
  <c r="I257" i="15"/>
  <c r="D257" i="15"/>
  <c r="I256" i="17"/>
  <c r="L251" i="26"/>
  <c r="J252" i="26" s="1"/>
  <c r="D252" i="26" s="1"/>
  <c r="M251" i="26"/>
  <c r="K252" i="26" s="1"/>
  <c r="E252" i="26" s="1"/>
  <c r="L256" i="16"/>
  <c r="J257" i="16" s="1"/>
  <c r="M256" i="16"/>
  <c r="K257" i="16" s="1"/>
  <c r="E257" i="16" s="1"/>
  <c r="T255" i="17"/>
  <c r="U254" i="17"/>
  <c r="S251" i="26"/>
  <c r="M257" i="11"/>
  <c r="K258" i="11" s="1"/>
  <c r="E258" i="11" s="1"/>
  <c r="L257" i="11"/>
  <c r="J258" i="11" s="1"/>
  <c r="E255" i="19"/>
  <c r="B256" i="16"/>
  <c r="A256" i="16" s="1"/>
  <c r="F256" i="16"/>
  <c r="D252" i="25"/>
  <c r="S255" i="18"/>
  <c r="S270" i="29"/>
  <c r="U269" i="29" s="1"/>
  <c r="T252" i="24"/>
  <c r="U252" i="21"/>
  <c r="T253" i="21"/>
  <c r="T253" i="22"/>
  <c r="I270" i="29"/>
  <c r="D270" i="29"/>
  <c r="E257" i="15"/>
  <c r="D254" i="21"/>
  <c r="U253" i="21" l="1"/>
  <c r="U252" i="23"/>
  <c r="B252" i="26"/>
  <c r="A252" i="26" s="1"/>
  <c r="F252" i="26"/>
  <c r="M270" i="29"/>
  <c r="K271" i="29" s="1"/>
  <c r="L270" i="29"/>
  <c r="J271" i="29" s="1"/>
  <c r="D271" i="29" s="1"/>
  <c r="B252" i="25"/>
  <c r="A252" i="25" s="1"/>
  <c r="F252" i="25"/>
  <c r="T251" i="26"/>
  <c r="U250" i="26"/>
  <c r="B253" i="23"/>
  <c r="A253" i="23" s="1"/>
  <c r="F253" i="23"/>
  <c r="S257" i="16"/>
  <c r="I254" i="22"/>
  <c r="D254" i="22"/>
  <c r="S258" i="11"/>
  <c r="T258" i="11" s="1"/>
  <c r="S257" i="15"/>
  <c r="I258" i="11"/>
  <c r="D258" i="11"/>
  <c r="L254" i="21"/>
  <c r="J255" i="21" s="1"/>
  <c r="D255" i="21" s="1"/>
  <c r="M254" i="21"/>
  <c r="K255" i="21" s="1"/>
  <c r="I253" i="24"/>
  <c r="D253" i="24"/>
  <c r="L256" i="17"/>
  <c r="J257" i="17" s="1"/>
  <c r="M256" i="17"/>
  <c r="K257" i="17" s="1"/>
  <c r="I255" i="20"/>
  <c r="D255" i="20"/>
  <c r="L252" i="25"/>
  <c r="J253" i="25" s="1"/>
  <c r="M252" i="25"/>
  <c r="K253" i="25" s="1"/>
  <c r="E253" i="25" s="1"/>
  <c r="B254" i="21"/>
  <c r="A254" i="21" s="1"/>
  <c r="F254" i="21"/>
  <c r="S255" i="19"/>
  <c r="I252" i="26"/>
  <c r="B256" i="18"/>
  <c r="A256" i="18" s="1"/>
  <c r="F256" i="18"/>
  <c r="T254" i="20"/>
  <c r="U253" i="20"/>
  <c r="E253" i="24"/>
  <c r="L257" i="15"/>
  <c r="J258" i="15" s="1"/>
  <c r="D258" i="15" s="1"/>
  <c r="M257" i="15"/>
  <c r="K258" i="15" s="1"/>
  <c r="E258" i="15" s="1"/>
  <c r="M253" i="23"/>
  <c r="K254" i="23" s="1"/>
  <c r="L253" i="23"/>
  <c r="J254" i="23" s="1"/>
  <c r="T270" i="29"/>
  <c r="S252" i="25"/>
  <c r="T257" i="11"/>
  <c r="U256" i="11"/>
  <c r="B270" i="29"/>
  <c r="A270" i="29" s="1"/>
  <c r="F270" i="29"/>
  <c r="U254" i="18"/>
  <c r="T255" i="18"/>
  <c r="I257" i="16"/>
  <c r="E256" i="18"/>
  <c r="D257" i="16"/>
  <c r="S252" i="26"/>
  <c r="U255" i="17"/>
  <c r="B257" i="15"/>
  <c r="A257" i="15" s="1"/>
  <c r="F257" i="15"/>
  <c r="I256" i="18"/>
  <c r="T256" i="16"/>
  <c r="U255" i="16"/>
  <c r="E255" i="20"/>
  <c r="E254" i="22"/>
  <c r="M255" i="19"/>
  <c r="K256" i="19" s="1"/>
  <c r="E256" i="19" s="1"/>
  <c r="L255" i="19"/>
  <c r="J256" i="19" s="1"/>
  <c r="U257" i="11" l="1"/>
  <c r="S254" i="22"/>
  <c r="I254" i="23"/>
  <c r="S253" i="24"/>
  <c r="S256" i="19"/>
  <c r="U255" i="19" s="1"/>
  <c r="I253" i="25"/>
  <c r="B254" i="22"/>
  <c r="A254" i="22" s="1"/>
  <c r="F254" i="22"/>
  <c r="L256" i="18"/>
  <c r="J257" i="18" s="1"/>
  <c r="M256" i="18"/>
  <c r="K257" i="18" s="1"/>
  <c r="E257" i="18" s="1"/>
  <c r="S253" i="25"/>
  <c r="T253" i="25" s="1"/>
  <c r="U254" i="19"/>
  <c r="T255" i="19"/>
  <c r="B255" i="20"/>
  <c r="A255" i="20" s="1"/>
  <c r="F255" i="20"/>
  <c r="U256" i="15"/>
  <c r="T257" i="15"/>
  <c r="S255" i="20"/>
  <c r="U251" i="25"/>
  <c r="T252" i="25"/>
  <c r="M252" i="26"/>
  <c r="K253" i="26" s="1"/>
  <c r="L252" i="26"/>
  <c r="J253" i="26" s="1"/>
  <c r="E257" i="17"/>
  <c r="B253" i="24"/>
  <c r="A253" i="24" s="1"/>
  <c r="F253" i="24"/>
  <c r="I255" i="21"/>
  <c r="M254" i="22"/>
  <c r="K255" i="22" s="1"/>
  <c r="L254" i="22"/>
  <c r="J255" i="22" s="1"/>
  <c r="D254" i="23"/>
  <c r="T252" i="26"/>
  <c r="S256" i="18"/>
  <c r="M253" i="24"/>
  <c r="K254" i="24" s="1"/>
  <c r="E254" i="24" s="1"/>
  <c r="L253" i="24"/>
  <c r="J254" i="24" s="1"/>
  <c r="D254" i="24" s="1"/>
  <c r="S258" i="15"/>
  <c r="E271" i="29"/>
  <c r="E254" i="23"/>
  <c r="E255" i="21"/>
  <c r="M258" i="11"/>
  <c r="K259" i="11" s="1"/>
  <c r="L258" i="11"/>
  <c r="J259" i="11" s="1"/>
  <c r="D253" i="25"/>
  <c r="I256" i="19"/>
  <c r="D256" i="19"/>
  <c r="U256" i="16"/>
  <c r="T257" i="16"/>
  <c r="B258" i="15"/>
  <c r="A258" i="15" s="1"/>
  <c r="F258" i="15"/>
  <c r="B257" i="16"/>
  <c r="A257" i="16" s="1"/>
  <c r="F257" i="16"/>
  <c r="M257" i="16"/>
  <c r="K258" i="16" s="1"/>
  <c r="L257" i="16"/>
  <c r="J258" i="16" s="1"/>
  <c r="D258" i="16" s="1"/>
  <c r="B271" i="29"/>
  <c r="A271" i="29" s="1"/>
  <c r="F271" i="29"/>
  <c r="I258" i="15"/>
  <c r="B255" i="21"/>
  <c r="A255" i="21" s="1"/>
  <c r="F255" i="21"/>
  <c r="M255" i="20"/>
  <c r="K256" i="20" s="1"/>
  <c r="L255" i="20"/>
  <c r="J256" i="20" s="1"/>
  <c r="I257" i="17"/>
  <c r="D257" i="17"/>
  <c r="B258" i="11"/>
  <c r="A258" i="11" s="1"/>
  <c r="F258" i="11"/>
  <c r="U251" i="26"/>
  <c r="I271" i="29"/>
  <c r="S254" i="24" l="1"/>
  <c r="U253" i="24" s="1"/>
  <c r="B258" i="16"/>
  <c r="A258" i="16" s="1"/>
  <c r="F258" i="16"/>
  <c r="I256" i="20"/>
  <c r="I255" i="22"/>
  <c r="I257" i="18"/>
  <c r="D257" i="18"/>
  <c r="B257" i="17"/>
  <c r="A257" i="17" s="1"/>
  <c r="F257" i="17"/>
  <c r="B256" i="19"/>
  <c r="A256" i="19" s="1"/>
  <c r="F256" i="19"/>
  <c r="S254" i="23"/>
  <c r="I253" i="26"/>
  <c r="D253" i="26"/>
  <c r="T256" i="19"/>
  <c r="E259" i="11"/>
  <c r="I254" i="24"/>
  <c r="E253" i="26"/>
  <c r="U254" i="20"/>
  <c r="T255" i="20"/>
  <c r="U257" i="15"/>
  <c r="D256" i="20"/>
  <c r="D255" i="22"/>
  <c r="E255" i="22"/>
  <c r="E258" i="16"/>
  <c r="B253" i="25"/>
  <c r="A253" i="25" s="1"/>
  <c r="F253" i="25"/>
  <c r="S271" i="29"/>
  <c r="S257" i="18"/>
  <c r="U256" i="18" s="1"/>
  <c r="M271" i="29"/>
  <c r="K272" i="29" s="1"/>
  <c r="L271" i="29"/>
  <c r="J272" i="29" s="1"/>
  <c r="I259" i="11"/>
  <c r="T257" i="18"/>
  <c r="T256" i="18"/>
  <c r="U255" i="18"/>
  <c r="B254" i="24"/>
  <c r="A254" i="24" s="1"/>
  <c r="F254" i="24"/>
  <c r="M254" i="23"/>
  <c r="K255" i="23" s="1"/>
  <c r="L254" i="23"/>
  <c r="J255" i="23" s="1"/>
  <c r="D255" i="23" s="1"/>
  <c r="D259" i="11"/>
  <c r="L257" i="17"/>
  <c r="J258" i="17" s="1"/>
  <c r="D258" i="17" s="1"/>
  <c r="M257" i="17"/>
  <c r="K258" i="17" s="1"/>
  <c r="E258" i="17" s="1"/>
  <c r="L258" i="15"/>
  <c r="J259" i="15" s="1"/>
  <c r="M258" i="15"/>
  <c r="K259" i="15" s="1"/>
  <c r="I258" i="16"/>
  <c r="M256" i="19"/>
  <c r="K257" i="19" s="1"/>
  <c r="L256" i="19"/>
  <c r="J257" i="19" s="1"/>
  <c r="S255" i="21"/>
  <c r="B254" i="23"/>
  <c r="A254" i="23" s="1"/>
  <c r="F254" i="23"/>
  <c r="M255" i="21"/>
  <c r="K256" i="21" s="1"/>
  <c r="E256" i="21" s="1"/>
  <c r="L255" i="21"/>
  <c r="J256" i="21" s="1"/>
  <c r="S257" i="17"/>
  <c r="U252" i="25"/>
  <c r="E256" i="20"/>
  <c r="T258" i="15"/>
  <c r="L253" i="25"/>
  <c r="J254" i="25" s="1"/>
  <c r="M253" i="25"/>
  <c r="K254" i="25" s="1"/>
  <c r="U252" i="24"/>
  <c r="T253" i="24"/>
  <c r="T254" i="22"/>
  <c r="U253" i="22"/>
  <c r="T254" i="24" l="1"/>
  <c r="T257" i="17"/>
  <c r="U256" i="17"/>
  <c r="S256" i="21"/>
  <c r="U255" i="21" s="1"/>
  <c r="E259" i="15"/>
  <c r="B259" i="11"/>
  <c r="A259" i="11" s="1"/>
  <c r="F259" i="11"/>
  <c r="T271" i="29"/>
  <c r="U270" i="29"/>
  <c r="B256" i="20"/>
  <c r="A256" i="20" s="1"/>
  <c r="F256" i="20"/>
  <c r="S259" i="11"/>
  <c r="L257" i="18"/>
  <c r="J258" i="18" s="1"/>
  <c r="M257" i="18"/>
  <c r="K258" i="18" s="1"/>
  <c r="E254" i="25"/>
  <c r="I255" i="23"/>
  <c r="M253" i="26"/>
  <c r="K254" i="26" s="1"/>
  <c r="L253" i="26"/>
  <c r="J254" i="26" s="1"/>
  <c r="D254" i="26" s="1"/>
  <c r="I254" i="25"/>
  <c r="S256" i="20"/>
  <c r="I257" i="19"/>
  <c r="D254" i="25"/>
  <c r="S255" i="22"/>
  <c r="L254" i="24"/>
  <c r="J255" i="24" s="1"/>
  <c r="M254" i="24"/>
  <c r="K255" i="24" s="1"/>
  <c r="D257" i="19"/>
  <c r="B257" i="18"/>
  <c r="A257" i="18" s="1"/>
  <c r="F257" i="18"/>
  <c r="L255" i="22"/>
  <c r="J256" i="22" s="1"/>
  <c r="M255" i="22"/>
  <c r="K256" i="22" s="1"/>
  <c r="M256" i="20"/>
  <c r="K257" i="20" s="1"/>
  <c r="E257" i="20" s="1"/>
  <c r="L256" i="20"/>
  <c r="J257" i="20" s="1"/>
  <c r="D257" i="20" s="1"/>
  <c r="B255" i="23"/>
  <c r="A255" i="23" s="1"/>
  <c r="F255" i="23"/>
  <c r="S258" i="16"/>
  <c r="T254" i="23"/>
  <c r="U253" i="23"/>
  <c r="B258" i="17"/>
  <c r="A258" i="17" s="1"/>
  <c r="F258" i="17"/>
  <c r="I256" i="21"/>
  <c r="D256" i="21"/>
  <c r="U254" i="21"/>
  <c r="T255" i="21"/>
  <c r="I259" i="15"/>
  <c r="D259" i="15"/>
  <c r="L259" i="11"/>
  <c r="J260" i="11" s="1"/>
  <c r="M259" i="11"/>
  <c r="K260" i="11" s="1"/>
  <c r="E260" i="11" s="1"/>
  <c r="S258" i="17"/>
  <c r="E257" i="19"/>
  <c r="M258" i="16"/>
  <c r="K259" i="16" s="1"/>
  <c r="L258" i="16"/>
  <c r="J259" i="16" s="1"/>
  <c r="I258" i="17"/>
  <c r="I272" i="29"/>
  <c r="D272" i="29"/>
  <c r="E272" i="29"/>
  <c r="B255" i="22"/>
  <c r="A255" i="22" s="1"/>
  <c r="F255" i="22"/>
  <c r="S253" i="26"/>
  <c r="B253" i="26"/>
  <c r="A253" i="26" s="1"/>
  <c r="F253" i="26"/>
  <c r="E255" i="23"/>
  <c r="T256" i="21" l="1"/>
  <c r="S260" i="11"/>
  <c r="T260" i="11" s="1"/>
  <c r="S257" i="20"/>
  <c r="U256" i="20" s="1"/>
  <c r="L256" i="21"/>
  <c r="J257" i="21" s="1"/>
  <c r="M256" i="21"/>
  <c r="K257" i="21" s="1"/>
  <c r="E256" i="22"/>
  <c r="I258" i="18"/>
  <c r="T258" i="17"/>
  <c r="S257" i="19"/>
  <c r="L259" i="15"/>
  <c r="J260" i="15" s="1"/>
  <c r="M259" i="15"/>
  <c r="K260" i="15" s="1"/>
  <c r="I256" i="22"/>
  <c r="B257" i="19"/>
  <c r="A257" i="19" s="1"/>
  <c r="F257" i="19"/>
  <c r="S254" i="25"/>
  <c r="S255" i="23"/>
  <c r="U252" i="26"/>
  <c r="T253" i="26"/>
  <c r="D256" i="22"/>
  <c r="L258" i="17"/>
  <c r="J259" i="17" s="1"/>
  <c r="M258" i="17"/>
  <c r="K259" i="17" s="1"/>
  <c r="I260" i="11"/>
  <c r="B256" i="21"/>
  <c r="A256" i="21" s="1"/>
  <c r="F256" i="21"/>
  <c r="I257" i="20"/>
  <c r="E255" i="24"/>
  <c r="B254" i="25"/>
  <c r="A254" i="25" s="1"/>
  <c r="F254" i="25"/>
  <c r="M255" i="23"/>
  <c r="K256" i="23" s="1"/>
  <c r="E256" i="23" s="1"/>
  <c r="L255" i="23"/>
  <c r="J256" i="23" s="1"/>
  <c r="U258" i="11"/>
  <c r="T259" i="11"/>
  <c r="B272" i="29"/>
  <c r="A272" i="29" s="1"/>
  <c r="F272" i="29"/>
  <c r="E259" i="16"/>
  <c r="L257" i="19"/>
  <c r="J258" i="19" s="1"/>
  <c r="D258" i="19" s="1"/>
  <c r="M257" i="19"/>
  <c r="K258" i="19" s="1"/>
  <c r="B257" i="20"/>
  <c r="A257" i="20" s="1"/>
  <c r="F257" i="20"/>
  <c r="B254" i="26"/>
  <c r="A254" i="26" s="1"/>
  <c r="F254" i="26"/>
  <c r="L272" i="29"/>
  <c r="J273" i="29" s="1"/>
  <c r="M272" i="29"/>
  <c r="K273" i="29" s="1"/>
  <c r="E273" i="29" s="1"/>
  <c r="T258" i="16"/>
  <c r="U257" i="16"/>
  <c r="U254" i="22"/>
  <c r="T255" i="22"/>
  <c r="M254" i="25"/>
  <c r="K255" i="25" s="1"/>
  <c r="L254" i="25"/>
  <c r="J255" i="25" s="1"/>
  <c r="S259" i="15"/>
  <c r="E254" i="26"/>
  <c r="S272" i="29"/>
  <c r="I259" i="16"/>
  <c r="D259" i="16"/>
  <c r="B259" i="15"/>
  <c r="A259" i="15" s="1"/>
  <c r="F259" i="15"/>
  <c r="D258" i="18"/>
  <c r="I255" i="24"/>
  <c r="D255" i="24"/>
  <c r="U255" i="20"/>
  <c r="T256" i="20"/>
  <c r="I254" i="26"/>
  <c r="E258" i="18"/>
  <c r="D260" i="11"/>
  <c r="U257" i="17"/>
  <c r="U259" i="11" l="1"/>
  <c r="B258" i="19"/>
  <c r="A258" i="19" s="1"/>
  <c r="F258" i="19"/>
  <c r="B260" i="11"/>
  <c r="A260" i="11" s="1"/>
  <c r="F260" i="11"/>
  <c r="B258" i="18"/>
  <c r="A258" i="18" s="1"/>
  <c r="F258" i="18"/>
  <c r="S254" i="26"/>
  <c r="S259" i="16"/>
  <c r="S256" i="22"/>
  <c r="S255" i="24"/>
  <c r="M260" i="11"/>
  <c r="K261" i="11" s="1"/>
  <c r="L260" i="11"/>
  <c r="J261" i="11" s="1"/>
  <c r="S256" i="23"/>
  <c r="T256" i="23" s="1"/>
  <c r="I260" i="15"/>
  <c r="I257" i="21"/>
  <c r="S273" i="29"/>
  <c r="T273" i="29" s="1"/>
  <c r="E260" i="15"/>
  <c r="D257" i="21"/>
  <c r="E259" i="17"/>
  <c r="U254" i="23"/>
  <c r="T255" i="23"/>
  <c r="T257" i="19"/>
  <c r="U256" i="19"/>
  <c r="M258" i="18"/>
  <c r="K259" i="18" s="1"/>
  <c r="E259" i="18" s="1"/>
  <c r="L258" i="18"/>
  <c r="J259" i="18" s="1"/>
  <c r="L254" i="26"/>
  <c r="J255" i="26" s="1"/>
  <c r="M254" i="26"/>
  <c r="K255" i="26" s="1"/>
  <c r="B256" i="22"/>
  <c r="A256" i="22" s="1"/>
  <c r="F256" i="22"/>
  <c r="T254" i="25"/>
  <c r="U253" i="25"/>
  <c r="E257" i="21"/>
  <c r="S258" i="18"/>
  <c r="B255" i="24"/>
  <c r="A255" i="24" s="1"/>
  <c r="F255" i="24"/>
  <c r="B259" i="16"/>
  <c r="A259" i="16" s="1"/>
  <c r="F259" i="16"/>
  <c r="U258" i="15"/>
  <c r="T259" i="15"/>
  <c r="I256" i="23"/>
  <c r="D256" i="23"/>
  <c r="L256" i="22"/>
  <c r="J257" i="22" s="1"/>
  <c r="D257" i="22" s="1"/>
  <c r="M256" i="22"/>
  <c r="K257" i="22" s="1"/>
  <c r="T257" i="20"/>
  <c r="L255" i="24"/>
  <c r="J256" i="24" s="1"/>
  <c r="D256" i="24" s="1"/>
  <c r="M255" i="24"/>
  <c r="K256" i="24" s="1"/>
  <c r="D260" i="15"/>
  <c r="M259" i="16"/>
  <c r="K260" i="16" s="1"/>
  <c r="L259" i="16"/>
  <c r="J260" i="16" s="1"/>
  <c r="D260" i="16" s="1"/>
  <c r="T272" i="29"/>
  <c r="U271" i="29"/>
  <c r="I255" i="25"/>
  <c r="I273" i="29"/>
  <c r="I258" i="19"/>
  <c r="D273" i="29"/>
  <c r="D255" i="25"/>
  <c r="M257" i="20"/>
  <c r="K258" i="20" s="1"/>
  <c r="L257" i="20"/>
  <c r="J258" i="20" s="1"/>
  <c r="I259" i="17"/>
  <c r="D259" i="17"/>
  <c r="E255" i="25"/>
  <c r="E258" i="19"/>
  <c r="U272" i="29" l="1"/>
  <c r="B257" i="22"/>
  <c r="A257" i="22" s="1"/>
  <c r="F257" i="22"/>
  <c r="S255" i="25"/>
  <c r="B256" i="24"/>
  <c r="A256" i="24" s="1"/>
  <c r="F256" i="24"/>
  <c r="T259" i="16"/>
  <c r="U258" i="16"/>
  <c r="E258" i="20"/>
  <c r="L255" i="25"/>
  <c r="J256" i="25" s="1"/>
  <c r="M255" i="25"/>
  <c r="K256" i="25" s="1"/>
  <c r="L256" i="23"/>
  <c r="J257" i="23" s="1"/>
  <c r="D257" i="23" s="1"/>
  <c r="M256" i="23"/>
  <c r="K257" i="23" s="1"/>
  <c r="S259" i="18"/>
  <c r="U258" i="18" s="1"/>
  <c r="B257" i="21"/>
  <c r="A257" i="21" s="1"/>
  <c r="F257" i="21"/>
  <c r="E256" i="24"/>
  <c r="B255" i="25"/>
  <c r="A255" i="25" s="1"/>
  <c r="F255" i="25"/>
  <c r="M273" i="29"/>
  <c r="K274" i="29" s="1"/>
  <c r="L273" i="29"/>
  <c r="J274" i="29" s="1"/>
  <c r="D274" i="29" s="1"/>
  <c r="I260" i="16"/>
  <c r="I256" i="24"/>
  <c r="U257" i="18"/>
  <c r="T258" i="18"/>
  <c r="I255" i="26"/>
  <c r="D255" i="26"/>
  <c r="U255" i="23"/>
  <c r="I261" i="11"/>
  <c r="I258" i="20"/>
  <c r="D258" i="20"/>
  <c r="B260" i="15"/>
  <c r="A260" i="15" s="1"/>
  <c r="F260" i="15"/>
  <c r="B256" i="23"/>
  <c r="A256" i="23" s="1"/>
  <c r="F256" i="23"/>
  <c r="B260" i="16"/>
  <c r="A260" i="16" s="1"/>
  <c r="F260" i="16"/>
  <c r="I259" i="18"/>
  <c r="U254" i="24"/>
  <c r="T255" i="24"/>
  <c r="T256" i="22"/>
  <c r="U255" i="22"/>
  <c r="T254" i="26"/>
  <c r="U253" i="26"/>
  <c r="D259" i="18"/>
  <c r="B259" i="17"/>
  <c r="A259" i="17" s="1"/>
  <c r="F259" i="17"/>
  <c r="M258" i="19"/>
  <c r="K259" i="19" s="1"/>
  <c r="E259" i="19" s="1"/>
  <c r="L258" i="19"/>
  <c r="J259" i="19" s="1"/>
  <c r="S260" i="15"/>
  <c r="M257" i="21"/>
  <c r="K258" i="21" s="1"/>
  <c r="E258" i="21" s="1"/>
  <c r="L257" i="21"/>
  <c r="J258" i="21" s="1"/>
  <c r="S258" i="19"/>
  <c r="L259" i="17"/>
  <c r="J260" i="17" s="1"/>
  <c r="D260" i="17" s="1"/>
  <c r="M259" i="17"/>
  <c r="K260" i="17" s="1"/>
  <c r="E260" i="17" s="1"/>
  <c r="B273" i="29"/>
  <c r="A273" i="29" s="1"/>
  <c r="F273" i="29"/>
  <c r="I257" i="22"/>
  <c r="S257" i="21"/>
  <c r="S259" i="17"/>
  <c r="M260" i="15"/>
  <c r="K261" i="15" s="1"/>
  <c r="L260" i="15"/>
  <c r="J261" i="15" s="1"/>
  <c r="D261" i="15" s="1"/>
  <c r="E261" i="11"/>
  <c r="E257" i="22"/>
  <c r="E260" i="16"/>
  <c r="E255" i="26"/>
  <c r="D261" i="11"/>
  <c r="T259" i="18" l="1"/>
  <c r="S257" i="22"/>
  <c r="U257" i="19"/>
  <c r="T258" i="19"/>
  <c r="B260" i="17"/>
  <c r="A260" i="17" s="1"/>
  <c r="F260" i="17"/>
  <c r="L255" i="26"/>
  <c r="J256" i="26" s="1"/>
  <c r="D256" i="26" s="1"/>
  <c r="M255" i="26"/>
  <c r="K256" i="26" s="1"/>
  <c r="E256" i="26" s="1"/>
  <c r="L256" i="24"/>
  <c r="J257" i="24" s="1"/>
  <c r="M256" i="24"/>
  <c r="K257" i="24" s="1"/>
  <c r="E257" i="24" s="1"/>
  <c r="U254" i="25"/>
  <c r="T255" i="25"/>
  <c r="S261" i="11"/>
  <c r="I259" i="19"/>
  <c r="D259" i="19"/>
  <c r="B257" i="23"/>
  <c r="A257" i="23" s="1"/>
  <c r="F257" i="23"/>
  <c r="L261" i="11"/>
  <c r="J262" i="11" s="1"/>
  <c r="D262" i="11" s="1"/>
  <c r="M261" i="11"/>
  <c r="K262" i="11" s="1"/>
  <c r="E262" i="11" s="1"/>
  <c r="E257" i="23"/>
  <c r="T257" i="21"/>
  <c r="U256" i="21"/>
  <c r="I260" i="17"/>
  <c r="B259" i="18"/>
  <c r="A259" i="18" s="1"/>
  <c r="F259" i="18"/>
  <c r="B258" i="20"/>
  <c r="A258" i="20" s="1"/>
  <c r="F258" i="20"/>
  <c r="L260" i="16"/>
  <c r="J261" i="16" s="1"/>
  <c r="M260" i="16"/>
  <c r="K261" i="16" s="1"/>
  <c r="I257" i="23"/>
  <c r="S258" i="20"/>
  <c r="T260" i="15"/>
  <c r="U259" i="15"/>
  <c r="B261" i="15"/>
  <c r="A261" i="15" s="1"/>
  <c r="F261" i="15"/>
  <c r="E274" i="29"/>
  <c r="S256" i="24"/>
  <c r="B261" i="11"/>
  <c r="A261" i="11" s="1"/>
  <c r="F261" i="11"/>
  <c r="S260" i="17"/>
  <c r="S258" i="21"/>
  <c r="T258" i="21" s="1"/>
  <c r="I258" i="21"/>
  <c r="D258" i="21"/>
  <c r="I256" i="25"/>
  <c r="S255" i="26"/>
  <c r="T259" i="17"/>
  <c r="U258" i="17"/>
  <c r="S260" i="16"/>
  <c r="I261" i="15"/>
  <c r="M257" i="22"/>
  <c r="K258" i="22" s="1"/>
  <c r="L257" i="22"/>
  <c r="J258" i="22" s="1"/>
  <c r="B274" i="29"/>
  <c r="A274" i="29" s="1"/>
  <c r="F274" i="29"/>
  <c r="S259" i="19"/>
  <c r="E261" i="15"/>
  <c r="M259" i="18"/>
  <c r="K260" i="18" s="1"/>
  <c r="L259" i="18"/>
  <c r="J260" i="18" s="1"/>
  <c r="L258" i="20"/>
  <c r="J259" i="20" s="1"/>
  <c r="D259" i="20" s="1"/>
  <c r="M258" i="20"/>
  <c r="K259" i="20" s="1"/>
  <c r="E259" i="20" s="1"/>
  <c r="B255" i="26"/>
  <c r="A255" i="26" s="1"/>
  <c r="F255" i="26"/>
  <c r="I274" i="29"/>
  <c r="D256" i="25"/>
  <c r="E256" i="25"/>
  <c r="B262" i="11" l="1"/>
  <c r="A262" i="11" s="1"/>
  <c r="F262" i="11"/>
  <c r="B258" i="21"/>
  <c r="A258" i="21" s="1"/>
  <c r="F258" i="21"/>
  <c r="B259" i="19"/>
  <c r="A259" i="19" s="1"/>
  <c r="F259" i="19"/>
  <c r="I257" i="24"/>
  <c r="D257" i="24"/>
  <c r="U257" i="20"/>
  <c r="T258" i="20"/>
  <c r="S257" i="23"/>
  <c r="T261" i="11"/>
  <c r="U260" i="11"/>
  <c r="B256" i="25"/>
  <c r="A256" i="25" s="1"/>
  <c r="F256" i="25"/>
  <c r="B256" i="26"/>
  <c r="A256" i="26" s="1"/>
  <c r="F256" i="26"/>
  <c r="I259" i="20"/>
  <c r="S261" i="15"/>
  <c r="E261" i="16"/>
  <c r="T260" i="17"/>
  <c r="S274" i="29"/>
  <c r="L259" i="19"/>
  <c r="J260" i="19" s="1"/>
  <c r="M259" i="19"/>
  <c r="K260" i="19" s="1"/>
  <c r="I256" i="26"/>
  <c r="T259" i="19"/>
  <c r="E258" i="22"/>
  <c r="E260" i="18"/>
  <c r="I258" i="22"/>
  <c r="D258" i="22"/>
  <c r="S256" i="26"/>
  <c r="T256" i="26" s="1"/>
  <c r="M258" i="21"/>
  <c r="K259" i="21" s="1"/>
  <c r="L258" i="21"/>
  <c r="J259" i="21" s="1"/>
  <c r="S257" i="24"/>
  <c r="U256" i="24" s="1"/>
  <c r="S259" i="20"/>
  <c r="T259" i="20" s="1"/>
  <c r="B259" i="20"/>
  <c r="A259" i="20" s="1"/>
  <c r="F259" i="20"/>
  <c r="M260" i="17"/>
  <c r="K261" i="17" s="1"/>
  <c r="L260" i="17"/>
  <c r="J261" i="17" s="1"/>
  <c r="I262" i="11"/>
  <c r="S262" i="11"/>
  <c r="L261" i="15"/>
  <c r="J262" i="15" s="1"/>
  <c r="M261" i="15"/>
  <c r="K262" i="15" s="1"/>
  <c r="T255" i="26"/>
  <c r="U254" i="26"/>
  <c r="U255" i="24"/>
  <c r="T256" i="24"/>
  <c r="I261" i="16"/>
  <c r="D261" i="16"/>
  <c r="S256" i="25"/>
  <c r="M274" i="29"/>
  <c r="K275" i="29" s="1"/>
  <c r="E275" i="29" s="1"/>
  <c r="L274" i="29"/>
  <c r="J275" i="29" s="1"/>
  <c r="I260" i="18"/>
  <c r="T260" i="16"/>
  <c r="U259" i="16"/>
  <c r="U259" i="17"/>
  <c r="M256" i="25"/>
  <c r="K257" i="25" s="1"/>
  <c r="L256" i="25"/>
  <c r="J257" i="25" s="1"/>
  <c r="L257" i="23"/>
  <c r="J258" i="23" s="1"/>
  <c r="M257" i="23"/>
  <c r="K258" i="23" s="1"/>
  <c r="E258" i="23" s="1"/>
  <c r="D260" i="18"/>
  <c r="U257" i="21"/>
  <c r="U258" i="19"/>
  <c r="U256" i="22"/>
  <c r="T257" i="22"/>
  <c r="T257" i="24" l="1"/>
  <c r="U255" i="26"/>
  <c r="S275" i="29"/>
  <c r="U274" i="29" s="1"/>
  <c r="I257" i="25"/>
  <c r="E261" i="17"/>
  <c r="I259" i="21"/>
  <c r="M256" i="26"/>
  <c r="K257" i="26" s="1"/>
  <c r="L256" i="26"/>
  <c r="J257" i="26" s="1"/>
  <c r="E257" i="25"/>
  <c r="S258" i="22"/>
  <c r="S261" i="16"/>
  <c r="S258" i="23"/>
  <c r="U257" i="23" s="1"/>
  <c r="L260" i="18"/>
  <c r="J261" i="18" s="1"/>
  <c r="D261" i="18" s="1"/>
  <c r="M260" i="18"/>
  <c r="K261" i="18" s="1"/>
  <c r="E261" i="18" s="1"/>
  <c r="U255" i="25"/>
  <c r="T256" i="25"/>
  <c r="M262" i="11"/>
  <c r="K263" i="11" s="1"/>
  <c r="L262" i="11"/>
  <c r="J263" i="11" s="1"/>
  <c r="L258" i="22"/>
  <c r="J259" i="22" s="1"/>
  <c r="M258" i="22"/>
  <c r="K259" i="22" s="1"/>
  <c r="I260" i="19"/>
  <c r="E262" i="15"/>
  <c r="T257" i="23"/>
  <c r="U256" i="23"/>
  <c r="D259" i="21"/>
  <c r="B258" i="22"/>
  <c r="A258" i="22" s="1"/>
  <c r="F258" i="22"/>
  <c r="U261" i="11"/>
  <c r="B260" i="18"/>
  <c r="A260" i="18" s="1"/>
  <c r="F260" i="18"/>
  <c r="M261" i="16"/>
  <c r="K262" i="16" s="1"/>
  <c r="E262" i="16" s="1"/>
  <c r="L261" i="16"/>
  <c r="J262" i="16" s="1"/>
  <c r="D262" i="16" s="1"/>
  <c r="E259" i="21"/>
  <c r="E260" i="19"/>
  <c r="M259" i="20"/>
  <c r="K260" i="20" s="1"/>
  <c r="L259" i="20"/>
  <c r="J260" i="20" s="1"/>
  <c r="U258" i="20"/>
  <c r="L257" i="24"/>
  <c r="J258" i="24" s="1"/>
  <c r="D258" i="24" s="1"/>
  <c r="M257" i="24"/>
  <c r="K258" i="24" s="1"/>
  <c r="I258" i="23"/>
  <c r="D258" i="23"/>
  <c r="I275" i="29"/>
  <c r="D275" i="29"/>
  <c r="B261" i="16"/>
  <c r="A261" i="16" s="1"/>
  <c r="F261" i="16"/>
  <c r="I262" i="15"/>
  <c r="D262" i="15"/>
  <c r="I261" i="17"/>
  <c r="D261" i="17"/>
  <c r="S260" i="18"/>
  <c r="U273" i="29"/>
  <c r="T274" i="29"/>
  <c r="U260" i="15"/>
  <c r="T261" i="15"/>
  <c r="D257" i="25"/>
  <c r="T262" i="11"/>
  <c r="B257" i="24"/>
  <c r="A257" i="24" s="1"/>
  <c r="F257" i="24"/>
  <c r="D260" i="19"/>
  <c r="T275" i="29" l="1"/>
  <c r="B261" i="18"/>
  <c r="A261" i="18" s="1"/>
  <c r="F261" i="18"/>
  <c r="B258" i="24"/>
  <c r="A258" i="24" s="1"/>
  <c r="F258" i="24"/>
  <c r="B261" i="17"/>
  <c r="A261" i="17" s="1"/>
  <c r="F261" i="17"/>
  <c r="L262" i="15"/>
  <c r="J263" i="15" s="1"/>
  <c r="D263" i="15" s="1"/>
  <c r="M262" i="15"/>
  <c r="K263" i="15" s="1"/>
  <c r="E263" i="15" s="1"/>
  <c r="I260" i="20"/>
  <c r="D260" i="20"/>
  <c r="B259" i="21"/>
  <c r="A259" i="21" s="1"/>
  <c r="F259" i="21"/>
  <c r="S257" i="25"/>
  <c r="E260" i="20"/>
  <c r="E263" i="11"/>
  <c r="S262" i="16"/>
  <c r="U261" i="16" s="1"/>
  <c r="B260" i="19"/>
  <c r="A260" i="19" s="1"/>
  <c r="F260" i="19"/>
  <c r="M261" i="17"/>
  <c r="K262" i="17" s="1"/>
  <c r="E262" i="17" s="1"/>
  <c r="L261" i="17"/>
  <c r="J262" i="17" s="1"/>
  <c r="D262" i="17" s="1"/>
  <c r="B258" i="23"/>
  <c r="A258" i="23" s="1"/>
  <c r="F258" i="23"/>
  <c r="I258" i="24"/>
  <c r="S260" i="19"/>
  <c r="I262" i="16"/>
  <c r="U260" i="16"/>
  <c r="T261" i="16"/>
  <c r="I257" i="26"/>
  <c r="D257" i="26"/>
  <c r="S261" i="17"/>
  <c r="L257" i="25"/>
  <c r="J258" i="25" s="1"/>
  <c r="D258" i="25" s="1"/>
  <c r="M257" i="25"/>
  <c r="K258" i="25" s="1"/>
  <c r="S261" i="18"/>
  <c r="T261" i="18" s="1"/>
  <c r="M258" i="23"/>
  <c r="K259" i="23" s="1"/>
  <c r="L258" i="23"/>
  <c r="J259" i="23" s="1"/>
  <c r="D259" i="23" s="1"/>
  <c r="S259" i="21"/>
  <c r="I263" i="11"/>
  <c r="D263" i="11"/>
  <c r="I261" i="18"/>
  <c r="U257" i="22"/>
  <c r="T258" i="22"/>
  <c r="M259" i="21"/>
  <c r="K260" i="21" s="1"/>
  <c r="L259" i="21"/>
  <c r="J260" i="21" s="1"/>
  <c r="D260" i="21" s="1"/>
  <c r="T260" i="18"/>
  <c r="U259" i="18"/>
  <c r="B275" i="29"/>
  <c r="A275" i="29" s="1"/>
  <c r="F275" i="29"/>
  <c r="E258" i="24"/>
  <c r="S262" i="15"/>
  <c r="I259" i="22"/>
  <c r="B257" i="25"/>
  <c r="A257" i="25" s="1"/>
  <c r="F257" i="25"/>
  <c r="B262" i="15"/>
  <c r="A262" i="15" s="1"/>
  <c r="F262" i="15"/>
  <c r="B262" i="16"/>
  <c r="A262" i="16" s="1"/>
  <c r="F262" i="16"/>
  <c r="L275" i="29"/>
  <c r="J276" i="29" s="1"/>
  <c r="M275" i="29"/>
  <c r="K276" i="29" s="1"/>
  <c r="D259" i="22"/>
  <c r="T258" i="23"/>
  <c r="M260" i="19"/>
  <c r="K261" i="19" s="1"/>
  <c r="E261" i="19" s="1"/>
  <c r="L260" i="19"/>
  <c r="J261" i="19" s="1"/>
  <c r="D261" i="19" s="1"/>
  <c r="E259" i="22"/>
  <c r="E257" i="26"/>
  <c r="T262" i="16" l="1"/>
  <c r="S261" i="19"/>
  <c r="U260" i="19" s="1"/>
  <c r="B260" i="21"/>
  <c r="A260" i="21" s="1"/>
  <c r="F260" i="21"/>
  <c r="E276" i="29"/>
  <c r="T259" i="21"/>
  <c r="U258" i="21"/>
  <c r="T261" i="17"/>
  <c r="U260" i="17"/>
  <c r="B259" i="23"/>
  <c r="A259" i="23" s="1"/>
  <c r="F259" i="23"/>
  <c r="S263" i="11"/>
  <c r="B260" i="20"/>
  <c r="A260" i="20" s="1"/>
  <c r="F260" i="20"/>
  <c r="I261" i="19"/>
  <c r="I276" i="29"/>
  <c r="B258" i="25"/>
  <c r="A258" i="25" s="1"/>
  <c r="F258" i="25"/>
  <c r="L262" i="16"/>
  <c r="J263" i="16" s="1"/>
  <c r="M262" i="16"/>
  <c r="K263" i="16" s="1"/>
  <c r="I262" i="17"/>
  <c r="E258" i="25"/>
  <c r="B263" i="15"/>
  <c r="A263" i="15" s="1"/>
  <c r="F263" i="15"/>
  <c r="U261" i="15"/>
  <c r="T262" i="15"/>
  <c r="D276" i="29"/>
  <c r="L263" i="11"/>
  <c r="J264" i="11" s="1"/>
  <c r="M263" i="11"/>
  <c r="K264" i="11" s="1"/>
  <c r="E264" i="11" s="1"/>
  <c r="E259" i="23"/>
  <c r="I258" i="25"/>
  <c r="S260" i="20"/>
  <c r="M260" i="20"/>
  <c r="K261" i="20" s="1"/>
  <c r="L260" i="20"/>
  <c r="J261" i="20" s="1"/>
  <c r="I263" i="15"/>
  <c r="B259" i="22"/>
  <c r="A259" i="22" s="1"/>
  <c r="F259" i="22"/>
  <c r="L259" i="22"/>
  <c r="J260" i="22" s="1"/>
  <c r="D260" i="22" s="1"/>
  <c r="M259" i="22"/>
  <c r="K260" i="22" s="1"/>
  <c r="E260" i="22" s="1"/>
  <c r="I260" i="21"/>
  <c r="B263" i="11"/>
  <c r="A263" i="11" s="1"/>
  <c r="F263" i="11"/>
  <c r="L258" i="24"/>
  <c r="J259" i="24" s="1"/>
  <c r="M258" i="24"/>
  <c r="K259" i="24" s="1"/>
  <c r="B261" i="19"/>
  <c r="A261" i="19" s="1"/>
  <c r="F261" i="19"/>
  <c r="U256" i="25"/>
  <c r="T257" i="25"/>
  <c r="B262" i="17"/>
  <c r="A262" i="17" s="1"/>
  <c r="F262" i="17"/>
  <c r="S257" i="26"/>
  <c r="S263" i="15"/>
  <c r="U262" i="15" s="1"/>
  <c r="I259" i="23"/>
  <c r="B257" i="26"/>
  <c r="A257" i="26" s="1"/>
  <c r="F257" i="26"/>
  <c r="S259" i="22"/>
  <c r="S258" i="24"/>
  <c r="U260" i="18"/>
  <c r="L261" i="18"/>
  <c r="J262" i="18" s="1"/>
  <c r="M261" i="18"/>
  <c r="K262" i="18" s="1"/>
  <c r="E260" i="21"/>
  <c r="S262" i="17"/>
  <c r="T262" i="17" s="1"/>
  <c r="L257" i="26"/>
  <c r="J258" i="26" s="1"/>
  <c r="M257" i="26"/>
  <c r="K258" i="26" s="1"/>
  <c r="E258" i="26" s="1"/>
  <c r="U259" i="19"/>
  <c r="T260" i="19"/>
  <c r="T261" i="19" l="1"/>
  <c r="T263" i="15"/>
  <c r="S264" i="11"/>
  <c r="T264" i="11" s="1"/>
  <c r="S258" i="26"/>
  <c r="T258" i="26" s="1"/>
  <c r="I258" i="26"/>
  <c r="U257" i="24"/>
  <c r="T258" i="24"/>
  <c r="M263" i="15"/>
  <c r="K264" i="15" s="1"/>
  <c r="L263" i="15"/>
  <c r="J264" i="15" s="1"/>
  <c r="I264" i="11"/>
  <c r="I262" i="18"/>
  <c r="D262" i="18"/>
  <c r="M260" i="21"/>
  <c r="K261" i="21" s="1"/>
  <c r="E261" i="21" s="1"/>
  <c r="L260" i="21"/>
  <c r="J261" i="21" s="1"/>
  <c r="I261" i="20"/>
  <c r="S259" i="23"/>
  <c r="E263" i="16"/>
  <c r="L261" i="19"/>
  <c r="J262" i="19" s="1"/>
  <c r="M261" i="19"/>
  <c r="K262" i="19" s="1"/>
  <c r="D261" i="20"/>
  <c r="S276" i="29"/>
  <c r="S260" i="22"/>
  <c r="U259" i="22" s="1"/>
  <c r="I259" i="24"/>
  <c r="D259" i="24"/>
  <c r="D264" i="11"/>
  <c r="S258" i="25"/>
  <c r="I263" i="16"/>
  <c r="D263" i="16"/>
  <c r="E262" i="18"/>
  <c r="M259" i="23"/>
  <c r="K260" i="23" s="1"/>
  <c r="E260" i="23" s="1"/>
  <c r="L259" i="23"/>
  <c r="J260" i="23" s="1"/>
  <c r="U259" i="20"/>
  <c r="T260" i="20"/>
  <c r="L258" i="25"/>
  <c r="J259" i="25" s="1"/>
  <c r="M258" i="25"/>
  <c r="K259" i="25" s="1"/>
  <c r="M262" i="17"/>
  <c r="K263" i="17" s="1"/>
  <c r="L262" i="17"/>
  <c r="J263" i="17" s="1"/>
  <c r="T259" i="22"/>
  <c r="U258" i="22"/>
  <c r="D258" i="26"/>
  <c r="B260" i="22"/>
  <c r="A260" i="22" s="1"/>
  <c r="F260" i="22"/>
  <c r="B276" i="29"/>
  <c r="A276" i="29" s="1"/>
  <c r="F276" i="29"/>
  <c r="S260" i="21"/>
  <c r="E259" i="24"/>
  <c r="T257" i="26"/>
  <c r="U256" i="26"/>
  <c r="I260" i="22"/>
  <c r="E261" i="20"/>
  <c r="L276" i="29"/>
  <c r="J277" i="29" s="1"/>
  <c r="M276" i="29"/>
  <c r="K277" i="29" s="1"/>
  <c r="E277" i="29" s="1"/>
  <c r="T263" i="11"/>
  <c r="U262" i="11"/>
  <c r="U261" i="17"/>
  <c r="U263" i="11" l="1"/>
  <c r="T260" i="22"/>
  <c r="S260" i="23"/>
  <c r="U259" i="23" s="1"/>
  <c r="I277" i="29"/>
  <c r="E262" i="19"/>
  <c r="I264" i="15"/>
  <c r="D264" i="15"/>
  <c r="S261" i="21"/>
  <c r="U260" i="21" s="1"/>
  <c r="B264" i="11"/>
  <c r="A264" i="11" s="1"/>
  <c r="F264" i="11"/>
  <c r="S277" i="29"/>
  <c r="U276" i="29" s="1"/>
  <c r="T259" i="23"/>
  <c r="U258" i="23"/>
  <c r="E264" i="15"/>
  <c r="U259" i="21"/>
  <c r="T260" i="21"/>
  <c r="I259" i="25"/>
  <c r="D259" i="25"/>
  <c r="B263" i="16"/>
  <c r="A263" i="16" s="1"/>
  <c r="F263" i="16"/>
  <c r="T258" i="25"/>
  <c r="U257" i="25"/>
  <c r="B259" i="24"/>
  <c r="A259" i="24" s="1"/>
  <c r="F259" i="24"/>
  <c r="T276" i="29"/>
  <c r="U275" i="29"/>
  <c r="S263" i="16"/>
  <c r="S259" i="24"/>
  <c r="B258" i="26"/>
  <c r="A258" i="26" s="1"/>
  <c r="F258" i="26"/>
  <c r="E263" i="17"/>
  <c r="M259" i="24"/>
  <c r="K260" i="24" s="1"/>
  <c r="L259" i="24"/>
  <c r="J260" i="24" s="1"/>
  <c r="I261" i="21"/>
  <c r="D261" i="21"/>
  <c r="M262" i="18"/>
  <c r="K263" i="18" s="1"/>
  <c r="E263" i="18" s="1"/>
  <c r="L262" i="18"/>
  <c r="J263" i="18" s="1"/>
  <c r="D263" i="18" s="1"/>
  <c r="M260" i="22"/>
  <c r="K261" i="22" s="1"/>
  <c r="L260" i="22"/>
  <c r="J261" i="22" s="1"/>
  <c r="S262" i="18"/>
  <c r="E259" i="25"/>
  <c r="I262" i="19"/>
  <c r="D262" i="19"/>
  <c r="S261" i="20"/>
  <c r="U257" i="26"/>
  <c r="D277" i="29"/>
  <c r="I263" i="17"/>
  <c r="D263" i="17"/>
  <c r="I260" i="23"/>
  <c r="D260" i="23"/>
  <c r="M263" i="16"/>
  <c r="K264" i="16" s="1"/>
  <c r="L263" i="16"/>
  <c r="J264" i="16" s="1"/>
  <c r="D264" i="16" s="1"/>
  <c r="B261" i="20"/>
  <c r="A261" i="20" s="1"/>
  <c r="F261" i="20"/>
  <c r="L261" i="20"/>
  <c r="J262" i="20" s="1"/>
  <c r="M261" i="20"/>
  <c r="K262" i="20" s="1"/>
  <c r="B262" i="18"/>
  <c r="A262" i="18" s="1"/>
  <c r="F262" i="18"/>
  <c r="M264" i="11"/>
  <c r="K265" i="11" s="1"/>
  <c r="L264" i="11"/>
  <c r="J265" i="11" s="1"/>
  <c r="D265" i="11" s="1"/>
  <c r="L258" i="26"/>
  <c r="J259" i="26" s="1"/>
  <c r="M258" i="26"/>
  <c r="K259" i="26" s="1"/>
  <c r="T277" i="29" l="1"/>
  <c r="T260" i="23"/>
  <c r="T261" i="21"/>
  <c r="B264" i="16"/>
  <c r="A264" i="16" s="1"/>
  <c r="F264" i="16"/>
  <c r="S263" i="18"/>
  <c r="E262" i="20"/>
  <c r="M262" i="19"/>
  <c r="K263" i="19" s="1"/>
  <c r="E263" i="19" s="1"/>
  <c r="L262" i="19"/>
  <c r="J263" i="19" s="1"/>
  <c r="D263" i="19" s="1"/>
  <c r="I260" i="24"/>
  <c r="B259" i="25"/>
  <c r="A259" i="25" s="1"/>
  <c r="F259" i="25"/>
  <c r="B264" i="15"/>
  <c r="A264" i="15" s="1"/>
  <c r="F264" i="15"/>
  <c r="E259" i="26"/>
  <c r="I262" i="20"/>
  <c r="L260" i="23"/>
  <c r="J261" i="23" s="1"/>
  <c r="D261" i="23" s="1"/>
  <c r="M260" i="23"/>
  <c r="K261" i="23" s="1"/>
  <c r="B277" i="29"/>
  <c r="A277" i="29" s="1"/>
  <c r="F277" i="29"/>
  <c r="S259" i="25"/>
  <c r="B261" i="21"/>
  <c r="A261" i="21" s="1"/>
  <c r="F261" i="21"/>
  <c r="M259" i="25"/>
  <c r="K260" i="25" s="1"/>
  <c r="L259" i="25"/>
  <c r="J260" i="25" s="1"/>
  <c r="D260" i="25" s="1"/>
  <c r="I259" i="26"/>
  <c r="B263" i="18"/>
  <c r="A263" i="18" s="1"/>
  <c r="F263" i="18"/>
  <c r="B263" i="17"/>
  <c r="A263" i="17" s="1"/>
  <c r="F263" i="17"/>
  <c r="B262" i="19"/>
  <c r="A262" i="19" s="1"/>
  <c r="F262" i="19"/>
  <c r="E261" i="22"/>
  <c r="D259" i="26"/>
  <c r="E264" i="16"/>
  <c r="M264" i="15"/>
  <c r="K265" i="15" s="1"/>
  <c r="E265" i="15" s="1"/>
  <c r="L264" i="15"/>
  <c r="J265" i="15" s="1"/>
  <c r="D265" i="15" s="1"/>
  <c r="E265" i="11"/>
  <c r="T259" i="24"/>
  <c r="U258" i="24"/>
  <c r="B265" i="11"/>
  <c r="A265" i="11" s="1"/>
  <c r="F265" i="11"/>
  <c r="M277" i="29"/>
  <c r="K278" i="29" s="1"/>
  <c r="L277" i="29"/>
  <c r="J278" i="29" s="1"/>
  <c r="I264" i="16"/>
  <c r="U260" i="20"/>
  <c r="T261" i="20"/>
  <c r="I261" i="22"/>
  <c r="D261" i="22"/>
  <c r="E260" i="24"/>
  <c r="I265" i="11"/>
  <c r="D262" i="20"/>
  <c r="B260" i="23"/>
  <c r="A260" i="23" s="1"/>
  <c r="F260" i="23"/>
  <c r="L263" i="17"/>
  <c r="J264" i="17" s="1"/>
  <c r="D264" i="17" s="1"/>
  <c r="M263" i="17"/>
  <c r="K264" i="17" s="1"/>
  <c r="E264" i="17" s="1"/>
  <c r="U261" i="18"/>
  <c r="T262" i="18"/>
  <c r="I263" i="18"/>
  <c r="M261" i="21"/>
  <c r="K262" i="21" s="1"/>
  <c r="L261" i="21"/>
  <c r="J262" i="21" s="1"/>
  <c r="D262" i="21" s="1"/>
  <c r="S263" i="17"/>
  <c r="U262" i="16"/>
  <c r="T263" i="16"/>
  <c r="D260" i="24"/>
  <c r="S264" i="15"/>
  <c r="S262" i="19"/>
  <c r="B262" i="21" l="1"/>
  <c r="A262" i="21" s="1"/>
  <c r="F262" i="21"/>
  <c r="S265" i="15"/>
  <c r="U264" i="15" s="1"/>
  <c r="B265" i="15"/>
  <c r="A265" i="15" s="1"/>
  <c r="F265" i="15"/>
  <c r="B261" i="23"/>
  <c r="A261" i="23" s="1"/>
  <c r="F261" i="23"/>
  <c r="B260" i="24"/>
  <c r="A260" i="24" s="1"/>
  <c r="F260" i="24"/>
  <c r="M260" i="24"/>
  <c r="K261" i="24" s="1"/>
  <c r="L260" i="24"/>
  <c r="J261" i="24" s="1"/>
  <c r="D261" i="24" s="1"/>
  <c r="U262" i="18"/>
  <c r="S264" i="16"/>
  <c r="B264" i="17"/>
  <c r="A264" i="17" s="1"/>
  <c r="F264" i="17"/>
  <c r="B260" i="25"/>
  <c r="A260" i="25" s="1"/>
  <c r="F260" i="25"/>
  <c r="S262" i="20"/>
  <c r="S264" i="17"/>
  <c r="T264" i="17" s="1"/>
  <c r="T263" i="18"/>
  <c r="S260" i="24"/>
  <c r="M261" i="22"/>
  <c r="K262" i="22" s="1"/>
  <c r="L261" i="22"/>
  <c r="J262" i="22" s="1"/>
  <c r="E278" i="29"/>
  <c r="B259" i="26"/>
  <c r="A259" i="26" s="1"/>
  <c r="F259" i="26"/>
  <c r="B263" i="19"/>
  <c r="A263" i="19" s="1"/>
  <c r="F263" i="19"/>
  <c r="E260" i="25"/>
  <c r="M262" i="20"/>
  <c r="K263" i="20" s="1"/>
  <c r="L262" i="20"/>
  <c r="J263" i="20" s="1"/>
  <c r="S263" i="19"/>
  <c r="T263" i="19" s="1"/>
  <c r="E262" i="21"/>
  <c r="B261" i="22"/>
  <c r="A261" i="22" s="1"/>
  <c r="F261" i="22"/>
  <c r="L259" i="26"/>
  <c r="J260" i="26" s="1"/>
  <c r="D260" i="26" s="1"/>
  <c r="M259" i="26"/>
  <c r="K260" i="26" s="1"/>
  <c r="E260" i="26" s="1"/>
  <c r="I261" i="23"/>
  <c r="T262" i="19"/>
  <c r="U261" i="19"/>
  <c r="U262" i="17"/>
  <c r="T263" i="17"/>
  <c r="M265" i="11"/>
  <c r="K266" i="11" s="1"/>
  <c r="L265" i="11"/>
  <c r="J266" i="11" s="1"/>
  <c r="I278" i="29"/>
  <c r="D278" i="29"/>
  <c r="L263" i="18"/>
  <c r="J264" i="18" s="1"/>
  <c r="M263" i="18"/>
  <c r="K264" i="18" s="1"/>
  <c r="T264" i="15"/>
  <c r="U263" i="15"/>
  <c r="I262" i="21"/>
  <c r="I264" i="17"/>
  <c r="B262" i="20"/>
  <c r="A262" i="20" s="1"/>
  <c r="F262" i="20"/>
  <c r="M264" i="16"/>
  <c r="K265" i="16" s="1"/>
  <c r="E265" i="16" s="1"/>
  <c r="L264" i="16"/>
  <c r="J265" i="16" s="1"/>
  <c r="S265" i="11"/>
  <c r="I265" i="15"/>
  <c r="S261" i="22"/>
  <c r="I260" i="25"/>
  <c r="T259" i="25"/>
  <c r="U258" i="25"/>
  <c r="E261" i="23"/>
  <c r="S259" i="26"/>
  <c r="I263" i="19"/>
  <c r="U262" i="19" l="1"/>
  <c r="U263" i="17"/>
  <c r="S260" i="26"/>
  <c r="T260" i="26" s="1"/>
  <c r="I265" i="16"/>
  <c r="D265" i="16"/>
  <c r="U261" i="20"/>
  <c r="T262" i="20"/>
  <c r="B261" i="24"/>
  <c r="A261" i="24" s="1"/>
  <c r="F261" i="24"/>
  <c r="M265" i="15"/>
  <c r="K266" i="15" s="1"/>
  <c r="L265" i="15"/>
  <c r="J266" i="15" s="1"/>
  <c r="M264" i="17"/>
  <c r="K265" i="17" s="1"/>
  <c r="L264" i="17"/>
  <c r="J265" i="17" s="1"/>
  <c r="E263" i="20"/>
  <c r="U264" i="11"/>
  <c r="T265" i="11"/>
  <c r="I264" i="18"/>
  <c r="D264" i="18"/>
  <c r="B278" i="29"/>
  <c r="A278" i="29" s="1"/>
  <c r="F278" i="29"/>
  <c r="M278" i="29"/>
  <c r="K279" i="29" s="1"/>
  <c r="E279" i="29" s="1"/>
  <c r="L278" i="29"/>
  <c r="J279" i="29" s="1"/>
  <c r="D279" i="29" s="1"/>
  <c r="M261" i="23"/>
  <c r="K262" i="23" s="1"/>
  <c r="E262" i="23" s="1"/>
  <c r="L261" i="23"/>
  <c r="J262" i="23" s="1"/>
  <c r="I260" i="26"/>
  <c r="S260" i="25"/>
  <c r="S278" i="29"/>
  <c r="E261" i="24"/>
  <c r="I263" i="20"/>
  <c r="B260" i="26"/>
  <c r="A260" i="26" s="1"/>
  <c r="F260" i="26"/>
  <c r="I262" i="22"/>
  <c r="S265" i="16"/>
  <c r="T265" i="16" s="1"/>
  <c r="U258" i="26"/>
  <c r="T259" i="26"/>
  <c r="L260" i="25"/>
  <c r="J261" i="25" s="1"/>
  <c r="M260" i="25"/>
  <c r="K261" i="25" s="1"/>
  <c r="E261" i="25" s="1"/>
  <c r="E264" i="18"/>
  <c r="D262" i="22"/>
  <c r="U263" i="16"/>
  <c r="T264" i="16"/>
  <c r="S261" i="23"/>
  <c r="E262" i="22"/>
  <c r="L263" i="19"/>
  <c r="J264" i="19" s="1"/>
  <c r="M263" i="19"/>
  <c r="K264" i="19" s="1"/>
  <c r="U260" i="22"/>
  <c r="T261" i="22"/>
  <c r="E266" i="11"/>
  <c r="D263" i="20"/>
  <c r="L262" i="21"/>
  <c r="J263" i="21" s="1"/>
  <c r="M262" i="21"/>
  <c r="K263" i="21" s="1"/>
  <c r="E263" i="21" s="1"/>
  <c r="T265" i="15"/>
  <c r="I266" i="11"/>
  <c r="D266" i="11"/>
  <c r="S262" i="21"/>
  <c r="T260" i="24"/>
  <c r="U259" i="24"/>
  <c r="I261" i="24"/>
  <c r="U259" i="26" l="1"/>
  <c r="U264" i="16"/>
  <c r="S263" i="21"/>
  <c r="U262" i="21" s="1"/>
  <c r="S261" i="25"/>
  <c r="T261" i="25" s="1"/>
  <c r="S262" i="23"/>
  <c r="T262" i="23" s="1"/>
  <c r="S264" i="18"/>
  <c r="U277" i="29"/>
  <c r="T278" i="29"/>
  <c r="I262" i="23"/>
  <c r="D262" i="23"/>
  <c r="E266" i="15"/>
  <c r="E264" i="19"/>
  <c r="M263" i="20"/>
  <c r="K264" i="20" s="1"/>
  <c r="L263" i="20"/>
  <c r="J264" i="20" s="1"/>
  <c r="D264" i="20" s="1"/>
  <c r="L264" i="18"/>
  <c r="J265" i="18" s="1"/>
  <c r="D265" i="18" s="1"/>
  <c r="M264" i="18"/>
  <c r="K265" i="18" s="1"/>
  <c r="E265" i="18" s="1"/>
  <c r="I265" i="17"/>
  <c r="D265" i="17"/>
  <c r="M265" i="16"/>
  <c r="K266" i="16" s="1"/>
  <c r="L265" i="16"/>
  <c r="J266" i="16" s="1"/>
  <c r="D266" i="16" s="1"/>
  <c r="B266" i="11"/>
  <c r="A266" i="11" s="1"/>
  <c r="F266" i="11"/>
  <c r="I263" i="21"/>
  <c r="D263" i="21"/>
  <c r="I264" i="19"/>
  <c r="D264" i="19"/>
  <c r="I279" i="29"/>
  <c r="S263" i="20"/>
  <c r="E265" i="17"/>
  <c r="M261" i="24"/>
  <c r="K262" i="24" s="1"/>
  <c r="E262" i="24" s="1"/>
  <c r="L261" i="24"/>
  <c r="J262" i="24" s="1"/>
  <c r="L266" i="11"/>
  <c r="J267" i="11" s="1"/>
  <c r="M266" i="11"/>
  <c r="K267" i="11" s="1"/>
  <c r="E267" i="11" s="1"/>
  <c r="S266" i="11"/>
  <c r="I261" i="25"/>
  <c r="D261" i="25"/>
  <c r="T261" i="23"/>
  <c r="U260" i="23"/>
  <c r="S279" i="29"/>
  <c r="B279" i="29"/>
  <c r="A279" i="29" s="1"/>
  <c r="F279" i="29"/>
  <c r="U261" i="21"/>
  <c r="T262" i="21"/>
  <c r="B263" i="20"/>
  <c r="A263" i="20" s="1"/>
  <c r="F263" i="20"/>
  <c r="S262" i="22"/>
  <c r="B262" i="22"/>
  <c r="A262" i="22" s="1"/>
  <c r="F262" i="22"/>
  <c r="L262" i="22"/>
  <c r="J263" i="22" s="1"/>
  <c r="D263" i="22" s="1"/>
  <c r="M262" i="22"/>
  <c r="K263" i="22" s="1"/>
  <c r="S261" i="24"/>
  <c r="T260" i="25"/>
  <c r="U259" i="25"/>
  <c r="L260" i="26"/>
  <c r="J261" i="26" s="1"/>
  <c r="M260" i="26"/>
  <c r="K261" i="26" s="1"/>
  <c r="B264" i="18"/>
  <c r="A264" i="18" s="1"/>
  <c r="F264" i="18"/>
  <c r="I266" i="15"/>
  <c r="D266" i="15"/>
  <c r="B265" i="16"/>
  <c r="A265" i="16" s="1"/>
  <c r="F265" i="16"/>
  <c r="T263" i="21" l="1"/>
  <c r="U260" i="25"/>
  <c r="U261" i="23"/>
  <c r="S265" i="18"/>
  <c r="U264" i="18" s="1"/>
  <c r="I267" i="11"/>
  <c r="M263" i="21"/>
  <c r="K264" i="21" s="1"/>
  <c r="L263" i="21"/>
  <c r="J264" i="21" s="1"/>
  <c r="D264" i="21" s="1"/>
  <c r="E266" i="16"/>
  <c r="B266" i="16"/>
  <c r="A266" i="16" s="1"/>
  <c r="F266" i="16"/>
  <c r="B265" i="18"/>
  <c r="A265" i="18" s="1"/>
  <c r="F265" i="18"/>
  <c r="I261" i="26"/>
  <c r="D261" i="26"/>
  <c r="I263" i="22"/>
  <c r="I262" i="24"/>
  <c r="D262" i="24"/>
  <c r="B265" i="17"/>
  <c r="A265" i="17" s="1"/>
  <c r="F265" i="17"/>
  <c r="S264" i="19"/>
  <c r="S262" i="24"/>
  <c r="T262" i="24" s="1"/>
  <c r="E263" i="22"/>
  <c r="B261" i="25"/>
  <c r="A261" i="25" s="1"/>
  <c r="F261" i="25"/>
  <c r="T266" i="11"/>
  <c r="U265" i="11"/>
  <c r="T263" i="20"/>
  <c r="U262" i="20"/>
  <c r="B263" i="21"/>
  <c r="A263" i="21" s="1"/>
  <c r="F263" i="21"/>
  <c r="U278" i="29"/>
  <c r="E261" i="26"/>
  <c r="B263" i="22"/>
  <c r="A263" i="22" s="1"/>
  <c r="F263" i="22"/>
  <c r="M261" i="25"/>
  <c r="K262" i="25" s="1"/>
  <c r="L261" i="25"/>
  <c r="J262" i="25" s="1"/>
  <c r="D262" i="25" s="1"/>
  <c r="M279" i="29"/>
  <c r="K280" i="29" s="1"/>
  <c r="L279" i="29"/>
  <c r="J280" i="29" s="1"/>
  <c r="B266" i="15"/>
  <c r="A266" i="15" s="1"/>
  <c r="F266" i="15"/>
  <c r="B264" i="20"/>
  <c r="A264" i="20" s="1"/>
  <c r="F264" i="20"/>
  <c r="S267" i="11"/>
  <c r="T267" i="11" s="1"/>
  <c r="E264" i="20"/>
  <c r="L264" i="19"/>
  <c r="J265" i="19" s="1"/>
  <c r="M264" i="19"/>
  <c r="K265" i="19" s="1"/>
  <c r="D267" i="11"/>
  <c r="I265" i="18"/>
  <c r="B262" i="23"/>
  <c r="A262" i="23" s="1"/>
  <c r="F262" i="23"/>
  <c r="T264" i="18"/>
  <c r="U263" i="18"/>
  <c r="M266" i="15"/>
  <c r="K267" i="15" s="1"/>
  <c r="E267" i="15" s="1"/>
  <c r="L266" i="15"/>
  <c r="J267" i="15" s="1"/>
  <c r="D267" i="15" s="1"/>
  <c r="T261" i="24"/>
  <c r="U260" i="24"/>
  <c r="U261" i="22"/>
  <c r="T262" i="22"/>
  <c r="S265" i="17"/>
  <c r="B264" i="19"/>
  <c r="A264" i="19" s="1"/>
  <c r="F264" i="19"/>
  <c r="I266" i="16"/>
  <c r="M265" i="17"/>
  <c r="K266" i="17" s="1"/>
  <c r="E266" i="17" s="1"/>
  <c r="L265" i="17"/>
  <c r="J266" i="17" s="1"/>
  <c r="I264" i="20"/>
  <c r="S266" i="15"/>
  <c r="M262" i="23"/>
  <c r="K263" i="23" s="1"/>
  <c r="L262" i="23"/>
  <c r="J263" i="23" s="1"/>
  <c r="T279" i="29"/>
  <c r="T265" i="18" l="1"/>
  <c r="U261" i="24"/>
  <c r="B264" i="21"/>
  <c r="A264" i="21" s="1"/>
  <c r="F264" i="21"/>
  <c r="S266" i="17"/>
  <c r="T266" i="17" s="1"/>
  <c r="S267" i="15"/>
  <c r="T267" i="15" s="1"/>
  <c r="L266" i="16"/>
  <c r="J267" i="16" s="1"/>
  <c r="M266" i="16"/>
  <c r="K267" i="16" s="1"/>
  <c r="E267" i="16" s="1"/>
  <c r="E280" i="29"/>
  <c r="U263" i="19"/>
  <c r="T264" i="19"/>
  <c r="L267" i="11"/>
  <c r="J268" i="11" s="1"/>
  <c r="D268" i="11" s="1"/>
  <c r="M267" i="11"/>
  <c r="K268" i="11" s="1"/>
  <c r="M264" i="20"/>
  <c r="K265" i="20" s="1"/>
  <c r="E265" i="20" s="1"/>
  <c r="L264" i="20"/>
  <c r="J265" i="20" s="1"/>
  <c r="L265" i="18"/>
  <c r="J266" i="18" s="1"/>
  <c r="M265" i="18"/>
  <c r="K266" i="18" s="1"/>
  <c r="I262" i="25"/>
  <c r="B261" i="26"/>
  <c r="A261" i="26" s="1"/>
  <c r="F261" i="26"/>
  <c r="I266" i="17"/>
  <c r="B267" i="11"/>
  <c r="A267" i="11" s="1"/>
  <c r="F267" i="11"/>
  <c r="E262" i="25"/>
  <c r="S261" i="26"/>
  <c r="U266" i="11"/>
  <c r="S263" i="22"/>
  <c r="D266" i="17"/>
  <c r="L262" i="24"/>
  <c r="J263" i="24" s="1"/>
  <c r="D263" i="24" s="1"/>
  <c r="M262" i="24"/>
  <c r="K263" i="24" s="1"/>
  <c r="E264" i="21"/>
  <c r="I263" i="23"/>
  <c r="I265" i="19"/>
  <c r="B267" i="15"/>
  <c r="A267" i="15" s="1"/>
  <c r="F267" i="15"/>
  <c r="B262" i="25"/>
  <c r="A262" i="25" s="1"/>
  <c r="F262" i="25"/>
  <c r="B262" i="24"/>
  <c r="A262" i="24" s="1"/>
  <c r="F262" i="24"/>
  <c r="E263" i="23"/>
  <c r="T265" i="17"/>
  <c r="U264" i="17"/>
  <c r="S264" i="20"/>
  <c r="I264" i="21"/>
  <c r="U265" i="15"/>
  <c r="T266" i="15"/>
  <c r="D265" i="19"/>
  <c r="I267" i="15"/>
  <c r="D263" i="23"/>
  <c r="I280" i="29"/>
  <c r="D280" i="29"/>
  <c r="E265" i="19"/>
  <c r="L263" i="22"/>
  <c r="J264" i="22" s="1"/>
  <c r="M263" i="22"/>
  <c r="K264" i="22" s="1"/>
  <c r="E264" i="22" s="1"/>
  <c r="L261" i="26"/>
  <c r="J262" i="26" s="1"/>
  <c r="M261" i="26"/>
  <c r="K262" i="26" s="1"/>
  <c r="S266" i="16"/>
  <c r="U266" i="15" l="1"/>
  <c r="B280" i="29"/>
  <c r="A280" i="29" s="1"/>
  <c r="F280" i="29"/>
  <c r="B265" i="19"/>
  <c r="A265" i="19" s="1"/>
  <c r="F265" i="19"/>
  <c r="S265" i="20"/>
  <c r="T265" i="20" s="1"/>
  <c r="U260" i="26"/>
  <c r="T261" i="26"/>
  <c r="S267" i="16"/>
  <c r="U266" i="16" s="1"/>
  <c r="S265" i="19"/>
  <c r="L267" i="15"/>
  <c r="J268" i="15" s="1"/>
  <c r="M267" i="15"/>
  <c r="K268" i="15" s="1"/>
  <c r="B263" i="24"/>
  <c r="A263" i="24" s="1"/>
  <c r="F263" i="24"/>
  <c r="L263" i="23"/>
  <c r="J264" i="23" s="1"/>
  <c r="M263" i="23"/>
  <c r="K264" i="23" s="1"/>
  <c r="E264" i="23" s="1"/>
  <c r="U262" i="22"/>
  <c r="T263" i="22"/>
  <c r="M266" i="17"/>
  <c r="K267" i="17" s="1"/>
  <c r="L266" i="17"/>
  <c r="J267" i="17" s="1"/>
  <c r="D267" i="17" s="1"/>
  <c r="L262" i="25"/>
  <c r="J263" i="25" s="1"/>
  <c r="M262" i="25"/>
  <c r="K263" i="25" s="1"/>
  <c r="E263" i="25" s="1"/>
  <c r="U265" i="16"/>
  <c r="T266" i="16"/>
  <c r="L280" i="29"/>
  <c r="J281" i="29" s="1"/>
  <c r="D281" i="29" s="1"/>
  <c r="M280" i="29"/>
  <c r="K281" i="29" s="1"/>
  <c r="E281" i="29" s="1"/>
  <c r="S263" i="23"/>
  <c r="L265" i="19"/>
  <c r="J266" i="19" s="1"/>
  <c r="D266" i="19" s="1"/>
  <c r="M265" i="19"/>
  <c r="K266" i="19" s="1"/>
  <c r="I263" i="24"/>
  <c r="B268" i="11"/>
  <c r="A268" i="11" s="1"/>
  <c r="F268" i="11"/>
  <c r="E266" i="18"/>
  <c r="E268" i="11"/>
  <c r="I262" i="26"/>
  <c r="B263" i="23"/>
  <c r="A263" i="23" s="1"/>
  <c r="F263" i="23"/>
  <c r="S264" i="22"/>
  <c r="U263" i="22" s="1"/>
  <c r="I265" i="20"/>
  <c r="D265" i="20"/>
  <c r="I267" i="16"/>
  <c r="D267" i="16"/>
  <c r="T264" i="20"/>
  <c r="U263" i="20"/>
  <c r="U265" i="17"/>
  <c r="E263" i="24"/>
  <c r="S262" i="25"/>
  <c r="S280" i="29"/>
  <c r="I264" i="22"/>
  <c r="D264" i="22"/>
  <c r="L264" i="21"/>
  <c r="J265" i="21" s="1"/>
  <c r="M264" i="21"/>
  <c r="K265" i="21" s="1"/>
  <c r="S264" i="21"/>
  <c r="B266" i="17"/>
  <c r="A266" i="17" s="1"/>
  <c r="F266" i="17"/>
  <c r="E262" i="26"/>
  <c r="D262" i="26"/>
  <c r="I266" i="18"/>
  <c r="D266" i="18"/>
  <c r="I268" i="11"/>
  <c r="U264" i="20" l="1"/>
  <c r="T264" i="22"/>
  <c r="U263" i="21"/>
  <c r="T264" i="21"/>
  <c r="B265" i="20"/>
  <c r="A265" i="20" s="1"/>
  <c r="F265" i="20"/>
  <c r="S268" i="11"/>
  <c r="U262" i="23"/>
  <c r="T263" i="23"/>
  <c r="I263" i="25"/>
  <c r="D263" i="25"/>
  <c r="I264" i="23"/>
  <c r="B266" i="18"/>
  <c r="A266" i="18" s="1"/>
  <c r="F266" i="18"/>
  <c r="S281" i="29"/>
  <c r="T281" i="29" s="1"/>
  <c r="S263" i="24"/>
  <c r="B267" i="16"/>
  <c r="A267" i="16" s="1"/>
  <c r="F267" i="16"/>
  <c r="M262" i="26"/>
  <c r="K263" i="26" s="1"/>
  <c r="L262" i="26"/>
  <c r="J263" i="26" s="1"/>
  <c r="I267" i="17"/>
  <c r="B266" i="19"/>
  <c r="A266" i="19" s="1"/>
  <c r="F266" i="19"/>
  <c r="B262" i="26"/>
  <c r="A262" i="26" s="1"/>
  <c r="F262" i="26"/>
  <c r="I265" i="21"/>
  <c r="D265" i="21"/>
  <c r="U279" i="29"/>
  <c r="T280" i="29"/>
  <c r="M267" i="16"/>
  <c r="K268" i="16" s="1"/>
  <c r="L267" i="16"/>
  <c r="J268" i="16" s="1"/>
  <c r="L265" i="20"/>
  <c r="J266" i="20" s="1"/>
  <c r="D266" i="20" s="1"/>
  <c r="M265" i="20"/>
  <c r="K266" i="20" s="1"/>
  <c r="D264" i="23"/>
  <c r="S266" i="18"/>
  <c r="I266" i="19"/>
  <c r="I281" i="29"/>
  <c r="T267" i="16"/>
  <c r="E267" i="17"/>
  <c r="T265" i="19"/>
  <c r="U264" i="19"/>
  <c r="M268" i="11"/>
  <c r="K269" i="11" s="1"/>
  <c r="L268" i="11"/>
  <c r="J269" i="11" s="1"/>
  <c r="M264" i="22"/>
  <c r="K265" i="22" s="1"/>
  <c r="L264" i="22"/>
  <c r="J265" i="22" s="1"/>
  <c r="D265" i="22" s="1"/>
  <c r="U261" i="25"/>
  <c r="T262" i="25"/>
  <c r="E268" i="15"/>
  <c r="B281" i="29"/>
  <c r="A281" i="29" s="1"/>
  <c r="F281" i="29"/>
  <c r="B267" i="17"/>
  <c r="A267" i="17" s="1"/>
  <c r="F267" i="17"/>
  <c r="I268" i="15"/>
  <c r="D268" i="15"/>
  <c r="L266" i="18"/>
  <c r="J267" i="18" s="1"/>
  <c r="M266" i="18"/>
  <c r="K267" i="18" s="1"/>
  <c r="B264" i="22"/>
  <c r="A264" i="22" s="1"/>
  <c r="F264" i="22"/>
  <c r="S262" i="26"/>
  <c r="E265" i="21"/>
  <c r="S263" i="25"/>
  <c r="U262" i="25" s="1"/>
  <c r="M263" i="24"/>
  <c r="K264" i="24" s="1"/>
  <c r="E264" i="24" s="1"/>
  <c r="L263" i="24"/>
  <c r="J264" i="24" s="1"/>
  <c r="S264" i="23"/>
  <c r="T264" i="23" s="1"/>
  <c r="E266" i="19"/>
  <c r="U280" i="29" l="1"/>
  <c r="S266" i="19"/>
  <c r="B265" i="22"/>
  <c r="A265" i="22" s="1"/>
  <c r="F265" i="22"/>
  <c r="L268" i="15"/>
  <c r="J269" i="15" s="1"/>
  <c r="D269" i="15" s="1"/>
  <c r="M268" i="15"/>
  <c r="K269" i="15" s="1"/>
  <c r="S267" i="17"/>
  <c r="I268" i="16"/>
  <c r="L265" i="21"/>
  <c r="J266" i="21" s="1"/>
  <c r="D266" i="21" s="1"/>
  <c r="M265" i="21"/>
  <c r="K266" i="21" s="1"/>
  <c r="E266" i="21" s="1"/>
  <c r="I263" i="26"/>
  <c r="U263" i="23"/>
  <c r="I264" i="24"/>
  <c r="D264" i="24"/>
  <c r="U261" i="26"/>
  <c r="T262" i="26"/>
  <c r="I265" i="22"/>
  <c r="E268" i="16"/>
  <c r="B268" i="15"/>
  <c r="A268" i="15" s="1"/>
  <c r="F268" i="15"/>
  <c r="E265" i="22"/>
  <c r="E266" i="20"/>
  <c r="B265" i="21"/>
  <c r="A265" i="21" s="1"/>
  <c r="F265" i="21"/>
  <c r="D263" i="26"/>
  <c r="T263" i="24"/>
  <c r="U262" i="24"/>
  <c r="L264" i="23"/>
  <c r="J265" i="23" s="1"/>
  <c r="D265" i="23" s="1"/>
  <c r="M264" i="23"/>
  <c r="K265" i="23" s="1"/>
  <c r="E269" i="11"/>
  <c r="S265" i="21"/>
  <c r="U265" i="18"/>
  <c r="T266" i="18"/>
  <c r="M263" i="25"/>
  <c r="K264" i="25" s="1"/>
  <c r="L263" i="25"/>
  <c r="J264" i="25" s="1"/>
  <c r="D264" i="25" s="1"/>
  <c r="M266" i="19"/>
  <c r="K267" i="19" s="1"/>
  <c r="E267" i="19" s="1"/>
  <c r="L266" i="19"/>
  <c r="J267" i="19" s="1"/>
  <c r="B264" i="23"/>
  <c r="A264" i="23" s="1"/>
  <c r="F264" i="23"/>
  <c r="M267" i="17"/>
  <c r="K268" i="17" s="1"/>
  <c r="E268" i="17" s="1"/>
  <c r="L267" i="17"/>
  <c r="J268" i="17" s="1"/>
  <c r="S264" i="24"/>
  <c r="U263" i="24" s="1"/>
  <c r="B266" i="20"/>
  <c r="A266" i="20" s="1"/>
  <c r="F266" i="20"/>
  <c r="E263" i="26"/>
  <c r="I267" i="18"/>
  <c r="S268" i="15"/>
  <c r="T263" i="25"/>
  <c r="I269" i="11"/>
  <c r="D269" i="11"/>
  <c r="L281" i="29"/>
  <c r="J282" i="29" s="1"/>
  <c r="M281" i="29"/>
  <c r="K282" i="29" s="1"/>
  <c r="E267" i="18"/>
  <c r="I266" i="20"/>
  <c r="D268" i="16"/>
  <c r="D267" i="18"/>
  <c r="B263" i="25"/>
  <c r="A263" i="25" s="1"/>
  <c r="F263" i="25"/>
  <c r="U267" i="11"/>
  <c r="T268" i="11"/>
  <c r="S267" i="19" l="1"/>
  <c r="U266" i="19" s="1"/>
  <c r="S268" i="17"/>
  <c r="T268" i="17" s="1"/>
  <c r="E282" i="29"/>
  <c r="M269" i="11"/>
  <c r="K270" i="11" s="1"/>
  <c r="E270" i="11" s="1"/>
  <c r="L269" i="11"/>
  <c r="J270" i="11" s="1"/>
  <c r="B269" i="15"/>
  <c r="A269" i="15" s="1"/>
  <c r="F269" i="15"/>
  <c r="M266" i="20"/>
  <c r="K267" i="20" s="1"/>
  <c r="E267" i="20" s="1"/>
  <c r="L266" i="20"/>
  <c r="J267" i="20" s="1"/>
  <c r="T265" i="21"/>
  <c r="U264" i="21"/>
  <c r="M265" i="22"/>
  <c r="K266" i="22" s="1"/>
  <c r="E266" i="22" s="1"/>
  <c r="L265" i="22"/>
  <c r="J266" i="22" s="1"/>
  <c r="M263" i="26"/>
  <c r="K264" i="26" s="1"/>
  <c r="E264" i="26" s="1"/>
  <c r="L263" i="26"/>
  <c r="J264" i="26" s="1"/>
  <c r="D264" i="26" s="1"/>
  <c r="B269" i="11"/>
  <c r="A269" i="11" s="1"/>
  <c r="F269" i="11"/>
  <c r="E269" i="15"/>
  <c r="I264" i="25"/>
  <c r="I265" i="23"/>
  <c r="T264" i="24"/>
  <c r="B266" i="21"/>
  <c r="A266" i="21" s="1"/>
  <c r="F266" i="21"/>
  <c r="S268" i="16"/>
  <c r="L264" i="24"/>
  <c r="J265" i="24" s="1"/>
  <c r="D265" i="24" s="1"/>
  <c r="M264" i="24"/>
  <c r="K265" i="24" s="1"/>
  <c r="I269" i="15"/>
  <c r="B264" i="25"/>
  <c r="A264" i="25" s="1"/>
  <c r="F264" i="25"/>
  <c r="B268" i="16"/>
  <c r="A268" i="16" s="1"/>
  <c r="F268" i="16"/>
  <c r="S263" i="26"/>
  <c r="I267" i="19"/>
  <c r="D267" i="19"/>
  <c r="S266" i="21"/>
  <c r="U265" i="21" s="1"/>
  <c r="S269" i="11"/>
  <c r="B264" i="24"/>
  <c r="A264" i="24" s="1"/>
  <c r="F264" i="24"/>
  <c r="B267" i="18"/>
  <c r="A267" i="18" s="1"/>
  <c r="F267" i="18"/>
  <c r="I282" i="29"/>
  <c r="D282" i="29"/>
  <c r="E265" i="23"/>
  <c r="S265" i="22"/>
  <c r="L268" i="16"/>
  <c r="J269" i="16" s="1"/>
  <c r="D269" i="16" s="1"/>
  <c r="M268" i="16"/>
  <c r="K269" i="16" s="1"/>
  <c r="S267" i="18"/>
  <c r="T268" i="15"/>
  <c r="U267" i="15"/>
  <c r="L267" i="18"/>
  <c r="J268" i="18" s="1"/>
  <c r="M267" i="18"/>
  <c r="K268" i="18" s="1"/>
  <c r="E268" i="18" s="1"/>
  <c r="I268" i="17"/>
  <c r="D268" i="17"/>
  <c r="B265" i="23"/>
  <c r="A265" i="23" s="1"/>
  <c r="F265" i="23"/>
  <c r="E264" i="25"/>
  <c r="B263" i="26"/>
  <c r="A263" i="26" s="1"/>
  <c r="F263" i="26"/>
  <c r="S266" i="20"/>
  <c r="I266" i="21"/>
  <c r="T267" i="17"/>
  <c r="U266" i="17"/>
  <c r="U265" i="19"/>
  <c r="T266" i="19"/>
  <c r="T267" i="19" l="1"/>
  <c r="T266" i="21"/>
  <c r="B269" i="16"/>
  <c r="A269" i="16" s="1"/>
  <c r="F269" i="16"/>
  <c r="T266" i="20"/>
  <c r="U265" i="20"/>
  <c r="S264" i="25"/>
  <c r="B267" i="19"/>
  <c r="A267" i="19" s="1"/>
  <c r="F267" i="19"/>
  <c r="T268" i="16"/>
  <c r="U267" i="16"/>
  <c r="I266" i="22"/>
  <c r="D266" i="22"/>
  <c r="I270" i="11"/>
  <c r="S266" i="22"/>
  <c r="U265" i="22" s="1"/>
  <c r="T269" i="11"/>
  <c r="U268" i="11"/>
  <c r="U262" i="26"/>
  <c r="T263" i="26"/>
  <c r="S269" i="15"/>
  <c r="I267" i="20"/>
  <c r="D267" i="20"/>
  <c r="M266" i="21"/>
  <c r="K267" i="21" s="1"/>
  <c r="L266" i="21"/>
  <c r="J267" i="21" s="1"/>
  <c r="M268" i="17"/>
  <c r="K269" i="17" s="1"/>
  <c r="L268" i="17"/>
  <c r="J269" i="17" s="1"/>
  <c r="D269" i="17" s="1"/>
  <c r="U264" i="22"/>
  <c r="T265" i="22"/>
  <c r="B265" i="24"/>
  <c r="A265" i="24" s="1"/>
  <c r="F265" i="24"/>
  <c r="M267" i="19"/>
  <c r="K268" i="19" s="1"/>
  <c r="L267" i="19"/>
  <c r="J268" i="19" s="1"/>
  <c r="D268" i="19" s="1"/>
  <c r="I265" i="24"/>
  <c r="M265" i="23"/>
  <c r="K266" i="23" s="1"/>
  <c r="E266" i="23" s="1"/>
  <c r="L265" i="23"/>
  <c r="J266" i="23" s="1"/>
  <c r="I264" i="26"/>
  <c r="S282" i="29"/>
  <c r="S268" i="18"/>
  <c r="T268" i="18" s="1"/>
  <c r="L282" i="29"/>
  <c r="J283" i="29" s="1"/>
  <c r="D283" i="29" s="1"/>
  <c r="M282" i="29"/>
  <c r="K283" i="29" s="1"/>
  <c r="E283" i="29" s="1"/>
  <c r="S270" i="11"/>
  <c r="U269" i="11" s="1"/>
  <c r="S264" i="26"/>
  <c r="T264" i="26" s="1"/>
  <c r="B268" i="17"/>
  <c r="A268" i="17" s="1"/>
  <c r="F268" i="17"/>
  <c r="T267" i="18"/>
  <c r="U266" i="18"/>
  <c r="E265" i="24"/>
  <c r="B264" i="26"/>
  <c r="A264" i="26" s="1"/>
  <c r="F264" i="26"/>
  <c r="U267" i="17"/>
  <c r="S267" i="20"/>
  <c r="T267" i="20" s="1"/>
  <c r="I268" i="18"/>
  <c r="I269" i="16"/>
  <c r="S265" i="23"/>
  <c r="B282" i="29"/>
  <c r="A282" i="29" s="1"/>
  <c r="F282" i="29"/>
  <c r="D268" i="18"/>
  <c r="M269" i="15"/>
  <c r="K270" i="15" s="1"/>
  <c r="E270" i="15" s="1"/>
  <c r="L269" i="15"/>
  <c r="J270" i="15" s="1"/>
  <c r="E269" i="16"/>
  <c r="M264" i="25"/>
  <c r="K265" i="25" s="1"/>
  <c r="L264" i="25"/>
  <c r="J265" i="25" s="1"/>
  <c r="D270" i="11"/>
  <c r="T270" i="11" l="1"/>
  <c r="T266" i="22"/>
  <c r="U267" i="18"/>
  <c r="B269" i="17"/>
  <c r="A269" i="17" s="1"/>
  <c r="F269" i="17"/>
  <c r="B283" i="29"/>
  <c r="A283" i="29" s="1"/>
  <c r="F283" i="29"/>
  <c r="S283" i="29"/>
  <c r="U282" i="29" s="1"/>
  <c r="S266" i="23"/>
  <c r="E268" i="19"/>
  <c r="T269" i="15"/>
  <c r="U268" i="15"/>
  <c r="L266" i="22"/>
  <c r="J267" i="22" s="1"/>
  <c r="D267" i="22" s="1"/>
  <c r="M266" i="22"/>
  <c r="K267" i="22" s="1"/>
  <c r="M268" i="18"/>
  <c r="K269" i="18" s="1"/>
  <c r="L268" i="18"/>
  <c r="J269" i="18" s="1"/>
  <c r="U281" i="29"/>
  <c r="T282" i="29"/>
  <c r="B267" i="20"/>
  <c r="A267" i="20" s="1"/>
  <c r="F267" i="20"/>
  <c r="B270" i="11"/>
  <c r="A270" i="11" s="1"/>
  <c r="F270" i="11"/>
  <c r="I270" i="15"/>
  <c r="D270" i="15"/>
  <c r="I267" i="21"/>
  <c r="D267" i="21"/>
  <c r="B266" i="22"/>
  <c r="A266" i="22" s="1"/>
  <c r="F266" i="22"/>
  <c r="B268" i="18"/>
  <c r="A268" i="18" s="1"/>
  <c r="F268" i="18"/>
  <c r="L265" i="24"/>
  <c r="J266" i="24" s="1"/>
  <c r="M265" i="24"/>
  <c r="K266" i="24" s="1"/>
  <c r="E266" i="24" s="1"/>
  <c r="I269" i="17"/>
  <c r="L270" i="11"/>
  <c r="J271" i="11" s="1"/>
  <c r="D271" i="11" s="1"/>
  <c r="M270" i="11"/>
  <c r="K271" i="11" s="1"/>
  <c r="B268" i="19"/>
  <c r="A268" i="19" s="1"/>
  <c r="F268" i="19"/>
  <c r="E265" i="25"/>
  <c r="S269" i="16"/>
  <c r="U264" i="23"/>
  <c r="T265" i="23"/>
  <c r="I283" i="29"/>
  <c r="I266" i="23"/>
  <c r="D266" i="23"/>
  <c r="E269" i="17"/>
  <c r="S270" i="15"/>
  <c r="U263" i="26"/>
  <c r="I265" i="25"/>
  <c r="D265" i="25"/>
  <c r="M269" i="16"/>
  <c r="K270" i="16" s="1"/>
  <c r="E270" i="16" s="1"/>
  <c r="L269" i="16"/>
  <c r="J270" i="16" s="1"/>
  <c r="S265" i="24"/>
  <c r="M264" i="26"/>
  <c r="K265" i="26" s="1"/>
  <c r="L264" i="26"/>
  <c r="J265" i="26" s="1"/>
  <c r="I268" i="19"/>
  <c r="E267" i="21"/>
  <c r="L267" i="20"/>
  <c r="J268" i="20" s="1"/>
  <c r="M267" i="20"/>
  <c r="K268" i="20" s="1"/>
  <c r="T264" i="25"/>
  <c r="U263" i="25"/>
  <c r="U266" i="20"/>
  <c r="T283" i="29" l="1"/>
  <c r="B267" i="22"/>
  <c r="A267" i="22" s="1"/>
  <c r="F267" i="22"/>
  <c r="S270" i="16"/>
  <c r="I268" i="20"/>
  <c r="L265" i="25"/>
  <c r="J266" i="25" s="1"/>
  <c r="D266" i="25" s="1"/>
  <c r="M265" i="25"/>
  <c r="K266" i="25" s="1"/>
  <c r="E266" i="25" s="1"/>
  <c r="M267" i="21"/>
  <c r="K268" i="21" s="1"/>
  <c r="E268" i="21" s="1"/>
  <c r="L267" i="21"/>
  <c r="J268" i="21" s="1"/>
  <c r="B270" i="15"/>
  <c r="A270" i="15" s="1"/>
  <c r="F270" i="15"/>
  <c r="D268" i="20"/>
  <c r="I265" i="26"/>
  <c r="D265" i="26"/>
  <c r="I269" i="18"/>
  <c r="S268" i="19"/>
  <c r="E265" i="26"/>
  <c r="S266" i="24"/>
  <c r="T266" i="24" s="1"/>
  <c r="B265" i="25"/>
  <c r="A265" i="25" s="1"/>
  <c r="F265" i="25"/>
  <c r="U265" i="23"/>
  <c r="S265" i="25"/>
  <c r="E271" i="11"/>
  <c r="D269" i="18"/>
  <c r="B267" i="21"/>
  <c r="A267" i="21" s="1"/>
  <c r="F267" i="21"/>
  <c r="E269" i="18"/>
  <c r="B271" i="11"/>
  <c r="A271" i="11" s="1"/>
  <c r="F271" i="11"/>
  <c r="I267" i="22"/>
  <c r="T270" i="15"/>
  <c r="S267" i="21"/>
  <c r="U264" i="24"/>
  <c r="T265" i="24"/>
  <c r="S269" i="17"/>
  <c r="L266" i="23"/>
  <c r="J267" i="23" s="1"/>
  <c r="M266" i="23"/>
  <c r="K267" i="23" s="1"/>
  <c r="U268" i="16"/>
  <c r="T269" i="16"/>
  <c r="L269" i="17"/>
  <c r="J270" i="17" s="1"/>
  <c r="M269" i="17"/>
  <c r="K270" i="17" s="1"/>
  <c r="L270" i="15"/>
  <c r="J271" i="15" s="1"/>
  <c r="D271" i="15" s="1"/>
  <c r="M270" i="15"/>
  <c r="K271" i="15" s="1"/>
  <c r="E268" i="20"/>
  <c r="L268" i="19"/>
  <c r="J269" i="19" s="1"/>
  <c r="M268" i="19"/>
  <c r="K269" i="19" s="1"/>
  <c r="I270" i="16"/>
  <c r="D270" i="16"/>
  <c r="B266" i="23"/>
  <c r="A266" i="23" s="1"/>
  <c r="F266" i="23"/>
  <c r="M283" i="29"/>
  <c r="K284" i="29" s="1"/>
  <c r="L283" i="29"/>
  <c r="J284" i="29" s="1"/>
  <c r="T266" i="23"/>
  <c r="I271" i="11"/>
  <c r="I266" i="24"/>
  <c r="D266" i="24"/>
  <c r="E267" i="22"/>
  <c r="U269" i="15"/>
  <c r="B271" i="15" l="1"/>
  <c r="A271" i="15" s="1"/>
  <c r="F271" i="15"/>
  <c r="B266" i="25"/>
  <c r="A266" i="25" s="1"/>
  <c r="F266" i="25"/>
  <c r="L271" i="11"/>
  <c r="J272" i="11" s="1"/>
  <c r="M271" i="11"/>
  <c r="K272" i="11" s="1"/>
  <c r="T268" i="19"/>
  <c r="U267" i="19"/>
  <c r="B266" i="24"/>
  <c r="A266" i="24" s="1"/>
  <c r="F266" i="24"/>
  <c r="B270" i="16"/>
  <c r="A270" i="16" s="1"/>
  <c r="F270" i="16"/>
  <c r="I267" i="23"/>
  <c r="B269" i="18"/>
  <c r="A269" i="18" s="1"/>
  <c r="F269" i="18"/>
  <c r="M265" i="26"/>
  <c r="K266" i="26" s="1"/>
  <c r="L265" i="26"/>
  <c r="J266" i="26" s="1"/>
  <c r="D266" i="26" s="1"/>
  <c r="D267" i="23"/>
  <c r="L270" i="16"/>
  <c r="J271" i="16" s="1"/>
  <c r="D271" i="16" s="1"/>
  <c r="M270" i="16"/>
  <c r="K271" i="16" s="1"/>
  <c r="S268" i="20"/>
  <c r="E271" i="15"/>
  <c r="U269" i="16"/>
  <c r="E270" i="17"/>
  <c r="U264" i="25"/>
  <c r="T265" i="25"/>
  <c r="M269" i="18"/>
  <c r="K270" i="18" s="1"/>
  <c r="E270" i="18" s="1"/>
  <c r="L269" i="18"/>
  <c r="J270" i="18" s="1"/>
  <c r="L268" i="20"/>
  <c r="J269" i="20" s="1"/>
  <c r="D269" i="20" s="1"/>
  <c r="M268" i="20"/>
  <c r="K269" i="20" s="1"/>
  <c r="E284" i="29"/>
  <c r="E267" i="23"/>
  <c r="S268" i="21"/>
  <c r="U267" i="21" s="1"/>
  <c r="S269" i="18"/>
  <c r="B268" i="20"/>
  <c r="A268" i="20" s="1"/>
  <c r="F268" i="20"/>
  <c r="I268" i="21"/>
  <c r="I266" i="25"/>
  <c r="I269" i="19"/>
  <c r="D269" i="19"/>
  <c r="T267" i="21"/>
  <c r="U266" i="21"/>
  <c r="D268" i="21"/>
  <c r="S266" i="25"/>
  <c r="S265" i="26"/>
  <c r="S267" i="22"/>
  <c r="M266" i="24"/>
  <c r="K267" i="24" s="1"/>
  <c r="L266" i="24"/>
  <c r="J267" i="24" s="1"/>
  <c r="I284" i="29"/>
  <c r="D284" i="29"/>
  <c r="I271" i="15"/>
  <c r="I270" i="17"/>
  <c r="D270" i="17"/>
  <c r="T270" i="16"/>
  <c r="U268" i="17"/>
  <c r="T269" i="17"/>
  <c r="U265" i="24"/>
  <c r="L267" i="22"/>
  <c r="J268" i="22" s="1"/>
  <c r="M267" i="22"/>
  <c r="K268" i="22" s="1"/>
  <c r="E268" i="22" s="1"/>
  <c r="S271" i="11"/>
  <c r="E269" i="19"/>
  <c r="B265" i="26"/>
  <c r="A265" i="26" s="1"/>
  <c r="F265" i="26"/>
  <c r="B266" i="26" l="1"/>
  <c r="A266" i="26" s="1"/>
  <c r="F266" i="26"/>
  <c r="I268" i="22"/>
  <c r="D268" i="22"/>
  <c r="E267" i="24"/>
  <c r="M266" i="25"/>
  <c r="K267" i="25" s="1"/>
  <c r="L266" i="25"/>
  <c r="J267" i="25" s="1"/>
  <c r="E271" i="16"/>
  <c r="M270" i="17"/>
  <c r="K271" i="17" s="1"/>
  <c r="E271" i="17" s="1"/>
  <c r="L270" i="17"/>
  <c r="J271" i="17" s="1"/>
  <c r="D271" i="17" s="1"/>
  <c r="I271" i="16"/>
  <c r="E272" i="11"/>
  <c r="M284" i="29"/>
  <c r="K285" i="29" s="1"/>
  <c r="E285" i="29" s="1"/>
  <c r="L284" i="29"/>
  <c r="J285" i="29" s="1"/>
  <c r="T267" i="22"/>
  <c r="U266" i="22"/>
  <c r="L269" i="19"/>
  <c r="J270" i="19" s="1"/>
  <c r="M269" i="19"/>
  <c r="K270" i="19" s="1"/>
  <c r="M268" i="21"/>
  <c r="K269" i="21" s="1"/>
  <c r="L268" i="21"/>
  <c r="J269" i="21" s="1"/>
  <c r="D269" i="21" s="1"/>
  <c r="S270" i="18"/>
  <c r="U269" i="18" s="1"/>
  <c r="S267" i="23"/>
  <c r="S284" i="29"/>
  <c r="I270" i="18"/>
  <c r="U265" i="25"/>
  <c r="E269" i="20"/>
  <c r="B267" i="23"/>
  <c r="A267" i="23" s="1"/>
  <c r="F267" i="23"/>
  <c r="M267" i="23"/>
  <c r="K268" i="23" s="1"/>
  <c r="E268" i="23" s="1"/>
  <c r="L267" i="23"/>
  <c r="J268" i="23" s="1"/>
  <c r="D268" i="23" s="1"/>
  <c r="B284" i="29"/>
  <c r="A284" i="29" s="1"/>
  <c r="F284" i="29"/>
  <c r="T265" i="26"/>
  <c r="U264" i="26"/>
  <c r="B269" i="19"/>
  <c r="A269" i="19" s="1"/>
  <c r="F269" i="19"/>
  <c r="B269" i="20"/>
  <c r="A269" i="20" s="1"/>
  <c r="F269" i="20"/>
  <c r="S271" i="15"/>
  <c r="I266" i="26"/>
  <c r="B271" i="16"/>
  <c r="A271" i="16" s="1"/>
  <c r="F271" i="16"/>
  <c r="S269" i="19"/>
  <c r="S268" i="22"/>
  <c r="I269" i="20"/>
  <c r="S270" i="17"/>
  <c r="I272" i="11"/>
  <c r="D272" i="11"/>
  <c r="T271" i="11"/>
  <c r="U270" i="11"/>
  <c r="B270" i="17"/>
  <c r="A270" i="17" s="1"/>
  <c r="F270" i="17"/>
  <c r="M271" i="15"/>
  <c r="K272" i="15" s="1"/>
  <c r="L271" i="15"/>
  <c r="J272" i="15" s="1"/>
  <c r="I267" i="24"/>
  <c r="E266" i="26"/>
  <c r="B268" i="21"/>
  <c r="A268" i="21" s="1"/>
  <c r="F268" i="21"/>
  <c r="T268" i="21"/>
  <c r="U268" i="18"/>
  <c r="T269" i="18"/>
  <c r="T266" i="25"/>
  <c r="U267" i="20"/>
  <c r="T268" i="20"/>
  <c r="D270" i="18"/>
  <c r="D267" i="24"/>
  <c r="T270" i="18" l="1"/>
  <c r="S268" i="23"/>
  <c r="U267" i="23" s="1"/>
  <c r="B268" i="23"/>
  <c r="A268" i="23" s="1"/>
  <c r="F268" i="23"/>
  <c r="L267" i="24"/>
  <c r="J268" i="24" s="1"/>
  <c r="D268" i="24" s="1"/>
  <c r="M267" i="24"/>
  <c r="K268" i="24" s="1"/>
  <c r="S269" i="20"/>
  <c r="I285" i="29"/>
  <c r="S267" i="24"/>
  <c r="I272" i="15"/>
  <c r="D272" i="15"/>
  <c r="S271" i="17"/>
  <c r="T271" i="17" s="1"/>
  <c r="E270" i="19"/>
  <c r="T284" i="29"/>
  <c r="U283" i="29"/>
  <c r="I270" i="19"/>
  <c r="I271" i="17"/>
  <c r="S266" i="26"/>
  <c r="M269" i="20"/>
  <c r="K270" i="20" s="1"/>
  <c r="E270" i="20" s="1"/>
  <c r="L269" i="20"/>
  <c r="J270" i="20" s="1"/>
  <c r="M266" i="26"/>
  <c r="K267" i="26" s="1"/>
  <c r="L266" i="26"/>
  <c r="J267" i="26" s="1"/>
  <c r="D285" i="29"/>
  <c r="L270" i="18"/>
  <c r="J271" i="18" s="1"/>
  <c r="D271" i="18" s="1"/>
  <c r="M270" i="18"/>
  <c r="K271" i="18" s="1"/>
  <c r="I269" i="21"/>
  <c r="U267" i="22"/>
  <c r="S272" i="11"/>
  <c r="I267" i="25"/>
  <c r="D267" i="25"/>
  <c r="B268" i="22"/>
  <c r="A268" i="22" s="1"/>
  <c r="F268" i="22"/>
  <c r="B269" i="21"/>
  <c r="A269" i="21" s="1"/>
  <c r="F269" i="21"/>
  <c r="B271" i="17"/>
  <c r="A271" i="17" s="1"/>
  <c r="F271" i="17"/>
  <c r="T270" i="17"/>
  <c r="U269" i="17"/>
  <c r="U268" i="19"/>
  <c r="T269" i="19"/>
  <c r="U270" i="15"/>
  <c r="T271" i="15"/>
  <c r="S285" i="29"/>
  <c r="U284" i="29" s="1"/>
  <c r="M271" i="16"/>
  <c r="K272" i="16" s="1"/>
  <c r="E272" i="16" s="1"/>
  <c r="L271" i="16"/>
  <c r="J272" i="16" s="1"/>
  <c r="L272" i="11"/>
  <c r="J273" i="11" s="1"/>
  <c r="D273" i="11" s="1"/>
  <c r="M272" i="11"/>
  <c r="K273" i="11" s="1"/>
  <c r="B267" i="24"/>
  <c r="A267" i="24" s="1"/>
  <c r="F267" i="24"/>
  <c r="B270" i="18"/>
  <c r="A270" i="18" s="1"/>
  <c r="F270" i="18"/>
  <c r="B272" i="11"/>
  <c r="A272" i="11" s="1"/>
  <c r="F272" i="11"/>
  <c r="E272" i="15"/>
  <c r="D270" i="19"/>
  <c r="I268" i="23"/>
  <c r="U266" i="23"/>
  <c r="T267" i="23"/>
  <c r="E269" i="21"/>
  <c r="T268" i="22"/>
  <c r="S271" i="16"/>
  <c r="E267" i="25"/>
  <c r="M268" i="22"/>
  <c r="K269" i="22" s="1"/>
  <c r="L268" i="22"/>
  <c r="J269" i="22" s="1"/>
  <c r="D269" i="22" s="1"/>
  <c r="U270" i="17" l="1"/>
  <c r="T268" i="23"/>
  <c r="S270" i="20"/>
  <c r="T270" i="20" s="1"/>
  <c r="B271" i="18"/>
  <c r="A271" i="18" s="1"/>
  <c r="F271" i="18"/>
  <c r="E269" i="22"/>
  <c r="I272" i="16"/>
  <c r="D272" i="16"/>
  <c r="I267" i="26"/>
  <c r="D267" i="26"/>
  <c r="U265" i="26"/>
  <c r="T266" i="26"/>
  <c r="M272" i="15"/>
  <c r="K273" i="15" s="1"/>
  <c r="E273" i="15" s="1"/>
  <c r="L272" i="15"/>
  <c r="J273" i="15" s="1"/>
  <c r="D273" i="15" s="1"/>
  <c r="L268" i="23"/>
  <c r="J269" i="23" s="1"/>
  <c r="M268" i="23"/>
  <c r="K269" i="23" s="1"/>
  <c r="B273" i="11"/>
  <c r="A273" i="11" s="1"/>
  <c r="F273" i="11"/>
  <c r="B267" i="25"/>
  <c r="A267" i="25" s="1"/>
  <c r="F267" i="25"/>
  <c r="E273" i="11"/>
  <c r="M269" i="21"/>
  <c r="K270" i="21" s="1"/>
  <c r="E270" i="21" s="1"/>
  <c r="L269" i="21"/>
  <c r="J270" i="21" s="1"/>
  <c r="L271" i="17"/>
  <c r="J272" i="17" s="1"/>
  <c r="M271" i="17"/>
  <c r="K272" i="17" s="1"/>
  <c r="E268" i="24"/>
  <c r="M285" i="29"/>
  <c r="K286" i="29" s="1"/>
  <c r="L285" i="29"/>
  <c r="J286" i="29" s="1"/>
  <c r="D286" i="29" s="1"/>
  <c r="U268" i="20"/>
  <c r="T269" i="20"/>
  <c r="I268" i="24"/>
  <c r="S272" i="16"/>
  <c r="U271" i="16" s="1"/>
  <c r="S272" i="15"/>
  <c r="B268" i="24"/>
  <c r="A268" i="24" s="1"/>
  <c r="F268" i="24"/>
  <c r="I271" i="18"/>
  <c r="I270" i="20"/>
  <c r="D270" i="20"/>
  <c r="M270" i="19"/>
  <c r="K271" i="19" s="1"/>
  <c r="E271" i="19" s="1"/>
  <c r="L270" i="19"/>
  <c r="J271" i="19" s="1"/>
  <c r="D271" i="19" s="1"/>
  <c r="S270" i="19"/>
  <c r="S267" i="25"/>
  <c r="B269" i="22"/>
  <c r="A269" i="22" s="1"/>
  <c r="F269" i="22"/>
  <c r="B285" i="29"/>
  <c r="A285" i="29" s="1"/>
  <c r="F285" i="29"/>
  <c r="I269" i="22"/>
  <c r="U270" i="16"/>
  <c r="T271" i="16"/>
  <c r="S269" i="21"/>
  <c r="B270" i="19"/>
  <c r="A270" i="19" s="1"/>
  <c r="F270" i="19"/>
  <c r="I273" i="11"/>
  <c r="M267" i="25"/>
  <c r="K268" i="25" s="1"/>
  <c r="L267" i="25"/>
  <c r="J268" i="25" s="1"/>
  <c r="T272" i="11"/>
  <c r="U271" i="11"/>
  <c r="E271" i="18"/>
  <c r="E267" i="26"/>
  <c r="T285" i="29"/>
  <c r="B272" i="15"/>
  <c r="A272" i="15" s="1"/>
  <c r="F272" i="15"/>
  <c r="U266" i="24"/>
  <c r="T267" i="24"/>
  <c r="U269" i="20" l="1"/>
  <c r="T270" i="19"/>
  <c r="U269" i="19"/>
  <c r="L268" i="24"/>
  <c r="J269" i="24" s="1"/>
  <c r="M268" i="24"/>
  <c r="K269" i="24" s="1"/>
  <c r="L272" i="16"/>
  <c r="J273" i="16" s="1"/>
  <c r="D273" i="16" s="1"/>
  <c r="M272" i="16"/>
  <c r="K273" i="16" s="1"/>
  <c r="I271" i="19"/>
  <c r="S269" i="22"/>
  <c r="I268" i="25"/>
  <c r="L273" i="11"/>
  <c r="J274" i="11" s="1"/>
  <c r="M273" i="11"/>
  <c r="K274" i="11" s="1"/>
  <c r="L269" i="22"/>
  <c r="J270" i="22" s="1"/>
  <c r="M269" i="22"/>
  <c r="K270" i="22" s="1"/>
  <c r="E270" i="22" s="1"/>
  <c r="E286" i="29"/>
  <c r="E272" i="17"/>
  <c r="I270" i="21"/>
  <c r="D270" i="21"/>
  <c r="D268" i="25"/>
  <c r="I273" i="15"/>
  <c r="B272" i="16"/>
  <c r="A272" i="16" s="1"/>
  <c r="F272" i="16"/>
  <c r="S271" i="18"/>
  <c r="S270" i="21"/>
  <c r="U269" i="21" s="1"/>
  <c r="U266" i="25"/>
  <c r="T267" i="25"/>
  <c r="T272" i="15"/>
  <c r="U271" i="15"/>
  <c r="S273" i="11"/>
  <c r="I269" i="23"/>
  <c r="D269" i="23"/>
  <c r="M267" i="26"/>
  <c r="K268" i="26" s="1"/>
  <c r="L267" i="26"/>
  <c r="J268" i="26" s="1"/>
  <c r="D268" i="26" s="1"/>
  <c r="B271" i="19"/>
  <c r="A271" i="19" s="1"/>
  <c r="F271" i="19"/>
  <c r="B286" i="29"/>
  <c r="A286" i="29" s="1"/>
  <c r="F286" i="29"/>
  <c r="M270" i="20"/>
  <c r="K271" i="20" s="1"/>
  <c r="L270" i="20"/>
  <c r="J271" i="20" s="1"/>
  <c r="D271" i="20" s="1"/>
  <c r="I286" i="29"/>
  <c r="B273" i="15"/>
  <c r="A273" i="15" s="1"/>
  <c r="F273" i="15"/>
  <c r="S267" i="26"/>
  <c r="U268" i="21"/>
  <c r="T269" i="21"/>
  <c r="T272" i="16"/>
  <c r="E268" i="25"/>
  <c r="S271" i="19"/>
  <c r="B270" i="20"/>
  <c r="A270" i="20" s="1"/>
  <c r="F270" i="20"/>
  <c r="M271" i="18"/>
  <c r="K272" i="18" s="1"/>
  <c r="E272" i="18" s="1"/>
  <c r="L271" i="18"/>
  <c r="J272" i="18" s="1"/>
  <c r="S273" i="15"/>
  <c r="S268" i="24"/>
  <c r="I272" i="17"/>
  <c r="D272" i="17"/>
  <c r="E269" i="23"/>
  <c r="B267" i="26"/>
  <c r="A267" i="26" s="1"/>
  <c r="F267" i="26"/>
  <c r="T270" i="21" l="1"/>
  <c r="U266" i="26"/>
  <c r="T267" i="26"/>
  <c r="E271" i="20"/>
  <c r="T273" i="15"/>
  <c r="S272" i="18"/>
  <c r="U271" i="18" s="1"/>
  <c r="B273" i="16"/>
  <c r="A273" i="16" s="1"/>
  <c r="F273" i="16"/>
  <c r="S270" i="22"/>
  <c r="U269" i="22" s="1"/>
  <c r="B268" i="26"/>
  <c r="A268" i="26" s="1"/>
  <c r="F268" i="26"/>
  <c r="S268" i="25"/>
  <c r="E268" i="26"/>
  <c r="L286" i="29"/>
  <c r="J287" i="29" s="1"/>
  <c r="M286" i="29"/>
  <c r="K287" i="29" s="1"/>
  <c r="E287" i="29" s="1"/>
  <c r="B269" i="23"/>
  <c r="A269" i="23" s="1"/>
  <c r="F269" i="23"/>
  <c r="U272" i="15"/>
  <c r="L273" i="15"/>
  <c r="J274" i="15" s="1"/>
  <c r="M273" i="15"/>
  <c r="K274" i="15" s="1"/>
  <c r="S272" i="17"/>
  <c r="I274" i="11"/>
  <c r="D274" i="11"/>
  <c r="T271" i="19"/>
  <c r="T268" i="24"/>
  <c r="U267" i="24"/>
  <c r="I272" i="18"/>
  <c r="D272" i="18"/>
  <c r="L269" i="23"/>
  <c r="J270" i="23" s="1"/>
  <c r="D270" i="23" s="1"/>
  <c r="M269" i="23"/>
  <c r="K270" i="23" s="1"/>
  <c r="B270" i="21"/>
  <c r="A270" i="21" s="1"/>
  <c r="F270" i="21"/>
  <c r="E273" i="16"/>
  <c r="I269" i="24"/>
  <c r="D269" i="24"/>
  <c r="U270" i="19"/>
  <c r="S269" i="23"/>
  <c r="T273" i="11"/>
  <c r="U272" i="11"/>
  <c r="L272" i="17"/>
  <c r="J273" i="17" s="1"/>
  <c r="M272" i="17"/>
  <c r="K273" i="17" s="1"/>
  <c r="B271" i="20"/>
  <c r="A271" i="20" s="1"/>
  <c r="F271" i="20"/>
  <c r="E274" i="11"/>
  <c r="T271" i="18"/>
  <c r="U270" i="18"/>
  <c r="B268" i="25"/>
  <c r="A268" i="25" s="1"/>
  <c r="F268" i="25"/>
  <c r="T269" i="22"/>
  <c r="U268" i="22"/>
  <c r="B272" i="17"/>
  <c r="A272" i="17" s="1"/>
  <c r="F272" i="17"/>
  <c r="E269" i="24"/>
  <c r="I271" i="20"/>
  <c r="I268" i="26"/>
  <c r="M270" i="21"/>
  <c r="K271" i="21" s="1"/>
  <c r="L270" i="21"/>
  <c r="J271" i="21" s="1"/>
  <c r="S286" i="29"/>
  <c r="I270" i="22"/>
  <c r="D270" i="22"/>
  <c r="L268" i="25"/>
  <c r="J269" i="25" s="1"/>
  <c r="M268" i="25"/>
  <c r="K269" i="25" s="1"/>
  <c r="M271" i="19"/>
  <c r="K272" i="19" s="1"/>
  <c r="L271" i="19"/>
  <c r="J272" i="19" s="1"/>
  <c r="I273" i="16"/>
  <c r="T272" i="18" l="1"/>
  <c r="T270" i="22"/>
  <c r="I272" i="19"/>
  <c r="D272" i="19"/>
  <c r="B270" i="22"/>
  <c r="A270" i="22" s="1"/>
  <c r="F270" i="22"/>
  <c r="S287" i="29"/>
  <c r="U286" i="29" s="1"/>
  <c r="S273" i="16"/>
  <c r="B272" i="18"/>
  <c r="A272" i="18" s="1"/>
  <c r="F272" i="18"/>
  <c r="B274" i="11"/>
  <c r="A274" i="11" s="1"/>
  <c r="F274" i="11"/>
  <c r="T272" i="17"/>
  <c r="U271" i="17"/>
  <c r="I287" i="29"/>
  <c r="D287" i="29"/>
  <c r="E272" i="19"/>
  <c r="I271" i="21"/>
  <c r="M268" i="26"/>
  <c r="K269" i="26" s="1"/>
  <c r="L268" i="26"/>
  <c r="J269" i="26" s="1"/>
  <c r="S269" i="24"/>
  <c r="S274" i="11"/>
  <c r="S271" i="20"/>
  <c r="B269" i="24"/>
  <c r="A269" i="24" s="1"/>
  <c r="F269" i="24"/>
  <c r="E274" i="15"/>
  <c r="B270" i="23"/>
  <c r="A270" i="23" s="1"/>
  <c r="F270" i="23"/>
  <c r="S268" i="26"/>
  <c r="L273" i="16"/>
  <c r="J274" i="16" s="1"/>
  <c r="M273" i="16"/>
  <c r="K274" i="16" s="1"/>
  <c r="M270" i="22"/>
  <c r="K271" i="22" s="1"/>
  <c r="L270" i="22"/>
  <c r="J271" i="22" s="1"/>
  <c r="E271" i="21"/>
  <c r="I273" i="17"/>
  <c r="T269" i="23"/>
  <c r="U268" i="23"/>
  <c r="D271" i="21"/>
  <c r="L272" i="18"/>
  <c r="J273" i="18" s="1"/>
  <c r="D273" i="18" s="1"/>
  <c r="M272" i="18"/>
  <c r="K273" i="18" s="1"/>
  <c r="M274" i="11"/>
  <c r="K275" i="11" s="1"/>
  <c r="L274" i="11"/>
  <c r="J275" i="11" s="1"/>
  <c r="D275" i="11" s="1"/>
  <c r="I274" i="15"/>
  <c r="D274" i="15"/>
  <c r="E269" i="25"/>
  <c r="I269" i="25"/>
  <c r="U285" i="29"/>
  <c r="T286" i="29"/>
  <c r="M271" i="20"/>
  <c r="K272" i="20" s="1"/>
  <c r="L271" i="20"/>
  <c r="J272" i="20" s="1"/>
  <c r="D273" i="17"/>
  <c r="D269" i="25"/>
  <c r="E270" i="23"/>
  <c r="L269" i="24"/>
  <c r="J270" i="24" s="1"/>
  <c r="M269" i="24"/>
  <c r="K270" i="24" s="1"/>
  <c r="I270" i="23"/>
  <c r="E273" i="17"/>
  <c r="T268" i="25"/>
  <c r="U267" i="25"/>
  <c r="E275" i="11" l="1"/>
  <c r="I270" i="24"/>
  <c r="E273" i="18"/>
  <c r="I271" i="22"/>
  <c r="T274" i="11"/>
  <c r="U273" i="11"/>
  <c r="L271" i="21"/>
  <c r="J272" i="21" s="1"/>
  <c r="D272" i="21" s="1"/>
  <c r="M271" i="21"/>
  <c r="K272" i="21" s="1"/>
  <c r="E272" i="21" s="1"/>
  <c r="B287" i="29"/>
  <c r="A287" i="29" s="1"/>
  <c r="F287" i="29"/>
  <c r="S270" i="23"/>
  <c r="I273" i="18"/>
  <c r="L273" i="17"/>
  <c r="J274" i="17" s="1"/>
  <c r="M273" i="17"/>
  <c r="K274" i="17" s="1"/>
  <c r="E274" i="17" s="1"/>
  <c r="E271" i="22"/>
  <c r="T268" i="26"/>
  <c r="U267" i="26"/>
  <c r="U270" i="20"/>
  <c r="T271" i="20"/>
  <c r="E270" i="24"/>
  <c r="U272" i="16"/>
  <c r="T273" i="16"/>
  <c r="M272" i="19"/>
  <c r="K273" i="19" s="1"/>
  <c r="E273" i="19" s="1"/>
  <c r="L272" i="19"/>
  <c r="J273" i="19" s="1"/>
  <c r="D273" i="19" s="1"/>
  <c r="S273" i="17"/>
  <c r="B274" i="15"/>
  <c r="A274" i="15" s="1"/>
  <c r="F274" i="15"/>
  <c r="B271" i="21"/>
  <c r="A271" i="21" s="1"/>
  <c r="F271" i="21"/>
  <c r="I269" i="26"/>
  <c r="D269" i="26"/>
  <c r="B273" i="18"/>
  <c r="A273" i="18" s="1"/>
  <c r="F273" i="18"/>
  <c r="B269" i="25"/>
  <c r="A269" i="25" s="1"/>
  <c r="F269" i="25"/>
  <c r="L269" i="25"/>
  <c r="J270" i="25" s="1"/>
  <c r="D270" i="25" s="1"/>
  <c r="M269" i="25"/>
  <c r="K270" i="25" s="1"/>
  <c r="E270" i="25" s="1"/>
  <c r="L274" i="15"/>
  <c r="J275" i="15" s="1"/>
  <c r="M274" i="15"/>
  <c r="K275" i="15" s="1"/>
  <c r="E275" i="15" s="1"/>
  <c r="I274" i="16"/>
  <c r="D274" i="16"/>
  <c r="E272" i="20"/>
  <c r="B275" i="11"/>
  <c r="A275" i="11" s="1"/>
  <c r="F275" i="11"/>
  <c r="E274" i="16"/>
  <c r="B272" i="19"/>
  <c r="A272" i="19" s="1"/>
  <c r="F272" i="19"/>
  <c r="L270" i="23"/>
  <c r="J271" i="23" s="1"/>
  <c r="M270" i="23"/>
  <c r="K271" i="23" s="1"/>
  <c r="B273" i="17"/>
  <c r="A273" i="17" s="1"/>
  <c r="F273" i="17"/>
  <c r="I272" i="20"/>
  <c r="D272" i="20"/>
  <c r="T287" i="29"/>
  <c r="S269" i="25"/>
  <c r="I275" i="11"/>
  <c r="S271" i="21"/>
  <c r="E269" i="26"/>
  <c r="S274" i="15"/>
  <c r="D270" i="24"/>
  <c r="T269" i="24"/>
  <c r="U268" i="24"/>
  <c r="S272" i="19"/>
  <c r="L287" i="29"/>
  <c r="J288" i="29" s="1"/>
  <c r="D288" i="29" s="1"/>
  <c r="M287" i="29"/>
  <c r="K288" i="29" s="1"/>
  <c r="D271" i="22"/>
  <c r="B272" i="21" l="1"/>
  <c r="A272" i="21" s="1"/>
  <c r="F272" i="21"/>
  <c r="S272" i="21"/>
  <c r="B288" i="29"/>
  <c r="A288" i="29" s="1"/>
  <c r="F288" i="29"/>
  <c r="S270" i="25"/>
  <c r="T270" i="25" s="1"/>
  <c r="S273" i="19"/>
  <c r="T273" i="19" s="1"/>
  <c r="S275" i="15"/>
  <c r="I275" i="15"/>
  <c r="B270" i="25"/>
  <c r="A270" i="25" s="1"/>
  <c r="F270" i="25"/>
  <c r="S270" i="24"/>
  <c r="T270" i="23"/>
  <c r="U269" i="23"/>
  <c r="S273" i="18"/>
  <c r="S269" i="26"/>
  <c r="B272" i="20"/>
  <c r="A272" i="20" s="1"/>
  <c r="F272" i="20"/>
  <c r="D275" i="15"/>
  <c r="S271" i="22"/>
  <c r="E288" i="29"/>
  <c r="B270" i="24"/>
  <c r="A270" i="24" s="1"/>
  <c r="F270" i="24"/>
  <c r="I271" i="23"/>
  <c r="D271" i="23"/>
  <c r="S274" i="16"/>
  <c r="M274" i="16"/>
  <c r="K275" i="16" s="1"/>
  <c r="L274" i="16"/>
  <c r="J275" i="16" s="1"/>
  <c r="D275" i="16" s="1"/>
  <c r="I270" i="25"/>
  <c r="T273" i="17"/>
  <c r="U272" i="17"/>
  <c r="M273" i="18"/>
  <c r="K274" i="18" s="1"/>
  <c r="E274" i="18" s="1"/>
  <c r="L273" i="18"/>
  <c r="J274" i="18" s="1"/>
  <c r="B273" i="19"/>
  <c r="A273" i="19" s="1"/>
  <c r="F273" i="19"/>
  <c r="B274" i="16"/>
  <c r="A274" i="16" s="1"/>
  <c r="F274" i="16"/>
  <c r="I274" i="17"/>
  <c r="S275" i="11"/>
  <c r="U271" i="19"/>
  <c r="T272" i="19"/>
  <c r="L275" i="11"/>
  <c r="J276" i="11" s="1"/>
  <c r="M275" i="11"/>
  <c r="K276" i="11" s="1"/>
  <c r="B269" i="26"/>
  <c r="A269" i="26" s="1"/>
  <c r="F269" i="26"/>
  <c r="S274" i="17"/>
  <c r="U273" i="17" s="1"/>
  <c r="I272" i="21"/>
  <c r="B271" i="22"/>
  <c r="A271" i="22" s="1"/>
  <c r="F271" i="22"/>
  <c r="I288" i="29"/>
  <c r="T274" i="15"/>
  <c r="U273" i="15"/>
  <c r="U270" i="21"/>
  <c r="T271" i="21"/>
  <c r="U268" i="25"/>
  <c r="T269" i="25"/>
  <c r="M272" i="20"/>
  <c r="K273" i="20" s="1"/>
  <c r="E273" i="20" s="1"/>
  <c r="L272" i="20"/>
  <c r="J273" i="20" s="1"/>
  <c r="D273" i="20" s="1"/>
  <c r="D274" i="17"/>
  <c r="S272" i="20"/>
  <c r="M269" i="26"/>
  <c r="K270" i="26" s="1"/>
  <c r="L269" i="26"/>
  <c r="J270" i="26" s="1"/>
  <c r="I273" i="19"/>
  <c r="E271" i="23"/>
  <c r="M271" i="22"/>
  <c r="K272" i="22" s="1"/>
  <c r="L271" i="22"/>
  <c r="J272" i="22" s="1"/>
  <c r="L270" i="24"/>
  <c r="J271" i="24" s="1"/>
  <c r="M270" i="24"/>
  <c r="K271" i="24" s="1"/>
  <c r="U272" i="19" l="1"/>
  <c r="T274" i="17"/>
  <c r="U271" i="20"/>
  <c r="T272" i="20"/>
  <c r="T275" i="11"/>
  <c r="U274" i="11"/>
  <c r="U273" i="16"/>
  <c r="T274" i="16"/>
  <c r="B273" i="20"/>
  <c r="A273" i="20" s="1"/>
  <c r="F273" i="20"/>
  <c r="U269" i="24"/>
  <c r="T270" i="24"/>
  <c r="I272" i="22"/>
  <c r="B274" i="17"/>
  <c r="A274" i="17" s="1"/>
  <c r="F274" i="17"/>
  <c r="B275" i="16"/>
  <c r="A275" i="16" s="1"/>
  <c r="F275" i="16"/>
  <c r="B271" i="23"/>
  <c r="A271" i="23" s="1"/>
  <c r="F271" i="23"/>
  <c r="B275" i="15"/>
  <c r="A275" i="15" s="1"/>
  <c r="F275" i="15"/>
  <c r="S274" i="18"/>
  <c r="T274" i="18" s="1"/>
  <c r="L272" i="21"/>
  <c r="J273" i="21" s="1"/>
  <c r="M272" i="21"/>
  <c r="K273" i="21" s="1"/>
  <c r="I276" i="11"/>
  <c r="D276" i="11"/>
  <c r="L274" i="17"/>
  <c r="J275" i="17" s="1"/>
  <c r="D275" i="17" s="1"/>
  <c r="M274" i="17"/>
  <c r="K275" i="17" s="1"/>
  <c r="U268" i="26"/>
  <c r="T269" i="26"/>
  <c r="T273" i="18"/>
  <c r="U272" i="18"/>
  <c r="L275" i="15"/>
  <c r="J276" i="15" s="1"/>
  <c r="M275" i="15"/>
  <c r="K276" i="15" s="1"/>
  <c r="I271" i="24"/>
  <c r="I270" i="26"/>
  <c r="M288" i="29"/>
  <c r="K289" i="29" s="1"/>
  <c r="E289" i="29" s="1"/>
  <c r="L288" i="29"/>
  <c r="J289" i="29" s="1"/>
  <c r="M270" i="25"/>
  <c r="K271" i="25" s="1"/>
  <c r="L270" i="25"/>
  <c r="J271" i="25" s="1"/>
  <c r="T271" i="22"/>
  <c r="U270" i="22"/>
  <c r="I274" i="18"/>
  <c r="D274" i="18"/>
  <c r="I275" i="16"/>
  <c r="D271" i="24"/>
  <c r="M273" i="19"/>
  <c r="K274" i="19" s="1"/>
  <c r="L273" i="19"/>
  <c r="J274" i="19" s="1"/>
  <c r="I273" i="20"/>
  <c r="T272" i="21"/>
  <c r="U274" i="15"/>
  <c r="S271" i="23"/>
  <c r="S273" i="20"/>
  <c r="U269" i="25"/>
  <c r="U271" i="21"/>
  <c r="T275" i="15"/>
  <c r="D272" i="22"/>
  <c r="D270" i="26"/>
  <c r="E276" i="11"/>
  <c r="E275" i="16"/>
  <c r="L271" i="23"/>
  <c r="J272" i="23" s="1"/>
  <c r="M271" i="23"/>
  <c r="K272" i="23" s="1"/>
  <c r="S288" i="29"/>
  <c r="E272" i="22"/>
  <c r="E270" i="26"/>
  <c r="E271" i="24"/>
  <c r="U273" i="18" l="1"/>
  <c r="B275" i="17"/>
  <c r="A275" i="17" s="1"/>
  <c r="F275" i="17"/>
  <c r="U287" i="29"/>
  <c r="T288" i="29"/>
  <c r="I274" i="19"/>
  <c r="D274" i="19"/>
  <c r="E276" i="15"/>
  <c r="L272" i="22"/>
  <c r="J273" i="22" s="1"/>
  <c r="D273" i="22" s="1"/>
  <c r="M272" i="22"/>
  <c r="K273" i="22" s="1"/>
  <c r="E272" i="23"/>
  <c r="I271" i="25"/>
  <c r="D271" i="25"/>
  <c r="L270" i="26"/>
  <c r="J271" i="26" s="1"/>
  <c r="D271" i="26" s="1"/>
  <c r="M270" i="26"/>
  <c r="K271" i="26" s="1"/>
  <c r="E271" i="26" s="1"/>
  <c r="E273" i="21"/>
  <c r="I272" i="23"/>
  <c r="B272" i="22"/>
  <c r="A272" i="22" s="1"/>
  <c r="F272" i="22"/>
  <c r="L273" i="20"/>
  <c r="J274" i="20" s="1"/>
  <c r="M273" i="20"/>
  <c r="K274" i="20" s="1"/>
  <c r="M275" i="16"/>
  <c r="K276" i="16" s="1"/>
  <c r="E276" i="16" s="1"/>
  <c r="L275" i="16"/>
  <c r="J276" i="16" s="1"/>
  <c r="E271" i="25"/>
  <c r="I289" i="29"/>
  <c r="D289" i="29"/>
  <c r="M271" i="24"/>
  <c r="K272" i="24" s="1"/>
  <c r="E272" i="24" s="1"/>
  <c r="L271" i="24"/>
  <c r="J272" i="24" s="1"/>
  <c r="D272" i="24" s="1"/>
  <c r="B276" i="11"/>
  <c r="A276" i="11" s="1"/>
  <c r="F276" i="11"/>
  <c r="I273" i="21"/>
  <c r="D273" i="21"/>
  <c r="D272" i="23"/>
  <c r="U272" i="20"/>
  <c r="S271" i="24"/>
  <c r="B271" i="24"/>
  <c r="A271" i="24" s="1"/>
  <c r="F271" i="24"/>
  <c r="E275" i="17"/>
  <c r="S270" i="26"/>
  <c r="S276" i="11"/>
  <c r="E274" i="19"/>
  <c r="L274" i="18"/>
  <c r="J275" i="18" s="1"/>
  <c r="D275" i="18" s="1"/>
  <c r="M274" i="18"/>
  <c r="K275" i="18" s="1"/>
  <c r="I276" i="15"/>
  <c r="I275" i="17"/>
  <c r="D276" i="15"/>
  <c r="S272" i="22"/>
  <c r="T271" i="23"/>
  <c r="U270" i="23"/>
  <c r="S289" i="29"/>
  <c r="U289" i="29" s="1"/>
  <c r="N19" i="29"/>
  <c r="O19" i="29" s="1"/>
  <c r="P19" i="29"/>
  <c r="S275" i="16"/>
  <c r="B270" i="26"/>
  <c r="A270" i="26" s="1"/>
  <c r="F270" i="26"/>
  <c r="B274" i="18"/>
  <c r="A274" i="18" s="1"/>
  <c r="F274" i="18"/>
  <c r="L276" i="11"/>
  <c r="J277" i="11" s="1"/>
  <c r="M276" i="11"/>
  <c r="K277" i="11" s="1"/>
  <c r="T273" i="20"/>
  <c r="R19" i="29" l="1"/>
  <c r="O15" i="29" s="1"/>
  <c r="U288" i="29"/>
  <c r="B271" i="26"/>
  <c r="A271" i="26" s="1"/>
  <c r="F271" i="26"/>
  <c r="I277" i="11"/>
  <c r="B275" i="18"/>
  <c r="A275" i="18" s="1"/>
  <c r="F275" i="18"/>
  <c r="B276" i="15"/>
  <c r="A276" i="15" s="1"/>
  <c r="F276" i="15"/>
  <c r="M276" i="15"/>
  <c r="K277" i="15" s="1"/>
  <c r="L276" i="15"/>
  <c r="J277" i="15" s="1"/>
  <c r="S271" i="26"/>
  <c r="T271" i="26" s="1"/>
  <c r="B272" i="24"/>
  <c r="A272" i="24" s="1"/>
  <c r="F272" i="24"/>
  <c r="B273" i="21"/>
  <c r="A273" i="21" s="1"/>
  <c r="F273" i="21"/>
  <c r="D277" i="11"/>
  <c r="I272" i="24"/>
  <c r="S271" i="25"/>
  <c r="E274" i="20"/>
  <c r="B273" i="22"/>
  <c r="A273" i="22" s="1"/>
  <c r="F273" i="22"/>
  <c r="B274" i="19"/>
  <c r="A274" i="19" s="1"/>
  <c r="F274" i="19"/>
  <c r="U274" i="16"/>
  <c r="T275" i="16"/>
  <c r="L275" i="17"/>
  <c r="J276" i="17" s="1"/>
  <c r="M275" i="17"/>
  <c r="K276" i="17" s="1"/>
  <c r="E276" i="17" s="1"/>
  <c r="E275" i="18"/>
  <c r="E277" i="11"/>
  <c r="S275" i="17"/>
  <c r="S272" i="24"/>
  <c r="T272" i="24" s="1"/>
  <c r="I274" i="20"/>
  <c r="D274" i="20"/>
  <c r="M271" i="25"/>
  <c r="K272" i="25" s="1"/>
  <c r="L271" i="25"/>
  <c r="J272" i="25" s="1"/>
  <c r="D272" i="25" s="1"/>
  <c r="I273" i="22"/>
  <c r="M274" i="19"/>
  <c r="K275" i="19" s="1"/>
  <c r="L274" i="19"/>
  <c r="J275" i="19" s="1"/>
  <c r="D275" i="19" s="1"/>
  <c r="S276" i="16"/>
  <c r="U275" i="16" s="1"/>
  <c r="U271" i="22"/>
  <c r="T272" i="22"/>
  <c r="I275" i="18"/>
  <c r="T276" i="11"/>
  <c r="U275" i="11"/>
  <c r="T271" i="24"/>
  <c r="U270" i="24"/>
  <c r="M273" i="21"/>
  <c r="K274" i="21" s="1"/>
  <c r="L273" i="21"/>
  <c r="J274" i="21" s="1"/>
  <c r="B289" i="29"/>
  <c r="F289" i="29"/>
  <c r="I276" i="16"/>
  <c r="D276" i="16"/>
  <c r="M272" i="23"/>
  <c r="K273" i="23" s="1"/>
  <c r="E273" i="23" s="1"/>
  <c r="L272" i="23"/>
  <c r="J273" i="23" s="1"/>
  <c r="I271" i="26"/>
  <c r="S272" i="23"/>
  <c r="S276" i="15"/>
  <c r="E273" i="22"/>
  <c r="S274" i="19"/>
  <c r="T270" i="26"/>
  <c r="U269" i="26"/>
  <c r="B272" i="23"/>
  <c r="A272" i="23" s="1"/>
  <c r="F272" i="23"/>
  <c r="M289" i="29"/>
  <c r="L289" i="29"/>
  <c r="S273" i="21"/>
  <c r="B271" i="25"/>
  <c r="A271" i="25" s="1"/>
  <c r="F271" i="25"/>
  <c r="T289" i="29"/>
  <c r="Q19" i="29" s="1"/>
  <c r="U270" i="26" l="1"/>
  <c r="U271" i="24"/>
  <c r="B272" i="25"/>
  <c r="A272" i="25" s="1"/>
  <c r="F272" i="25"/>
  <c r="T274" i="19"/>
  <c r="U273" i="19"/>
  <c r="I273" i="23"/>
  <c r="T275" i="17"/>
  <c r="U274" i="17"/>
  <c r="Q15" i="29"/>
  <c r="P15" i="29"/>
  <c r="E277" i="15"/>
  <c r="L271" i="26"/>
  <c r="J272" i="26" s="1"/>
  <c r="M271" i="26"/>
  <c r="K272" i="26" s="1"/>
  <c r="B276" i="16"/>
  <c r="A276" i="16" s="1"/>
  <c r="F276" i="16"/>
  <c r="A289" i="29"/>
  <c r="C13" i="29" s="1"/>
  <c r="B12" i="29"/>
  <c r="B13" i="29"/>
  <c r="L273" i="22"/>
  <c r="J274" i="22" s="1"/>
  <c r="M273" i="22"/>
  <c r="K274" i="22" s="1"/>
  <c r="B274" i="20"/>
  <c r="A274" i="20" s="1"/>
  <c r="F274" i="20"/>
  <c r="S277" i="11"/>
  <c r="I276" i="17"/>
  <c r="D276" i="17"/>
  <c r="S274" i="20"/>
  <c r="S273" i="23"/>
  <c r="U272" i="23" s="1"/>
  <c r="M275" i="18"/>
  <c r="K276" i="18" s="1"/>
  <c r="E276" i="18" s="1"/>
  <c r="L275" i="18"/>
  <c r="J276" i="18" s="1"/>
  <c r="B275" i="19"/>
  <c r="A275" i="19" s="1"/>
  <c r="F275" i="19"/>
  <c r="E272" i="25"/>
  <c r="B277" i="11"/>
  <c r="A277" i="11" s="1"/>
  <c r="F277" i="11"/>
  <c r="I277" i="15"/>
  <c r="E274" i="21"/>
  <c r="D273" i="23"/>
  <c r="S273" i="22"/>
  <c r="T272" i="23"/>
  <c r="U271" i="23"/>
  <c r="S276" i="17"/>
  <c r="T276" i="17" s="1"/>
  <c r="T271" i="25"/>
  <c r="U270" i="25"/>
  <c r="L277" i="11"/>
  <c r="J278" i="11" s="1"/>
  <c r="D278" i="11" s="1"/>
  <c r="M277" i="11"/>
  <c r="K278" i="11" s="1"/>
  <c r="U272" i="21"/>
  <c r="T273" i="21"/>
  <c r="E275" i="19"/>
  <c r="U275" i="15"/>
  <c r="T276" i="15"/>
  <c r="L276" i="16"/>
  <c r="J277" i="16" s="1"/>
  <c r="D277" i="16" s="1"/>
  <c r="M276" i="16"/>
  <c r="K277" i="16" s="1"/>
  <c r="I274" i="21"/>
  <c r="I275" i="19"/>
  <c r="I272" i="25"/>
  <c r="L274" i="20"/>
  <c r="J275" i="20" s="1"/>
  <c r="M274" i="20"/>
  <c r="K275" i="20" s="1"/>
  <c r="S275" i="18"/>
  <c r="V19" i="29"/>
  <c r="T276" i="16"/>
  <c r="L272" i="24"/>
  <c r="J273" i="24" s="1"/>
  <c r="M272" i="24"/>
  <c r="K273" i="24" s="1"/>
  <c r="D274" i="21"/>
  <c r="D277" i="15"/>
  <c r="D13" i="29"/>
  <c r="T273" i="23" l="1"/>
  <c r="U275" i="17"/>
  <c r="G12" i="29"/>
  <c r="B273" i="23"/>
  <c r="A273" i="23" s="1"/>
  <c r="F273" i="23"/>
  <c r="B277" i="16"/>
  <c r="A277" i="16" s="1"/>
  <c r="F277" i="16"/>
  <c r="S277" i="15"/>
  <c r="I273" i="24"/>
  <c r="D273" i="24"/>
  <c r="T275" i="18"/>
  <c r="U274" i="18"/>
  <c r="I275" i="20"/>
  <c r="M275" i="19"/>
  <c r="K276" i="19" s="1"/>
  <c r="E276" i="19" s="1"/>
  <c r="L275" i="19"/>
  <c r="J276" i="19" s="1"/>
  <c r="I277" i="16"/>
  <c r="I278" i="11"/>
  <c r="E274" i="22"/>
  <c r="T274" i="20"/>
  <c r="U273" i="20"/>
  <c r="L276" i="17"/>
  <c r="J277" i="17" s="1"/>
  <c r="D277" i="17" s="1"/>
  <c r="M276" i="17"/>
  <c r="K277" i="17" s="1"/>
  <c r="D275" i="20"/>
  <c r="B274" i="21"/>
  <c r="A274" i="21" s="1"/>
  <c r="F274" i="21"/>
  <c r="I276" i="18"/>
  <c r="D276" i="18"/>
  <c r="B276" i="17"/>
  <c r="A276" i="17" s="1"/>
  <c r="F276" i="17"/>
  <c r="U276" i="11"/>
  <c r="T277" i="11"/>
  <c r="I272" i="26"/>
  <c r="D272" i="26"/>
  <c r="L273" i="23"/>
  <c r="J274" i="23" s="1"/>
  <c r="D274" i="23" s="1"/>
  <c r="M273" i="23"/>
  <c r="K274" i="23" s="1"/>
  <c r="B277" i="15"/>
  <c r="A277" i="15" s="1"/>
  <c r="F277" i="15"/>
  <c r="E273" i="24"/>
  <c r="S276" i="18"/>
  <c r="U275" i="18" s="1"/>
  <c r="E277" i="16"/>
  <c r="S274" i="21"/>
  <c r="B278" i="11"/>
  <c r="A278" i="11" s="1"/>
  <c r="F278" i="11"/>
  <c r="I274" i="22"/>
  <c r="D274" i="22"/>
  <c r="L272" i="25"/>
  <c r="J273" i="25" s="1"/>
  <c r="M272" i="25"/>
  <c r="K273" i="25" s="1"/>
  <c r="E273" i="25" s="1"/>
  <c r="M274" i="21"/>
  <c r="K275" i="21" s="1"/>
  <c r="L274" i="21"/>
  <c r="J275" i="21" s="1"/>
  <c r="D275" i="21" s="1"/>
  <c r="S275" i="19"/>
  <c r="U272" i="22"/>
  <c r="T273" i="22"/>
  <c r="M277" i="15"/>
  <c r="K278" i="15" s="1"/>
  <c r="L277" i="15"/>
  <c r="J278" i="15" s="1"/>
  <c r="D278" i="15" s="1"/>
  <c r="S272" i="25"/>
  <c r="E275" i="20"/>
  <c r="E278" i="11"/>
  <c r="E272" i="26"/>
  <c r="E12" i="29"/>
  <c r="E13" i="29"/>
  <c r="E14" i="29"/>
  <c r="D14" i="29"/>
  <c r="D12" i="29"/>
  <c r="N12" i="29" l="1"/>
  <c r="J12" i="29"/>
  <c r="I12" i="29"/>
  <c r="F12" i="29"/>
  <c r="H12" i="29" s="1"/>
  <c r="F13" i="29"/>
  <c r="G13" i="29"/>
  <c r="N13" i="29"/>
  <c r="S273" i="25"/>
  <c r="U272" i="25" s="1"/>
  <c r="U274" i="19"/>
  <c r="T275" i="19"/>
  <c r="U273" i="21"/>
  <c r="T274" i="21"/>
  <c r="S277" i="16"/>
  <c r="B278" i="15"/>
  <c r="A278" i="15" s="1"/>
  <c r="F278" i="15"/>
  <c r="L272" i="26"/>
  <c r="J273" i="26" s="1"/>
  <c r="D273" i="26" s="1"/>
  <c r="M272" i="26"/>
  <c r="K273" i="26" s="1"/>
  <c r="B276" i="18"/>
  <c r="A276" i="18" s="1"/>
  <c r="F276" i="18"/>
  <c r="S274" i="22"/>
  <c r="L275" i="20"/>
  <c r="J276" i="20" s="1"/>
  <c r="D276" i="20" s="1"/>
  <c r="M275" i="20"/>
  <c r="K276" i="20" s="1"/>
  <c r="E276" i="20" s="1"/>
  <c r="U271" i="25"/>
  <c r="T272" i="25"/>
  <c r="I273" i="25"/>
  <c r="D273" i="25"/>
  <c r="B275" i="20"/>
  <c r="A275" i="20" s="1"/>
  <c r="F275" i="20"/>
  <c r="B274" i="23"/>
  <c r="A274" i="23" s="1"/>
  <c r="F274" i="23"/>
  <c r="S275" i="20"/>
  <c r="I275" i="21"/>
  <c r="B274" i="22"/>
  <c r="A274" i="22" s="1"/>
  <c r="F274" i="22"/>
  <c r="E274" i="23"/>
  <c r="B272" i="26"/>
  <c r="A272" i="26" s="1"/>
  <c r="F272" i="26"/>
  <c r="B277" i="17"/>
  <c r="A277" i="17" s="1"/>
  <c r="F277" i="17"/>
  <c r="L276" i="18"/>
  <c r="J277" i="18" s="1"/>
  <c r="M276" i="18"/>
  <c r="K277" i="18" s="1"/>
  <c r="E277" i="17"/>
  <c r="M278" i="11"/>
  <c r="K279" i="11" s="1"/>
  <c r="E279" i="11" s="1"/>
  <c r="L278" i="11"/>
  <c r="J279" i="11" s="1"/>
  <c r="T277" i="15"/>
  <c r="U276" i="15"/>
  <c r="B275" i="21"/>
  <c r="A275" i="21" s="1"/>
  <c r="F275" i="21"/>
  <c r="L277" i="16"/>
  <c r="J278" i="16" s="1"/>
  <c r="M277" i="16"/>
  <c r="K278" i="16" s="1"/>
  <c r="E278" i="16" s="1"/>
  <c r="S278" i="11"/>
  <c r="S276" i="19"/>
  <c r="U275" i="19" s="1"/>
  <c r="S273" i="24"/>
  <c r="I276" i="19"/>
  <c r="D276" i="19"/>
  <c r="B273" i="24"/>
  <c r="A273" i="24" s="1"/>
  <c r="F273" i="24"/>
  <c r="S272" i="26"/>
  <c r="I278" i="15"/>
  <c r="M274" i="22"/>
  <c r="K275" i="22" s="1"/>
  <c r="E275" i="22" s="1"/>
  <c r="L274" i="22"/>
  <c r="J275" i="22" s="1"/>
  <c r="E275" i="21"/>
  <c r="I274" i="23"/>
  <c r="I277" i="17"/>
  <c r="T276" i="18"/>
  <c r="M273" i="24"/>
  <c r="K274" i="24" s="1"/>
  <c r="L273" i="24"/>
  <c r="J274" i="24" s="1"/>
  <c r="D274" i="24" s="1"/>
  <c r="E278" i="15"/>
  <c r="H13" i="29" l="1"/>
  <c r="O13" i="29" s="1"/>
  <c r="K12" i="29"/>
  <c r="L14" i="9" s="1"/>
  <c r="AB14" i="9" s="1"/>
  <c r="AC14" i="9" s="1"/>
  <c r="W14" i="9" s="1"/>
  <c r="X14" i="9" s="1"/>
  <c r="P12" i="29"/>
  <c r="P13" i="29"/>
  <c r="O12" i="29"/>
  <c r="B274" i="24"/>
  <c r="A274" i="24" s="1"/>
  <c r="F274" i="24"/>
  <c r="S278" i="16"/>
  <c r="U277" i="16" s="1"/>
  <c r="B276" i="20"/>
  <c r="A276" i="20" s="1"/>
  <c r="F276" i="20"/>
  <c r="S275" i="21"/>
  <c r="I275" i="22"/>
  <c r="L276" i="19"/>
  <c r="J277" i="19" s="1"/>
  <c r="D277" i="19" s="1"/>
  <c r="M276" i="19"/>
  <c r="K277" i="19" s="1"/>
  <c r="T278" i="11"/>
  <c r="U277" i="11"/>
  <c r="E277" i="18"/>
  <c r="S274" i="23"/>
  <c r="U274" i="20"/>
  <c r="T275" i="20"/>
  <c r="S275" i="22"/>
  <c r="S278" i="15"/>
  <c r="M277" i="17"/>
  <c r="K278" i="17" s="1"/>
  <c r="L277" i="17"/>
  <c r="J278" i="17" s="1"/>
  <c r="U271" i="26"/>
  <c r="T272" i="26"/>
  <c r="I278" i="16"/>
  <c r="D278" i="16"/>
  <c r="I277" i="18"/>
  <c r="S276" i="20"/>
  <c r="U275" i="20" s="1"/>
  <c r="L273" i="25"/>
  <c r="J274" i="25" s="1"/>
  <c r="M273" i="25"/>
  <c r="K274" i="25" s="1"/>
  <c r="U273" i="22"/>
  <c r="T274" i="22"/>
  <c r="I273" i="26"/>
  <c r="M278" i="15"/>
  <c r="K279" i="15" s="1"/>
  <c r="E279" i="15" s="1"/>
  <c r="L278" i="15"/>
  <c r="J279" i="15" s="1"/>
  <c r="U272" i="24"/>
  <c r="T273" i="24"/>
  <c r="S279" i="11"/>
  <c r="U278" i="11" s="1"/>
  <c r="B273" i="26"/>
  <c r="A273" i="26" s="1"/>
  <c r="F273" i="26"/>
  <c r="B273" i="25"/>
  <c r="A273" i="25" s="1"/>
  <c r="F273" i="25"/>
  <c r="I276" i="20"/>
  <c r="L274" i="23"/>
  <c r="J275" i="23" s="1"/>
  <c r="M274" i="23"/>
  <c r="K275" i="23" s="1"/>
  <c r="E274" i="24"/>
  <c r="I279" i="11"/>
  <c r="D279" i="11"/>
  <c r="D275" i="22"/>
  <c r="T273" i="25"/>
  <c r="I274" i="24"/>
  <c r="E273" i="26"/>
  <c r="B276" i="19"/>
  <c r="A276" i="19" s="1"/>
  <c r="F276" i="19"/>
  <c r="S277" i="17"/>
  <c r="M275" i="21"/>
  <c r="K276" i="21" s="1"/>
  <c r="L275" i="21"/>
  <c r="J276" i="21" s="1"/>
  <c r="D277" i="18"/>
  <c r="U276" i="16"/>
  <c r="T277" i="16"/>
  <c r="T276" i="19"/>
  <c r="Q12" i="29" l="1"/>
  <c r="K14" i="9" s="1"/>
  <c r="M14" i="9"/>
  <c r="N14" i="9" s="1"/>
  <c r="P14" i="9" s="1"/>
  <c r="T279" i="11"/>
  <c r="T276" i="20"/>
  <c r="T277" i="17"/>
  <c r="U276" i="17"/>
  <c r="E274" i="25"/>
  <c r="B277" i="18"/>
  <c r="A277" i="18" s="1"/>
  <c r="F277" i="18"/>
  <c r="I275" i="23"/>
  <c r="D275" i="23"/>
  <c r="I279" i="15"/>
  <c r="D279" i="15"/>
  <c r="S273" i="26"/>
  <c r="B275" i="22"/>
  <c r="A275" i="22" s="1"/>
  <c r="F275" i="22"/>
  <c r="T275" i="22"/>
  <c r="U277" i="15"/>
  <c r="T278" i="15"/>
  <c r="T274" i="23"/>
  <c r="U273" i="23"/>
  <c r="E277" i="19"/>
  <c r="E276" i="21"/>
  <c r="B277" i="19"/>
  <c r="A277" i="19" s="1"/>
  <c r="F277" i="19"/>
  <c r="S277" i="18"/>
  <c r="I276" i="21"/>
  <c r="D276" i="21"/>
  <c r="M279" i="11"/>
  <c r="K280" i="11" s="1"/>
  <c r="L279" i="11"/>
  <c r="J280" i="11" s="1"/>
  <c r="D280" i="11" s="1"/>
  <c r="L276" i="20"/>
  <c r="J277" i="20" s="1"/>
  <c r="M276" i="20"/>
  <c r="K277" i="20" s="1"/>
  <c r="I274" i="25"/>
  <c r="M277" i="18"/>
  <c r="K278" i="18" s="1"/>
  <c r="E278" i="18" s="1"/>
  <c r="L277" i="18"/>
  <c r="J278" i="18" s="1"/>
  <c r="B278" i="16"/>
  <c r="A278" i="16" s="1"/>
  <c r="F278" i="16"/>
  <c r="S279" i="15"/>
  <c r="U278" i="15" s="1"/>
  <c r="L275" i="22"/>
  <c r="J276" i="22" s="1"/>
  <c r="D276" i="22" s="1"/>
  <c r="M275" i="22"/>
  <c r="K276" i="22" s="1"/>
  <c r="T278" i="16"/>
  <c r="E278" i="17"/>
  <c r="M274" i="24"/>
  <c r="K275" i="24" s="1"/>
  <c r="E275" i="24" s="1"/>
  <c r="L274" i="24"/>
  <c r="J275" i="24" s="1"/>
  <c r="B279" i="11"/>
  <c r="A279" i="11" s="1"/>
  <c r="F279" i="11"/>
  <c r="S274" i="24"/>
  <c r="D274" i="25"/>
  <c r="M273" i="26"/>
  <c r="K274" i="26" s="1"/>
  <c r="E274" i="26" s="1"/>
  <c r="L273" i="26"/>
  <c r="J274" i="26" s="1"/>
  <c r="U274" i="22"/>
  <c r="M278" i="16"/>
  <c r="K279" i="16" s="1"/>
  <c r="L278" i="16"/>
  <c r="J279" i="16" s="1"/>
  <c r="I278" i="17"/>
  <c r="D278" i="17"/>
  <c r="E275" i="23"/>
  <c r="I277" i="19"/>
  <c r="U274" i="21"/>
  <c r="T275" i="21"/>
  <c r="S274" i="26" l="1"/>
  <c r="U273" i="26" s="1"/>
  <c r="M277" i="19"/>
  <c r="K278" i="19" s="1"/>
  <c r="L277" i="19"/>
  <c r="J278" i="19" s="1"/>
  <c r="S275" i="24"/>
  <c r="T275" i="24" s="1"/>
  <c r="E280" i="11"/>
  <c r="B276" i="22"/>
  <c r="A276" i="22" s="1"/>
  <c r="F276" i="22"/>
  <c r="S275" i="23"/>
  <c r="E277" i="20"/>
  <c r="U276" i="18"/>
  <c r="T277" i="18"/>
  <c r="B278" i="17"/>
  <c r="A278" i="17" s="1"/>
  <c r="F278" i="17"/>
  <c r="I274" i="26"/>
  <c r="D274" i="26"/>
  <c r="B274" i="25"/>
  <c r="A274" i="25" s="1"/>
  <c r="F274" i="25"/>
  <c r="B280" i="11"/>
  <c r="A280" i="11" s="1"/>
  <c r="F280" i="11"/>
  <c r="S278" i="17"/>
  <c r="E276" i="22"/>
  <c r="I277" i="20"/>
  <c r="D277" i="20"/>
  <c r="S276" i="21"/>
  <c r="L279" i="15"/>
  <c r="J280" i="15" s="1"/>
  <c r="D280" i="15" s="1"/>
  <c r="M279" i="15"/>
  <c r="K280" i="15" s="1"/>
  <c r="S274" i="25"/>
  <c r="M278" i="17"/>
  <c r="K279" i="17" s="1"/>
  <c r="E279" i="17" s="1"/>
  <c r="L278" i="17"/>
  <c r="J279" i="17" s="1"/>
  <c r="D279" i="17" s="1"/>
  <c r="I275" i="24"/>
  <c r="D275" i="24"/>
  <c r="M274" i="25"/>
  <c r="K275" i="25" s="1"/>
  <c r="L274" i="25"/>
  <c r="J275" i="25" s="1"/>
  <c r="S278" i="18"/>
  <c r="U277" i="18" s="1"/>
  <c r="B279" i="15"/>
  <c r="A279" i="15" s="1"/>
  <c r="F279" i="15"/>
  <c r="I279" i="16"/>
  <c r="I278" i="18"/>
  <c r="B276" i="21"/>
  <c r="A276" i="21" s="1"/>
  <c r="F276" i="21"/>
  <c r="M275" i="23"/>
  <c r="K276" i="23" s="1"/>
  <c r="E276" i="23" s="1"/>
  <c r="L275" i="23"/>
  <c r="J276" i="23" s="1"/>
  <c r="D276" i="23" s="1"/>
  <c r="E279" i="16"/>
  <c r="T274" i="24"/>
  <c r="U273" i="24"/>
  <c r="I276" i="22"/>
  <c r="D279" i="16"/>
  <c r="I280" i="11"/>
  <c r="L276" i="21"/>
  <c r="J277" i="21" s="1"/>
  <c r="M276" i="21"/>
  <c r="K277" i="21" s="1"/>
  <c r="E277" i="21" s="1"/>
  <c r="S277" i="19"/>
  <c r="T279" i="15"/>
  <c r="T273" i="26"/>
  <c r="U272" i="26"/>
  <c r="B275" i="23"/>
  <c r="A275" i="23" s="1"/>
  <c r="F275" i="23"/>
  <c r="D278" i="18"/>
  <c r="T274" i="26" l="1"/>
  <c r="U274" i="24"/>
  <c r="S276" i="23"/>
  <c r="U275" i="23" s="1"/>
  <c r="I277" i="21"/>
  <c r="M278" i="18"/>
  <c r="K279" i="18" s="1"/>
  <c r="L278" i="18"/>
  <c r="J279" i="18" s="1"/>
  <c r="D279" i="18" s="1"/>
  <c r="I275" i="25"/>
  <c r="T274" i="25"/>
  <c r="U273" i="25"/>
  <c r="S279" i="17"/>
  <c r="T279" i="17" s="1"/>
  <c r="B279" i="17"/>
  <c r="A279" i="17" s="1"/>
  <c r="F279" i="17"/>
  <c r="S277" i="20"/>
  <c r="S280" i="11"/>
  <c r="T277" i="19"/>
  <c r="U276" i="19"/>
  <c r="L276" i="22"/>
  <c r="J277" i="22" s="1"/>
  <c r="M276" i="22"/>
  <c r="K277" i="22" s="1"/>
  <c r="E277" i="22" s="1"/>
  <c r="E280" i="15"/>
  <c r="S276" i="22"/>
  <c r="D275" i="25"/>
  <c r="E278" i="19"/>
  <c r="M280" i="11"/>
  <c r="K281" i="11" s="1"/>
  <c r="E281" i="11" s="1"/>
  <c r="L280" i="11"/>
  <c r="J281" i="11" s="1"/>
  <c r="D277" i="21"/>
  <c r="B280" i="15"/>
  <c r="A280" i="15" s="1"/>
  <c r="F280" i="15"/>
  <c r="B275" i="24"/>
  <c r="A275" i="24" s="1"/>
  <c r="F275" i="24"/>
  <c r="I280" i="15"/>
  <c r="T275" i="23"/>
  <c r="U274" i="23"/>
  <c r="B278" i="18"/>
  <c r="A278" i="18" s="1"/>
  <c r="F278" i="18"/>
  <c r="L275" i="24"/>
  <c r="J276" i="24" s="1"/>
  <c r="D276" i="24" s="1"/>
  <c r="M275" i="24"/>
  <c r="K276" i="24" s="1"/>
  <c r="S277" i="21"/>
  <c r="U276" i="21" s="1"/>
  <c r="I278" i="19"/>
  <c r="D278" i="19"/>
  <c r="S279" i="16"/>
  <c r="I279" i="17"/>
  <c r="B277" i="20"/>
  <c r="A277" i="20" s="1"/>
  <c r="F277" i="20"/>
  <c r="M274" i="26"/>
  <c r="K275" i="26" s="1"/>
  <c r="L274" i="26"/>
  <c r="J275" i="26" s="1"/>
  <c r="B276" i="23"/>
  <c r="A276" i="23" s="1"/>
  <c r="F276" i="23"/>
  <c r="B279" i="16"/>
  <c r="A279" i="16" s="1"/>
  <c r="F279" i="16"/>
  <c r="I276" i="23"/>
  <c r="L279" i="16"/>
  <c r="J280" i="16" s="1"/>
  <c r="M279" i="16"/>
  <c r="K280" i="16" s="1"/>
  <c r="E275" i="25"/>
  <c r="U275" i="21"/>
  <c r="T276" i="21"/>
  <c r="L277" i="20"/>
  <c r="J278" i="20" s="1"/>
  <c r="M277" i="20"/>
  <c r="K278" i="20" s="1"/>
  <c r="T278" i="17"/>
  <c r="U277" i="17"/>
  <c r="B274" i="26"/>
  <c r="A274" i="26" s="1"/>
  <c r="F274" i="26"/>
  <c r="T278" i="18"/>
  <c r="T277" i="21" l="1"/>
  <c r="T276" i="23"/>
  <c r="B279" i="18"/>
  <c r="A279" i="18" s="1"/>
  <c r="F279" i="18"/>
  <c r="I275" i="26"/>
  <c r="S278" i="19"/>
  <c r="S280" i="15"/>
  <c r="T277" i="20"/>
  <c r="U276" i="20"/>
  <c r="I278" i="20"/>
  <c r="E275" i="26"/>
  <c r="E276" i="24"/>
  <c r="B276" i="24"/>
  <c r="A276" i="24" s="1"/>
  <c r="F276" i="24"/>
  <c r="E279" i="18"/>
  <c r="S275" i="25"/>
  <c r="I280" i="16"/>
  <c r="T279" i="16"/>
  <c r="U278" i="16"/>
  <c r="I276" i="24"/>
  <c r="I281" i="11"/>
  <c r="D281" i="11"/>
  <c r="S277" i="22"/>
  <c r="T277" i="22" s="1"/>
  <c r="U279" i="11"/>
  <c r="T280" i="11"/>
  <c r="M275" i="25"/>
  <c r="K276" i="25" s="1"/>
  <c r="E276" i="25" s="1"/>
  <c r="L275" i="25"/>
  <c r="J276" i="25" s="1"/>
  <c r="D276" i="25" s="1"/>
  <c r="B278" i="19"/>
  <c r="A278" i="19" s="1"/>
  <c r="F278" i="19"/>
  <c r="L280" i="15"/>
  <c r="J281" i="15" s="1"/>
  <c r="M280" i="15"/>
  <c r="K281" i="15" s="1"/>
  <c r="I277" i="22"/>
  <c r="D277" i="22"/>
  <c r="I279" i="18"/>
  <c r="L279" i="17"/>
  <c r="J280" i="17" s="1"/>
  <c r="M279" i="17"/>
  <c r="K280" i="17" s="1"/>
  <c r="M278" i="19"/>
  <c r="K279" i="19" s="1"/>
  <c r="E279" i="19" s="1"/>
  <c r="L278" i="19"/>
  <c r="J279" i="19" s="1"/>
  <c r="B277" i="21"/>
  <c r="A277" i="21" s="1"/>
  <c r="F277" i="21"/>
  <c r="B275" i="25"/>
  <c r="A275" i="25" s="1"/>
  <c r="F275" i="25"/>
  <c r="S281" i="11"/>
  <c r="D275" i="26"/>
  <c r="U278" i="17"/>
  <c r="L276" i="23"/>
  <c r="J277" i="23" s="1"/>
  <c r="M276" i="23"/>
  <c r="K277" i="23" s="1"/>
  <c r="D280" i="16"/>
  <c r="D278" i="20"/>
  <c r="E280" i="16"/>
  <c r="T276" i="22"/>
  <c r="U275" i="22"/>
  <c r="E278" i="20"/>
  <c r="M277" i="21"/>
  <c r="K278" i="21" s="1"/>
  <c r="L277" i="21"/>
  <c r="J278" i="21" s="1"/>
  <c r="B275" i="26" l="1"/>
  <c r="A275" i="26" s="1"/>
  <c r="F275" i="26"/>
  <c r="B277" i="22"/>
  <c r="A277" i="22" s="1"/>
  <c r="F277" i="22"/>
  <c r="M276" i="24"/>
  <c r="K277" i="24" s="1"/>
  <c r="E277" i="24" s="1"/>
  <c r="L276" i="24"/>
  <c r="J277" i="24" s="1"/>
  <c r="S276" i="25"/>
  <c r="U275" i="25" s="1"/>
  <c r="S279" i="19"/>
  <c r="T279" i="19" s="1"/>
  <c r="E278" i="21"/>
  <c r="E277" i="23"/>
  <c r="I279" i="19"/>
  <c r="M277" i="22"/>
  <c r="K278" i="22" s="1"/>
  <c r="L277" i="22"/>
  <c r="J278" i="22" s="1"/>
  <c r="L280" i="16"/>
  <c r="J281" i="16" s="1"/>
  <c r="M280" i="16"/>
  <c r="K281" i="16" s="1"/>
  <c r="E281" i="16" s="1"/>
  <c r="T278" i="19"/>
  <c r="U277" i="19"/>
  <c r="I277" i="23"/>
  <c r="D277" i="23"/>
  <c r="D279" i="19"/>
  <c r="I276" i="25"/>
  <c r="U280" i="11"/>
  <c r="B281" i="11"/>
  <c r="A281" i="11" s="1"/>
  <c r="F281" i="11"/>
  <c r="S276" i="24"/>
  <c r="S275" i="26"/>
  <c r="U279" i="15"/>
  <c r="T280" i="15"/>
  <c r="M275" i="26"/>
  <c r="K276" i="26" s="1"/>
  <c r="E276" i="26" s="1"/>
  <c r="L275" i="26"/>
  <c r="J276" i="26" s="1"/>
  <c r="D276" i="26" s="1"/>
  <c r="I278" i="21"/>
  <c r="B280" i="16"/>
  <c r="A280" i="16" s="1"/>
  <c r="F280" i="16"/>
  <c r="B276" i="25"/>
  <c r="A276" i="25" s="1"/>
  <c r="F276" i="25"/>
  <c r="I280" i="17"/>
  <c r="D280" i="17"/>
  <c r="I281" i="15"/>
  <c r="D281" i="15"/>
  <c r="L281" i="11"/>
  <c r="J282" i="11" s="1"/>
  <c r="D282" i="11" s="1"/>
  <c r="M281" i="11"/>
  <c r="K282" i="11" s="1"/>
  <c r="M278" i="20"/>
  <c r="K279" i="20" s="1"/>
  <c r="E279" i="20" s="1"/>
  <c r="L278" i="20"/>
  <c r="J279" i="20" s="1"/>
  <c r="S279" i="18"/>
  <c r="S278" i="20"/>
  <c r="U276" i="22"/>
  <c r="S280" i="16"/>
  <c r="B278" i="20"/>
  <c r="A278" i="20" s="1"/>
  <c r="F278" i="20"/>
  <c r="D278" i="21"/>
  <c r="E280" i="17"/>
  <c r="M279" i="18"/>
  <c r="K280" i="18" s="1"/>
  <c r="L279" i="18"/>
  <c r="J280" i="18" s="1"/>
  <c r="T281" i="11"/>
  <c r="U274" i="25"/>
  <c r="T275" i="25"/>
  <c r="E281" i="15"/>
  <c r="T276" i="25" l="1"/>
  <c r="U278" i="19"/>
  <c r="S277" i="24"/>
  <c r="U276" i="24" s="1"/>
  <c r="T278" i="20"/>
  <c r="U277" i="20"/>
  <c r="L276" i="25"/>
  <c r="J277" i="25" s="1"/>
  <c r="M276" i="25"/>
  <c r="K277" i="25" s="1"/>
  <c r="I281" i="16"/>
  <c r="B278" i="21"/>
  <c r="A278" i="21" s="1"/>
  <c r="F278" i="21"/>
  <c r="S279" i="20"/>
  <c r="T279" i="20" s="1"/>
  <c r="U274" i="26"/>
  <c r="T275" i="26"/>
  <c r="B282" i="11"/>
  <c r="A282" i="11" s="1"/>
  <c r="F282" i="11"/>
  <c r="I278" i="22"/>
  <c r="D278" i="22"/>
  <c r="U279" i="16"/>
  <c r="T280" i="16"/>
  <c r="T279" i="18"/>
  <c r="U278" i="18"/>
  <c r="E282" i="11"/>
  <c r="L281" i="15"/>
  <c r="J282" i="15" s="1"/>
  <c r="M281" i="15"/>
  <c r="K282" i="15" s="1"/>
  <c r="D281" i="16"/>
  <c r="I276" i="26"/>
  <c r="B279" i="19"/>
  <c r="A279" i="19" s="1"/>
  <c r="F279" i="19"/>
  <c r="B277" i="23"/>
  <c r="A277" i="23" s="1"/>
  <c r="F277" i="23"/>
  <c r="E278" i="22"/>
  <c r="I279" i="20"/>
  <c r="B281" i="15"/>
  <c r="A281" i="15" s="1"/>
  <c r="F281" i="15"/>
  <c r="L280" i="17"/>
  <c r="J281" i="17" s="1"/>
  <c r="D281" i="17" s="1"/>
  <c r="M280" i="17"/>
  <c r="K281" i="17" s="1"/>
  <c r="L278" i="21"/>
  <c r="J279" i="21" s="1"/>
  <c r="D279" i="21" s="1"/>
  <c r="M278" i="21"/>
  <c r="K279" i="21" s="1"/>
  <c r="E279" i="21" s="1"/>
  <c r="S276" i="26"/>
  <c r="U275" i="26" s="1"/>
  <c r="B276" i="26"/>
  <c r="A276" i="26" s="1"/>
  <c r="F276" i="26"/>
  <c r="S281" i="15"/>
  <c r="I280" i="18"/>
  <c r="D280" i="18"/>
  <c r="S281" i="16"/>
  <c r="S277" i="23"/>
  <c r="S280" i="17"/>
  <c r="D279" i="20"/>
  <c r="E280" i="18"/>
  <c r="I282" i="11"/>
  <c r="B280" i="17"/>
  <c r="A280" i="17" s="1"/>
  <c r="F280" i="17"/>
  <c r="U275" i="24"/>
  <c r="T276" i="24"/>
  <c r="M277" i="23"/>
  <c r="K278" i="23" s="1"/>
  <c r="E278" i="23" s="1"/>
  <c r="L277" i="23"/>
  <c r="J278" i="23" s="1"/>
  <c r="D278" i="23" s="1"/>
  <c r="L279" i="19"/>
  <c r="J280" i="19" s="1"/>
  <c r="M279" i="19"/>
  <c r="K280" i="19" s="1"/>
  <c r="S278" i="21"/>
  <c r="I277" i="24"/>
  <c r="D277" i="24"/>
  <c r="T277" i="24" l="1"/>
  <c r="U278" i="20"/>
  <c r="B278" i="23"/>
  <c r="A278" i="23" s="1"/>
  <c r="F278" i="23"/>
  <c r="U277" i="21"/>
  <c r="T278" i="21"/>
  <c r="B281" i="17"/>
  <c r="A281" i="17" s="1"/>
  <c r="F281" i="17"/>
  <c r="B279" i="20"/>
  <c r="A279" i="20" s="1"/>
  <c r="F279" i="20"/>
  <c r="E280" i="19"/>
  <c r="T277" i="23"/>
  <c r="U276" i="23"/>
  <c r="I281" i="17"/>
  <c r="I282" i="15"/>
  <c r="I277" i="25"/>
  <c r="D277" i="25"/>
  <c r="T280" i="17"/>
  <c r="U279" i="17"/>
  <c r="E282" i="15"/>
  <c r="M279" i="20"/>
  <c r="K280" i="20" s="1"/>
  <c r="L279" i="20"/>
  <c r="J280" i="20" s="1"/>
  <c r="S282" i="11"/>
  <c r="T281" i="16"/>
  <c r="I278" i="23"/>
  <c r="S278" i="23"/>
  <c r="T278" i="23" s="1"/>
  <c r="B278" i="22"/>
  <c r="A278" i="22" s="1"/>
  <c r="F278" i="22"/>
  <c r="M278" i="22"/>
  <c r="K279" i="22" s="1"/>
  <c r="E279" i="22" s="1"/>
  <c r="L278" i="22"/>
  <c r="J279" i="22" s="1"/>
  <c r="E277" i="25"/>
  <c r="E281" i="17"/>
  <c r="L280" i="18"/>
  <c r="J281" i="18" s="1"/>
  <c r="D281" i="18" s="1"/>
  <c r="M280" i="18"/>
  <c r="K281" i="18" s="1"/>
  <c r="E281" i="18" s="1"/>
  <c r="S278" i="22"/>
  <c r="M276" i="26"/>
  <c r="K277" i="26" s="1"/>
  <c r="L276" i="26"/>
  <c r="J277" i="26" s="1"/>
  <c r="B279" i="21"/>
  <c r="A279" i="21" s="1"/>
  <c r="F279" i="21"/>
  <c r="B277" i="24"/>
  <c r="A277" i="24" s="1"/>
  <c r="F277" i="24"/>
  <c r="I280" i="19"/>
  <c r="L277" i="24"/>
  <c r="J278" i="24" s="1"/>
  <c r="M277" i="24"/>
  <c r="K278" i="24" s="1"/>
  <c r="S279" i="21"/>
  <c r="M282" i="11"/>
  <c r="K283" i="11" s="1"/>
  <c r="E283" i="11" s="1"/>
  <c r="L282" i="11"/>
  <c r="J283" i="11" s="1"/>
  <c r="S280" i="18"/>
  <c r="B280" i="18"/>
  <c r="A280" i="18" s="1"/>
  <c r="F280" i="18"/>
  <c r="T281" i="15"/>
  <c r="U280" i="15"/>
  <c r="I279" i="21"/>
  <c r="D282" i="15"/>
  <c r="D280" i="19"/>
  <c r="B281" i="16"/>
  <c r="A281" i="16" s="1"/>
  <c r="F281" i="16"/>
  <c r="U280" i="16"/>
  <c r="T276" i="26"/>
  <c r="M281" i="16"/>
  <c r="K282" i="16" s="1"/>
  <c r="L281" i="16"/>
  <c r="J282" i="16" s="1"/>
  <c r="D282" i="16" s="1"/>
  <c r="B282" i="16" l="1"/>
  <c r="A282" i="16" s="1"/>
  <c r="F282" i="16"/>
  <c r="S283" i="11"/>
  <c r="T283" i="11" s="1"/>
  <c r="M279" i="21"/>
  <c r="K280" i="21" s="1"/>
  <c r="L279" i="21"/>
  <c r="J280" i="21" s="1"/>
  <c r="I277" i="26"/>
  <c r="D277" i="26"/>
  <c r="S281" i="17"/>
  <c r="I280" i="20"/>
  <c r="E280" i="20"/>
  <c r="U278" i="21"/>
  <c r="B282" i="15"/>
  <c r="A282" i="15" s="1"/>
  <c r="F282" i="15"/>
  <c r="B281" i="18"/>
  <c r="A281" i="18" s="1"/>
  <c r="F281" i="18"/>
  <c r="I283" i="11"/>
  <c r="D283" i="11"/>
  <c r="E278" i="24"/>
  <c r="S279" i="22"/>
  <c r="U278" i="22" s="1"/>
  <c r="I279" i="22"/>
  <c r="D279" i="22"/>
  <c r="L278" i="23"/>
  <c r="J279" i="23" s="1"/>
  <c r="M278" i="23"/>
  <c r="K279" i="23" s="1"/>
  <c r="M277" i="25"/>
  <c r="K278" i="25" s="1"/>
  <c r="E278" i="25" s="1"/>
  <c r="L277" i="25"/>
  <c r="J278" i="25" s="1"/>
  <c r="D278" i="25" s="1"/>
  <c r="L281" i="17"/>
  <c r="J282" i="17" s="1"/>
  <c r="M281" i="17"/>
  <c r="K282" i="17" s="1"/>
  <c r="D280" i="20"/>
  <c r="T279" i="21"/>
  <c r="I282" i="16"/>
  <c r="S281" i="18"/>
  <c r="U280" i="18" s="1"/>
  <c r="S277" i="25"/>
  <c r="B277" i="25"/>
  <c r="A277" i="25" s="1"/>
  <c r="F277" i="25"/>
  <c r="E282" i="16"/>
  <c r="T280" i="18"/>
  <c r="U279" i="18"/>
  <c r="M280" i="19"/>
  <c r="K281" i="19" s="1"/>
  <c r="L280" i="19"/>
  <c r="J281" i="19" s="1"/>
  <c r="D281" i="19" s="1"/>
  <c r="E277" i="26"/>
  <c r="U277" i="23"/>
  <c r="B280" i="19"/>
  <c r="A280" i="19" s="1"/>
  <c r="F280" i="19"/>
  <c r="I278" i="24"/>
  <c r="D278" i="24"/>
  <c r="U277" i="22"/>
  <c r="T278" i="22"/>
  <c r="I281" i="18"/>
  <c r="T282" i="11"/>
  <c r="U281" i="11"/>
  <c r="S282" i="15"/>
  <c r="M282" i="15"/>
  <c r="K283" i="15" s="1"/>
  <c r="L282" i="15"/>
  <c r="J283" i="15" s="1"/>
  <c r="S280" i="19"/>
  <c r="I283" i="15" l="1"/>
  <c r="M281" i="18"/>
  <c r="K282" i="18" s="1"/>
  <c r="L281" i="18"/>
  <c r="J282" i="18" s="1"/>
  <c r="L277" i="26"/>
  <c r="J278" i="26" s="1"/>
  <c r="D278" i="26" s="1"/>
  <c r="M277" i="26"/>
  <c r="K278" i="26" s="1"/>
  <c r="E278" i="26" s="1"/>
  <c r="I280" i="21"/>
  <c r="D280" i="21"/>
  <c r="E281" i="19"/>
  <c r="M278" i="24"/>
  <c r="K279" i="24" s="1"/>
  <c r="L278" i="24"/>
  <c r="J279" i="24" s="1"/>
  <c r="D279" i="24" s="1"/>
  <c r="B281" i="19"/>
  <c r="A281" i="19" s="1"/>
  <c r="F281" i="19"/>
  <c r="B278" i="25"/>
  <c r="A278" i="25" s="1"/>
  <c r="F278" i="25"/>
  <c r="T277" i="25"/>
  <c r="U276" i="25"/>
  <c r="I278" i="25"/>
  <c r="E279" i="23"/>
  <c r="M279" i="22"/>
  <c r="K280" i="22" s="1"/>
  <c r="L279" i="22"/>
  <c r="J280" i="22" s="1"/>
  <c r="D280" i="22" s="1"/>
  <c r="S278" i="24"/>
  <c r="S280" i="20"/>
  <c r="B277" i="26"/>
  <c r="A277" i="26" s="1"/>
  <c r="F277" i="26"/>
  <c r="E280" i="21"/>
  <c r="B279" i="22"/>
  <c r="A279" i="22" s="1"/>
  <c r="F279" i="22"/>
  <c r="B283" i="11"/>
  <c r="A283" i="11" s="1"/>
  <c r="F283" i="11"/>
  <c r="E282" i="17"/>
  <c r="B278" i="24"/>
  <c r="A278" i="24" s="1"/>
  <c r="F278" i="24"/>
  <c r="S277" i="26"/>
  <c r="B280" i="20"/>
  <c r="A280" i="20" s="1"/>
  <c r="F280" i="20"/>
  <c r="I282" i="17"/>
  <c r="D282" i="17"/>
  <c r="L283" i="11"/>
  <c r="J284" i="11" s="1"/>
  <c r="D284" i="11" s="1"/>
  <c r="M283" i="11"/>
  <c r="K284" i="11" s="1"/>
  <c r="U280" i="17"/>
  <c r="T281" i="17"/>
  <c r="E283" i="15"/>
  <c r="U279" i="19"/>
  <c r="T280" i="19"/>
  <c r="U281" i="15"/>
  <c r="T282" i="15"/>
  <c r="U282" i="11"/>
  <c r="T279" i="22"/>
  <c r="I281" i="19"/>
  <c r="T281" i="18"/>
  <c r="S282" i="16"/>
  <c r="S278" i="25"/>
  <c r="U277" i="25" s="1"/>
  <c r="M282" i="16"/>
  <c r="K283" i="16" s="1"/>
  <c r="L282" i="16"/>
  <c r="J283" i="16" s="1"/>
  <c r="I279" i="23"/>
  <c r="D279" i="23"/>
  <c r="D283" i="15"/>
  <c r="L280" i="20"/>
  <c r="J281" i="20" s="1"/>
  <c r="M280" i="20"/>
  <c r="K281" i="20" s="1"/>
  <c r="E281" i="20" s="1"/>
  <c r="S281" i="20" l="1"/>
  <c r="U280" i="20" s="1"/>
  <c r="B284" i="11"/>
  <c r="A284" i="11" s="1"/>
  <c r="F284" i="11"/>
  <c r="T282" i="16"/>
  <c r="U281" i="16"/>
  <c r="U277" i="24"/>
  <c r="T278" i="24"/>
  <c r="I282" i="18"/>
  <c r="D282" i="18"/>
  <c r="M279" i="23"/>
  <c r="K280" i="23" s="1"/>
  <c r="E280" i="23" s="1"/>
  <c r="L279" i="23"/>
  <c r="J280" i="23" s="1"/>
  <c r="D280" i="23" s="1"/>
  <c r="T277" i="26"/>
  <c r="U276" i="26"/>
  <c r="B280" i="22"/>
  <c r="A280" i="22" s="1"/>
  <c r="F280" i="22"/>
  <c r="E282" i="18"/>
  <c r="S283" i="15"/>
  <c r="T280" i="20"/>
  <c r="U279" i="20"/>
  <c r="E280" i="22"/>
  <c r="L278" i="25"/>
  <c r="J279" i="25" s="1"/>
  <c r="M278" i="25"/>
  <c r="K279" i="25" s="1"/>
  <c r="I284" i="11"/>
  <c r="S278" i="26"/>
  <c r="T278" i="26" s="1"/>
  <c r="S282" i="17"/>
  <c r="S280" i="21"/>
  <c r="B278" i="26"/>
  <c r="A278" i="26" s="1"/>
  <c r="F278" i="26"/>
  <c r="S281" i="19"/>
  <c r="I278" i="26"/>
  <c r="I281" i="20"/>
  <c r="L282" i="17"/>
  <c r="J283" i="17" s="1"/>
  <c r="D283" i="17" s="1"/>
  <c r="M282" i="17"/>
  <c r="K283" i="17" s="1"/>
  <c r="E283" i="17" s="1"/>
  <c r="I280" i="22"/>
  <c r="B280" i="21"/>
  <c r="A280" i="21" s="1"/>
  <c r="F280" i="21"/>
  <c r="B283" i="15"/>
  <c r="A283" i="15" s="1"/>
  <c r="F283" i="15"/>
  <c r="B279" i="23"/>
  <c r="A279" i="23" s="1"/>
  <c r="F279" i="23"/>
  <c r="I283" i="16"/>
  <c r="D283" i="16"/>
  <c r="E283" i="16"/>
  <c r="M281" i="19"/>
  <c r="K282" i="19" s="1"/>
  <c r="E282" i="19" s="1"/>
  <c r="L281" i="19"/>
  <c r="J282" i="19" s="1"/>
  <c r="E284" i="11"/>
  <c r="B282" i="17"/>
  <c r="A282" i="17" s="1"/>
  <c r="F282" i="17"/>
  <c r="D281" i="20"/>
  <c r="B279" i="24"/>
  <c r="A279" i="24" s="1"/>
  <c r="F279" i="24"/>
  <c r="E279" i="24"/>
  <c r="S279" i="23"/>
  <c r="T278" i="25"/>
  <c r="I279" i="24"/>
  <c r="M280" i="21"/>
  <c r="K281" i="21" s="1"/>
  <c r="L280" i="21"/>
  <c r="J281" i="21" s="1"/>
  <c r="D281" i="21" s="1"/>
  <c r="L283" i="15"/>
  <c r="J284" i="15" s="1"/>
  <c r="D284" i="15" s="1"/>
  <c r="M283" i="15"/>
  <c r="K284" i="15" s="1"/>
  <c r="T281" i="20" l="1"/>
  <c r="U277" i="26"/>
  <c r="B284" i="15"/>
  <c r="A284" i="15" s="1"/>
  <c r="F284" i="15"/>
  <c r="S282" i="19"/>
  <c r="U281" i="19" s="1"/>
  <c r="S283" i="17"/>
  <c r="T283" i="17" s="1"/>
  <c r="U278" i="23"/>
  <c r="T279" i="23"/>
  <c r="B283" i="17"/>
  <c r="A283" i="17" s="1"/>
  <c r="F283" i="17"/>
  <c r="L283" i="16"/>
  <c r="J284" i="16" s="1"/>
  <c r="D284" i="16" s="1"/>
  <c r="M283" i="16"/>
  <c r="K284" i="16" s="1"/>
  <c r="E284" i="16" s="1"/>
  <c r="L280" i="22"/>
  <c r="J281" i="22" s="1"/>
  <c r="M280" i="22"/>
  <c r="K281" i="22" s="1"/>
  <c r="T282" i="17"/>
  <c r="U281" i="17"/>
  <c r="S280" i="23"/>
  <c r="M281" i="20"/>
  <c r="K282" i="20" s="1"/>
  <c r="L281" i="20"/>
  <c r="J282" i="20" s="1"/>
  <c r="D282" i="20" s="1"/>
  <c r="S279" i="24"/>
  <c r="B281" i="20"/>
  <c r="A281" i="20" s="1"/>
  <c r="F281" i="20"/>
  <c r="S284" i="11"/>
  <c r="S283" i="16"/>
  <c r="E281" i="21"/>
  <c r="E279" i="25"/>
  <c r="S282" i="18"/>
  <c r="I280" i="23"/>
  <c r="L282" i="18"/>
  <c r="J283" i="18" s="1"/>
  <c r="M282" i="18"/>
  <c r="K283" i="18" s="1"/>
  <c r="I282" i="19"/>
  <c r="D282" i="19"/>
  <c r="B280" i="23"/>
  <c r="A280" i="23" s="1"/>
  <c r="F280" i="23"/>
  <c r="U280" i="19"/>
  <c r="T281" i="19"/>
  <c r="S280" i="22"/>
  <c r="E284" i="15"/>
  <c r="B282" i="18"/>
  <c r="A282" i="18" s="1"/>
  <c r="F282" i="18"/>
  <c r="I284" i="15"/>
  <c r="B281" i="21"/>
  <c r="A281" i="21" s="1"/>
  <c r="F281" i="21"/>
  <c r="I283" i="17"/>
  <c r="M284" i="11"/>
  <c r="K285" i="11" s="1"/>
  <c r="L284" i="11"/>
  <c r="J285" i="11" s="1"/>
  <c r="T283" i="15"/>
  <c r="U282" i="15"/>
  <c r="I281" i="21"/>
  <c r="M279" i="24"/>
  <c r="K280" i="24" s="1"/>
  <c r="E280" i="24" s="1"/>
  <c r="L279" i="24"/>
  <c r="J280" i="24" s="1"/>
  <c r="B283" i="16"/>
  <c r="A283" i="16" s="1"/>
  <c r="F283" i="16"/>
  <c r="M278" i="26"/>
  <c r="K279" i="26" s="1"/>
  <c r="L278" i="26"/>
  <c r="J279" i="26" s="1"/>
  <c r="T280" i="21"/>
  <c r="U279" i="21"/>
  <c r="I279" i="25"/>
  <c r="D279" i="25"/>
  <c r="U282" i="17" l="1"/>
  <c r="B284" i="16"/>
  <c r="A284" i="16" s="1"/>
  <c r="F284" i="16"/>
  <c r="E279" i="26"/>
  <c r="I280" i="24"/>
  <c r="D280" i="24"/>
  <c r="I285" i="11"/>
  <c r="D285" i="11"/>
  <c r="S280" i="24"/>
  <c r="U279" i="24" s="1"/>
  <c r="M284" i="15"/>
  <c r="K285" i="15" s="1"/>
  <c r="E285" i="15" s="1"/>
  <c r="L284" i="15"/>
  <c r="J285" i="15" s="1"/>
  <c r="I283" i="18"/>
  <c r="S281" i="21"/>
  <c r="T280" i="22"/>
  <c r="U279" i="22"/>
  <c r="L282" i="19"/>
  <c r="J283" i="19" s="1"/>
  <c r="M282" i="19"/>
  <c r="K283" i="19" s="1"/>
  <c r="S284" i="16"/>
  <c r="T284" i="16" s="1"/>
  <c r="B282" i="20"/>
  <c r="A282" i="20" s="1"/>
  <c r="F282" i="20"/>
  <c r="I281" i="22"/>
  <c r="D281" i="22"/>
  <c r="T280" i="23"/>
  <c r="L279" i="25"/>
  <c r="J280" i="25" s="1"/>
  <c r="D280" i="25" s="1"/>
  <c r="M279" i="25"/>
  <c r="K280" i="25" s="1"/>
  <c r="E280" i="25" s="1"/>
  <c r="B282" i="19"/>
  <c r="A282" i="19" s="1"/>
  <c r="F282" i="19"/>
  <c r="T282" i="18"/>
  <c r="U281" i="18"/>
  <c r="U283" i="11"/>
  <c r="T284" i="11"/>
  <c r="E282" i="20"/>
  <c r="I284" i="16"/>
  <c r="S284" i="15"/>
  <c r="E283" i="18"/>
  <c r="U282" i="16"/>
  <c r="T283" i="16"/>
  <c r="T279" i="24"/>
  <c r="U278" i="24"/>
  <c r="B279" i="25"/>
  <c r="A279" i="25" s="1"/>
  <c r="F279" i="25"/>
  <c r="I279" i="26"/>
  <c r="D279" i="26"/>
  <c r="M281" i="21"/>
  <c r="K282" i="21" s="1"/>
  <c r="L281" i="21"/>
  <c r="J282" i="21" s="1"/>
  <c r="M283" i="17"/>
  <c r="K284" i="17" s="1"/>
  <c r="L283" i="17"/>
  <c r="J284" i="17" s="1"/>
  <c r="D283" i="18"/>
  <c r="E281" i="22"/>
  <c r="T282" i="19"/>
  <c r="M280" i="23"/>
  <c r="K281" i="23" s="1"/>
  <c r="L280" i="23"/>
  <c r="J281" i="23" s="1"/>
  <c r="S279" i="25"/>
  <c r="E285" i="11"/>
  <c r="I282" i="20"/>
  <c r="U279" i="23"/>
  <c r="T280" i="24" l="1"/>
  <c r="E284" i="17"/>
  <c r="S282" i="20"/>
  <c r="T279" i="25"/>
  <c r="U278" i="25"/>
  <c r="I282" i="21"/>
  <c r="D282" i="21"/>
  <c r="S283" i="18"/>
  <c r="I281" i="23"/>
  <c r="D281" i="23"/>
  <c r="B283" i="18"/>
  <c r="A283" i="18" s="1"/>
  <c r="F283" i="18"/>
  <c r="S285" i="15"/>
  <c r="U284" i="15" s="1"/>
  <c r="I280" i="25"/>
  <c r="B281" i="22"/>
  <c r="A281" i="22" s="1"/>
  <c r="F281" i="22"/>
  <c r="E282" i="21"/>
  <c r="I285" i="15"/>
  <c r="D285" i="15"/>
  <c r="L285" i="11"/>
  <c r="J286" i="11" s="1"/>
  <c r="D286" i="11" s="1"/>
  <c r="M285" i="11"/>
  <c r="K286" i="11" s="1"/>
  <c r="L280" i="24"/>
  <c r="J281" i="24" s="1"/>
  <c r="M280" i="24"/>
  <c r="K281" i="24" s="1"/>
  <c r="S280" i="25"/>
  <c r="U279" i="25" s="1"/>
  <c r="M281" i="22"/>
  <c r="K282" i="22" s="1"/>
  <c r="L281" i="22"/>
  <c r="J282" i="22" s="1"/>
  <c r="I283" i="19"/>
  <c r="M283" i="18"/>
  <c r="K284" i="18" s="1"/>
  <c r="L283" i="18"/>
  <c r="J284" i="18" s="1"/>
  <c r="B280" i="24"/>
  <c r="A280" i="24" s="1"/>
  <c r="F280" i="24"/>
  <c r="S281" i="22"/>
  <c r="L279" i="26"/>
  <c r="J280" i="26" s="1"/>
  <c r="D280" i="26" s="1"/>
  <c r="M279" i="26"/>
  <c r="K280" i="26" s="1"/>
  <c r="E280" i="26" s="1"/>
  <c r="B285" i="11"/>
  <c r="A285" i="11" s="1"/>
  <c r="F285" i="11"/>
  <c r="M282" i="20"/>
  <c r="K283" i="20" s="1"/>
  <c r="E283" i="20" s="1"/>
  <c r="L282" i="20"/>
  <c r="J283" i="20" s="1"/>
  <c r="S285" i="11"/>
  <c r="E281" i="23"/>
  <c r="I284" i="17"/>
  <c r="D284" i="17"/>
  <c r="B279" i="26"/>
  <c r="A279" i="26" s="1"/>
  <c r="F279" i="26"/>
  <c r="B280" i="25"/>
  <c r="A280" i="25" s="1"/>
  <c r="F280" i="25"/>
  <c r="U283" i="16"/>
  <c r="U283" i="15"/>
  <c r="T284" i="15"/>
  <c r="L284" i="16"/>
  <c r="J285" i="16" s="1"/>
  <c r="M284" i="16"/>
  <c r="K285" i="16" s="1"/>
  <c r="D283" i="19"/>
  <c r="E283" i="19"/>
  <c r="T281" i="21"/>
  <c r="U280" i="21"/>
  <c r="S279" i="26"/>
  <c r="T280" i="25" l="1"/>
  <c r="B280" i="26"/>
  <c r="A280" i="26" s="1"/>
  <c r="F280" i="26"/>
  <c r="S283" i="20"/>
  <c r="U282" i="20" s="1"/>
  <c r="I285" i="16"/>
  <c r="D285" i="16"/>
  <c r="B284" i="17"/>
  <c r="A284" i="17" s="1"/>
  <c r="F284" i="17"/>
  <c r="I284" i="18"/>
  <c r="L285" i="15"/>
  <c r="J286" i="15" s="1"/>
  <c r="D286" i="15" s="1"/>
  <c r="M285" i="15"/>
  <c r="K286" i="15" s="1"/>
  <c r="U281" i="20"/>
  <c r="T282" i="20"/>
  <c r="E282" i="22"/>
  <c r="B281" i="23"/>
  <c r="A281" i="23" s="1"/>
  <c r="F281" i="23"/>
  <c r="L282" i="21"/>
  <c r="J283" i="21" s="1"/>
  <c r="D283" i="21" s="1"/>
  <c r="M282" i="21"/>
  <c r="K283" i="21" s="1"/>
  <c r="E283" i="21" s="1"/>
  <c r="B283" i="19"/>
  <c r="A283" i="19" s="1"/>
  <c r="F283" i="19"/>
  <c r="L284" i="17"/>
  <c r="J285" i="17" s="1"/>
  <c r="M284" i="17"/>
  <c r="K285" i="17" s="1"/>
  <c r="E285" i="17" s="1"/>
  <c r="E286" i="11"/>
  <c r="B286" i="11"/>
  <c r="A286" i="11" s="1"/>
  <c r="F286" i="11"/>
  <c r="U280" i="22"/>
  <c r="T281" i="22"/>
  <c r="M283" i="19"/>
  <c r="K284" i="19" s="1"/>
  <c r="E284" i="19" s="1"/>
  <c r="L283" i="19"/>
  <c r="J284" i="19" s="1"/>
  <c r="D284" i="19" s="1"/>
  <c r="I286" i="11"/>
  <c r="B285" i="15"/>
  <c r="A285" i="15" s="1"/>
  <c r="F285" i="15"/>
  <c r="M280" i="25"/>
  <c r="K281" i="25" s="1"/>
  <c r="L280" i="25"/>
  <c r="J281" i="25" s="1"/>
  <c r="U282" i="18"/>
  <c r="T283" i="18"/>
  <c r="S284" i="17"/>
  <c r="S283" i="19"/>
  <c r="I280" i="26"/>
  <c r="I281" i="24"/>
  <c r="T279" i="26"/>
  <c r="U278" i="26"/>
  <c r="U284" i="11"/>
  <c r="T285" i="11"/>
  <c r="S282" i="21"/>
  <c r="E284" i="18"/>
  <c r="S280" i="26"/>
  <c r="T280" i="26" s="1"/>
  <c r="E285" i="16"/>
  <c r="T285" i="15"/>
  <c r="S281" i="23"/>
  <c r="I283" i="20"/>
  <c r="D283" i="20"/>
  <c r="D281" i="24"/>
  <c r="I282" i="22"/>
  <c r="E281" i="24"/>
  <c r="D282" i="22"/>
  <c r="D284" i="18"/>
  <c r="L281" i="23"/>
  <c r="J282" i="23" s="1"/>
  <c r="D282" i="23" s="1"/>
  <c r="M281" i="23"/>
  <c r="K282" i="23" s="1"/>
  <c r="B282" i="21"/>
  <c r="A282" i="21" s="1"/>
  <c r="F282" i="21"/>
  <c r="U279" i="26" l="1"/>
  <c r="T283" i="20"/>
  <c r="S284" i="19"/>
  <c r="U283" i="19" s="1"/>
  <c r="B282" i="22"/>
  <c r="A282" i="22" s="1"/>
  <c r="F282" i="22"/>
  <c r="B281" i="24"/>
  <c r="A281" i="24" s="1"/>
  <c r="F281" i="24"/>
  <c r="S285" i="16"/>
  <c r="S285" i="17"/>
  <c r="U284" i="17" s="1"/>
  <c r="M284" i="18"/>
  <c r="K285" i="18" s="1"/>
  <c r="E285" i="18" s="1"/>
  <c r="L284" i="18"/>
  <c r="J285" i="18" s="1"/>
  <c r="D285" i="18" s="1"/>
  <c r="T281" i="23"/>
  <c r="U280" i="23"/>
  <c r="B282" i="23"/>
  <c r="A282" i="23" s="1"/>
  <c r="F282" i="23"/>
  <c r="I282" i="23"/>
  <c r="B283" i="20"/>
  <c r="A283" i="20" s="1"/>
  <c r="F283" i="20"/>
  <c r="E282" i="23"/>
  <c r="T282" i="21"/>
  <c r="U281" i="21"/>
  <c r="I281" i="25"/>
  <c r="D281" i="25"/>
  <c r="I285" i="17"/>
  <c r="E286" i="15"/>
  <c r="D285" i="17"/>
  <c r="L285" i="16"/>
  <c r="J286" i="16" s="1"/>
  <c r="D286" i="16" s="1"/>
  <c r="M285" i="16"/>
  <c r="K286" i="16" s="1"/>
  <c r="E286" i="16" s="1"/>
  <c r="S281" i="24"/>
  <c r="S284" i="18"/>
  <c r="M280" i="26"/>
  <c r="K281" i="26" s="1"/>
  <c r="L280" i="26"/>
  <c r="J281" i="26" s="1"/>
  <c r="S286" i="11"/>
  <c r="B284" i="19"/>
  <c r="A284" i="19" s="1"/>
  <c r="F284" i="19"/>
  <c r="B285" i="16"/>
  <c r="A285" i="16" s="1"/>
  <c r="F285" i="16"/>
  <c r="S283" i="21"/>
  <c r="T283" i="21" s="1"/>
  <c r="U283" i="17"/>
  <c r="T284" i="17"/>
  <c r="B286" i="15"/>
  <c r="A286" i="15" s="1"/>
  <c r="F286" i="15"/>
  <c r="S282" i="22"/>
  <c r="B283" i="21"/>
  <c r="A283" i="21" s="1"/>
  <c r="F283" i="21"/>
  <c r="B284" i="18"/>
  <c r="A284" i="18" s="1"/>
  <c r="F284" i="18"/>
  <c r="L282" i="22"/>
  <c r="J283" i="22" s="1"/>
  <c r="D283" i="22" s="1"/>
  <c r="M282" i="22"/>
  <c r="K283" i="22" s="1"/>
  <c r="E283" i="22" s="1"/>
  <c r="L283" i="20"/>
  <c r="J284" i="20" s="1"/>
  <c r="M283" i="20"/>
  <c r="K284" i="20" s="1"/>
  <c r="L281" i="24"/>
  <c r="J282" i="24" s="1"/>
  <c r="D282" i="24" s="1"/>
  <c r="M281" i="24"/>
  <c r="K282" i="24" s="1"/>
  <c r="E282" i="24" s="1"/>
  <c r="U282" i="19"/>
  <c r="T283" i="19"/>
  <c r="E281" i="25"/>
  <c r="L286" i="11"/>
  <c r="J287" i="11" s="1"/>
  <c r="M286" i="11"/>
  <c r="K287" i="11" s="1"/>
  <c r="E287" i="11" s="1"/>
  <c r="I284" i="19"/>
  <c r="I283" i="21"/>
  <c r="I286" i="15"/>
  <c r="T284" i="19" l="1"/>
  <c r="S287" i="11"/>
  <c r="T287" i="11" s="1"/>
  <c r="B282" i="24"/>
  <c r="A282" i="24" s="1"/>
  <c r="F282" i="24"/>
  <c r="S283" i="22"/>
  <c r="U282" i="22" s="1"/>
  <c r="S286" i="16"/>
  <c r="M283" i="21"/>
  <c r="K284" i="21" s="1"/>
  <c r="L283" i="21"/>
  <c r="J284" i="21" s="1"/>
  <c r="I284" i="20"/>
  <c r="B285" i="18"/>
  <c r="A285" i="18" s="1"/>
  <c r="F285" i="18"/>
  <c r="B286" i="16"/>
  <c r="A286" i="16" s="1"/>
  <c r="F286" i="16"/>
  <c r="S285" i="18"/>
  <c r="T285" i="18" s="1"/>
  <c r="B283" i="22"/>
  <c r="A283" i="22" s="1"/>
  <c r="F283" i="22"/>
  <c r="S282" i="24"/>
  <c r="U281" i="24" s="1"/>
  <c r="B285" i="17"/>
  <c r="A285" i="17" s="1"/>
  <c r="F285" i="17"/>
  <c r="M285" i="17"/>
  <c r="K286" i="17" s="1"/>
  <c r="L285" i="17"/>
  <c r="J286" i="17" s="1"/>
  <c r="D286" i="17" s="1"/>
  <c r="M282" i="23"/>
  <c r="K283" i="23" s="1"/>
  <c r="E283" i="23" s="1"/>
  <c r="L282" i="23"/>
  <c r="J283" i="23" s="1"/>
  <c r="L284" i="19"/>
  <c r="J285" i="19" s="1"/>
  <c r="M284" i="19"/>
  <c r="K285" i="19" s="1"/>
  <c r="I283" i="22"/>
  <c r="E281" i="26"/>
  <c r="U280" i="24"/>
  <c r="T281" i="24"/>
  <c r="S286" i="15"/>
  <c r="I285" i="18"/>
  <c r="I287" i="11"/>
  <c r="D287" i="11"/>
  <c r="I282" i="24"/>
  <c r="U281" i="22"/>
  <c r="T282" i="22"/>
  <c r="I286" i="16"/>
  <c r="L286" i="15"/>
  <c r="J287" i="15" s="1"/>
  <c r="M286" i="15"/>
  <c r="K287" i="15" s="1"/>
  <c r="S281" i="25"/>
  <c r="I281" i="26"/>
  <c r="D281" i="26"/>
  <c r="M281" i="25"/>
  <c r="K282" i="25" s="1"/>
  <c r="L281" i="25"/>
  <c r="J282" i="25" s="1"/>
  <c r="D282" i="25" s="1"/>
  <c r="S282" i="23"/>
  <c r="E284" i="20"/>
  <c r="T285" i="17"/>
  <c r="T286" i="11"/>
  <c r="U285" i="11"/>
  <c r="T284" i="18"/>
  <c r="U283" i="18"/>
  <c r="B281" i="25"/>
  <c r="A281" i="25" s="1"/>
  <c r="F281" i="25"/>
  <c r="U282" i="21"/>
  <c r="D284" i="20"/>
  <c r="U284" i="16"/>
  <c r="T285" i="16"/>
  <c r="U286" i="11" l="1"/>
  <c r="T283" i="22"/>
  <c r="S284" i="20"/>
  <c r="B281" i="26"/>
  <c r="A281" i="26" s="1"/>
  <c r="F281" i="26"/>
  <c r="T281" i="25"/>
  <c r="U280" i="25"/>
  <c r="M286" i="16"/>
  <c r="K287" i="16" s="1"/>
  <c r="L286" i="16"/>
  <c r="J287" i="16" s="1"/>
  <c r="S283" i="23"/>
  <c r="U282" i="23" s="1"/>
  <c r="S281" i="26"/>
  <c r="I284" i="21"/>
  <c r="D284" i="21"/>
  <c r="I282" i="25"/>
  <c r="L281" i="26"/>
  <c r="J282" i="26" s="1"/>
  <c r="D282" i="26" s="1"/>
  <c r="M281" i="26"/>
  <c r="K282" i="26" s="1"/>
  <c r="I287" i="15"/>
  <c r="D287" i="15"/>
  <c r="M282" i="24"/>
  <c r="K283" i="24" s="1"/>
  <c r="L282" i="24"/>
  <c r="J283" i="24" s="1"/>
  <c r="M283" i="22"/>
  <c r="K284" i="22" s="1"/>
  <c r="L283" i="22"/>
  <c r="J284" i="22" s="1"/>
  <c r="B286" i="17"/>
  <c r="A286" i="17" s="1"/>
  <c r="F286" i="17"/>
  <c r="E284" i="21"/>
  <c r="T282" i="23"/>
  <c r="U281" i="23"/>
  <c r="T286" i="15"/>
  <c r="U285" i="15"/>
  <c r="I285" i="19"/>
  <c r="D285" i="19"/>
  <c r="E286" i="17"/>
  <c r="L284" i="20"/>
  <c r="J285" i="20" s="1"/>
  <c r="M284" i="20"/>
  <c r="K285" i="20" s="1"/>
  <c r="E285" i="20" s="1"/>
  <c r="M287" i="11"/>
  <c r="K288" i="11" s="1"/>
  <c r="L287" i="11"/>
  <c r="J288" i="11" s="1"/>
  <c r="I283" i="23"/>
  <c r="D283" i="23"/>
  <c r="T286" i="16"/>
  <c r="B282" i="25"/>
  <c r="A282" i="25" s="1"/>
  <c r="F282" i="25"/>
  <c r="U285" i="16"/>
  <c r="B284" i="20"/>
  <c r="A284" i="20" s="1"/>
  <c r="F284" i="20"/>
  <c r="U284" i="18"/>
  <c r="E282" i="25"/>
  <c r="B287" i="11"/>
  <c r="A287" i="11" s="1"/>
  <c r="F287" i="11"/>
  <c r="L285" i="18"/>
  <c r="J286" i="18" s="1"/>
  <c r="M285" i="18"/>
  <c r="K286" i="18" s="1"/>
  <c r="E287" i="15"/>
  <c r="T282" i="24"/>
  <c r="E285" i="19"/>
  <c r="I286" i="17"/>
  <c r="T283" i="23" l="1"/>
  <c r="S285" i="20"/>
  <c r="T285" i="20" s="1"/>
  <c r="E286" i="18"/>
  <c r="S284" i="21"/>
  <c r="E284" i="22"/>
  <c r="U280" i="26"/>
  <c r="T281" i="26"/>
  <c r="S282" i="25"/>
  <c r="B283" i="23"/>
  <c r="A283" i="23" s="1"/>
  <c r="F283" i="23"/>
  <c r="S286" i="17"/>
  <c r="L287" i="15"/>
  <c r="J288" i="15" s="1"/>
  <c r="M287" i="15"/>
  <c r="K288" i="15" s="1"/>
  <c r="E288" i="15" s="1"/>
  <c r="B282" i="26"/>
  <c r="A282" i="26" s="1"/>
  <c r="F282" i="26"/>
  <c r="E283" i="24"/>
  <c r="M284" i="21"/>
  <c r="K285" i="21" s="1"/>
  <c r="L284" i="21"/>
  <c r="J285" i="21" s="1"/>
  <c r="D285" i="21" s="1"/>
  <c r="E287" i="16"/>
  <c r="S285" i="19"/>
  <c r="I288" i="11"/>
  <c r="I285" i="20"/>
  <c r="M285" i="19"/>
  <c r="K286" i="19" s="1"/>
  <c r="E286" i="19" s="1"/>
  <c r="L285" i="19"/>
  <c r="J286" i="19" s="1"/>
  <c r="D286" i="19" s="1"/>
  <c r="L282" i="25"/>
  <c r="J283" i="25" s="1"/>
  <c r="M282" i="25"/>
  <c r="K283" i="25" s="1"/>
  <c r="B284" i="21"/>
  <c r="A284" i="21" s="1"/>
  <c r="F284" i="21"/>
  <c r="I286" i="18"/>
  <c r="D286" i="18"/>
  <c r="E288" i="11"/>
  <c r="I283" i="24"/>
  <c r="D283" i="24"/>
  <c r="I287" i="16"/>
  <c r="D287" i="16"/>
  <c r="M286" i="17"/>
  <c r="K287" i="17" s="1"/>
  <c r="E287" i="17" s="1"/>
  <c r="L286" i="17"/>
  <c r="J287" i="17" s="1"/>
  <c r="S287" i="15"/>
  <c r="D288" i="11"/>
  <c r="D285" i="20"/>
  <c r="L283" i="23"/>
  <c r="J284" i="23" s="1"/>
  <c r="M283" i="23"/>
  <c r="K284" i="23" s="1"/>
  <c r="B285" i="19"/>
  <c r="A285" i="19" s="1"/>
  <c r="F285" i="19"/>
  <c r="I284" i="22"/>
  <c r="D284" i="22"/>
  <c r="B287" i="15"/>
  <c r="A287" i="15" s="1"/>
  <c r="F287" i="15"/>
  <c r="I282" i="26"/>
  <c r="E282" i="26"/>
  <c r="T284" i="20"/>
  <c r="U283" i="20"/>
  <c r="U284" i="20" l="1"/>
  <c r="B285" i="21"/>
  <c r="A285" i="21" s="1"/>
  <c r="F285" i="21"/>
  <c r="S287" i="17"/>
  <c r="U286" i="17" s="1"/>
  <c r="S282" i="26"/>
  <c r="S288" i="15"/>
  <c r="T288" i="15" s="1"/>
  <c r="B286" i="18"/>
  <c r="A286" i="18" s="1"/>
  <c r="F286" i="18"/>
  <c r="U284" i="19"/>
  <c r="T285" i="19"/>
  <c r="S283" i="24"/>
  <c r="I288" i="15"/>
  <c r="S284" i="22"/>
  <c r="B284" i="22"/>
  <c r="A284" i="22" s="1"/>
  <c r="F284" i="22"/>
  <c r="I284" i="23"/>
  <c r="M287" i="16"/>
  <c r="K288" i="16" s="1"/>
  <c r="E288" i="16" s="1"/>
  <c r="L287" i="16"/>
  <c r="J288" i="16" s="1"/>
  <c r="M285" i="20"/>
  <c r="K286" i="20" s="1"/>
  <c r="L285" i="20"/>
  <c r="J286" i="20" s="1"/>
  <c r="D286" i="20" s="1"/>
  <c r="T286" i="17"/>
  <c r="U285" i="17"/>
  <c r="B285" i="20"/>
  <c r="A285" i="20" s="1"/>
  <c r="F285" i="20"/>
  <c r="I287" i="17"/>
  <c r="D287" i="17"/>
  <c r="S288" i="11"/>
  <c r="L286" i="18"/>
  <c r="J287" i="18" s="1"/>
  <c r="D287" i="18" s="1"/>
  <c r="M286" i="18"/>
  <c r="K287" i="18" s="1"/>
  <c r="E287" i="18" s="1"/>
  <c r="I286" i="19"/>
  <c r="S287" i="16"/>
  <c r="U281" i="25"/>
  <c r="T282" i="25"/>
  <c r="U283" i="21"/>
  <c r="T284" i="21"/>
  <c r="E284" i="23"/>
  <c r="B287" i="16"/>
  <c r="A287" i="16" s="1"/>
  <c r="F287" i="16"/>
  <c r="I285" i="21"/>
  <c r="S286" i="18"/>
  <c r="M282" i="26"/>
  <c r="K283" i="26" s="1"/>
  <c r="E283" i="26" s="1"/>
  <c r="L282" i="26"/>
  <c r="J283" i="26" s="1"/>
  <c r="B286" i="19"/>
  <c r="A286" i="19" s="1"/>
  <c r="F286" i="19"/>
  <c r="T287" i="15"/>
  <c r="U286" i="15"/>
  <c r="L283" i="24"/>
  <c r="J284" i="24" s="1"/>
  <c r="M283" i="24"/>
  <c r="K284" i="24" s="1"/>
  <c r="I283" i="25"/>
  <c r="D283" i="25"/>
  <c r="S286" i="19"/>
  <c r="D284" i="23"/>
  <c r="D288" i="15"/>
  <c r="M284" i="22"/>
  <c r="K285" i="22" s="1"/>
  <c r="L284" i="22"/>
  <c r="J285" i="22" s="1"/>
  <c r="B288" i="11"/>
  <c r="A288" i="11" s="1"/>
  <c r="F288" i="11"/>
  <c r="B283" i="24"/>
  <c r="A283" i="24" s="1"/>
  <c r="F283" i="24"/>
  <c r="L288" i="11"/>
  <c r="J289" i="11" s="1"/>
  <c r="M288" i="11"/>
  <c r="K289" i="11" s="1"/>
  <c r="E289" i="11" s="1"/>
  <c r="E283" i="25"/>
  <c r="E285" i="21"/>
  <c r="S289" i="11" l="1"/>
  <c r="U289" i="11" s="1"/>
  <c r="P19" i="11"/>
  <c r="N19" i="11"/>
  <c r="O19" i="11" s="1"/>
  <c r="S288" i="16"/>
  <c r="I285" i="22"/>
  <c r="S287" i="18"/>
  <c r="T287" i="18" s="1"/>
  <c r="I288" i="16"/>
  <c r="T284" i="22"/>
  <c r="U283" i="22"/>
  <c r="I289" i="11"/>
  <c r="I284" i="24"/>
  <c r="U287" i="15"/>
  <c r="D288" i="16"/>
  <c r="U286" i="16"/>
  <c r="T287" i="16"/>
  <c r="B287" i="17"/>
  <c r="A287" i="17" s="1"/>
  <c r="F287" i="17"/>
  <c r="B287" i="18"/>
  <c r="A287" i="18" s="1"/>
  <c r="F287" i="18"/>
  <c r="S283" i="26"/>
  <c r="B284" i="23"/>
  <c r="A284" i="23" s="1"/>
  <c r="F284" i="23"/>
  <c r="L285" i="21"/>
  <c r="J286" i="21" s="1"/>
  <c r="M285" i="21"/>
  <c r="K286" i="21" s="1"/>
  <c r="E286" i="21" s="1"/>
  <c r="I287" i="18"/>
  <c r="I286" i="20"/>
  <c r="L284" i="23"/>
  <c r="J285" i="23" s="1"/>
  <c r="M284" i="23"/>
  <c r="K285" i="23" s="1"/>
  <c r="D285" i="22"/>
  <c r="U281" i="26"/>
  <c r="T282" i="26"/>
  <c r="L286" i="19"/>
  <c r="J287" i="19" s="1"/>
  <c r="M286" i="19"/>
  <c r="K287" i="19" s="1"/>
  <c r="T283" i="24"/>
  <c r="U282" i="24"/>
  <c r="U285" i="19"/>
  <c r="S285" i="21"/>
  <c r="B283" i="25"/>
  <c r="A283" i="25" s="1"/>
  <c r="F283" i="25"/>
  <c r="I283" i="26"/>
  <c r="D283" i="26"/>
  <c r="B286" i="20"/>
  <c r="A286" i="20" s="1"/>
  <c r="F286" i="20"/>
  <c r="L288" i="15"/>
  <c r="J289" i="15" s="1"/>
  <c r="M288" i="15"/>
  <c r="K289" i="15" s="1"/>
  <c r="E289" i="15" s="1"/>
  <c r="S283" i="25"/>
  <c r="D289" i="11"/>
  <c r="B288" i="15"/>
  <c r="A288" i="15" s="1"/>
  <c r="F288" i="15"/>
  <c r="D284" i="24"/>
  <c r="M283" i="25"/>
  <c r="K284" i="25" s="1"/>
  <c r="E284" i="25" s="1"/>
  <c r="L283" i="25"/>
  <c r="J284" i="25" s="1"/>
  <c r="U285" i="18"/>
  <c r="T286" i="18"/>
  <c r="S284" i="23"/>
  <c r="T288" i="11"/>
  <c r="U287" i="11"/>
  <c r="M287" i="17"/>
  <c r="K288" i="17" s="1"/>
  <c r="L287" i="17"/>
  <c r="J288" i="17" s="1"/>
  <c r="T287" i="17"/>
  <c r="E286" i="20"/>
  <c r="E285" i="22"/>
  <c r="E284" i="24"/>
  <c r="T286" i="19"/>
  <c r="T289" i="11" l="1"/>
  <c r="Q19" i="11" s="1"/>
  <c r="P15" i="11" s="1"/>
  <c r="U288" i="11"/>
  <c r="R19" i="11" s="1"/>
  <c r="U286" i="18"/>
  <c r="I289" i="15"/>
  <c r="M289" i="15" s="1"/>
  <c r="T284" i="23"/>
  <c r="U283" i="23"/>
  <c r="U284" i="21"/>
  <c r="T285" i="21"/>
  <c r="S286" i="20"/>
  <c r="B289" i="11"/>
  <c r="F289" i="11"/>
  <c r="U282" i="26"/>
  <c r="L289" i="11"/>
  <c r="M289" i="11"/>
  <c r="S285" i="22"/>
  <c r="L283" i="26"/>
  <c r="J284" i="26" s="1"/>
  <c r="D284" i="26" s="1"/>
  <c r="M283" i="26"/>
  <c r="K284" i="26" s="1"/>
  <c r="M287" i="18"/>
  <c r="K288" i="18" s="1"/>
  <c r="L287" i="18"/>
  <c r="J288" i="18" s="1"/>
  <c r="B288" i="16"/>
  <c r="A288" i="16" s="1"/>
  <c r="F288" i="16"/>
  <c r="M288" i="16"/>
  <c r="K289" i="16" s="1"/>
  <c r="E289" i="16" s="1"/>
  <c r="L288" i="16"/>
  <c r="J289" i="16" s="1"/>
  <c r="D289" i="16" s="1"/>
  <c r="E285" i="23"/>
  <c r="S286" i="21"/>
  <c r="U285" i="21" s="1"/>
  <c r="E287" i="19"/>
  <c r="I285" i="23"/>
  <c r="I288" i="17"/>
  <c r="I284" i="25"/>
  <c r="S284" i="25"/>
  <c r="U283" i="25" s="1"/>
  <c r="B283" i="26"/>
  <c r="A283" i="26" s="1"/>
  <c r="F283" i="26"/>
  <c r="I287" i="19"/>
  <c r="D287" i="19"/>
  <c r="T283" i="26"/>
  <c r="D285" i="23"/>
  <c r="D288" i="17"/>
  <c r="T288" i="16"/>
  <c r="L285" i="22"/>
  <c r="J286" i="22" s="1"/>
  <c r="D286" i="22" s="1"/>
  <c r="M285" i="22"/>
  <c r="K286" i="22" s="1"/>
  <c r="S284" i="24"/>
  <c r="E288" i="17"/>
  <c r="B284" i="24"/>
  <c r="A284" i="24" s="1"/>
  <c r="F284" i="24"/>
  <c r="D289" i="15"/>
  <c r="U282" i="25"/>
  <c r="T283" i="25"/>
  <c r="S289" i="15"/>
  <c r="P19" i="15"/>
  <c r="N19" i="15"/>
  <c r="O19" i="15" s="1"/>
  <c r="D284" i="25"/>
  <c r="B285" i="22"/>
  <c r="A285" i="22" s="1"/>
  <c r="F285" i="22"/>
  <c r="L286" i="20"/>
  <c r="J287" i="20" s="1"/>
  <c r="M286" i="20"/>
  <c r="K287" i="20" s="1"/>
  <c r="I286" i="21"/>
  <c r="D286" i="21"/>
  <c r="U287" i="16"/>
  <c r="M284" i="24"/>
  <c r="K285" i="24" s="1"/>
  <c r="E285" i="24" s="1"/>
  <c r="L284" i="24"/>
  <c r="J285" i="24" s="1"/>
  <c r="Q15" i="11" l="1"/>
  <c r="O15" i="11"/>
  <c r="V19" i="11"/>
  <c r="L289" i="15"/>
  <c r="B289" i="16"/>
  <c r="F289" i="16"/>
  <c r="S285" i="24"/>
  <c r="T285" i="24" s="1"/>
  <c r="U289" i="15"/>
  <c r="U288" i="15"/>
  <c r="T289" i="15"/>
  <c r="Q19" i="15" s="1"/>
  <c r="U283" i="24"/>
  <c r="T284" i="24"/>
  <c r="L287" i="19"/>
  <c r="J288" i="19" s="1"/>
  <c r="M287" i="19"/>
  <c r="K288" i="19" s="1"/>
  <c r="E288" i="19" s="1"/>
  <c r="S289" i="16"/>
  <c r="P19" i="16"/>
  <c r="N19" i="16"/>
  <c r="O19" i="16" s="1"/>
  <c r="I288" i="18"/>
  <c r="D288" i="18"/>
  <c r="U285" i="20"/>
  <c r="T286" i="20"/>
  <c r="B286" i="21"/>
  <c r="A286" i="21" s="1"/>
  <c r="F286" i="21"/>
  <c r="I287" i="20"/>
  <c r="D287" i="20"/>
  <c r="B284" i="25"/>
  <c r="A284" i="25" s="1"/>
  <c r="F284" i="25"/>
  <c r="B289" i="15"/>
  <c r="F289" i="15"/>
  <c r="B288" i="17"/>
  <c r="A288" i="17" s="1"/>
  <c r="F288" i="17"/>
  <c r="L285" i="23"/>
  <c r="J286" i="23" s="1"/>
  <c r="D286" i="23" s="1"/>
  <c r="M285" i="23"/>
  <c r="K286" i="23" s="1"/>
  <c r="E288" i="18"/>
  <c r="T286" i="21"/>
  <c r="I285" i="24"/>
  <c r="S288" i="17"/>
  <c r="B285" i="23"/>
  <c r="A285" i="23" s="1"/>
  <c r="F285" i="23"/>
  <c r="B287" i="19"/>
  <c r="A287" i="19" s="1"/>
  <c r="F287" i="19"/>
  <c r="B284" i="26"/>
  <c r="A284" i="26" s="1"/>
  <c r="F284" i="26"/>
  <c r="S287" i="19"/>
  <c r="E284" i="26"/>
  <c r="U284" i="22"/>
  <c r="T285" i="22"/>
  <c r="A289" i="11"/>
  <c r="C13" i="11" s="1"/>
  <c r="B12" i="11"/>
  <c r="B13" i="11"/>
  <c r="M286" i="21"/>
  <c r="K287" i="21" s="1"/>
  <c r="L286" i="21"/>
  <c r="J287" i="21" s="1"/>
  <c r="D287" i="21" s="1"/>
  <c r="B286" i="22"/>
  <c r="A286" i="22" s="1"/>
  <c r="F286" i="22"/>
  <c r="T284" i="25"/>
  <c r="D285" i="24"/>
  <c r="I286" i="22"/>
  <c r="M284" i="25"/>
  <c r="K285" i="25" s="1"/>
  <c r="L284" i="25"/>
  <c r="J285" i="25" s="1"/>
  <c r="L288" i="17"/>
  <c r="J289" i="17" s="1"/>
  <c r="M288" i="17"/>
  <c r="K289" i="17" s="1"/>
  <c r="E289" i="17" s="1"/>
  <c r="S285" i="23"/>
  <c r="E286" i="23"/>
  <c r="I289" i="16"/>
  <c r="I284" i="26"/>
  <c r="E286" i="22"/>
  <c r="E287" i="20"/>
  <c r="E13" i="11"/>
  <c r="R19" i="15" l="1"/>
  <c r="O15" i="15" s="1"/>
  <c r="I289" i="17"/>
  <c r="M289" i="17" s="1"/>
  <c r="S288" i="19"/>
  <c r="U287" i="19" s="1"/>
  <c r="S289" i="17"/>
  <c r="U289" i="17" s="1"/>
  <c r="P19" i="17"/>
  <c r="N19" i="17"/>
  <c r="O19" i="17" s="1"/>
  <c r="A289" i="15"/>
  <c r="C13" i="15" s="1"/>
  <c r="B13" i="15"/>
  <c r="B12" i="15"/>
  <c r="B287" i="20"/>
  <c r="A287" i="20" s="1"/>
  <c r="F287" i="20"/>
  <c r="I288" i="19"/>
  <c r="L284" i="26"/>
  <c r="J285" i="26" s="1"/>
  <c r="M284" i="26"/>
  <c r="K285" i="26" s="1"/>
  <c r="E285" i="26" s="1"/>
  <c r="I285" i="25"/>
  <c r="B285" i="24"/>
  <c r="A285" i="24" s="1"/>
  <c r="F285" i="24"/>
  <c r="U286" i="19"/>
  <c r="T287" i="19"/>
  <c r="B286" i="23"/>
  <c r="A286" i="23" s="1"/>
  <c r="F286" i="23"/>
  <c r="U287" i="17"/>
  <c r="T288" i="17"/>
  <c r="D289" i="17"/>
  <c r="B287" i="21"/>
  <c r="A287" i="21" s="1"/>
  <c r="F287" i="21"/>
  <c r="B288" i="18"/>
  <c r="A288" i="18" s="1"/>
  <c r="F288" i="18"/>
  <c r="P15" i="15"/>
  <c r="Q15" i="15"/>
  <c r="D288" i="19"/>
  <c r="S288" i="18"/>
  <c r="D285" i="25"/>
  <c r="M287" i="20"/>
  <c r="K288" i="20" s="1"/>
  <c r="E288" i="20" s="1"/>
  <c r="L287" i="20"/>
  <c r="J288" i="20" s="1"/>
  <c r="D288" i="20" s="1"/>
  <c r="U289" i="16"/>
  <c r="R19" i="16" s="1"/>
  <c r="T289" i="16"/>
  <c r="Q19" i="16" s="1"/>
  <c r="U288" i="16"/>
  <c r="U284" i="23"/>
  <c r="T285" i="23"/>
  <c r="S287" i="20"/>
  <c r="L289" i="16"/>
  <c r="M289" i="16"/>
  <c r="E285" i="25"/>
  <c r="I287" i="21"/>
  <c r="S286" i="22"/>
  <c r="S286" i="23"/>
  <c r="T286" i="23" s="1"/>
  <c r="L286" i="22"/>
  <c r="J287" i="22" s="1"/>
  <c r="M286" i="22"/>
  <c r="K287" i="22" s="1"/>
  <c r="E287" i="21"/>
  <c r="S284" i="26"/>
  <c r="L285" i="24"/>
  <c r="J286" i="24" s="1"/>
  <c r="D286" i="24" s="1"/>
  <c r="M285" i="24"/>
  <c r="K286" i="24" s="1"/>
  <c r="I286" i="23"/>
  <c r="M288" i="18"/>
  <c r="K289" i="18" s="1"/>
  <c r="E289" i="18" s="1"/>
  <c r="L288" i="18"/>
  <c r="J289" i="18" s="1"/>
  <c r="U284" i="24"/>
  <c r="A289" i="16"/>
  <c r="C13" i="16" s="1"/>
  <c r="B13" i="16"/>
  <c r="B12" i="16"/>
  <c r="D12" i="11"/>
  <c r="E12" i="11"/>
  <c r="D13" i="11"/>
  <c r="D14" i="11"/>
  <c r="E14" i="11"/>
  <c r="E13" i="16"/>
  <c r="E14" i="16"/>
  <c r="E13" i="15"/>
  <c r="D14" i="15"/>
  <c r="E12" i="16"/>
  <c r="D14" i="16"/>
  <c r="D13" i="16"/>
  <c r="D12" i="16"/>
  <c r="E12" i="15"/>
  <c r="G13" i="11" l="1"/>
  <c r="F13" i="11"/>
  <c r="F12" i="11"/>
  <c r="I12" i="11"/>
  <c r="G12" i="11"/>
  <c r="N13" i="11"/>
  <c r="N12" i="11"/>
  <c r="J12" i="11"/>
  <c r="L289" i="17"/>
  <c r="T288" i="19"/>
  <c r="V19" i="15"/>
  <c r="N13" i="16"/>
  <c r="F13" i="16"/>
  <c r="G13" i="16"/>
  <c r="I12" i="16"/>
  <c r="F12" i="16"/>
  <c r="G12" i="16"/>
  <c r="N12" i="16"/>
  <c r="J12" i="16"/>
  <c r="G13" i="15"/>
  <c r="N12" i="15"/>
  <c r="J12" i="15"/>
  <c r="B288" i="20"/>
  <c r="A288" i="20" s="1"/>
  <c r="F288" i="20"/>
  <c r="U286" i="20"/>
  <c r="T287" i="20"/>
  <c r="S289" i="18"/>
  <c r="U289" i="18" s="1"/>
  <c r="N19" i="18"/>
  <c r="O19" i="18" s="1"/>
  <c r="P19" i="18"/>
  <c r="M288" i="19"/>
  <c r="K289" i="19" s="1"/>
  <c r="E289" i="19" s="1"/>
  <c r="L288" i="19"/>
  <c r="J289" i="19" s="1"/>
  <c r="D289" i="19" s="1"/>
  <c r="E286" i="24"/>
  <c r="T284" i="26"/>
  <c r="U283" i="26"/>
  <c r="E287" i="22"/>
  <c r="M287" i="21"/>
  <c r="K288" i="21" s="1"/>
  <c r="E288" i="21" s="1"/>
  <c r="L287" i="21"/>
  <c r="J288" i="21" s="1"/>
  <c r="T288" i="18"/>
  <c r="U287" i="18"/>
  <c r="B286" i="24"/>
  <c r="A286" i="24" s="1"/>
  <c r="F286" i="24"/>
  <c r="I289" i="18"/>
  <c r="I286" i="24"/>
  <c r="I287" i="22"/>
  <c r="D287" i="22"/>
  <c r="U285" i="22"/>
  <c r="T286" i="22"/>
  <c r="P15" i="16"/>
  <c r="Q15" i="16"/>
  <c r="B285" i="25"/>
  <c r="A285" i="25" s="1"/>
  <c r="F285" i="25"/>
  <c r="B288" i="19"/>
  <c r="A288" i="19" s="1"/>
  <c r="F288" i="19"/>
  <c r="D289" i="18"/>
  <c r="U288" i="17"/>
  <c r="R19" i="17" s="1"/>
  <c r="O15" i="17" s="1"/>
  <c r="M285" i="25"/>
  <c r="K286" i="25" s="1"/>
  <c r="E286" i="25" s="1"/>
  <c r="L285" i="25"/>
  <c r="J286" i="25" s="1"/>
  <c r="D286" i="25" s="1"/>
  <c r="S285" i="26"/>
  <c r="T285" i="26" s="1"/>
  <c r="I288" i="20"/>
  <c r="L286" i="23"/>
  <c r="J287" i="23" s="1"/>
  <c r="M286" i="23"/>
  <c r="K287" i="23" s="1"/>
  <c r="S287" i="21"/>
  <c r="S285" i="25"/>
  <c r="S288" i="20"/>
  <c r="U287" i="20" s="1"/>
  <c r="U285" i="23"/>
  <c r="O15" i="16"/>
  <c r="V19" i="16"/>
  <c r="B289" i="17"/>
  <c r="F289" i="17"/>
  <c r="T289" i="17"/>
  <c r="Q19" i="17" s="1"/>
  <c r="I285" i="26"/>
  <c r="D285" i="26"/>
  <c r="D13" i="15"/>
  <c r="D12" i="15"/>
  <c r="E14" i="15"/>
  <c r="K12" i="11" l="1"/>
  <c r="L29" i="9" s="1"/>
  <c r="AB29" i="9" s="1"/>
  <c r="AC29" i="9" s="1"/>
  <c r="W29" i="9" s="1"/>
  <c r="X29" i="9" s="1"/>
  <c r="N13" i="15"/>
  <c r="G12" i="15"/>
  <c r="F13" i="15"/>
  <c r="P13" i="15" s="1"/>
  <c r="M29" i="9"/>
  <c r="N29" i="9" s="1"/>
  <c r="P29" i="9" s="1"/>
  <c r="V19" i="17"/>
  <c r="H13" i="11"/>
  <c r="O13" i="11" s="1"/>
  <c r="P12" i="11"/>
  <c r="P13" i="11"/>
  <c r="I12" i="15"/>
  <c r="K12" i="15" s="1"/>
  <c r="L28" i="9" s="1"/>
  <c r="F12" i="15"/>
  <c r="H12" i="11"/>
  <c r="O12" i="11" s="1"/>
  <c r="T289" i="18"/>
  <c r="Q19" i="18" s="1"/>
  <c r="P15" i="18" s="1"/>
  <c r="K12" i="16"/>
  <c r="L27" i="9" s="1"/>
  <c r="U284" i="26"/>
  <c r="S286" i="25"/>
  <c r="U285" i="25" s="1"/>
  <c r="S288" i="21"/>
  <c r="T288" i="21" s="1"/>
  <c r="B289" i="19"/>
  <c r="F289" i="19"/>
  <c r="S289" i="19"/>
  <c r="N19" i="19"/>
  <c r="O19" i="19" s="1"/>
  <c r="P19" i="19"/>
  <c r="T288" i="20"/>
  <c r="B285" i="26"/>
  <c r="A285" i="26" s="1"/>
  <c r="F285" i="26"/>
  <c r="U286" i="21"/>
  <c r="T287" i="21"/>
  <c r="E287" i="23"/>
  <c r="B289" i="18"/>
  <c r="F289" i="18"/>
  <c r="M287" i="22"/>
  <c r="K288" i="22" s="1"/>
  <c r="E288" i="22" s="1"/>
  <c r="L287" i="22"/>
  <c r="J288" i="22" s="1"/>
  <c r="D288" i="22" s="1"/>
  <c r="I288" i="21"/>
  <c r="D288" i="21"/>
  <c r="S286" i="24"/>
  <c r="H13" i="16"/>
  <c r="O13" i="16" s="1"/>
  <c r="P13" i="16"/>
  <c r="A289" i="17"/>
  <c r="C13" i="17" s="1"/>
  <c r="B12" i="17"/>
  <c r="B13" i="17"/>
  <c r="I287" i="23"/>
  <c r="D287" i="23"/>
  <c r="I286" i="25"/>
  <c r="L289" i="18"/>
  <c r="M289" i="18"/>
  <c r="U288" i="18"/>
  <c r="R19" i="18" s="1"/>
  <c r="P12" i="16"/>
  <c r="H12" i="16"/>
  <c r="O12" i="16" s="1"/>
  <c r="P15" i="17"/>
  <c r="Q15" i="17"/>
  <c r="U284" i="25"/>
  <c r="T285" i="25"/>
  <c r="L285" i="26"/>
  <c r="J286" i="26" s="1"/>
  <c r="M285" i="26"/>
  <c r="K286" i="26" s="1"/>
  <c r="L288" i="20"/>
  <c r="J289" i="20" s="1"/>
  <c r="M288" i="20"/>
  <c r="K289" i="20" s="1"/>
  <c r="E289" i="20" s="1"/>
  <c r="B286" i="25"/>
  <c r="A286" i="25" s="1"/>
  <c r="F286" i="25"/>
  <c r="B287" i="22"/>
  <c r="A287" i="22" s="1"/>
  <c r="F287" i="22"/>
  <c r="M286" i="24"/>
  <c r="K287" i="24" s="1"/>
  <c r="L286" i="24"/>
  <c r="J287" i="24" s="1"/>
  <c r="S287" i="22"/>
  <c r="I289" i="19"/>
  <c r="E14" i="17"/>
  <c r="P12" i="15" l="1"/>
  <c r="H13" i="15"/>
  <c r="O13" i="15" s="1"/>
  <c r="Q12" i="11"/>
  <c r="K29" i="9" s="1"/>
  <c r="Q12" i="16"/>
  <c r="K27" i="9" s="1"/>
  <c r="O15" i="18"/>
  <c r="V19" i="18"/>
  <c r="Q15" i="18"/>
  <c r="M27" i="9"/>
  <c r="N27" i="9" s="1"/>
  <c r="P27" i="9" s="1"/>
  <c r="AB27" i="9"/>
  <c r="AC27" i="9" s="1"/>
  <c r="W27" i="9" s="1"/>
  <c r="X27" i="9" s="1"/>
  <c r="M28" i="9"/>
  <c r="N28" i="9" s="1"/>
  <c r="P28" i="9" s="1"/>
  <c r="AB28" i="9"/>
  <c r="AC28" i="9" s="1"/>
  <c r="W28" i="9" s="1"/>
  <c r="X28" i="9" s="1"/>
  <c r="H12" i="15"/>
  <c r="O12" i="15" s="1"/>
  <c r="U287" i="21"/>
  <c r="T286" i="25"/>
  <c r="M289" i="19"/>
  <c r="L289" i="19"/>
  <c r="B288" i="22"/>
  <c r="A288" i="22" s="1"/>
  <c r="F288" i="22"/>
  <c r="I289" i="20"/>
  <c r="D289" i="20"/>
  <c r="M286" i="25"/>
  <c r="K287" i="25" s="1"/>
  <c r="L286" i="25"/>
  <c r="J287" i="25" s="1"/>
  <c r="B287" i="23"/>
  <c r="A287" i="23" s="1"/>
  <c r="F287" i="23"/>
  <c r="I288" i="22"/>
  <c r="S287" i="23"/>
  <c r="S288" i="22"/>
  <c r="I287" i="24"/>
  <c r="D287" i="24"/>
  <c r="M287" i="23"/>
  <c r="K288" i="23" s="1"/>
  <c r="E288" i="23" s="1"/>
  <c r="L287" i="23"/>
  <c r="J288" i="23" s="1"/>
  <c r="T286" i="24"/>
  <c r="U285" i="24"/>
  <c r="M288" i="21"/>
  <c r="K289" i="21" s="1"/>
  <c r="E289" i="21" s="1"/>
  <c r="L288" i="21"/>
  <c r="J289" i="21" s="1"/>
  <c r="D289" i="21" s="1"/>
  <c r="U289" i="19"/>
  <c r="U288" i="19"/>
  <c r="T289" i="19"/>
  <c r="Q19" i="19" s="1"/>
  <c r="U287" i="22"/>
  <c r="U286" i="22"/>
  <c r="T287" i="22"/>
  <c r="E286" i="26"/>
  <c r="E287" i="24"/>
  <c r="S289" i="20"/>
  <c r="P19" i="20"/>
  <c r="N19" i="20"/>
  <c r="O19" i="20" s="1"/>
  <c r="I286" i="26"/>
  <c r="B288" i="21"/>
  <c r="A288" i="21" s="1"/>
  <c r="F288" i="21"/>
  <c r="A289" i="18"/>
  <c r="C13" i="18" s="1"/>
  <c r="B13" i="18"/>
  <c r="B12" i="18"/>
  <c r="D286" i="26"/>
  <c r="A289" i="19"/>
  <c r="C13" i="19" s="1"/>
  <c r="B13" i="19"/>
  <c r="B12" i="19"/>
  <c r="D12" i="17"/>
  <c r="D13" i="17"/>
  <c r="E13" i="18"/>
  <c r="E12" i="18"/>
  <c r="D13" i="18"/>
  <c r="D14" i="17"/>
  <c r="E13" i="17"/>
  <c r="E12" i="17"/>
  <c r="E14" i="19"/>
  <c r="Q12" i="15" l="1"/>
  <c r="K28" i="9" s="1"/>
  <c r="G13" i="17"/>
  <c r="G12" i="17"/>
  <c r="I12" i="17"/>
  <c r="F12" i="17"/>
  <c r="N12" i="17"/>
  <c r="N13" i="17"/>
  <c r="J12" i="17"/>
  <c r="F13" i="17"/>
  <c r="G12" i="18"/>
  <c r="N12" i="18"/>
  <c r="J12" i="18"/>
  <c r="B289" i="21"/>
  <c r="F289" i="21"/>
  <c r="S289" i="21"/>
  <c r="N19" i="21"/>
  <c r="O19" i="21" s="1"/>
  <c r="P19" i="21"/>
  <c r="M287" i="24"/>
  <c r="K288" i="24" s="1"/>
  <c r="E288" i="24" s="1"/>
  <c r="L287" i="24"/>
  <c r="J288" i="24" s="1"/>
  <c r="D288" i="24" s="1"/>
  <c r="U286" i="23"/>
  <c r="T287" i="23"/>
  <c r="B289" i="20"/>
  <c r="F289" i="20"/>
  <c r="R19" i="19"/>
  <c r="I288" i="23"/>
  <c r="M288" i="22"/>
  <c r="K289" i="22" s="1"/>
  <c r="E289" i="22" s="1"/>
  <c r="L288" i="22"/>
  <c r="J289" i="22" s="1"/>
  <c r="D288" i="23"/>
  <c r="M289" i="20"/>
  <c r="L289" i="20"/>
  <c r="U289" i="20"/>
  <c r="U288" i="20"/>
  <c r="T289" i="20"/>
  <c r="Q19" i="20" s="1"/>
  <c r="S286" i="26"/>
  <c r="T288" i="22"/>
  <c r="B287" i="24"/>
  <c r="A287" i="24" s="1"/>
  <c r="F287" i="24"/>
  <c r="I287" i="25"/>
  <c r="D287" i="25"/>
  <c r="B286" i="26"/>
  <c r="A286" i="26" s="1"/>
  <c r="F286" i="26"/>
  <c r="L286" i="26"/>
  <c r="J287" i="26" s="1"/>
  <c r="D287" i="26" s="1"/>
  <c r="M286" i="26"/>
  <c r="K287" i="26" s="1"/>
  <c r="E287" i="26" s="1"/>
  <c r="S287" i="24"/>
  <c r="Q15" i="19"/>
  <c r="P15" i="19"/>
  <c r="I289" i="21"/>
  <c r="S288" i="23"/>
  <c r="E287" i="25"/>
  <c r="E14" i="18"/>
  <c r="D14" i="18"/>
  <c r="D12" i="19"/>
  <c r="E12" i="19"/>
  <c r="D14" i="19"/>
  <c r="E13" i="19"/>
  <c r="D13" i="19"/>
  <c r="D12" i="18"/>
  <c r="H12" i="17" l="1"/>
  <c r="O12" i="17" s="1"/>
  <c r="K12" i="17"/>
  <c r="L26" i="9" s="1"/>
  <c r="M26" i="9" s="1"/>
  <c r="N26" i="9" s="1"/>
  <c r="P26" i="9" s="1"/>
  <c r="H13" i="17"/>
  <c r="P13" i="17"/>
  <c r="P12" i="17"/>
  <c r="F12" i="18"/>
  <c r="P12" i="18" s="1"/>
  <c r="I12" i="18"/>
  <c r="K12" i="18" s="1"/>
  <c r="L25" i="9" s="1"/>
  <c r="F12" i="19"/>
  <c r="G12" i="19"/>
  <c r="I12" i="19"/>
  <c r="F13" i="18"/>
  <c r="G13" i="18"/>
  <c r="N13" i="19"/>
  <c r="J12" i="19"/>
  <c r="N12" i="19"/>
  <c r="N13" i="18"/>
  <c r="F13" i="19"/>
  <c r="G13" i="19"/>
  <c r="O13" i="17"/>
  <c r="S288" i="24"/>
  <c r="T288" i="24" s="1"/>
  <c r="T287" i="24"/>
  <c r="U286" i="24"/>
  <c r="B287" i="26"/>
  <c r="A287" i="26" s="1"/>
  <c r="F287" i="26"/>
  <c r="B287" i="25"/>
  <c r="A287" i="25" s="1"/>
  <c r="F287" i="25"/>
  <c r="S287" i="26"/>
  <c r="U286" i="26" s="1"/>
  <c r="I289" i="22"/>
  <c r="D289" i="22"/>
  <c r="L288" i="23"/>
  <c r="J289" i="23" s="1"/>
  <c r="M288" i="23"/>
  <c r="K289" i="23" s="1"/>
  <c r="E289" i="23" s="1"/>
  <c r="A289" i="20"/>
  <c r="C13" i="20" s="1"/>
  <c r="B13" i="20"/>
  <c r="B12" i="20"/>
  <c r="T288" i="23"/>
  <c r="U289" i="21"/>
  <c r="U288" i="21"/>
  <c r="T289" i="21"/>
  <c r="Q19" i="21" s="1"/>
  <c r="S287" i="25"/>
  <c r="L289" i="21"/>
  <c r="M289" i="21"/>
  <c r="B288" i="24"/>
  <c r="A288" i="24" s="1"/>
  <c r="F288" i="24"/>
  <c r="U285" i="26"/>
  <c r="T286" i="26"/>
  <c r="R19" i="20"/>
  <c r="S289" i="22"/>
  <c r="P19" i="22"/>
  <c r="N19" i="22"/>
  <c r="O19" i="22" s="1"/>
  <c r="I288" i="24"/>
  <c r="A289" i="21"/>
  <c r="C13" i="21" s="1"/>
  <c r="B13" i="21"/>
  <c r="B12" i="21"/>
  <c r="I287" i="26"/>
  <c r="L287" i="25"/>
  <c r="J288" i="25" s="1"/>
  <c r="D288" i="25" s="1"/>
  <c r="M287" i="25"/>
  <c r="K288" i="25" s="1"/>
  <c r="V19" i="19"/>
  <c r="O15" i="19"/>
  <c r="Q15" i="20"/>
  <c r="P15" i="20"/>
  <c r="B288" i="23"/>
  <c r="A288" i="23" s="1"/>
  <c r="F288" i="23"/>
  <c r="U287" i="23"/>
  <c r="E13" i="21"/>
  <c r="D13" i="20"/>
  <c r="Q12" i="17" l="1"/>
  <c r="K26" i="9" s="1"/>
  <c r="AB26" i="9"/>
  <c r="AC26" i="9" s="1"/>
  <c r="W26" i="9" s="1"/>
  <c r="X26" i="9" s="1"/>
  <c r="K12" i="19"/>
  <c r="L24" i="9" s="1"/>
  <c r="M24" i="9" s="1"/>
  <c r="N24" i="9" s="1"/>
  <c r="P24" i="9" s="1"/>
  <c r="M25" i="9"/>
  <c r="N25" i="9" s="1"/>
  <c r="P25" i="9" s="1"/>
  <c r="AB25" i="9"/>
  <c r="AC25" i="9" s="1"/>
  <c r="W25" i="9" s="1"/>
  <c r="X25" i="9" s="1"/>
  <c r="H12" i="18"/>
  <c r="O12" i="18" s="1"/>
  <c r="P13" i="18"/>
  <c r="H13" i="19"/>
  <c r="O13" i="19" s="1"/>
  <c r="H12" i="19"/>
  <c r="O12" i="19" s="1"/>
  <c r="P13" i="19"/>
  <c r="H13" i="18"/>
  <c r="O13" i="18" s="1"/>
  <c r="P12" i="19"/>
  <c r="U287" i="24"/>
  <c r="I289" i="23"/>
  <c r="L289" i="23" s="1"/>
  <c r="G12" i="20"/>
  <c r="B288" i="25"/>
  <c r="A288" i="25" s="1"/>
  <c r="F288" i="25"/>
  <c r="U286" i="25"/>
  <c r="T287" i="25"/>
  <c r="Q15" i="21"/>
  <c r="P15" i="21"/>
  <c r="D289" i="23"/>
  <c r="L288" i="24"/>
  <c r="J289" i="24" s="1"/>
  <c r="M288" i="24"/>
  <c r="K289" i="24" s="1"/>
  <c r="E289" i="24" s="1"/>
  <c r="R19" i="21"/>
  <c r="M289" i="22"/>
  <c r="L289" i="22"/>
  <c r="U289" i="22"/>
  <c r="U288" i="22"/>
  <c r="T289" i="22"/>
  <c r="Q19" i="22" s="1"/>
  <c r="V19" i="20"/>
  <c r="O15" i="20"/>
  <c r="T287" i="26"/>
  <c r="B289" i="22"/>
  <c r="F289" i="22"/>
  <c r="L287" i="26"/>
  <c r="J288" i="26" s="1"/>
  <c r="M287" i="26"/>
  <c r="K288" i="26" s="1"/>
  <c r="I288" i="25"/>
  <c r="E288" i="25"/>
  <c r="S289" i="23"/>
  <c r="N19" i="23"/>
  <c r="O19" i="23" s="1"/>
  <c r="P19" i="23"/>
  <c r="E14" i="21"/>
  <c r="D14" i="21"/>
  <c r="D14" i="20"/>
  <c r="E14" i="20"/>
  <c r="D12" i="20"/>
  <c r="E12" i="21"/>
  <c r="E13" i="20"/>
  <c r="D13" i="21"/>
  <c r="E12" i="20"/>
  <c r="D12" i="21"/>
  <c r="Q12" i="18" l="1"/>
  <c r="K25" i="9" s="1"/>
  <c r="Q12" i="19"/>
  <c r="K24" i="9" s="1"/>
  <c r="F13" i="21"/>
  <c r="G13" i="21"/>
  <c r="G12" i="21"/>
  <c r="AB24" i="9"/>
  <c r="AC24" i="9" s="1"/>
  <c r="W24" i="9" s="1"/>
  <c r="X24" i="9" s="1"/>
  <c r="N12" i="21"/>
  <c r="J12" i="21"/>
  <c r="G13" i="20"/>
  <c r="F13" i="20"/>
  <c r="F12" i="20"/>
  <c r="P12" i="20" s="1"/>
  <c r="I12" i="20"/>
  <c r="I12" i="21"/>
  <c r="F12" i="21"/>
  <c r="N12" i="20"/>
  <c r="J12" i="20"/>
  <c r="N13" i="20"/>
  <c r="N13" i="21"/>
  <c r="R19" i="22"/>
  <c r="V19" i="22" s="1"/>
  <c r="M289" i="23"/>
  <c r="E288" i="26"/>
  <c r="A289" i="22"/>
  <c r="C13" i="22" s="1"/>
  <c r="B13" i="22"/>
  <c r="B12" i="22"/>
  <c r="V19" i="21"/>
  <c r="O15" i="21"/>
  <c r="I288" i="26"/>
  <c r="D288" i="26"/>
  <c r="S289" i="24"/>
  <c r="N19" i="24"/>
  <c r="O19" i="24" s="1"/>
  <c r="P19" i="24"/>
  <c r="U289" i="23"/>
  <c r="T289" i="23"/>
  <c r="Q19" i="23" s="1"/>
  <c r="U288" i="23"/>
  <c r="P15" i="22"/>
  <c r="Q15" i="22"/>
  <c r="I289" i="24"/>
  <c r="D289" i="24"/>
  <c r="B289" i="23"/>
  <c r="F289" i="23"/>
  <c r="S288" i="25"/>
  <c r="L288" i="25"/>
  <c r="J289" i="25" s="1"/>
  <c r="M288" i="25"/>
  <c r="K289" i="25" s="1"/>
  <c r="E289" i="25" s="1"/>
  <c r="D13" i="22"/>
  <c r="H12" i="21" l="1"/>
  <c r="O12" i="21" s="1"/>
  <c r="H13" i="21"/>
  <c r="O13" i="21" s="1"/>
  <c r="H12" i="20"/>
  <c r="O12" i="20" s="1"/>
  <c r="K12" i="20"/>
  <c r="L23" i="9" s="1"/>
  <c r="K12" i="21"/>
  <c r="L22" i="9" s="1"/>
  <c r="H13" i="20"/>
  <c r="O13" i="20" s="1"/>
  <c r="P13" i="21"/>
  <c r="P13" i="20"/>
  <c r="P12" i="21"/>
  <c r="O15" i="22"/>
  <c r="R19" i="23"/>
  <c r="V19" i="23" s="1"/>
  <c r="G12" i="22"/>
  <c r="T288" i="25"/>
  <c r="U287" i="25"/>
  <c r="B288" i="26"/>
  <c r="A288" i="26" s="1"/>
  <c r="F288" i="26"/>
  <c r="S288" i="26"/>
  <c r="S289" i="25"/>
  <c r="U289" i="25" s="1"/>
  <c r="N19" i="25"/>
  <c r="O19" i="25" s="1"/>
  <c r="P19" i="25"/>
  <c r="L288" i="26"/>
  <c r="J289" i="26" s="1"/>
  <c r="M288" i="26"/>
  <c r="K289" i="26" s="1"/>
  <c r="E289" i="26" s="1"/>
  <c r="A289" i="23"/>
  <c r="C13" i="23" s="1"/>
  <c r="B12" i="23"/>
  <c r="B13" i="23"/>
  <c r="B289" i="24"/>
  <c r="F289" i="24"/>
  <c r="I289" i="25"/>
  <c r="D289" i="25"/>
  <c r="L289" i="24"/>
  <c r="M289" i="24"/>
  <c r="P15" i="23"/>
  <c r="Q15" i="23"/>
  <c r="U289" i="24"/>
  <c r="U288" i="24"/>
  <c r="T289" i="24"/>
  <c r="Q19" i="24" s="1"/>
  <c r="D14" i="22"/>
  <c r="E14" i="22"/>
  <c r="E12" i="22"/>
  <c r="D12" i="22"/>
  <c r="E13" i="22"/>
  <c r="D13" i="23"/>
  <c r="Q12" i="21" l="1"/>
  <c r="K22" i="9" s="1"/>
  <c r="Q12" i="20"/>
  <c r="K23" i="9" s="1"/>
  <c r="M23" i="9"/>
  <c r="N23" i="9" s="1"/>
  <c r="P23" i="9" s="1"/>
  <c r="AB23" i="9"/>
  <c r="AC23" i="9" s="1"/>
  <c r="W23" i="9" s="1"/>
  <c r="X23" i="9" s="1"/>
  <c r="M22" i="9"/>
  <c r="N22" i="9" s="1"/>
  <c r="P22" i="9" s="1"/>
  <c r="AB22" i="9"/>
  <c r="AC22" i="9" s="1"/>
  <c r="W22" i="9" s="1"/>
  <c r="X22" i="9" s="1"/>
  <c r="J12" i="22"/>
  <c r="N12" i="22"/>
  <c r="N13" i="22"/>
  <c r="F13" i="22"/>
  <c r="G13" i="22"/>
  <c r="F12" i="22"/>
  <c r="P12" i="22" s="1"/>
  <c r="I12" i="22"/>
  <c r="O15" i="23"/>
  <c r="I289" i="26"/>
  <c r="L289" i="26" s="1"/>
  <c r="U288" i="25"/>
  <c r="R19" i="25" s="1"/>
  <c r="G12" i="23"/>
  <c r="S289" i="26"/>
  <c r="U289" i="26" s="1"/>
  <c r="N19" i="26"/>
  <c r="O19" i="26" s="1"/>
  <c r="P19" i="26"/>
  <c r="D289" i="26"/>
  <c r="A289" i="24"/>
  <c r="C13" i="24" s="1"/>
  <c r="B13" i="24"/>
  <c r="B12" i="24"/>
  <c r="M289" i="25"/>
  <c r="L289" i="25"/>
  <c r="R19" i="24"/>
  <c r="Q15" i="24"/>
  <c r="P15" i="24"/>
  <c r="B289" i="25"/>
  <c r="F289" i="25"/>
  <c r="U287" i="26"/>
  <c r="T288" i="26"/>
  <c r="T289" i="25"/>
  <c r="Q19" i="25" s="1"/>
  <c r="D12" i="23"/>
  <c r="D14" i="23"/>
  <c r="E12" i="23"/>
  <c r="E13" i="23"/>
  <c r="E14" i="23"/>
  <c r="D13" i="24"/>
  <c r="U288" i="26" l="1"/>
  <c r="H12" i="22"/>
  <c r="O12" i="22" s="1"/>
  <c r="P13" i="22"/>
  <c r="K12" i="22"/>
  <c r="L21" i="9" s="1"/>
  <c r="H13" i="22"/>
  <c r="O13" i="22" s="1"/>
  <c r="N12" i="23"/>
  <c r="J12" i="23"/>
  <c r="G13" i="23"/>
  <c r="F13" i="23"/>
  <c r="N13" i="23"/>
  <c r="F12" i="23"/>
  <c r="P12" i="23" s="1"/>
  <c r="I12" i="23"/>
  <c r="M289" i="26"/>
  <c r="T289" i="26"/>
  <c r="Q19" i="26" s="1"/>
  <c r="Q15" i="26" s="1"/>
  <c r="G12" i="24"/>
  <c r="Q15" i="25"/>
  <c r="P15" i="25"/>
  <c r="A289" i="25"/>
  <c r="C13" i="25" s="1"/>
  <c r="B13" i="25"/>
  <c r="B12" i="25"/>
  <c r="B289" i="26"/>
  <c r="F289" i="26"/>
  <c r="R19" i="26"/>
  <c r="V19" i="24"/>
  <c r="O15" i="24"/>
  <c r="V19" i="25"/>
  <c r="O15" i="25"/>
  <c r="E14" i="24"/>
  <c r="D12" i="24"/>
  <c r="D14" i="24"/>
  <c r="E13" i="24"/>
  <c r="E12" i="24"/>
  <c r="D13" i="25"/>
  <c r="Q12" i="22" l="1"/>
  <c r="K21" i="9" s="1"/>
  <c r="M21" i="9"/>
  <c r="N21" i="9" s="1"/>
  <c r="P21" i="9" s="1"/>
  <c r="AB21" i="9"/>
  <c r="AC21" i="9" s="1"/>
  <c r="W21" i="9" s="1"/>
  <c r="X21" i="9" s="1"/>
  <c r="H13" i="23"/>
  <c r="O13" i="23" s="1"/>
  <c r="H12" i="23"/>
  <c r="O12" i="23" s="1"/>
  <c r="K12" i="23"/>
  <c r="L20" i="9" s="1"/>
  <c r="P13" i="23"/>
  <c r="F12" i="24"/>
  <c r="H12" i="24" s="1"/>
  <c r="I12" i="24"/>
  <c r="J12" i="24"/>
  <c r="N12" i="24"/>
  <c r="G13" i="24"/>
  <c r="F13" i="24"/>
  <c r="N13" i="24"/>
  <c r="P15" i="26"/>
  <c r="G12" i="25"/>
  <c r="A289" i="26"/>
  <c r="C13" i="26" s="1"/>
  <c r="B13" i="26"/>
  <c r="B12" i="26"/>
  <c r="V19" i="26"/>
  <c r="O15" i="26"/>
  <c r="E12" i="25"/>
  <c r="E14" i="25"/>
  <c r="D14" i="25"/>
  <c r="E13" i="25"/>
  <c r="D12" i="25"/>
  <c r="E13" i="26"/>
  <c r="Q12" i="23" l="1"/>
  <c r="K20" i="9" s="1"/>
  <c r="M20" i="9"/>
  <c r="N20" i="9" s="1"/>
  <c r="P20" i="9" s="1"/>
  <c r="AB20" i="9"/>
  <c r="AC20" i="9" s="1"/>
  <c r="W20" i="9" s="1"/>
  <c r="X20" i="9" s="1"/>
  <c r="O12" i="24"/>
  <c r="P13" i="24"/>
  <c r="K12" i="24"/>
  <c r="L19" i="9" s="1"/>
  <c r="H13" i="24"/>
  <c r="O13" i="24" s="1"/>
  <c r="P12" i="24"/>
  <c r="I12" i="25"/>
  <c r="F12" i="25"/>
  <c r="P12" i="25" s="1"/>
  <c r="F13" i="25"/>
  <c r="G13" i="25"/>
  <c r="N13" i="25"/>
  <c r="N12" i="25"/>
  <c r="J12" i="25"/>
  <c r="D13" i="26"/>
  <c r="E14" i="26"/>
  <c r="D12" i="26"/>
  <c r="D14" i="26"/>
  <c r="E12" i="26"/>
  <c r="Q12" i="24" l="1"/>
  <c r="K19" i="9" s="1"/>
  <c r="M19" i="9"/>
  <c r="N19" i="9" s="1"/>
  <c r="P19" i="9" s="1"/>
  <c r="AB19" i="9"/>
  <c r="AC19" i="9" s="1"/>
  <c r="W19" i="9" s="1"/>
  <c r="X19" i="9" s="1"/>
  <c r="H12" i="25"/>
  <c r="O12" i="25" s="1"/>
  <c r="K12" i="25"/>
  <c r="L18" i="9" s="1"/>
  <c r="P13" i="25"/>
  <c r="H13" i="25"/>
  <c r="O13" i="25" s="1"/>
  <c r="F13" i="26"/>
  <c r="G13" i="26"/>
  <c r="N13" i="26"/>
  <c r="F12" i="26"/>
  <c r="I12" i="26"/>
  <c r="G12" i="26"/>
  <c r="J12" i="26"/>
  <c r="N12" i="26"/>
  <c r="Q12" i="25" l="1"/>
  <c r="K18" i="9" s="1"/>
  <c r="M18" i="9"/>
  <c r="N18" i="9" s="1"/>
  <c r="P18" i="9" s="1"/>
  <c r="AB18" i="9"/>
  <c r="AC18" i="9" s="1"/>
  <c r="W18" i="9" s="1"/>
  <c r="X18" i="9" s="1"/>
  <c r="P12" i="26"/>
  <c r="H12" i="26"/>
  <c r="O12" i="26" s="1"/>
  <c r="P13" i="26"/>
  <c r="K12" i="26"/>
  <c r="L17" i="9" s="1"/>
  <c r="H13" i="26"/>
  <c r="O13" i="26" s="1"/>
  <c r="Q12" i="26" l="1"/>
  <c r="K17" i="9" s="1"/>
  <c r="M17" i="9"/>
  <c r="N17" i="9" s="1"/>
  <c r="P17" i="9" s="1"/>
  <c r="AB17" i="9"/>
  <c r="AC17" i="9" s="1"/>
  <c r="W17" i="9" s="1"/>
  <c r="X17" i="9" s="1"/>
  <c r="G15" i="9" l="1"/>
  <c r="C1" i="28" s="1"/>
  <c r="I19" i="28" l="1"/>
  <c r="O1" i="28"/>
  <c r="K19" i="28"/>
  <c r="J19" i="28"/>
  <c r="F19" i="28" l="1"/>
  <c r="M19" i="28"/>
  <c r="K20" i="28" s="1"/>
  <c r="L19" i="28"/>
  <c r="J20" i="28" s="1"/>
  <c r="G16" i="9"/>
  <c r="C1" i="27" s="1"/>
  <c r="O1" i="27" l="1"/>
  <c r="I19" i="27"/>
  <c r="K19" i="27"/>
  <c r="J19" i="27"/>
  <c r="I20" i="28"/>
  <c r="D20" i="28"/>
  <c r="E20" i="28"/>
  <c r="B20" i="28" l="1"/>
  <c r="F20" i="28"/>
  <c r="M19" i="27"/>
  <c r="K20" i="27" s="1"/>
  <c r="L19" i="27"/>
  <c r="J20" i="27" s="1"/>
  <c r="S20" i="28"/>
  <c r="L20" i="28"/>
  <c r="J21" i="28" s="1"/>
  <c r="M20" i="28"/>
  <c r="K21" i="28" s="1"/>
  <c r="F19" i="27"/>
  <c r="I20" i="27" l="1"/>
  <c r="D20" i="27"/>
  <c r="T20" i="28"/>
  <c r="U19" i="28"/>
  <c r="I21" i="28"/>
  <c r="A20" i="28"/>
  <c r="E21" i="28"/>
  <c r="E20" i="27"/>
  <c r="D21" i="28"/>
  <c r="S20" i="27" l="1"/>
  <c r="S21" i="28"/>
  <c r="B20" i="27"/>
  <c r="F20" i="27"/>
  <c r="B21" i="28"/>
  <c r="F21" i="28"/>
  <c r="M21" i="28"/>
  <c r="K22" i="28" s="1"/>
  <c r="L21" i="28"/>
  <c r="J22" i="28" s="1"/>
  <c r="D22" i="28" s="1"/>
  <c r="L20" i="27"/>
  <c r="J21" i="27" s="1"/>
  <c r="M20" i="27"/>
  <c r="K21" i="27" s="1"/>
  <c r="E21" i="27" s="1"/>
  <c r="B22" i="28" l="1"/>
  <c r="A22" i="28" s="1"/>
  <c r="F22" i="28"/>
  <c r="S21" i="27"/>
  <c r="T21" i="27" s="1"/>
  <c r="I21" i="27"/>
  <c r="T20" i="27"/>
  <c r="U19" i="27"/>
  <c r="A21" i="28"/>
  <c r="A20" i="27"/>
  <c r="E22" i="28"/>
  <c r="I22" i="28"/>
  <c r="D21" i="27"/>
  <c r="U20" i="28"/>
  <c r="T21" i="28"/>
  <c r="U20" i="27" l="1"/>
  <c r="M21" i="27"/>
  <c r="K22" i="27" s="1"/>
  <c r="L21" i="27"/>
  <c r="J22" i="27" s="1"/>
  <c r="D22" i="27" s="1"/>
  <c r="L22" i="28"/>
  <c r="J23" i="28" s="1"/>
  <c r="M22" i="28"/>
  <c r="K23" i="28" s="1"/>
  <c r="E23" i="28" s="1"/>
  <c r="B21" i="27"/>
  <c r="F21" i="27"/>
  <c r="S22" i="28"/>
  <c r="A21" i="27" l="1"/>
  <c r="E22" i="27"/>
  <c r="S23" i="28"/>
  <c r="U22" i="28" s="1"/>
  <c r="T22" i="28"/>
  <c r="U21" i="28"/>
  <c r="B22" i="27"/>
  <c r="A22" i="27" s="1"/>
  <c r="F22" i="27"/>
  <c r="I23" i="28"/>
  <c r="D23" i="28"/>
  <c r="I22" i="27"/>
  <c r="L22" i="27" l="1"/>
  <c r="J23" i="27" s="1"/>
  <c r="M22" i="27"/>
  <c r="K23" i="27" s="1"/>
  <c r="E23" i="27" s="1"/>
  <c r="B23" i="28"/>
  <c r="F23" i="28"/>
  <c r="M23" i="28"/>
  <c r="K24" i="28" s="1"/>
  <c r="L23" i="28"/>
  <c r="J24" i="28" s="1"/>
  <c r="T23" i="28"/>
  <c r="S22" i="27"/>
  <c r="I24" i="28" l="1"/>
  <c r="D24" i="28"/>
  <c r="S23" i="27"/>
  <c r="U22" i="27" s="1"/>
  <c r="E24" i="28"/>
  <c r="A23" i="28"/>
  <c r="U21" i="27"/>
  <c r="T22" i="27"/>
  <c r="I23" i="27"/>
  <c r="D23" i="27"/>
  <c r="B23" i="27" l="1"/>
  <c r="F23" i="27"/>
  <c r="B24" i="28"/>
  <c r="F24" i="28"/>
  <c r="S24" i="28"/>
  <c r="L23" i="27"/>
  <c r="J24" i="27" s="1"/>
  <c r="D24" i="27" s="1"/>
  <c r="M23" i="27"/>
  <c r="K24" i="27" s="1"/>
  <c r="T23" i="27"/>
  <c r="M24" i="28"/>
  <c r="K25" i="28" s="1"/>
  <c r="E25" i="28" s="1"/>
  <c r="L24" i="28"/>
  <c r="J25" i="28" s="1"/>
  <c r="I25" i="28" l="1"/>
  <c r="E24" i="27"/>
  <c r="S25" i="28"/>
  <c r="U24" i="28" s="1"/>
  <c r="D25" i="28"/>
  <c r="B24" i="27"/>
  <c r="A24" i="27" s="1"/>
  <c r="F24" i="27"/>
  <c r="I24" i="27"/>
  <c r="T24" i="28"/>
  <c r="U23" i="28"/>
  <c r="A24" i="28"/>
  <c r="A23" i="27"/>
  <c r="T25" i="28" l="1"/>
  <c r="B25" i="28"/>
  <c r="F25" i="28"/>
  <c r="L25" i="28"/>
  <c r="J26" i="28" s="1"/>
  <c r="M25" i="28"/>
  <c r="K26" i="28" s="1"/>
  <c r="L24" i="27"/>
  <c r="J25" i="27" s="1"/>
  <c r="M24" i="27"/>
  <c r="K25" i="27" s="1"/>
  <c r="S24" i="27"/>
  <c r="T24" i="27" l="1"/>
  <c r="U23" i="27"/>
  <c r="I26" i="28"/>
  <c r="I25" i="27"/>
  <c r="D25" i="27"/>
  <c r="D26" i="28"/>
  <c r="E25" i="27"/>
  <c r="E26" i="28"/>
  <c r="A25" i="28"/>
  <c r="S25" i="27" l="1"/>
  <c r="L25" i="27"/>
  <c r="J26" i="27" s="1"/>
  <c r="D26" i="27" s="1"/>
  <c r="M25" i="27"/>
  <c r="K26" i="27" s="1"/>
  <c r="B26" i="28"/>
  <c r="A26" i="28" s="1"/>
  <c r="F26" i="28"/>
  <c r="S26" i="28"/>
  <c r="B25" i="27"/>
  <c r="F25" i="27"/>
  <c r="L26" i="28"/>
  <c r="J27" i="28" s="1"/>
  <c r="M26" i="28"/>
  <c r="K27" i="28" s="1"/>
  <c r="I27" i="28" l="1"/>
  <c r="B26" i="27"/>
  <c r="A26" i="27" s="1"/>
  <c r="F26" i="27"/>
  <c r="U25" i="28"/>
  <c r="T26" i="28"/>
  <c r="U24" i="27"/>
  <c r="T25" i="27"/>
  <c r="A25" i="27"/>
  <c r="I26" i="27"/>
  <c r="E27" i="28"/>
  <c r="D27" i="28"/>
  <c r="E26" i="27"/>
  <c r="S26" i="27" l="1"/>
  <c r="M26" i="27"/>
  <c r="K27" i="27" s="1"/>
  <c r="E27" i="27" s="1"/>
  <c r="L26" i="27"/>
  <c r="J27" i="27" s="1"/>
  <c r="B27" i="28"/>
  <c r="A27" i="28" s="1"/>
  <c r="F27" i="28"/>
  <c r="S27" i="28"/>
  <c r="L27" i="28"/>
  <c r="J28" i="28" s="1"/>
  <c r="M27" i="28"/>
  <c r="K28" i="28" s="1"/>
  <c r="E28" i="28" s="1"/>
  <c r="T27" i="28" l="1"/>
  <c r="U26" i="28"/>
  <c r="I27" i="27"/>
  <c r="D27" i="27"/>
  <c r="I28" i="28"/>
  <c r="D28" i="28"/>
  <c r="S27" i="27"/>
  <c r="T27" i="27" s="1"/>
  <c r="S28" i="28"/>
  <c r="T26" i="27"/>
  <c r="U25" i="27"/>
  <c r="U26" i="27" l="1"/>
  <c r="B28" i="28"/>
  <c r="A28" i="28" s="1"/>
  <c r="F28" i="28"/>
  <c r="B27" i="27"/>
  <c r="A27" i="27" s="1"/>
  <c r="F27" i="27"/>
  <c r="L28" i="28"/>
  <c r="J29" i="28" s="1"/>
  <c r="D29" i="28" s="1"/>
  <c r="M28" i="28"/>
  <c r="K29" i="28" s="1"/>
  <c r="T28" i="28"/>
  <c r="M27" i="27"/>
  <c r="K28" i="27" s="1"/>
  <c r="L27" i="27"/>
  <c r="J28" i="27" s="1"/>
  <c r="D28" i="27" s="1"/>
  <c r="U27" i="28"/>
  <c r="B28" i="27" l="1"/>
  <c r="A28" i="27" s="1"/>
  <c r="F28" i="27"/>
  <c r="B29" i="28"/>
  <c r="A29" i="28" s="1"/>
  <c r="F29" i="28"/>
  <c r="E29" i="28"/>
  <c r="I28" i="27"/>
  <c r="E28" i="27"/>
  <c r="I29" i="28"/>
  <c r="S28" i="27" l="1"/>
  <c r="M29" i="28"/>
  <c r="K30" i="28" s="1"/>
  <c r="E30" i="28" s="1"/>
  <c r="L29" i="28"/>
  <c r="J30" i="28" s="1"/>
  <c r="S29" i="28"/>
  <c r="L28" i="27"/>
  <c r="J29" i="27" s="1"/>
  <c r="M28" i="27"/>
  <c r="K29" i="27" s="1"/>
  <c r="I30" i="28" l="1"/>
  <c r="D30" i="28"/>
  <c r="I29" i="27"/>
  <c r="D29" i="27"/>
  <c r="S30" i="28"/>
  <c r="U29" i="28" s="1"/>
  <c r="E29" i="27"/>
  <c r="U28" i="28"/>
  <c r="T29" i="28"/>
  <c r="U27" i="27"/>
  <c r="T28" i="27"/>
  <c r="T30" i="28" l="1"/>
  <c r="S29" i="27"/>
  <c r="B30" i="28"/>
  <c r="A30" i="28" s="1"/>
  <c r="F30" i="28"/>
  <c r="M30" i="28"/>
  <c r="K31" i="28" s="1"/>
  <c r="L30" i="28"/>
  <c r="J31" i="28" s="1"/>
  <c r="D31" i="28" s="1"/>
  <c r="B29" i="27"/>
  <c r="A29" i="27" s="1"/>
  <c r="F29" i="27"/>
  <c r="L29" i="27"/>
  <c r="J30" i="27" s="1"/>
  <c r="M29" i="27"/>
  <c r="K30" i="27" s="1"/>
  <c r="B31" i="28" l="1"/>
  <c r="A31" i="28" s="1"/>
  <c r="F31" i="28"/>
  <c r="I31" i="28"/>
  <c r="E31" i="28"/>
  <c r="E30" i="27"/>
  <c r="I30" i="27"/>
  <c r="D30" i="27"/>
  <c r="U28" i="27"/>
  <c r="T29" i="27"/>
  <c r="S31" i="28" l="1"/>
  <c r="L31" i="28"/>
  <c r="J32" i="28" s="1"/>
  <c r="M31" i="28"/>
  <c r="K32" i="28" s="1"/>
  <c r="B30" i="27"/>
  <c r="A30" i="27" s="1"/>
  <c r="F30" i="27"/>
  <c r="L30" i="27"/>
  <c r="J31" i="27" s="1"/>
  <c r="M30" i="27"/>
  <c r="K31" i="27" s="1"/>
  <c r="E31" i="27" s="1"/>
  <c r="S30" i="27"/>
  <c r="I31" i="27" l="1"/>
  <c r="S31" i="27"/>
  <c r="I32" i="28"/>
  <c r="D32" i="28"/>
  <c r="U29" i="27"/>
  <c r="T30" i="27"/>
  <c r="D31" i="27"/>
  <c r="E32" i="28"/>
  <c r="T31" i="28"/>
  <c r="U30" i="28"/>
  <c r="B32" i="28" l="1"/>
  <c r="A32" i="28" s="1"/>
  <c r="F32" i="28"/>
  <c r="S32" i="28"/>
  <c r="T31" i="27"/>
  <c r="L32" i="28"/>
  <c r="J33" i="28" s="1"/>
  <c r="D33" i="28" s="1"/>
  <c r="M32" i="28"/>
  <c r="K33" i="28" s="1"/>
  <c r="E33" i="28" s="1"/>
  <c r="B31" i="27"/>
  <c r="A31" i="27" s="1"/>
  <c r="F31" i="27"/>
  <c r="U30" i="27"/>
  <c r="M31" i="27"/>
  <c r="K32" i="27" s="1"/>
  <c r="L31" i="27"/>
  <c r="J32" i="27" s="1"/>
  <c r="B33" i="28" l="1"/>
  <c r="A33" i="28" s="1"/>
  <c r="F33" i="28"/>
  <c r="I32" i="27"/>
  <c r="D32" i="27"/>
  <c r="E32" i="27"/>
  <c r="S33" i="28"/>
  <c r="U32" i="28" s="1"/>
  <c r="U31" i="28"/>
  <c r="T32" i="28"/>
  <c r="I33" i="28"/>
  <c r="T33" i="28" l="1"/>
  <c r="L33" i="28"/>
  <c r="J34" i="28" s="1"/>
  <c r="M33" i="28"/>
  <c r="K34" i="28" s="1"/>
  <c r="S32" i="27"/>
  <c r="B32" i="27"/>
  <c r="A32" i="27" s="1"/>
  <c r="F32" i="27"/>
  <c r="L32" i="27"/>
  <c r="J33" i="27" s="1"/>
  <c r="D33" i="27" s="1"/>
  <c r="M32" i="27"/>
  <c r="K33" i="27" s="1"/>
  <c r="E33" i="27" s="1"/>
  <c r="B33" i="27" l="1"/>
  <c r="A33" i="27" s="1"/>
  <c r="F33" i="27"/>
  <c r="S33" i="27"/>
  <c r="T33" i="27" s="1"/>
  <c r="U31" i="27"/>
  <c r="T32" i="27"/>
  <c r="E34" i="28"/>
  <c r="I33" i="27"/>
  <c r="I34" i="28"/>
  <c r="D34" i="28"/>
  <c r="U32" i="27" l="1"/>
  <c r="S34" i="28"/>
  <c r="M34" i="28"/>
  <c r="K35" i="28" s="1"/>
  <c r="E35" i="28" s="1"/>
  <c r="L34" i="28"/>
  <c r="J35" i="28" s="1"/>
  <c r="D35" i="28" s="1"/>
  <c r="B34" i="28"/>
  <c r="A34" i="28" s="1"/>
  <c r="F34" i="28"/>
  <c r="M33" i="27"/>
  <c r="K34" i="27" s="1"/>
  <c r="L33" i="27"/>
  <c r="J34" i="27" s="1"/>
  <c r="B35" i="28" l="1"/>
  <c r="A35" i="28" s="1"/>
  <c r="F35" i="28"/>
  <c r="I34" i="27"/>
  <c r="D34" i="27"/>
  <c r="I35" i="28"/>
  <c r="S35" i="28"/>
  <c r="U34" i="28" s="1"/>
  <c r="E34" i="27"/>
  <c r="T34" i="28"/>
  <c r="U33" i="28"/>
  <c r="T35" i="28" l="1"/>
  <c r="M35" i="28"/>
  <c r="K36" i="28" s="1"/>
  <c r="L35" i="28"/>
  <c r="J36" i="28" s="1"/>
  <c r="S34" i="27"/>
  <c r="M34" i="27"/>
  <c r="K35" i="27" s="1"/>
  <c r="E35" i="27" s="1"/>
  <c r="L34" i="27"/>
  <c r="J35" i="27" s="1"/>
  <c r="D35" i="27" s="1"/>
  <c r="B34" i="27"/>
  <c r="A34" i="27" s="1"/>
  <c r="F34" i="27"/>
  <c r="B35" i="27" l="1"/>
  <c r="A35" i="27" s="1"/>
  <c r="F35" i="27"/>
  <c r="S35" i="27"/>
  <c r="U34" i="27" s="1"/>
  <c r="I35" i="27"/>
  <c r="I36" i="28"/>
  <c r="D36" i="28"/>
  <c r="U33" i="27"/>
  <c r="T34" i="27"/>
  <c r="E36" i="28"/>
  <c r="T35" i="27" l="1"/>
  <c r="M36" i="28"/>
  <c r="K37" i="28" s="1"/>
  <c r="E37" i="28" s="1"/>
  <c r="L36" i="28"/>
  <c r="J37" i="28" s="1"/>
  <c r="D37" i="28" s="1"/>
  <c r="B36" i="28"/>
  <c r="A36" i="28" s="1"/>
  <c r="F36" i="28"/>
  <c r="M35" i="27"/>
  <c r="K36" i="27" s="1"/>
  <c r="L35" i="27"/>
  <c r="J36" i="27" s="1"/>
  <c r="S36" i="28"/>
  <c r="E36" i="27" l="1"/>
  <c r="S37" i="28"/>
  <c r="U36" i="28" s="1"/>
  <c r="T36" i="28"/>
  <c r="U35" i="28"/>
  <c r="B37" i="28"/>
  <c r="A37" i="28" s="1"/>
  <c r="F37" i="28"/>
  <c r="I37" i="28"/>
  <c r="I36" i="27"/>
  <c r="D36" i="27"/>
  <c r="T37" i="28" l="1"/>
  <c r="B36" i="27"/>
  <c r="A36" i="27" s="1"/>
  <c r="F36" i="27"/>
  <c r="L37" i="28"/>
  <c r="J38" i="28" s="1"/>
  <c r="M37" i="28"/>
  <c r="K38" i="28" s="1"/>
  <c r="M36" i="27"/>
  <c r="K37" i="27" s="1"/>
  <c r="E37" i="27" s="1"/>
  <c r="L36" i="27"/>
  <c r="J37" i="27" s="1"/>
  <c r="D37" i="27" s="1"/>
  <c r="S36" i="27"/>
  <c r="B37" i="27" l="1"/>
  <c r="A37" i="27" s="1"/>
  <c r="F37" i="27"/>
  <c r="S37" i="27"/>
  <c r="T37" i="27" s="1"/>
  <c r="I38" i="28"/>
  <c r="D38" i="28"/>
  <c r="T36" i="27"/>
  <c r="U35" i="27"/>
  <c r="I37" i="27"/>
  <c r="E38" i="28"/>
  <c r="L38" i="28" l="1"/>
  <c r="J39" i="28" s="1"/>
  <c r="D39" i="28" s="1"/>
  <c r="M38" i="28"/>
  <c r="K39" i="28" s="1"/>
  <c r="M37" i="27"/>
  <c r="K38" i="27" s="1"/>
  <c r="L37" i="27"/>
  <c r="J38" i="27" s="1"/>
  <c r="U36" i="27"/>
  <c r="S38" i="28"/>
  <c r="B38" i="28"/>
  <c r="A38" i="28" s="1"/>
  <c r="F38" i="28"/>
  <c r="B39" i="28" l="1"/>
  <c r="A39" i="28" s="1"/>
  <c r="F39" i="28"/>
  <c r="I38" i="27"/>
  <c r="D38" i="27"/>
  <c r="T38" i="28"/>
  <c r="U37" i="28"/>
  <c r="I39" i="28"/>
  <c r="E39" i="28"/>
  <c r="E38" i="27"/>
  <c r="L39" i="28" l="1"/>
  <c r="J40" i="28" s="1"/>
  <c r="M39" i="28"/>
  <c r="K40" i="28" s="1"/>
  <c r="E40" i="28" s="1"/>
  <c r="S39" i="28"/>
  <c r="S38" i="27"/>
  <c r="B38" i="27"/>
  <c r="A38" i="27" s="1"/>
  <c r="F38" i="27"/>
  <c r="L38" i="27"/>
  <c r="J39" i="27" s="1"/>
  <c r="D39" i="27" s="1"/>
  <c r="M38" i="27"/>
  <c r="K39" i="27" s="1"/>
  <c r="E39" i="27" s="1"/>
  <c r="S39" i="27" l="1"/>
  <c r="T39" i="27" s="1"/>
  <c r="B39" i="27"/>
  <c r="A39" i="27" s="1"/>
  <c r="F39" i="27"/>
  <c r="S40" i="28"/>
  <c r="U39" i="28" s="1"/>
  <c r="I39" i="27"/>
  <c r="U38" i="28"/>
  <c r="T39" i="28"/>
  <c r="T38" i="27"/>
  <c r="U37" i="27"/>
  <c r="I40" i="28"/>
  <c r="D40" i="28"/>
  <c r="M40" i="28" l="1"/>
  <c r="K41" i="28" s="1"/>
  <c r="L40" i="28"/>
  <c r="J41" i="28" s="1"/>
  <c r="D41" i="28" s="1"/>
  <c r="M39" i="27"/>
  <c r="K40" i="27" s="1"/>
  <c r="L39" i="27"/>
  <c r="J40" i="27" s="1"/>
  <c r="B40" i="28"/>
  <c r="A40" i="28" s="1"/>
  <c r="F40" i="28"/>
  <c r="U38" i="27"/>
  <c r="T40" i="28"/>
  <c r="I40" i="27" l="1"/>
  <c r="D40" i="27"/>
  <c r="E40" i="27"/>
  <c r="B41" i="28"/>
  <c r="A41" i="28" s="1"/>
  <c r="F41" i="28"/>
  <c r="I41" i="28"/>
  <c r="E41" i="28"/>
  <c r="S41" i="28" l="1"/>
  <c r="B40" i="27"/>
  <c r="A40" i="27" s="1"/>
  <c r="F40" i="27"/>
  <c r="L41" i="28"/>
  <c r="J42" i="28" s="1"/>
  <c r="M41" i="28"/>
  <c r="K42" i="28" s="1"/>
  <c r="S40" i="27"/>
  <c r="L40" i="27"/>
  <c r="J41" i="27" s="1"/>
  <c r="D41" i="27" s="1"/>
  <c r="M40" i="27"/>
  <c r="K41" i="27" s="1"/>
  <c r="U39" i="27" l="1"/>
  <c r="T40" i="27"/>
  <c r="B41" i="27"/>
  <c r="A41" i="27" s="1"/>
  <c r="F41" i="27"/>
  <c r="I41" i="27"/>
  <c r="I42" i="28"/>
  <c r="D42" i="28"/>
  <c r="E42" i="28"/>
  <c r="E41" i="27"/>
  <c r="U40" i="28"/>
  <c r="T41" i="28"/>
  <c r="S41" i="27" l="1"/>
  <c r="L42" i="28"/>
  <c r="J43" i="28" s="1"/>
  <c r="D43" i="28" s="1"/>
  <c r="M42" i="28"/>
  <c r="K43" i="28" s="1"/>
  <c r="S42" i="28"/>
  <c r="B42" i="28"/>
  <c r="A42" i="28" s="1"/>
  <c r="F42" i="28"/>
  <c r="M41" i="27"/>
  <c r="K42" i="27" s="1"/>
  <c r="L41" i="27"/>
  <c r="J42" i="27" s="1"/>
  <c r="B43" i="28" l="1"/>
  <c r="A43" i="28" s="1"/>
  <c r="F43" i="28"/>
  <c r="E43" i="28"/>
  <c r="E42" i="27"/>
  <c r="I42" i="27"/>
  <c r="D42" i="27"/>
  <c r="I43" i="28"/>
  <c r="U41" i="28"/>
  <c r="T42" i="28"/>
  <c r="U40" i="27"/>
  <c r="T41" i="27"/>
  <c r="L42" i="27" l="1"/>
  <c r="J43" i="27" s="1"/>
  <c r="D43" i="27" s="1"/>
  <c r="M42" i="27"/>
  <c r="K43" i="27" s="1"/>
  <c r="E43" i="27" s="1"/>
  <c r="B42" i="27"/>
  <c r="A42" i="27" s="1"/>
  <c r="F42" i="27"/>
  <c r="S43" i="28"/>
  <c r="L43" i="28"/>
  <c r="J44" i="28" s="1"/>
  <c r="M43" i="28"/>
  <c r="K44" i="28" s="1"/>
  <c r="E44" i="28" s="1"/>
  <c r="S42" i="27"/>
  <c r="I44" i="28" l="1"/>
  <c r="D44" i="28"/>
  <c r="B43" i="27"/>
  <c r="A43" i="27" s="1"/>
  <c r="F43" i="27"/>
  <c r="S43" i="27"/>
  <c r="T43" i="27" s="1"/>
  <c r="T43" i="28"/>
  <c r="U42" i="28"/>
  <c r="S44" i="28"/>
  <c r="T44" i="28" s="1"/>
  <c r="U42" i="27"/>
  <c r="T42" i="27"/>
  <c r="U41" i="27"/>
  <c r="I43" i="27"/>
  <c r="B44" i="28" l="1"/>
  <c r="A44" i="28" s="1"/>
  <c r="F44" i="28"/>
  <c r="M43" i="27"/>
  <c r="K44" i="27" s="1"/>
  <c r="L43" i="27"/>
  <c r="J44" i="27" s="1"/>
  <c r="U43" i="28"/>
  <c r="L44" i="28"/>
  <c r="J45" i="28" s="1"/>
  <c r="D45" i="28" s="1"/>
  <c r="M44" i="28"/>
  <c r="K45" i="28" s="1"/>
  <c r="B45" i="28" l="1"/>
  <c r="A45" i="28" s="1"/>
  <c r="F45" i="28"/>
  <c r="E45" i="28"/>
  <c r="E44" i="27"/>
  <c r="I45" i="28"/>
  <c r="I44" i="27"/>
  <c r="D44" i="27"/>
  <c r="L45" i="28" l="1"/>
  <c r="J46" i="28" s="1"/>
  <c r="M45" i="28"/>
  <c r="K46" i="28" s="1"/>
  <c r="E46" i="28" s="1"/>
  <c r="B44" i="27"/>
  <c r="A44" i="27" s="1"/>
  <c r="F44" i="27"/>
  <c r="S44" i="27"/>
  <c r="M44" i="27"/>
  <c r="K45" i="27" s="1"/>
  <c r="L44" i="27"/>
  <c r="J45" i="27" s="1"/>
  <c r="D45" i="27" s="1"/>
  <c r="S45" i="28"/>
  <c r="S46" i="28" l="1"/>
  <c r="U45" i="28" s="1"/>
  <c r="B45" i="27"/>
  <c r="A45" i="27" s="1"/>
  <c r="F45" i="27"/>
  <c r="E45" i="27"/>
  <c r="U44" i="28"/>
  <c r="T45" i="28"/>
  <c r="T44" i="27"/>
  <c r="U43" i="27"/>
  <c r="I45" i="27"/>
  <c r="I46" i="28"/>
  <c r="D46" i="28"/>
  <c r="L46" i="28" l="1"/>
  <c r="J47" i="28" s="1"/>
  <c r="D47" i="28" s="1"/>
  <c r="M46" i="28"/>
  <c r="K47" i="28" s="1"/>
  <c r="S45" i="27"/>
  <c r="B46" i="28"/>
  <c r="A46" i="28" s="1"/>
  <c r="F46" i="28"/>
  <c r="M45" i="27"/>
  <c r="K46" i="27" s="1"/>
  <c r="L45" i="27"/>
  <c r="J46" i="27" s="1"/>
  <c r="T46" i="28"/>
  <c r="B47" i="28" l="1"/>
  <c r="A47" i="28" s="1"/>
  <c r="F47" i="28"/>
  <c r="E47" i="28"/>
  <c r="I46" i="27"/>
  <c r="D46" i="27"/>
  <c r="E46" i="27"/>
  <c r="U44" i="27"/>
  <c r="T45" i="27"/>
  <c r="I47" i="28"/>
  <c r="B46" i="27" l="1"/>
  <c r="A46" i="27" s="1"/>
  <c r="F46" i="27"/>
  <c r="L46" i="27"/>
  <c r="J47" i="27" s="1"/>
  <c r="M46" i="27"/>
  <c r="K47" i="27" s="1"/>
  <c r="E47" i="27" s="1"/>
  <c r="M47" i="28"/>
  <c r="K48" i="28" s="1"/>
  <c r="E48" i="28" s="1"/>
  <c r="L47" i="28"/>
  <c r="J48" i="28" s="1"/>
  <c r="S46" i="27"/>
  <c r="S47" i="28"/>
  <c r="T46" i="27" l="1"/>
  <c r="U45" i="27"/>
  <c r="I47" i="27"/>
  <c r="S48" i="28"/>
  <c r="U47" i="28" s="1"/>
  <c r="D47" i="27"/>
  <c r="I48" i="28"/>
  <c r="D48" i="28"/>
  <c r="T47" i="28"/>
  <c r="U46" i="28"/>
  <c r="S47" i="27"/>
  <c r="T48" i="28" l="1"/>
  <c r="B47" i="27"/>
  <c r="A47" i="27" s="1"/>
  <c r="F47" i="27"/>
  <c r="T47" i="27"/>
  <c r="L48" i="28"/>
  <c r="J49" i="28" s="1"/>
  <c r="M48" i="28"/>
  <c r="K49" i="28" s="1"/>
  <c r="B48" i="28"/>
  <c r="A48" i="28" s="1"/>
  <c r="F48" i="28"/>
  <c r="L47" i="27"/>
  <c r="J48" i="27" s="1"/>
  <c r="M47" i="27"/>
  <c r="K48" i="27" s="1"/>
  <c r="U46" i="27"/>
  <c r="E48" i="27" l="1"/>
  <c r="E49" i="28"/>
  <c r="I49" i="28"/>
  <c r="I48" i="27"/>
  <c r="D48" i="27"/>
  <c r="D49" i="28"/>
  <c r="S49" i="28" l="1"/>
  <c r="L48" i="27"/>
  <c r="J49" i="27" s="1"/>
  <c r="M48" i="27"/>
  <c r="K49" i="27" s="1"/>
  <c r="E49" i="27" s="1"/>
  <c r="B49" i="28"/>
  <c r="A49" i="28" s="1"/>
  <c r="F49" i="28"/>
  <c r="S48" i="27"/>
  <c r="B48" i="27"/>
  <c r="A48" i="27" s="1"/>
  <c r="D49" i="27"/>
  <c r="F48" i="27"/>
  <c r="L49" i="28"/>
  <c r="J50" i="28" s="1"/>
  <c r="M49" i="28"/>
  <c r="K50" i="28" s="1"/>
  <c r="I50" i="28" l="1"/>
  <c r="S49" i="27"/>
  <c r="U48" i="27" s="1"/>
  <c r="U48" i="28"/>
  <c r="T49" i="28"/>
  <c r="B49" i="27"/>
  <c r="A49" i="27" s="1"/>
  <c r="F49" i="27"/>
  <c r="I49" i="27"/>
  <c r="U47" i="27"/>
  <c r="T48" i="27"/>
  <c r="D50" i="28"/>
  <c r="E50" i="28"/>
  <c r="T49" i="27" l="1"/>
  <c r="B50" i="28"/>
  <c r="A50" i="28" s="1"/>
  <c r="F50" i="28"/>
  <c r="S50" i="28"/>
  <c r="M49" i="27"/>
  <c r="K50" i="27" s="1"/>
  <c r="L49" i="27"/>
  <c r="J50" i="27" s="1"/>
  <c r="M50" i="28"/>
  <c r="K51" i="28" s="1"/>
  <c r="L50" i="28"/>
  <c r="J51" i="28" s="1"/>
  <c r="I51" i="28" l="1"/>
  <c r="U49" i="28"/>
  <c r="T50" i="28"/>
  <c r="E51" i="28"/>
  <c r="D51" i="28"/>
  <c r="E50" i="27"/>
  <c r="I50" i="27"/>
  <c r="D50" i="27"/>
  <c r="S51" i="28" l="1"/>
  <c r="S50" i="27"/>
  <c r="B50" i="27"/>
  <c r="A50" i="27" s="1"/>
  <c r="F50" i="27"/>
  <c r="M50" i="27"/>
  <c r="K51" i="27" s="1"/>
  <c r="L50" i="27"/>
  <c r="J51" i="27" s="1"/>
  <c r="D51" i="27" s="1"/>
  <c r="B51" i="28"/>
  <c r="A51" i="28" s="1"/>
  <c r="F51" i="28"/>
  <c r="M51" i="28"/>
  <c r="K52" i="28" s="1"/>
  <c r="E52" i="28" s="1"/>
  <c r="L51" i="28"/>
  <c r="J52" i="28" s="1"/>
  <c r="D52" i="28" s="1"/>
  <c r="B51" i="27" l="1"/>
  <c r="A51" i="27" s="1"/>
  <c r="F51" i="27"/>
  <c r="S52" i="28"/>
  <c r="U51" i="28" s="1"/>
  <c r="T50" i="27"/>
  <c r="U49" i="27"/>
  <c r="I52" i="28"/>
  <c r="E51" i="27"/>
  <c r="B52" i="28"/>
  <c r="A52" i="28" s="1"/>
  <c r="F52" i="28"/>
  <c r="I51" i="27"/>
  <c r="T51" i="28"/>
  <c r="U50" i="28"/>
  <c r="L51" i="27" l="1"/>
  <c r="J52" i="27" s="1"/>
  <c r="M51" i="27"/>
  <c r="K52" i="27" s="1"/>
  <c r="E52" i="27" s="1"/>
  <c r="L52" i="28"/>
  <c r="J53" i="28" s="1"/>
  <c r="M52" i="28"/>
  <c r="K53" i="28" s="1"/>
  <c r="T52" i="28"/>
  <c r="S51" i="27"/>
  <c r="T51" i="27" l="1"/>
  <c r="U50" i="27"/>
  <c r="E53" i="28"/>
  <c r="S52" i="27"/>
  <c r="I53" i="28"/>
  <c r="D53" i="28"/>
  <c r="I52" i="27"/>
  <c r="D52" i="27"/>
  <c r="B52" i="27" l="1"/>
  <c r="A52" i="27" s="1"/>
  <c r="F52" i="27"/>
  <c r="L53" i="28"/>
  <c r="J54" i="28" s="1"/>
  <c r="D54" i="28" s="1"/>
  <c r="M53" i="28"/>
  <c r="K54" i="28" s="1"/>
  <c r="S53" i="28"/>
  <c r="T52" i="27"/>
  <c r="B53" i="28"/>
  <c r="A53" i="28" s="1"/>
  <c r="F53" i="28"/>
  <c r="M52" i="27"/>
  <c r="K53" i="27" s="1"/>
  <c r="L52" i="27"/>
  <c r="J53" i="27" s="1"/>
  <c r="D53" i="27" s="1"/>
  <c r="U51" i="27"/>
  <c r="B54" i="28" l="1"/>
  <c r="A54" i="28" s="1"/>
  <c r="F54" i="28"/>
  <c r="B53" i="27"/>
  <c r="A53" i="27" s="1"/>
  <c r="F53" i="27"/>
  <c r="I53" i="27"/>
  <c r="E53" i="27"/>
  <c r="I54" i="28"/>
  <c r="U52" i="28"/>
  <c r="T53" i="28"/>
  <c r="E54" i="28"/>
  <c r="S53" i="27" l="1"/>
  <c r="M53" i="27"/>
  <c r="K54" i="27" s="1"/>
  <c r="L53" i="27"/>
  <c r="J54" i="27" s="1"/>
  <c r="S54" i="28"/>
  <c r="L54" i="28"/>
  <c r="J55" i="28" s="1"/>
  <c r="M54" i="28"/>
  <c r="K55" i="28" s="1"/>
  <c r="I55" i="28" l="1"/>
  <c r="D55" i="28"/>
  <c r="E55" i="28"/>
  <c r="E54" i="27"/>
  <c r="I54" i="27"/>
  <c r="D54" i="27"/>
  <c r="U53" i="28"/>
  <c r="T54" i="28"/>
  <c r="U52" i="27"/>
  <c r="T53" i="27"/>
  <c r="S55" i="28" l="1"/>
  <c r="M54" i="27"/>
  <c r="K55" i="27" s="1"/>
  <c r="L54" i="27"/>
  <c r="J55" i="27" s="1"/>
  <c r="D55" i="27" s="1"/>
  <c r="B55" i="28"/>
  <c r="A55" i="28" s="1"/>
  <c r="F55" i="28"/>
  <c r="S54" i="27"/>
  <c r="B54" i="27"/>
  <c r="A54" i="27" s="1"/>
  <c r="F54" i="27"/>
  <c r="L55" i="28"/>
  <c r="J56" i="28" s="1"/>
  <c r="D56" i="28" s="1"/>
  <c r="M55" i="28"/>
  <c r="K56" i="28" s="1"/>
  <c r="B55" i="27" l="1"/>
  <c r="A55" i="27" s="1"/>
  <c r="F55" i="27"/>
  <c r="B56" i="28"/>
  <c r="A56" i="28" s="1"/>
  <c r="F56" i="28"/>
  <c r="T54" i="27"/>
  <c r="U53" i="27"/>
  <c r="E56" i="28"/>
  <c r="I55" i="27"/>
  <c r="I56" i="28"/>
  <c r="E55" i="27"/>
  <c r="T55" i="28"/>
  <c r="U54" i="28"/>
  <c r="S55" i="27" l="1"/>
  <c r="M55" i="27"/>
  <c r="K56" i="27" s="1"/>
  <c r="L55" i="27"/>
  <c r="J56" i="27" s="1"/>
  <c r="L56" i="28"/>
  <c r="J57" i="28" s="1"/>
  <c r="M56" i="28"/>
  <c r="K57" i="28" s="1"/>
  <c r="E57" i="28" s="1"/>
  <c r="S56" i="28"/>
  <c r="T56" i="28" l="1"/>
  <c r="U55" i="28"/>
  <c r="E56" i="27"/>
  <c r="S57" i="28"/>
  <c r="I56" i="27"/>
  <c r="D56" i="27"/>
  <c r="I57" i="28"/>
  <c r="D57" i="28"/>
  <c r="T55" i="27"/>
  <c r="U54" i="27"/>
  <c r="B56" i="27" l="1"/>
  <c r="A56" i="27" s="1"/>
  <c r="F56" i="27"/>
  <c r="B57" i="28"/>
  <c r="A57" i="28" s="1"/>
  <c r="F57" i="28"/>
  <c r="S56" i="27"/>
  <c r="M56" i="27"/>
  <c r="K57" i="27" s="1"/>
  <c r="E57" i="27" s="1"/>
  <c r="L56" i="27"/>
  <c r="J57" i="27" s="1"/>
  <c r="D57" i="27" s="1"/>
  <c r="T57" i="28"/>
  <c r="M57" i="28"/>
  <c r="K58" i="28" s="1"/>
  <c r="L57" i="28"/>
  <c r="J58" i="28" s="1"/>
  <c r="U56" i="28"/>
  <c r="E58" i="28" l="1"/>
  <c r="S57" i="27"/>
  <c r="U56" i="27" s="1"/>
  <c r="I57" i="27"/>
  <c r="I58" i="28"/>
  <c r="D58" i="28"/>
  <c r="B57" i="27"/>
  <c r="A57" i="27" s="1"/>
  <c r="F57" i="27"/>
  <c r="T56" i="27"/>
  <c r="U55" i="27"/>
  <c r="T57" i="27" l="1"/>
  <c r="B58" i="28"/>
  <c r="A58" i="28" s="1"/>
  <c r="F58" i="28"/>
  <c r="S58" i="28"/>
  <c r="L58" i="28"/>
  <c r="J59" i="28" s="1"/>
  <c r="M58" i="28"/>
  <c r="K59" i="28" s="1"/>
  <c r="E59" i="28" s="1"/>
  <c r="M57" i="27"/>
  <c r="K58" i="27" s="1"/>
  <c r="L57" i="27"/>
  <c r="J58" i="27" s="1"/>
  <c r="I58" i="27" l="1"/>
  <c r="D58" i="27"/>
  <c r="S59" i="28"/>
  <c r="U58" i="28" s="1"/>
  <c r="E58" i="27"/>
  <c r="T58" i="28"/>
  <c r="U57" i="28"/>
  <c r="I59" i="28"/>
  <c r="D59" i="28"/>
  <c r="B59" i="28" l="1"/>
  <c r="A59" i="28" s="1"/>
  <c r="F59" i="28"/>
  <c r="B58" i="27"/>
  <c r="A58" i="27" s="1"/>
  <c r="F58" i="27"/>
  <c r="M58" i="27"/>
  <c r="K59" i="27" s="1"/>
  <c r="E59" i="27" s="1"/>
  <c r="L58" i="27"/>
  <c r="J59" i="27" s="1"/>
  <c r="D59" i="27" s="1"/>
  <c r="S58" i="27"/>
  <c r="L59" i="28"/>
  <c r="J60" i="28" s="1"/>
  <c r="D60" i="28" s="1"/>
  <c r="M59" i="28"/>
  <c r="K60" i="28" s="1"/>
  <c r="T59" i="28"/>
  <c r="B59" i="27" l="1"/>
  <c r="A59" i="27" s="1"/>
  <c r="F59" i="27"/>
  <c r="B60" i="28"/>
  <c r="A60" i="28" s="1"/>
  <c r="F60" i="28"/>
  <c r="U57" i="27"/>
  <c r="T58" i="27"/>
  <c r="S59" i="27"/>
  <c r="T59" i="27" s="1"/>
  <c r="E60" i="28"/>
  <c r="I59" i="27"/>
  <c r="I60" i="28"/>
  <c r="L59" i="27" l="1"/>
  <c r="J60" i="27" s="1"/>
  <c r="M59" i="27"/>
  <c r="K60" i="27" s="1"/>
  <c r="U58" i="27"/>
  <c r="S60" i="28"/>
  <c r="M60" i="28"/>
  <c r="K61" i="28" s="1"/>
  <c r="L60" i="28"/>
  <c r="J61" i="28" s="1"/>
  <c r="T60" i="28" l="1"/>
  <c r="U59" i="28"/>
  <c r="E60" i="27"/>
  <c r="E61" i="28"/>
  <c r="I61" i="28"/>
  <c r="D61" i="28"/>
  <c r="I60" i="27"/>
  <c r="D60" i="27"/>
  <c r="M60" i="27" l="1"/>
  <c r="K61" i="27" s="1"/>
  <c r="E61" i="27" s="1"/>
  <c r="L60" i="27"/>
  <c r="J61" i="27" s="1"/>
  <c r="B61" i="28"/>
  <c r="A61" i="28" s="1"/>
  <c r="F61" i="28"/>
  <c r="S60" i="27"/>
  <c r="B60" i="27"/>
  <c r="A60" i="27" s="1"/>
  <c r="F60" i="27"/>
  <c r="S61" i="28"/>
  <c r="M61" i="28"/>
  <c r="K62" i="28" s="1"/>
  <c r="E62" i="28" s="1"/>
  <c r="L61" i="28"/>
  <c r="J62" i="28" s="1"/>
  <c r="D62" i="28" s="1"/>
  <c r="B62" i="28" l="1"/>
  <c r="A62" i="28" s="1"/>
  <c r="F62" i="28"/>
  <c r="S62" i="28"/>
  <c r="T62" i="28" s="1"/>
  <c r="T61" i="28"/>
  <c r="U60" i="28"/>
  <c r="S61" i="27"/>
  <c r="T61" i="27" s="1"/>
  <c r="T60" i="27"/>
  <c r="U59" i="27"/>
  <c r="I61" i="27"/>
  <c r="I62" i="28"/>
  <c r="D61" i="27"/>
  <c r="U61" i="28" l="1"/>
  <c r="M61" i="27"/>
  <c r="K62" i="27" s="1"/>
  <c r="L61" i="27"/>
  <c r="J62" i="27" s="1"/>
  <c r="D62" i="27" s="1"/>
  <c r="M62" i="28"/>
  <c r="K63" i="28" s="1"/>
  <c r="L62" i="28"/>
  <c r="J63" i="28" s="1"/>
  <c r="B61" i="27"/>
  <c r="A61" i="27" s="1"/>
  <c r="F61" i="27"/>
  <c r="U60" i="27"/>
  <c r="B62" i="27" l="1"/>
  <c r="A62" i="27" s="1"/>
  <c r="F62" i="27"/>
  <c r="I63" i="28"/>
  <c r="D63" i="28"/>
  <c r="I62" i="27"/>
  <c r="E63" i="28"/>
  <c r="E62" i="27"/>
  <c r="S62" i="27" l="1"/>
  <c r="M63" i="28"/>
  <c r="K64" i="28" s="1"/>
  <c r="E64" i="28" s="1"/>
  <c r="L63" i="28"/>
  <c r="J64" i="28" s="1"/>
  <c r="D64" i="28" s="1"/>
  <c r="M62" i="27"/>
  <c r="K63" i="27" s="1"/>
  <c r="E63" i="27" s="1"/>
  <c r="L62" i="27"/>
  <c r="J63" i="27" s="1"/>
  <c r="S63" i="28"/>
  <c r="B63" i="28"/>
  <c r="A63" i="28" s="1"/>
  <c r="F63" i="28"/>
  <c r="S64" i="28" l="1"/>
  <c r="U63" i="28" s="1"/>
  <c r="T63" i="28"/>
  <c r="U62" i="28"/>
  <c r="I64" i="28"/>
  <c r="B64" i="28"/>
  <c r="A64" i="28" s="1"/>
  <c r="F64" i="28"/>
  <c r="I63" i="27"/>
  <c r="D63" i="27"/>
  <c r="S63" i="27"/>
  <c r="U62" i="27" s="1"/>
  <c r="T62" i="27"/>
  <c r="U61" i="27"/>
  <c r="T64" i="28" l="1"/>
  <c r="T63" i="27"/>
  <c r="M64" i="28"/>
  <c r="K65" i="28" s="1"/>
  <c r="L64" i="28"/>
  <c r="J65" i="28" s="1"/>
  <c r="M63" i="27"/>
  <c r="K64" i="27" s="1"/>
  <c r="L63" i="27"/>
  <c r="J64" i="27" s="1"/>
  <c r="D64" i="27" s="1"/>
  <c r="B63" i="27"/>
  <c r="A63" i="27" s="1"/>
  <c r="F63" i="27"/>
  <c r="E64" i="27" l="1"/>
  <c r="I65" i="28"/>
  <c r="D65" i="28"/>
  <c r="E65" i="28"/>
  <c r="B64" i="27"/>
  <c r="A64" i="27" s="1"/>
  <c r="F64" i="27"/>
  <c r="I64" i="27"/>
  <c r="L64" i="27" l="1"/>
  <c r="J65" i="27" s="1"/>
  <c r="M64" i="27"/>
  <c r="K65" i="27" s="1"/>
  <c r="E65" i="27" s="1"/>
  <c r="S65" i="28"/>
  <c r="L65" i="28"/>
  <c r="J66" i="28" s="1"/>
  <c r="D66" i="28" s="1"/>
  <c r="M65" i="28"/>
  <c r="K66" i="28" s="1"/>
  <c r="E66" i="28" s="1"/>
  <c r="S64" i="27"/>
  <c r="B65" i="28"/>
  <c r="A65" i="28" s="1"/>
  <c r="F65" i="28"/>
  <c r="S66" i="28" l="1"/>
  <c r="T66" i="28" s="1"/>
  <c r="T65" i="28"/>
  <c r="U64" i="28"/>
  <c r="B66" i="28"/>
  <c r="A66" i="28" s="1"/>
  <c r="F66" i="28"/>
  <c r="S65" i="27"/>
  <c r="U64" i="27" s="1"/>
  <c r="T64" i="27"/>
  <c r="U63" i="27"/>
  <c r="I66" i="28"/>
  <c r="I65" i="27"/>
  <c r="D65" i="27"/>
  <c r="U65" i="28" l="1"/>
  <c r="L65" i="27"/>
  <c r="J66" i="27" s="1"/>
  <c r="D66" i="27" s="1"/>
  <c r="M65" i="27"/>
  <c r="K66" i="27" s="1"/>
  <c r="B65" i="27"/>
  <c r="A65" i="27" s="1"/>
  <c r="F65" i="27"/>
  <c r="M66" i="28"/>
  <c r="K67" i="28" s="1"/>
  <c r="L66" i="28"/>
  <c r="J67" i="28" s="1"/>
  <c r="T65" i="27"/>
  <c r="E67" i="28" l="1"/>
  <c r="B66" i="27"/>
  <c r="A66" i="27" s="1"/>
  <c r="F66" i="27"/>
  <c r="E66" i="27"/>
  <c r="I67" i="28"/>
  <c r="D67" i="28"/>
  <c r="I66" i="27"/>
  <c r="M66" i="27" l="1"/>
  <c r="K67" i="27" s="1"/>
  <c r="E67" i="27" s="1"/>
  <c r="L66" i="27"/>
  <c r="J67" i="27" s="1"/>
  <c r="M67" i="28"/>
  <c r="K68" i="28" s="1"/>
  <c r="E68" i="28" s="1"/>
  <c r="L67" i="28"/>
  <c r="J68" i="28" s="1"/>
  <c r="S66" i="27"/>
  <c r="B67" i="28"/>
  <c r="A67" i="28" s="1"/>
  <c r="F67" i="28"/>
  <c r="S67" i="28"/>
  <c r="S68" i="28" l="1"/>
  <c r="T68" i="28" s="1"/>
  <c r="I68" i="28"/>
  <c r="S67" i="27"/>
  <c r="T67" i="27" s="1"/>
  <c r="I67" i="27"/>
  <c r="D67" i="27"/>
  <c r="D68" i="28"/>
  <c r="U66" i="28"/>
  <c r="T67" i="28"/>
  <c r="T66" i="27"/>
  <c r="U65" i="27"/>
  <c r="U67" i="28" l="1"/>
  <c r="M67" i="27"/>
  <c r="K68" i="27" s="1"/>
  <c r="L67" i="27"/>
  <c r="J68" i="27" s="1"/>
  <c r="D68" i="27" s="1"/>
  <c r="L68" i="28"/>
  <c r="J69" i="28" s="1"/>
  <c r="D69" i="28" s="1"/>
  <c r="M68" i="28"/>
  <c r="K69" i="28" s="1"/>
  <c r="B68" i="28"/>
  <c r="A68" i="28" s="1"/>
  <c r="F68" i="28"/>
  <c r="B67" i="27"/>
  <c r="A67" i="27" s="1"/>
  <c r="F67" i="27"/>
  <c r="U66" i="27"/>
  <c r="E69" i="28" l="1"/>
  <c r="I69" i="28"/>
  <c r="B69" i="28"/>
  <c r="A69" i="28" s="1"/>
  <c r="F69" i="28"/>
  <c r="I68" i="27"/>
  <c r="B68" i="27"/>
  <c r="A68" i="27" s="1"/>
  <c r="F68" i="27"/>
  <c r="E68" i="27"/>
  <c r="L68" i="27" l="1"/>
  <c r="J69" i="27" s="1"/>
  <c r="M68" i="27"/>
  <c r="K69" i="27" s="1"/>
  <c r="M69" i="28"/>
  <c r="K70" i="28" s="1"/>
  <c r="E70" i="28" s="1"/>
  <c r="L69" i="28"/>
  <c r="J70" i="28" s="1"/>
  <c r="S68" i="27"/>
  <c r="S69" i="28"/>
  <c r="S70" i="28" l="1"/>
  <c r="T70" i="28" s="1"/>
  <c r="U68" i="28"/>
  <c r="T69" i="28"/>
  <c r="I70" i="28"/>
  <c r="D70" i="28"/>
  <c r="E69" i="27"/>
  <c r="T68" i="27"/>
  <c r="U67" i="27"/>
  <c r="I69" i="27"/>
  <c r="D69" i="27"/>
  <c r="U69" i="28" l="1"/>
  <c r="S69" i="27"/>
  <c r="B69" i="27"/>
  <c r="A69" i="27" s="1"/>
  <c r="F69" i="27"/>
  <c r="B70" i="28"/>
  <c r="A70" i="28" s="1"/>
  <c r="F70" i="28"/>
  <c r="M69" i="27"/>
  <c r="K70" i="27" s="1"/>
  <c r="E70" i="27" s="1"/>
  <c r="L69" i="27"/>
  <c r="J70" i="27" s="1"/>
  <c r="D70" i="27" s="1"/>
  <c r="L70" i="28"/>
  <c r="J71" i="28" s="1"/>
  <c r="M70" i="28"/>
  <c r="K71" i="28" s="1"/>
  <c r="B70" i="27" l="1"/>
  <c r="A70" i="27" s="1"/>
  <c r="F70" i="27"/>
  <c r="E71" i="28"/>
  <c r="I71" i="28"/>
  <c r="D71" i="28"/>
  <c r="S70" i="27"/>
  <c r="T70" i="27" s="1"/>
  <c r="I70" i="27"/>
  <c r="U68" i="27"/>
  <c r="T69" i="27"/>
  <c r="U69" i="27" l="1"/>
  <c r="M71" i="28"/>
  <c r="K72" i="28" s="1"/>
  <c r="E72" i="28" s="1"/>
  <c r="L71" i="28"/>
  <c r="J72" i="28" s="1"/>
  <c r="D72" i="28" s="1"/>
  <c r="B71" i="28"/>
  <c r="A71" i="28" s="1"/>
  <c r="F71" i="28"/>
  <c r="L70" i="27"/>
  <c r="J71" i="27" s="1"/>
  <c r="M70" i="27"/>
  <c r="K71" i="27" s="1"/>
  <c r="S71" i="28"/>
  <c r="S72" i="28" l="1"/>
  <c r="U71" i="28" s="1"/>
  <c r="E71" i="27"/>
  <c r="B72" i="28"/>
  <c r="A72" i="28" s="1"/>
  <c r="F72" i="28"/>
  <c r="I72" i="28"/>
  <c r="U70" i="28"/>
  <c r="T71" i="28"/>
  <c r="I71" i="27"/>
  <c r="D71" i="27"/>
  <c r="T72" i="28" l="1"/>
  <c r="M72" i="28"/>
  <c r="K73" i="28" s="1"/>
  <c r="L72" i="28"/>
  <c r="J73" i="28" s="1"/>
  <c r="S71" i="27"/>
  <c r="L71" i="27"/>
  <c r="J72" i="27" s="1"/>
  <c r="D72" i="27" s="1"/>
  <c r="M71" i="27"/>
  <c r="K72" i="27" s="1"/>
  <c r="E72" i="27" s="1"/>
  <c r="B71" i="27"/>
  <c r="A71" i="27" s="1"/>
  <c r="F71" i="27"/>
  <c r="B72" i="27" l="1"/>
  <c r="A72" i="27" s="1"/>
  <c r="F72" i="27"/>
  <c r="S72" i="27"/>
  <c r="U70" i="27"/>
  <c r="T71" i="27"/>
  <c r="I73" i="28"/>
  <c r="D73" i="28"/>
  <c r="I72" i="27"/>
  <c r="E73" i="28"/>
  <c r="B73" i="28" l="1"/>
  <c r="A73" i="28" s="1"/>
  <c r="F73" i="28"/>
  <c r="U71" i="27"/>
  <c r="M72" i="27"/>
  <c r="K73" i="27" s="1"/>
  <c r="L72" i="27"/>
  <c r="J73" i="27" s="1"/>
  <c r="L73" i="28"/>
  <c r="J74" i="28" s="1"/>
  <c r="D74" i="28" s="1"/>
  <c r="M73" i="28"/>
  <c r="K74" i="28" s="1"/>
  <c r="T72" i="27"/>
  <c r="S73" i="28"/>
  <c r="U72" i="28" l="1"/>
  <c r="T73" i="28"/>
  <c r="I73" i="27"/>
  <c r="D73" i="27"/>
  <c r="B74" i="28"/>
  <c r="A74" i="28" s="1"/>
  <c r="F74" i="28"/>
  <c r="E73" i="27"/>
  <c r="E74" i="28"/>
  <c r="I74" i="28"/>
  <c r="M74" i="28" l="1"/>
  <c r="K75" i="28" s="1"/>
  <c r="E75" i="28" s="1"/>
  <c r="L74" i="28"/>
  <c r="J75" i="28" s="1"/>
  <c r="B73" i="27"/>
  <c r="A73" i="27" s="1"/>
  <c r="F73" i="27"/>
  <c r="S73" i="27"/>
  <c r="S74" i="28"/>
  <c r="L73" i="27"/>
  <c r="J74" i="27" s="1"/>
  <c r="D74" i="27" s="1"/>
  <c r="M73" i="27"/>
  <c r="K74" i="27" s="1"/>
  <c r="B74" i="27" l="1"/>
  <c r="A74" i="27" s="1"/>
  <c r="F74" i="27"/>
  <c r="E74" i="27"/>
  <c r="I74" i="27"/>
  <c r="I75" i="28"/>
  <c r="D75" i="28"/>
  <c r="T74" i="28"/>
  <c r="U73" i="28"/>
  <c r="U72" i="27"/>
  <c r="T73" i="27"/>
  <c r="S75" i="28"/>
  <c r="T75" i="28" s="1"/>
  <c r="M75" i="28" l="1"/>
  <c r="K76" i="28" s="1"/>
  <c r="L75" i="28"/>
  <c r="J76" i="28" s="1"/>
  <c r="U74" i="28"/>
  <c r="M74" i="27"/>
  <c r="K75" i="27" s="1"/>
  <c r="E75" i="27" s="1"/>
  <c r="L74" i="27"/>
  <c r="J75" i="27" s="1"/>
  <c r="B75" i="28"/>
  <c r="A75" i="28" s="1"/>
  <c r="F75" i="28"/>
  <c r="S74" i="27"/>
  <c r="U73" i="27" l="1"/>
  <c r="T74" i="27"/>
  <c r="I75" i="27"/>
  <c r="D75" i="27"/>
  <c r="I76" i="28"/>
  <c r="S75" i="27"/>
  <c r="U74" i="27" s="1"/>
  <c r="D76" i="28"/>
  <c r="E76" i="28"/>
  <c r="S76" i="28" l="1"/>
  <c r="B75" i="27"/>
  <c r="A75" i="27" s="1"/>
  <c r="F75" i="27"/>
  <c r="M76" i="28"/>
  <c r="K77" i="28" s="1"/>
  <c r="E77" i="28" s="1"/>
  <c r="L76" i="28"/>
  <c r="J77" i="28" s="1"/>
  <c r="D77" i="28" s="1"/>
  <c r="B76" i="28"/>
  <c r="A76" i="28" s="1"/>
  <c r="F76" i="28"/>
  <c r="L75" i="27"/>
  <c r="J76" i="27" s="1"/>
  <c r="D76" i="27" s="1"/>
  <c r="M75" i="27"/>
  <c r="K76" i="27" s="1"/>
  <c r="T75" i="27"/>
  <c r="S77" i="28" l="1"/>
  <c r="T77" i="28" s="1"/>
  <c r="B76" i="27"/>
  <c r="A76" i="27" s="1"/>
  <c r="F76" i="27"/>
  <c r="B77" i="28"/>
  <c r="A77" i="28" s="1"/>
  <c r="F77" i="28"/>
  <c r="I77" i="28"/>
  <c r="E76" i="27"/>
  <c r="I76" i="27"/>
  <c r="T76" i="28"/>
  <c r="U75" i="28"/>
  <c r="U76" i="28" l="1"/>
  <c r="S76" i="27"/>
  <c r="M76" i="27"/>
  <c r="K77" i="27" s="1"/>
  <c r="E77" i="27" s="1"/>
  <c r="L76" i="27"/>
  <c r="J77" i="27" s="1"/>
  <c r="M77" i="28"/>
  <c r="K78" i="28" s="1"/>
  <c r="L77" i="28"/>
  <c r="J78" i="28" s="1"/>
  <c r="S77" i="27" l="1"/>
  <c r="T77" i="27" s="1"/>
  <c r="I77" i="27"/>
  <c r="D77" i="27"/>
  <c r="I78" i="28"/>
  <c r="D78" i="28"/>
  <c r="E78" i="28"/>
  <c r="U75" i="27"/>
  <c r="T76" i="27"/>
  <c r="U76" i="27" l="1"/>
  <c r="B78" i="28"/>
  <c r="A78" i="28" s="1"/>
  <c r="F78" i="28"/>
  <c r="S78" i="28"/>
  <c r="L78" i="28"/>
  <c r="J79" i="28" s="1"/>
  <c r="M78" i="28"/>
  <c r="K79" i="28" s="1"/>
  <c r="L77" i="27"/>
  <c r="J78" i="27" s="1"/>
  <c r="D78" i="27" s="1"/>
  <c r="M77" i="27"/>
  <c r="K78" i="27" s="1"/>
  <c r="B77" i="27"/>
  <c r="A77" i="27" s="1"/>
  <c r="F77" i="27"/>
  <c r="B78" i="27" l="1"/>
  <c r="A78" i="27" s="1"/>
  <c r="F78" i="27"/>
  <c r="U77" i="28"/>
  <c r="T78" i="28"/>
  <c r="I79" i="28"/>
  <c r="D79" i="28"/>
  <c r="I78" i="27"/>
  <c r="E78" i="27"/>
  <c r="E79" i="28"/>
  <c r="L78" i="27" l="1"/>
  <c r="J79" i="27" s="1"/>
  <c r="M78" i="27"/>
  <c r="K79" i="27" s="1"/>
  <c r="E79" i="27" s="1"/>
  <c r="S78" i="27"/>
  <c r="S79" i="28"/>
  <c r="B79" i="28"/>
  <c r="A79" i="28" s="1"/>
  <c r="F79" i="28"/>
  <c r="L79" i="28"/>
  <c r="J80" i="28" s="1"/>
  <c r="D80" i="28" s="1"/>
  <c r="M79" i="28"/>
  <c r="K80" i="28" s="1"/>
  <c r="B80" i="28" l="1"/>
  <c r="A80" i="28" s="1"/>
  <c r="F80" i="28"/>
  <c r="S79" i="27"/>
  <c r="U78" i="27" s="1"/>
  <c r="U77" i="27"/>
  <c r="T78" i="27"/>
  <c r="E80" i="28"/>
  <c r="I80" i="28"/>
  <c r="U78" i="28"/>
  <c r="T79" i="28"/>
  <c r="I79" i="27"/>
  <c r="D79" i="27"/>
  <c r="L79" i="27" l="1"/>
  <c r="J80" i="27" s="1"/>
  <c r="D80" i="27" s="1"/>
  <c r="M79" i="27"/>
  <c r="K80" i="27" s="1"/>
  <c r="S80" i="28"/>
  <c r="T79" i="27"/>
  <c r="B79" i="27"/>
  <c r="A79" i="27" s="1"/>
  <c r="F79" i="27"/>
  <c r="M80" i="28"/>
  <c r="K81" i="28" s="1"/>
  <c r="L80" i="28"/>
  <c r="J81" i="28" s="1"/>
  <c r="I80" i="27" l="1"/>
  <c r="I81" i="28"/>
  <c r="D81" i="28"/>
  <c r="E80" i="27"/>
  <c r="E81" i="28"/>
  <c r="B80" i="27"/>
  <c r="A80" i="27" s="1"/>
  <c r="F80" i="27"/>
  <c r="U79" i="28"/>
  <c r="T80" i="28"/>
  <c r="L81" i="28" l="1"/>
  <c r="J82" i="28" s="1"/>
  <c r="D82" i="28" s="1"/>
  <c r="M81" i="28"/>
  <c r="K82" i="28" s="1"/>
  <c r="E82" i="28" s="1"/>
  <c r="S80" i="27"/>
  <c r="L80" i="27"/>
  <c r="J81" i="27" s="1"/>
  <c r="M80" i="27"/>
  <c r="K81" i="27" s="1"/>
  <c r="E81" i="27" s="1"/>
  <c r="B81" i="28"/>
  <c r="A81" i="28" s="1"/>
  <c r="F81" i="28"/>
  <c r="S81" i="28"/>
  <c r="S82" i="28" l="1"/>
  <c r="T82" i="28" s="1"/>
  <c r="B82" i="28"/>
  <c r="A82" i="28" s="1"/>
  <c r="F82" i="28"/>
  <c r="S81" i="27"/>
  <c r="T81" i="27" s="1"/>
  <c r="T80" i="27"/>
  <c r="U79" i="27"/>
  <c r="U80" i="28"/>
  <c r="T81" i="28"/>
  <c r="I81" i="27"/>
  <c r="D81" i="27"/>
  <c r="I82" i="28"/>
  <c r="U81" i="28" l="1"/>
  <c r="B81" i="27"/>
  <c r="A81" i="27" s="1"/>
  <c r="F81" i="27"/>
  <c r="M81" i="27"/>
  <c r="K82" i="27" s="1"/>
  <c r="L81" i="27"/>
  <c r="J82" i="27" s="1"/>
  <c r="D82" i="27" s="1"/>
  <c r="M82" i="28"/>
  <c r="K83" i="28" s="1"/>
  <c r="L82" i="28"/>
  <c r="J83" i="28" s="1"/>
  <c r="U80" i="27"/>
  <c r="B82" i="27" l="1"/>
  <c r="A82" i="27" s="1"/>
  <c r="F82" i="27"/>
  <c r="E83" i="28"/>
  <c r="E82" i="27"/>
  <c r="I82" i="27"/>
  <c r="I83" i="28"/>
  <c r="D83" i="28"/>
  <c r="L82" i="27" l="1"/>
  <c r="J83" i="27" s="1"/>
  <c r="M82" i="27"/>
  <c r="K83" i="27" s="1"/>
  <c r="E83" i="27" s="1"/>
  <c r="S82" i="27"/>
  <c r="M83" i="28"/>
  <c r="K84" i="28" s="1"/>
  <c r="E84" i="28" s="1"/>
  <c r="L83" i="28"/>
  <c r="J84" i="28" s="1"/>
  <c r="D84" i="28" s="1"/>
  <c r="B83" i="28"/>
  <c r="A83" i="28" s="1"/>
  <c r="F83" i="28"/>
  <c r="S83" i="28"/>
  <c r="B84" i="28" l="1"/>
  <c r="A84" i="28" s="1"/>
  <c r="F84" i="28"/>
  <c r="S83" i="27"/>
  <c r="U82" i="27" s="1"/>
  <c r="U82" i="28"/>
  <c r="T83" i="28"/>
  <c r="I84" i="28"/>
  <c r="S84" i="28"/>
  <c r="U83" i="28" s="1"/>
  <c r="T82" i="27"/>
  <c r="U81" i="27"/>
  <c r="I83" i="27"/>
  <c r="D83" i="27"/>
  <c r="M83" i="27" l="1"/>
  <c r="K84" i="27" s="1"/>
  <c r="L83" i="27"/>
  <c r="J84" i="27" s="1"/>
  <c r="T83" i="27"/>
  <c r="T84" i="28"/>
  <c r="L84" i="28"/>
  <c r="J85" i="28" s="1"/>
  <c r="M84" i="28"/>
  <c r="K85" i="28" s="1"/>
  <c r="B83" i="27"/>
  <c r="A83" i="27" s="1"/>
  <c r="D84" i="27"/>
  <c r="F83" i="27"/>
  <c r="I85" i="28" l="1"/>
  <c r="D85" i="28"/>
  <c r="E85" i="28"/>
  <c r="I84" i="27"/>
  <c r="B84" i="27"/>
  <c r="A84" i="27" s="1"/>
  <c r="F84" i="27"/>
  <c r="E84" i="27"/>
  <c r="B85" i="28" l="1"/>
  <c r="A85" i="28" s="1"/>
  <c r="F85" i="28"/>
  <c r="S84" i="27"/>
  <c r="M84" i="27"/>
  <c r="K85" i="27" s="1"/>
  <c r="L84" i="27"/>
  <c r="J85" i="27" s="1"/>
  <c r="S85" i="28"/>
  <c r="L85" i="28"/>
  <c r="J86" i="28" s="1"/>
  <c r="M85" i="28"/>
  <c r="K86" i="28" s="1"/>
  <c r="T84" i="27" l="1"/>
  <c r="U83" i="27"/>
  <c r="I85" i="27"/>
  <c r="D85" i="27"/>
  <c r="I86" i="28"/>
  <c r="D86" i="28"/>
  <c r="T85" i="28"/>
  <c r="U84" i="28"/>
  <c r="E86" i="28"/>
  <c r="E85" i="27"/>
  <c r="B85" i="27" l="1"/>
  <c r="A85" i="27" s="1"/>
  <c r="F85" i="27"/>
  <c r="B86" i="28"/>
  <c r="A86" i="28" s="1"/>
  <c r="F86" i="28"/>
  <c r="S85" i="27"/>
  <c r="L85" i="27"/>
  <c r="J86" i="27" s="1"/>
  <c r="D86" i="27" s="1"/>
  <c r="M85" i="27"/>
  <c r="K86" i="27" s="1"/>
  <c r="E86" i="27" s="1"/>
  <c r="S86" i="28"/>
  <c r="M86" i="28"/>
  <c r="K87" i="28" s="1"/>
  <c r="E87" i="28" s="1"/>
  <c r="L86" i="28"/>
  <c r="J87" i="28" s="1"/>
  <c r="S86" i="27" l="1"/>
  <c r="U85" i="27" s="1"/>
  <c r="B86" i="27"/>
  <c r="A86" i="27" s="1"/>
  <c r="F86" i="27"/>
  <c r="S87" i="28"/>
  <c r="U86" i="28" s="1"/>
  <c r="U85" i="28"/>
  <c r="T86" i="28"/>
  <c r="U84" i="27"/>
  <c r="T85" i="27"/>
  <c r="I87" i="28"/>
  <c r="I86" i="27"/>
  <c r="D87" i="28"/>
  <c r="T86" i="27" l="1"/>
  <c r="M86" i="27"/>
  <c r="K87" i="27" s="1"/>
  <c r="L86" i="27"/>
  <c r="J87" i="27" s="1"/>
  <c r="B87" i="28"/>
  <c r="A87" i="28" s="1"/>
  <c r="F87" i="28"/>
  <c r="M87" i="28"/>
  <c r="K88" i="28" s="1"/>
  <c r="L87" i="28"/>
  <c r="J88" i="28" s="1"/>
  <c r="D88" i="28" s="1"/>
  <c r="T87" i="28"/>
  <c r="B88" i="28" l="1"/>
  <c r="A88" i="28" s="1"/>
  <c r="F88" i="28"/>
  <c r="E88" i="28"/>
  <c r="I87" i="27"/>
  <c r="D87" i="27"/>
  <c r="I88" i="28"/>
  <c r="E87" i="27"/>
  <c r="S87" i="27" l="1"/>
  <c r="B87" i="27"/>
  <c r="A87" i="27" s="1"/>
  <c r="F87" i="27"/>
  <c r="L87" i="27"/>
  <c r="J88" i="27" s="1"/>
  <c r="D88" i="27" s="1"/>
  <c r="M87" i="27"/>
  <c r="K88" i="27" s="1"/>
  <c r="E88" i="27" s="1"/>
  <c r="L88" i="28"/>
  <c r="J89" i="28" s="1"/>
  <c r="M88" i="28"/>
  <c r="K89" i="28" s="1"/>
  <c r="E89" i="28" s="1"/>
  <c r="S88" i="28"/>
  <c r="B88" i="27" l="1"/>
  <c r="A88" i="27" s="1"/>
  <c r="F88" i="27"/>
  <c r="S88" i="27"/>
  <c r="T88" i="27" s="1"/>
  <c r="I89" i="28"/>
  <c r="D89" i="28"/>
  <c r="S89" i="28"/>
  <c r="U88" i="28" s="1"/>
  <c r="I88" i="27"/>
  <c r="U87" i="28"/>
  <c r="T88" i="28"/>
  <c r="T87" i="27"/>
  <c r="U86" i="27"/>
  <c r="T89" i="28" l="1"/>
  <c r="U87" i="27"/>
  <c r="B89" i="28"/>
  <c r="A89" i="28" s="1"/>
  <c r="F89" i="28"/>
  <c r="M88" i="27"/>
  <c r="K89" i="27" s="1"/>
  <c r="L88" i="27"/>
  <c r="J89" i="27" s="1"/>
  <c r="L89" i="28"/>
  <c r="J90" i="28" s="1"/>
  <c r="M89" i="28"/>
  <c r="K90" i="28" s="1"/>
  <c r="I89" i="27" l="1"/>
  <c r="D89" i="27"/>
  <c r="I90" i="28"/>
  <c r="E89" i="27"/>
  <c r="D90" i="28"/>
  <c r="E90" i="28"/>
  <c r="B90" i="28" l="1"/>
  <c r="A90" i="28" s="1"/>
  <c r="F90" i="28"/>
  <c r="L90" i="28"/>
  <c r="J91" i="28" s="1"/>
  <c r="M90" i="28"/>
  <c r="K91" i="28" s="1"/>
  <c r="E91" i="28" s="1"/>
  <c r="S89" i="27"/>
  <c r="B89" i="27"/>
  <c r="A89" i="27" s="1"/>
  <c r="F89" i="27"/>
  <c r="S90" i="28"/>
  <c r="M89" i="27"/>
  <c r="K90" i="27" s="1"/>
  <c r="E90" i="27" s="1"/>
  <c r="L89" i="27"/>
  <c r="J90" i="27" s="1"/>
  <c r="U89" i="28" l="1"/>
  <c r="T90" i="28"/>
  <c r="I91" i="28"/>
  <c r="S91" i="28"/>
  <c r="U90" i="28" s="1"/>
  <c r="I90" i="27"/>
  <c r="T89" i="27"/>
  <c r="U88" i="27"/>
  <c r="D91" i="28"/>
  <c r="S90" i="27"/>
  <c r="T90" i="27" s="1"/>
  <c r="D90" i="27"/>
  <c r="U89" i="27" l="1"/>
  <c r="B90" i="27"/>
  <c r="A90" i="27" s="1"/>
  <c r="F90" i="27"/>
  <c r="B91" i="28"/>
  <c r="A91" i="28" s="1"/>
  <c r="F91" i="28"/>
  <c r="M90" i="27"/>
  <c r="K91" i="27" s="1"/>
  <c r="L90" i="27"/>
  <c r="J91" i="27" s="1"/>
  <c r="D91" i="27" s="1"/>
  <c r="M91" i="28"/>
  <c r="K92" i="28" s="1"/>
  <c r="L91" i="28"/>
  <c r="J92" i="28" s="1"/>
  <c r="D92" i="28" s="1"/>
  <c r="T91" i="28"/>
  <c r="B92" i="28" l="1"/>
  <c r="A92" i="28" s="1"/>
  <c r="F92" i="28"/>
  <c r="E91" i="27"/>
  <c r="I92" i="28"/>
  <c r="E92" i="28"/>
  <c r="B91" i="27"/>
  <c r="A91" i="27" s="1"/>
  <c r="F91" i="27"/>
  <c r="I91" i="27"/>
  <c r="M92" i="28" l="1"/>
  <c r="K93" i="28" s="1"/>
  <c r="E93" i="28" s="1"/>
  <c r="L92" i="28"/>
  <c r="J93" i="28" s="1"/>
  <c r="L91" i="27"/>
  <c r="J92" i="27" s="1"/>
  <c r="M91" i="27"/>
  <c r="K92" i="27" s="1"/>
  <c r="E92" i="27" s="1"/>
  <c r="S92" i="28"/>
  <c r="S91" i="27"/>
  <c r="U90" i="27" l="1"/>
  <c r="T91" i="27"/>
  <c r="I92" i="27"/>
  <c r="D92" i="27"/>
  <c r="I93" i="28"/>
  <c r="D93" i="28"/>
  <c r="S92" i="27"/>
  <c r="S93" i="28"/>
  <c r="T93" i="28" s="1"/>
  <c r="T92" i="28"/>
  <c r="U91" i="28"/>
  <c r="B92" i="27" l="1"/>
  <c r="A92" i="27" s="1"/>
  <c r="F92" i="27"/>
  <c r="B93" i="28"/>
  <c r="A93" i="28" s="1"/>
  <c r="F93" i="28"/>
  <c r="T92" i="27"/>
  <c r="U91" i="27"/>
  <c r="L92" i="27"/>
  <c r="J93" i="27" s="1"/>
  <c r="D93" i="27" s="1"/>
  <c r="M92" i="27"/>
  <c r="K93" i="27" s="1"/>
  <c r="U92" i="28"/>
  <c r="L93" i="28"/>
  <c r="J94" i="28" s="1"/>
  <c r="D94" i="28" s="1"/>
  <c r="M93" i="28"/>
  <c r="K94" i="28" s="1"/>
  <c r="B94" i="28" l="1"/>
  <c r="A94" i="28" s="1"/>
  <c r="F94" i="28"/>
  <c r="B93" i="27"/>
  <c r="A93" i="27" s="1"/>
  <c r="F93" i="27"/>
  <c r="I94" i="28"/>
  <c r="E93" i="27"/>
  <c r="E94" i="28"/>
  <c r="I93" i="27"/>
  <c r="S94" i="28" l="1"/>
  <c r="M94" i="28"/>
  <c r="K95" i="28" s="1"/>
  <c r="E95" i="28" s="1"/>
  <c r="L94" i="28"/>
  <c r="J95" i="28" s="1"/>
  <c r="S93" i="27"/>
  <c r="M93" i="27"/>
  <c r="K94" i="27" s="1"/>
  <c r="L93" i="27"/>
  <c r="J94" i="27" s="1"/>
  <c r="S95" i="28" l="1"/>
  <c r="T95" i="28" s="1"/>
  <c r="I94" i="27"/>
  <c r="D94" i="27"/>
  <c r="I95" i="28"/>
  <c r="D95" i="28"/>
  <c r="E94" i="27"/>
  <c r="U92" i="27"/>
  <c r="T93" i="27"/>
  <c r="U93" i="28"/>
  <c r="T94" i="28"/>
  <c r="U94" i="28" l="1"/>
  <c r="B95" i="28"/>
  <c r="A95" i="28" s="1"/>
  <c r="F95" i="28"/>
  <c r="S94" i="27"/>
  <c r="L94" i="27"/>
  <c r="J95" i="27" s="1"/>
  <c r="D95" i="27" s="1"/>
  <c r="M94" i="27"/>
  <c r="K95" i="27" s="1"/>
  <c r="M95" i="28"/>
  <c r="K96" i="28" s="1"/>
  <c r="L95" i="28"/>
  <c r="J96" i="28" s="1"/>
  <c r="D96" i="28" s="1"/>
  <c r="B94" i="27"/>
  <c r="A94" i="27" s="1"/>
  <c r="F94" i="27"/>
  <c r="B95" i="27" l="1"/>
  <c r="A95" i="27" s="1"/>
  <c r="F95" i="27"/>
  <c r="B96" i="28"/>
  <c r="A96" i="28" s="1"/>
  <c r="F96" i="28"/>
  <c r="E96" i="28"/>
  <c r="U93" i="27"/>
  <c r="T94" i="27"/>
  <c r="I95" i="27"/>
  <c r="I96" i="28"/>
  <c r="E95" i="27"/>
  <c r="L96" i="28" l="1"/>
  <c r="J97" i="28" s="1"/>
  <c r="M96" i="28"/>
  <c r="K97" i="28" s="1"/>
  <c r="S96" i="28"/>
  <c r="S95" i="27"/>
  <c r="M95" i="27"/>
  <c r="K96" i="27" s="1"/>
  <c r="L95" i="27"/>
  <c r="J96" i="27" s="1"/>
  <c r="T96" i="28" l="1"/>
  <c r="U95" i="28"/>
  <c r="I96" i="27"/>
  <c r="D96" i="27"/>
  <c r="E97" i="28"/>
  <c r="E96" i="27"/>
  <c r="U94" i="27"/>
  <c r="T95" i="27"/>
  <c r="I97" i="28"/>
  <c r="D97" i="28"/>
  <c r="M97" i="28" l="1"/>
  <c r="K98" i="28" s="1"/>
  <c r="E98" i="28" s="1"/>
  <c r="L97" i="28"/>
  <c r="J98" i="28" s="1"/>
  <c r="D98" i="28" s="1"/>
  <c r="S96" i="27"/>
  <c r="M96" i="27"/>
  <c r="K97" i="27" s="1"/>
  <c r="E97" i="27" s="1"/>
  <c r="L96" i="27"/>
  <c r="J97" i="27" s="1"/>
  <c r="D97" i="27" s="1"/>
  <c r="S97" i="28"/>
  <c r="B97" i="28"/>
  <c r="A97" i="28" s="1"/>
  <c r="F97" i="28"/>
  <c r="B96" i="27"/>
  <c r="A96" i="27" s="1"/>
  <c r="F96" i="27"/>
  <c r="S98" i="28" l="1"/>
  <c r="U97" i="28" s="1"/>
  <c r="S97" i="27"/>
  <c r="U96" i="28"/>
  <c r="T97" i="28"/>
  <c r="U95" i="27"/>
  <c r="T96" i="27"/>
  <c r="B98" i="28"/>
  <c r="A98" i="28" s="1"/>
  <c r="F98" i="28"/>
  <c r="I97" i="27"/>
  <c r="I98" i="28"/>
  <c r="B97" i="27"/>
  <c r="A97" i="27" s="1"/>
  <c r="F97" i="27"/>
  <c r="T98" i="28" l="1"/>
  <c r="M97" i="27"/>
  <c r="K98" i="27" s="1"/>
  <c r="L97" i="27"/>
  <c r="J98" i="27" s="1"/>
  <c r="M98" i="28"/>
  <c r="K99" i="28" s="1"/>
  <c r="L98" i="28"/>
  <c r="J99" i="28" s="1"/>
  <c r="U96" i="27"/>
  <c r="T97" i="27"/>
  <c r="I99" i="28" l="1"/>
  <c r="D99" i="28"/>
  <c r="I98" i="27"/>
  <c r="D98" i="27"/>
  <c r="E99" i="28"/>
  <c r="E98" i="27"/>
  <c r="S99" i="28" l="1"/>
  <c r="L98" i="27"/>
  <c r="J99" i="27" s="1"/>
  <c r="D99" i="27" s="1"/>
  <c r="M98" i="27"/>
  <c r="K99" i="27" s="1"/>
  <c r="B99" i="28"/>
  <c r="A99" i="28" s="1"/>
  <c r="F99" i="28"/>
  <c r="S98" i="27"/>
  <c r="B98" i="27"/>
  <c r="A98" i="27" s="1"/>
  <c r="F98" i="27"/>
  <c r="M99" i="28"/>
  <c r="K100" i="28" s="1"/>
  <c r="E100" i="28" s="1"/>
  <c r="L99" i="28"/>
  <c r="J100" i="28" s="1"/>
  <c r="D100" i="28" s="1"/>
  <c r="B100" i="28" l="1"/>
  <c r="A100" i="28" s="1"/>
  <c r="F100" i="28"/>
  <c r="S100" i="28"/>
  <c r="U99" i="28" s="1"/>
  <c r="B99" i="27"/>
  <c r="A99" i="27" s="1"/>
  <c r="F99" i="27"/>
  <c r="T98" i="27"/>
  <c r="U97" i="27"/>
  <c r="I99" i="27"/>
  <c r="I100" i="28"/>
  <c r="E99" i="27"/>
  <c r="U98" i="28"/>
  <c r="T99" i="28"/>
  <c r="T100" i="28" l="1"/>
  <c r="M100" i="28"/>
  <c r="K101" i="28" s="1"/>
  <c r="L100" i="28"/>
  <c r="J101" i="28" s="1"/>
  <c r="M99" i="27"/>
  <c r="K100" i="27" s="1"/>
  <c r="E100" i="27" s="1"/>
  <c r="L99" i="27"/>
  <c r="J100" i="27" s="1"/>
  <c r="S99" i="27"/>
  <c r="S100" i="27" l="1"/>
  <c r="U99" i="27" s="1"/>
  <c r="U98" i="27"/>
  <c r="T99" i="27"/>
  <c r="I101" i="28"/>
  <c r="D101" i="28"/>
  <c r="I100" i="27"/>
  <c r="D100" i="27"/>
  <c r="E101" i="28"/>
  <c r="T100" i="27" l="1"/>
  <c r="B100" i="27"/>
  <c r="A100" i="27" s="1"/>
  <c r="F100" i="27"/>
  <c r="S101" i="28"/>
  <c r="M101" i="28"/>
  <c r="K102" i="28" s="1"/>
  <c r="L101" i="28"/>
  <c r="J102" i="28" s="1"/>
  <c r="D102" i="28" s="1"/>
  <c r="L100" i="27"/>
  <c r="J101" i="27" s="1"/>
  <c r="M100" i="27"/>
  <c r="K101" i="27" s="1"/>
  <c r="B101" i="28"/>
  <c r="A101" i="28" s="1"/>
  <c r="F101" i="28"/>
  <c r="B102" i="28" l="1"/>
  <c r="A102" i="28" s="1"/>
  <c r="F102" i="28"/>
  <c r="I101" i="27"/>
  <c r="U100" i="28"/>
  <c r="T101" i="28"/>
  <c r="D101" i="27"/>
  <c r="I102" i="28"/>
  <c r="E101" i="27"/>
  <c r="E102" i="28"/>
  <c r="S102" i="28" l="1"/>
  <c r="M102" i="28"/>
  <c r="K103" i="28" s="1"/>
  <c r="E103" i="28" s="1"/>
  <c r="L102" i="28"/>
  <c r="J103" i="28" s="1"/>
  <c r="L101" i="27"/>
  <c r="J102" i="27" s="1"/>
  <c r="D102" i="27" s="1"/>
  <c r="M101" i="27"/>
  <c r="K102" i="27" s="1"/>
  <c r="E102" i="27" s="1"/>
  <c r="B101" i="27"/>
  <c r="A101" i="27" s="1"/>
  <c r="F101" i="27"/>
  <c r="S101" i="27"/>
  <c r="S102" i="27" l="1"/>
  <c r="I103" i="28"/>
  <c r="D103" i="28"/>
  <c r="T102" i="27"/>
  <c r="U101" i="27"/>
  <c r="U100" i="27"/>
  <c r="T101" i="27"/>
  <c r="S103" i="28"/>
  <c r="T103" i="28" s="1"/>
  <c r="B102" i="27"/>
  <c r="A102" i="27" s="1"/>
  <c r="F102" i="27"/>
  <c r="I102" i="27"/>
  <c r="T102" i="28"/>
  <c r="U101" i="28"/>
  <c r="U102" i="28" l="1"/>
  <c r="M103" i="28"/>
  <c r="K104" i="28" s="1"/>
  <c r="L103" i="28"/>
  <c r="J104" i="28" s="1"/>
  <c r="D104" i="28" s="1"/>
  <c r="M102" i="27"/>
  <c r="K103" i="27" s="1"/>
  <c r="L102" i="27"/>
  <c r="J103" i="27" s="1"/>
  <c r="B103" i="28"/>
  <c r="A103" i="28" s="1"/>
  <c r="F103" i="28"/>
  <c r="B104" i="28" l="1"/>
  <c r="A104" i="28" s="1"/>
  <c r="F104" i="28"/>
  <c r="E104" i="28"/>
  <c r="I104" i="28"/>
  <c r="I103" i="27"/>
  <c r="D103" i="27"/>
  <c r="E103" i="27"/>
  <c r="M103" i="27" l="1"/>
  <c r="K104" i="27" s="1"/>
  <c r="E104" i="27" s="1"/>
  <c r="L103" i="27"/>
  <c r="J104" i="27" s="1"/>
  <c r="M104" i="28"/>
  <c r="K105" i="28" s="1"/>
  <c r="E105" i="28" s="1"/>
  <c r="L104" i="28"/>
  <c r="J105" i="28" s="1"/>
  <c r="S103" i="27"/>
  <c r="B103" i="27"/>
  <c r="A103" i="27" s="1"/>
  <c r="D104" i="27"/>
  <c r="F103" i="27"/>
  <c r="S104" i="28"/>
  <c r="B104" i="27" l="1"/>
  <c r="A104" i="27" s="1"/>
  <c r="F104" i="27"/>
  <c r="I105" i="28"/>
  <c r="D105" i="28"/>
  <c r="T104" i="28"/>
  <c r="U103" i="28"/>
  <c r="S104" i="27"/>
  <c r="T104" i="27" s="1"/>
  <c r="I104" i="27"/>
  <c r="S105" i="28"/>
  <c r="U104" i="28" s="1"/>
  <c r="T103" i="27"/>
  <c r="U102" i="27"/>
  <c r="U103" i="27" l="1"/>
  <c r="L105" i="28"/>
  <c r="J106" i="28" s="1"/>
  <c r="D106" i="28" s="1"/>
  <c r="M105" i="28"/>
  <c r="K106" i="28" s="1"/>
  <c r="T105" i="28"/>
  <c r="B105" i="28"/>
  <c r="A105" i="28" s="1"/>
  <c r="F105" i="28"/>
  <c r="M104" i="27"/>
  <c r="K105" i="27" s="1"/>
  <c r="L104" i="27"/>
  <c r="J105" i="27" s="1"/>
  <c r="I105" i="27" l="1"/>
  <c r="D105" i="27"/>
  <c r="E105" i="27"/>
  <c r="E106" i="28"/>
  <c r="B106" i="28"/>
  <c r="A106" i="28" s="1"/>
  <c r="F106" i="28"/>
  <c r="I106" i="28"/>
  <c r="L106" i="28" l="1"/>
  <c r="J107" i="28" s="1"/>
  <c r="M106" i="28"/>
  <c r="K107" i="28" s="1"/>
  <c r="E107" i="28" s="1"/>
  <c r="S106" i="28"/>
  <c r="B105" i="27"/>
  <c r="A105" i="27" s="1"/>
  <c r="F105" i="27"/>
  <c r="S105" i="27"/>
  <c r="L105" i="27"/>
  <c r="J106" i="27" s="1"/>
  <c r="M105" i="27"/>
  <c r="K106" i="27" s="1"/>
  <c r="T105" i="27" l="1"/>
  <c r="U104" i="27"/>
  <c r="S107" i="28"/>
  <c r="U106" i="28" s="1"/>
  <c r="T106" i="28"/>
  <c r="U105" i="28"/>
  <c r="I106" i="27"/>
  <c r="D106" i="27"/>
  <c r="E106" i="27"/>
  <c r="I107" i="28"/>
  <c r="D107" i="28"/>
  <c r="T107" i="28" l="1"/>
  <c r="B107" i="28"/>
  <c r="A107" i="28" s="1"/>
  <c r="F107" i="28"/>
  <c r="S106" i="27"/>
  <c r="B106" i="27"/>
  <c r="A106" i="27" s="1"/>
  <c r="F106" i="27"/>
  <c r="M106" i="27"/>
  <c r="K107" i="27" s="1"/>
  <c r="L106" i="27"/>
  <c r="J107" i="27" s="1"/>
  <c r="D107" i="27" s="1"/>
  <c r="L107" i="28"/>
  <c r="J108" i="28" s="1"/>
  <c r="M107" i="28"/>
  <c r="K108" i="28" s="1"/>
  <c r="B107" i="27" l="1"/>
  <c r="A107" i="27" s="1"/>
  <c r="F107" i="27"/>
  <c r="I108" i="28"/>
  <c r="E108" i="28"/>
  <c r="U105" i="27"/>
  <c r="T106" i="27"/>
  <c r="D108" i="28"/>
  <c r="I107" i="27"/>
  <c r="E107" i="27"/>
  <c r="L108" i="28" l="1"/>
  <c r="J109" i="28" s="1"/>
  <c r="D109" i="28" s="1"/>
  <c r="M108" i="28"/>
  <c r="K109" i="28" s="1"/>
  <c r="E109" i="28" s="1"/>
  <c r="B108" i="28"/>
  <c r="A108" i="28" s="1"/>
  <c r="F108" i="28"/>
  <c r="S108" i="28"/>
  <c r="S107" i="27"/>
  <c r="M107" i="27"/>
  <c r="K108" i="27" s="1"/>
  <c r="E108" i="27" s="1"/>
  <c r="L107" i="27"/>
  <c r="J108" i="27" s="1"/>
  <c r="S109" i="28" l="1"/>
  <c r="U108" i="28" s="1"/>
  <c r="B109" i="28"/>
  <c r="A109" i="28" s="1"/>
  <c r="F109" i="28"/>
  <c r="I108" i="27"/>
  <c r="D108" i="27"/>
  <c r="S108" i="27"/>
  <c r="T108" i="27" s="1"/>
  <c r="T108" i="28"/>
  <c r="U107" i="28"/>
  <c r="T107" i="27"/>
  <c r="U106" i="27"/>
  <c r="I109" i="28"/>
  <c r="T109" i="28" l="1"/>
  <c r="U107" i="27"/>
  <c r="B108" i="27"/>
  <c r="A108" i="27" s="1"/>
  <c r="F108" i="27"/>
  <c r="L108" i="27"/>
  <c r="J109" i="27" s="1"/>
  <c r="M108" i="27"/>
  <c r="K109" i="27" s="1"/>
  <c r="M109" i="28"/>
  <c r="K110" i="28" s="1"/>
  <c r="L109" i="28"/>
  <c r="J110" i="28" s="1"/>
  <c r="I109" i="27" l="1"/>
  <c r="I110" i="28"/>
  <c r="D110" i="28"/>
  <c r="E110" i="28"/>
  <c r="D109" i="27"/>
  <c r="E109" i="27"/>
  <c r="B109" i="27" l="1"/>
  <c r="A109" i="27" s="1"/>
  <c r="F109" i="27"/>
  <c r="L110" i="28"/>
  <c r="J111" i="28" s="1"/>
  <c r="D111" i="28" s="1"/>
  <c r="M110" i="28"/>
  <c r="K111" i="28" s="1"/>
  <c r="E111" i="28" s="1"/>
  <c r="S110" i="28"/>
  <c r="S109" i="27"/>
  <c r="B110" i="28"/>
  <c r="A110" i="28" s="1"/>
  <c r="F110" i="28"/>
  <c r="L109" i="27"/>
  <c r="J110" i="27" s="1"/>
  <c r="D110" i="27" s="1"/>
  <c r="M109" i="27"/>
  <c r="K110" i="27" s="1"/>
  <c r="B110" i="27" l="1"/>
  <c r="A110" i="27" s="1"/>
  <c r="F110" i="27"/>
  <c r="T109" i="27"/>
  <c r="U108" i="27"/>
  <c r="I111" i="28"/>
  <c r="S111" i="28"/>
  <c r="U109" i="28"/>
  <c r="T110" i="28"/>
  <c r="B111" i="28"/>
  <c r="A111" i="28" s="1"/>
  <c r="F111" i="28"/>
  <c r="I110" i="27"/>
  <c r="E110" i="27"/>
  <c r="M110" i="27" l="1"/>
  <c r="K111" i="27" s="1"/>
  <c r="L110" i="27"/>
  <c r="J111" i="27" s="1"/>
  <c r="S110" i="27"/>
  <c r="E111" i="27"/>
  <c r="T111" i="28"/>
  <c r="U110" i="28"/>
  <c r="L111" i="28"/>
  <c r="J112" i="28" s="1"/>
  <c r="M111" i="28"/>
  <c r="K112" i="28" s="1"/>
  <c r="E112" i="28" l="1"/>
  <c r="I111" i="27"/>
  <c r="D111" i="27"/>
  <c r="S111" i="27"/>
  <c r="T111" i="27" s="1"/>
  <c r="I112" i="28"/>
  <c r="D112" i="28"/>
  <c r="U109" i="27"/>
  <c r="T110" i="27"/>
  <c r="U110" i="27" l="1"/>
  <c r="L112" i="28"/>
  <c r="J113" i="28" s="1"/>
  <c r="M112" i="28"/>
  <c r="K113" i="28" s="1"/>
  <c r="M111" i="27"/>
  <c r="K112" i="27" s="1"/>
  <c r="L111" i="27"/>
  <c r="J112" i="27" s="1"/>
  <c r="D112" i="27" s="1"/>
  <c r="B112" i="28"/>
  <c r="A112" i="28" s="1"/>
  <c r="D113" i="28"/>
  <c r="F112" i="28"/>
  <c r="S112" i="28"/>
  <c r="B111" i="27"/>
  <c r="A111" i="27" s="1"/>
  <c r="F111" i="27"/>
  <c r="U111" i="28" l="1"/>
  <c r="T112" i="28"/>
  <c r="I112" i="27"/>
  <c r="E112" i="27"/>
  <c r="B113" i="28"/>
  <c r="A113" i="28" s="1"/>
  <c r="F113" i="28"/>
  <c r="B112" i="27"/>
  <c r="A112" i="27" s="1"/>
  <c r="F112" i="27"/>
  <c r="E113" i="28"/>
  <c r="I113" i="28"/>
  <c r="S113" i="28" l="1"/>
  <c r="L112" i="27"/>
  <c r="J113" i="27" s="1"/>
  <c r="M112" i="27"/>
  <c r="K113" i="27" s="1"/>
  <c r="E113" i="27" s="1"/>
  <c r="L113" i="28"/>
  <c r="J114" i="28" s="1"/>
  <c r="M113" i="28"/>
  <c r="K114" i="28" s="1"/>
  <c r="E114" i="28" s="1"/>
  <c r="S112" i="27"/>
  <c r="U111" i="27" l="1"/>
  <c r="T112" i="27"/>
  <c r="I113" i="27"/>
  <c r="D113" i="27"/>
  <c r="S114" i="28"/>
  <c r="T114" i="28" s="1"/>
  <c r="S113" i="27"/>
  <c r="T113" i="27" s="1"/>
  <c r="I114" i="28"/>
  <c r="D114" i="28"/>
  <c r="U112" i="28"/>
  <c r="T113" i="28"/>
  <c r="U113" i="28" l="1"/>
  <c r="B114" i="28"/>
  <c r="A114" i="28" s="1"/>
  <c r="F114" i="28"/>
  <c r="B113" i="27"/>
  <c r="A113" i="27" s="1"/>
  <c r="F113" i="27"/>
  <c r="U112" i="27"/>
  <c r="L114" i="28"/>
  <c r="J115" i="28" s="1"/>
  <c r="D115" i="28" s="1"/>
  <c r="M114" i="28"/>
  <c r="K115" i="28" s="1"/>
  <c r="L113" i="27"/>
  <c r="J114" i="27" s="1"/>
  <c r="M113" i="27"/>
  <c r="K114" i="27" s="1"/>
  <c r="B115" i="28" l="1"/>
  <c r="A115" i="28" s="1"/>
  <c r="F115" i="28"/>
  <c r="E115" i="28"/>
  <c r="I114" i="27"/>
  <c r="I115" i="28"/>
  <c r="E114" i="27"/>
  <c r="D114" i="27"/>
  <c r="B114" i="27" l="1"/>
  <c r="A114" i="27" s="1"/>
  <c r="F114" i="27"/>
  <c r="L115" i="28"/>
  <c r="J116" i="28" s="1"/>
  <c r="M115" i="28"/>
  <c r="K116" i="28" s="1"/>
  <c r="E116" i="28" s="1"/>
  <c r="S114" i="27"/>
  <c r="L114" i="27"/>
  <c r="J115" i="27" s="1"/>
  <c r="M114" i="27"/>
  <c r="K115" i="27" s="1"/>
  <c r="E115" i="27" s="1"/>
  <c r="S115" i="28"/>
  <c r="S115" i="27" l="1"/>
  <c r="I115" i="27"/>
  <c r="I116" i="28"/>
  <c r="D116" i="28"/>
  <c r="T115" i="27"/>
  <c r="U113" i="27"/>
  <c r="T114" i="27"/>
  <c r="D115" i="27"/>
  <c r="S116" i="28"/>
  <c r="U115" i="28" s="1"/>
  <c r="T115" i="28"/>
  <c r="U114" i="28"/>
  <c r="T116" i="28" l="1"/>
  <c r="B115" i="27"/>
  <c r="A115" i="27" s="1"/>
  <c r="F115" i="27"/>
  <c r="M115" i="27"/>
  <c r="K116" i="27" s="1"/>
  <c r="L115" i="27"/>
  <c r="J116" i="27" s="1"/>
  <c r="D116" i="27" s="1"/>
  <c r="B116" i="28"/>
  <c r="A116" i="28" s="1"/>
  <c r="F116" i="28"/>
  <c r="U114" i="27"/>
  <c r="M116" i="28"/>
  <c r="K117" i="28" s="1"/>
  <c r="L116" i="28"/>
  <c r="J117" i="28" s="1"/>
  <c r="B116" i="27" l="1"/>
  <c r="A116" i="27" s="1"/>
  <c r="F116" i="27"/>
  <c r="E116" i="27"/>
  <c r="E117" i="28"/>
  <c r="I117" i="28"/>
  <c r="D117" i="28"/>
  <c r="I116" i="27"/>
  <c r="M117" i="28" l="1"/>
  <c r="K118" i="28" s="1"/>
  <c r="E118" i="28" s="1"/>
  <c r="L117" i="28"/>
  <c r="J118" i="28" s="1"/>
  <c r="D118" i="28" s="1"/>
  <c r="S117" i="28"/>
  <c r="B117" i="28"/>
  <c r="A117" i="28" s="1"/>
  <c r="F117" i="28"/>
  <c r="M116" i="27"/>
  <c r="K117" i="27" s="1"/>
  <c r="L116" i="27"/>
  <c r="J117" i="27" s="1"/>
  <c r="S116" i="27"/>
  <c r="S118" i="28" l="1"/>
  <c r="U117" i="28" s="1"/>
  <c r="U115" i="27"/>
  <c r="T116" i="27"/>
  <c r="B118" i="28"/>
  <c r="A118" i="28" s="1"/>
  <c r="F118" i="28"/>
  <c r="I118" i="28"/>
  <c r="E117" i="27"/>
  <c r="U116" i="28"/>
  <c r="T117" i="28"/>
  <c r="I117" i="27"/>
  <c r="D117" i="27"/>
  <c r="B117" i="27" l="1"/>
  <c r="A117" i="27" s="1"/>
  <c r="F117" i="27"/>
  <c r="L118" i="28"/>
  <c r="J119" i="28" s="1"/>
  <c r="M118" i="28"/>
  <c r="K119" i="28" s="1"/>
  <c r="T118" i="28"/>
  <c r="M117" i="27"/>
  <c r="K118" i="27" s="1"/>
  <c r="E118" i="27" s="1"/>
  <c r="L117" i="27"/>
  <c r="J118" i="27" s="1"/>
  <c r="S117" i="27"/>
  <c r="I119" i="28" l="1"/>
  <c r="D119" i="28"/>
  <c r="T117" i="27"/>
  <c r="U116" i="27"/>
  <c r="I118" i="27"/>
  <c r="D118" i="27"/>
  <c r="S118" i="27"/>
  <c r="T118" i="27" s="1"/>
  <c r="E119" i="28"/>
  <c r="S119" i="28" l="1"/>
  <c r="B119" i="28"/>
  <c r="A119" i="28" s="1"/>
  <c r="F119" i="28"/>
  <c r="M118" i="27"/>
  <c r="K119" i="27" s="1"/>
  <c r="L118" i="27"/>
  <c r="J119" i="27" s="1"/>
  <c r="D119" i="27" s="1"/>
  <c r="B118" i="27"/>
  <c r="A118" i="27" s="1"/>
  <c r="F118" i="27"/>
  <c r="U117" i="27"/>
  <c r="L119" i="28"/>
  <c r="J120" i="28" s="1"/>
  <c r="M119" i="28"/>
  <c r="K120" i="28" s="1"/>
  <c r="B119" i="27" l="1"/>
  <c r="A119" i="27" s="1"/>
  <c r="F119" i="27"/>
  <c r="E119" i="27"/>
  <c r="I120" i="28"/>
  <c r="D120" i="28"/>
  <c r="E120" i="28"/>
  <c r="I119" i="27"/>
  <c r="U118" i="28"/>
  <c r="T119" i="28"/>
  <c r="M119" i="27" l="1"/>
  <c r="K120" i="27" s="1"/>
  <c r="E120" i="27" s="1"/>
  <c r="L119" i="27"/>
  <c r="J120" i="27" s="1"/>
  <c r="L120" i="28"/>
  <c r="J121" i="28" s="1"/>
  <c r="D121" i="28" s="1"/>
  <c r="M120" i="28"/>
  <c r="K121" i="28" s="1"/>
  <c r="S120" i="28"/>
  <c r="B120" i="28"/>
  <c r="A120" i="28" s="1"/>
  <c r="F120" i="28"/>
  <c r="S119" i="27"/>
  <c r="B121" i="28" l="1"/>
  <c r="A121" i="28" s="1"/>
  <c r="F121" i="28"/>
  <c r="S120" i="27"/>
  <c r="U119" i="27" s="1"/>
  <c r="I121" i="28"/>
  <c r="E121" i="28"/>
  <c r="I120" i="27"/>
  <c r="D120" i="27"/>
  <c r="T119" i="27"/>
  <c r="U118" i="27"/>
  <c r="U119" i="28"/>
  <c r="T120" i="28"/>
  <c r="T120" i="27" l="1"/>
  <c r="B120" i="27"/>
  <c r="A120" i="27" s="1"/>
  <c r="F120" i="27"/>
  <c r="L121" i="28"/>
  <c r="J122" i="28" s="1"/>
  <c r="M121" i="28"/>
  <c r="K122" i="28" s="1"/>
  <c r="E122" i="28" s="1"/>
  <c r="M120" i="27"/>
  <c r="K121" i="27" s="1"/>
  <c r="L120" i="27"/>
  <c r="J121" i="27" s="1"/>
  <c r="D121" i="27" s="1"/>
  <c r="S121" i="28"/>
  <c r="T121" i="28" l="1"/>
  <c r="U120" i="28"/>
  <c r="I122" i="28"/>
  <c r="D122" i="28"/>
  <c r="I121" i="27"/>
  <c r="E121" i="27"/>
  <c r="B121" i="27"/>
  <c r="A121" i="27" s="1"/>
  <c r="F121" i="27"/>
  <c r="S122" i="28"/>
  <c r="S121" i="27" l="1"/>
  <c r="B122" i="28"/>
  <c r="A122" i="28" s="1"/>
  <c r="F122" i="28"/>
  <c r="U121" i="28"/>
  <c r="L121" i="27"/>
  <c r="J122" i="27" s="1"/>
  <c r="M121" i="27"/>
  <c r="K122" i="27" s="1"/>
  <c r="E122" i="27" s="1"/>
  <c r="L122" i="28"/>
  <c r="J123" i="28" s="1"/>
  <c r="M122" i="28"/>
  <c r="K123" i="28" s="1"/>
  <c r="T122" i="28"/>
  <c r="E123" i="28" l="1"/>
  <c r="I123" i="28"/>
  <c r="S122" i="27"/>
  <c r="U121" i="27" s="1"/>
  <c r="T121" i="27"/>
  <c r="U120" i="27"/>
  <c r="I122" i="27"/>
  <c r="D122" i="27"/>
  <c r="D123" i="28"/>
  <c r="T122" i="27" l="1"/>
  <c r="B123" i="28"/>
  <c r="A123" i="28" s="1"/>
  <c r="F123" i="28"/>
  <c r="M123" i="28"/>
  <c r="K124" i="28" s="1"/>
  <c r="E124" i="28" s="1"/>
  <c r="L123" i="28"/>
  <c r="J124" i="28" s="1"/>
  <c r="D124" i="28" s="1"/>
  <c r="B122" i="27"/>
  <c r="A122" i="27" s="1"/>
  <c r="F122" i="27"/>
  <c r="S123" i="28"/>
  <c r="L122" i="27"/>
  <c r="J123" i="27" s="1"/>
  <c r="D123" i="27" s="1"/>
  <c r="M122" i="27"/>
  <c r="K123" i="27" s="1"/>
  <c r="B124" i="28" l="1"/>
  <c r="A124" i="28" s="1"/>
  <c r="F124" i="28"/>
  <c r="B123" i="27"/>
  <c r="A123" i="27" s="1"/>
  <c r="F123" i="27"/>
  <c r="E123" i="27"/>
  <c r="S124" i="28"/>
  <c r="U123" i="28" s="1"/>
  <c r="U122" i="28"/>
  <c r="T123" i="28"/>
  <c r="I123" i="27"/>
  <c r="I124" i="28"/>
  <c r="L124" i="28" l="1"/>
  <c r="J125" i="28" s="1"/>
  <c r="M124" i="28"/>
  <c r="K125" i="28" s="1"/>
  <c r="M123" i="27"/>
  <c r="K124" i="27" s="1"/>
  <c r="E124" i="27" s="1"/>
  <c r="L123" i="27"/>
  <c r="J124" i="27" s="1"/>
  <c r="T124" i="28"/>
  <c r="S123" i="27"/>
  <c r="S124" i="27" l="1"/>
  <c r="T124" i="27" s="1"/>
  <c r="E125" i="28"/>
  <c r="I125" i="28"/>
  <c r="D125" i="28"/>
  <c r="I124" i="27"/>
  <c r="D124" i="27"/>
  <c r="U122" i="27"/>
  <c r="T123" i="27"/>
  <c r="U123" i="27" l="1"/>
  <c r="M124" i="27"/>
  <c r="K125" i="27" s="1"/>
  <c r="L124" i="27"/>
  <c r="J125" i="27" s="1"/>
  <c r="D125" i="27" s="1"/>
  <c r="B125" i="28"/>
  <c r="A125" i="28" s="1"/>
  <c r="F125" i="28"/>
  <c r="B124" i="27"/>
  <c r="A124" i="27" s="1"/>
  <c r="F124" i="27"/>
  <c r="S125" i="28"/>
  <c r="L125" i="28"/>
  <c r="J126" i="28" s="1"/>
  <c r="D126" i="28" s="1"/>
  <c r="M125" i="28"/>
  <c r="K126" i="28" s="1"/>
  <c r="B126" i="28" l="1"/>
  <c r="A126" i="28" s="1"/>
  <c r="F126" i="28"/>
  <c r="B125" i="27"/>
  <c r="A125" i="27" s="1"/>
  <c r="F125" i="27"/>
  <c r="E126" i="28"/>
  <c r="I125" i="27"/>
  <c r="I126" i="28"/>
  <c r="T125" i="28"/>
  <c r="U124" i="28"/>
  <c r="E125" i="27"/>
  <c r="L126" i="28" l="1"/>
  <c r="J127" i="28" s="1"/>
  <c r="M126" i="28"/>
  <c r="K127" i="28" s="1"/>
  <c r="S125" i="27"/>
  <c r="S126" i="28"/>
  <c r="M125" i="27"/>
  <c r="K126" i="27" s="1"/>
  <c r="E126" i="27" s="1"/>
  <c r="L125" i="27"/>
  <c r="J126" i="27" s="1"/>
  <c r="I126" i="27" l="1"/>
  <c r="D126" i="27"/>
  <c r="S126" i="27"/>
  <c r="U125" i="27" s="1"/>
  <c r="U124" i="27"/>
  <c r="T125" i="27"/>
  <c r="T126" i="28"/>
  <c r="U125" i="28"/>
  <c r="E127" i="28"/>
  <c r="I127" i="28"/>
  <c r="D127" i="28"/>
  <c r="S127" i="28" l="1"/>
  <c r="B127" i="28"/>
  <c r="A127" i="28" s="1"/>
  <c r="F127" i="28"/>
  <c r="T126" i="27"/>
  <c r="B126" i="27"/>
  <c r="A126" i="27" s="1"/>
  <c r="F126" i="27"/>
  <c r="M127" i="28"/>
  <c r="K128" i="28" s="1"/>
  <c r="E128" i="28" s="1"/>
  <c r="L127" i="28"/>
  <c r="J128" i="28" s="1"/>
  <c r="L126" i="27"/>
  <c r="J127" i="27" s="1"/>
  <c r="D127" i="27" s="1"/>
  <c r="M126" i="27"/>
  <c r="K127" i="27" s="1"/>
  <c r="S128" i="28" l="1"/>
  <c r="U127" i="28" s="1"/>
  <c r="I127" i="27"/>
  <c r="E127" i="27"/>
  <c r="I128" i="28"/>
  <c r="B127" i="27"/>
  <c r="A127" i="27" s="1"/>
  <c r="F127" i="27"/>
  <c r="D128" i="28"/>
  <c r="U126" i="28"/>
  <c r="T127" i="28"/>
  <c r="T128" i="28" l="1"/>
  <c r="L128" i="28"/>
  <c r="J129" i="28" s="1"/>
  <c r="D129" i="28" s="1"/>
  <c r="M128" i="28"/>
  <c r="K129" i="28" s="1"/>
  <c r="S127" i="27"/>
  <c r="M127" i="27"/>
  <c r="K128" i="27" s="1"/>
  <c r="E128" i="27" s="1"/>
  <c r="L127" i="27"/>
  <c r="J128" i="27" s="1"/>
  <c r="B128" i="28"/>
  <c r="A128" i="28" s="1"/>
  <c r="F128" i="28"/>
  <c r="S128" i="27" l="1"/>
  <c r="T128" i="27" s="1"/>
  <c r="B129" i="28"/>
  <c r="A129" i="28" s="1"/>
  <c r="F129" i="28"/>
  <c r="T127" i="27"/>
  <c r="U126" i="27"/>
  <c r="I128" i="27"/>
  <c r="D128" i="27"/>
  <c r="E129" i="28"/>
  <c r="I129" i="28"/>
  <c r="U127" i="27" l="1"/>
  <c r="S129" i="28"/>
  <c r="L129" i="28"/>
  <c r="J130" i="28" s="1"/>
  <c r="M129" i="28"/>
  <c r="K130" i="28" s="1"/>
  <c r="B128" i="27"/>
  <c r="A128" i="27" s="1"/>
  <c r="F128" i="27"/>
  <c r="M128" i="27"/>
  <c r="K129" i="27" s="1"/>
  <c r="L128" i="27"/>
  <c r="J129" i="27" s="1"/>
  <c r="D129" i="27" s="1"/>
  <c r="B129" i="27" l="1"/>
  <c r="A129" i="27" s="1"/>
  <c r="F129" i="27"/>
  <c r="I130" i="28"/>
  <c r="D130" i="28"/>
  <c r="E130" i="28"/>
  <c r="E129" i="27"/>
  <c r="I129" i="27"/>
  <c r="T129" i="28"/>
  <c r="U128" i="28"/>
  <c r="S130" i="28" l="1"/>
  <c r="M129" i="27"/>
  <c r="K130" i="27" s="1"/>
  <c r="E130" i="27" s="1"/>
  <c r="L129" i="27"/>
  <c r="J130" i="27" s="1"/>
  <c r="B130" i="28"/>
  <c r="A130" i="28" s="1"/>
  <c r="F130" i="28"/>
  <c r="S129" i="27"/>
  <c r="L130" i="28"/>
  <c r="J131" i="28" s="1"/>
  <c r="M130" i="28"/>
  <c r="K131" i="28" s="1"/>
  <c r="I130" i="27" l="1"/>
  <c r="D130" i="27"/>
  <c r="I131" i="28"/>
  <c r="D131" i="28"/>
  <c r="E131" i="28"/>
  <c r="U128" i="27"/>
  <c r="T129" i="27"/>
  <c r="S130" i="27"/>
  <c r="T130" i="27" s="1"/>
  <c r="U129" i="28"/>
  <c r="T130" i="28"/>
  <c r="B131" i="28" l="1"/>
  <c r="A131" i="28" s="1"/>
  <c r="F131" i="28"/>
  <c r="B130" i="27"/>
  <c r="A130" i="27" s="1"/>
  <c r="F130" i="27"/>
  <c r="U129" i="27"/>
  <c r="L131" i="28"/>
  <c r="J132" i="28" s="1"/>
  <c r="M131" i="28"/>
  <c r="K132" i="28" s="1"/>
  <c r="E132" i="28" s="1"/>
  <c r="S131" i="28"/>
  <c r="M130" i="27"/>
  <c r="K131" i="27" s="1"/>
  <c r="L130" i="27"/>
  <c r="J131" i="27" s="1"/>
  <c r="U130" i="28" l="1"/>
  <c r="T131" i="28"/>
  <c r="I131" i="27"/>
  <c r="E131" i="27"/>
  <c r="I132" i="28"/>
  <c r="D132" i="28"/>
  <c r="S132" i="28"/>
  <c r="T132" i="28" s="1"/>
  <c r="D131" i="27"/>
  <c r="B132" i="28" l="1"/>
  <c r="A132" i="28" s="1"/>
  <c r="F132" i="28"/>
  <c r="B131" i="27"/>
  <c r="A131" i="27" s="1"/>
  <c r="F131" i="27"/>
  <c r="M132" i="28"/>
  <c r="K133" i="28" s="1"/>
  <c r="L132" i="28"/>
  <c r="J133" i="28" s="1"/>
  <c r="S131" i="27"/>
  <c r="M131" i="27"/>
  <c r="K132" i="27" s="1"/>
  <c r="E132" i="27" s="1"/>
  <c r="L131" i="27"/>
  <c r="J132" i="27" s="1"/>
  <c r="U131" i="28"/>
  <c r="S132" i="27" l="1"/>
  <c r="T132" i="27" s="1"/>
  <c r="I133" i="28"/>
  <c r="U130" i="27"/>
  <c r="T131" i="27"/>
  <c r="E133" i="28"/>
  <c r="I132" i="27"/>
  <c r="D133" i="28"/>
  <c r="D132" i="27"/>
  <c r="U131" i="27" l="1"/>
  <c r="M133" i="28"/>
  <c r="K134" i="28" s="1"/>
  <c r="E134" i="28" s="1"/>
  <c r="L133" i="28"/>
  <c r="J134" i="28" s="1"/>
  <c r="D134" i="28" s="1"/>
  <c r="B132" i="27"/>
  <c r="A132" i="27" s="1"/>
  <c r="F132" i="27"/>
  <c r="L132" i="27"/>
  <c r="J133" i="27" s="1"/>
  <c r="D133" i="27" s="1"/>
  <c r="M132" i="27"/>
  <c r="K133" i="27" s="1"/>
  <c r="S133" i="28"/>
  <c r="B133" i="28"/>
  <c r="A133" i="28" s="1"/>
  <c r="F133" i="28"/>
  <c r="B133" i="27" l="1"/>
  <c r="A133" i="27" s="1"/>
  <c r="F133" i="27"/>
  <c r="E133" i="27"/>
  <c r="I133" i="27"/>
  <c r="I134" i="28"/>
  <c r="T133" i="28"/>
  <c r="U132" i="28"/>
  <c r="B134" i="28"/>
  <c r="A134" i="28" s="1"/>
  <c r="F134" i="28"/>
  <c r="S134" i="28"/>
  <c r="T134" i="28" s="1"/>
  <c r="M134" i="28" l="1"/>
  <c r="K135" i="28" s="1"/>
  <c r="L134" i="28"/>
  <c r="J135" i="28" s="1"/>
  <c r="U133" i="28"/>
  <c r="L133" i="27"/>
  <c r="J134" i="27" s="1"/>
  <c r="M133" i="27"/>
  <c r="K134" i="27" s="1"/>
  <c r="E134" i="27" s="1"/>
  <c r="S133" i="27"/>
  <c r="T133" i="27" l="1"/>
  <c r="U132" i="27"/>
  <c r="I134" i="27"/>
  <c r="D134" i="27"/>
  <c r="I135" i="28"/>
  <c r="D135" i="28"/>
  <c r="S134" i="27"/>
  <c r="U133" i="27" s="1"/>
  <c r="E135" i="28"/>
  <c r="L135" i="28" l="1"/>
  <c r="J136" i="28" s="1"/>
  <c r="D136" i="28" s="1"/>
  <c r="M135" i="28"/>
  <c r="K136" i="28" s="1"/>
  <c r="E136" i="28" s="1"/>
  <c r="S135" i="28"/>
  <c r="B134" i="27"/>
  <c r="A134" i="27" s="1"/>
  <c r="F134" i="27"/>
  <c r="B135" i="28"/>
  <c r="A135" i="28" s="1"/>
  <c r="F135" i="28"/>
  <c r="L134" i="27"/>
  <c r="J135" i="27" s="1"/>
  <c r="D135" i="27" s="1"/>
  <c r="M134" i="27"/>
  <c r="K135" i="27" s="1"/>
  <c r="T134" i="27"/>
  <c r="B135" i="27" l="1"/>
  <c r="A135" i="27" s="1"/>
  <c r="F135" i="27"/>
  <c r="S136" i="28"/>
  <c r="E135" i="27"/>
  <c r="T135" i="28"/>
  <c r="U134" i="28"/>
  <c r="I135" i="27"/>
  <c r="B136" i="28"/>
  <c r="A136" i="28" s="1"/>
  <c r="F136" i="28"/>
  <c r="I136" i="28"/>
  <c r="L136" i="28" l="1"/>
  <c r="J137" i="28" s="1"/>
  <c r="M136" i="28"/>
  <c r="K137" i="28" s="1"/>
  <c r="U135" i="28"/>
  <c r="S135" i="27"/>
  <c r="L135" i="27"/>
  <c r="J136" i="27" s="1"/>
  <c r="M135" i="27"/>
  <c r="K136" i="27" s="1"/>
  <c r="E136" i="27" s="1"/>
  <c r="T136" i="28"/>
  <c r="S136" i="27" l="1"/>
  <c r="T136" i="27" s="1"/>
  <c r="T135" i="27"/>
  <c r="U134" i="27"/>
  <c r="I136" i="27"/>
  <c r="D136" i="27"/>
  <c r="E137" i="28"/>
  <c r="I137" i="28"/>
  <c r="D137" i="28"/>
  <c r="U135" i="27" l="1"/>
  <c r="L137" i="28"/>
  <c r="J138" i="28" s="1"/>
  <c r="M137" i="28"/>
  <c r="K138" i="28" s="1"/>
  <c r="E138" i="28" s="1"/>
  <c r="S137" i="28"/>
  <c r="M136" i="27"/>
  <c r="K137" i="27" s="1"/>
  <c r="L136" i="27"/>
  <c r="J137" i="27" s="1"/>
  <c r="D137" i="27" s="1"/>
  <c r="B137" i="28"/>
  <c r="A137" i="28" s="1"/>
  <c r="D138" i="28"/>
  <c r="F137" i="28"/>
  <c r="B136" i="27"/>
  <c r="A136" i="27" s="1"/>
  <c r="F136" i="27"/>
  <c r="B137" i="27" l="1"/>
  <c r="A137" i="27" s="1"/>
  <c r="F137" i="27"/>
  <c r="S138" i="28"/>
  <c r="B138" i="28"/>
  <c r="A138" i="28" s="1"/>
  <c r="F138" i="28"/>
  <c r="T137" i="28"/>
  <c r="U136" i="28"/>
  <c r="I137" i="27"/>
  <c r="E137" i="27"/>
  <c r="I138" i="28"/>
  <c r="L138" i="28" l="1"/>
  <c r="J139" i="28" s="1"/>
  <c r="M138" i="28"/>
  <c r="K139" i="28" s="1"/>
  <c r="U137" i="28"/>
  <c r="S137" i="27"/>
  <c r="M137" i="27"/>
  <c r="K138" i="27" s="1"/>
  <c r="L137" i="27"/>
  <c r="J138" i="27" s="1"/>
  <c r="T138" i="28"/>
  <c r="E139" i="28" l="1"/>
  <c r="I139" i="28"/>
  <c r="D139" i="28"/>
  <c r="T137" i="27"/>
  <c r="U136" i="27"/>
  <c r="E138" i="27"/>
  <c r="I138" i="27"/>
  <c r="D138" i="27"/>
  <c r="L139" i="28" l="1"/>
  <c r="J140" i="28" s="1"/>
  <c r="D140" i="28" s="1"/>
  <c r="M139" i="28"/>
  <c r="K140" i="28" s="1"/>
  <c r="E140" i="28" s="1"/>
  <c r="S139" i="28"/>
  <c r="B139" i="28"/>
  <c r="A139" i="28" s="1"/>
  <c r="F139" i="28"/>
  <c r="S138" i="27"/>
  <c r="B138" i="27"/>
  <c r="A138" i="27" s="1"/>
  <c r="F138" i="27"/>
  <c r="M138" i="27"/>
  <c r="K139" i="27" s="1"/>
  <c r="L138" i="27"/>
  <c r="J139" i="27" s="1"/>
  <c r="U137" i="27" l="1"/>
  <c r="T138" i="27"/>
  <c r="S140" i="28"/>
  <c r="T140" i="28" s="1"/>
  <c r="U138" i="28"/>
  <c r="T139" i="28"/>
  <c r="B140" i="28"/>
  <c r="A140" i="28" s="1"/>
  <c r="F140" i="28"/>
  <c r="I139" i="27"/>
  <c r="D139" i="27"/>
  <c r="E139" i="27"/>
  <c r="I140" i="28"/>
  <c r="U139" i="28" l="1"/>
  <c r="S139" i="27"/>
  <c r="M139" i="27"/>
  <c r="K140" i="27" s="1"/>
  <c r="L139" i="27"/>
  <c r="J140" i="27" s="1"/>
  <c r="D140" i="27" s="1"/>
  <c r="L140" i="28"/>
  <c r="J141" i="28" s="1"/>
  <c r="M140" i="28"/>
  <c r="K141" i="28" s="1"/>
  <c r="B139" i="27"/>
  <c r="A139" i="27" s="1"/>
  <c r="F139" i="27"/>
  <c r="B140" i="27" l="1"/>
  <c r="A140" i="27" s="1"/>
  <c r="F140" i="27"/>
  <c r="T139" i="27"/>
  <c r="U138" i="27"/>
  <c r="I140" i="27"/>
  <c r="E141" i="28"/>
  <c r="I141" i="28"/>
  <c r="D141" i="28"/>
  <c r="E140" i="27"/>
  <c r="S140" i="27" l="1"/>
  <c r="S141" i="28"/>
  <c r="B141" i="28"/>
  <c r="A141" i="28" s="1"/>
  <c r="F141" i="28"/>
  <c r="L141" i="28"/>
  <c r="J142" i="28" s="1"/>
  <c r="M141" i="28"/>
  <c r="K142" i="28" s="1"/>
  <c r="E142" i="28" s="1"/>
  <c r="M140" i="27"/>
  <c r="K141" i="27" s="1"/>
  <c r="L140" i="27"/>
  <c r="J141" i="27" s="1"/>
  <c r="I142" i="28" l="1"/>
  <c r="T141" i="28"/>
  <c r="U140" i="28"/>
  <c r="I141" i="27"/>
  <c r="D141" i="27"/>
  <c r="S142" i="28"/>
  <c r="U141" i="28" s="1"/>
  <c r="D142" i="28"/>
  <c r="E141" i="27"/>
  <c r="T140" i="27"/>
  <c r="U139" i="27"/>
  <c r="T142" i="28" l="1"/>
  <c r="L141" i="27"/>
  <c r="J142" i="27" s="1"/>
  <c r="D142" i="27" s="1"/>
  <c r="M141" i="27"/>
  <c r="K142" i="27" s="1"/>
  <c r="E142" i="27" s="1"/>
  <c r="S141" i="27"/>
  <c r="B142" i="28"/>
  <c r="A142" i="28" s="1"/>
  <c r="F142" i="28"/>
  <c r="B141" i="27"/>
  <c r="A141" i="27" s="1"/>
  <c r="F141" i="27"/>
  <c r="L142" i="28"/>
  <c r="J143" i="28" s="1"/>
  <c r="M142" i="28"/>
  <c r="K143" i="28" s="1"/>
  <c r="B142" i="27" l="1"/>
  <c r="A142" i="27" s="1"/>
  <c r="F142" i="27"/>
  <c r="E143" i="28"/>
  <c r="I142" i="27"/>
  <c r="U140" i="27"/>
  <c r="T141" i="27"/>
  <c r="I143" i="28"/>
  <c r="D143" i="28"/>
  <c r="S142" i="27"/>
  <c r="T142" i="27" s="1"/>
  <c r="B143" i="28" l="1"/>
  <c r="A143" i="28" s="1"/>
  <c r="F143" i="28"/>
  <c r="L142" i="27"/>
  <c r="J143" i="27" s="1"/>
  <c r="M142" i="27"/>
  <c r="K143" i="27" s="1"/>
  <c r="M143" i="28"/>
  <c r="K144" i="28" s="1"/>
  <c r="L143" i="28"/>
  <c r="J144" i="28" s="1"/>
  <c r="D144" i="28" s="1"/>
  <c r="U141" i="27"/>
  <c r="S143" i="28"/>
  <c r="B144" i="28" l="1"/>
  <c r="A144" i="28" s="1"/>
  <c r="F144" i="28"/>
  <c r="I143" i="27"/>
  <c r="D143" i="27"/>
  <c r="U142" i="28"/>
  <c r="T143" i="28"/>
  <c r="E144" i="28"/>
  <c r="I144" i="28"/>
  <c r="E143" i="27"/>
  <c r="S144" i="28" l="1"/>
  <c r="S143" i="27"/>
  <c r="B143" i="27"/>
  <c r="A143" i="27" s="1"/>
  <c r="F143" i="27"/>
  <c r="L144" i="28"/>
  <c r="J145" i="28" s="1"/>
  <c r="M144" i="28"/>
  <c r="K145" i="28" s="1"/>
  <c r="E145" i="28" s="1"/>
  <c r="L143" i="27"/>
  <c r="J144" i="27" s="1"/>
  <c r="M143" i="27"/>
  <c r="K144" i="27" s="1"/>
  <c r="S145" i="28" l="1"/>
  <c r="T145" i="28" s="1"/>
  <c r="I144" i="27"/>
  <c r="I145" i="28"/>
  <c r="D145" i="28"/>
  <c r="E144" i="27"/>
  <c r="D144" i="27"/>
  <c r="T143" i="27"/>
  <c r="U142" i="27"/>
  <c r="T144" i="28"/>
  <c r="U143" i="28"/>
  <c r="U144" i="28" l="1"/>
  <c r="B145" i="28"/>
  <c r="A145" i="28" s="1"/>
  <c r="F145" i="28"/>
  <c r="L144" i="27"/>
  <c r="J145" i="27" s="1"/>
  <c r="M144" i="27"/>
  <c r="K145" i="27" s="1"/>
  <c r="E145" i="27" s="1"/>
  <c r="L145" i="28"/>
  <c r="J146" i="28" s="1"/>
  <c r="M145" i="28"/>
  <c r="K146" i="28" s="1"/>
  <c r="B144" i="27"/>
  <c r="A144" i="27" s="1"/>
  <c r="F144" i="27"/>
  <c r="S144" i="27"/>
  <c r="I145" i="27" l="1"/>
  <c r="S145" i="27"/>
  <c r="T145" i="27" s="1"/>
  <c r="E146" i="28"/>
  <c r="I146" i="28"/>
  <c r="D146" i="28"/>
  <c r="U143" i="27"/>
  <c r="T144" i="27"/>
  <c r="D145" i="27"/>
  <c r="U144" i="27" l="1"/>
  <c r="L146" i="28"/>
  <c r="J147" i="28" s="1"/>
  <c r="M146" i="28"/>
  <c r="K147" i="28" s="1"/>
  <c r="E147" i="28" s="1"/>
  <c r="S146" i="28"/>
  <c r="B145" i="27"/>
  <c r="A145" i="27" s="1"/>
  <c r="F145" i="27"/>
  <c r="B146" i="28"/>
  <c r="A146" i="28" s="1"/>
  <c r="D147" i="28"/>
  <c r="F146" i="28"/>
  <c r="L145" i="27"/>
  <c r="J146" i="27" s="1"/>
  <c r="D146" i="27" s="1"/>
  <c r="M145" i="27"/>
  <c r="K146" i="27" s="1"/>
  <c r="B146" i="27" l="1"/>
  <c r="A146" i="27" s="1"/>
  <c r="F146" i="27"/>
  <c r="B147" i="28"/>
  <c r="A147" i="28" s="1"/>
  <c r="F147" i="28"/>
  <c r="E146" i="27"/>
  <c r="S147" i="28"/>
  <c r="T147" i="28" s="1"/>
  <c r="I146" i="27"/>
  <c r="T146" i="28"/>
  <c r="U145" i="28"/>
  <c r="I147" i="28"/>
  <c r="U146" i="28" l="1"/>
  <c r="M146" i="27"/>
  <c r="K147" i="27" s="1"/>
  <c r="E147" i="27" s="1"/>
  <c r="L146" i="27"/>
  <c r="J147" i="27" s="1"/>
  <c r="L147" i="28"/>
  <c r="J148" i="28" s="1"/>
  <c r="M147" i="28"/>
  <c r="K148" i="28" s="1"/>
  <c r="S146" i="27"/>
  <c r="S147" i="27" l="1"/>
  <c r="T147" i="27" s="1"/>
  <c r="E148" i="28"/>
  <c r="I147" i="27"/>
  <c r="D147" i="27"/>
  <c r="U145" i="27"/>
  <c r="T146" i="27"/>
  <c r="I148" i="28"/>
  <c r="D148" i="28"/>
  <c r="U146" i="27" l="1"/>
  <c r="S148" i="28"/>
  <c r="B147" i="27"/>
  <c r="A147" i="27" s="1"/>
  <c r="F147" i="27"/>
  <c r="B148" i="28"/>
  <c r="A148" i="28" s="1"/>
  <c r="F148" i="28"/>
  <c r="L148" i="28"/>
  <c r="J149" i="28" s="1"/>
  <c r="D149" i="28" s="1"/>
  <c r="M148" i="28"/>
  <c r="K149" i="28" s="1"/>
  <c r="E149" i="28" s="1"/>
  <c r="M147" i="27"/>
  <c r="K148" i="27" s="1"/>
  <c r="L147" i="27"/>
  <c r="J148" i="27" s="1"/>
  <c r="D148" i="27" s="1"/>
  <c r="S149" i="28" l="1"/>
  <c r="T149" i="28" s="1"/>
  <c r="B149" i="28"/>
  <c r="A149" i="28" s="1"/>
  <c r="F149" i="28"/>
  <c r="B148" i="27"/>
  <c r="A148" i="27" s="1"/>
  <c r="F148" i="27"/>
  <c r="E148" i="27"/>
  <c r="I148" i="27"/>
  <c r="I149" i="28"/>
  <c r="U147" i="28"/>
  <c r="T148" i="28"/>
  <c r="U148" i="28" l="1"/>
  <c r="L148" i="27"/>
  <c r="J149" i="27" s="1"/>
  <c r="M148" i="27"/>
  <c r="K149" i="27" s="1"/>
  <c r="M149" i="28"/>
  <c r="K150" i="28" s="1"/>
  <c r="L149" i="28"/>
  <c r="J150" i="28" s="1"/>
  <c r="S148" i="27"/>
  <c r="E149" i="27"/>
  <c r="I150" i="28" l="1"/>
  <c r="D150" i="28"/>
  <c r="E150" i="28"/>
  <c r="S149" i="27"/>
  <c r="U148" i="27" s="1"/>
  <c r="U147" i="27"/>
  <c r="T148" i="27"/>
  <c r="I149" i="27"/>
  <c r="D149" i="27"/>
  <c r="B149" i="27" l="1"/>
  <c r="A149" i="27" s="1"/>
  <c r="F149" i="27"/>
  <c r="B150" i="28"/>
  <c r="A150" i="28" s="1"/>
  <c r="F150" i="28"/>
  <c r="S150" i="28"/>
  <c r="L149" i="27"/>
  <c r="J150" i="27" s="1"/>
  <c r="M149" i="27"/>
  <c r="K150" i="27" s="1"/>
  <c r="T149" i="27"/>
  <c r="M150" i="28"/>
  <c r="K151" i="28" s="1"/>
  <c r="L150" i="28"/>
  <c r="J151" i="28" s="1"/>
  <c r="E150" i="27" l="1"/>
  <c r="I151" i="28"/>
  <c r="I150" i="27"/>
  <c r="D151" i="28"/>
  <c r="D150" i="27"/>
  <c r="E151" i="28"/>
  <c r="T150" i="28"/>
  <c r="U149" i="28"/>
  <c r="B150" i="27" l="1"/>
  <c r="A150" i="27" s="1"/>
  <c r="F150" i="27"/>
  <c r="L151" i="28"/>
  <c r="J152" i="28" s="1"/>
  <c r="D152" i="28" s="1"/>
  <c r="M151" i="28"/>
  <c r="K152" i="28" s="1"/>
  <c r="E152" i="28" s="1"/>
  <c r="B151" i="28"/>
  <c r="A151" i="28" s="1"/>
  <c r="F151" i="28"/>
  <c r="S150" i="27"/>
  <c r="S151" i="28"/>
  <c r="M150" i="27"/>
  <c r="K151" i="27" s="1"/>
  <c r="E151" i="27" s="1"/>
  <c r="L150" i="27"/>
  <c r="J151" i="27" s="1"/>
  <c r="D151" i="27" s="1"/>
  <c r="B151" i="27" l="1"/>
  <c r="A151" i="27" s="1"/>
  <c r="F151" i="27"/>
  <c r="S151" i="27"/>
  <c r="T151" i="27" s="1"/>
  <c r="S152" i="28"/>
  <c r="U151" i="28" s="1"/>
  <c r="I152" i="28"/>
  <c r="B152" i="28"/>
  <c r="A152" i="28" s="1"/>
  <c r="F152" i="28"/>
  <c r="T151" i="28"/>
  <c r="U150" i="28"/>
  <c r="I151" i="27"/>
  <c r="T150" i="27"/>
  <c r="U149" i="27"/>
  <c r="L152" i="28" l="1"/>
  <c r="J153" i="28" s="1"/>
  <c r="M152" i="28"/>
  <c r="K153" i="28" s="1"/>
  <c r="U150" i="27"/>
  <c r="L151" i="27"/>
  <c r="J152" i="27" s="1"/>
  <c r="M151" i="27"/>
  <c r="K152" i="27" s="1"/>
  <c r="T152" i="28"/>
  <c r="E153" i="28" l="1"/>
  <c r="I152" i="27"/>
  <c r="D152" i="27"/>
  <c r="E152" i="27"/>
  <c r="I153" i="28"/>
  <c r="D153" i="28"/>
  <c r="M152" i="27" l="1"/>
  <c r="K153" i="27" s="1"/>
  <c r="L152" i="27"/>
  <c r="J153" i="27" s="1"/>
  <c r="S153" i="28"/>
  <c r="S152" i="27"/>
  <c r="E153" i="27"/>
  <c r="B153" i="28"/>
  <c r="A153" i="28" s="1"/>
  <c r="F153" i="28"/>
  <c r="M153" i="28"/>
  <c r="K154" i="28" s="1"/>
  <c r="E154" i="28" s="1"/>
  <c r="L153" i="28"/>
  <c r="J154" i="28" s="1"/>
  <c r="D154" i="28" s="1"/>
  <c r="B152" i="27"/>
  <c r="A152" i="27" s="1"/>
  <c r="D153" i="27"/>
  <c r="F152" i="27"/>
  <c r="S154" i="28" l="1"/>
  <c r="T154" i="28" s="1"/>
  <c r="B154" i="28"/>
  <c r="A154" i="28" s="1"/>
  <c r="F154" i="28"/>
  <c r="S153" i="27"/>
  <c r="T153" i="27" s="1"/>
  <c r="I153" i="27"/>
  <c r="I154" i="28"/>
  <c r="T153" i="28"/>
  <c r="U152" i="28"/>
  <c r="B153" i="27"/>
  <c r="A153" i="27" s="1"/>
  <c r="F153" i="27"/>
  <c r="T152" i="27"/>
  <c r="U151" i="27"/>
  <c r="U153" i="28" l="1"/>
  <c r="L154" i="28"/>
  <c r="J155" i="28" s="1"/>
  <c r="M154" i="28"/>
  <c r="K155" i="28" s="1"/>
  <c r="U152" i="27"/>
  <c r="L153" i="27"/>
  <c r="J154" i="27" s="1"/>
  <c r="M153" i="27"/>
  <c r="K154" i="27" s="1"/>
  <c r="E154" i="27" l="1"/>
  <c r="I154" i="27"/>
  <c r="D154" i="27"/>
  <c r="E155" i="28"/>
  <c r="I155" i="28"/>
  <c r="D155" i="28"/>
  <c r="S155" i="28" l="1"/>
  <c r="M154" i="27"/>
  <c r="K155" i="27" s="1"/>
  <c r="E155" i="27" s="1"/>
  <c r="L154" i="27"/>
  <c r="J155" i="27" s="1"/>
  <c r="S154" i="27"/>
  <c r="L155" i="28"/>
  <c r="J156" i="28" s="1"/>
  <c r="D156" i="28" s="1"/>
  <c r="M155" i="28"/>
  <c r="K156" i="28" s="1"/>
  <c r="B155" i="28"/>
  <c r="A155" i="28" s="1"/>
  <c r="F155" i="28"/>
  <c r="B154" i="27"/>
  <c r="A154" i="27" s="1"/>
  <c r="F154" i="27"/>
  <c r="I155" i="27" l="1"/>
  <c r="I156" i="28"/>
  <c r="S155" i="27"/>
  <c r="T155" i="27" s="1"/>
  <c r="E156" i="28"/>
  <c r="B156" i="28"/>
  <c r="A156" i="28" s="1"/>
  <c r="F156" i="28"/>
  <c r="D155" i="27"/>
  <c r="T154" i="27"/>
  <c r="U153" i="27"/>
  <c r="T155" i="28"/>
  <c r="U154" i="28"/>
  <c r="L155" i="27" l="1"/>
  <c r="J156" i="27" s="1"/>
  <c r="D156" i="27" s="1"/>
  <c r="M155" i="27"/>
  <c r="K156" i="27" s="1"/>
  <c r="U154" i="27"/>
  <c r="B155" i="27"/>
  <c r="A155" i="27" s="1"/>
  <c r="F155" i="27"/>
  <c r="S156" i="28"/>
  <c r="L156" i="28"/>
  <c r="J157" i="28" s="1"/>
  <c r="M156" i="28"/>
  <c r="K157" i="28" s="1"/>
  <c r="I157" i="28" l="1"/>
  <c r="D157" i="28"/>
  <c r="B156" i="27"/>
  <c r="A156" i="27" s="1"/>
  <c r="F156" i="27"/>
  <c r="E157" i="28"/>
  <c r="E156" i="27"/>
  <c r="U155" i="28"/>
  <c r="T156" i="28"/>
  <c r="I156" i="27"/>
  <c r="M156" i="27" l="1"/>
  <c r="K157" i="27" s="1"/>
  <c r="E157" i="27" s="1"/>
  <c r="L156" i="27"/>
  <c r="J157" i="27" s="1"/>
  <c r="S157" i="28"/>
  <c r="B157" i="28"/>
  <c r="A157" i="28" s="1"/>
  <c r="F157" i="28"/>
  <c r="S156" i="27"/>
  <c r="M157" i="28"/>
  <c r="K158" i="28" s="1"/>
  <c r="E158" i="28" s="1"/>
  <c r="L157" i="28"/>
  <c r="J158" i="28" s="1"/>
  <c r="D158" i="28" s="1"/>
  <c r="S158" i="28" l="1"/>
  <c r="U157" i="28" s="1"/>
  <c r="B158" i="28"/>
  <c r="A158" i="28" s="1"/>
  <c r="F158" i="28"/>
  <c r="T156" i="27"/>
  <c r="U155" i="27"/>
  <c r="I157" i="27"/>
  <c r="D157" i="27"/>
  <c r="I158" i="28"/>
  <c r="T158" i="28"/>
  <c r="T157" i="28"/>
  <c r="U156" i="28"/>
  <c r="S157" i="27"/>
  <c r="M158" i="28" l="1"/>
  <c r="K159" i="28" s="1"/>
  <c r="L158" i="28"/>
  <c r="J159" i="28" s="1"/>
  <c r="T157" i="27"/>
  <c r="M157" i="27"/>
  <c r="K158" i="27" s="1"/>
  <c r="L157" i="27"/>
  <c r="J158" i="27" s="1"/>
  <c r="U156" i="27"/>
  <c r="B157" i="27"/>
  <c r="A157" i="27" s="1"/>
  <c r="F157" i="27"/>
  <c r="I159" i="28" l="1"/>
  <c r="D159" i="28"/>
  <c r="E158" i="27"/>
  <c r="I158" i="27"/>
  <c r="E159" i="28"/>
  <c r="D158" i="27"/>
  <c r="B159" i="28" l="1"/>
  <c r="A159" i="28" s="1"/>
  <c r="F159" i="28"/>
  <c r="B158" i="27"/>
  <c r="A158" i="27" s="1"/>
  <c r="F158" i="27"/>
  <c r="M158" i="27"/>
  <c r="K159" i="27" s="1"/>
  <c r="E159" i="27" s="1"/>
  <c r="L158" i="27"/>
  <c r="J159" i="27" s="1"/>
  <c r="S159" i="28"/>
  <c r="S158" i="27"/>
  <c r="L159" i="28"/>
  <c r="J160" i="28" s="1"/>
  <c r="D160" i="28" s="1"/>
  <c r="M159" i="28"/>
  <c r="K160" i="28" s="1"/>
  <c r="B160" i="28" l="1"/>
  <c r="A160" i="28" s="1"/>
  <c r="F160" i="28"/>
  <c r="S159" i="27"/>
  <c r="T159" i="27" s="1"/>
  <c r="T158" i="27"/>
  <c r="U157" i="27"/>
  <c r="I159" i="27"/>
  <c r="E160" i="28"/>
  <c r="I160" i="28"/>
  <c r="U158" i="28"/>
  <c r="T159" i="28"/>
  <c r="D159" i="27"/>
  <c r="U158" i="27" l="1"/>
  <c r="M160" i="28"/>
  <c r="K161" i="28" s="1"/>
  <c r="E161" i="28" s="1"/>
  <c r="L160" i="28"/>
  <c r="J161" i="28" s="1"/>
  <c r="S160" i="28"/>
  <c r="L159" i="27"/>
  <c r="J160" i="27" s="1"/>
  <c r="M159" i="27"/>
  <c r="K160" i="27" s="1"/>
  <c r="B159" i="27"/>
  <c r="A159" i="27" s="1"/>
  <c r="F159" i="27"/>
  <c r="S161" i="28" l="1"/>
  <c r="T161" i="28" s="1"/>
  <c r="I160" i="27"/>
  <c r="T160" i="28"/>
  <c r="U159" i="28"/>
  <c r="E160" i="27"/>
  <c r="I161" i="28"/>
  <c r="D161" i="28"/>
  <c r="D160" i="27"/>
  <c r="U160" i="28" l="1"/>
  <c r="L161" i="28"/>
  <c r="J162" i="28" s="1"/>
  <c r="D162" i="28" s="1"/>
  <c r="M161" i="28"/>
  <c r="K162" i="28" s="1"/>
  <c r="L160" i="27"/>
  <c r="J161" i="27" s="1"/>
  <c r="D161" i="27" s="1"/>
  <c r="M160" i="27"/>
  <c r="K161" i="27" s="1"/>
  <c r="E161" i="27" s="1"/>
  <c r="S160" i="27"/>
  <c r="B160" i="27"/>
  <c r="A160" i="27" s="1"/>
  <c r="F160" i="27"/>
  <c r="B161" i="28"/>
  <c r="A161" i="28" s="1"/>
  <c r="F161" i="28"/>
  <c r="B161" i="27" l="1"/>
  <c r="A161" i="27" s="1"/>
  <c r="F161" i="27"/>
  <c r="B162" i="28"/>
  <c r="A162" i="28" s="1"/>
  <c r="F162" i="28"/>
  <c r="I161" i="27"/>
  <c r="S161" i="27"/>
  <c r="T161" i="27" s="1"/>
  <c r="E162" i="28"/>
  <c r="T160" i="27"/>
  <c r="U159" i="27"/>
  <c r="I162" i="28"/>
  <c r="L161" i="27" l="1"/>
  <c r="J162" i="27" s="1"/>
  <c r="M161" i="27"/>
  <c r="K162" i="27" s="1"/>
  <c r="L162" i="28"/>
  <c r="J163" i="28" s="1"/>
  <c r="M162" i="28"/>
  <c r="K163" i="28" s="1"/>
  <c r="U160" i="27"/>
  <c r="S162" i="28"/>
  <c r="T162" i="28" l="1"/>
  <c r="U161" i="28"/>
  <c r="E162" i="27"/>
  <c r="E163" i="28"/>
  <c r="I163" i="28"/>
  <c r="D163" i="28"/>
  <c r="I162" i="27"/>
  <c r="D162" i="27"/>
  <c r="M162" i="27" l="1"/>
  <c r="K163" i="27" s="1"/>
  <c r="L162" i="27"/>
  <c r="J163" i="27" s="1"/>
  <c r="D163" i="27" s="1"/>
  <c r="S163" i="28"/>
  <c r="B162" i="27"/>
  <c r="A162" i="27" s="1"/>
  <c r="F162" i="27"/>
  <c r="B163" i="28"/>
  <c r="A163" i="28" s="1"/>
  <c r="F163" i="28"/>
  <c r="S162" i="27"/>
  <c r="E163" i="27"/>
  <c r="M163" i="28"/>
  <c r="K164" i="28" s="1"/>
  <c r="E164" i="28" s="1"/>
  <c r="L163" i="28"/>
  <c r="J164" i="28" s="1"/>
  <c r="S164" i="28" l="1"/>
  <c r="U163" i="28" s="1"/>
  <c r="S163" i="27"/>
  <c r="T162" i="27"/>
  <c r="U161" i="27"/>
  <c r="T163" i="28"/>
  <c r="U162" i="28"/>
  <c r="I164" i="28"/>
  <c r="B163" i="27"/>
  <c r="A163" i="27" s="1"/>
  <c r="F163" i="27"/>
  <c r="I163" i="27"/>
  <c r="D164" i="28"/>
  <c r="T164" i="28" l="1"/>
  <c r="T163" i="27"/>
  <c r="L163" i="27"/>
  <c r="J164" i="27" s="1"/>
  <c r="M163" i="27"/>
  <c r="K164" i="27" s="1"/>
  <c r="B164" i="28"/>
  <c r="A164" i="28" s="1"/>
  <c r="F164" i="28"/>
  <c r="M164" i="28"/>
  <c r="K165" i="28" s="1"/>
  <c r="L164" i="28"/>
  <c r="J165" i="28" s="1"/>
  <c r="D165" i="28" s="1"/>
  <c r="U162" i="27"/>
  <c r="B165" i="28" l="1"/>
  <c r="A165" i="28" s="1"/>
  <c r="F165" i="28"/>
  <c r="I164" i="27"/>
  <c r="D164" i="27"/>
  <c r="I165" i="28"/>
  <c r="E165" i="28"/>
  <c r="E164" i="27"/>
  <c r="M165" i="28" l="1"/>
  <c r="K166" i="28" s="1"/>
  <c r="E166" i="28" s="1"/>
  <c r="L165" i="28"/>
  <c r="J166" i="28" s="1"/>
  <c r="S165" i="28"/>
  <c r="B164" i="27"/>
  <c r="A164" i="27" s="1"/>
  <c r="F164" i="27"/>
  <c r="S164" i="27"/>
  <c r="L164" i="27"/>
  <c r="J165" i="27" s="1"/>
  <c r="D165" i="27" s="1"/>
  <c r="M164" i="27"/>
  <c r="K165" i="27" s="1"/>
  <c r="E165" i="27" s="1"/>
  <c r="B165" i="27" l="1"/>
  <c r="A165" i="27" s="1"/>
  <c r="F165" i="27"/>
  <c r="S166" i="28"/>
  <c r="U165" i="28" s="1"/>
  <c r="U164" i="28"/>
  <c r="T165" i="28"/>
  <c r="U163" i="27"/>
  <c r="T164" i="27"/>
  <c r="I166" i="28"/>
  <c r="D166" i="28"/>
  <c r="I165" i="27"/>
  <c r="S165" i="27"/>
  <c r="T165" i="27" s="1"/>
  <c r="M166" i="28" l="1"/>
  <c r="K167" i="28" s="1"/>
  <c r="L166" i="28"/>
  <c r="J167" i="28" s="1"/>
  <c r="D167" i="28" s="1"/>
  <c r="U164" i="27"/>
  <c r="L165" i="27"/>
  <c r="J166" i="27" s="1"/>
  <c r="M165" i="27"/>
  <c r="K166" i="27" s="1"/>
  <c r="T166" i="28"/>
  <c r="B166" i="28"/>
  <c r="A166" i="28" s="1"/>
  <c r="F166" i="28"/>
  <c r="B167" i="28" l="1"/>
  <c r="A167" i="28" s="1"/>
  <c r="F167" i="28"/>
  <c r="E166" i="27"/>
  <c r="I167" i="28"/>
  <c r="I166" i="27"/>
  <c r="D166" i="27"/>
  <c r="E167" i="28"/>
  <c r="S167" i="28" l="1"/>
  <c r="L166" i="27"/>
  <c r="J167" i="27" s="1"/>
  <c r="D167" i="27" s="1"/>
  <c r="M166" i="27"/>
  <c r="K167" i="27" s="1"/>
  <c r="B166" i="27"/>
  <c r="A166" i="27" s="1"/>
  <c r="F166" i="27"/>
  <c r="L167" i="28"/>
  <c r="J168" i="28" s="1"/>
  <c r="M167" i="28"/>
  <c r="K168" i="28" s="1"/>
  <c r="E168" i="28" s="1"/>
  <c r="S166" i="27"/>
  <c r="S168" i="28" l="1"/>
  <c r="T168" i="28" s="1"/>
  <c r="E167" i="27"/>
  <c r="I167" i="27"/>
  <c r="T166" i="27"/>
  <c r="U165" i="27"/>
  <c r="B167" i="27"/>
  <c r="A167" i="27" s="1"/>
  <c r="F167" i="27"/>
  <c r="I168" i="28"/>
  <c r="D168" i="28"/>
  <c r="T167" i="28"/>
  <c r="U166" i="28"/>
  <c r="U167" i="28" l="1"/>
  <c r="B168" i="28"/>
  <c r="A168" i="28" s="1"/>
  <c r="F168" i="28"/>
  <c r="S167" i="27"/>
  <c r="M168" i="28"/>
  <c r="K169" i="28" s="1"/>
  <c r="L168" i="28"/>
  <c r="J169" i="28" s="1"/>
  <c r="M167" i="27"/>
  <c r="K168" i="27" s="1"/>
  <c r="L167" i="27"/>
  <c r="J168" i="27" s="1"/>
  <c r="U166" i="27" l="1"/>
  <c r="T167" i="27"/>
  <c r="I169" i="28"/>
  <c r="E169" i="28"/>
  <c r="D169" i="28"/>
  <c r="I168" i="27"/>
  <c r="D168" i="27"/>
  <c r="E168" i="27"/>
  <c r="L168" i="27" l="1"/>
  <c r="J169" i="27" s="1"/>
  <c r="D169" i="27" s="1"/>
  <c r="M168" i="27"/>
  <c r="K169" i="27" s="1"/>
  <c r="B169" i="28"/>
  <c r="A169" i="28" s="1"/>
  <c r="F169" i="28"/>
  <c r="M169" i="28"/>
  <c r="K170" i="28" s="1"/>
  <c r="E170" i="28" s="1"/>
  <c r="L169" i="28"/>
  <c r="J170" i="28" s="1"/>
  <c r="D170" i="28" s="1"/>
  <c r="S168" i="27"/>
  <c r="B168" i="27"/>
  <c r="A168" i="27" s="1"/>
  <c r="F168" i="27"/>
  <c r="S169" i="28"/>
  <c r="T168" i="27" l="1"/>
  <c r="U167" i="27"/>
  <c r="B170" i="28"/>
  <c r="A170" i="28" s="1"/>
  <c r="F170" i="28"/>
  <c r="B169" i="27"/>
  <c r="A169" i="27" s="1"/>
  <c r="F169" i="27"/>
  <c r="I170" i="28"/>
  <c r="S170" i="28"/>
  <c r="T169" i="28"/>
  <c r="U168" i="28"/>
  <c r="E169" i="27"/>
  <c r="I169" i="27"/>
  <c r="M169" i="27" l="1"/>
  <c r="K170" i="27" s="1"/>
  <c r="E170" i="27" s="1"/>
  <c r="L169" i="27"/>
  <c r="J170" i="27" s="1"/>
  <c r="T170" i="28"/>
  <c r="M170" i="28"/>
  <c r="K171" i="28" s="1"/>
  <c r="L170" i="28"/>
  <c r="J171" i="28" s="1"/>
  <c r="S169" i="27"/>
  <c r="U169" i="28"/>
  <c r="U168" i="27" l="1"/>
  <c r="T169" i="27"/>
  <c r="I170" i="27"/>
  <c r="D170" i="27"/>
  <c r="I171" i="28"/>
  <c r="D171" i="28"/>
  <c r="E171" i="28"/>
  <c r="S170" i="27"/>
  <c r="L171" i="28" l="1"/>
  <c r="J172" i="28" s="1"/>
  <c r="D172" i="28" s="1"/>
  <c r="M171" i="28"/>
  <c r="K172" i="28" s="1"/>
  <c r="E172" i="28" s="1"/>
  <c r="U169" i="27"/>
  <c r="B170" i="27"/>
  <c r="A170" i="27" s="1"/>
  <c r="F170" i="27"/>
  <c r="B171" i="28"/>
  <c r="A171" i="28" s="1"/>
  <c r="F171" i="28"/>
  <c r="S171" i="28"/>
  <c r="L170" i="27"/>
  <c r="J171" i="27" s="1"/>
  <c r="D171" i="27" s="1"/>
  <c r="M170" i="27"/>
  <c r="K171" i="27" s="1"/>
  <c r="T170" i="27"/>
  <c r="B171" i="27" l="1"/>
  <c r="A171" i="27" s="1"/>
  <c r="F171" i="27"/>
  <c r="T171" i="28"/>
  <c r="U170" i="28"/>
  <c r="E171" i="27"/>
  <c r="I171" i="27"/>
  <c r="B172" i="28"/>
  <c r="A172" i="28" s="1"/>
  <c r="F172" i="28"/>
  <c r="S172" i="28"/>
  <c r="I172" i="28"/>
  <c r="U171" i="28" l="1"/>
  <c r="M172" i="28"/>
  <c r="K173" i="28" s="1"/>
  <c r="L172" i="28"/>
  <c r="J173" i="28" s="1"/>
  <c r="L171" i="27"/>
  <c r="J172" i="27" s="1"/>
  <c r="M171" i="27"/>
  <c r="K172" i="27" s="1"/>
  <c r="S171" i="27"/>
  <c r="T172" i="28"/>
  <c r="E173" i="28" l="1"/>
  <c r="U170" i="27"/>
  <c r="T171" i="27"/>
  <c r="I172" i="27"/>
  <c r="D172" i="27"/>
  <c r="E172" i="27"/>
  <c r="I173" i="28"/>
  <c r="D173" i="28"/>
  <c r="M172" i="27" l="1"/>
  <c r="K173" i="27" s="1"/>
  <c r="E173" i="27" s="1"/>
  <c r="L172" i="27"/>
  <c r="J173" i="27" s="1"/>
  <c r="S172" i="27"/>
  <c r="B173" i="28"/>
  <c r="A173" i="28" s="1"/>
  <c r="F173" i="28"/>
  <c r="S173" i="28"/>
  <c r="M173" i="28"/>
  <c r="K174" i="28" s="1"/>
  <c r="L173" i="28"/>
  <c r="J174" i="28" s="1"/>
  <c r="D174" i="28" s="1"/>
  <c r="B172" i="27"/>
  <c r="A172" i="27" s="1"/>
  <c r="D173" i="27"/>
  <c r="F172" i="27"/>
  <c r="T173" i="28" l="1"/>
  <c r="U172" i="28"/>
  <c r="S173" i="27"/>
  <c r="T173" i="27" s="1"/>
  <c r="I174" i="28"/>
  <c r="U171" i="27"/>
  <c r="T172" i="27"/>
  <c r="B174" i="28"/>
  <c r="A174" i="28" s="1"/>
  <c r="F174" i="28"/>
  <c r="I173" i="27"/>
  <c r="B173" i="27"/>
  <c r="A173" i="27" s="1"/>
  <c r="F173" i="27"/>
  <c r="E174" i="28"/>
  <c r="U172" i="27" l="1"/>
  <c r="L173" i="27"/>
  <c r="J174" i="27" s="1"/>
  <c r="M173" i="27"/>
  <c r="K174" i="27" s="1"/>
  <c r="L174" i="28"/>
  <c r="J175" i="28" s="1"/>
  <c r="M174" i="28"/>
  <c r="K175" i="28" s="1"/>
  <c r="S174" i="28"/>
  <c r="I175" i="28" l="1"/>
  <c r="D175" i="28"/>
  <c r="E174" i="27"/>
  <c r="E175" i="28"/>
  <c r="U173" i="28"/>
  <c r="T174" i="28"/>
  <c r="I174" i="27"/>
  <c r="D174" i="27"/>
  <c r="B175" i="28" l="1"/>
  <c r="A175" i="28" s="1"/>
  <c r="F175" i="28"/>
  <c r="S175" i="28"/>
  <c r="B174" i="27"/>
  <c r="A174" i="27" s="1"/>
  <c r="F174" i="27"/>
  <c r="S174" i="27"/>
  <c r="M174" i="27"/>
  <c r="K175" i="27" s="1"/>
  <c r="L174" i="27"/>
  <c r="J175" i="27" s="1"/>
  <c r="D175" i="27" s="1"/>
  <c r="L175" i="28"/>
  <c r="J176" i="28" s="1"/>
  <c r="D176" i="28" s="1"/>
  <c r="M175" i="28"/>
  <c r="K176" i="28" s="1"/>
  <c r="B176" i="28" l="1"/>
  <c r="A176" i="28" s="1"/>
  <c r="F176" i="28"/>
  <c r="I175" i="27"/>
  <c r="E176" i="28"/>
  <c r="B175" i="27"/>
  <c r="A175" i="27" s="1"/>
  <c r="F175" i="27"/>
  <c r="E175" i="27"/>
  <c r="I176" i="28"/>
  <c r="U173" i="27"/>
  <c r="T174" i="27"/>
  <c r="U174" i="28"/>
  <c r="T175" i="28"/>
  <c r="M175" i="27" l="1"/>
  <c r="K176" i="27" s="1"/>
  <c r="E176" i="27" s="1"/>
  <c r="L175" i="27"/>
  <c r="J176" i="27" s="1"/>
  <c r="S175" i="27"/>
  <c r="S176" i="28"/>
  <c r="M176" i="28"/>
  <c r="K177" i="28" s="1"/>
  <c r="E177" i="28" s="1"/>
  <c r="L176" i="28"/>
  <c r="J177" i="28" s="1"/>
  <c r="S176" i="27" l="1"/>
  <c r="U175" i="27" s="1"/>
  <c r="U174" i="27"/>
  <c r="T175" i="27"/>
  <c r="I176" i="27"/>
  <c r="D176" i="27"/>
  <c r="I177" i="28"/>
  <c r="D177" i="28"/>
  <c r="S177" i="28"/>
  <c r="U176" i="28" s="1"/>
  <c r="T176" i="28"/>
  <c r="U175" i="28"/>
  <c r="T176" i="27" l="1"/>
  <c r="L176" i="27"/>
  <c r="J177" i="27" s="1"/>
  <c r="M176" i="27"/>
  <c r="K177" i="27" s="1"/>
  <c r="M177" i="28"/>
  <c r="K178" i="28" s="1"/>
  <c r="L177" i="28"/>
  <c r="J178" i="28" s="1"/>
  <c r="D178" i="28" s="1"/>
  <c r="B176" i="27"/>
  <c r="A176" i="27" s="1"/>
  <c r="D177" i="27"/>
  <c r="F176" i="27"/>
  <c r="T177" i="28"/>
  <c r="B177" i="28"/>
  <c r="A177" i="28" s="1"/>
  <c r="F177" i="28"/>
  <c r="B178" i="28" l="1"/>
  <c r="A178" i="28" s="1"/>
  <c r="F178" i="28"/>
  <c r="B177" i="27"/>
  <c r="A177" i="27" s="1"/>
  <c r="F177" i="27"/>
  <c r="I178" i="28"/>
  <c r="E177" i="27"/>
  <c r="E178" i="28"/>
  <c r="I177" i="27"/>
  <c r="L178" i="28" l="1"/>
  <c r="J179" i="28" s="1"/>
  <c r="M178" i="28"/>
  <c r="K179" i="28" s="1"/>
  <c r="E179" i="28" s="1"/>
  <c r="S177" i="27"/>
  <c r="S178" i="28"/>
  <c r="L177" i="27"/>
  <c r="J178" i="27" s="1"/>
  <c r="M177" i="27"/>
  <c r="K178" i="27" s="1"/>
  <c r="E178" i="27" s="1"/>
  <c r="S178" i="27" l="1"/>
  <c r="T178" i="27" s="1"/>
  <c r="I178" i="27"/>
  <c r="D178" i="27"/>
  <c r="T177" i="27"/>
  <c r="U176" i="27"/>
  <c r="S179" i="28"/>
  <c r="U177" i="28"/>
  <c r="T178" i="28"/>
  <c r="I179" i="28"/>
  <c r="D179" i="28"/>
  <c r="U177" i="27" l="1"/>
  <c r="B179" i="28"/>
  <c r="A179" i="28" s="1"/>
  <c r="F179" i="28"/>
  <c r="L179" i="28"/>
  <c r="J180" i="28" s="1"/>
  <c r="M179" i="28"/>
  <c r="K180" i="28" s="1"/>
  <c r="T179" i="28"/>
  <c r="L178" i="27"/>
  <c r="J179" i="27" s="1"/>
  <c r="D179" i="27" s="1"/>
  <c r="M178" i="27"/>
  <c r="K179" i="27" s="1"/>
  <c r="U178" i="28"/>
  <c r="B178" i="27"/>
  <c r="A178" i="27" s="1"/>
  <c r="F178" i="27"/>
  <c r="E180" i="28" l="1"/>
  <c r="I180" i="28"/>
  <c r="D180" i="28"/>
  <c r="E179" i="27"/>
  <c r="B179" i="27"/>
  <c r="A179" i="27" s="1"/>
  <c r="F179" i="27"/>
  <c r="I179" i="27"/>
  <c r="M179" i="27" l="1"/>
  <c r="K180" i="27" s="1"/>
  <c r="E180" i="27" s="1"/>
  <c r="L179" i="27"/>
  <c r="J180" i="27" s="1"/>
  <c r="S179" i="27"/>
  <c r="L180" i="28"/>
  <c r="J181" i="28" s="1"/>
  <c r="D181" i="28" s="1"/>
  <c r="M180" i="28"/>
  <c r="K181" i="28" s="1"/>
  <c r="E181" i="28" s="1"/>
  <c r="S180" i="28"/>
  <c r="B180" i="28"/>
  <c r="A180" i="28" s="1"/>
  <c r="F180" i="28"/>
  <c r="S181" i="28" l="1"/>
  <c r="T181" i="28" s="1"/>
  <c r="T180" i="28"/>
  <c r="U179" i="28"/>
  <c r="S180" i="27"/>
  <c r="T179" i="27"/>
  <c r="U178" i="27"/>
  <c r="I180" i="27"/>
  <c r="D180" i="27"/>
  <c r="B181" i="28"/>
  <c r="A181" i="28" s="1"/>
  <c r="F181" i="28"/>
  <c r="I181" i="28"/>
  <c r="U180" i="28" l="1"/>
  <c r="M181" i="28"/>
  <c r="K182" i="28" s="1"/>
  <c r="L181" i="28"/>
  <c r="J182" i="28" s="1"/>
  <c r="B180" i="27"/>
  <c r="A180" i="27" s="1"/>
  <c r="F180" i="27"/>
  <c r="L180" i="27"/>
  <c r="J181" i="27" s="1"/>
  <c r="M180" i="27"/>
  <c r="K181" i="27" s="1"/>
  <c r="U179" i="27"/>
  <c r="T180" i="27"/>
  <c r="I181" i="27" l="1"/>
  <c r="I182" i="28"/>
  <c r="D182" i="28"/>
  <c r="D181" i="27"/>
  <c r="E182" i="28"/>
  <c r="E181" i="27"/>
  <c r="S182" i="28" l="1"/>
  <c r="L182" i="28"/>
  <c r="J183" i="28" s="1"/>
  <c r="M182" i="28"/>
  <c r="K183" i="28" s="1"/>
  <c r="B181" i="27"/>
  <c r="A181" i="27" s="1"/>
  <c r="F181" i="27"/>
  <c r="S181" i="27"/>
  <c r="M181" i="27"/>
  <c r="K182" i="27" s="1"/>
  <c r="L181" i="27"/>
  <c r="J182" i="27" s="1"/>
  <c r="B182" i="28"/>
  <c r="A182" i="28" s="1"/>
  <c r="F182" i="28"/>
  <c r="I182" i="27" l="1"/>
  <c r="U180" i="27"/>
  <c r="T181" i="27"/>
  <c r="I183" i="28"/>
  <c r="D182" i="27"/>
  <c r="E183" i="28"/>
  <c r="D183" i="28"/>
  <c r="E182" i="27"/>
  <c r="T182" i="28"/>
  <c r="U181" i="28"/>
  <c r="M183" i="28" l="1"/>
  <c r="K184" i="28" s="1"/>
  <c r="E184" i="28" s="1"/>
  <c r="L183" i="28"/>
  <c r="J184" i="28" s="1"/>
  <c r="D184" i="28" s="1"/>
  <c r="S183" i="28"/>
  <c r="S182" i="27"/>
  <c r="B182" i="27"/>
  <c r="A182" i="27" s="1"/>
  <c r="F182" i="27"/>
  <c r="B183" i="28"/>
  <c r="A183" i="28" s="1"/>
  <c r="F183" i="28"/>
  <c r="L182" i="27"/>
  <c r="J183" i="27" s="1"/>
  <c r="D183" i="27" s="1"/>
  <c r="M182" i="27"/>
  <c r="K183" i="27" s="1"/>
  <c r="B183" i="27" l="1"/>
  <c r="A183" i="27" s="1"/>
  <c r="F183" i="27"/>
  <c r="S184" i="28"/>
  <c r="B184" i="28"/>
  <c r="A184" i="28" s="1"/>
  <c r="F184" i="28"/>
  <c r="T183" i="28"/>
  <c r="U182" i="28"/>
  <c r="E183" i="27"/>
  <c r="I184" i="28"/>
  <c r="I183" i="27"/>
  <c r="T182" i="27"/>
  <c r="U181" i="27"/>
  <c r="L184" i="28" l="1"/>
  <c r="J185" i="28" s="1"/>
  <c r="M184" i="28"/>
  <c r="K185" i="28" s="1"/>
  <c r="S183" i="27"/>
  <c r="U183" i="28"/>
  <c r="M183" i="27"/>
  <c r="K184" i="27" s="1"/>
  <c r="L183" i="27"/>
  <c r="J184" i="27" s="1"/>
  <c r="T184" i="28"/>
  <c r="E185" i="28" l="1"/>
  <c r="I185" i="28"/>
  <c r="D185" i="28"/>
  <c r="E184" i="27"/>
  <c r="I184" i="27"/>
  <c r="D184" i="27"/>
  <c r="U182" i="27"/>
  <c r="T183" i="27"/>
  <c r="S184" i="27" l="1"/>
  <c r="M184" i="27"/>
  <c r="K185" i="27" s="1"/>
  <c r="E185" i="27" s="1"/>
  <c r="L184" i="27"/>
  <c r="J185" i="27" s="1"/>
  <c r="D185" i="27" s="1"/>
  <c r="L185" i="28"/>
  <c r="J186" i="28" s="1"/>
  <c r="D186" i="28" s="1"/>
  <c r="M185" i="28"/>
  <c r="K186" i="28" s="1"/>
  <c r="E186" i="28" s="1"/>
  <c r="B184" i="27"/>
  <c r="A184" i="27" s="1"/>
  <c r="F184" i="27"/>
  <c r="S185" i="28"/>
  <c r="B185" i="28"/>
  <c r="A185" i="28" s="1"/>
  <c r="F185" i="28"/>
  <c r="S185" i="27" l="1"/>
  <c r="U184" i="27" s="1"/>
  <c r="S186" i="28"/>
  <c r="T186" i="28" s="1"/>
  <c r="U184" i="28"/>
  <c r="T185" i="28"/>
  <c r="B186" i="28"/>
  <c r="A186" i="28" s="1"/>
  <c r="F186" i="28"/>
  <c r="B185" i="27"/>
  <c r="A185" i="27" s="1"/>
  <c r="F185" i="27"/>
  <c r="I185" i="27"/>
  <c r="I186" i="28"/>
  <c r="U183" i="27"/>
  <c r="T184" i="27"/>
  <c r="U185" i="28" l="1"/>
  <c r="T185" i="27"/>
  <c r="M186" i="28"/>
  <c r="K187" i="28" s="1"/>
  <c r="L186" i="28"/>
  <c r="J187" i="28" s="1"/>
  <c r="M185" i="27"/>
  <c r="K186" i="27" s="1"/>
  <c r="L185" i="27"/>
  <c r="J186" i="27" s="1"/>
  <c r="I186" i="27" l="1"/>
  <c r="D186" i="27"/>
  <c r="I187" i="28"/>
  <c r="D187" i="28"/>
  <c r="E186" i="27"/>
  <c r="E187" i="28"/>
  <c r="S186" i="27" l="1"/>
  <c r="L187" i="28"/>
  <c r="J188" i="28" s="1"/>
  <c r="M187" i="28"/>
  <c r="K188" i="28" s="1"/>
  <c r="E188" i="28" s="1"/>
  <c r="B187" i="28"/>
  <c r="A187" i="28" s="1"/>
  <c r="F187" i="28"/>
  <c r="B186" i="27"/>
  <c r="A186" i="27" s="1"/>
  <c r="F186" i="27"/>
  <c r="S187" i="28"/>
  <c r="L186" i="27"/>
  <c r="J187" i="27" s="1"/>
  <c r="M186" i="27"/>
  <c r="K187" i="27" s="1"/>
  <c r="S188" i="28" l="1"/>
  <c r="T188" i="28" s="1"/>
  <c r="I188" i="28"/>
  <c r="D188" i="28"/>
  <c r="T186" i="27"/>
  <c r="U185" i="27"/>
  <c r="U186" i="28"/>
  <c r="T187" i="28"/>
  <c r="I187" i="27"/>
  <c r="D187" i="27"/>
  <c r="E187" i="27"/>
  <c r="U187" i="28" l="1"/>
  <c r="L188" i="28"/>
  <c r="J189" i="28" s="1"/>
  <c r="D189" i="28" s="1"/>
  <c r="M188" i="28"/>
  <c r="K189" i="28" s="1"/>
  <c r="S187" i="27"/>
  <c r="B187" i="27"/>
  <c r="A187" i="27" s="1"/>
  <c r="F187" i="27"/>
  <c r="B188" i="28"/>
  <c r="A188" i="28" s="1"/>
  <c r="F188" i="28"/>
  <c r="L187" i="27"/>
  <c r="J188" i="27" s="1"/>
  <c r="D188" i="27" s="1"/>
  <c r="M187" i="27"/>
  <c r="K188" i="27" s="1"/>
  <c r="E188" i="27" s="1"/>
  <c r="S188" i="27" l="1"/>
  <c r="U187" i="27" s="1"/>
  <c r="B188" i="27"/>
  <c r="A188" i="27" s="1"/>
  <c r="F188" i="27"/>
  <c r="T187" i="27"/>
  <c r="U186" i="27"/>
  <c r="E189" i="28"/>
  <c r="I188" i="27"/>
  <c r="B189" i="28"/>
  <c r="A189" i="28" s="1"/>
  <c r="F189" i="28"/>
  <c r="I189" i="28"/>
  <c r="T188" i="27" l="1"/>
  <c r="S189" i="28"/>
  <c r="L189" i="28"/>
  <c r="J190" i="28" s="1"/>
  <c r="M189" i="28"/>
  <c r="K190" i="28" s="1"/>
  <c r="L188" i="27"/>
  <c r="J189" i="27" s="1"/>
  <c r="M188" i="27"/>
  <c r="K189" i="27" s="1"/>
  <c r="I189" i="27" l="1"/>
  <c r="D189" i="27"/>
  <c r="I190" i="28"/>
  <c r="D190" i="28"/>
  <c r="E190" i="28"/>
  <c r="E189" i="27"/>
  <c r="T189" i="28"/>
  <c r="U188" i="28"/>
  <c r="S190" i="28" l="1"/>
  <c r="B189" i="27"/>
  <c r="A189" i="27" s="1"/>
  <c r="F189" i="27"/>
  <c r="B190" i="28"/>
  <c r="A190" i="28" s="1"/>
  <c r="F190" i="28"/>
  <c r="S189" i="27"/>
  <c r="M189" i="27"/>
  <c r="K190" i="27" s="1"/>
  <c r="E190" i="27" s="1"/>
  <c r="L189" i="27"/>
  <c r="J190" i="27" s="1"/>
  <c r="M190" i="28"/>
  <c r="K191" i="28" s="1"/>
  <c r="E191" i="28" s="1"/>
  <c r="L190" i="28"/>
  <c r="J191" i="28" s="1"/>
  <c r="D191" i="28" s="1"/>
  <c r="S190" i="27" l="1"/>
  <c r="U189" i="27" s="1"/>
  <c r="B191" i="28"/>
  <c r="A191" i="28" s="1"/>
  <c r="F191" i="28"/>
  <c r="S191" i="28"/>
  <c r="T191" i="28" s="1"/>
  <c r="I190" i="27"/>
  <c r="D190" i="27"/>
  <c r="I191" i="28"/>
  <c r="U188" i="27"/>
  <c r="T189" i="27"/>
  <c r="T190" i="28"/>
  <c r="U189" i="28"/>
  <c r="U190" i="28" l="1"/>
  <c r="T190" i="27"/>
  <c r="L190" i="27"/>
  <c r="J191" i="27" s="1"/>
  <c r="D191" i="27" s="1"/>
  <c r="M190" i="27"/>
  <c r="K191" i="27" s="1"/>
  <c r="B190" i="27"/>
  <c r="A190" i="27" s="1"/>
  <c r="F190" i="27"/>
  <c r="M191" i="28"/>
  <c r="K192" i="28" s="1"/>
  <c r="L191" i="28"/>
  <c r="J192" i="28" s="1"/>
  <c r="B191" i="27" l="1"/>
  <c r="A191" i="27" s="1"/>
  <c r="F191" i="27"/>
  <c r="E191" i="27"/>
  <c r="E192" i="28"/>
  <c r="I192" i="28"/>
  <c r="D192" i="28"/>
  <c r="I191" i="27"/>
  <c r="L192" i="28" l="1"/>
  <c r="J193" i="28" s="1"/>
  <c r="D193" i="28" s="1"/>
  <c r="M192" i="28"/>
  <c r="K193" i="28" s="1"/>
  <c r="L191" i="27"/>
  <c r="J192" i="27" s="1"/>
  <c r="M191" i="27"/>
  <c r="K192" i="27" s="1"/>
  <c r="S192" i="28"/>
  <c r="B192" i="28"/>
  <c r="A192" i="28" s="1"/>
  <c r="F192" i="28"/>
  <c r="S191" i="27"/>
  <c r="E192" i="27" l="1"/>
  <c r="I192" i="27"/>
  <c r="D192" i="27"/>
  <c r="B193" i="28"/>
  <c r="A193" i="28" s="1"/>
  <c r="F193" i="28"/>
  <c r="T191" i="27"/>
  <c r="U190" i="27"/>
  <c r="E193" i="28"/>
  <c r="T192" i="28"/>
  <c r="U191" i="28"/>
  <c r="I193" i="28"/>
  <c r="L193" i="28" l="1"/>
  <c r="J194" i="28" s="1"/>
  <c r="M193" i="28"/>
  <c r="K194" i="28" s="1"/>
  <c r="E194" i="28" s="1"/>
  <c r="M192" i="27"/>
  <c r="K193" i="27" s="1"/>
  <c r="L192" i="27"/>
  <c r="J193" i="27" s="1"/>
  <c r="S192" i="27"/>
  <c r="S193" i="28"/>
  <c r="B192" i="27"/>
  <c r="A192" i="27" s="1"/>
  <c r="F192" i="27"/>
  <c r="S194" i="28" l="1"/>
  <c r="U193" i="28" s="1"/>
  <c r="I193" i="27"/>
  <c r="E193" i="27"/>
  <c r="U192" i="28"/>
  <c r="T193" i="28"/>
  <c r="D193" i="27"/>
  <c r="U191" i="27"/>
  <c r="T192" i="27"/>
  <c r="I194" i="28"/>
  <c r="D194" i="28"/>
  <c r="T194" i="28" l="1"/>
  <c r="B194" i="28"/>
  <c r="A194" i="28" s="1"/>
  <c r="F194" i="28"/>
  <c r="M193" i="27"/>
  <c r="K194" i="27" s="1"/>
  <c r="L193" i="27"/>
  <c r="J194" i="27" s="1"/>
  <c r="D194" i="27" s="1"/>
  <c r="S193" i="27"/>
  <c r="B193" i="27"/>
  <c r="A193" i="27" s="1"/>
  <c r="F193" i="27"/>
  <c r="L194" i="28"/>
  <c r="J195" i="28" s="1"/>
  <c r="M194" i="28"/>
  <c r="K195" i="28" s="1"/>
  <c r="I195" i="28" l="1"/>
  <c r="E194" i="27"/>
  <c r="U192" i="27"/>
  <c r="T193" i="27"/>
  <c r="D195" i="28"/>
  <c r="E195" i="28"/>
  <c r="B194" i="27"/>
  <c r="A194" i="27" s="1"/>
  <c r="F194" i="27"/>
  <c r="I194" i="27"/>
  <c r="S194" i="27" l="1"/>
  <c r="M194" i="27"/>
  <c r="K195" i="27" s="1"/>
  <c r="L194" i="27"/>
  <c r="J195" i="27" s="1"/>
  <c r="S195" i="28"/>
  <c r="M195" i="28"/>
  <c r="K196" i="28" s="1"/>
  <c r="L195" i="28"/>
  <c r="J196" i="28" s="1"/>
  <c r="D196" i="28" s="1"/>
  <c r="B195" i="28"/>
  <c r="A195" i="28" s="1"/>
  <c r="F195" i="28"/>
  <c r="B196" i="28" l="1"/>
  <c r="A196" i="28" s="1"/>
  <c r="F196" i="28"/>
  <c r="I195" i="27"/>
  <c r="D195" i="27"/>
  <c r="U193" i="27"/>
  <c r="T194" i="27"/>
  <c r="I196" i="28"/>
  <c r="T195" i="28"/>
  <c r="U194" i="28"/>
  <c r="E196" i="28"/>
  <c r="E195" i="27"/>
  <c r="M195" i="27" l="1"/>
  <c r="K196" i="27" s="1"/>
  <c r="E196" i="27" s="1"/>
  <c r="L195" i="27"/>
  <c r="J196" i="27" s="1"/>
  <c r="S196" i="28"/>
  <c r="B195" i="27"/>
  <c r="A195" i="27" s="1"/>
  <c r="D196" i="27"/>
  <c r="F195" i="27"/>
  <c r="S195" i="27"/>
  <c r="L196" i="28"/>
  <c r="J197" i="28" s="1"/>
  <c r="M196" i="28"/>
  <c r="K197" i="28" s="1"/>
  <c r="E197" i="28" s="1"/>
  <c r="S197" i="28" l="1"/>
  <c r="U196" i="28" s="1"/>
  <c r="T196" i="28"/>
  <c r="U195" i="28"/>
  <c r="I197" i="28"/>
  <c r="D197" i="28"/>
  <c r="I196" i="27"/>
  <c r="U194" i="27"/>
  <c r="T195" i="27"/>
  <c r="B196" i="27"/>
  <c r="A196" i="27" s="1"/>
  <c r="F196" i="27"/>
  <c r="S196" i="27"/>
  <c r="T197" i="28" l="1"/>
  <c r="M197" i="28"/>
  <c r="K198" i="28" s="1"/>
  <c r="L197" i="28"/>
  <c r="J198" i="28" s="1"/>
  <c r="D198" i="28" s="1"/>
  <c r="M196" i="27"/>
  <c r="K197" i="27" s="1"/>
  <c r="L196" i="27"/>
  <c r="J197" i="27" s="1"/>
  <c r="B197" i="28"/>
  <c r="A197" i="28" s="1"/>
  <c r="F197" i="28"/>
  <c r="T196" i="27"/>
  <c r="U195" i="27"/>
  <c r="B198" i="28" l="1"/>
  <c r="A198" i="28" s="1"/>
  <c r="F198" i="28"/>
  <c r="E198" i="28"/>
  <c r="I198" i="28"/>
  <c r="I197" i="27"/>
  <c r="D197" i="27"/>
  <c r="E197" i="27"/>
  <c r="S197" i="27" l="1"/>
  <c r="M197" i="27"/>
  <c r="K198" i="27" s="1"/>
  <c r="L197" i="27"/>
  <c r="J198" i="27" s="1"/>
  <c r="D198" i="27" s="1"/>
  <c r="L198" i="28"/>
  <c r="J199" i="28" s="1"/>
  <c r="M198" i="28"/>
  <c r="K199" i="28" s="1"/>
  <c r="E199" i="28" s="1"/>
  <c r="B197" i="27"/>
  <c r="A197" i="27" s="1"/>
  <c r="F197" i="27"/>
  <c r="S198" i="28"/>
  <c r="B198" i="27" l="1"/>
  <c r="A198" i="27" s="1"/>
  <c r="F198" i="27"/>
  <c r="I198" i="27"/>
  <c r="T198" i="28"/>
  <c r="U197" i="28"/>
  <c r="S199" i="28"/>
  <c r="T199" i="28" s="1"/>
  <c r="E198" i="27"/>
  <c r="I199" i="28"/>
  <c r="D199" i="28"/>
  <c r="U196" i="27"/>
  <c r="T197" i="27"/>
  <c r="M199" i="28" l="1"/>
  <c r="K200" i="28" s="1"/>
  <c r="L199" i="28"/>
  <c r="J200" i="28" s="1"/>
  <c r="D200" i="28" s="1"/>
  <c r="U198" i="28"/>
  <c r="B199" i="28"/>
  <c r="A199" i="28" s="1"/>
  <c r="F199" i="28"/>
  <c r="S198" i="27"/>
  <c r="L198" i="27"/>
  <c r="J199" i="27" s="1"/>
  <c r="M198" i="27"/>
  <c r="K199" i="27" s="1"/>
  <c r="B200" i="28" l="1"/>
  <c r="A200" i="28" s="1"/>
  <c r="F200" i="28"/>
  <c r="I200" i="28"/>
  <c r="I199" i="27"/>
  <c r="D199" i="27"/>
  <c r="E199" i="27"/>
  <c r="T198" i="27"/>
  <c r="U197" i="27"/>
  <c r="E200" i="28"/>
  <c r="S200" i="28" l="1"/>
  <c r="M199" i="27"/>
  <c r="K200" i="27" s="1"/>
  <c r="L199" i="27"/>
  <c r="J200" i="27" s="1"/>
  <c r="D200" i="27" s="1"/>
  <c r="S199" i="27"/>
  <c r="B199" i="27"/>
  <c r="A199" i="27" s="1"/>
  <c r="F199" i="27"/>
  <c r="L200" i="28"/>
  <c r="J201" i="28" s="1"/>
  <c r="M200" i="28"/>
  <c r="K201" i="28" s="1"/>
  <c r="B200" i="27" l="1"/>
  <c r="A200" i="27" s="1"/>
  <c r="F200" i="27"/>
  <c r="I200" i="27"/>
  <c r="I201" i="28"/>
  <c r="D201" i="28"/>
  <c r="E201" i="28"/>
  <c r="T199" i="27"/>
  <c r="U198" i="27"/>
  <c r="E200" i="27"/>
  <c r="T200" i="28"/>
  <c r="U199" i="28"/>
  <c r="S200" i="27" l="1"/>
  <c r="M201" i="28"/>
  <c r="K202" i="28" s="1"/>
  <c r="L201" i="28"/>
  <c r="J202" i="28" s="1"/>
  <c r="D202" i="28" s="1"/>
  <c r="S201" i="28"/>
  <c r="B201" i="28"/>
  <c r="A201" i="28" s="1"/>
  <c r="F201" i="28"/>
  <c r="M200" i="27"/>
  <c r="K201" i="27" s="1"/>
  <c r="E201" i="27" s="1"/>
  <c r="L200" i="27"/>
  <c r="J201" i="27" s="1"/>
  <c r="S201" i="27" l="1"/>
  <c r="T201" i="27" s="1"/>
  <c r="B202" i="28"/>
  <c r="A202" i="28" s="1"/>
  <c r="F202" i="28"/>
  <c r="I202" i="28"/>
  <c r="I201" i="27"/>
  <c r="D201" i="27"/>
  <c r="U200" i="28"/>
  <c r="T201" i="28"/>
  <c r="E202" i="28"/>
  <c r="U199" i="27"/>
  <c r="T200" i="27"/>
  <c r="U200" i="27" l="1"/>
  <c r="M201" i="27"/>
  <c r="K202" i="27" s="1"/>
  <c r="L201" i="27"/>
  <c r="J202" i="27" s="1"/>
  <c r="D202" i="27" s="1"/>
  <c r="B201" i="27"/>
  <c r="A201" i="27" s="1"/>
  <c r="F201" i="27"/>
  <c r="L202" i="28"/>
  <c r="J203" i="28" s="1"/>
  <c r="M202" i="28"/>
  <c r="K203" i="28" s="1"/>
  <c r="S202" i="28"/>
  <c r="U201" i="28" l="1"/>
  <c r="T202" i="28"/>
  <c r="B202" i="27"/>
  <c r="A202" i="27" s="1"/>
  <c r="F202" i="27"/>
  <c r="I203" i="28"/>
  <c r="D203" i="28"/>
  <c r="I202" i="27"/>
  <c r="E203" i="28"/>
  <c r="E202" i="27"/>
  <c r="M203" i="28" l="1"/>
  <c r="K204" i="28" s="1"/>
  <c r="E204" i="28" s="1"/>
  <c r="L203" i="28"/>
  <c r="J204" i="28" s="1"/>
  <c r="D204" i="28" s="1"/>
  <c r="S202" i="27"/>
  <c r="L202" i="27"/>
  <c r="J203" i="27" s="1"/>
  <c r="M202" i="27"/>
  <c r="K203" i="27" s="1"/>
  <c r="E203" i="27" s="1"/>
  <c r="B203" i="28"/>
  <c r="A203" i="28" s="1"/>
  <c r="F203" i="28"/>
  <c r="S203" i="28"/>
  <c r="S203" i="27" l="1"/>
  <c r="U202" i="27" s="1"/>
  <c r="S204" i="28"/>
  <c r="T204" i="28" s="1"/>
  <c r="T202" i="27"/>
  <c r="U201" i="27"/>
  <c r="T203" i="28"/>
  <c r="U202" i="28"/>
  <c r="I204" i="28"/>
  <c r="B204" i="28"/>
  <c r="A204" i="28" s="1"/>
  <c r="F204" i="28"/>
  <c r="I203" i="27"/>
  <c r="D203" i="27"/>
  <c r="M203" i="27" l="1"/>
  <c r="K204" i="27" s="1"/>
  <c r="L203" i="27"/>
  <c r="J204" i="27" s="1"/>
  <c r="D204" i="27" s="1"/>
  <c r="B203" i="27"/>
  <c r="A203" i="27" s="1"/>
  <c r="F203" i="27"/>
  <c r="M204" i="28"/>
  <c r="K205" i="28" s="1"/>
  <c r="L204" i="28"/>
  <c r="J205" i="28" s="1"/>
  <c r="U203" i="28"/>
  <c r="T203" i="27"/>
  <c r="I205" i="28" l="1"/>
  <c r="D205" i="28"/>
  <c r="E205" i="28"/>
  <c r="I204" i="27"/>
  <c r="B204" i="27"/>
  <c r="A204" i="27" s="1"/>
  <c r="F204" i="27"/>
  <c r="E204" i="27"/>
  <c r="B205" i="28" l="1"/>
  <c r="A205" i="28" s="1"/>
  <c r="F205" i="28"/>
  <c r="S204" i="27"/>
  <c r="M204" i="27"/>
  <c r="K205" i="27" s="1"/>
  <c r="L204" i="27"/>
  <c r="J205" i="27" s="1"/>
  <c r="S205" i="28"/>
  <c r="M205" i="28"/>
  <c r="K206" i="28" s="1"/>
  <c r="L205" i="28"/>
  <c r="J206" i="28" s="1"/>
  <c r="D206" i="28" s="1"/>
  <c r="B206" i="28" l="1"/>
  <c r="A206" i="28" s="1"/>
  <c r="F206" i="28"/>
  <c r="I205" i="27"/>
  <c r="D205" i="27"/>
  <c r="T205" i="28"/>
  <c r="U204" i="28"/>
  <c r="T204" i="27"/>
  <c r="U203" i="27"/>
  <c r="I206" i="28"/>
  <c r="E206" i="28"/>
  <c r="E205" i="27"/>
  <c r="L206" i="28" l="1"/>
  <c r="J207" i="28" s="1"/>
  <c r="M206" i="28"/>
  <c r="K207" i="28" s="1"/>
  <c r="E207" i="28" s="1"/>
  <c r="M205" i="27"/>
  <c r="K206" i="27" s="1"/>
  <c r="E206" i="27" s="1"/>
  <c r="L205" i="27"/>
  <c r="J206" i="27" s="1"/>
  <c r="D206" i="27" s="1"/>
  <c r="S206" i="28"/>
  <c r="B205" i="27"/>
  <c r="A205" i="27" s="1"/>
  <c r="F205" i="27"/>
  <c r="S205" i="27"/>
  <c r="B206" i="27" l="1"/>
  <c r="A206" i="27" s="1"/>
  <c r="F206" i="27"/>
  <c r="I206" i="27"/>
  <c r="U204" i="27"/>
  <c r="T205" i="27"/>
  <c r="S207" i="28"/>
  <c r="T207" i="28" s="1"/>
  <c r="S206" i="27"/>
  <c r="U205" i="27" s="1"/>
  <c r="T206" i="28"/>
  <c r="U205" i="28"/>
  <c r="I207" i="28"/>
  <c r="D207" i="28"/>
  <c r="T206" i="27" l="1"/>
  <c r="M206" i="27"/>
  <c r="K207" i="27" s="1"/>
  <c r="L206" i="27"/>
  <c r="J207" i="27" s="1"/>
  <c r="B207" i="28"/>
  <c r="A207" i="28" s="1"/>
  <c r="F207" i="28"/>
  <c r="L207" i="28"/>
  <c r="J208" i="28" s="1"/>
  <c r="D208" i="28" s="1"/>
  <c r="M207" i="28"/>
  <c r="K208" i="28" s="1"/>
  <c r="U206" i="28"/>
  <c r="B208" i="28" l="1"/>
  <c r="A208" i="28" s="1"/>
  <c r="F208" i="28"/>
  <c r="E208" i="28"/>
  <c r="I207" i="27"/>
  <c r="D207" i="27"/>
  <c r="I208" i="28"/>
  <c r="E207" i="27"/>
  <c r="S207" i="27" l="1"/>
  <c r="B207" i="27"/>
  <c r="A207" i="27" s="1"/>
  <c r="F207" i="27"/>
  <c r="L207" i="27"/>
  <c r="J208" i="27" s="1"/>
  <c r="D208" i="27" s="1"/>
  <c r="M207" i="27"/>
  <c r="K208" i="27" s="1"/>
  <c r="M208" i="28"/>
  <c r="K209" i="28" s="1"/>
  <c r="E209" i="28" s="1"/>
  <c r="L208" i="28"/>
  <c r="J209" i="28" s="1"/>
  <c r="S208" i="28"/>
  <c r="S209" i="28" l="1"/>
  <c r="U208" i="28" s="1"/>
  <c r="I208" i="27"/>
  <c r="E208" i="27"/>
  <c r="B208" i="27"/>
  <c r="A208" i="27" s="1"/>
  <c r="F208" i="27"/>
  <c r="T208" i="28"/>
  <c r="U207" i="28"/>
  <c r="I209" i="28"/>
  <c r="D209" i="28"/>
  <c r="T207" i="27"/>
  <c r="U206" i="27"/>
  <c r="T209" i="28" l="1"/>
  <c r="L209" i="28"/>
  <c r="J210" i="28" s="1"/>
  <c r="D210" i="28" s="1"/>
  <c r="M209" i="28"/>
  <c r="K210" i="28" s="1"/>
  <c r="S208" i="27"/>
  <c r="B209" i="28"/>
  <c r="A209" i="28" s="1"/>
  <c r="F209" i="28"/>
  <c r="L208" i="27"/>
  <c r="J209" i="27" s="1"/>
  <c r="M208" i="27"/>
  <c r="K209" i="27" s="1"/>
  <c r="E209" i="27" s="1"/>
  <c r="S209" i="27" l="1"/>
  <c r="T209" i="27" s="1"/>
  <c r="I209" i="27"/>
  <c r="D209" i="27"/>
  <c r="B210" i="28"/>
  <c r="A210" i="28" s="1"/>
  <c r="F210" i="28"/>
  <c r="E210" i="28"/>
  <c r="T208" i="27"/>
  <c r="U207" i="27"/>
  <c r="I210" i="28"/>
  <c r="U208" i="27" l="1"/>
  <c r="S210" i="28"/>
  <c r="M209" i="27"/>
  <c r="K210" i="27" s="1"/>
  <c r="L209" i="27"/>
  <c r="J210" i="27" s="1"/>
  <c r="L210" i="28"/>
  <c r="J211" i="28" s="1"/>
  <c r="M210" i="28"/>
  <c r="K211" i="28" s="1"/>
  <c r="E211" i="28" s="1"/>
  <c r="B209" i="27"/>
  <c r="A209" i="27" s="1"/>
  <c r="F209" i="27"/>
  <c r="S211" i="28" l="1"/>
  <c r="T211" i="28" s="1"/>
  <c r="I210" i="27"/>
  <c r="E210" i="27"/>
  <c r="D210" i="27"/>
  <c r="I211" i="28"/>
  <c r="D211" i="28"/>
  <c r="U209" i="28"/>
  <c r="T210" i="28"/>
  <c r="U210" i="28" l="1"/>
  <c r="M210" i="27"/>
  <c r="K211" i="27" s="1"/>
  <c r="L210" i="27"/>
  <c r="J211" i="27" s="1"/>
  <c r="B211" i="28"/>
  <c r="A211" i="28" s="1"/>
  <c r="F211" i="28"/>
  <c r="S210" i="27"/>
  <c r="E211" i="27"/>
  <c r="B210" i="27"/>
  <c r="A210" i="27" s="1"/>
  <c r="F210" i="27"/>
  <c r="L211" i="28"/>
  <c r="J212" i="28" s="1"/>
  <c r="D212" i="28" s="1"/>
  <c r="M211" i="28"/>
  <c r="K212" i="28" s="1"/>
  <c r="B212" i="28" l="1"/>
  <c r="A212" i="28" s="1"/>
  <c r="F212" i="28"/>
  <c r="S211" i="27"/>
  <c r="U210" i="27" s="1"/>
  <c r="E212" i="28"/>
  <c r="I212" i="28"/>
  <c r="U209" i="27"/>
  <c r="T210" i="27"/>
  <c r="I211" i="27"/>
  <c r="D211" i="27"/>
  <c r="M212" i="28" l="1"/>
  <c r="K213" i="28" s="1"/>
  <c r="E213" i="28" s="1"/>
  <c r="L212" i="28"/>
  <c r="J213" i="28" s="1"/>
  <c r="B211" i="27"/>
  <c r="A211" i="27" s="1"/>
  <c r="F211" i="27"/>
  <c r="S212" i="28"/>
  <c r="L211" i="27"/>
  <c r="J212" i="27" s="1"/>
  <c r="M211" i="27"/>
  <c r="K212" i="27" s="1"/>
  <c r="T211" i="27"/>
  <c r="U211" i="28" l="1"/>
  <c r="T212" i="28"/>
  <c r="E212" i="27"/>
  <c r="I212" i="27"/>
  <c r="D212" i="27"/>
  <c r="I213" i="28"/>
  <c r="D213" i="28"/>
  <c r="S213" i="28"/>
  <c r="U212" i="28" s="1"/>
  <c r="B213" i="28" l="1"/>
  <c r="A213" i="28" s="1"/>
  <c r="F213" i="28"/>
  <c r="L213" i="28"/>
  <c r="J214" i="28" s="1"/>
  <c r="D214" i="28" s="1"/>
  <c r="M213" i="28"/>
  <c r="K214" i="28" s="1"/>
  <c r="S212" i="27"/>
  <c r="M212" i="27"/>
  <c r="K213" i="27" s="1"/>
  <c r="L212" i="27"/>
  <c r="J213" i="27" s="1"/>
  <c r="D213" i="27" s="1"/>
  <c r="B212" i="27"/>
  <c r="A212" i="27" s="1"/>
  <c r="F212" i="27"/>
  <c r="T213" i="28"/>
  <c r="B213" i="27" l="1"/>
  <c r="A213" i="27" s="1"/>
  <c r="F213" i="27"/>
  <c r="U211" i="27"/>
  <c r="T212" i="27"/>
  <c r="E214" i="28"/>
  <c r="I214" i="28"/>
  <c r="E213" i="27"/>
  <c r="B214" i="28"/>
  <c r="A214" i="28" s="1"/>
  <c r="F214" i="28"/>
  <c r="I213" i="27"/>
  <c r="M214" i="28" l="1"/>
  <c r="K215" i="28" s="1"/>
  <c r="E215" i="28" s="1"/>
  <c r="L214" i="28"/>
  <c r="J215" i="28" s="1"/>
  <c r="M213" i="27"/>
  <c r="K214" i="27" s="1"/>
  <c r="E214" i="27" s="1"/>
  <c r="L213" i="27"/>
  <c r="J214" i="27" s="1"/>
  <c r="S213" i="27"/>
  <c r="S214" i="28"/>
  <c r="S215" i="28" l="1"/>
  <c r="T215" i="28" s="1"/>
  <c r="I214" i="27"/>
  <c r="D214" i="27"/>
  <c r="U213" i="28"/>
  <c r="T214" i="28"/>
  <c r="S214" i="27"/>
  <c r="I215" i="28"/>
  <c r="D215" i="28"/>
  <c r="U212" i="27"/>
  <c r="T213" i="27"/>
  <c r="U214" i="28" l="1"/>
  <c r="L214" i="27"/>
  <c r="J215" i="27" s="1"/>
  <c r="D215" i="27" s="1"/>
  <c r="M214" i="27"/>
  <c r="K215" i="27" s="1"/>
  <c r="U213" i="27"/>
  <c r="B215" i="28"/>
  <c r="A215" i="28" s="1"/>
  <c r="F215" i="28"/>
  <c r="T214" i="27"/>
  <c r="M215" i="28"/>
  <c r="K216" i="28" s="1"/>
  <c r="L215" i="28"/>
  <c r="J216" i="28" s="1"/>
  <c r="B214" i="27"/>
  <c r="A214" i="27" s="1"/>
  <c r="F214" i="27"/>
  <c r="E215" i="27" l="1"/>
  <c r="I216" i="28"/>
  <c r="D216" i="28"/>
  <c r="I215" i="27"/>
  <c r="E216" i="28"/>
  <c r="B215" i="27"/>
  <c r="A215" i="27" s="1"/>
  <c r="F215" i="27"/>
  <c r="L215" i="27" l="1"/>
  <c r="J216" i="27" s="1"/>
  <c r="M215" i="27"/>
  <c r="K216" i="27" s="1"/>
  <c r="E216" i="27" s="1"/>
  <c r="S215" i="27"/>
  <c r="L216" i="28"/>
  <c r="J217" i="28" s="1"/>
  <c r="D217" i="28" s="1"/>
  <c r="M216" i="28"/>
  <c r="K217" i="28" s="1"/>
  <c r="E217" i="28" s="1"/>
  <c r="S216" i="28"/>
  <c r="B216" i="28"/>
  <c r="A216" i="28" s="1"/>
  <c r="F216" i="28"/>
  <c r="S217" i="28" l="1"/>
  <c r="U216" i="28" s="1"/>
  <c r="T215" i="27"/>
  <c r="U214" i="27"/>
  <c r="B217" i="28"/>
  <c r="A217" i="28" s="1"/>
  <c r="F217" i="28"/>
  <c r="S216" i="27"/>
  <c r="U215" i="28"/>
  <c r="T216" i="28"/>
  <c r="I217" i="28"/>
  <c r="I216" i="27"/>
  <c r="D216" i="27"/>
  <c r="T217" i="28" l="1"/>
  <c r="B216" i="27"/>
  <c r="A216" i="27" s="1"/>
  <c r="F216" i="27"/>
  <c r="L216" i="27"/>
  <c r="J217" i="27" s="1"/>
  <c r="M216" i="27"/>
  <c r="K217" i="27" s="1"/>
  <c r="U215" i="27"/>
  <c r="T216" i="27"/>
  <c r="L217" i="28"/>
  <c r="J218" i="28" s="1"/>
  <c r="M217" i="28"/>
  <c r="K218" i="28" s="1"/>
  <c r="I217" i="27" l="1"/>
  <c r="E218" i="28"/>
  <c r="I218" i="28"/>
  <c r="D218" i="28"/>
  <c r="D217" i="27"/>
  <c r="E217" i="27"/>
  <c r="B217" i="27" l="1"/>
  <c r="A217" i="27" s="1"/>
  <c r="F217" i="27"/>
  <c r="S218" i="28"/>
  <c r="B218" i="28"/>
  <c r="A218" i="28" s="1"/>
  <c r="F218" i="28"/>
  <c r="S217" i="27"/>
  <c r="M218" i="28"/>
  <c r="K219" i="28" s="1"/>
  <c r="L218" i="28"/>
  <c r="J219" i="28" s="1"/>
  <c r="L217" i="27"/>
  <c r="J218" i="27" s="1"/>
  <c r="D218" i="27" s="1"/>
  <c r="M217" i="27"/>
  <c r="K218" i="27" s="1"/>
  <c r="B218" i="27" l="1"/>
  <c r="A218" i="27" s="1"/>
  <c r="F218" i="27"/>
  <c r="I219" i="28"/>
  <c r="D219" i="28"/>
  <c r="E218" i="27"/>
  <c r="T218" i="28"/>
  <c r="U217" i="28"/>
  <c r="I218" i="27"/>
  <c r="T217" i="27"/>
  <c r="U216" i="27"/>
  <c r="E219" i="28"/>
  <c r="L219" i="28" l="1"/>
  <c r="J220" i="28" s="1"/>
  <c r="D220" i="28" s="1"/>
  <c r="M219" i="28"/>
  <c r="K220" i="28" s="1"/>
  <c r="E220" i="28" s="1"/>
  <c r="M218" i="27"/>
  <c r="K219" i="27" s="1"/>
  <c r="L218" i="27"/>
  <c r="J219" i="27" s="1"/>
  <c r="S219" i="28"/>
  <c r="B219" i="28"/>
  <c r="A219" i="28" s="1"/>
  <c r="F219" i="28"/>
  <c r="S218" i="27"/>
  <c r="B220" i="28" l="1"/>
  <c r="A220" i="28" s="1"/>
  <c r="F220" i="28"/>
  <c r="T218" i="27"/>
  <c r="U217" i="27"/>
  <c r="E219" i="27"/>
  <c r="S220" i="28"/>
  <c r="U219" i="28" s="1"/>
  <c r="I219" i="27"/>
  <c r="D219" i="27"/>
  <c r="T219" i="28"/>
  <c r="U218" i="28"/>
  <c r="I220" i="28"/>
  <c r="T220" i="28" l="1"/>
  <c r="M220" i="28"/>
  <c r="K221" i="28" s="1"/>
  <c r="L220" i="28"/>
  <c r="J221" i="28" s="1"/>
  <c r="B219" i="27"/>
  <c r="A219" i="27" s="1"/>
  <c r="F219" i="27"/>
  <c r="M219" i="27"/>
  <c r="K220" i="27" s="1"/>
  <c r="E220" i="27" s="1"/>
  <c r="L219" i="27"/>
  <c r="J220" i="27" s="1"/>
  <c r="S219" i="27"/>
  <c r="I220" i="27" l="1"/>
  <c r="S220" i="27"/>
  <c r="U218" i="27"/>
  <c r="T219" i="27"/>
  <c r="I221" i="28"/>
  <c r="D221" i="28"/>
  <c r="E221" i="28"/>
  <c r="D220" i="27"/>
  <c r="B220" i="27" l="1"/>
  <c r="A220" i="27" s="1"/>
  <c r="F220" i="27"/>
  <c r="U219" i="27"/>
  <c r="B221" i="28"/>
  <c r="A221" i="28" s="1"/>
  <c r="F221" i="28"/>
  <c r="S221" i="28"/>
  <c r="M221" i="28"/>
  <c r="K222" i="28" s="1"/>
  <c r="L221" i="28"/>
  <c r="J222" i="28" s="1"/>
  <c r="D222" i="28" s="1"/>
  <c r="T220" i="27"/>
  <c r="L220" i="27"/>
  <c r="J221" i="27" s="1"/>
  <c r="M220" i="27"/>
  <c r="K221" i="27" s="1"/>
  <c r="B222" i="28" l="1"/>
  <c r="A222" i="28" s="1"/>
  <c r="F222" i="28"/>
  <c r="I221" i="27"/>
  <c r="E222" i="28"/>
  <c r="T221" i="28"/>
  <c r="U220" i="28"/>
  <c r="D221" i="27"/>
  <c r="E221" i="27"/>
  <c r="I222" i="28"/>
  <c r="S221" i="27" l="1"/>
  <c r="L222" i="28"/>
  <c r="J223" i="28" s="1"/>
  <c r="M222" i="28"/>
  <c r="K223" i="28" s="1"/>
  <c r="E223" i="28" s="1"/>
  <c r="B221" i="27"/>
  <c r="A221" i="27" s="1"/>
  <c r="F221" i="27"/>
  <c r="S222" i="28"/>
  <c r="L221" i="27"/>
  <c r="J222" i="27" s="1"/>
  <c r="M221" i="27"/>
  <c r="K222" i="27" s="1"/>
  <c r="E222" i="27" s="1"/>
  <c r="I222" i="27" l="1"/>
  <c r="T222" i="28"/>
  <c r="U221" i="28"/>
  <c r="I223" i="28"/>
  <c r="D223" i="28"/>
  <c r="D222" i="27"/>
  <c r="S222" i="27"/>
  <c r="U221" i="27" s="1"/>
  <c r="S223" i="28"/>
  <c r="U222" i="28" s="1"/>
  <c r="U220" i="27"/>
  <c r="T221" i="27"/>
  <c r="T222" i="27" l="1"/>
  <c r="B222" i="27"/>
  <c r="A222" i="27" s="1"/>
  <c r="F222" i="27"/>
  <c r="B223" i="28"/>
  <c r="A223" i="28" s="1"/>
  <c r="F223" i="28"/>
  <c r="T223" i="28"/>
  <c r="M223" i="28"/>
  <c r="K224" i="28" s="1"/>
  <c r="L223" i="28"/>
  <c r="J224" i="28" s="1"/>
  <c r="D224" i="28" s="1"/>
  <c r="M222" i="27"/>
  <c r="K223" i="27" s="1"/>
  <c r="L222" i="27"/>
  <c r="J223" i="27" s="1"/>
  <c r="D223" i="27" s="1"/>
  <c r="B224" i="28" l="1"/>
  <c r="A224" i="28" s="1"/>
  <c r="F224" i="28"/>
  <c r="E223" i="27"/>
  <c r="B223" i="27"/>
  <c r="A223" i="27" s="1"/>
  <c r="F223" i="27"/>
  <c r="E224" i="28"/>
  <c r="I223" i="27"/>
  <c r="I224" i="28"/>
  <c r="S224" i="28" l="1"/>
  <c r="M223" i="27"/>
  <c r="K224" i="27" s="1"/>
  <c r="E224" i="27" s="1"/>
  <c r="L223" i="27"/>
  <c r="J224" i="27" s="1"/>
  <c r="M224" i="28"/>
  <c r="K225" i="28" s="1"/>
  <c r="E225" i="28" s="1"/>
  <c r="L224" i="28"/>
  <c r="J225" i="28" s="1"/>
  <c r="S223" i="27"/>
  <c r="I225" i="28" l="1"/>
  <c r="D225" i="28"/>
  <c r="U222" i="27"/>
  <c r="T223" i="27"/>
  <c r="I224" i="27"/>
  <c r="D224" i="27"/>
  <c r="S224" i="27"/>
  <c r="U223" i="27" s="1"/>
  <c r="S225" i="28"/>
  <c r="T224" i="28"/>
  <c r="U223" i="28"/>
  <c r="M224" i="27" l="1"/>
  <c r="K225" i="27" s="1"/>
  <c r="L224" i="27"/>
  <c r="J225" i="27" s="1"/>
  <c r="B224" i="27"/>
  <c r="A224" i="27" s="1"/>
  <c r="D225" i="27"/>
  <c r="F224" i="27"/>
  <c r="M225" i="28"/>
  <c r="K226" i="28" s="1"/>
  <c r="L225" i="28"/>
  <c r="J226" i="28" s="1"/>
  <c r="D226" i="28" s="1"/>
  <c r="B225" i="28"/>
  <c r="A225" i="28" s="1"/>
  <c r="F225" i="28"/>
  <c r="U224" i="28"/>
  <c r="T225" i="28"/>
  <c r="T224" i="27"/>
  <c r="B225" i="27" l="1"/>
  <c r="A225" i="27" s="1"/>
  <c r="F225" i="27"/>
  <c r="I225" i="27"/>
  <c r="E226" i="28"/>
  <c r="B226" i="28"/>
  <c r="A226" i="28" s="1"/>
  <c r="F226" i="28"/>
  <c r="I226" i="28"/>
  <c r="E225" i="27"/>
  <c r="M226" i="28" l="1"/>
  <c r="K227" i="28" s="1"/>
  <c r="E227" i="28" s="1"/>
  <c r="L226" i="28"/>
  <c r="J227" i="28" s="1"/>
  <c r="S226" i="28"/>
  <c r="S225" i="27"/>
  <c r="M225" i="27"/>
  <c r="K226" i="27" s="1"/>
  <c r="L225" i="27"/>
  <c r="J226" i="27" s="1"/>
  <c r="I226" i="27" l="1"/>
  <c r="D226" i="27"/>
  <c r="U225" i="28"/>
  <c r="T226" i="28"/>
  <c r="E226" i="27"/>
  <c r="I227" i="28"/>
  <c r="D227" i="28"/>
  <c r="S227" i="28"/>
  <c r="U226" i="28" s="1"/>
  <c r="U224" i="27"/>
  <c r="T225" i="27"/>
  <c r="L227" i="28" l="1"/>
  <c r="J228" i="28" s="1"/>
  <c r="D228" i="28" s="1"/>
  <c r="M227" i="28"/>
  <c r="K228" i="28" s="1"/>
  <c r="B227" i="28"/>
  <c r="A227" i="28" s="1"/>
  <c r="F227" i="28"/>
  <c r="B226" i="27"/>
  <c r="A226" i="27" s="1"/>
  <c r="F226" i="27"/>
  <c r="S226" i="27"/>
  <c r="T227" i="28"/>
  <c r="M226" i="27"/>
  <c r="K227" i="27" s="1"/>
  <c r="E227" i="27" s="1"/>
  <c r="L226" i="27"/>
  <c r="J227" i="27" s="1"/>
  <c r="D227" i="27" s="1"/>
  <c r="B227" i="27" l="1"/>
  <c r="A227" i="27" s="1"/>
  <c r="F227" i="27"/>
  <c r="U225" i="27"/>
  <c r="T226" i="27"/>
  <c r="E228" i="28"/>
  <c r="S227" i="27"/>
  <c r="U226" i="27" s="1"/>
  <c r="B228" i="28"/>
  <c r="A228" i="28" s="1"/>
  <c r="F228" i="28"/>
  <c r="I227" i="27"/>
  <c r="I228" i="28"/>
  <c r="M227" i="27" l="1"/>
  <c r="K228" i="27" s="1"/>
  <c r="L227" i="27"/>
  <c r="J228" i="27" s="1"/>
  <c r="M228" i="28"/>
  <c r="K229" i="28" s="1"/>
  <c r="E229" i="28" s="1"/>
  <c r="L228" i="28"/>
  <c r="J229" i="28" s="1"/>
  <c r="S228" i="28"/>
  <c r="T227" i="27"/>
  <c r="S229" i="28" l="1"/>
  <c r="U228" i="28" s="1"/>
  <c r="T228" i="28"/>
  <c r="U227" i="28"/>
  <c r="I229" i="28"/>
  <c r="D229" i="28"/>
  <c r="I228" i="27"/>
  <c r="D228" i="27"/>
  <c r="E228" i="27"/>
  <c r="T229" i="28" l="1"/>
  <c r="M229" i="28"/>
  <c r="K230" i="28" s="1"/>
  <c r="L229" i="28"/>
  <c r="J230" i="28" s="1"/>
  <c r="D230" i="28" s="1"/>
  <c r="S228" i="27"/>
  <c r="M228" i="27"/>
  <c r="K229" i="27" s="1"/>
  <c r="E229" i="27" s="1"/>
  <c r="L228" i="27"/>
  <c r="J229" i="27" s="1"/>
  <c r="D229" i="27" s="1"/>
  <c r="B228" i="27"/>
  <c r="A228" i="27" s="1"/>
  <c r="F228" i="27"/>
  <c r="B229" i="28"/>
  <c r="A229" i="28" s="1"/>
  <c r="F229" i="28"/>
  <c r="B229" i="27" l="1"/>
  <c r="A229" i="27" s="1"/>
  <c r="F229" i="27"/>
  <c r="S229" i="27"/>
  <c r="U227" i="27"/>
  <c r="T228" i="27"/>
  <c r="B230" i="28"/>
  <c r="A230" i="28" s="1"/>
  <c r="F230" i="28"/>
  <c r="I229" i="27"/>
  <c r="I230" i="28"/>
  <c r="E230" i="28"/>
  <c r="L230" i="28" l="1"/>
  <c r="J231" i="28" s="1"/>
  <c r="M230" i="28"/>
  <c r="K231" i="28" s="1"/>
  <c r="U228" i="27"/>
  <c r="M229" i="27"/>
  <c r="K230" i="27" s="1"/>
  <c r="L229" i="27"/>
  <c r="J230" i="27" s="1"/>
  <c r="T229" i="27"/>
  <c r="S230" i="28"/>
  <c r="I230" i="27" l="1"/>
  <c r="D230" i="27"/>
  <c r="I231" i="28"/>
  <c r="D231" i="28"/>
  <c r="E231" i="28"/>
  <c r="E230" i="27"/>
  <c r="T230" i="28"/>
  <c r="U229" i="28"/>
  <c r="S231" i="28" l="1"/>
  <c r="B230" i="27"/>
  <c r="A230" i="27" s="1"/>
  <c r="F230" i="27"/>
  <c r="B231" i="28"/>
  <c r="A231" i="28" s="1"/>
  <c r="F231" i="28"/>
  <c r="L230" i="27"/>
  <c r="J231" i="27" s="1"/>
  <c r="D231" i="27" s="1"/>
  <c r="M230" i="27"/>
  <c r="K231" i="27" s="1"/>
  <c r="E231" i="27" s="1"/>
  <c r="S230" i="27"/>
  <c r="M231" i="28"/>
  <c r="K232" i="28" s="1"/>
  <c r="E232" i="28" s="1"/>
  <c r="L231" i="28"/>
  <c r="J232" i="28" s="1"/>
  <c r="D232" i="28" s="1"/>
  <c r="S232" i="28" l="1"/>
  <c r="T232" i="28" s="1"/>
  <c r="S231" i="27"/>
  <c r="T230" i="27"/>
  <c r="U229" i="27"/>
  <c r="B232" i="28"/>
  <c r="A232" i="28" s="1"/>
  <c r="F232" i="28"/>
  <c r="I232" i="28"/>
  <c r="B231" i="27"/>
  <c r="A231" i="27" s="1"/>
  <c r="F231" i="27"/>
  <c r="I231" i="27"/>
  <c r="U230" i="28"/>
  <c r="T231" i="28"/>
  <c r="U231" i="28" l="1"/>
  <c r="U230" i="27"/>
  <c r="M232" i="28"/>
  <c r="K233" i="28" s="1"/>
  <c r="L232" i="28"/>
  <c r="J233" i="28" s="1"/>
  <c r="L231" i="27"/>
  <c r="J232" i="27" s="1"/>
  <c r="M231" i="27"/>
  <c r="K232" i="27" s="1"/>
  <c r="T231" i="27"/>
  <c r="E233" i="28" l="1"/>
  <c r="I232" i="27"/>
  <c r="D232" i="27"/>
  <c r="E232" i="27"/>
  <c r="I233" i="28"/>
  <c r="D233" i="28"/>
  <c r="S232" i="27" l="1"/>
  <c r="M232" i="27"/>
  <c r="K233" i="27" s="1"/>
  <c r="L232" i="27"/>
  <c r="J233" i="27" s="1"/>
  <c r="B233" i="28"/>
  <c r="A233" i="28" s="1"/>
  <c r="F233" i="28"/>
  <c r="S233" i="28"/>
  <c r="M233" i="28"/>
  <c r="K234" i="28" s="1"/>
  <c r="E234" i="28" s="1"/>
  <c r="L233" i="28"/>
  <c r="J234" i="28" s="1"/>
  <c r="B232" i="27"/>
  <c r="A232" i="27" s="1"/>
  <c r="F232" i="27"/>
  <c r="I234" i="28" l="1"/>
  <c r="D234" i="28"/>
  <c r="E233" i="27"/>
  <c r="T233" i="28"/>
  <c r="U232" i="28"/>
  <c r="I233" i="27"/>
  <c r="D233" i="27"/>
  <c r="S234" i="28"/>
  <c r="T234" i="28" s="1"/>
  <c r="T232" i="27"/>
  <c r="U231" i="27"/>
  <c r="U233" i="28" l="1"/>
  <c r="L233" i="27"/>
  <c r="J234" i="27" s="1"/>
  <c r="D234" i="27" s="1"/>
  <c r="M233" i="27"/>
  <c r="K234" i="27" s="1"/>
  <c r="E234" i="27" s="1"/>
  <c r="S233" i="27"/>
  <c r="L234" i="28"/>
  <c r="J235" i="28" s="1"/>
  <c r="M234" i="28"/>
  <c r="K235" i="28" s="1"/>
  <c r="B233" i="27"/>
  <c r="A233" i="27" s="1"/>
  <c r="F233" i="27"/>
  <c r="B234" i="28"/>
  <c r="A234" i="28" s="1"/>
  <c r="F234" i="28"/>
  <c r="B234" i="27" l="1"/>
  <c r="A234" i="27" s="1"/>
  <c r="F234" i="27"/>
  <c r="I235" i="28"/>
  <c r="S234" i="27"/>
  <c r="T234" i="27" s="1"/>
  <c r="T233" i="27"/>
  <c r="U232" i="27"/>
  <c r="I234" i="27"/>
  <c r="D235" i="28"/>
  <c r="E235" i="28"/>
  <c r="L234" i="27" l="1"/>
  <c r="J235" i="27" s="1"/>
  <c r="M234" i="27"/>
  <c r="K235" i="27" s="1"/>
  <c r="M235" i="28"/>
  <c r="K236" i="28" s="1"/>
  <c r="E236" i="28" s="1"/>
  <c r="L235" i="28"/>
  <c r="J236" i="28" s="1"/>
  <c r="D236" i="28" s="1"/>
  <c r="B235" i="28"/>
  <c r="A235" i="28" s="1"/>
  <c r="F235" i="28"/>
  <c r="S235" i="28"/>
  <c r="U233" i="27"/>
  <c r="I236" i="28" l="1"/>
  <c r="S236" i="28"/>
  <c r="T236" i="28" s="1"/>
  <c r="U234" i="28"/>
  <c r="T235" i="28"/>
  <c r="B236" i="28"/>
  <c r="A236" i="28" s="1"/>
  <c r="F236" i="28"/>
  <c r="E235" i="27"/>
  <c r="I235" i="27"/>
  <c r="D235" i="27"/>
  <c r="S235" i="27" l="1"/>
  <c r="U235" i="28"/>
  <c r="L235" i="27"/>
  <c r="J236" i="27" s="1"/>
  <c r="D236" i="27" s="1"/>
  <c r="M235" i="27"/>
  <c r="K236" i="27" s="1"/>
  <c r="E236" i="27" s="1"/>
  <c r="B235" i="27"/>
  <c r="A235" i="27" s="1"/>
  <c r="F235" i="27"/>
  <c r="L236" i="28"/>
  <c r="J237" i="28" s="1"/>
  <c r="M236" i="28"/>
  <c r="K237" i="28" s="1"/>
  <c r="B236" i="27" l="1"/>
  <c r="A236" i="27" s="1"/>
  <c r="F236" i="27"/>
  <c r="S236" i="27"/>
  <c r="U235" i="27" s="1"/>
  <c r="T235" i="27"/>
  <c r="U234" i="27"/>
  <c r="I236" i="27"/>
  <c r="E237" i="28"/>
  <c r="I237" i="28"/>
  <c r="D237" i="28"/>
  <c r="T236" i="27" l="1"/>
  <c r="L237" i="28"/>
  <c r="J238" i="28" s="1"/>
  <c r="D238" i="28" s="1"/>
  <c r="M237" i="28"/>
  <c r="K238" i="28" s="1"/>
  <c r="E238" i="28" s="1"/>
  <c r="M236" i="27"/>
  <c r="K237" i="27" s="1"/>
  <c r="L236" i="27"/>
  <c r="J237" i="27" s="1"/>
  <c r="S237" i="28"/>
  <c r="B237" i="28"/>
  <c r="A237" i="28" s="1"/>
  <c r="F237" i="28"/>
  <c r="E237" i="27" l="1"/>
  <c r="S238" i="28"/>
  <c r="B238" i="28"/>
  <c r="A238" i="28" s="1"/>
  <c r="F238" i="28"/>
  <c r="U236" i="28"/>
  <c r="T237" i="28"/>
  <c r="I238" i="28"/>
  <c r="I237" i="27"/>
  <c r="D237" i="27"/>
  <c r="L237" i="27" l="1"/>
  <c r="J238" i="27" s="1"/>
  <c r="D238" i="27" s="1"/>
  <c r="M237" i="27"/>
  <c r="K238" i="27" s="1"/>
  <c r="L238" i="28"/>
  <c r="J239" i="28" s="1"/>
  <c r="M238" i="28"/>
  <c r="K239" i="28" s="1"/>
  <c r="T238" i="28"/>
  <c r="S237" i="27"/>
  <c r="B237" i="27"/>
  <c r="A237" i="27" s="1"/>
  <c r="F237" i="27"/>
  <c r="U237" i="28"/>
  <c r="T237" i="27" l="1"/>
  <c r="U236" i="27"/>
  <c r="B238" i="27"/>
  <c r="A238" i="27" s="1"/>
  <c r="F238" i="27"/>
  <c r="I238" i="27"/>
  <c r="E239" i="28"/>
  <c r="E238" i="27"/>
  <c r="I239" i="28"/>
  <c r="D239" i="28"/>
  <c r="B239" i="28" l="1"/>
  <c r="A239" i="28" s="1"/>
  <c r="F239" i="28"/>
  <c r="S239" i="28"/>
  <c r="M239" i="28"/>
  <c r="K240" i="28" s="1"/>
  <c r="E240" i="28" s="1"/>
  <c r="L239" i="28"/>
  <c r="J240" i="28" s="1"/>
  <c r="L238" i="27"/>
  <c r="J239" i="27" s="1"/>
  <c r="M238" i="27"/>
  <c r="K239" i="27" s="1"/>
  <c r="E239" i="27" s="1"/>
  <c r="S238" i="27"/>
  <c r="I239" i="27" l="1"/>
  <c r="D239" i="27"/>
  <c r="S239" i="27"/>
  <c r="T239" i="27" s="1"/>
  <c r="I240" i="28"/>
  <c r="T238" i="27"/>
  <c r="U237" i="27"/>
  <c r="D240" i="28"/>
  <c r="S240" i="28"/>
  <c r="U239" i="28" s="1"/>
  <c r="T239" i="28"/>
  <c r="U238" i="28"/>
  <c r="B239" i="27" l="1"/>
  <c r="A239" i="27" s="1"/>
  <c r="F239" i="27"/>
  <c r="M240" i="28"/>
  <c r="K241" i="28" s="1"/>
  <c r="L240" i="28"/>
  <c r="J241" i="28" s="1"/>
  <c r="D241" i="28" s="1"/>
  <c r="T240" i="28"/>
  <c r="B240" i="28"/>
  <c r="A240" i="28" s="1"/>
  <c r="F240" i="28"/>
  <c r="U238" i="27"/>
  <c r="L239" i="27"/>
  <c r="J240" i="27" s="1"/>
  <c r="D240" i="27" s="1"/>
  <c r="M239" i="27"/>
  <c r="K240" i="27" s="1"/>
  <c r="E240" i="27" l="1"/>
  <c r="E241" i="28"/>
  <c r="B240" i="27"/>
  <c r="A240" i="27" s="1"/>
  <c r="F240" i="27"/>
  <c r="I240" i="27"/>
  <c r="B241" i="28"/>
  <c r="A241" i="28" s="1"/>
  <c r="F241" i="28"/>
  <c r="I241" i="28"/>
  <c r="L240" i="27" l="1"/>
  <c r="J241" i="27" s="1"/>
  <c r="M240" i="27"/>
  <c r="K241" i="27" s="1"/>
  <c r="E241" i="27" s="1"/>
  <c r="S241" i="28"/>
  <c r="L241" i="28"/>
  <c r="J242" i="28" s="1"/>
  <c r="M241" i="28"/>
  <c r="K242" i="28" s="1"/>
  <c r="E242" i="28" s="1"/>
  <c r="S240" i="27"/>
  <c r="S241" i="27" l="1"/>
  <c r="U240" i="27" s="1"/>
  <c r="U239" i="27"/>
  <c r="T240" i="27"/>
  <c r="S242" i="28"/>
  <c r="T241" i="28"/>
  <c r="U240" i="28"/>
  <c r="I242" i="28"/>
  <c r="D242" i="28"/>
  <c r="I241" i="27"/>
  <c r="D241" i="27"/>
  <c r="T241" i="27" l="1"/>
  <c r="B241" i="27"/>
  <c r="A241" i="27" s="1"/>
  <c r="F241" i="27"/>
  <c r="U241" i="28"/>
  <c r="M242" i="28"/>
  <c r="K243" i="28" s="1"/>
  <c r="L242" i="28"/>
  <c r="J243" i="28" s="1"/>
  <c r="D243" i="28" s="1"/>
  <c r="T242" i="28"/>
  <c r="M241" i="27"/>
  <c r="K242" i="27" s="1"/>
  <c r="L241" i="27"/>
  <c r="J242" i="27" s="1"/>
  <c r="D242" i="27" s="1"/>
  <c r="B242" i="28"/>
  <c r="A242" i="28" s="1"/>
  <c r="F242" i="28"/>
  <c r="B243" i="28" l="1"/>
  <c r="A243" i="28" s="1"/>
  <c r="F243" i="28"/>
  <c r="I243" i="28"/>
  <c r="B242" i="27"/>
  <c r="A242" i="27" s="1"/>
  <c r="F242" i="27"/>
  <c r="I242" i="27"/>
  <c r="E243" i="28"/>
  <c r="E242" i="27"/>
  <c r="S242" i="27" l="1"/>
  <c r="S243" i="28"/>
  <c r="M243" i="28"/>
  <c r="K244" i="28" s="1"/>
  <c r="E244" i="28" s="1"/>
  <c r="L243" i="28"/>
  <c r="J244" i="28" s="1"/>
  <c r="L242" i="27"/>
  <c r="J243" i="27" s="1"/>
  <c r="M242" i="27"/>
  <c r="K243" i="27" s="1"/>
  <c r="E243" i="27" s="1"/>
  <c r="S243" i="27" l="1"/>
  <c r="U242" i="27" s="1"/>
  <c r="S244" i="28"/>
  <c r="U243" i="28" s="1"/>
  <c r="I243" i="27"/>
  <c r="D243" i="27"/>
  <c r="U242" i="28"/>
  <c r="T243" i="28"/>
  <c r="I244" i="28"/>
  <c r="D244" i="28"/>
  <c r="T243" i="27"/>
  <c r="U241" i="27"/>
  <c r="T242" i="27"/>
  <c r="T244" i="28" l="1"/>
  <c r="L244" i="28"/>
  <c r="J245" i="28" s="1"/>
  <c r="D245" i="28" s="1"/>
  <c r="M244" i="28"/>
  <c r="K245" i="28" s="1"/>
  <c r="B243" i="27"/>
  <c r="A243" i="27" s="1"/>
  <c r="F243" i="27"/>
  <c r="B244" i="28"/>
  <c r="A244" i="28" s="1"/>
  <c r="F244" i="28"/>
  <c r="L243" i="27"/>
  <c r="J244" i="27" s="1"/>
  <c r="D244" i="27" s="1"/>
  <c r="M243" i="27"/>
  <c r="K244" i="27" s="1"/>
  <c r="E244" i="27" l="1"/>
  <c r="B244" i="27"/>
  <c r="A244" i="27" s="1"/>
  <c r="F244" i="27"/>
  <c r="I244" i="27"/>
  <c r="E245" i="28"/>
  <c r="B245" i="28"/>
  <c r="A245" i="28" s="1"/>
  <c r="F245" i="28"/>
  <c r="I245" i="28"/>
  <c r="M244" i="27" l="1"/>
  <c r="K245" i="27" s="1"/>
  <c r="E245" i="27" s="1"/>
  <c r="L244" i="27"/>
  <c r="J245" i="27" s="1"/>
  <c r="S244" i="27"/>
  <c r="M245" i="28"/>
  <c r="K246" i="28" s="1"/>
  <c r="E246" i="28" s="1"/>
  <c r="L245" i="28"/>
  <c r="J246" i="28" s="1"/>
  <c r="S245" i="28"/>
  <c r="S246" i="28" l="1"/>
  <c r="U245" i="28" s="1"/>
  <c r="U244" i="28"/>
  <c r="T245" i="28"/>
  <c r="T244" i="27"/>
  <c r="U243" i="27"/>
  <c r="I246" i="28"/>
  <c r="D246" i="28"/>
  <c r="I245" i="27"/>
  <c r="D245" i="27"/>
  <c r="S245" i="27"/>
  <c r="T245" i="27" s="1"/>
  <c r="T246" i="28" l="1"/>
  <c r="B245" i="27"/>
  <c r="A245" i="27" s="1"/>
  <c r="F245" i="27"/>
  <c r="M246" i="28"/>
  <c r="K247" i="28" s="1"/>
  <c r="L246" i="28"/>
  <c r="J247" i="28" s="1"/>
  <c r="D247" i="28" s="1"/>
  <c r="U244" i="27"/>
  <c r="L245" i="27"/>
  <c r="J246" i="27" s="1"/>
  <c r="M245" i="27"/>
  <c r="K246" i="27" s="1"/>
  <c r="B246" i="28"/>
  <c r="A246" i="28" s="1"/>
  <c r="F246" i="28"/>
  <c r="B247" i="28" l="1"/>
  <c r="A247" i="28" s="1"/>
  <c r="F247" i="28"/>
  <c r="E246" i="27"/>
  <c r="I246" i="27"/>
  <c r="D246" i="27"/>
  <c r="E247" i="28"/>
  <c r="I247" i="28"/>
  <c r="L246" i="27" l="1"/>
  <c r="J247" i="27" s="1"/>
  <c r="D247" i="27" s="1"/>
  <c r="M246" i="27"/>
  <c r="K247" i="27" s="1"/>
  <c r="E247" i="27" s="1"/>
  <c r="B246" i="27"/>
  <c r="A246" i="27" s="1"/>
  <c r="F246" i="27"/>
  <c r="L247" i="28"/>
  <c r="J248" i="28" s="1"/>
  <c r="M247" i="28"/>
  <c r="K248" i="28" s="1"/>
  <c r="E248" i="28" s="1"/>
  <c r="S247" i="28"/>
  <c r="S246" i="27"/>
  <c r="U246" i="28" l="1"/>
  <c r="T247" i="28"/>
  <c r="B247" i="27"/>
  <c r="A247" i="27" s="1"/>
  <c r="F247" i="27"/>
  <c r="S247" i="27"/>
  <c r="U246" i="27" s="1"/>
  <c r="T246" i="27"/>
  <c r="U245" i="27"/>
  <c r="I248" i="28"/>
  <c r="D248" i="28"/>
  <c r="S248" i="28"/>
  <c r="T248" i="28" s="1"/>
  <c r="I247" i="27"/>
  <c r="L248" i="28" l="1"/>
  <c r="J249" i="28" s="1"/>
  <c r="D249" i="28" s="1"/>
  <c r="M248" i="28"/>
  <c r="K249" i="28" s="1"/>
  <c r="T247" i="27"/>
  <c r="L247" i="27"/>
  <c r="J248" i="27" s="1"/>
  <c r="M247" i="27"/>
  <c r="K248" i="27" s="1"/>
  <c r="B248" i="28"/>
  <c r="A248" i="28" s="1"/>
  <c r="F248" i="28"/>
  <c r="U247" i="28"/>
  <c r="I248" i="27" l="1"/>
  <c r="D248" i="27"/>
  <c r="B249" i="28"/>
  <c r="A249" i="28" s="1"/>
  <c r="F249" i="28"/>
  <c r="E249" i="28"/>
  <c r="E248" i="27"/>
  <c r="I249" i="28"/>
  <c r="S249" i="28" l="1"/>
  <c r="L249" i="28"/>
  <c r="J250" i="28" s="1"/>
  <c r="M249" i="28"/>
  <c r="K250" i="28" s="1"/>
  <c r="E250" i="28" s="1"/>
  <c r="B248" i="27"/>
  <c r="A248" i="27" s="1"/>
  <c r="F248" i="27"/>
  <c r="S248" i="27"/>
  <c r="M248" i="27"/>
  <c r="K249" i="27" s="1"/>
  <c r="L248" i="27"/>
  <c r="J249" i="27" s="1"/>
  <c r="D249" i="27" s="1"/>
  <c r="T248" i="27" l="1"/>
  <c r="U247" i="27"/>
  <c r="I249" i="27"/>
  <c r="I250" i="28"/>
  <c r="D250" i="28"/>
  <c r="B249" i="27"/>
  <c r="A249" i="27" s="1"/>
  <c r="F249" i="27"/>
  <c r="S250" i="28"/>
  <c r="U249" i="28" s="1"/>
  <c r="E249" i="27"/>
  <c r="T249" i="28"/>
  <c r="U248" i="28"/>
  <c r="T250" i="28" l="1"/>
  <c r="S249" i="27"/>
  <c r="L250" i="28"/>
  <c r="J251" i="28" s="1"/>
  <c r="D251" i="28" s="1"/>
  <c r="M250" i="28"/>
  <c r="K251" i="28" s="1"/>
  <c r="B250" i="28"/>
  <c r="A250" i="28" s="1"/>
  <c r="F250" i="28"/>
  <c r="M249" i="27"/>
  <c r="K250" i="27" s="1"/>
  <c r="L249" i="27"/>
  <c r="J250" i="27" s="1"/>
  <c r="B251" i="28" l="1"/>
  <c r="A251" i="28" s="1"/>
  <c r="F251" i="28"/>
  <c r="E251" i="28"/>
  <c r="I250" i="27"/>
  <c r="D250" i="27"/>
  <c r="I251" i="28"/>
  <c r="E250" i="27"/>
  <c r="T249" i="27"/>
  <c r="U248" i="27"/>
  <c r="L250" i="27" l="1"/>
  <c r="J251" i="27" s="1"/>
  <c r="M250" i="27"/>
  <c r="K251" i="27" s="1"/>
  <c r="E251" i="27" s="1"/>
  <c r="S250" i="27"/>
  <c r="B250" i="27"/>
  <c r="A250" i="27" s="1"/>
  <c r="D251" i="27"/>
  <c r="F250" i="27"/>
  <c r="M251" i="28"/>
  <c r="K252" i="28" s="1"/>
  <c r="L251" i="28"/>
  <c r="J252" i="28" s="1"/>
  <c r="S251" i="28"/>
  <c r="S251" i="27" l="1"/>
  <c r="U250" i="27" s="1"/>
  <c r="B251" i="27"/>
  <c r="A251" i="27" s="1"/>
  <c r="F251" i="27"/>
  <c r="E252" i="28"/>
  <c r="T251" i="27"/>
  <c r="T250" i="27"/>
  <c r="U249" i="27"/>
  <c r="U250" i="28"/>
  <c r="T251" i="28"/>
  <c r="I252" i="28"/>
  <c r="D252" i="28"/>
  <c r="I251" i="27"/>
  <c r="L251" i="27" l="1"/>
  <c r="J252" i="27" s="1"/>
  <c r="M251" i="27"/>
  <c r="K252" i="27" s="1"/>
  <c r="S252" i="28"/>
  <c r="B252" i="28"/>
  <c r="A252" i="28" s="1"/>
  <c r="F252" i="28"/>
  <c r="M252" i="28"/>
  <c r="K253" i="28" s="1"/>
  <c r="L252" i="28"/>
  <c r="J253" i="28" s="1"/>
  <c r="D253" i="28" s="1"/>
  <c r="B253" i="28" l="1"/>
  <c r="A253" i="28" s="1"/>
  <c r="F253" i="28"/>
  <c r="E252" i="27"/>
  <c r="E253" i="28"/>
  <c r="U251" i="28"/>
  <c r="T252" i="28"/>
  <c r="I253" i="28"/>
  <c r="I252" i="27"/>
  <c r="D252" i="27"/>
  <c r="M253" i="28" l="1"/>
  <c r="K254" i="28" s="1"/>
  <c r="E254" i="28" s="1"/>
  <c r="L253" i="28"/>
  <c r="J254" i="28" s="1"/>
  <c r="M252" i="27"/>
  <c r="K253" i="27" s="1"/>
  <c r="E253" i="27" s="1"/>
  <c r="L252" i="27"/>
  <c r="J253" i="27" s="1"/>
  <c r="D253" i="27" s="1"/>
  <c r="B252" i="27"/>
  <c r="A252" i="27" s="1"/>
  <c r="F252" i="27"/>
  <c r="S253" i="28"/>
  <c r="S252" i="27"/>
  <c r="U252" i="28" l="1"/>
  <c r="T253" i="28"/>
  <c r="I253" i="27"/>
  <c r="I254" i="28"/>
  <c r="D254" i="28"/>
  <c r="S253" i="27"/>
  <c r="T253" i="27" s="1"/>
  <c r="U252" i="27"/>
  <c r="U251" i="27"/>
  <c r="T252" i="27"/>
  <c r="S254" i="28"/>
  <c r="B253" i="27"/>
  <c r="A253" i="27" s="1"/>
  <c r="F253" i="27"/>
  <c r="L254" i="28" l="1"/>
  <c r="J255" i="28" s="1"/>
  <c r="D255" i="28" s="1"/>
  <c r="M254" i="28"/>
  <c r="K255" i="28" s="1"/>
  <c r="T254" i="28"/>
  <c r="B254" i="28"/>
  <c r="A254" i="28" s="1"/>
  <c r="F254" i="28"/>
  <c r="M253" i="27"/>
  <c r="K254" i="27" s="1"/>
  <c r="L253" i="27"/>
  <c r="J254" i="27" s="1"/>
  <c r="U253" i="28"/>
  <c r="I254" i="27" l="1"/>
  <c r="D254" i="27"/>
  <c r="E255" i="28"/>
  <c r="E254" i="27"/>
  <c r="B255" i="28"/>
  <c r="A255" i="28" s="1"/>
  <c r="F255" i="28"/>
  <c r="I255" i="28"/>
  <c r="L255" i="28" l="1"/>
  <c r="J256" i="28" s="1"/>
  <c r="M255" i="28"/>
  <c r="K256" i="28" s="1"/>
  <c r="S254" i="27"/>
  <c r="B254" i="27"/>
  <c r="A254" i="27" s="1"/>
  <c r="F254" i="27"/>
  <c r="S255" i="28"/>
  <c r="M254" i="27"/>
  <c r="K255" i="27" s="1"/>
  <c r="E255" i="27" s="1"/>
  <c r="L254" i="27"/>
  <c r="J255" i="27" s="1"/>
  <c r="D255" i="27" s="1"/>
  <c r="S255" i="27" l="1"/>
  <c r="T255" i="27" s="1"/>
  <c r="E256" i="28"/>
  <c r="B255" i="27"/>
  <c r="A255" i="27" s="1"/>
  <c r="F255" i="27"/>
  <c r="I255" i="27"/>
  <c r="T254" i="27"/>
  <c r="U253" i="27"/>
  <c r="T255" i="28"/>
  <c r="U254" i="28"/>
  <c r="I256" i="28"/>
  <c r="D256" i="28"/>
  <c r="U254" i="27" l="1"/>
  <c r="M255" i="27"/>
  <c r="K256" i="27" s="1"/>
  <c r="L255" i="27"/>
  <c r="J256" i="27" s="1"/>
  <c r="S256" i="28"/>
  <c r="L256" i="28"/>
  <c r="J257" i="28" s="1"/>
  <c r="D257" i="28" s="1"/>
  <c r="M256" i="28"/>
  <c r="K257" i="28" s="1"/>
  <c r="B256" i="28"/>
  <c r="A256" i="28" s="1"/>
  <c r="F256" i="28"/>
  <c r="B257" i="28" l="1"/>
  <c r="A257" i="28" s="1"/>
  <c r="F257" i="28"/>
  <c r="T256" i="28"/>
  <c r="U255" i="28"/>
  <c r="E257" i="28"/>
  <c r="I256" i="27"/>
  <c r="D256" i="27"/>
  <c r="I257" i="28"/>
  <c r="E256" i="27"/>
  <c r="S256" i="27" l="1"/>
  <c r="B256" i="27"/>
  <c r="A256" i="27" s="1"/>
  <c r="F256" i="27"/>
  <c r="L256" i="27"/>
  <c r="J257" i="27" s="1"/>
  <c r="M256" i="27"/>
  <c r="K257" i="27" s="1"/>
  <c r="E257" i="27" s="1"/>
  <c r="M257" i="28"/>
  <c r="K258" i="28" s="1"/>
  <c r="E258" i="28" s="1"/>
  <c r="L257" i="28"/>
  <c r="J258" i="28" s="1"/>
  <c r="S257" i="28"/>
  <c r="I257" i="27" l="1"/>
  <c r="D257" i="27"/>
  <c r="S258" i="28"/>
  <c r="T258" i="28" s="1"/>
  <c r="U256" i="28"/>
  <c r="T257" i="28"/>
  <c r="S257" i="27"/>
  <c r="U256" i="27" s="1"/>
  <c r="I258" i="28"/>
  <c r="D258" i="28"/>
  <c r="U255" i="27"/>
  <c r="T256" i="27"/>
  <c r="U257" i="28" l="1"/>
  <c r="B258" i="28"/>
  <c r="A258" i="28" s="1"/>
  <c r="F258" i="28"/>
  <c r="L258" i="28"/>
  <c r="J259" i="28" s="1"/>
  <c r="M258" i="28"/>
  <c r="K259" i="28" s="1"/>
  <c r="B257" i="27"/>
  <c r="A257" i="27" s="1"/>
  <c r="F257" i="27"/>
  <c r="T257" i="27"/>
  <c r="M257" i="27"/>
  <c r="K258" i="27" s="1"/>
  <c r="L257" i="27"/>
  <c r="J258" i="27" s="1"/>
  <c r="I259" i="28" l="1"/>
  <c r="I258" i="27"/>
  <c r="E258" i="27"/>
  <c r="D259" i="28"/>
  <c r="D258" i="27"/>
  <c r="E259" i="28"/>
  <c r="B258" i="27" l="1"/>
  <c r="A258" i="27" s="1"/>
  <c r="F258" i="27"/>
  <c r="S259" i="28"/>
  <c r="B259" i="28"/>
  <c r="A259" i="28" s="1"/>
  <c r="F259" i="28"/>
  <c r="L258" i="27"/>
  <c r="J259" i="27" s="1"/>
  <c r="M258" i="27"/>
  <c r="K259" i="27" s="1"/>
  <c r="S258" i="27"/>
  <c r="L259" i="28"/>
  <c r="J260" i="28" s="1"/>
  <c r="D260" i="28" s="1"/>
  <c r="M259" i="28"/>
  <c r="K260" i="28" s="1"/>
  <c r="B260" i="28" l="1"/>
  <c r="A260" i="28" s="1"/>
  <c r="F260" i="28"/>
  <c r="E259" i="27"/>
  <c r="U258" i="28"/>
  <c r="T259" i="28"/>
  <c r="U257" i="27"/>
  <c r="T258" i="27"/>
  <c r="I260" i="28"/>
  <c r="I259" i="27"/>
  <c r="E260" i="28"/>
  <c r="D259" i="27"/>
  <c r="B259" i="27" l="1"/>
  <c r="A259" i="27" s="1"/>
  <c r="F259" i="27"/>
  <c r="S260" i="28"/>
  <c r="L260" i="28"/>
  <c r="J261" i="28" s="1"/>
  <c r="M260" i="28"/>
  <c r="K261" i="28" s="1"/>
  <c r="L259" i="27"/>
  <c r="J260" i="27" s="1"/>
  <c r="D260" i="27" s="1"/>
  <c r="M259" i="27"/>
  <c r="K260" i="27" s="1"/>
  <c r="E260" i="27" s="1"/>
  <c r="S259" i="27"/>
  <c r="B260" i="27" l="1"/>
  <c r="A260" i="27" s="1"/>
  <c r="F260" i="27"/>
  <c r="T260" i="28"/>
  <c r="U259" i="28"/>
  <c r="U258" i="27"/>
  <c r="T259" i="27"/>
  <c r="I261" i="28"/>
  <c r="D261" i="28"/>
  <c r="I260" i="27"/>
  <c r="S260" i="27"/>
  <c r="U259" i="27" s="1"/>
  <c r="E261" i="28"/>
  <c r="M260" i="27" l="1"/>
  <c r="K261" i="27" s="1"/>
  <c r="L260" i="27"/>
  <c r="J261" i="27" s="1"/>
  <c r="B261" i="28"/>
  <c r="A261" i="28" s="1"/>
  <c r="F261" i="28"/>
  <c r="S261" i="28"/>
  <c r="M261" i="28"/>
  <c r="K262" i="28" s="1"/>
  <c r="L261" i="28"/>
  <c r="J262" i="28" s="1"/>
  <c r="D262" i="28" s="1"/>
  <c r="T260" i="27"/>
  <c r="U260" i="28" l="1"/>
  <c r="T261" i="28"/>
  <c r="B262" i="28"/>
  <c r="A262" i="28" s="1"/>
  <c r="F262" i="28"/>
  <c r="I262" i="28"/>
  <c r="I261" i="27"/>
  <c r="D261" i="27"/>
  <c r="E262" i="28"/>
  <c r="E261" i="27"/>
  <c r="M261" i="27" l="1"/>
  <c r="K262" i="27" s="1"/>
  <c r="E262" i="27" s="1"/>
  <c r="L261" i="27"/>
  <c r="J262" i="27" s="1"/>
  <c r="L262" i="28"/>
  <c r="J263" i="28" s="1"/>
  <c r="M262" i="28"/>
  <c r="K263" i="28" s="1"/>
  <c r="S262" i="28"/>
  <c r="S261" i="27"/>
  <c r="B261" i="27"/>
  <c r="A261" i="27" s="1"/>
  <c r="D262" i="27"/>
  <c r="F261" i="27"/>
  <c r="U260" i="27" l="1"/>
  <c r="T261" i="27"/>
  <c r="I263" i="28"/>
  <c r="D263" i="28"/>
  <c r="B262" i="27"/>
  <c r="A262" i="27" s="1"/>
  <c r="F262" i="27"/>
  <c r="E263" i="28"/>
  <c r="I262" i="27"/>
  <c r="S262" i="27"/>
  <c r="T262" i="27" s="1"/>
  <c r="U261" i="28"/>
  <c r="T262" i="28"/>
  <c r="M263" i="28" l="1"/>
  <c r="K264" i="28" s="1"/>
  <c r="E264" i="28" s="1"/>
  <c r="L263" i="28"/>
  <c r="J264" i="28" s="1"/>
  <c r="D264" i="28" s="1"/>
  <c r="S263" i="28"/>
  <c r="B263" i="28"/>
  <c r="A263" i="28" s="1"/>
  <c r="F263" i="28"/>
  <c r="U261" i="27"/>
  <c r="M262" i="27"/>
  <c r="K263" i="27" s="1"/>
  <c r="L262" i="27"/>
  <c r="J263" i="27" s="1"/>
  <c r="I263" i="27" l="1"/>
  <c r="D263" i="27"/>
  <c r="E263" i="27"/>
  <c r="U262" i="28"/>
  <c r="T263" i="28"/>
  <c r="I264" i="28"/>
  <c r="S264" i="28"/>
  <c r="B264" i="28"/>
  <c r="A264" i="28" s="1"/>
  <c r="F264" i="28"/>
  <c r="B263" i="27" l="1"/>
  <c r="A263" i="27" s="1"/>
  <c r="F263" i="27"/>
  <c r="L264" i="28"/>
  <c r="J265" i="28" s="1"/>
  <c r="M264" i="28"/>
  <c r="K265" i="28" s="1"/>
  <c r="T264" i="28"/>
  <c r="U263" i="28"/>
  <c r="S263" i="27"/>
  <c r="L263" i="27"/>
  <c r="J264" i="27" s="1"/>
  <c r="M263" i="27"/>
  <c r="K264" i="27" s="1"/>
  <c r="E264" i="27" s="1"/>
  <c r="E265" i="28" l="1"/>
  <c r="T263" i="27"/>
  <c r="U262" i="27"/>
  <c r="I265" i="28"/>
  <c r="D265" i="28"/>
  <c r="I264" i="27"/>
  <c r="D264" i="27"/>
  <c r="S264" i="27"/>
  <c r="U263" i="27" s="1"/>
  <c r="T264" i="27" l="1"/>
  <c r="L265" i="28"/>
  <c r="J266" i="28" s="1"/>
  <c r="D266" i="28" s="1"/>
  <c r="M265" i="28"/>
  <c r="K266" i="28" s="1"/>
  <c r="E266" i="28" s="1"/>
  <c r="M264" i="27"/>
  <c r="K265" i="27" s="1"/>
  <c r="L264" i="27"/>
  <c r="J265" i="27" s="1"/>
  <c r="S265" i="28"/>
  <c r="B264" i="27"/>
  <c r="A264" i="27" s="1"/>
  <c r="D265" i="27"/>
  <c r="F264" i="27"/>
  <c r="B265" i="28"/>
  <c r="A265" i="28" s="1"/>
  <c r="F265" i="28"/>
  <c r="S266" i="28" l="1"/>
  <c r="U265" i="28" s="1"/>
  <c r="B265" i="27"/>
  <c r="A265" i="27" s="1"/>
  <c r="F265" i="27"/>
  <c r="I265" i="27"/>
  <c r="E265" i="27"/>
  <c r="B266" i="28"/>
  <c r="A266" i="28" s="1"/>
  <c r="F266" i="28"/>
  <c r="T265" i="28"/>
  <c r="U264" i="28"/>
  <c r="I266" i="28"/>
  <c r="T266" i="28" l="1"/>
  <c r="M266" i="28"/>
  <c r="K267" i="28" s="1"/>
  <c r="L266" i="28"/>
  <c r="J267" i="28" s="1"/>
  <c r="M265" i="27"/>
  <c r="K266" i="27" s="1"/>
  <c r="L265" i="27"/>
  <c r="J266" i="27" s="1"/>
  <c r="S265" i="27"/>
  <c r="I266" i="27" l="1"/>
  <c r="D266" i="27"/>
  <c r="E266" i="27"/>
  <c r="I267" i="28"/>
  <c r="D267" i="28"/>
  <c r="U264" i="27"/>
  <c r="T265" i="27"/>
  <c r="E267" i="28"/>
  <c r="B266" i="27" l="1"/>
  <c r="A266" i="27" s="1"/>
  <c r="F266" i="27"/>
  <c r="S267" i="28"/>
  <c r="L267" i="28"/>
  <c r="J268" i="28" s="1"/>
  <c r="D268" i="28" s="1"/>
  <c r="M267" i="28"/>
  <c r="K268" i="28" s="1"/>
  <c r="B267" i="28"/>
  <c r="A267" i="28" s="1"/>
  <c r="F267" i="28"/>
  <c r="S266" i="27"/>
  <c r="L266" i="27"/>
  <c r="J267" i="27" s="1"/>
  <c r="D267" i="27" s="1"/>
  <c r="M266" i="27"/>
  <c r="K267" i="27" s="1"/>
  <c r="E267" i="27" s="1"/>
  <c r="B267" i="27" l="1"/>
  <c r="A267" i="27" s="1"/>
  <c r="F267" i="27"/>
  <c r="S267" i="27"/>
  <c r="T267" i="27" s="1"/>
  <c r="T267" i="28"/>
  <c r="U266" i="28"/>
  <c r="I268" i="28"/>
  <c r="T266" i="27"/>
  <c r="U265" i="27"/>
  <c r="I267" i="27"/>
  <c r="B268" i="28"/>
  <c r="A268" i="28" s="1"/>
  <c r="F268" i="28"/>
  <c r="E268" i="28"/>
  <c r="L268" i="28" l="1"/>
  <c r="J269" i="28" s="1"/>
  <c r="M268" i="28"/>
  <c r="K269" i="28" s="1"/>
  <c r="E269" i="28" s="1"/>
  <c r="S268" i="28"/>
  <c r="U266" i="27"/>
  <c r="M267" i="27"/>
  <c r="K268" i="27" s="1"/>
  <c r="L267" i="27"/>
  <c r="J268" i="27" s="1"/>
  <c r="E268" i="27" l="1"/>
  <c r="S269" i="28"/>
  <c r="I268" i="27"/>
  <c r="D268" i="27"/>
  <c r="U267" i="28"/>
  <c r="T268" i="28"/>
  <c r="I269" i="28"/>
  <c r="D269" i="28"/>
  <c r="L269" i="28" l="1"/>
  <c r="J270" i="28" s="1"/>
  <c r="M269" i="28"/>
  <c r="K270" i="28" s="1"/>
  <c r="T269" i="28"/>
  <c r="M268" i="27"/>
  <c r="K269" i="27" s="1"/>
  <c r="E269" i="27" s="1"/>
  <c r="L268" i="27"/>
  <c r="J269" i="27" s="1"/>
  <c r="S268" i="27"/>
  <c r="B268" i="27"/>
  <c r="A268" i="27" s="1"/>
  <c r="D269" i="27"/>
  <c r="F268" i="27"/>
  <c r="B269" i="28"/>
  <c r="A269" i="28" s="1"/>
  <c r="F269" i="28"/>
  <c r="U268" i="28"/>
  <c r="E270" i="28" l="1"/>
  <c r="B269" i="27"/>
  <c r="A269" i="27" s="1"/>
  <c r="F269" i="27"/>
  <c r="I269" i="27"/>
  <c r="I270" i="28"/>
  <c r="D270" i="28"/>
  <c r="U267" i="27"/>
  <c r="T268" i="27"/>
  <c r="S269" i="27"/>
  <c r="U268" i="27" l="1"/>
  <c r="L270" i="28"/>
  <c r="J271" i="28" s="1"/>
  <c r="M270" i="28"/>
  <c r="K271" i="28" s="1"/>
  <c r="E271" i="28" s="1"/>
  <c r="B270" i="28"/>
  <c r="A270" i="28" s="1"/>
  <c r="F270" i="28"/>
  <c r="M269" i="27"/>
  <c r="K270" i="27" s="1"/>
  <c r="L269" i="27"/>
  <c r="J270" i="27" s="1"/>
  <c r="S270" i="28"/>
  <c r="T269" i="27"/>
  <c r="I270" i="27" l="1"/>
  <c r="D270" i="27"/>
  <c r="S271" i="28"/>
  <c r="T271" i="28" s="1"/>
  <c r="I271" i="28"/>
  <c r="T270" i="28"/>
  <c r="U269" i="28"/>
  <c r="D271" i="28"/>
  <c r="E270" i="27"/>
  <c r="B271" i="28" l="1"/>
  <c r="A271" i="28" s="1"/>
  <c r="F271" i="28"/>
  <c r="B270" i="27"/>
  <c r="A270" i="27" s="1"/>
  <c r="F270" i="27"/>
  <c r="S270" i="27"/>
  <c r="L271" i="28"/>
  <c r="J272" i="28" s="1"/>
  <c r="D272" i="28" s="1"/>
  <c r="M271" i="28"/>
  <c r="K272" i="28" s="1"/>
  <c r="U270" i="28"/>
  <c r="L270" i="27"/>
  <c r="J271" i="27" s="1"/>
  <c r="D271" i="27" s="1"/>
  <c r="M270" i="27"/>
  <c r="K271" i="27" s="1"/>
  <c r="E271" i="27" s="1"/>
  <c r="B271" i="27" l="1"/>
  <c r="A271" i="27" s="1"/>
  <c r="F271" i="27"/>
  <c r="E272" i="28"/>
  <c r="I272" i="28"/>
  <c r="I271" i="27"/>
  <c r="S271" i="27"/>
  <c r="T271" i="27" s="1"/>
  <c r="B272" i="28"/>
  <c r="A272" i="28" s="1"/>
  <c r="F272" i="28"/>
  <c r="T270" i="27"/>
  <c r="U269" i="27"/>
  <c r="U270" i="27" l="1"/>
  <c r="M272" i="28"/>
  <c r="K273" i="28" s="1"/>
  <c r="E273" i="28" s="1"/>
  <c r="L272" i="28"/>
  <c r="J273" i="28" s="1"/>
  <c r="L271" i="27"/>
  <c r="J272" i="27" s="1"/>
  <c r="M271" i="27"/>
  <c r="K272" i="27" s="1"/>
  <c r="S272" i="28"/>
  <c r="S273" i="28" l="1"/>
  <c r="U272" i="28" s="1"/>
  <c r="T272" i="28"/>
  <c r="U271" i="28"/>
  <c r="I273" i="28"/>
  <c r="D273" i="28"/>
  <c r="E272" i="27"/>
  <c r="I272" i="27"/>
  <c r="D272" i="27"/>
  <c r="T273" i="28" l="1"/>
  <c r="S272" i="27"/>
  <c r="M273" i="28"/>
  <c r="K274" i="28" s="1"/>
  <c r="L273" i="28"/>
  <c r="J274" i="28" s="1"/>
  <c r="B272" i="27"/>
  <c r="A272" i="27" s="1"/>
  <c r="F272" i="27"/>
  <c r="B273" i="28"/>
  <c r="A273" i="28" s="1"/>
  <c r="F273" i="28"/>
  <c r="L272" i="27"/>
  <c r="J273" i="27" s="1"/>
  <c r="M272" i="27"/>
  <c r="K273" i="27" s="1"/>
  <c r="E273" i="27" s="1"/>
  <c r="S273" i="27" l="1"/>
  <c r="T273" i="27" s="1"/>
  <c r="I274" i="28"/>
  <c r="I273" i="27"/>
  <c r="E274" i="28"/>
  <c r="D273" i="27"/>
  <c r="D274" i="28"/>
  <c r="T272" i="27"/>
  <c r="U271" i="27"/>
  <c r="U272" i="27" l="1"/>
  <c r="S274" i="28"/>
  <c r="B274" i="28"/>
  <c r="A274" i="28" s="1"/>
  <c r="F274" i="28"/>
  <c r="L274" i="28"/>
  <c r="J275" i="28" s="1"/>
  <c r="D275" i="28" s="1"/>
  <c r="M274" i="28"/>
  <c r="K275" i="28" s="1"/>
  <c r="B273" i="27"/>
  <c r="A273" i="27" s="1"/>
  <c r="F273" i="27"/>
  <c r="L273" i="27"/>
  <c r="J274" i="27" s="1"/>
  <c r="M273" i="27"/>
  <c r="K274" i="27" s="1"/>
  <c r="E274" i="27" l="1"/>
  <c r="B275" i="28"/>
  <c r="A275" i="28" s="1"/>
  <c r="F275" i="28"/>
  <c r="I275" i="28"/>
  <c r="E275" i="28"/>
  <c r="I274" i="27"/>
  <c r="D274" i="27"/>
  <c r="U273" i="28"/>
  <c r="T274" i="28"/>
  <c r="B274" i="27" l="1"/>
  <c r="A274" i="27" s="1"/>
  <c r="F274" i="27"/>
  <c r="M275" i="28"/>
  <c r="K276" i="28" s="1"/>
  <c r="L275" i="28"/>
  <c r="J276" i="28" s="1"/>
  <c r="L274" i="27"/>
  <c r="J275" i="27" s="1"/>
  <c r="M274" i="27"/>
  <c r="K275" i="27" s="1"/>
  <c r="E275" i="27" s="1"/>
  <c r="S274" i="27"/>
  <c r="S275" i="28"/>
  <c r="T275" i="28" l="1"/>
  <c r="U274" i="28"/>
  <c r="U273" i="27"/>
  <c r="T274" i="27"/>
  <c r="E276" i="28"/>
  <c r="I275" i="27"/>
  <c r="D275" i="27"/>
  <c r="S275" i="27"/>
  <c r="T275" i="27" s="1"/>
  <c r="I276" i="28"/>
  <c r="D276" i="28"/>
  <c r="M275" i="27" l="1"/>
  <c r="K276" i="27" s="1"/>
  <c r="L275" i="27"/>
  <c r="J276" i="27" s="1"/>
  <c r="B276" i="28"/>
  <c r="A276" i="28" s="1"/>
  <c r="F276" i="28"/>
  <c r="S276" i="28"/>
  <c r="U274" i="27"/>
  <c r="L276" i="28"/>
  <c r="J277" i="28" s="1"/>
  <c r="D277" i="28" s="1"/>
  <c r="M276" i="28"/>
  <c r="K277" i="28" s="1"/>
  <c r="B275" i="27"/>
  <c r="A275" i="27" s="1"/>
  <c r="F275" i="27"/>
  <c r="T276" i="28" l="1"/>
  <c r="U275" i="28"/>
  <c r="B277" i="28"/>
  <c r="A277" i="28" s="1"/>
  <c r="F277" i="28"/>
  <c r="I277" i="28"/>
  <c r="I276" i="27"/>
  <c r="D276" i="27"/>
  <c r="E277" i="28"/>
  <c r="E276" i="27"/>
  <c r="S276" i="27" l="1"/>
  <c r="M277" i="28"/>
  <c r="K278" i="28" s="1"/>
  <c r="E278" i="28" s="1"/>
  <c r="L277" i="28"/>
  <c r="J278" i="28" s="1"/>
  <c r="L276" i="27"/>
  <c r="J277" i="27" s="1"/>
  <c r="D277" i="27" s="1"/>
  <c r="M276" i="27"/>
  <c r="K277" i="27" s="1"/>
  <c r="S277" i="28"/>
  <c r="B276" i="27"/>
  <c r="A276" i="27" s="1"/>
  <c r="F276" i="27"/>
  <c r="S278" i="28" l="1"/>
  <c r="T278" i="28" s="1"/>
  <c r="I278" i="28"/>
  <c r="D278" i="28"/>
  <c r="U276" i="28"/>
  <c r="T277" i="28"/>
  <c r="E277" i="27"/>
  <c r="B277" i="27"/>
  <c r="A277" i="27" s="1"/>
  <c r="F277" i="27"/>
  <c r="I277" i="27"/>
  <c r="T276" i="27"/>
  <c r="U275" i="27"/>
  <c r="U277" i="28" l="1"/>
  <c r="M277" i="27"/>
  <c r="K278" i="27" s="1"/>
  <c r="E278" i="27" s="1"/>
  <c r="L277" i="27"/>
  <c r="J278" i="27" s="1"/>
  <c r="S277" i="27"/>
  <c r="M278" i="28"/>
  <c r="K279" i="28" s="1"/>
  <c r="L278" i="28"/>
  <c r="J279" i="28" s="1"/>
  <c r="D279" i="28" s="1"/>
  <c r="B278" i="28"/>
  <c r="A278" i="28" s="1"/>
  <c r="F278" i="28"/>
  <c r="S278" i="27" l="1"/>
  <c r="U277" i="27" s="1"/>
  <c r="U276" i="27"/>
  <c r="T277" i="27"/>
  <c r="I279" i="28"/>
  <c r="I278" i="27"/>
  <c r="D278" i="27"/>
  <c r="B279" i="28"/>
  <c r="A279" i="28" s="1"/>
  <c r="F279" i="28"/>
  <c r="E279" i="28"/>
  <c r="T278" i="27" l="1"/>
  <c r="S279" i="28"/>
  <c r="B278" i="27"/>
  <c r="A278" i="27" s="1"/>
  <c r="F278" i="27"/>
  <c r="M279" i="28"/>
  <c r="K280" i="28" s="1"/>
  <c r="L279" i="28"/>
  <c r="J280" i="28" s="1"/>
  <c r="L278" i="27"/>
  <c r="J279" i="27" s="1"/>
  <c r="M278" i="27"/>
  <c r="K279" i="27" s="1"/>
  <c r="I279" i="27" l="1"/>
  <c r="D279" i="27"/>
  <c r="I280" i="28"/>
  <c r="D280" i="28"/>
  <c r="E280" i="28"/>
  <c r="E279" i="27"/>
  <c r="T279" i="28"/>
  <c r="U278" i="28"/>
  <c r="S279" i="27" l="1"/>
  <c r="S280" i="28"/>
  <c r="M280" i="28"/>
  <c r="K281" i="28" s="1"/>
  <c r="E281" i="28" s="1"/>
  <c r="L280" i="28"/>
  <c r="J281" i="28" s="1"/>
  <c r="D281" i="28" s="1"/>
  <c r="B279" i="27"/>
  <c r="A279" i="27" s="1"/>
  <c r="F279" i="27"/>
  <c r="B280" i="28"/>
  <c r="A280" i="28" s="1"/>
  <c r="F280" i="28"/>
  <c r="M279" i="27"/>
  <c r="K280" i="27" s="1"/>
  <c r="L279" i="27"/>
  <c r="J280" i="27" s="1"/>
  <c r="B281" i="28" l="1"/>
  <c r="A281" i="28" s="1"/>
  <c r="F281" i="28"/>
  <c r="I280" i="27"/>
  <c r="D280" i="27"/>
  <c r="S281" i="28"/>
  <c r="T280" i="28"/>
  <c r="U279" i="28"/>
  <c r="I281" i="28"/>
  <c r="T279" i="27"/>
  <c r="U278" i="27"/>
  <c r="E280" i="27"/>
  <c r="L280" i="27" l="1"/>
  <c r="J281" i="27" s="1"/>
  <c r="D281" i="27" s="1"/>
  <c r="M280" i="27"/>
  <c r="K281" i="27" s="1"/>
  <c r="E281" i="27" s="1"/>
  <c r="L281" i="28"/>
  <c r="J282" i="28" s="1"/>
  <c r="M281" i="28"/>
  <c r="K282" i="28" s="1"/>
  <c r="U280" i="28"/>
  <c r="B280" i="27"/>
  <c r="A280" i="27" s="1"/>
  <c r="F280" i="27"/>
  <c r="S280" i="27"/>
  <c r="T281" i="28"/>
  <c r="U279" i="27" l="1"/>
  <c r="T280" i="27"/>
  <c r="E282" i="28"/>
  <c r="S281" i="27"/>
  <c r="T281" i="27" s="1"/>
  <c r="B281" i="27"/>
  <c r="A281" i="27" s="1"/>
  <c r="F281" i="27"/>
  <c r="I282" i="28"/>
  <c r="D282" i="28"/>
  <c r="I281" i="27"/>
  <c r="S282" i="28" l="1"/>
  <c r="L281" i="27"/>
  <c r="J282" i="27" s="1"/>
  <c r="M281" i="27"/>
  <c r="K282" i="27" s="1"/>
  <c r="B282" i="28"/>
  <c r="A282" i="28" s="1"/>
  <c r="F282" i="28"/>
  <c r="L282" i="28"/>
  <c r="J283" i="28" s="1"/>
  <c r="D283" i="28" s="1"/>
  <c r="M282" i="28"/>
  <c r="K283" i="28" s="1"/>
  <c r="E283" i="28" s="1"/>
  <c r="U280" i="27"/>
  <c r="B283" i="28" l="1"/>
  <c r="A283" i="28" s="1"/>
  <c r="F283" i="28"/>
  <c r="E282" i="27"/>
  <c r="I282" i="27"/>
  <c r="D282" i="27"/>
  <c r="I283" i="28"/>
  <c r="S283" i="28"/>
  <c r="U281" i="28"/>
  <c r="T282" i="28"/>
  <c r="T283" i="28" l="1"/>
  <c r="M282" i="27"/>
  <c r="K283" i="27" s="1"/>
  <c r="L282" i="27"/>
  <c r="J283" i="27" s="1"/>
  <c r="D283" i="27" s="1"/>
  <c r="U282" i="28"/>
  <c r="L283" i="28"/>
  <c r="J284" i="28" s="1"/>
  <c r="M283" i="28"/>
  <c r="K284" i="28" s="1"/>
  <c r="B282" i="27"/>
  <c r="A282" i="27" s="1"/>
  <c r="F282" i="27"/>
  <c r="S282" i="27"/>
  <c r="B283" i="27" l="1"/>
  <c r="A283" i="27" s="1"/>
  <c r="F283" i="27"/>
  <c r="T282" i="27"/>
  <c r="U281" i="27"/>
  <c r="I284" i="28"/>
  <c r="D284" i="28"/>
  <c r="E284" i="28"/>
  <c r="E283" i="27"/>
  <c r="I283" i="27"/>
  <c r="L283" i="27" l="1"/>
  <c r="J284" i="27" s="1"/>
  <c r="M283" i="27"/>
  <c r="K284" i="27" s="1"/>
  <c r="E284" i="27" s="1"/>
  <c r="B284" i="28"/>
  <c r="A284" i="28" s="1"/>
  <c r="F284" i="28"/>
  <c r="S283" i="27"/>
  <c r="S284" i="28"/>
  <c r="M284" i="28"/>
  <c r="K285" i="28" s="1"/>
  <c r="L284" i="28"/>
  <c r="J285" i="28" s="1"/>
  <c r="D285" i="28" s="1"/>
  <c r="S284" i="27" l="1"/>
  <c r="U283" i="27" s="1"/>
  <c r="T284" i="28"/>
  <c r="U283" i="28"/>
  <c r="B285" i="28"/>
  <c r="A285" i="28" s="1"/>
  <c r="F285" i="28"/>
  <c r="I285" i="28"/>
  <c r="T283" i="27"/>
  <c r="U282" i="27"/>
  <c r="E285" i="28"/>
  <c r="I284" i="27"/>
  <c r="D284" i="27"/>
  <c r="T284" i="27" l="1"/>
  <c r="L284" i="27"/>
  <c r="J285" i="27" s="1"/>
  <c r="M284" i="27"/>
  <c r="K285" i="27" s="1"/>
  <c r="L285" i="28"/>
  <c r="J286" i="28" s="1"/>
  <c r="M285" i="28"/>
  <c r="K286" i="28" s="1"/>
  <c r="S285" i="28"/>
  <c r="B284" i="27"/>
  <c r="A284" i="27" s="1"/>
  <c r="D285" i="27"/>
  <c r="F284" i="27"/>
  <c r="I286" i="28" l="1"/>
  <c r="D286" i="28"/>
  <c r="E285" i="27"/>
  <c r="B285" i="27"/>
  <c r="A285" i="27" s="1"/>
  <c r="F285" i="27"/>
  <c r="E286" i="28"/>
  <c r="U284" i="28"/>
  <c r="T285" i="28"/>
  <c r="I285" i="27"/>
  <c r="S285" i="27" l="1"/>
  <c r="B286" i="28"/>
  <c r="A286" i="28" s="1"/>
  <c r="F286" i="28"/>
  <c r="M285" i="27"/>
  <c r="K286" i="27" s="1"/>
  <c r="L285" i="27"/>
  <c r="J286" i="27" s="1"/>
  <c r="S286" i="28"/>
  <c r="M286" i="28"/>
  <c r="K287" i="28" s="1"/>
  <c r="E287" i="28" s="1"/>
  <c r="L286" i="28"/>
  <c r="J287" i="28" s="1"/>
  <c r="D287" i="28" s="1"/>
  <c r="S287" i="28" l="1"/>
  <c r="T287" i="28" s="1"/>
  <c r="B287" i="28"/>
  <c r="A287" i="28" s="1"/>
  <c r="F287" i="28"/>
  <c r="I287" i="28"/>
  <c r="I286" i="27"/>
  <c r="D286" i="27"/>
  <c r="E286" i="27"/>
  <c r="U286" i="28"/>
  <c r="T286" i="28"/>
  <c r="U285" i="28"/>
  <c r="U284" i="27"/>
  <c r="T285" i="27"/>
  <c r="L287" i="28" l="1"/>
  <c r="J288" i="28" s="1"/>
  <c r="M287" i="28"/>
  <c r="K288" i="28" s="1"/>
  <c r="B286" i="27"/>
  <c r="A286" i="27" s="1"/>
  <c r="F286" i="27"/>
  <c r="S286" i="27"/>
  <c r="L286" i="27"/>
  <c r="J287" i="27" s="1"/>
  <c r="M286" i="27"/>
  <c r="K287" i="27" s="1"/>
  <c r="E287" i="27" s="1"/>
  <c r="I287" i="27" l="1"/>
  <c r="D287" i="27"/>
  <c r="U285" i="27"/>
  <c r="T286" i="27"/>
  <c r="S287" i="27"/>
  <c r="E288" i="28"/>
  <c r="I288" i="28"/>
  <c r="D288" i="28"/>
  <c r="U286" i="27" l="1"/>
  <c r="B288" i="28"/>
  <c r="A288" i="28" s="1"/>
  <c r="F288" i="28"/>
  <c r="S288" i="28"/>
  <c r="B287" i="27"/>
  <c r="A287" i="27" s="1"/>
  <c r="F287" i="27"/>
  <c r="L288" i="28"/>
  <c r="J289" i="28" s="1"/>
  <c r="M288" i="28"/>
  <c r="K289" i="28" s="1"/>
  <c r="E289" i="28" s="1"/>
  <c r="T287" i="27"/>
  <c r="L287" i="27"/>
  <c r="J288" i="27" s="1"/>
  <c r="M287" i="27"/>
  <c r="K288" i="27" s="1"/>
  <c r="I289" i="28" l="1"/>
  <c r="S289" i="28"/>
  <c r="U289" i="28" s="1"/>
  <c r="N19" i="28"/>
  <c r="O19" i="28" s="1"/>
  <c r="P19" i="28"/>
  <c r="E288" i="27"/>
  <c r="U287" i="28"/>
  <c r="T288" i="28"/>
  <c r="I288" i="27"/>
  <c r="D288" i="27"/>
  <c r="L289" i="28"/>
  <c r="M289" i="28"/>
  <c r="D289" i="28"/>
  <c r="U288" i="28" l="1"/>
  <c r="T289" i="28"/>
  <c r="Q19" i="28" s="1"/>
  <c r="P15" i="28" s="1"/>
  <c r="B289" i="28"/>
  <c r="F289" i="28"/>
  <c r="B288" i="27"/>
  <c r="A288" i="27" s="1"/>
  <c r="F288" i="27"/>
  <c r="M288" i="27"/>
  <c r="K289" i="27" s="1"/>
  <c r="L288" i="27"/>
  <c r="J289" i="27" s="1"/>
  <c r="D289" i="27" s="1"/>
  <c r="S288" i="27"/>
  <c r="E289" i="27"/>
  <c r="R19" i="28"/>
  <c r="Q15" i="28" l="1"/>
  <c r="I289" i="27"/>
  <c r="L289" i="27" s="1"/>
  <c r="O15" i="28"/>
  <c r="V19" i="28"/>
  <c r="B289" i="27"/>
  <c r="F289" i="27"/>
  <c r="S289" i="27"/>
  <c r="U289" i="27" s="1"/>
  <c r="N19" i="27"/>
  <c r="O19" i="27" s="1"/>
  <c r="P19" i="27"/>
  <c r="U287" i="27"/>
  <c r="T288" i="27"/>
  <c r="A289" i="28"/>
  <c r="C13" i="28" s="1"/>
  <c r="B13" i="28"/>
  <c r="B12" i="28"/>
  <c r="D13" i="28"/>
  <c r="E13" i="28"/>
  <c r="E14" i="28"/>
  <c r="D14" i="28"/>
  <c r="E12" i="28"/>
  <c r="D12" i="28"/>
  <c r="M289" i="27" l="1"/>
  <c r="T289" i="27"/>
  <c r="Q19" i="27" s="1"/>
  <c r="Q15" i="27" s="1"/>
  <c r="U288" i="27"/>
  <c r="R19" i="27" s="1"/>
  <c r="F13" i="28"/>
  <c r="G13" i="28"/>
  <c r="N13" i="28"/>
  <c r="N12" i="28"/>
  <c r="J12" i="28"/>
  <c r="F12" i="28"/>
  <c r="I12" i="28"/>
  <c r="G12" i="28"/>
  <c r="A289" i="27"/>
  <c r="C13" i="27" s="1"/>
  <c r="B13" i="27"/>
  <c r="B12" i="27"/>
  <c r="E13" i="27"/>
  <c r="D13" i="27"/>
  <c r="D14" i="27"/>
  <c r="E14" i="27"/>
  <c r="D12" i="27"/>
  <c r="E12" i="27"/>
  <c r="P15" i="27" l="1"/>
  <c r="N13" i="27"/>
  <c r="F13" i="27"/>
  <c r="G13" i="27"/>
  <c r="F12" i="27"/>
  <c r="I12" i="27"/>
  <c r="G12" i="27"/>
  <c r="N12" i="27"/>
  <c r="J12" i="27"/>
  <c r="V19" i="27"/>
  <c r="O15" i="27"/>
  <c r="K12" i="28"/>
  <c r="L15" i="9" s="1"/>
  <c r="H13" i="28"/>
  <c r="O13" i="28" s="1"/>
  <c r="P13" i="28"/>
  <c r="H12" i="28"/>
  <c r="O12" i="28" s="1"/>
  <c r="P12" i="28"/>
  <c r="K12" i="27" l="1"/>
  <c r="L16" i="9" s="1"/>
  <c r="M16" i="9" s="1"/>
  <c r="N16" i="9" s="1"/>
  <c r="P16" i="9" s="1"/>
  <c r="Q12" i="28"/>
  <c r="K15" i="9" s="1"/>
  <c r="AB15" i="9"/>
  <c r="AC15" i="9" s="1"/>
  <c r="W15" i="9" s="1"/>
  <c r="X15" i="9" s="1"/>
  <c r="M15" i="9"/>
  <c r="N15" i="9" s="1"/>
  <c r="P15" i="9" s="1"/>
  <c r="P13" i="27"/>
  <c r="H13" i="27"/>
  <c r="O13" i="27" s="1"/>
  <c r="H12" i="27"/>
  <c r="O12" i="27" s="1"/>
  <c r="P12" i="27"/>
  <c r="AB16" i="9" l="1"/>
  <c r="AC16" i="9" s="1"/>
  <c r="W16" i="9" s="1"/>
  <c r="X16" i="9" s="1"/>
  <c r="L7" i="9"/>
  <c r="Q12" i="27"/>
  <c r="K16" i="9" s="1"/>
</calcChain>
</file>

<file path=xl/sharedStrings.xml><?xml version="1.0" encoding="utf-8"?>
<sst xmlns="http://schemas.openxmlformats.org/spreadsheetml/2006/main" count="1073" uniqueCount="80">
  <si>
    <t>t</t>
  </si>
  <si>
    <t>x</t>
  </si>
  <si>
    <t>Vx</t>
  </si>
  <si>
    <t>Vy</t>
  </si>
  <si>
    <t>ax</t>
  </si>
  <si>
    <t>ay</t>
  </si>
  <si>
    <t>V</t>
  </si>
  <si>
    <t>k</t>
  </si>
  <si>
    <t>g:  gravity ft/sec^2</t>
  </si>
  <si>
    <t>dt:  integration time step seconds</t>
  </si>
  <si>
    <t>a</t>
  </si>
  <si>
    <t>c</t>
  </si>
  <si>
    <t>b  &lt;- coefficients of equation for no-air-drag parabola</t>
  </si>
  <si>
    <t>no air drag parabola</t>
  </si>
  <si>
    <t>trajectory with air drag</t>
  </si>
  <si>
    <t>bottom of goal plus ball radius</t>
  </si>
  <si>
    <t>top of goal minus ball radius</t>
  </si>
  <si>
    <t>launch speed ft/sec</t>
  </si>
  <si>
    <t>launch angle degrees</t>
  </si>
  <si>
    <t>launch height (center of ball) feet</t>
  </si>
  <si>
    <t>terminal velocity of ball ft/sec</t>
  </si>
  <si>
    <t>Don’t mess with these</t>
  </si>
  <si>
    <t>Modified revC 1/12/2016 1PM (for Stronghold)</t>
  </si>
  <si>
    <t>Launch Angle</t>
  </si>
  <si>
    <t>constant</t>
  </si>
  <si>
    <t>Max Height of Boulder</t>
  </si>
  <si>
    <t>Time Above Lower limit</t>
  </si>
  <si>
    <t>Tons of Credit to Ether who created the initial version of this.</t>
  </si>
  <si>
    <t>from ground to launching mechanism + 0.4166666666666667 feet</t>
  </si>
  <si>
    <t>Time at Max Height</t>
  </si>
  <si>
    <t>Effective Low Range</t>
  </si>
  <si>
    <t>Effective High Range</t>
  </si>
  <si>
    <t>Approximate for boulder</t>
  </si>
  <si>
    <t>High</t>
  </si>
  <si>
    <t>Low</t>
  </si>
  <si>
    <t>45 Degrees</t>
  </si>
  <si>
    <t>Speed</t>
  </si>
  <si>
    <t>Camera Distance</t>
  </si>
  <si>
    <t>Rotation Point</t>
  </si>
  <si>
    <t>ft/sec</t>
  </si>
  <si>
    <t>Distance forward to camera to rotation point</t>
  </si>
  <si>
    <t>Length of shooter arm</t>
  </si>
  <si>
    <t>Verticle offset to rotation point</t>
  </si>
  <si>
    <t>Launch Point</t>
  </si>
  <si>
    <t>TARGET DISTANCE</t>
  </si>
  <si>
    <t>% of full range</t>
  </si>
  <si>
    <t>full distance range</t>
  </si>
  <si>
    <t>part of full distance range</t>
  </si>
  <si>
    <t>Full Heigh Rang</t>
  </si>
  <si>
    <t>X</t>
  </si>
  <si>
    <t>Y</t>
  </si>
  <si>
    <t>Height at goal</t>
  </si>
  <si>
    <t>Distance</t>
  </si>
  <si>
    <t>Longest Possible Shot 20.8 ft</t>
  </si>
  <si>
    <t xml:space="preserve">Goal Opening height is </t>
  </si>
  <si>
    <t>24" high</t>
  </si>
  <si>
    <t>opening start 7' 1" off the ground</t>
  </si>
  <si>
    <t>Apparent opening height</t>
  </si>
  <si>
    <t>Target Height</t>
  </si>
  <si>
    <t>Center</t>
  </si>
  <si>
    <t>Top</t>
  </si>
  <si>
    <t>Bottom</t>
  </si>
  <si>
    <t>Degree of opening</t>
  </si>
  <si>
    <t>Delta X</t>
  </si>
  <si>
    <t>Delta Y</t>
  </si>
  <si>
    <t>Angle through Goal</t>
  </si>
  <si>
    <t>Goall Apparent Height</t>
  </si>
  <si>
    <t>Ball Height</t>
  </si>
  <si>
    <t>Inches clearance updown</t>
  </si>
  <si>
    <t>Degree Accuracey needed</t>
  </si>
  <si>
    <t>Travel Distance of Shot (ft)</t>
  </si>
  <si>
    <t>k:</t>
  </si>
  <si>
    <t>Shooter Speed (RPM)</t>
  </si>
  <si>
    <t>Shooter Angle</t>
  </si>
  <si>
    <t>so closer then this andneed a lob shot</t>
  </si>
  <si>
    <t>angle through apparent opening</t>
  </si>
  <si>
    <t>soo apparent opening</t>
  </si>
  <si>
    <t>Degree apparent opening</t>
  </si>
  <si>
    <t>degrees through angle</t>
  </si>
  <si>
    <t>Slope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</si>
</sst>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%"/>
    <numFmt numFmtId="166" formatCode="0.000"/>
    <numFmt numFmtId="167" formatCode="0.0000"/>
  </numFmts>
  <fonts count="17" x14ac:knownFonts="1">
    <font>
      <sz val="10"/>
      <name val="Verdana"/>
    </font>
    <font>
      <u/>
      <sz val="10"/>
      <color indexed="12"/>
      <name val="Verdana"/>
      <family val="2"/>
    </font>
    <font>
      <b/>
      <sz val="10"/>
      <name val="Verdana"/>
      <family val="2"/>
    </font>
    <font>
      <sz val="10"/>
      <color indexed="22"/>
      <name val="Verdana"/>
      <family val="2"/>
    </font>
    <font>
      <sz val="10"/>
      <color indexed="9"/>
      <name val="Verdana"/>
      <family val="2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2"/>
      <name val="Verdana"/>
      <family val="2"/>
    </font>
    <font>
      <b/>
      <sz val="18"/>
      <color indexed="8"/>
      <name val="Verdana"/>
      <family val="2"/>
    </font>
    <font>
      <b/>
      <sz val="20"/>
      <color indexed="8"/>
      <name val="Verdana"/>
      <family val="2"/>
    </font>
    <font>
      <sz val="10"/>
      <color rgb="FF0070C0"/>
      <name val="Verdana"/>
      <family val="2"/>
    </font>
    <font>
      <sz val="10"/>
      <name val="Verdana"/>
      <family val="2"/>
    </font>
    <font>
      <sz val="10"/>
      <color theme="5"/>
      <name val="Verdana"/>
      <family val="2"/>
    </font>
    <font>
      <b/>
      <sz val="10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 wrapText="1"/>
    </xf>
    <xf numFmtId="0" fontId="4" fillId="0" borderId="0" xfId="0" applyFont="1"/>
    <xf numFmtId="0" fontId="6" fillId="0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quotePrefix="1" applyFont="1" applyAlignment="1">
      <alignment horizontal="center" wrapText="1"/>
    </xf>
    <xf numFmtId="0" fontId="7" fillId="0" borderId="0" xfId="0" applyFont="1"/>
    <xf numFmtId="0" fontId="9" fillId="0" borderId="0" xfId="0" applyFont="1"/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16" fontId="5" fillId="2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/>
    <xf numFmtId="2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0" fillId="3" borderId="0" xfId="0" applyFont="1" applyFill="1" applyAlignment="1">
      <alignment horizontal="center" wrapText="1"/>
    </xf>
    <xf numFmtId="164" fontId="10" fillId="3" borderId="0" xfId="0" applyNumberFormat="1" applyFont="1" applyFill="1" applyAlignment="1">
      <alignment horizontal="center"/>
    </xf>
    <xf numFmtId="0" fontId="0" fillId="3" borderId="0" xfId="0" applyFill="1"/>
    <xf numFmtId="0" fontId="12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164" fontId="10" fillId="0" borderId="0" xfId="0" applyNumberFormat="1" applyFont="1"/>
    <xf numFmtId="0" fontId="13" fillId="0" borderId="0" xfId="0" applyFont="1"/>
    <xf numFmtId="165" fontId="13" fillId="0" borderId="0" xfId="1" applyNumberFormat="1" applyFont="1"/>
    <xf numFmtId="0" fontId="15" fillId="0" borderId="0" xfId="0" applyFont="1"/>
    <xf numFmtId="2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16" fillId="0" borderId="0" xfId="0" applyFont="1"/>
    <xf numFmtId="2" fontId="13" fillId="0" borderId="0" xfId="0" applyNumberFormat="1" applyFont="1"/>
    <xf numFmtId="1" fontId="13" fillId="0" borderId="0" xfId="0" applyNumberFormat="1" applyFont="1"/>
    <xf numFmtId="167" fontId="0" fillId="0" borderId="0" xfId="0" applyNumberFormat="1"/>
    <xf numFmtId="0" fontId="8" fillId="0" borderId="0" xfId="0" applyFont="1" applyAlignment="1">
      <alignment horizontal="center"/>
    </xf>
    <xf numFmtId="1" fontId="0" fillId="0" borderId="0" xfId="0" applyNumberFormat="1"/>
  </cellXfs>
  <cellStyles count="2">
    <cellStyle name="Normal" xfId="0" builtinId="0"/>
    <cellStyle name="Percent" xfId="1" builtinId="5"/>
  </cellStyles>
  <dxfs count="40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7.678694558624315E-3</c:v>
                </c:pt>
                <c:pt idx="2">
                  <c:v>1.5353511040122208E-2</c:v>
                </c:pt>
                <c:pt idx="3">
                  <c:v>2.3024488218620492E-2</c:v>
                </c:pt>
                <c:pt idx="4">
                  <c:v>3.0691664773683996E-2</c:v>
                </c:pt>
                <c:pt idx="5">
                  <c:v>3.8355079291334672E-2</c:v>
                </c:pt>
                <c:pt idx="6">
                  <c:v>4.6014770265063877E-2</c:v>
                </c:pt>
                <c:pt idx="7">
                  <c:v>5.3670776096837805E-2</c:v>
                </c:pt>
                <c:pt idx="8">
                  <c:v>6.1323135098096115E-2</c:v>
                </c:pt>
                <c:pt idx="9">
                  <c:v>6.8971885490743706E-2</c:v>
                </c:pt>
                <c:pt idx="10">
                  <c:v>7.6617065408135746E-2</c:v>
                </c:pt>
                <c:pt idx="11">
                  <c:v>8.4258712896055799E-2</c:v>
                </c:pt>
                <c:pt idx="12">
                  <c:v>9.1896865913687203E-2</c:v>
                </c:pt>
                <c:pt idx="13">
                  <c:v>9.953156233457755E-2</c:v>
                </c:pt>
                <c:pt idx="14">
                  <c:v>0.10716283994759637</c:v>
                </c:pt>
                <c:pt idx="15">
                  <c:v>0.1147907364578859</c:v>
                </c:pt>
                <c:pt idx="16">
                  <c:v>0.12241528948780493</c:v>
                </c:pt>
                <c:pt idx="17">
                  <c:v>0.13003653657786576</c:v>
                </c:pt>
                <c:pt idx="18">
                  <c:v>0.13765451518766408</c:v>
                </c:pt>
                <c:pt idx="19">
                  <c:v>0.1452692626968019</c:v>
                </c:pt>
                <c:pt idx="20">
                  <c:v>0.15288081640580328</c:v>
                </c:pt>
                <c:pt idx="21">
                  <c:v>0.160489213537023</c:v>
                </c:pt>
                <c:pt idx="22">
                  <c:v>0.16809449123554779</c:v>
                </c:pt>
                <c:pt idx="23">
                  <c:v>0.17569668657009044</c:v>
                </c:pt>
                <c:pt idx="24">
                  <c:v>0.18329583653387635</c:v>
                </c:pt>
                <c:pt idx="25">
                  <c:v>0.19089197804552244</c:v>
                </c:pt>
                <c:pt idx="26">
                  <c:v>0.19848514794990857</c:v>
                </c:pt>
                <c:pt idx="27">
                  <c:v>0.20607538301904102</c:v>
                </c:pt>
                <c:pt idx="28">
                  <c:v>0.21366271995290792</c:v>
                </c:pt>
                <c:pt idx="29">
                  <c:v>0.22124719538032675</c:v>
                </c:pt>
                <c:pt idx="30">
                  <c:v>0.22882884585978336</c:v>
                </c:pt>
                <c:pt idx="31">
                  <c:v>0.23640770788026241</c:v>
                </c:pt>
                <c:pt idx="32">
                  <c:v>0.24398381786206921</c:v>
                </c:pt>
                <c:pt idx="33">
                  <c:v>0.25155721215764237</c:v>
                </c:pt>
                <c:pt idx="34">
                  <c:v>0.25912792705235738</c:v>
                </c:pt>
                <c:pt idx="35">
                  <c:v>0.2666959987653203</c:v>
                </c:pt>
                <c:pt idx="36">
                  <c:v>0.2742614634501519</c:v>
                </c:pt>
                <c:pt idx="37">
                  <c:v>0.28182435719576115</c:v>
                </c:pt>
                <c:pt idx="38">
                  <c:v>0.28938471602710841</c:v>
                </c:pt>
                <c:pt idx="39">
                  <c:v>0.2969425759059573</c:v>
                </c:pt>
                <c:pt idx="40">
                  <c:v>0.304497972731615</c:v>
                </c:pt>
                <c:pt idx="41">
                  <c:v>0.31205094234166053</c:v>
                </c:pt>
                <c:pt idx="42">
                  <c:v>0.31960152051266044</c:v>
                </c:pt>
                <c:pt idx="43">
                  <c:v>0.32714974296087107</c:v>
                </c:pt>
                <c:pt idx="44">
                  <c:v>0.33469564534292695</c:v>
                </c:pt>
                <c:pt idx="45">
                  <c:v>0.34223926325651455</c:v>
                </c:pt>
                <c:pt idx="46">
                  <c:v>0.34978063224103029</c:v>
                </c:pt>
                <c:pt idx="47">
                  <c:v>0.35731978777822243</c:v>
                </c:pt>
                <c:pt idx="48">
                  <c:v>0.36485676529281524</c:v>
                </c:pt>
                <c:pt idx="49">
                  <c:v>0.3723916001531149</c:v>
                </c:pt>
                <c:pt idx="50">
                  <c:v>0.3799243276715954</c:v>
                </c:pt>
                <c:pt idx="51">
                  <c:v>0.38745498310546361</c:v>
                </c:pt>
                <c:pt idx="52">
                  <c:v>0.39498360165720192</c:v>
                </c:pt>
                <c:pt idx="53">
                  <c:v>0.40251021847508639</c:v>
                </c:pt>
                <c:pt idx="54">
                  <c:v>0.41003486865367916</c:v>
                </c:pt>
                <c:pt idx="55">
                  <c:v>0.41755758723429309</c:v>
                </c:pt>
                <c:pt idx="56">
                  <c:v>0.42507840920542594</c:v>
                </c:pt>
                <c:pt idx="57">
                  <c:v>0.43259736950316224</c:v>
                </c:pt>
                <c:pt idx="58">
                  <c:v>0.44011450301153954</c:v>
                </c:pt>
                <c:pt idx="59">
                  <c:v>0.44762984456287658</c:v>
                </c:pt>
                <c:pt idx="60">
                  <c:v>0.45514342893805942</c:v>
                </c:pt>
                <c:pt idx="61">
                  <c:v>0.4626552908667822</c:v>
                </c:pt>
                <c:pt idx="62">
                  <c:v>0.47016546502773776</c:v>
                </c:pt>
                <c:pt idx="63">
                  <c:v>0.47767398604875383</c:v>
                </c:pt>
                <c:pt idx="64">
                  <c:v>0.48518088850686897</c:v>
                </c:pt>
                <c:pt idx="65">
                  <c:v>0.49268620692834236</c:v>
                </c:pt>
                <c:pt idx="66">
                  <c:v>0.50018997578859059</c:v>
                </c:pt>
                <c:pt idx="67">
                  <c:v>0.50769222951204329</c:v>
                </c:pt>
                <c:pt idx="68">
                  <c:v>0.51519300247190947</c:v>
                </c:pt>
                <c:pt idx="69">
                  <c:v>0.52269232898984341</c:v>
                </c:pt>
                <c:pt idx="70">
                  <c:v>0.53019024333549958</c:v>
                </c:pt>
                <c:pt idx="71">
                  <c:v>0.53768677972596257</c:v>
                </c:pt>
                <c:pt idx="72">
                  <c:v>0.54518197232503707</c:v>
                </c:pt>
                <c:pt idx="73">
                  <c:v>0.55267585524238116</c:v>
                </c:pt>
                <c:pt idx="74">
                  <c:v>0.560168462532461</c:v>
                </c:pt>
                <c:pt idx="75">
                  <c:v>0.5676598281933054</c:v>
                </c:pt>
                <c:pt idx="76">
                  <c:v>0.57514998616503121</c:v>
                </c:pt>
                <c:pt idx="77">
                  <c:v>0.58263897032810907</c:v>
                </c:pt>
                <c:pt idx="78">
                  <c:v>0.59012681450133131</c:v>
                </c:pt>
                <c:pt idx="79">
                  <c:v>0.59761355243943792</c:v>
                </c:pt>
                <c:pt idx="80">
                  <c:v>0.60509921783034915</c:v>
                </c:pt>
                <c:pt idx="81">
                  <c:v>0.61258384429194257</c:v>
                </c:pt>
                <c:pt idx="82">
                  <c:v>0.62006746536830082</c:v>
                </c:pt>
                <c:pt idx="83">
                  <c:v>0.62755011452534182</c:v>
                </c:pt>
                <c:pt idx="84">
                  <c:v>0.63503182514572509</c:v>
                </c:pt>
                <c:pt idx="85">
                  <c:v>0.64251263052290497</c:v>
                </c:pt>
                <c:pt idx="86">
                  <c:v>0.64999256385417392</c:v>
                </c:pt>
                <c:pt idx="87">
                  <c:v>0.65747165823250331</c:v>
                </c:pt>
                <c:pt idx="88">
                  <c:v>0.66494994663694373</c:v>
                </c:pt>
                <c:pt idx="89">
                  <c:v>0.67242746192129177</c:v>
                </c:pt>
                <c:pt idx="90">
                  <c:v>0.67990423680065348</c:v>
                </c:pt>
                <c:pt idx="91">
                  <c:v>0.68738030383544235</c:v>
                </c:pt>
                <c:pt idx="92">
                  <c:v>0.69485569541222481</c:v>
                </c:pt>
                <c:pt idx="93">
                  <c:v>0.70233044372066311</c:v>
                </c:pt>
                <c:pt idx="94">
                  <c:v>0.70980458072559083</c:v>
                </c:pt>
                <c:pt idx="95">
                  <c:v>0.71727813813296981</c:v>
                </c:pt>
                <c:pt idx="96">
                  <c:v>0.72475114734809298</c:v>
                </c:pt>
                <c:pt idx="97">
                  <c:v>0.73222363942388036</c:v>
                </c:pt>
                <c:pt idx="98">
                  <c:v>0.73969564499641638</c:v>
                </c:pt>
                <c:pt idx="99">
                  <c:v>0.74716719420393263</c:v>
                </c:pt>
                <c:pt idx="100">
                  <c:v>0.75463831658416947</c:v>
                </c:pt>
                <c:pt idx="101">
                  <c:v>0.76210904094336951</c:v>
                </c:pt>
                <c:pt idx="102">
                  <c:v>0.76957939518799467</c:v>
                </c:pt>
                <c:pt idx="103">
                  <c:v>0.77704940610765139</c:v>
                </c:pt>
                <c:pt idx="104">
                  <c:v>0.78451909909496154</c:v>
                </c:pt>
                <c:pt idx="105">
                  <c:v>0.79198849778618574</c:v>
                </c:pt>
                <c:pt idx="106">
                  <c:v>0.79945762360749995</c:v>
                </c:pt>
                <c:pt idx="107">
                  <c:v>0.80692649522013216</c:v>
                </c:pt>
                <c:pt idx="108">
                  <c:v>0.81439512787898005</c:v>
                </c:pt>
                <c:pt idx="109">
                  <c:v>0.82186353275787127</c:v>
                </c:pt>
                <c:pt idx="110">
                  <c:v>0.82933171634321856</c:v>
                </c:pt>
                <c:pt idx="111">
                  <c:v>0.83679968002941796</c:v>
                </c:pt>
                <c:pt idx="112">
                  <c:v>0.84426742002742972</c:v>
                </c:pt>
                <c:pt idx="113">
                  <c:v>0.85173492761441072</c:v>
                </c:pt>
                <c:pt idx="114">
                  <c:v>0.85920218965138528</c:v>
                </c:pt>
                <c:pt idx="115">
                  <c:v>0.86666918923887115</c:v>
                </c:pt>
                <c:pt idx="116">
                  <c:v>0.87413590638733574</c:v>
                </c:pt>
                <c:pt idx="117">
                  <c:v>0.88160231862352068</c:v>
                </c:pt>
                <c:pt idx="118">
                  <c:v>0.88906840149962274</c:v>
                </c:pt>
                <c:pt idx="119">
                  <c:v>0.89653412900276586</c:v>
                </c:pt>
                <c:pt idx="120">
                  <c:v>0.90399947387671187</c:v>
                </c:pt>
                <c:pt idx="121">
                  <c:v>0.9114644078720201</c:v>
                </c:pt>
                <c:pt idx="122">
                  <c:v>0.9189289019401542</c:v>
                </c:pt>
                <c:pt idx="123">
                  <c:v>0.92639292638453741</c:v>
                </c:pt>
                <c:pt idx="124">
                  <c:v>0.93385645097880643</c:v>
                </c:pt>
                <c:pt idx="125">
                  <c:v>0.94131944506010012</c:v>
                </c:pt>
                <c:pt idx="126">
                  <c:v>0.94878187760328525</c:v>
                </c:pt>
                <c:pt idx="127">
                  <c:v>0.95624371728054636</c:v>
                </c:pt>
                <c:pt idx="128">
                  <c:v>0.96370493250965605</c:v>
                </c:pt>
                <c:pt idx="129">
                  <c:v>0.9711654914934259</c:v>
                </c:pt>
                <c:pt idx="130">
                  <c:v>0.97862536225222596</c:v>
                </c:pt>
                <c:pt idx="131">
                  <c:v>0.9860845126510166</c:v>
                </c:pt>
                <c:pt idx="132">
                  <c:v>0.99354291042199738</c:v>
                </c:pt>
                <c:pt idx="133">
                  <c:v>1.0010005231837305</c:v>
                </c:pt>
                <c:pt idx="134">
                  <c:v>1.0084573184574053</c:v>
                </c:pt>
                <c:pt idx="135">
                  <c:v>1.01591326368077</c:v>
                </c:pt>
                <c:pt idx="136">
                  <c:v>1.0233683262201436</c:v>
                </c:pt>
                <c:pt idx="137">
                  <c:v>1.0308224733808429</c:v>
                </c:pt>
                <c:pt idx="138">
                  <c:v>1.038275672416286</c:v>
                </c:pt>
                <c:pt idx="139">
                  <c:v>1.045727890535991</c:v>
                </c:pt>
                <c:pt idx="140">
                  <c:v>1.0531790949126423</c:v>
                </c:pt>
                <c:pt idx="141">
                  <c:v>1.0606292526883687</c:v>
                </c:pt>
                <c:pt idx="142">
                  <c:v>1.0680783309803508</c:v>
                </c:pt>
                <c:pt idx="143">
                  <c:v>1.0755262968858543</c:v>
                </c:pt>
                <c:pt idx="144">
                  <c:v>1.0829731174867725</c:v>
                </c:pt>
                <c:pt idx="145">
                  <c:v>1.090418759853742</c:v>
                </c:pt>
                <c:pt idx="146">
                  <c:v>1.0978631910498928</c:v>
                </c:pt>
                <c:pt idx="147">
                  <c:v>1.1053063781342778</c:v>
                </c:pt>
                <c:pt idx="148">
                  <c:v>1.1127482881650235</c:v>
                </c:pt>
                <c:pt idx="149">
                  <c:v>1.1201888882022371</c:v>
                </c:pt>
                <c:pt idx="150">
                  <c:v>1.127628145310698</c:v>
                </c:pt>
                <c:pt idx="151">
                  <c:v>1.1350660265623611</c:v>
                </c:pt>
                <c:pt idx="152">
                  <c:v>1.1425024990386923</c:v>
                </c:pt>
                <c:pt idx="153">
                  <c:v>1.1499375298328556</c:v>
                </c:pt>
                <c:pt idx="154">
                  <c:v>1.1573710860517685</c:v>
                </c:pt>
                <c:pt idx="155">
                  <c:v>1.1648031348180388</c:v>
                </c:pt>
                <c:pt idx="156">
                  <c:v>1.1722336432717964</c:v>
                </c:pt>
                <c:pt idx="157">
                  <c:v>1.1796625785724308</c:v>
                </c:pt>
                <c:pt idx="158">
                  <c:v>1.1870899079002433</c:v>
                </c:pt>
                <c:pt idx="159">
                  <c:v>1.1945155984580216</c:v>
                </c:pt>
                <c:pt idx="160">
                  <c:v>1.2019396174725465</c:v>
                </c:pt>
                <c:pt idx="161">
                  <c:v>1.2093619321960354</c:v>
                </c:pt>
                <c:pt idx="162">
                  <c:v>1.2167825099075269</c:v>
                </c:pt>
                <c:pt idx="163">
                  <c:v>1.2242013179142164</c:v>
                </c:pt>
                <c:pt idx="164">
                  <c:v>1.2316183235527418</c:v>
                </c:pt>
                <c:pt idx="165">
                  <c:v>1.2390334941904273</c:v>
                </c:pt>
                <c:pt idx="166">
                  <c:v>1.2464467972264861</c:v>
                </c:pt>
                <c:pt idx="167">
                  <c:v>1.2538582000931886</c:v>
                </c:pt>
                <c:pt idx="168">
                  <c:v>1.2612676702569945</c:v>
                </c:pt>
                <c:pt idx="169">
                  <c:v>1.2686751752196563</c:v>
                </c:pt>
                <c:pt idx="170">
                  <c:v>1.2760806825192927</c:v>
                </c:pt>
                <c:pt idx="171">
                  <c:v>1.2834841597314353</c:v>
                </c:pt>
                <c:pt idx="172">
                  <c:v>1.2908855744700516</c:v>
                </c:pt>
                <c:pt idx="173">
                  <c:v>1.298284894388545</c:v>
                </c:pt>
                <c:pt idx="174">
                  <c:v>1.3056820871807326</c:v>
                </c:pt>
                <c:pt idx="175">
                  <c:v>1.3130771205818041</c:v>
                </c:pt>
                <c:pt idx="176">
                  <c:v>1.3204699623692611</c:v>
                </c:pt>
                <c:pt idx="177">
                  <c:v>1.3278605803638397</c:v>
                </c:pt>
                <c:pt idx="178">
                  <c:v>1.3352489424304166</c:v>
                </c:pt>
                <c:pt idx="179">
                  <c:v>1.3426350164788989</c:v>
                </c:pt>
                <c:pt idx="180">
                  <c:v>1.350018770465101</c:v>
                </c:pt>
                <c:pt idx="181">
                  <c:v>1.3574001723916054</c:v>
                </c:pt>
                <c:pt idx="182">
                  <c:v>1.3647791903086131</c:v>
                </c:pt>
                <c:pt idx="183">
                  <c:v>1.3721557923147794</c:v>
                </c:pt>
                <c:pt idx="184">
                  <c:v>1.3795299465580395</c:v>
                </c:pt>
                <c:pt idx="185">
                  <c:v>1.386901621236422</c:v>
                </c:pt>
                <c:pt idx="186">
                  <c:v>1.3942707845988522</c:v>
                </c:pt>
                <c:pt idx="187">
                  <c:v>1.401637404945945</c:v>
                </c:pt>
                <c:pt idx="188">
                  <c:v>1.4090014506307884</c:v>
                </c:pt>
                <c:pt idx="189">
                  <c:v>1.4163628900597174</c:v>
                </c:pt>
                <c:pt idx="190">
                  <c:v>1.4237216916930786</c:v>
                </c:pt>
                <c:pt idx="191">
                  <c:v>1.4310778240459872</c:v>
                </c:pt>
                <c:pt idx="192">
                  <c:v>1.4384312556890737</c:v>
                </c:pt>
                <c:pt idx="193">
                  <c:v>1.4457819552492257</c:v>
                </c:pt>
                <c:pt idx="194">
                  <c:v>1.4531298914103186</c:v>
                </c:pt>
                <c:pt idx="195">
                  <c:v>1.4604750329139409</c:v>
                </c:pt>
                <c:pt idx="196">
                  <c:v>1.4678173485601116</c:v>
                </c:pt>
                <c:pt idx="197">
                  <c:v>1.4751568072079906</c:v>
                </c:pt>
                <c:pt idx="198">
                  <c:v>1.4824933777765816</c:v>
                </c:pt>
                <c:pt idx="199">
                  <c:v>1.4898270292454294</c:v>
                </c:pt>
                <c:pt idx="200">
                  <c:v>1.4971577306553101</c:v>
                </c:pt>
                <c:pt idx="201">
                  <c:v>1.5044854511089143</c:v>
                </c:pt>
                <c:pt idx="202">
                  <c:v>1.511810159771525</c:v>
                </c:pt>
                <c:pt idx="203">
                  <c:v>1.5191318258716895</c:v>
                </c:pt>
                <c:pt idx="204">
                  <c:v>1.5264504187018837</c:v>
                </c:pt>
                <c:pt idx="205">
                  <c:v>1.5337659076191723</c:v>
                </c:pt>
                <c:pt idx="206">
                  <c:v>1.541078262045863</c:v>
                </c:pt>
                <c:pt idx="207">
                  <c:v>1.5483874514701534</c:v>
                </c:pt>
                <c:pt idx="208">
                  <c:v>1.5556934454467748</c:v>
                </c:pt>
                <c:pt idx="209">
                  <c:v>1.5629962135976279</c:v>
                </c:pt>
                <c:pt idx="210">
                  <c:v>1.5702957256124148</c:v>
                </c:pt>
                <c:pt idx="211">
                  <c:v>1.5775919512492658</c:v>
                </c:pt>
                <c:pt idx="212">
                  <c:v>1.5848848603353589</c:v>
                </c:pt>
                <c:pt idx="213">
                  <c:v>1.5921744227675365</c:v>
                </c:pt>
                <c:pt idx="214">
                  <c:v>1.599460608512915</c:v>
                </c:pt>
                <c:pt idx="215">
                  <c:v>1.6067433876094912</c:v>
                </c:pt>
                <c:pt idx="216">
                  <c:v>1.6140227301667409</c:v>
                </c:pt>
                <c:pt idx="217">
                  <c:v>1.6212986063662151</c:v>
                </c:pt>
                <c:pt idx="218">
                  <c:v>1.6285709864621303</c:v>
                </c:pt>
                <c:pt idx="219">
                  <c:v>1.6358398407819525</c:v>
                </c:pt>
                <c:pt idx="220">
                  <c:v>1.6431051397269787</c:v>
                </c:pt>
                <c:pt idx="221">
                  <c:v>1.650366853772911</c:v>
                </c:pt>
                <c:pt idx="222">
                  <c:v>1.6576249534704284</c:v>
                </c:pt>
                <c:pt idx="223">
                  <c:v>1.6648794094457511</c:v>
                </c:pt>
                <c:pt idx="224">
                  <c:v>1.6721301924012022</c:v>
                </c:pt>
                <c:pt idx="225">
                  <c:v>1.6793772731157635</c:v>
                </c:pt>
                <c:pt idx="226">
                  <c:v>1.6866206224456259</c:v>
                </c:pt>
                <c:pt idx="227">
                  <c:v>1.693860211324737</c:v>
                </c:pt>
                <c:pt idx="228">
                  <c:v>1.7010960107653421</c:v>
                </c:pt>
                <c:pt idx="229">
                  <c:v>1.7083279918585217</c:v>
                </c:pt>
                <c:pt idx="230">
                  <c:v>1.7155561257747229</c:v>
                </c:pt>
                <c:pt idx="231">
                  <c:v>1.7227803837642883</c:v>
                </c:pt>
                <c:pt idx="232">
                  <c:v>1.7300007371579775</c:v>
                </c:pt>
                <c:pt idx="233">
                  <c:v>1.7372171573674864</c:v>
                </c:pt>
                <c:pt idx="234">
                  <c:v>1.7444296158859602</c:v>
                </c:pt>
                <c:pt idx="235">
                  <c:v>1.7516380842885027</c:v>
                </c:pt>
                <c:pt idx="236">
                  <c:v>1.7588425342326799</c:v>
                </c:pt>
                <c:pt idx="237">
                  <c:v>1.7660429374590205</c:v>
                </c:pt>
                <c:pt idx="238">
                  <c:v>1.7732392657915106</c:v>
                </c:pt>
                <c:pt idx="239">
                  <c:v>1.7804314911380836</c:v>
                </c:pt>
                <c:pt idx="240">
                  <c:v>1.7876195854911068</c:v>
                </c:pt>
                <c:pt idx="241">
                  <c:v>1.7948035209278619</c:v>
                </c:pt>
                <c:pt idx="242">
                  <c:v>1.8019832696110218</c:v>
                </c:pt>
                <c:pt idx="243">
                  <c:v>1.8091588037891229</c:v>
                </c:pt>
                <c:pt idx="244">
                  <c:v>1.8163300957970314</c:v>
                </c:pt>
                <c:pt idx="245">
                  <c:v>1.8234971180564072</c:v>
                </c:pt>
                <c:pt idx="246">
                  <c:v>1.8306598430761618</c:v>
                </c:pt>
                <c:pt idx="247">
                  <c:v>1.8378182434529113</c:v>
                </c:pt>
                <c:pt idx="248">
                  <c:v>1.8449722918714262</c:v>
                </c:pt>
                <c:pt idx="249">
                  <c:v>1.8521219611050748</c:v>
                </c:pt>
                <c:pt idx="250">
                  <c:v>1.8592672240162638</c:v>
                </c:pt>
                <c:pt idx="251">
                  <c:v>1.8664080535568734</c:v>
                </c:pt>
                <c:pt idx="252">
                  <c:v>1.8735444227686879</c:v>
                </c:pt>
                <c:pt idx="253">
                  <c:v>1.8806763047838215</c:v>
                </c:pt>
                <c:pt idx="254">
                  <c:v>1.8878036728251402</c:v>
                </c:pt>
                <c:pt idx="255">
                  <c:v>1.894926500206678</c:v>
                </c:pt>
                <c:pt idx="256">
                  <c:v>1.90204476033405</c:v>
                </c:pt>
                <c:pt idx="257">
                  <c:v>1.90915842670486</c:v>
                </c:pt>
                <c:pt idx="258">
                  <c:v>1.9162674729091032</c:v>
                </c:pt>
                <c:pt idx="259">
                  <c:v>1.9233718726295652</c:v>
                </c:pt>
                <c:pt idx="260">
                  <c:v>1.9304715996422162</c:v>
                </c:pt>
                <c:pt idx="261">
                  <c:v>1.9375666278165997</c:v>
                </c:pt>
                <c:pt idx="262">
                  <c:v>1.9446569311162183</c:v>
                </c:pt>
                <c:pt idx="263">
                  <c:v>1.951742483598913</c:v>
                </c:pt>
                <c:pt idx="264">
                  <c:v>1.9588232594172401</c:v>
                </c:pt>
                <c:pt idx="265">
                  <c:v>1.9658992328188416</c:v>
                </c:pt>
                <c:pt idx="266">
                  <c:v>1.9729703781468115</c:v>
                </c:pt>
                <c:pt idx="267">
                  <c:v>1.9800366698400589</c:v>
                </c:pt>
                <c:pt idx="268">
                  <c:v>1.9870980824336646</c:v>
                </c:pt>
                <c:pt idx="269">
                  <c:v>1.9941545905592339</c:v>
                </c:pt>
                <c:pt idx="270">
                  <c:v>2.0012061689452461</c:v>
                </c:pt>
              </c:numCache>
            </c:numRef>
          </c:xVal>
          <c:yVal>
            <c:numRef>
              <c:f>'0ft'!$E$19:$E$289</c:f>
              <c:numCache>
                <c:formatCode>General</c:formatCode>
                <c:ptCount val="271"/>
                <c:pt idx="0">
                  <c:v>1.522831174514842</c:v>
                </c:pt>
                <c:pt idx="1">
                  <c:v>1.651166024529948</c:v>
                </c:pt>
                <c:pt idx="2">
                  <c:v>1.7782777944338353</c:v>
                </c:pt>
                <c:pt idx="3">
                  <c:v>1.9041677116827636</c:v>
                </c:pt>
                <c:pt idx="4">
                  <c:v>2.0288369907647703</c:v>
                </c:pt>
                <c:pt idx="5">
                  <c:v>2.1522868332477287</c:v>
                </c:pt>
                <c:pt idx="6">
                  <c:v>2.2745184278268273</c:v>
                </c:pt>
                <c:pt idx="7">
                  <c:v>2.3955329503714742</c:v>
                </c:pt>
                <c:pt idx="8">
                  <c:v>2.5153315639716309</c:v>
                </c:pt>
                <c:pt idx="9">
                  <c:v>2.6339154189835789</c:v>
                </c:pt>
                <c:pt idx="10">
                  <c:v>2.7512856530751226</c:v>
                </c:pt>
                <c:pt idx="11">
                  <c:v>2.8674433912702342</c:v>
                </c:pt>
                <c:pt idx="12">
                  <c:v>2.9823897459931423</c:v>
                </c:pt>
                <c:pt idx="13">
                  <c:v>3.09612581711187</c:v>
                </c:pt>
                <c:pt idx="14">
                  <c:v>3.2086526919812233</c:v>
                </c:pt>
                <c:pt idx="15">
                  <c:v>3.3199714454852383</c:v>
                </c:pt>
                <c:pt idx="16">
                  <c:v>3.4300831400790837</c:v>
                </c:pt>
                <c:pt idx="17">
                  <c:v>3.5389888258304301</c:v>
                </c:pt>
                <c:pt idx="18">
                  <c:v>3.6466895404602839</c:v>
                </c:pt>
                <c:pt idx="19">
                  <c:v>3.7531863093832909</c:v>
                </c:pt>
                <c:pt idx="20">
                  <c:v>3.8584801457475137</c:v>
                </c:pt>
                <c:pt idx="21">
                  <c:v>3.9625720504736863</c:v>
                </c:pt>
                <c:pt idx="22">
                  <c:v>4.0654630122939466</c:v>
                </c:pt>
                <c:pt idx="23">
                  <c:v>4.1671540077900557</c:v>
                </c:pt>
                <c:pt idx="24">
                  <c:v>4.2676460014311006</c:v>
                </c:pt>
                <c:pt idx="25">
                  <c:v>4.366939945610687</c:v>
                </c:pt>
                <c:pt idx="26">
                  <c:v>4.4650367806836249</c:v>
                </c:pt>
                <c:pt idx="27">
                  <c:v>4.5619374350021129</c:v>
                </c:pt>
                <c:pt idx="28">
                  <c:v>4.6576428249514157</c:v>
                </c:pt>
                <c:pt idx="29">
                  <c:v>4.7521538549850479</c:v>
                </c:pt>
                <c:pt idx="30">
                  <c:v>4.8454714176594624</c:v>
                </c:pt>
                <c:pt idx="31">
                  <c:v>4.937596393668243</c:v>
                </c:pt>
                <c:pt idx="32">
                  <c:v>5.0285296518758118</c:v>
                </c:pt>
                <c:pt idx="33">
                  <c:v>5.1182720493506464</c:v>
                </c:pt>
                <c:pt idx="34">
                  <c:v>5.206824431398017</c:v>
                </c:pt>
                <c:pt idx="35">
                  <c:v>5.2941876315922363</c:v>
                </c:pt>
                <c:pt idx="36">
                  <c:v>5.3803624718084384</c:v>
                </c:pt>
                <c:pt idx="37">
                  <c:v>5.4653497622538767</c:v>
                </c:pt>
                <c:pt idx="38">
                  <c:v>5.5491503014987504</c:v>
                </c:pt>
                <c:pt idx="39">
                  <c:v>5.6317648765065611</c:v>
                </c:pt>
                <c:pt idx="40">
                  <c:v>5.7131942626639978</c:v>
                </c:pt>
                <c:pt idx="41">
                  <c:v>5.7934392238103616</c:v>
                </c:pt>
                <c:pt idx="42">
                  <c:v>5.8725005122665248</c:v>
                </c:pt>
                <c:pt idx="43">
                  <c:v>5.950378868863428</c:v>
                </c:pt>
                <c:pt idx="44">
                  <c:v>6.0270750229701209</c:v>
                </c:pt>
                <c:pt idx="45">
                  <c:v>6.102589692521347</c:v>
                </c:pt>
                <c:pt idx="46">
                  <c:v>6.1769235840446761</c:v>
                </c:pt>
                <c:pt idx="47">
                  <c:v>6.2500773926871824</c:v>
                </c:pt>
                <c:pt idx="48">
                  <c:v>6.3220518022416758</c:v>
                </c:pt>
                <c:pt idx="49">
                  <c:v>6.3928474851724886</c:v>
                </c:pt>
                <c:pt idx="50">
                  <c:v>6.4624651026408149</c:v>
                </c:pt>
                <c:pt idx="51">
                  <c:v>6.5309053045296093</c:v>
                </c:pt>
                <c:pt idx="52">
                  <c:v>6.5981687294680453</c:v>
                </c:pt>
                <c:pt idx="53">
                  <c:v>6.6642560048555382</c:v>
                </c:pt>
                <c:pt idx="54">
                  <c:v>6.7291677468853308</c:v>
                </c:pt>
                <c:pt idx="55">
                  <c:v>6.7929045605676466</c:v>
                </c:pt>
                <c:pt idx="56">
                  <c:v>6.8554670397524129</c:v>
                </c:pt>
                <c:pt idx="57">
                  <c:v>6.9168557671515529</c:v>
                </c:pt>
                <c:pt idx="58">
                  <c:v>6.9770713143608569</c:v>
                </c:pt>
                <c:pt idx="59">
                  <c:v>7.0361142418814229</c:v>
                </c:pt>
                <c:pt idx="60">
                  <c:v>7.0939850991406814</c:v>
                </c:pt>
                <c:pt idx="61">
                  <c:v>7.1506844245129964</c:v>
                </c:pt>
                <c:pt idx="62">
                  <c:v>7.2062127453398528</c:v>
                </c:pt>
                <c:pt idx="63">
                  <c:v>7.2605705779496308</c:v>
                </c:pt>
                <c:pt idx="64">
                  <c:v>7.3137584276769623</c:v>
                </c:pt>
                <c:pt idx="65">
                  <c:v>7.3657767888816856</c:v>
                </c:pt>
                <c:pt idx="66">
                  <c:v>7.4166261449673927</c:v>
                </c:pt>
                <c:pt idx="67">
                  <c:v>7.4663069683995698</c:v>
                </c:pt>
                <c:pt idx="68">
                  <c:v>7.5148197207233434</c:v>
                </c:pt>
                <c:pt idx="69">
                  <c:v>7.5621648525808283</c:v>
                </c:pt>
                <c:pt idx="70">
                  <c:v>7.6083428037280862</c:v>
                </c:pt>
                <c:pt idx="71">
                  <c:v>7.6533540030516924</c:v>
                </c:pt>
                <c:pt idx="72">
                  <c:v>7.697198868584926</c:v>
                </c:pt>
                <c:pt idx="73">
                  <c:v>7.7398778075235786</c:v>
                </c:pt>
                <c:pt idx="74">
                  <c:v>7.7813912162413965</c:v>
                </c:pt>
                <c:pt idx="75">
                  <c:v>7.8217394803051556</c:v>
                </c:pt>
                <c:pt idx="76">
                  <c:v>7.8609229744893856</c:v>
                </c:pt>
                <c:pt idx="77">
                  <c:v>7.8989420627907467</c:v>
                </c:pt>
                <c:pt idx="78">
                  <c:v>7.9357970984420749</c:v>
                </c:pt>
                <c:pt idx="79">
                  <c:v>7.9714884239261039</c:v>
                </c:pt>
                <c:pt idx="80">
                  <c:v>8.0060163709888901</c:v>
                </c:pt>
                <c:pt idx="81">
                  <c:v>8.0393812606529504</c:v>
                </c:pt>
                <c:pt idx="82">
                  <c:v>8.0715834032301448</c:v>
                </c:pt>
                <c:pt idx="83">
                  <c:v>8.102623098334325</c:v>
                </c:pt>
                <c:pt idx="84">
                  <c:v>8.1325006348938</c:v>
                </c:pt>
                <c:pt idx="85">
                  <c:v>8.1612162911636528</c:v>
                </c:pt>
                <c:pt idx="86">
                  <c:v>8.1887703347379741</c:v>
                </c:pt>
                <c:pt idx="87">
                  <c:v>8.2151630225620824</c:v>
                </c:pt>
                <c:pt idx="88">
                  <c:v>8.2403946009448319</c:v>
                </c:pt>
                <c:pt idx="89">
                  <c:v>8.2644653055711323</c:v>
                </c:pt>
                <c:pt idx="90">
                  <c:v>8.2873753615148367</c:v>
                </c:pt>
                <c:pt idx="91">
                  <c:v>8.3091249832522198</c:v>
                </c:pt>
                <c:pt idx="92">
                  <c:v>8.32971437467633</c:v>
                </c:pt>
                <c:pt idx="93">
                  <c:v>8.3491437291125941</c:v>
                </c:pt>
                <c:pt idx="94">
                  <c:v>8.3674132293362149</c:v>
                </c:pt>
                <c:pt idx="95">
                  <c:v>8.384523047592074</c:v>
                </c:pt>
                <c:pt idx="96">
                  <c:v>8.4004733456181686</c:v>
                </c:pt>
                <c:pt idx="97">
                  <c:v>8.4152642746740103</c:v>
                </c:pt>
                <c:pt idx="98">
                  <c:v>8.4288959755760651</c:v>
                </c:pt>
                <c:pt idx="99">
                  <c:v>8.4413685787432247</c:v>
                </c:pt>
                <c:pt idx="100">
                  <c:v>8.4526822042567709</c:v>
                </c:pt>
                <c:pt idx="101">
                  <c:v>8.4628369619414219</c:v>
                </c:pt>
                <c:pt idx="102">
                  <c:v>8.4718329514774631</c:v>
                </c:pt>
                <c:pt idx="103">
                  <c:v>8.4796702625591021</c:v>
                </c:pt>
                <c:pt idx="104">
                  <c:v>8.4863489751220165</c:v>
                </c:pt>
                <c:pt idx="105">
                  <c:v>8.4918691596745628</c:v>
                </c:pt>
                <c:pt idx="106">
                  <c:v>8.4962308777828106</c:v>
                </c:pt>
                <c:pt idx="107">
                  <c:v>8.4994341827780762</c:v>
                </c:pt>
                <c:pt idx="108">
                  <c:v>8.5014791207705365</c:v>
                </c:pt>
                <c:pt idx="109">
                  <c:v>8.5023657320487196</c:v>
                </c:pt>
                <c:pt idx="110">
                  <c:v>8.5020940529009223</c:v>
                </c:pt>
                <c:pt idx="111">
                  <c:v>8.5006641178001701</c:v>
                </c:pt>
                <c:pt idx="112">
                  <c:v>8.498075961777154</c:v>
                </c:pt>
                <c:pt idx="113">
                  <c:v>8.4943296227329004</c:v>
                </c:pt>
                <c:pt idx="114">
                  <c:v>8.4894251434668764</c:v>
                </c:pt>
                <c:pt idx="115">
                  <c:v>8.4833625732989457</c:v>
                </c:pt>
                <c:pt idx="116">
                  <c:v>8.4761419692767319</c:v>
                </c:pt>
                <c:pt idx="117">
                  <c:v>8.4677633970312129</c:v>
                </c:pt>
                <c:pt idx="118">
                  <c:v>8.4582269313657505</c:v>
                </c:pt>
                <c:pt idx="119">
                  <c:v>8.4475326566563655</c:v>
                </c:pt>
                <c:pt idx="120">
                  <c:v>8.435680667123135</c:v>
                </c:pt>
                <c:pt idx="121">
                  <c:v>8.4226710670150293</c:v>
                </c:pt>
                <c:pt idx="122">
                  <c:v>8.4085039707367528</c:v>
                </c:pt>
                <c:pt idx="123">
                  <c:v>8.3931795029364835</c:v>
                </c:pt>
                <c:pt idx="124">
                  <c:v>8.3766977985669815</c:v>
                </c:pt>
                <c:pt idx="125">
                  <c:v>8.3590590029282676</c:v>
                </c:pt>
                <c:pt idx="126">
                  <c:v>8.3402632716973706</c:v>
                </c:pt>
                <c:pt idx="127">
                  <c:v>8.3203107709488116</c:v>
                </c:pt>
                <c:pt idx="128">
                  <c:v>8.2992016771683659</c:v>
                </c:pt>
                <c:pt idx="129">
                  <c:v>8.2769361772618222</c:v>
                </c:pt>
                <c:pt idx="130">
                  <c:v>8.2535144685599775</c:v>
                </c:pt>
                <c:pt idx="131">
                  <c:v>8.2289367588207103</c:v>
                </c:pt>
                <c:pt idx="132">
                  <c:v>8.2032032662287886</c:v>
                </c:pt>
                <c:pt idx="133">
                  <c:v>8.1763142193938343</c:v>
                </c:pt>
                <c:pt idx="134">
                  <c:v>8.1482698573467971</c:v>
                </c:pt>
                <c:pt idx="135">
                  <c:v>8.1190704295351814</c:v>
                </c:pt>
                <c:pt idx="136">
                  <c:v>8.08871619581722</c:v>
                </c:pt>
                <c:pt idx="137">
                  <c:v>8.0572074264551254</c:v>
                </c:pt>
                <c:pt idx="138">
                  <c:v>8.0245444021075425</c:v>
                </c:pt>
                <c:pt idx="139">
                  <c:v>7.9907274138212729</c:v>
                </c:pt>
                <c:pt idx="140">
                  <c:v>7.9557567630223556</c:v>
                </c:pt>
                <c:pt idx="141">
                  <c:v>7.9196327615065387</c:v>
                </c:pt>
                <c:pt idx="142">
                  <c:v>7.8823557314291985</c:v>
                </c:pt>
                <c:pt idx="143">
                  <c:v>7.8439260052947279</c:v>
                </c:pt>
                <c:pt idx="144">
                  <c:v>7.8043439259454281</c:v>
                </c:pt>
                <c:pt idx="145">
                  <c:v>7.7636098465499268</c:v>
                </c:pt>
                <c:pt idx="146">
                  <c:v>7.721724130591137</c:v>
                </c:pt>
                <c:pt idx="147">
                  <c:v>7.6786871518537705</c:v>
                </c:pt>
                <c:pt idx="148">
                  <c:v>7.6344992944114258</c:v>
                </c:pt>
                <c:pt idx="149">
                  <c:v>7.5891609526132537</c:v>
                </c:pt>
                <c:pt idx="150">
                  <c:v>7.5426725310702132</c:v>
                </c:pt>
                <c:pt idx="151">
                  <c:v>7.4950344446409245</c:v>
                </c:pt>
                <c:pt idx="152">
                  <c:v>7.4462471184171264</c:v>
                </c:pt>
                <c:pt idx="153">
                  <c:v>7.3963109877087421</c:v>
                </c:pt>
                <c:pt idx="154">
                  <c:v>7.3452264980285618</c:v>
                </c:pt>
                <c:pt idx="155">
                  <c:v>7.2929941050765423</c:v>
                </c:pt>
                <c:pt idx="156">
                  <c:v>7.2396142747237331</c:v>
                </c:pt>
                <c:pt idx="157">
                  <c:v>7.1850874829958267</c:v>
                </c:pt>
                <c:pt idx="158">
                  <c:v>7.1294142160563405</c:v>
                </c:pt>
                <c:pt idx="159">
                  <c:v>7.0725949701894324</c:v>
                </c:pt>
                <c:pt idx="160">
                  <c:v>7.0146302517823518</c:v>
                </c:pt>
                <c:pt idx="161">
                  <c:v>6.9555205773075333</c:v>
                </c:pt>
                <c:pt idx="162">
                  <c:v>6.895266473304325</c:v>
                </c:pt>
                <c:pt idx="163">
                  <c:v>6.833868476360367</c:v>
                </c:pt>
                <c:pt idx="164">
                  <c:v>6.7713271330926146</c:v>
                </c:pt>
                <c:pt idx="165">
                  <c:v>6.7076430001280078</c:v>
                </c:pt>
                <c:pt idx="166">
                  <c:v>6.6428166440837932</c:v>
                </c:pt>
                <c:pt idx="167">
                  <c:v>6.5768486415475005</c:v>
                </c:pt>
                <c:pt idx="168">
                  <c:v>6.5097395790565669</c:v>
                </c:pt>
                <c:pt idx="169">
                  <c:v>6.4414900530776276</c:v>
                </c:pt>
                <c:pt idx="170">
                  <c:v>6.3721006699854579</c:v>
                </c:pt>
                <c:pt idx="171">
                  <c:v>6.3015720460415761</c:v>
                </c:pt>
                <c:pt idx="172">
                  <c:v>6.229904807372515</c:v>
                </c:pt>
                <c:pt idx="173">
                  <c:v>6.1570995899477499</c:v>
                </c:pt>
                <c:pt idx="174">
                  <c:v>6.0831570395572987</c:v>
                </c:pt>
                <c:pt idx="175">
                  <c:v>6.0080778117889881</c:v>
                </c:pt>
                <c:pt idx="176">
                  <c:v>5.9318625720053886</c:v>
                </c:pt>
                <c:pt idx="177">
                  <c:v>5.8545119953204257</c:v>
                </c:pt>
                <c:pt idx="178">
                  <c:v>5.7760267665756579</c:v>
                </c:pt>
                <c:pt idx="179">
                  <c:v>5.6964075803162393</c:v>
                </c:pt>
                <c:pt idx="180">
                  <c:v>5.6156551407665525</c:v>
                </c:pt>
                <c:pt idx="181">
                  <c:v>5.5337701618055242</c:v>
                </c:pt>
                <c:pt idx="182">
                  <c:v>5.4507533669416235</c:v>
                </c:pt>
                <c:pt idx="183">
                  <c:v>5.3666054892875419</c:v>
                </c:pt>
                <c:pt idx="184">
                  <c:v>5.2813272715345594</c:v>
                </c:pt>
                <c:pt idx="185">
                  <c:v>5.1949194659265974</c:v>
                </c:pt>
                <c:pt idx="186">
                  <c:v>5.1073828342339622</c:v>
                </c:pt>
                <c:pt idx="187">
                  <c:v>5.018718147726779</c:v>
                </c:pt>
                <c:pt idx="188">
                  <c:v>4.9289261871481198</c:v>
                </c:pt>
                <c:pt idx="189">
                  <c:v>4.8380077426868251</c:v>
                </c:pt>
                <c:pt idx="190">
                  <c:v>4.7459636139500274</c:v>
                </c:pt>
                <c:pt idx="191">
                  <c:v>4.652794609935369</c:v>
                </c:pt>
                <c:pt idx="192">
                  <c:v>4.5585015490029246</c:v>
                </c:pt>
                <c:pt idx="193">
                  <c:v>4.4630852588468262</c:v>
                </c:pt>
                <c:pt idx="194">
                  <c:v>4.3665465764665949</c:v>
                </c:pt>
                <c:pt idx="195">
                  <c:v>4.2688863481381798</c:v>
                </c:pt>
                <c:pt idx="196">
                  <c:v>4.1701054293847069</c:v>
                </c:pt>
                <c:pt idx="197">
                  <c:v>4.0702046849469404</c:v>
                </c:pt>
                <c:pt idx="198">
                  <c:v>3.969184988753458</c:v>
                </c:pt>
                <c:pt idx="199">
                  <c:v>3.8670472238905433</c:v>
                </c:pt>
                <c:pt idx="200">
                  <c:v>3.7637922825717967</c:v>
                </c:pt>
                <c:pt idx="201">
                  <c:v>3.6594210661074658</c:v>
                </c:pt>
                <c:pt idx="202">
                  <c:v>3.5539344848735013</c:v>
                </c:pt>
                <c:pt idx="203">
                  <c:v>3.4473334582803368</c:v>
                </c:pt>
                <c:pt idx="204">
                  <c:v>3.3396189147413957</c:v>
                </c:pt>
                <c:pt idx="205">
                  <c:v>3.2307917916413298</c:v>
                </c:pt>
                <c:pt idx="206">
                  <c:v>3.1208530353039872</c:v>
                </c:pt>
                <c:pt idx="207">
                  <c:v>3.0098036009601179</c:v>
                </c:pt>
                <c:pt idx="208">
                  <c:v>2.8976444527148129</c:v>
                </c:pt>
                <c:pt idx="209">
                  <c:v>2.7843765635146851</c:v>
                </c:pt>
                <c:pt idx="210">
                  <c:v>2.6700009151147897</c:v>
                </c:pt>
                <c:pt idx="211">
                  <c:v>2.5545184980452893</c:v>
                </c:pt>
                <c:pt idx="212">
                  <c:v>2.4379303115778641</c:v>
                </c:pt>
                <c:pt idx="213">
                  <c:v>2.3202373636918723</c:v>
                </c:pt>
                <c:pt idx="214">
                  <c:v>2.2014406710402583</c:v>
                </c:pt>
                <c:pt idx="215">
                  <c:v>2.0815412589152174</c:v>
                </c:pt>
                <c:pt idx="216">
                  <c:v>1.9605401612136146</c:v>
                </c:pt>
                <c:pt idx="217">
                  <c:v>1.8384384204021611</c:v>
                </c:pt>
                <c:pt idx="218">
                  <c:v>1.7152370874823519</c:v>
                </c:pt>
                <c:pt idx="219">
                  <c:v>1.5909372219551658</c:v>
                </c:pt>
                <c:pt idx="220">
                  <c:v>1.4655398917855313</c:v>
                </c:pt>
                <c:pt idx="221">
                  <c:v>1.3390461733665606</c:v>
                </c:pt>
                <c:pt idx="222">
                  <c:v>1.2114571514835526</c:v>
                </c:pt>
                <c:pt idx="223">
                  <c:v>1.0827739192777701</c:v>
                </c:pt>
                <c:pt idx="224">
                  <c:v>0.95299757820999165</c:v>
                </c:pt>
                <c:pt idx="225">
                  <c:v>0.82212923802384097</c:v>
                </c:pt>
                <c:pt idx="226">
                  <c:v>0.69017001670889733</c:v>
                </c:pt>
                <c:pt idx="227">
                  <c:v>0.55712104046358824</c:v>
                </c:pt>
                <c:pt idx="228">
                  <c:v>0.42298344365786789</c:v>
                </c:pt>
                <c:pt idx="229">
                  <c:v>0.28775836879568323</c:v>
                </c:pt>
                <c:pt idx="230">
                  <c:v>0.15144696647723055</c:v>
                </c:pt>
                <c:pt idx="231">
                  <c:v>1.4050395361005247E-2</c:v>
                </c:pt>
                <c:pt idx="232">
                  <c:v>-0.12443017787435293</c:v>
                </c:pt>
                <c:pt idx="233">
                  <c:v>-0.26399357856841643</c:v>
                </c:pt>
                <c:pt idx="234">
                  <c:v>-0.40463862411752577</c:v>
                </c:pt>
                <c:pt idx="235">
                  <c:v>-0.54636412401354195</c:v>
                </c:pt>
                <c:pt idx="236">
                  <c:v>-0.68916887988279296</c:v>
                </c:pt>
                <c:pt idx="237">
                  <c:v>-0.8330516855252118</c:v>
                </c:pt>
                <c:pt idx="238">
                  <c:v>-0.97801132695366344</c:v>
                </c:pt>
                <c:pt idx="239">
                  <c:v>-1.1240465824334576</c:v>
                </c:pt>
                <c:pt idx="240">
                  <c:v>-1.2711562225220456</c:v>
                </c:pt>
                <c:pt idx="241">
                  <c:v>-1.4193390101088983</c:v>
                </c:pt>
                <c:pt idx="242">
                  <c:v>-1.5685937004555617</c:v>
                </c:pt>
                <c:pt idx="243">
                  <c:v>-1.7189190412358888</c:v>
                </c:pt>
                <c:pt idx="244">
                  <c:v>-1.8703137725764445</c:v>
                </c:pt>
                <c:pt idx="245">
                  <c:v>-2.0227766270970813</c:v>
                </c:pt>
                <c:pt idx="246">
                  <c:v>-2.1763063299516814</c:v>
                </c:pt>
                <c:pt idx="247">
                  <c:v>-2.3309015988690658</c:v>
                </c:pt>
                <c:pt idx="248">
                  <c:v>-2.4865611441940643</c:v>
                </c:pt>
                <c:pt idx="249">
                  <c:v>-2.6432836689287464</c:v>
                </c:pt>
                <c:pt idx="250">
                  <c:v>-2.8010678687738086</c:v>
                </c:pt>
                <c:pt idx="251">
                  <c:v>-2.9599124321701176</c:v>
                </c:pt>
                <c:pt idx="252">
                  <c:v>-3.1198160403404023</c:v>
                </c:pt>
                <c:pt idx="253">
                  <c:v>-3.2807773673310985</c:v>
                </c:pt>
                <c:pt idx="254">
                  <c:v>-3.4427950800543381</c:v>
                </c:pt>
                <c:pt idx="255">
                  <c:v>-3.6058678383300817</c:v>
                </c:pt>
                <c:pt idx="256">
                  <c:v>-3.7699942949283947</c:v>
                </c:pt>
                <c:pt idx="257">
                  <c:v>-3.9351730956118582</c:v>
                </c:pt>
                <c:pt idx="258">
                  <c:v>-4.1014028791781199</c:v>
                </c:pt>
                <c:pt idx="259">
                  <c:v>-4.2686822775025739</c:v>
                </c:pt>
                <c:pt idx="260">
                  <c:v>-4.4370099155811751</c:v>
                </c:pt>
                <c:pt idx="261">
                  <c:v>-4.6063844115733774</c:v>
                </c:pt>
                <c:pt idx="262">
                  <c:v>-4.7768043768451998</c:v>
                </c:pt>
                <c:pt idx="263">
                  <c:v>-4.9482684160124135</c:v>
                </c:pt>
                <c:pt idx="264">
                  <c:v>-5.1207751269838493</c:v>
                </c:pt>
                <c:pt idx="265">
                  <c:v>-5.2943231010048226</c:v>
                </c:pt>
                <c:pt idx="266">
                  <c:v>-5.4689109227006698</c:v>
                </c:pt>
                <c:pt idx="267">
                  <c:v>-5.6445371701204001</c:v>
                </c:pt>
                <c:pt idx="268">
                  <c:v>-5.8212004147804564</c:v>
                </c:pt>
                <c:pt idx="269">
                  <c:v>-5.9988992217085784</c:v>
                </c:pt>
                <c:pt idx="270">
                  <c:v>-6.1776321494877733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7.678694558624315E-3</c:v>
                </c:pt>
                <c:pt idx="2">
                  <c:v>1.5353511040122208E-2</c:v>
                </c:pt>
                <c:pt idx="3">
                  <c:v>2.3024488218620492E-2</c:v>
                </c:pt>
                <c:pt idx="4">
                  <c:v>3.0691664773683996E-2</c:v>
                </c:pt>
                <c:pt idx="5">
                  <c:v>3.8355079291334672E-2</c:v>
                </c:pt>
                <c:pt idx="6">
                  <c:v>4.6014770265063877E-2</c:v>
                </c:pt>
                <c:pt idx="7">
                  <c:v>5.3670776096837805E-2</c:v>
                </c:pt>
                <c:pt idx="8">
                  <c:v>6.1323135098096115E-2</c:v>
                </c:pt>
                <c:pt idx="9">
                  <c:v>6.8971885490743706E-2</c:v>
                </c:pt>
                <c:pt idx="10">
                  <c:v>7.6617065408135746E-2</c:v>
                </c:pt>
                <c:pt idx="11">
                  <c:v>8.4258712896055799E-2</c:v>
                </c:pt>
                <c:pt idx="12">
                  <c:v>9.1896865913687203E-2</c:v>
                </c:pt>
                <c:pt idx="13">
                  <c:v>9.953156233457755E-2</c:v>
                </c:pt>
                <c:pt idx="14">
                  <c:v>0.10716283994759637</c:v>
                </c:pt>
                <c:pt idx="15">
                  <c:v>0.1147907364578859</c:v>
                </c:pt>
                <c:pt idx="16">
                  <c:v>0.12241528948780493</c:v>
                </c:pt>
                <c:pt idx="17">
                  <c:v>0.13003653657786576</c:v>
                </c:pt>
                <c:pt idx="18">
                  <c:v>0.13765451518766408</c:v>
                </c:pt>
                <c:pt idx="19">
                  <c:v>0.1452692626968019</c:v>
                </c:pt>
                <c:pt idx="20">
                  <c:v>0.15288081640580328</c:v>
                </c:pt>
                <c:pt idx="21">
                  <c:v>0.160489213537023</c:v>
                </c:pt>
                <c:pt idx="22">
                  <c:v>0.16809449123554779</c:v>
                </c:pt>
                <c:pt idx="23">
                  <c:v>0.17569668657009044</c:v>
                </c:pt>
                <c:pt idx="24">
                  <c:v>0.18329583653387635</c:v>
                </c:pt>
                <c:pt idx="25">
                  <c:v>0.19089197804552244</c:v>
                </c:pt>
                <c:pt idx="26">
                  <c:v>0.19848514794990857</c:v>
                </c:pt>
                <c:pt idx="27">
                  <c:v>0.20607538301904102</c:v>
                </c:pt>
                <c:pt idx="28">
                  <c:v>0.21366271995290792</c:v>
                </c:pt>
                <c:pt idx="29">
                  <c:v>0.22124719538032675</c:v>
                </c:pt>
                <c:pt idx="30">
                  <c:v>0.22882884585978336</c:v>
                </c:pt>
                <c:pt idx="31">
                  <c:v>0.23640770788026241</c:v>
                </c:pt>
                <c:pt idx="32">
                  <c:v>0.24398381786206921</c:v>
                </c:pt>
                <c:pt idx="33">
                  <c:v>0.25155721215764237</c:v>
                </c:pt>
                <c:pt idx="34">
                  <c:v>0.25912792705235738</c:v>
                </c:pt>
                <c:pt idx="35">
                  <c:v>0.2666959987653203</c:v>
                </c:pt>
                <c:pt idx="36">
                  <c:v>0.2742614634501519</c:v>
                </c:pt>
                <c:pt idx="37">
                  <c:v>0.28182435719576115</c:v>
                </c:pt>
                <c:pt idx="38">
                  <c:v>0.28938471602710841</c:v>
                </c:pt>
                <c:pt idx="39">
                  <c:v>0.2969425759059573</c:v>
                </c:pt>
                <c:pt idx="40">
                  <c:v>0.304497972731615</c:v>
                </c:pt>
                <c:pt idx="41">
                  <c:v>0.31205094234166053</c:v>
                </c:pt>
                <c:pt idx="42">
                  <c:v>0.31960152051266044</c:v>
                </c:pt>
                <c:pt idx="43">
                  <c:v>0.32714974296087107</c:v>
                </c:pt>
                <c:pt idx="44">
                  <c:v>0.33469564534292695</c:v>
                </c:pt>
                <c:pt idx="45">
                  <c:v>0.34223926325651455</c:v>
                </c:pt>
                <c:pt idx="46">
                  <c:v>0.34978063224103029</c:v>
                </c:pt>
                <c:pt idx="47">
                  <c:v>0.35731978777822243</c:v>
                </c:pt>
                <c:pt idx="48">
                  <c:v>0.36485676529281524</c:v>
                </c:pt>
                <c:pt idx="49">
                  <c:v>0.3723916001531149</c:v>
                </c:pt>
                <c:pt idx="50">
                  <c:v>0.3799243276715954</c:v>
                </c:pt>
                <c:pt idx="51">
                  <c:v>0.38745498310546361</c:v>
                </c:pt>
                <c:pt idx="52">
                  <c:v>0.39498360165720192</c:v>
                </c:pt>
                <c:pt idx="53">
                  <c:v>0.40251021847508639</c:v>
                </c:pt>
                <c:pt idx="54">
                  <c:v>0.41003486865367916</c:v>
                </c:pt>
                <c:pt idx="55">
                  <c:v>0.41755758723429309</c:v>
                </c:pt>
                <c:pt idx="56">
                  <c:v>0.42507840920542594</c:v>
                </c:pt>
                <c:pt idx="57">
                  <c:v>0.43259736950316224</c:v>
                </c:pt>
                <c:pt idx="58">
                  <c:v>0.44011450301153954</c:v>
                </c:pt>
                <c:pt idx="59">
                  <c:v>0.44762984456287658</c:v>
                </c:pt>
                <c:pt idx="60">
                  <c:v>0.45514342893805942</c:v>
                </c:pt>
                <c:pt idx="61">
                  <c:v>0.4626552908667822</c:v>
                </c:pt>
                <c:pt idx="62">
                  <c:v>0.47016546502773776</c:v>
                </c:pt>
                <c:pt idx="63">
                  <c:v>0.47767398604875383</c:v>
                </c:pt>
                <c:pt idx="64">
                  <c:v>0.48518088850686897</c:v>
                </c:pt>
                <c:pt idx="65">
                  <c:v>0.49268620692834236</c:v>
                </c:pt>
                <c:pt idx="66">
                  <c:v>0.50018997578859059</c:v>
                </c:pt>
                <c:pt idx="67">
                  <c:v>0.50769222951204329</c:v>
                </c:pt>
                <c:pt idx="68">
                  <c:v>0.51519300247190947</c:v>
                </c:pt>
                <c:pt idx="69">
                  <c:v>0.52269232898984341</c:v>
                </c:pt>
                <c:pt idx="70">
                  <c:v>0.53019024333549958</c:v>
                </c:pt>
                <c:pt idx="71">
                  <c:v>0.53768677972596257</c:v>
                </c:pt>
                <c:pt idx="72">
                  <c:v>0.54518197232503707</c:v>
                </c:pt>
                <c:pt idx="73">
                  <c:v>0.55267585524238116</c:v>
                </c:pt>
                <c:pt idx="74">
                  <c:v>0.560168462532461</c:v>
                </c:pt>
                <c:pt idx="75">
                  <c:v>0.5676598281933054</c:v>
                </c:pt>
                <c:pt idx="76">
                  <c:v>0.57514998616503121</c:v>
                </c:pt>
                <c:pt idx="77">
                  <c:v>0.58263897032810907</c:v>
                </c:pt>
                <c:pt idx="78">
                  <c:v>0.59012681450133131</c:v>
                </c:pt>
                <c:pt idx="79">
                  <c:v>0.59761355243943792</c:v>
                </c:pt>
                <c:pt idx="80">
                  <c:v>0.60509921783034915</c:v>
                </c:pt>
                <c:pt idx="81">
                  <c:v>0.61258384429194257</c:v>
                </c:pt>
                <c:pt idx="82">
                  <c:v>0.62006746536830082</c:v>
                </c:pt>
                <c:pt idx="83">
                  <c:v>0.62755011452534182</c:v>
                </c:pt>
                <c:pt idx="84">
                  <c:v>0.63503182514572509</c:v>
                </c:pt>
                <c:pt idx="85">
                  <c:v>0.64251263052290497</c:v>
                </c:pt>
                <c:pt idx="86">
                  <c:v>0.64999256385417392</c:v>
                </c:pt>
                <c:pt idx="87">
                  <c:v>0.65747165823250331</c:v>
                </c:pt>
                <c:pt idx="88">
                  <c:v>0.66494994663694373</c:v>
                </c:pt>
                <c:pt idx="89">
                  <c:v>0.67242746192129177</c:v>
                </c:pt>
                <c:pt idx="90">
                  <c:v>0.67990423680065348</c:v>
                </c:pt>
                <c:pt idx="91">
                  <c:v>0.68738030383544235</c:v>
                </c:pt>
                <c:pt idx="92">
                  <c:v>0.69485569541222481</c:v>
                </c:pt>
                <c:pt idx="93">
                  <c:v>0.70233044372066311</c:v>
                </c:pt>
                <c:pt idx="94">
                  <c:v>0.70980458072559083</c:v>
                </c:pt>
                <c:pt idx="95">
                  <c:v>0.71727813813296981</c:v>
                </c:pt>
                <c:pt idx="96">
                  <c:v>0.72475114734809298</c:v>
                </c:pt>
                <c:pt idx="97">
                  <c:v>0.73222363942388036</c:v>
                </c:pt>
                <c:pt idx="98">
                  <c:v>0.73969564499641638</c:v>
                </c:pt>
                <c:pt idx="99">
                  <c:v>0.74716719420393263</c:v>
                </c:pt>
                <c:pt idx="100">
                  <c:v>0.75463831658416947</c:v>
                </c:pt>
                <c:pt idx="101">
                  <c:v>0.76210904094336951</c:v>
                </c:pt>
                <c:pt idx="102">
                  <c:v>0.76957939518799467</c:v>
                </c:pt>
                <c:pt idx="103">
                  <c:v>0.77704940610765139</c:v>
                </c:pt>
                <c:pt idx="104">
                  <c:v>0.78451909909496154</c:v>
                </c:pt>
                <c:pt idx="105">
                  <c:v>0.79198849778618574</c:v>
                </c:pt>
                <c:pt idx="106">
                  <c:v>0.79945762360749995</c:v>
                </c:pt>
                <c:pt idx="107">
                  <c:v>0.80692649522013216</c:v>
                </c:pt>
                <c:pt idx="108">
                  <c:v>0.81439512787898005</c:v>
                </c:pt>
                <c:pt idx="109">
                  <c:v>0.82186353275787127</c:v>
                </c:pt>
                <c:pt idx="110">
                  <c:v>0.82933171634321856</c:v>
                </c:pt>
                <c:pt idx="111">
                  <c:v>0.83679968002941796</c:v>
                </c:pt>
                <c:pt idx="112">
                  <c:v>0.84426742002742972</c:v>
                </c:pt>
                <c:pt idx="113">
                  <c:v>0.85173492761441072</c:v>
                </c:pt>
                <c:pt idx="114">
                  <c:v>0.85920218965138528</c:v>
                </c:pt>
                <c:pt idx="115">
                  <c:v>0.86666918923887115</c:v>
                </c:pt>
                <c:pt idx="116">
                  <c:v>0.87413590638733574</c:v>
                </c:pt>
                <c:pt idx="117">
                  <c:v>0.88160231862352068</c:v>
                </c:pt>
                <c:pt idx="118">
                  <c:v>0.88906840149962274</c:v>
                </c:pt>
                <c:pt idx="119">
                  <c:v>0.89653412900276586</c:v>
                </c:pt>
                <c:pt idx="120">
                  <c:v>0.90399947387671187</c:v>
                </c:pt>
                <c:pt idx="121">
                  <c:v>0.9114644078720201</c:v>
                </c:pt>
                <c:pt idx="122">
                  <c:v>0.9189289019401542</c:v>
                </c:pt>
                <c:pt idx="123">
                  <c:v>0.92639292638453741</c:v>
                </c:pt>
                <c:pt idx="124">
                  <c:v>0.93385645097880643</c:v>
                </c:pt>
                <c:pt idx="125">
                  <c:v>0.94131944506010012</c:v>
                </c:pt>
                <c:pt idx="126">
                  <c:v>0.94878187760328525</c:v>
                </c:pt>
                <c:pt idx="127">
                  <c:v>0.95624371728054636</c:v>
                </c:pt>
                <c:pt idx="128">
                  <c:v>0.96370493250965605</c:v>
                </c:pt>
                <c:pt idx="129">
                  <c:v>0.9711654914934259</c:v>
                </c:pt>
                <c:pt idx="130">
                  <c:v>0.97862536225222596</c:v>
                </c:pt>
                <c:pt idx="131">
                  <c:v>0.9860845126510166</c:v>
                </c:pt>
                <c:pt idx="132">
                  <c:v>0.99354291042199738</c:v>
                </c:pt>
                <c:pt idx="133">
                  <c:v>1.0010005231837305</c:v>
                </c:pt>
                <c:pt idx="134">
                  <c:v>1.0084573184574053</c:v>
                </c:pt>
                <c:pt idx="135">
                  <c:v>1.01591326368077</c:v>
                </c:pt>
                <c:pt idx="136">
                  <c:v>1.0233683262201436</c:v>
                </c:pt>
                <c:pt idx="137">
                  <c:v>1.0308224733808429</c:v>
                </c:pt>
                <c:pt idx="138">
                  <c:v>1.038275672416286</c:v>
                </c:pt>
                <c:pt idx="139">
                  <c:v>1.045727890535991</c:v>
                </c:pt>
                <c:pt idx="140">
                  <c:v>1.0531790949126423</c:v>
                </c:pt>
                <c:pt idx="141">
                  <c:v>1.0606292526883687</c:v>
                </c:pt>
                <c:pt idx="142">
                  <c:v>1.0680783309803508</c:v>
                </c:pt>
                <c:pt idx="143">
                  <c:v>1.0755262968858543</c:v>
                </c:pt>
                <c:pt idx="144">
                  <c:v>1.0829731174867725</c:v>
                </c:pt>
                <c:pt idx="145">
                  <c:v>1.090418759853742</c:v>
                </c:pt>
                <c:pt idx="146">
                  <c:v>1.0978631910498928</c:v>
                </c:pt>
                <c:pt idx="147">
                  <c:v>1.1053063781342778</c:v>
                </c:pt>
                <c:pt idx="148">
                  <c:v>1.1127482881650235</c:v>
                </c:pt>
                <c:pt idx="149">
                  <c:v>1.1201888882022371</c:v>
                </c:pt>
                <c:pt idx="150">
                  <c:v>1.127628145310698</c:v>
                </c:pt>
                <c:pt idx="151">
                  <c:v>1.1350660265623611</c:v>
                </c:pt>
                <c:pt idx="152">
                  <c:v>1.1425024990386923</c:v>
                </c:pt>
                <c:pt idx="153">
                  <c:v>1.1499375298328556</c:v>
                </c:pt>
                <c:pt idx="154">
                  <c:v>1.1573710860517685</c:v>
                </c:pt>
                <c:pt idx="155">
                  <c:v>1.1648031348180388</c:v>
                </c:pt>
                <c:pt idx="156">
                  <c:v>1.1722336432717964</c:v>
                </c:pt>
                <c:pt idx="157">
                  <c:v>1.1796625785724308</c:v>
                </c:pt>
                <c:pt idx="158">
                  <c:v>1.1870899079002433</c:v>
                </c:pt>
                <c:pt idx="159">
                  <c:v>1.1945155984580216</c:v>
                </c:pt>
                <c:pt idx="160">
                  <c:v>1.2019396174725465</c:v>
                </c:pt>
                <c:pt idx="161">
                  <c:v>1.2093619321960354</c:v>
                </c:pt>
                <c:pt idx="162">
                  <c:v>1.2167825099075269</c:v>
                </c:pt>
                <c:pt idx="163">
                  <c:v>1.2242013179142164</c:v>
                </c:pt>
                <c:pt idx="164">
                  <c:v>1.2316183235527418</c:v>
                </c:pt>
                <c:pt idx="165">
                  <c:v>1.2390334941904273</c:v>
                </c:pt>
                <c:pt idx="166">
                  <c:v>1.2464467972264861</c:v>
                </c:pt>
                <c:pt idx="167">
                  <c:v>1.2538582000931886</c:v>
                </c:pt>
                <c:pt idx="168">
                  <c:v>1.2612676702569945</c:v>
                </c:pt>
                <c:pt idx="169">
                  <c:v>1.2686751752196563</c:v>
                </c:pt>
                <c:pt idx="170">
                  <c:v>1.2760806825192927</c:v>
                </c:pt>
                <c:pt idx="171">
                  <c:v>1.2834841597314353</c:v>
                </c:pt>
                <c:pt idx="172">
                  <c:v>1.2908855744700516</c:v>
                </c:pt>
                <c:pt idx="173">
                  <c:v>1.298284894388545</c:v>
                </c:pt>
                <c:pt idx="174">
                  <c:v>1.3056820871807326</c:v>
                </c:pt>
                <c:pt idx="175">
                  <c:v>1.3130771205818041</c:v>
                </c:pt>
                <c:pt idx="176">
                  <c:v>1.3204699623692611</c:v>
                </c:pt>
                <c:pt idx="177">
                  <c:v>1.3278605803638397</c:v>
                </c:pt>
                <c:pt idx="178">
                  <c:v>1.3352489424304166</c:v>
                </c:pt>
                <c:pt idx="179">
                  <c:v>1.3426350164788989</c:v>
                </c:pt>
                <c:pt idx="180">
                  <c:v>1.350018770465101</c:v>
                </c:pt>
                <c:pt idx="181">
                  <c:v>1.3574001723916054</c:v>
                </c:pt>
                <c:pt idx="182">
                  <c:v>1.3647791903086131</c:v>
                </c:pt>
                <c:pt idx="183">
                  <c:v>1.3721557923147794</c:v>
                </c:pt>
                <c:pt idx="184">
                  <c:v>1.3795299465580395</c:v>
                </c:pt>
                <c:pt idx="185">
                  <c:v>1.386901621236422</c:v>
                </c:pt>
                <c:pt idx="186">
                  <c:v>1.3942707845988522</c:v>
                </c:pt>
                <c:pt idx="187">
                  <c:v>1.401637404945945</c:v>
                </c:pt>
                <c:pt idx="188">
                  <c:v>1.4090014506307884</c:v>
                </c:pt>
                <c:pt idx="189">
                  <c:v>1.4163628900597174</c:v>
                </c:pt>
                <c:pt idx="190">
                  <c:v>1.4237216916930786</c:v>
                </c:pt>
                <c:pt idx="191">
                  <c:v>1.4310778240459872</c:v>
                </c:pt>
                <c:pt idx="192">
                  <c:v>1.4384312556890737</c:v>
                </c:pt>
                <c:pt idx="193">
                  <c:v>1.4457819552492257</c:v>
                </c:pt>
                <c:pt idx="194">
                  <c:v>1.4531298914103186</c:v>
                </c:pt>
                <c:pt idx="195">
                  <c:v>1.4604750329139409</c:v>
                </c:pt>
                <c:pt idx="196">
                  <c:v>1.4678173485601116</c:v>
                </c:pt>
                <c:pt idx="197">
                  <c:v>1.4751568072079906</c:v>
                </c:pt>
                <c:pt idx="198">
                  <c:v>1.4824933777765816</c:v>
                </c:pt>
                <c:pt idx="199">
                  <c:v>1.4898270292454294</c:v>
                </c:pt>
                <c:pt idx="200">
                  <c:v>1.4971577306553101</c:v>
                </c:pt>
                <c:pt idx="201">
                  <c:v>1.5044854511089143</c:v>
                </c:pt>
                <c:pt idx="202">
                  <c:v>1.511810159771525</c:v>
                </c:pt>
                <c:pt idx="203">
                  <c:v>1.5191318258716895</c:v>
                </c:pt>
                <c:pt idx="204">
                  <c:v>1.5264504187018837</c:v>
                </c:pt>
                <c:pt idx="205">
                  <c:v>1.5337659076191723</c:v>
                </c:pt>
                <c:pt idx="206">
                  <c:v>1.541078262045863</c:v>
                </c:pt>
                <c:pt idx="207">
                  <c:v>1.5483874514701534</c:v>
                </c:pt>
                <c:pt idx="208">
                  <c:v>1.5556934454467748</c:v>
                </c:pt>
                <c:pt idx="209">
                  <c:v>1.5629962135976279</c:v>
                </c:pt>
                <c:pt idx="210">
                  <c:v>1.5702957256124148</c:v>
                </c:pt>
                <c:pt idx="211">
                  <c:v>1.5775919512492658</c:v>
                </c:pt>
                <c:pt idx="212">
                  <c:v>1.5848848603353589</c:v>
                </c:pt>
                <c:pt idx="213">
                  <c:v>1.5921744227675365</c:v>
                </c:pt>
                <c:pt idx="214">
                  <c:v>1.599460608512915</c:v>
                </c:pt>
                <c:pt idx="215">
                  <c:v>1.6067433876094912</c:v>
                </c:pt>
                <c:pt idx="216">
                  <c:v>1.6140227301667409</c:v>
                </c:pt>
                <c:pt idx="217">
                  <c:v>1.6212986063662151</c:v>
                </c:pt>
                <c:pt idx="218">
                  <c:v>1.6285709864621303</c:v>
                </c:pt>
                <c:pt idx="219">
                  <c:v>1.6358398407819525</c:v>
                </c:pt>
                <c:pt idx="220">
                  <c:v>1.6431051397269787</c:v>
                </c:pt>
                <c:pt idx="221">
                  <c:v>1.650366853772911</c:v>
                </c:pt>
                <c:pt idx="222">
                  <c:v>1.6576249534704284</c:v>
                </c:pt>
                <c:pt idx="223">
                  <c:v>1.6648794094457511</c:v>
                </c:pt>
                <c:pt idx="224">
                  <c:v>1.6721301924012022</c:v>
                </c:pt>
                <c:pt idx="225">
                  <c:v>1.6793772731157635</c:v>
                </c:pt>
                <c:pt idx="226">
                  <c:v>1.6866206224456259</c:v>
                </c:pt>
                <c:pt idx="227">
                  <c:v>1.693860211324737</c:v>
                </c:pt>
                <c:pt idx="228">
                  <c:v>1.7010960107653421</c:v>
                </c:pt>
                <c:pt idx="229">
                  <c:v>1.7083279918585217</c:v>
                </c:pt>
                <c:pt idx="230">
                  <c:v>1.7155561257747229</c:v>
                </c:pt>
                <c:pt idx="231">
                  <c:v>1.7227803837642883</c:v>
                </c:pt>
                <c:pt idx="232">
                  <c:v>1.7300007371579775</c:v>
                </c:pt>
                <c:pt idx="233">
                  <c:v>1.7372171573674864</c:v>
                </c:pt>
                <c:pt idx="234">
                  <c:v>1.7444296158859602</c:v>
                </c:pt>
                <c:pt idx="235">
                  <c:v>1.7516380842885027</c:v>
                </c:pt>
                <c:pt idx="236">
                  <c:v>1.7588425342326799</c:v>
                </c:pt>
                <c:pt idx="237">
                  <c:v>1.7660429374590205</c:v>
                </c:pt>
                <c:pt idx="238">
                  <c:v>1.7732392657915106</c:v>
                </c:pt>
                <c:pt idx="239">
                  <c:v>1.7804314911380836</c:v>
                </c:pt>
                <c:pt idx="240">
                  <c:v>1.7876195854911068</c:v>
                </c:pt>
                <c:pt idx="241">
                  <c:v>1.7948035209278619</c:v>
                </c:pt>
                <c:pt idx="242">
                  <c:v>1.8019832696110218</c:v>
                </c:pt>
                <c:pt idx="243">
                  <c:v>1.8091588037891229</c:v>
                </c:pt>
                <c:pt idx="244">
                  <c:v>1.8163300957970314</c:v>
                </c:pt>
                <c:pt idx="245">
                  <c:v>1.8234971180564072</c:v>
                </c:pt>
                <c:pt idx="246">
                  <c:v>1.8306598430761618</c:v>
                </c:pt>
                <c:pt idx="247">
                  <c:v>1.8378182434529113</c:v>
                </c:pt>
                <c:pt idx="248">
                  <c:v>1.8449722918714262</c:v>
                </c:pt>
                <c:pt idx="249">
                  <c:v>1.8521219611050748</c:v>
                </c:pt>
                <c:pt idx="250">
                  <c:v>1.8592672240162638</c:v>
                </c:pt>
                <c:pt idx="251">
                  <c:v>1.8664080535568734</c:v>
                </c:pt>
                <c:pt idx="252">
                  <c:v>1.8735444227686879</c:v>
                </c:pt>
                <c:pt idx="253">
                  <c:v>1.8806763047838215</c:v>
                </c:pt>
                <c:pt idx="254">
                  <c:v>1.8878036728251402</c:v>
                </c:pt>
                <c:pt idx="255">
                  <c:v>1.894926500206678</c:v>
                </c:pt>
                <c:pt idx="256">
                  <c:v>1.90204476033405</c:v>
                </c:pt>
                <c:pt idx="257">
                  <c:v>1.90915842670486</c:v>
                </c:pt>
                <c:pt idx="258">
                  <c:v>1.9162674729091032</c:v>
                </c:pt>
                <c:pt idx="259">
                  <c:v>1.9233718726295652</c:v>
                </c:pt>
                <c:pt idx="260">
                  <c:v>1.9304715996422162</c:v>
                </c:pt>
                <c:pt idx="261">
                  <c:v>1.9375666278165997</c:v>
                </c:pt>
                <c:pt idx="262">
                  <c:v>1.9446569311162183</c:v>
                </c:pt>
                <c:pt idx="263">
                  <c:v>1.951742483598913</c:v>
                </c:pt>
                <c:pt idx="264">
                  <c:v>1.9588232594172401</c:v>
                </c:pt>
                <c:pt idx="265">
                  <c:v>1.9658992328188416</c:v>
                </c:pt>
                <c:pt idx="266">
                  <c:v>1.9729703781468115</c:v>
                </c:pt>
                <c:pt idx="267">
                  <c:v>1.9800366698400589</c:v>
                </c:pt>
                <c:pt idx="268">
                  <c:v>1.9870980824336646</c:v>
                </c:pt>
                <c:pt idx="269">
                  <c:v>1.9941545905592339</c:v>
                </c:pt>
                <c:pt idx="270">
                  <c:v>2.0012061689452461</c:v>
                </c:pt>
              </c:numCache>
            </c:numRef>
          </c:xVal>
          <c:yVal>
            <c:numRef>
              <c:f>'0ft'!$G$19:$G$289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7.678694558624315E-3</c:v>
                </c:pt>
                <c:pt idx="2">
                  <c:v>1.5353511040122208E-2</c:v>
                </c:pt>
                <c:pt idx="3">
                  <c:v>2.3024488218620492E-2</c:v>
                </c:pt>
                <c:pt idx="4">
                  <c:v>3.0691664773683996E-2</c:v>
                </c:pt>
                <c:pt idx="5">
                  <c:v>3.8355079291334672E-2</c:v>
                </c:pt>
                <c:pt idx="6">
                  <c:v>4.6014770265063877E-2</c:v>
                </c:pt>
                <c:pt idx="7">
                  <c:v>5.3670776096837805E-2</c:v>
                </c:pt>
                <c:pt idx="8">
                  <c:v>6.1323135098096115E-2</c:v>
                </c:pt>
                <c:pt idx="9">
                  <c:v>6.8971885490743706E-2</c:v>
                </c:pt>
                <c:pt idx="10">
                  <c:v>7.6617065408135746E-2</c:v>
                </c:pt>
                <c:pt idx="11">
                  <c:v>8.4258712896055799E-2</c:v>
                </c:pt>
                <c:pt idx="12">
                  <c:v>9.1896865913687203E-2</c:v>
                </c:pt>
                <c:pt idx="13">
                  <c:v>9.953156233457755E-2</c:v>
                </c:pt>
                <c:pt idx="14">
                  <c:v>0.10716283994759637</c:v>
                </c:pt>
                <c:pt idx="15">
                  <c:v>0.1147907364578859</c:v>
                </c:pt>
                <c:pt idx="16">
                  <c:v>0.12241528948780493</c:v>
                </c:pt>
                <c:pt idx="17">
                  <c:v>0.13003653657786576</c:v>
                </c:pt>
                <c:pt idx="18">
                  <c:v>0.13765451518766408</c:v>
                </c:pt>
                <c:pt idx="19">
                  <c:v>0.1452692626968019</c:v>
                </c:pt>
                <c:pt idx="20">
                  <c:v>0.15288081640580328</c:v>
                </c:pt>
                <c:pt idx="21">
                  <c:v>0.160489213537023</c:v>
                </c:pt>
                <c:pt idx="22">
                  <c:v>0.16809449123554779</c:v>
                </c:pt>
                <c:pt idx="23">
                  <c:v>0.17569668657009044</c:v>
                </c:pt>
                <c:pt idx="24">
                  <c:v>0.18329583653387635</c:v>
                </c:pt>
                <c:pt idx="25">
                  <c:v>0.19089197804552244</c:v>
                </c:pt>
                <c:pt idx="26">
                  <c:v>0.19848514794990857</c:v>
                </c:pt>
                <c:pt idx="27">
                  <c:v>0.20607538301904102</c:v>
                </c:pt>
                <c:pt idx="28">
                  <c:v>0.21366271995290792</c:v>
                </c:pt>
                <c:pt idx="29">
                  <c:v>0.22124719538032675</c:v>
                </c:pt>
                <c:pt idx="30">
                  <c:v>0.22882884585978336</c:v>
                </c:pt>
                <c:pt idx="31">
                  <c:v>0.23640770788026241</c:v>
                </c:pt>
                <c:pt idx="32">
                  <c:v>0.24398381786206921</c:v>
                </c:pt>
                <c:pt idx="33">
                  <c:v>0.25155721215764237</c:v>
                </c:pt>
                <c:pt idx="34">
                  <c:v>0.25912792705235738</c:v>
                </c:pt>
                <c:pt idx="35">
                  <c:v>0.2666959987653203</c:v>
                </c:pt>
                <c:pt idx="36">
                  <c:v>0.2742614634501519</c:v>
                </c:pt>
                <c:pt idx="37">
                  <c:v>0.28182435719576115</c:v>
                </c:pt>
                <c:pt idx="38">
                  <c:v>0.28938471602710841</c:v>
                </c:pt>
                <c:pt idx="39">
                  <c:v>0.2969425759059573</c:v>
                </c:pt>
                <c:pt idx="40">
                  <c:v>0.304497972731615</c:v>
                </c:pt>
                <c:pt idx="41">
                  <c:v>0.31205094234166053</c:v>
                </c:pt>
                <c:pt idx="42">
                  <c:v>0.31960152051266044</c:v>
                </c:pt>
                <c:pt idx="43">
                  <c:v>0.32714974296087107</c:v>
                </c:pt>
                <c:pt idx="44">
                  <c:v>0.33469564534292695</c:v>
                </c:pt>
                <c:pt idx="45">
                  <c:v>0.34223926325651455</c:v>
                </c:pt>
                <c:pt idx="46">
                  <c:v>0.34978063224103029</c:v>
                </c:pt>
                <c:pt idx="47">
                  <c:v>0.35731978777822243</c:v>
                </c:pt>
                <c:pt idx="48">
                  <c:v>0.36485676529281524</c:v>
                </c:pt>
                <c:pt idx="49">
                  <c:v>0.3723916001531149</c:v>
                </c:pt>
                <c:pt idx="50">
                  <c:v>0.3799243276715954</c:v>
                </c:pt>
                <c:pt idx="51">
                  <c:v>0.38745498310546361</c:v>
                </c:pt>
                <c:pt idx="52">
                  <c:v>0.39498360165720192</c:v>
                </c:pt>
                <c:pt idx="53">
                  <c:v>0.40251021847508639</c:v>
                </c:pt>
                <c:pt idx="54">
                  <c:v>0.41003486865367916</c:v>
                </c:pt>
                <c:pt idx="55">
                  <c:v>0.41755758723429309</c:v>
                </c:pt>
                <c:pt idx="56">
                  <c:v>0.42507840920542594</c:v>
                </c:pt>
                <c:pt idx="57">
                  <c:v>0.43259736950316224</c:v>
                </c:pt>
                <c:pt idx="58">
                  <c:v>0.44011450301153954</c:v>
                </c:pt>
                <c:pt idx="59">
                  <c:v>0.44762984456287658</c:v>
                </c:pt>
                <c:pt idx="60">
                  <c:v>0.45514342893805942</c:v>
                </c:pt>
                <c:pt idx="61">
                  <c:v>0.4626552908667822</c:v>
                </c:pt>
                <c:pt idx="62">
                  <c:v>0.47016546502773776</c:v>
                </c:pt>
                <c:pt idx="63">
                  <c:v>0.47767398604875383</c:v>
                </c:pt>
                <c:pt idx="64">
                  <c:v>0.48518088850686897</c:v>
                </c:pt>
                <c:pt idx="65">
                  <c:v>0.49268620692834236</c:v>
                </c:pt>
                <c:pt idx="66">
                  <c:v>0.50018997578859059</c:v>
                </c:pt>
                <c:pt idx="67">
                  <c:v>0.50769222951204329</c:v>
                </c:pt>
                <c:pt idx="68">
                  <c:v>0.51519300247190947</c:v>
                </c:pt>
                <c:pt idx="69">
                  <c:v>0.52269232898984341</c:v>
                </c:pt>
                <c:pt idx="70">
                  <c:v>0.53019024333549958</c:v>
                </c:pt>
                <c:pt idx="71">
                  <c:v>0.53768677972596257</c:v>
                </c:pt>
                <c:pt idx="72">
                  <c:v>0.54518197232503707</c:v>
                </c:pt>
                <c:pt idx="73">
                  <c:v>0.55267585524238116</c:v>
                </c:pt>
                <c:pt idx="74">
                  <c:v>0.560168462532461</c:v>
                </c:pt>
                <c:pt idx="75">
                  <c:v>0.5676598281933054</c:v>
                </c:pt>
                <c:pt idx="76">
                  <c:v>0.57514998616503121</c:v>
                </c:pt>
                <c:pt idx="77">
                  <c:v>0.58263897032810907</c:v>
                </c:pt>
                <c:pt idx="78">
                  <c:v>0.59012681450133131</c:v>
                </c:pt>
                <c:pt idx="79">
                  <c:v>0.59761355243943792</c:v>
                </c:pt>
                <c:pt idx="80">
                  <c:v>0.60509921783034915</c:v>
                </c:pt>
                <c:pt idx="81">
                  <c:v>0.61258384429194257</c:v>
                </c:pt>
                <c:pt idx="82">
                  <c:v>0.62006746536830082</c:v>
                </c:pt>
                <c:pt idx="83">
                  <c:v>0.62755011452534182</c:v>
                </c:pt>
                <c:pt idx="84">
                  <c:v>0.63503182514572509</c:v>
                </c:pt>
                <c:pt idx="85">
                  <c:v>0.64251263052290497</c:v>
                </c:pt>
                <c:pt idx="86">
                  <c:v>0.64999256385417392</c:v>
                </c:pt>
                <c:pt idx="87">
                  <c:v>0.65747165823250331</c:v>
                </c:pt>
                <c:pt idx="88">
                  <c:v>0.66494994663694373</c:v>
                </c:pt>
                <c:pt idx="89">
                  <c:v>0.67242746192129177</c:v>
                </c:pt>
                <c:pt idx="90">
                  <c:v>0.67990423680065348</c:v>
                </c:pt>
                <c:pt idx="91">
                  <c:v>0.68738030383544235</c:v>
                </c:pt>
                <c:pt idx="92">
                  <c:v>0.69485569541222481</c:v>
                </c:pt>
                <c:pt idx="93">
                  <c:v>0.70233044372066311</c:v>
                </c:pt>
                <c:pt idx="94">
                  <c:v>0.70980458072559083</c:v>
                </c:pt>
                <c:pt idx="95">
                  <c:v>0.71727813813296981</c:v>
                </c:pt>
                <c:pt idx="96">
                  <c:v>0.72475114734809298</c:v>
                </c:pt>
                <c:pt idx="97">
                  <c:v>0.73222363942388036</c:v>
                </c:pt>
                <c:pt idx="98">
                  <c:v>0.73969564499641638</c:v>
                </c:pt>
                <c:pt idx="99">
                  <c:v>0.74716719420393263</c:v>
                </c:pt>
                <c:pt idx="100">
                  <c:v>0.75463831658416947</c:v>
                </c:pt>
                <c:pt idx="101">
                  <c:v>0.76210904094336951</c:v>
                </c:pt>
                <c:pt idx="102">
                  <c:v>0.76957939518799467</c:v>
                </c:pt>
                <c:pt idx="103">
                  <c:v>0.77704940610765139</c:v>
                </c:pt>
                <c:pt idx="104">
                  <c:v>0.78451909909496154</c:v>
                </c:pt>
                <c:pt idx="105">
                  <c:v>0.79198849778618574</c:v>
                </c:pt>
                <c:pt idx="106">
                  <c:v>0.79945762360749995</c:v>
                </c:pt>
                <c:pt idx="107">
                  <c:v>0.80692649522013216</c:v>
                </c:pt>
                <c:pt idx="108">
                  <c:v>0.81439512787898005</c:v>
                </c:pt>
                <c:pt idx="109">
                  <c:v>0.82186353275787127</c:v>
                </c:pt>
                <c:pt idx="110">
                  <c:v>0.82933171634321856</c:v>
                </c:pt>
                <c:pt idx="111">
                  <c:v>0.83679968002941796</c:v>
                </c:pt>
                <c:pt idx="112">
                  <c:v>0.84426742002742972</c:v>
                </c:pt>
                <c:pt idx="113">
                  <c:v>0.85173492761441072</c:v>
                </c:pt>
                <c:pt idx="114">
                  <c:v>0.85920218965138528</c:v>
                </c:pt>
                <c:pt idx="115">
                  <c:v>0.86666918923887115</c:v>
                </c:pt>
                <c:pt idx="116">
                  <c:v>0.87413590638733574</c:v>
                </c:pt>
                <c:pt idx="117">
                  <c:v>0.88160231862352068</c:v>
                </c:pt>
                <c:pt idx="118">
                  <c:v>0.88906840149962274</c:v>
                </c:pt>
                <c:pt idx="119">
                  <c:v>0.89653412900276586</c:v>
                </c:pt>
                <c:pt idx="120">
                  <c:v>0.90399947387671187</c:v>
                </c:pt>
                <c:pt idx="121">
                  <c:v>0.9114644078720201</c:v>
                </c:pt>
                <c:pt idx="122">
                  <c:v>0.9189289019401542</c:v>
                </c:pt>
                <c:pt idx="123">
                  <c:v>0.92639292638453741</c:v>
                </c:pt>
                <c:pt idx="124">
                  <c:v>0.93385645097880643</c:v>
                </c:pt>
                <c:pt idx="125">
                  <c:v>0.94131944506010012</c:v>
                </c:pt>
                <c:pt idx="126">
                  <c:v>0.94878187760328525</c:v>
                </c:pt>
                <c:pt idx="127">
                  <c:v>0.95624371728054636</c:v>
                </c:pt>
                <c:pt idx="128">
                  <c:v>0.96370493250965605</c:v>
                </c:pt>
                <c:pt idx="129">
                  <c:v>0.9711654914934259</c:v>
                </c:pt>
                <c:pt idx="130">
                  <c:v>0.97862536225222596</c:v>
                </c:pt>
                <c:pt idx="131">
                  <c:v>0.9860845126510166</c:v>
                </c:pt>
                <c:pt idx="132">
                  <c:v>0.99354291042199738</c:v>
                </c:pt>
                <c:pt idx="133">
                  <c:v>1.0010005231837305</c:v>
                </c:pt>
                <c:pt idx="134">
                  <c:v>1.0084573184574053</c:v>
                </c:pt>
                <c:pt idx="135">
                  <c:v>1.01591326368077</c:v>
                </c:pt>
                <c:pt idx="136">
                  <c:v>1.0233683262201436</c:v>
                </c:pt>
                <c:pt idx="137">
                  <c:v>1.0308224733808429</c:v>
                </c:pt>
                <c:pt idx="138">
                  <c:v>1.038275672416286</c:v>
                </c:pt>
                <c:pt idx="139">
                  <c:v>1.045727890535991</c:v>
                </c:pt>
                <c:pt idx="140">
                  <c:v>1.0531790949126423</c:v>
                </c:pt>
                <c:pt idx="141">
                  <c:v>1.0606292526883687</c:v>
                </c:pt>
                <c:pt idx="142">
                  <c:v>1.0680783309803508</c:v>
                </c:pt>
                <c:pt idx="143">
                  <c:v>1.0755262968858543</c:v>
                </c:pt>
                <c:pt idx="144">
                  <c:v>1.0829731174867725</c:v>
                </c:pt>
                <c:pt idx="145">
                  <c:v>1.090418759853742</c:v>
                </c:pt>
                <c:pt idx="146">
                  <c:v>1.0978631910498928</c:v>
                </c:pt>
                <c:pt idx="147">
                  <c:v>1.1053063781342778</c:v>
                </c:pt>
                <c:pt idx="148">
                  <c:v>1.1127482881650235</c:v>
                </c:pt>
                <c:pt idx="149">
                  <c:v>1.1201888882022371</c:v>
                </c:pt>
                <c:pt idx="150">
                  <c:v>1.127628145310698</c:v>
                </c:pt>
                <c:pt idx="151">
                  <c:v>1.1350660265623611</c:v>
                </c:pt>
                <c:pt idx="152">
                  <c:v>1.1425024990386923</c:v>
                </c:pt>
                <c:pt idx="153">
                  <c:v>1.1499375298328556</c:v>
                </c:pt>
                <c:pt idx="154">
                  <c:v>1.1573710860517685</c:v>
                </c:pt>
                <c:pt idx="155">
                  <c:v>1.1648031348180388</c:v>
                </c:pt>
                <c:pt idx="156">
                  <c:v>1.1722336432717964</c:v>
                </c:pt>
                <c:pt idx="157">
                  <c:v>1.1796625785724308</c:v>
                </c:pt>
                <c:pt idx="158">
                  <c:v>1.1870899079002433</c:v>
                </c:pt>
                <c:pt idx="159">
                  <c:v>1.1945155984580216</c:v>
                </c:pt>
                <c:pt idx="160">
                  <c:v>1.2019396174725465</c:v>
                </c:pt>
                <c:pt idx="161">
                  <c:v>1.2093619321960354</c:v>
                </c:pt>
                <c:pt idx="162">
                  <c:v>1.2167825099075269</c:v>
                </c:pt>
                <c:pt idx="163">
                  <c:v>1.2242013179142164</c:v>
                </c:pt>
                <c:pt idx="164">
                  <c:v>1.2316183235527418</c:v>
                </c:pt>
                <c:pt idx="165">
                  <c:v>1.2390334941904273</c:v>
                </c:pt>
                <c:pt idx="166">
                  <c:v>1.2464467972264861</c:v>
                </c:pt>
                <c:pt idx="167">
                  <c:v>1.2538582000931886</c:v>
                </c:pt>
                <c:pt idx="168">
                  <c:v>1.2612676702569945</c:v>
                </c:pt>
                <c:pt idx="169">
                  <c:v>1.2686751752196563</c:v>
                </c:pt>
                <c:pt idx="170">
                  <c:v>1.2760806825192927</c:v>
                </c:pt>
                <c:pt idx="171">
                  <c:v>1.2834841597314353</c:v>
                </c:pt>
                <c:pt idx="172">
                  <c:v>1.2908855744700516</c:v>
                </c:pt>
                <c:pt idx="173">
                  <c:v>1.298284894388545</c:v>
                </c:pt>
                <c:pt idx="174">
                  <c:v>1.3056820871807326</c:v>
                </c:pt>
                <c:pt idx="175">
                  <c:v>1.3130771205818041</c:v>
                </c:pt>
                <c:pt idx="176">
                  <c:v>1.3204699623692611</c:v>
                </c:pt>
                <c:pt idx="177">
                  <c:v>1.3278605803638397</c:v>
                </c:pt>
                <c:pt idx="178">
                  <c:v>1.3352489424304166</c:v>
                </c:pt>
                <c:pt idx="179">
                  <c:v>1.3426350164788989</c:v>
                </c:pt>
                <c:pt idx="180">
                  <c:v>1.350018770465101</c:v>
                </c:pt>
                <c:pt idx="181">
                  <c:v>1.3574001723916054</c:v>
                </c:pt>
                <c:pt idx="182">
                  <c:v>1.3647791903086131</c:v>
                </c:pt>
                <c:pt idx="183">
                  <c:v>1.3721557923147794</c:v>
                </c:pt>
                <c:pt idx="184">
                  <c:v>1.3795299465580395</c:v>
                </c:pt>
                <c:pt idx="185">
                  <c:v>1.386901621236422</c:v>
                </c:pt>
                <c:pt idx="186">
                  <c:v>1.3942707845988522</c:v>
                </c:pt>
                <c:pt idx="187">
                  <c:v>1.401637404945945</c:v>
                </c:pt>
                <c:pt idx="188">
                  <c:v>1.4090014506307884</c:v>
                </c:pt>
                <c:pt idx="189">
                  <c:v>1.4163628900597174</c:v>
                </c:pt>
                <c:pt idx="190">
                  <c:v>1.4237216916930786</c:v>
                </c:pt>
                <c:pt idx="191">
                  <c:v>1.4310778240459872</c:v>
                </c:pt>
                <c:pt idx="192">
                  <c:v>1.4384312556890737</c:v>
                </c:pt>
                <c:pt idx="193">
                  <c:v>1.4457819552492257</c:v>
                </c:pt>
                <c:pt idx="194">
                  <c:v>1.4531298914103186</c:v>
                </c:pt>
                <c:pt idx="195">
                  <c:v>1.4604750329139409</c:v>
                </c:pt>
                <c:pt idx="196">
                  <c:v>1.4678173485601116</c:v>
                </c:pt>
                <c:pt idx="197">
                  <c:v>1.4751568072079906</c:v>
                </c:pt>
                <c:pt idx="198">
                  <c:v>1.4824933777765816</c:v>
                </c:pt>
                <c:pt idx="199">
                  <c:v>1.4898270292454294</c:v>
                </c:pt>
                <c:pt idx="200">
                  <c:v>1.4971577306553101</c:v>
                </c:pt>
                <c:pt idx="201">
                  <c:v>1.5044854511089143</c:v>
                </c:pt>
                <c:pt idx="202">
                  <c:v>1.511810159771525</c:v>
                </c:pt>
                <c:pt idx="203">
                  <c:v>1.5191318258716895</c:v>
                </c:pt>
                <c:pt idx="204">
                  <c:v>1.5264504187018837</c:v>
                </c:pt>
                <c:pt idx="205">
                  <c:v>1.5337659076191723</c:v>
                </c:pt>
                <c:pt idx="206">
                  <c:v>1.541078262045863</c:v>
                </c:pt>
                <c:pt idx="207">
                  <c:v>1.5483874514701534</c:v>
                </c:pt>
                <c:pt idx="208">
                  <c:v>1.5556934454467748</c:v>
                </c:pt>
                <c:pt idx="209">
                  <c:v>1.5629962135976279</c:v>
                </c:pt>
                <c:pt idx="210">
                  <c:v>1.5702957256124148</c:v>
                </c:pt>
                <c:pt idx="211">
                  <c:v>1.5775919512492658</c:v>
                </c:pt>
                <c:pt idx="212">
                  <c:v>1.5848848603353589</c:v>
                </c:pt>
                <c:pt idx="213">
                  <c:v>1.5921744227675365</c:v>
                </c:pt>
                <c:pt idx="214">
                  <c:v>1.599460608512915</c:v>
                </c:pt>
                <c:pt idx="215">
                  <c:v>1.6067433876094912</c:v>
                </c:pt>
                <c:pt idx="216">
                  <c:v>1.6140227301667409</c:v>
                </c:pt>
                <c:pt idx="217">
                  <c:v>1.6212986063662151</c:v>
                </c:pt>
                <c:pt idx="218">
                  <c:v>1.6285709864621303</c:v>
                </c:pt>
                <c:pt idx="219">
                  <c:v>1.6358398407819525</c:v>
                </c:pt>
                <c:pt idx="220">
                  <c:v>1.6431051397269787</c:v>
                </c:pt>
                <c:pt idx="221">
                  <c:v>1.650366853772911</c:v>
                </c:pt>
                <c:pt idx="222">
                  <c:v>1.6576249534704284</c:v>
                </c:pt>
                <c:pt idx="223">
                  <c:v>1.6648794094457511</c:v>
                </c:pt>
                <c:pt idx="224">
                  <c:v>1.6721301924012022</c:v>
                </c:pt>
                <c:pt idx="225">
                  <c:v>1.6793772731157635</c:v>
                </c:pt>
                <c:pt idx="226">
                  <c:v>1.6866206224456259</c:v>
                </c:pt>
                <c:pt idx="227">
                  <c:v>1.693860211324737</c:v>
                </c:pt>
                <c:pt idx="228">
                  <c:v>1.7010960107653421</c:v>
                </c:pt>
                <c:pt idx="229">
                  <c:v>1.7083279918585217</c:v>
                </c:pt>
                <c:pt idx="230">
                  <c:v>1.7155561257747229</c:v>
                </c:pt>
                <c:pt idx="231">
                  <c:v>1.7227803837642883</c:v>
                </c:pt>
                <c:pt idx="232">
                  <c:v>1.7300007371579775</c:v>
                </c:pt>
                <c:pt idx="233">
                  <c:v>1.7372171573674864</c:v>
                </c:pt>
                <c:pt idx="234">
                  <c:v>1.7444296158859602</c:v>
                </c:pt>
                <c:pt idx="235">
                  <c:v>1.7516380842885027</c:v>
                </c:pt>
                <c:pt idx="236">
                  <c:v>1.7588425342326799</c:v>
                </c:pt>
                <c:pt idx="237">
                  <c:v>1.7660429374590205</c:v>
                </c:pt>
                <c:pt idx="238">
                  <c:v>1.7732392657915106</c:v>
                </c:pt>
                <c:pt idx="239">
                  <c:v>1.7804314911380836</c:v>
                </c:pt>
                <c:pt idx="240">
                  <c:v>1.7876195854911068</c:v>
                </c:pt>
                <c:pt idx="241">
                  <c:v>1.7948035209278619</c:v>
                </c:pt>
                <c:pt idx="242">
                  <c:v>1.8019832696110218</c:v>
                </c:pt>
                <c:pt idx="243">
                  <c:v>1.8091588037891229</c:v>
                </c:pt>
                <c:pt idx="244">
                  <c:v>1.8163300957970314</c:v>
                </c:pt>
                <c:pt idx="245">
                  <c:v>1.8234971180564072</c:v>
                </c:pt>
                <c:pt idx="246">
                  <c:v>1.8306598430761618</c:v>
                </c:pt>
                <c:pt idx="247">
                  <c:v>1.8378182434529113</c:v>
                </c:pt>
                <c:pt idx="248">
                  <c:v>1.8449722918714262</c:v>
                </c:pt>
                <c:pt idx="249">
                  <c:v>1.8521219611050748</c:v>
                </c:pt>
                <c:pt idx="250">
                  <c:v>1.8592672240162638</c:v>
                </c:pt>
                <c:pt idx="251">
                  <c:v>1.8664080535568734</c:v>
                </c:pt>
                <c:pt idx="252">
                  <c:v>1.8735444227686879</c:v>
                </c:pt>
                <c:pt idx="253">
                  <c:v>1.8806763047838215</c:v>
                </c:pt>
                <c:pt idx="254">
                  <c:v>1.8878036728251402</c:v>
                </c:pt>
                <c:pt idx="255">
                  <c:v>1.894926500206678</c:v>
                </c:pt>
                <c:pt idx="256">
                  <c:v>1.90204476033405</c:v>
                </c:pt>
                <c:pt idx="257">
                  <c:v>1.90915842670486</c:v>
                </c:pt>
                <c:pt idx="258">
                  <c:v>1.9162674729091032</c:v>
                </c:pt>
                <c:pt idx="259">
                  <c:v>1.9233718726295652</c:v>
                </c:pt>
                <c:pt idx="260">
                  <c:v>1.9304715996422162</c:v>
                </c:pt>
                <c:pt idx="261">
                  <c:v>1.9375666278165997</c:v>
                </c:pt>
                <c:pt idx="262">
                  <c:v>1.9446569311162183</c:v>
                </c:pt>
                <c:pt idx="263">
                  <c:v>1.951742483598913</c:v>
                </c:pt>
                <c:pt idx="264">
                  <c:v>1.9588232594172401</c:v>
                </c:pt>
                <c:pt idx="265">
                  <c:v>1.9658992328188416</c:v>
                </c:pt>
                <c:pt idx="266">
                  <c:v>1.9729703781468115</c:v>
                </c:pt>
                <c:pt idx="267">
                  <c:v>1.9800366698400589</c:v>
                </c:pt>
                <c:pt idx="268">
                  <c:v>1.9870980824336646</c:v>
                </c:pt>
                <c:pt idx="269">
                  <c:v>1.9941545905592339</c:v>
                </c:pt>
                <c:pt idx="270">
                  <c:v>2.0012061689452461</c:v>
                </c:pt>
              </c:numCache>
            </c:numRef>
          </c:xVal>
          <c:yVal>
            <c:numRef>
              <c:f>'0ft'!$H$19:$H$289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09440"/>
        <c:axId val="632009832"/>
      </c:scatterChart>
      <c:valAx>
        <c:axId val="63200944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09832"/>
        <c:crosses val="max"/>
        <c:crossBetween val="midCat"/>
        <c:majorUnit val="2"/>
      </c:valAx>
      <c:valAx>
        <c:axId val="63200983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0944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1.8036334969198268E-2</c:v>
                </c:pt>
                <c:pt idx="2">
                  <c:v>3.6063468983819888E-2</c:v>
                </c:pt>
                <c:pt idx="3">
                  <c:v>5.4081492651179397E-2</c:v>
                </c:pt>
                <c:pt idx="4">
                  <c:v>7.2090496343830926E-2</c:v>
                </c:pt>
                <c:pt idx="5">
                  <c:v>9.0090570201650316E-2</c:v>
                </c:pt>
                <c:pt idx="6">
                  <c:v>0.10808180413388926</c:v>
                </c:pt>
                <c:pt idx="7">
                  <c:v>0.12606428782120108</c:v>
                </c:pt>
                <c:pt idx="8">
                  <c:v>0.14403811071763739</c:v>
                </c:pt>
                <c:pt idx="9">
                  <c:v>0.16200336205261534</c:v>
                </c:pt>
                <c:pt idx="10">
                  <c:v>0.17996013083285445</c:v>
                </c:pt>
                <c:pt idx="11">
                  <c:v>0.19790850584428277</c:v>
                </c:pt>
                <c:pt idx="12">
                  <c:v>0.21584857565391119</c:v>
                </c:pt>
                <c:pt idx="13">
                  <c:v>0.23378042861167553</c:v>
                </c:pt>
                <c:pt idx="14">
                  <c:v>0.25170415285224518</c:v>
                </c:pt>
                <c:pt idx="15">
                  <c:v>0.2696198362967977</c:v>
                </c:pt>
                <c:pt idx="16">
                  <c:v>0.2875275666547582</c:v>
                </c:pt>
                <c:pt idx="17">
                  <c:v>0.30542743142550255</c:v>
                </c:pt>
                <c:pt idx="18">
                  <c:v>0.32331951790002339</c:v>
                </c:pt>
                <c:pt idx="19">
                  <c:v>0.34120391316255744</c:v>
                </c:pt>
                <c:pt idx="20">
                  <c:v>0.35908070409217308</c:v>
                </c:pt>
                <c:pt idx="21">
                  <c:v>0.37694997736431685</c:v>
                </c:pt>
                <c:pt idx="22">
                  <c:v>0.39481181945231714</c:v>
                </c:pt>
                <c:pt idx="23">
                  <c:v>0.41266631662884384</c:v>
                </c:pt>
                <c:pt idx="24">
                  <c:v>0.43051355496732185</c:v>
                </c:pt>
                <c:pt idx="25">
                  <c:v>0.44835362034329695</c:v>
                </c:pt>
                <c:pt idx="26">
                  <c:v>0.46618659843575189</c:v>
                </c:pt>
                <c:pt idx="27">
                  <c:v>0.48401257472837061</c:v>
                </c:pt>
                <c:pt idx="28">
                  <c:v>0.50183163451074864</c:v>
                </c:pt>
                <c:pt idx="29">
                  <c:v>0.51964386287954656</c:v>
                </c:pt>
                <c:pt idx="30">
                  <c:v>0.53744934473958483</c:v>
                </c:pt>
                <c:pt idx="31">
                  <c:v>0.55524816480487638</c:v>
                </c:pt>
                <c:pt idx="32">
                  <c:v>0.5730404075995944</c:v>
                </c:pt>
                <c:pt idx="33">
                  <c:v>0.59082615745897205</c:v>
                </c:pt>
                <c:pt idx="34">
                  <c:v>0.60860549853013035</c:v>
                </c:pt>
                <c:pt idx="35">
                  <c:v>0.62637851477283113</c:v>
                </c:pt>
                <c:pt idx="36">
                  <c:v>0.64414528996014986</c:v>
                </c:pt>
                <c:pt idx="37">
                  <c:v>0.66190590767906543</c:v>
                </c:pt>
                <c:pt idx="38">
                  <c:v>0.67966045133096087</c:v>
                </c:pt>
                <c:pt idx="39">
                  <c:v>0.69740900413203077</c:v>
                </c:pt>
                <c:pt idx="40">
                  <c:v>0.71515164911358975</c:v>
                </c:pt>
                <c:pt idx="41">
                  <c:v>0.73288846912227568</c:v>
                </c:pt>
                <c:pt idx="42">
                  <c:v>0.75061954682014154</c:v>
                </c:pt>
                <c:pt idx="43">
                  <c:v>0.76834496468462909</c:v>
                </c:pt>
                <c:pt idx="44">
                  <c:v>0.78606480500841625</c:v>
                </c:pt>
                <c:pt idx="45">
                  <c:v>0.80377914989913102</c:v>
                </c:pt>
                <c:pt idx="46">
                  <c:v>0.8214880812789217</c:v>
                </c:pt>
                <c:pt idx="47">
                  <c:v>0.83919168088387497</c:v>
                </c:pt>
                <c:pt idx="48">
                  <c:v>0.8568900302632706</c:v>
                </c:pt>
                <c:pt idx="49">
                  <c:v>0.87458321077866186</c:v>
                </c:pt>
                <c:pt idx="50">
                  <c:v>0.89227130360276874</c:v>
                </c:pt>
                <c:pt idx="51">
                  <c:v>0.90995438971817066</c:v>
                </c:pt>
                <c:pt idx="52">
                  <c:v>0.92763254991578381</c:v>
                </c:pt>
                <c:pt idx="53">
                  <c:v>0.94530586479310663</c:v>
                </c:pt>
                <c:pt idx="54">
                  <c:v>0.96297441475221623</c:v>
                </c:pt>
                <c:pt idx="55">
                  <c:v>0.98063827999749575</c:v>
                </c:pt>
                <c:pt idx="56">
                  <c:v>0.99829754053307185</c:v>
                </c:pt>
                <c:pt idx="57">
                  <c:v>1.0159522761599382</c:v>
                </c:pt>
                <c:pt idx="58">
                  <c:v>1.0336025664727404</c:v>
                </c:pt>
                <c:pt idx="59">
                  <c:v>1.0512484908561925</c:v>
                </c:pt>
                <c:pt idx="60">
                  <c:v>1.0688901284810948</c:v>
                </c:pt>
                <c:pt idx="61">
                  <c:v>1.0865275582999192</c:v>
                </c:pt>
                <c:pt idx="62">
                  <c:v>1.1041608590419221</c:v>
                </c:pt>
                <c:pt idx="63">
                  <c:v>1.121790109207744</c:v>
                </c:pt>
                <c:pt idx="64">
                  <c:v>1.13941538706345</c:v>
                </c:pt>
                <c:pt idx="65">
                  <c:v>1.1570367706339573</c:v>
                </c:pt>
                <c:pt idx="66">
                  <c:v>1.1746543376957927</c:v>
                </c:pt>
                <c:pt idx="67">
                  <c:v>1.1922681657691196</c:v>
                </c:pt>
                <c:pt idx="68">
                  <c:v>1.2098783321089572</c:v>
                </c:pt>
                <c:pt idx="69">
                  <c:v>1.2274849136955175</c:v>
                </c:pt>
                <c:pt idx="70">
                  <c:v>1.2450879872235689</c:v>
                </c:pt>
                <c:pt idx="71">
                  <c:v>1.262687629090729</c:v>
                </c:pt>
                <c:pt idx="72">
                  <c:v>1.2802839153845724</c:v>
                </c:pt>
                <c:pt idx="73">
                  <c:v>1.2978769218684325</c:v>
                </c:pt>
                <c:pt idx="74">
                  <c:v>1.3154667239657543</c:v>
                </c:pt>
                <c:pt idx="75">
                  <c:v>1.333053396742842</c:v>
                </c:pt>
                <c:pt idx="76">
                  <c:v>1.3506370148898246</c:v>
                </c:pt>
                <c:pt idx="77">
                  <c:v>1.3682176526996392</c:v>
                </c:pt>
                <c:pt idx="78">
                  <c:v>1.3857953840448054</c:v>
                </c:pt>
                <c:pt idx="79">
                  <c:v>1.4033702823517382</c:v>
                </c:pt>
                <c:pt idx="80">
                  <c:v>1.4209424205723098</c:v>
                </c:pt>
                <c:pt idx="81">
                  <c:v>1.4385118711523361</c:v>
                </c:pt>
                <c:pt idx="82">
                  <c:v>1.4560787059966185</c:v>
                </c:pt>
                <c:pt idx="83">
                  <c:v>1.4736429964301239</c:v>
                </c:pt>
                <c:pt idx="84">
                  <c:v>1.4912048131548334</c:v>
                </c:pt>
                <c:pt idx="85">
                  <c:v>1.5087642262017249</c:v>
                </c:pt>
                <c:pt idx="86">
                  <c:v>1.5263213048772879</c:v>
                </c:pt>
                <c:pt idx="87">
                  <c:v>1.5438761177038951</c:v>
                </c:pt>
                <c:pt idx="88">
                  <c:v>1.5614287323532665</c:v>
                </c:pt>
                <c:pt idx="89">
                  <c:v>1.5789792155721778</c:v>
                </c:pt>
                <c:pt idx="90">
                  <c:v>1.5965276330994633</c:v>
                </c:pt>
                <c:pt idx="91">
                  <c:v>1.6140740495732695</c:v>
                </c:pt>
                <c:pt idx="92">
                  <c:v>1.6316185284274152</c:v>
                </c:pt>
                <c:pt idx="93">
                  <c:v>1.6491611317756278</c:v>
                </c:pt>
                <c:pt idx="94">
                  <c:v>1.6667019202823505</c:v>
                </c:pt>
                <c:pt idx="95">
                  <c:v>1.6842409530187783</c:v>
                </c:pt>
                <c:pt idx="96">
                  <c:v>1.7017782873027896</c:v>
                </c:pt>
                <c:pt idx="97">
                  <c:v>1.7193139785215303</c:v>
                </c:pt>
                <c:pt idx="98">
                  <c:v>1.7368480799356041</c:v>
                </c:pt>
                <c:pt idx="99">
                  <c:v>1.7543806424641699</c:v>
                </c:pt>
                <c:pt idx="100">
                  <c:v>1.7719117144507937</c:v>
                </c:pt>
                <c:pt idx="101">
                  <c:v>1.7894413414106878</c:v>
                </c:pt>
                <c:pt idx="102">
                  <c:v>1.8069695657610465</c:v>
                </c:pt>
                <c:pt idx="103">
                  <c:v>1.8244964265375572</c:v>
                </c:pt>
                <c:pt idx="104">
                  <c:v>1.8420219591018372</c:v>
                </c:pt>
                <c:pt idx="105">
                  <c:v>1.859546194846416</c:v>
                </c:pt>
                <c:pt idx="106">
                  <c:v>1.8770691609058077</c:v>
                </c:pt>
                <c:pt idx="107">
                  <c:v>1.8945908798839544</c:v>
                </c:pt>
                <c:pt idx="108">
                  <c:v>1.9121113696095478</c:v>
                </c:pt>
                <c:pt idx="109">
                  <c:v>1.9296306429311103</c:v>
                </c:pt>
                <c:pt idx="110">
                  <c:v>1.9471487075629661</c:v>
                </c:pt>
                <c:pt idx="111">
                  <c:v>1.9646655659912065</c:v>
                </c:pt>
                <c:pt idx="112">
                  <c:v>1.982181215445566</c:v>
                </c:pt>
                <c:pt idx="113">
                  <c:v>1.9996956479391153</c:v>
                </c:pt>
                <c:pt idx="114">
                  <c:v>2.0172088503733918</c:v>
                </c:pt>
                <c:pt idx="115">
                  <c:v>2.0347208047026495</c:v>
                </c:pt>
                <c:pt idx="116">
                  <c:v>2.0522314881478274</c:v>
                </c:pt>
                <c:pt idx="117">
                  <c:v>2.0697408734489584</c:v>
                </c:pt>
                <c:pt idx="118">
                  <c:v>2.0872489291441179</c:v>
                </c:pt>
                <c:pt idx="119">
                  <c:v>2.1047556198634938</c:v>
                </c:pt>
                <c:pt idx="120">
                  <c:v>2.1222609066284726</c:v>
                </c:pt>
                <c:pt idx="121">
                  <c:v>2.1397647471473924</c:v>
                </c:pt>
                <c:pt idx="122">
                  <c:v>2.1572670961015601</c:v>
                </c:pt>
                <c:pt idx="123">
                  <c:v>2.1747679054169788</c:v>
                </c:pt>
                <c:pt idx="124">
                  <c:v>2.1922671245188732</c:v>
                </c:pt>
                <c:pt idx="125">
                  <c:v>2.2097647005674448</c:v>
                </c:pt>
                <c:pt idx="126">
                  <c:v>2.2272605786743251</c:v>
                </c:pt>
                <c:pt idx="127">
                  <c:v>2.2447547020999599</c:v>
                </c:pt>
                <c:pt idx="128">
                  <c:v>2.2622470124326712</c:v>
                </c:pt>
                <c:pt idx="129">
                  <c:v>2.2797374497504816</c:v>
                </c:pt>
                <c:pt idx="130">
                  <c:v>2.2972259527669578</c:v>
                </c:pt>
                <c:pt idx="131">
                  <c:v>2.3147124589624193</c:v>
                </c:pt>
                <c:pt idx="132">
                  <c:v>2.3321969047018518</c:v>
                </c:pt>
                <c:pt idx="133">
                  <c:v>2.3496792253408296</c:v>
                </c:pt>
                <c:pt idx="134">
                  <c:v>2.3671593553206698</c:v>
                </c:pt>
                <c:pt idx="135">
                  <c:v>2.3846372282539523</c:v>
                </c:pt>
                <c:pt idx="136">
                  <c:v>2.4021127770014434</c:v>
                </c:pt>
                <c:pt idx="137">
                  <c:v>2.4195859337413599</c:v>
                </c:pt>
                <c:pt idx="138">
                  <c:v>2.4370566300318153</c:v>
                </c:pt>
                <c:pt idx="139">
                  <c:v>2.4545247968672017</c:v>
                </c:pt>
                <c:pt idx="140">
                  <c:v>2.4719903647291779</c:v>
                </c:pt>
                <c:pt idx="141">
                  <c:v>2.4894532636328526</c:v>
                </c:pt>
                <c:pt idx="142">
                  <c:v>2.506913423168696</c:v>
                </c:pt>
                <c:pt idx="143">
                  <c:v>2.5243707725406401</c:v>
                </c:pt>
                <c:pt idx="144">
                  <c:v>2.5418252406007809</c:v>
                </c:pt>
                <c:pt idx="145">
                  <c:v>2.5592767558810445</c:v>
                </c:pt>
                <c:pt idx="146">
                  <c:v>2.5767252466221433</c:v>
                </c:pt>
                <c:pt idx="147">
                  <c:v>2.5941706408000966</c:v>
                </c:pt>
                <c:pt idx="148">
                  <c:v>2.6116128661505784</c:v>
                </c:pt>
                <c:pt idx="149">
                  <c:v>2.6290518501913063</c:v>
                </c:pt>
                <c:pt idx="150">
                  <c:v>2.6464875202426721</c:v>
                </c:pt>
                <c:pt idx="151">
                  <c:v>2.663919803446789</c:v>
                </c:pt>
                <c:pt idx="152">
                  <c:v>2.681348626785109</c:v>
                </c:pt>
                <c:pt idx="153">
                  <c:v>2.6987739170947513</c:v>
                </c:pt>
                <c:pt idx="154">
                  <c:v>2.7161956010836628</c:v>
                </c:pt>
                <c:pt idx="155">
                  <c:v>2.7336136053447211</c:v>
                </c:pt>
                <c:pt idx="156">
                  <c:v>2.7510278563688773</c:v>
                </c:pt>
                <c:pt idx="157">
                  <c:v>2.7684382805574268</c:v>
                </c:pt>
                <c:pt idx="158">
                  <c:v>2.7858448042334869</c:v>
                </c:pt>
                <c:pt idx="159">
                  <c:v>2.80324735365275</c:v>
                </c:pt>
                <c:pt idx="160">
                  <c:v>2.820645855013578</c:v>
                </c:pt>
                <c:pt idx="161">
                  <c:v>2.8380402344664906</c:v>
                </c:pt>
                <c:pt idx="162">
                  <c:v>2.8554304181231047</c:v>
                </c:pt>
                <c:pt idx="163">
                  <c:v>2.8728163320645641</c:v>
                </c:pt>
                <c:pt idx="164">
                  <c:v>2.8901979023495068</c:v>
                </c:pt>
                <c:pt idx="165">
                  <c:v>2.9075750550216037</c:v>
                </c:pt>
                <c:pt idx="166">
                  <c:v>2.9249477161167046</c:v>
                </c:pt>
                <c:pt idx="167">
                  <c:v>2.9423158116696224</c:v>
                </c:pt>
                <c:pt idx="168">
                  <c:v>2.9596792677205821</c:v>
                </c:pt>
                <c:pt idx="169">
                  <c:v>2.9770380103213618</c:v>
                </c:pt>
                <c:pt idx="170">
                  <c:v>2.9943919655411486</c:v>
                </c:pt>
                <c:pt idx="171">
                  <c:v>3.011741059472127</c:v>
                </c:pt>
                <c:pt idx="172">
                  <c:v>3.029085218234826</c:v>
                </c:pt>
                <c:pt idx="173">
                  <c:v>3.0464243679832355</c:v>
                </c:pt>
                <c:pt idx="174">
                  <c:v>3.0637584349097118</c:v>
                </c:pt>
                <c:pt idx="175">
                  <c:v>3.0810873452496863</c:v>
                </c:pt>
                <c:pt idx="176">
                  <c:v>3.0984110252861909</c:v>
                </c:pt>
                <c:pt idx="177">
                  <c:v>3.1157294013542112</c:v>
                </c:pt>
                <c:pt idx="178">
                  <c:v>3.1330423998448791</c:v>
                </c:pt>
                <c:pt idx="179">
                  <c:v>3.1503499472095191</c:v>
                </c:pt>
                <c:pt idx="180">
                  <c:v>3.167651969963551</c:v>
                </c:pt>
                <c:pt idx="181">
                  <c:v>3.1849483946902639</c:v>
                </c:pt>
                <c:pt idx="182">
                  <c:v>3.2022391480444647</c:v>
                </c:pt>
                <c:pt idx="183">
                  <c:v>3.2195241567560147</c:v>
                </c:pt>
                <c:pt idx="184">
                  <c:v>3.2368033476332543</c:v>
                </c:pt>
                <c:pt idx="185">
                  <c:v>3.2540766475663268</c:v>
                </c:pt>
                <c:pt idx="186">
                  <c:v>3.2713439835304068</c:v>
                </c:pt>
                <c:pt idx="187">
                  <c:v>3.2886052825888354</c:v>
                </c:pt>
                <c:pt idx="188">
                  <c:v>3.3058604718961724</c:v>
                </c:pt>
                <c:pt idx="189">
                  <c:v>3.3231094787011655</c:v>
                </c:pt>
                <c:pt idx="190">
                  <c:v>3.3403522303496445</c:v>
                </c:pt>
                <c:pt idx="191">
                  <c:v>3.3575886542873401</c:v>
                </c:pt>
                <c:pt idx="192">
                  <c:v>3.3748186780626379</c:v>
                </c:pt>
                <c:pt idx="193">
                  <c:v>3.3920422293292636</c:v>
                </c:pt>
                <c:pt idx="194">
                  <c:v>3.4092592358489076</c:v>
                </c:pt>
                <c:pt idx="195">
                  <c:v>3.4264696254937905</c:v>
                </c:pt>
                <c:pt idx="196">
                  <c:v>3.443673326249173</c:v>
                </c:pt>
                <c:pt idx="197">
                  <c:v>3.4608702662158106</c:v>
                </c:pt>
                <c:pt idx="198">
                  <c:v>3.4780603736123581</c:v>
                </c:pt>
                <c:pt idx="199">
                  <c:v>3.4952435767777263</c:v>
                </c:pt>
                <c:pt idx="200">
                  <c:v>3.5124198041733905</c:v>
                </c:pt>
                <c:pt idx="201">
                  <c:v>3.5295889843856556</c:v>
                </c:pt>
                <c:pt idx="202">
                  <c:v>3.5467510461278775</c:v>
                </c:pt>
                <c:pt idx="203">
                  <c:v>3.5639059182426438</c:v>
                </c:pt>
                <c:pt idx="204">
                  <c:v>3.5810535297039161</c:v>
                </c:pt>
                <c:pt idx="205">
                  <c:v>3.5981938096191328</c:v>
                </c:pt>
                <c:pt idx="206">
                  <c:v>3.6153266872312773</c:v>
                </c:pt>
                <c:pt idx="207">
                  <c:v>3.6324520919209102</c:v>
                </c:pt>
                <c:pt idx="208">
                  <c:v>3.649569953208168</c:v>
                </c:pt>
                <c:pt idx="209">
                  <c:v>3.6666802007547292</c:v>
                </c:pt>
                <c:pt idx="210">
                  <c:v>3.6837827643657506</c:v>
                </c:pt>
                <c:pt idx="211">
                  <c:v>3.7008775739917694</c:v>
                </c:pt>
                <c:pt idx="212">
                  <c:v>3.7179645597305817</c:v>
                </c:pt>
                <c:pt idx="213">
                  <c:v>3.7350436518290864</c:v>
                </c:pt>
                <c:pt idx="214">
                  <c:v>3.7521147806851074</c:v>
                </c:pt>
                <c:pt idx="215">
                  <c:v>3.7691778768491844</c:v>
                </c:pt>
                <c:pt idx="216">
                  <c:v>3.7862328710263413</c:v>
                </c:pt>
                <c:pt idx="217">
                  <c:v>3.8032796940778275</c:v>
                </c:pt>
                <c:pt idx="218">
                  <c:v>3.8203182770228357</c:v>
                </c:pt>
                <c:pt idx="219">
                  <c:v>3.8373485510401948</c:v>
                </c:pt>
                <c:pt idx="220">
                  <c:v>3.8543704474700413</c:v>
                </c:pt>
                <c:pt idx="221">
                  <c:v>3.8713838978154675</c:v>
                </c:pt>
                <c:pt idx="222">
                  <c:v>3.8883888337441461</c:v>
                </c:pt>
                <c:pt idx="223">
                  <c:v>3.9053851870899363</c:v>
                </c:pt>
                <c:pt idx="224">
                  <c:v>3.9223728898544663</c:v>
                </c:pt>
                <c:pt idx="225">
                  <c:v>3.9393518742086968</c:v>
                </c:pt>
                <c:pt idx="226">
                  <c:v>3.9563220724944634</c:v>
                </c:pt>
                <c:pt idx="227">
                  <c:v>3.9732834172260003</c:v>
                </c:pt>
                <c:pt idx="228">
                  <c:v>3.9902358410914438</c:v>
                </c:pt>
                <c:pt idx="229">
                  <c:v>4.007179276954318</c:v>
                </c:pt>
                <c:pt idx="230">
                  <c:v>4.0241136578550014</c:v>
                </c:pt>
                <c:pt idx="231">
                  <c:v>4.0410389170121741</c:v>
                </c:pt>
                <c:pt idx="232">
                  <c:v>4.0579549878242496</c:v>
                </c:pt>
                <c:pt idx="233">
                  <c:v>4.0748618038707871</c:v>
                </c:pt>
                <c:pt idx="234">
                  <c:v>4.0917592989138871</c:v>
                </c:pt>
                <c:pt idx="235">
                  <c:v>4.1086474068995704</c:v>
                </c:pt>
                <c:pt idx="236">
                  <c:v>4.1255260619591398</c:v>
                </c:pt>
                <c:pt idx="237">
                  <c:v>4.1423951984105241</c:v>
                </c:pt>
                <c:pt idx="238">
                  <c:v>4.1592547507596098</c:v>
                </c:pt>
                <c:pt idx="239">
                  <c:v>4.176104653701552</c:v>
                </c:pt>
                <c:pt idx="240">
                  <c:v>4.1929448421220732</c:v>
                </c:pt>
                <c:pt idx="241">
                  <c:v>4.2097752510987432</c:v>
                </c:pt>
                <c:pt idx="242">
                  <c:v>4.2265958159022459</c:v>
                </c:pt>
                <c:pt idx="243">
                  <c:v>4.2434064719976305</c:v>
                </c:pt>
                <c:pt idx="244">
                  <c:v>4.2602071550455465</c:v>
                </c:pt>
                <c:pt idx="245">
                  <c:v>4.2769978009034668</c:v>
                </c:pt>
                <c:pt idx="246">
                  <c:v>4.2937783456268903</c:v>
                </c:pt>
                <c:pt idx="247">
                  <c:v>4.310548725470535</c:v>
                </c:pt>
                <c:pt idx="248">
                  <c:v>4.3273088768895169</c:v>
                </c:pt>
                <c:pt idx="249">
                  <c:v>4.3440587365405099</c:v>
                </c:pt>
                <c:pt idx="250">
                  <c:v>4.3607982412828949</c:v>
                </c:pt>
                <c:pt idx="251">
                  <c:v>4.3775273281798945</c:v>
                </c:pt>
                <c:pt idx="252">
                  <c:v>4.3942459344996951</c:v>
                </c:pt>
                <c:pt idx="253">
                  <c:v>4.4109539977165504</c:v>
                </c:pt>
                <c:pt idx="254">
                  <c:v>4.4276514555118762</c:v>
                </c:pt>
                <c:pt idx="255">
                  <c:v>4.4443382457753309</c:v>
                </c:pt>
                <c:pt idx="256">
                  <c:v>4.4610143066058772</c:v>
                </c:pt>
                <c:pt idx="257">
                  <c:v>4.4776795763128394</c:v>
                </c:pt>
                <c:pt idx="258">
                  <c:v>4.4943339934169382</c:v>
                </c:pt>
                <c:pt idx="259">
                  <c:v>4.5109774966513196</c:v>
                </c:pt>
                <c:pt idx="260">
                  <c:v>4.5276100249625655</c:v>
                </c:pt>
                <c:pt idx="261">
                  <c:v>4.5442315175116939</c:v>
                </c:pt>
                <c:pt idx="262">
                  <c:v>4.5608419136751461</c:v>
                </c:pt>
                <c:pt idx="263">
                  <c:v>4.5774411530457595</c:v>
                </c:pt>
                <c:pt idx="264">
                  <c:v>4.5940291754337288</c:v>
                </c:pt>
                <c:pt idx="265">
                  <c:v>4.6106059208675543</c:v>
                </c:pt>
                <c:pt idx="266">
                  <c:v>4.627171329594975</c:v>
                </c:pt>
                <c:pt idx="267">
                  <c:v>4.6437253420838962</c:v>
                </c:pt>
                <c:pt idx="268">
                  <c:v>4.6602678990232942</c:v>
                </c:pt>
                <c:pt idx="269">
                  <c:v>4.676798941324118</c:v>
                </c:pt>
                <c:pt idx="270">
                  <c:v>4.6933184101201721</c:v>
                </c:pt>
              </c:numCache>
            </c:numRef>
          </c:xVal>
          <c:yVal>
            <c:numRef>
              <c:f>'1ft'!$E$19:$E$289</c:f>
              <c:numCache>
                <c:formatCode>General</c:formatCode>
                <c:ptCount val="271"/>
                <c:pt idx="0">
                  <c:v>1.5058832409531708</c:v>
                </c:pt>
                <c:pt idx="1">
                  <c:v>1.6344848118671673</c:v>
                </c:pt>
                <c:pt idx="2">
                  <c:v>1.7618625133171952</c:v>
                </c:pt>
                <c:pt idx="3">
                  <c:v>1.8880175766985619</c:v>
                </c:pt>
                <c:pt idx="4">
                  <c:v>2.0129512204126283</c:v>
                </c:pt>
                <c:pt idx="5">
                  <c:v>2.1366646499151321</c:v>
                </c:pt>
                <c:pt idx="6">
                  <c:v>2.2591590577639296</c:v>
                </c:pt>
                <c:pt idx="7">
                  <c:v>2.3804356236661648</c:v>
                </c:pt>
                <c:pt idx="8">
                  <c:v>2.5004955145248693</c:v>
                </c:pt>
                <c:pt idx="9">
                  <c:v>2.6193398844849929</c:v>
                </c:pt>
                <c:pt idx="10">
                  <c:v>2.7369698749788753</c:v>
                </c:pt>
                <c:pt idx="11">
                  <c:v>2.8533866147711588</c:v>
                </c:pt>
                <c:pt idx="12">
                  <c:v>2.9685912200031472</c:v>
                </c:pt>
                <c:pt idx="13">
                  <c:v>3.0825847942366149</c:v>
                </c:pt>
                <c:pt idx="14">
                  <c:v>3.1953684284970705</c:v>
                </c:pt>
                <c:pt idx="15">
                  <c:v>3.3069432013164772</c:v>
                </c:pt>
                <c:pt idx="16">
                  <c:v>3.4173101787754376</c:v>
                </c:pt>
                <c:pt idx="17">
                  <c:v>3.5264704145448413</c:v>
                </c:pt>
                <c:pt idx="18">
                  <c:v>3.6344249499269847</c:v>
                </c:pt>
                <c:pt idx="19">
                  <c:v>3.7411748138961625</c:v>
                </c:pt>
                <c:pt idx="20">
                  <c:v>3.8467210231387372</c:v>
                </c:pt>
                <c:pt idx="21">
                  <c:v>3.9510645820926893</c:v>
                </c:pt>
                <c:pt idx="22">
                  <c:v>4.0542064829866522</c:v>
                </c:pt>
                <c:pt idx="23">
                  <c:v>4.1561477058784364</c:v>
                </c:pt>
                <c:pt idx="24">
                  <c:v>4.2568892186930425</c:v>
                </c:pt>
                <c:pt idx="25">
                  <c:v>4.3564319772601729</c:v>
                </c:pt>
                <c:pt idx="26">
                  <c:v>4.4547769253512444</c:v>
                </c:pt>
                <c:pt idx="27">
                  <c:v>4.5519249947158995</c:v>
                </c:pt>
                <c:pt idx="28">
                  <c:v>4.6478771051180265</c:v>
                </c:pt>
                <c:pt idx="29">
                  <c:v>4.7426341643712924</c:v>
                </c:pt>
                <c:pt idx="30">
                  <c:v>4.8361970683741839</c:v>
                </c:pt>
                <c:pt idx="31">
                  <c:v>4.9285667011445735</c:v>
                </c:pt>
                <c:pt idx="32">
                  <c:v>5.0197439348538024</c:v>
                </c:pt>
                <c:pt idx="33">
                  <c:v>5.1097296298602899</c:v>
                </c:pt>
                <c:pt idx="34">
                  <c:v>5.1985246347426717</c:v>
                </c:pt>
                <c:pt idx="35">
                  <c:v>5.2861297863324737</c:v>
                </c:pt>
                <c:pt idx="36">
                  <c:v>5.372545909746318</c:v>
                </c:pt>
                <c:pt idx="37">
                  <c:v>5.4577738184176745</c:v>
                </c:pt>
                <c:pt idx="38">
                  <c:v>5.5418143141281551</c:v>
                </c:pt>
                <c:pt idx="39">
                  <c:v>5.6246681870383561</c:v>
                </c:pt>
                <c:pt idx="40">
                  <c:v>5.7063362157182578</c:v>
                </c:pt>
                <c:pt idx="41">
                  <c:v>5.7868191671771783</c:v>
                </c:pt>
                <c:pt idx="42">
                  <c:v>5.8661177968932909</c:v>
                </c:pt>
                <c:pt idx="43">
                  <c:v>5.9442328488427112</c:v>
                </c:pt>
                <c:pt idx="44">
                  <c:v>6.0211650555281508</c:v>
                </c:pt>
                <c:pt idx="45">
                  <c:v>6.0969151380071533</c:v>
                </c:pt>
                <c:pt idx="46">
                  <c:v>6.1714838059199106</c:v>
                </c:pt>
                <c:pt idx="47">
                  <c:v>6.2448717575166679</c:v>
                </c:pt>
                <c:pt idx="48">
                  <c:v>6.3170796796847215</c:v>
                </c:pt>
                <c:pt idx="49">
                  <c:v>6.3881082479750217</c:v>
                </c:pt>
                <c:pt idx="50">
                  <c:v>6.4579581266283776</c:v>
                </c:pt>
                <c:pt idx="51">
                  <c:v>6.526629968601279</c:v>
                </c:pt>
                <c:pt idx="52">
                  <c:v>6.5941244155913408</c:v>
                </c:pt>
                <c:pt idx="53">
                  <c:v>6.6604420980623775</c:v>
                </c:pt>
                <c:pt idx="54">
                  <c:v>6.7255836352691185</c:v>
                </c:pt>
                <c:pt idx="55">
                  <c:v>6.7895496352815714</c:v>
                </c:pt>
                <c:pt idx="56">
                  <c:v>6.8523406950090475</c:v>
                </c:pt>
                <c:pt idx="57">
                  <c:v>6.9139574002238575</c:v>
                </c:pt>
                <c:pt idx="58">
                  <c:v>6.9744003255846927</c:v>
                </c:pt>
                <c:pt idx="59">
                  <c:v>7.0336700346597079</c:v>
                </c:pt>
                <c:pt idx="60">
                  <c:v>7.0917670799493155</c:v>
                </c:pt>
                <c:pt idx="61">
                  <c:v>7.1486920029087129</c:v>
                </c:pt>
                <c:pt idx="62">
                  <c:v>7.2044453339701633</c:v>
                </c:pt>
                <c:pt idx="63">
                  <c:v>7.2590275925650491</c:v>
                </c:pt>
                <c:pt idx="64">
                  <c:v>7.3124392871457244</c:v>
                </c:pt>
                <c:pt idx="65">
                  <c:v>7.3646809152071917</c:v>
                </c:pt>
                <c:pt idx="66">
                  <c:v>7.4157529633086332</c:v>
                </c:pt>
                <c:pt idx="67">
                  <c:v>7.4656559070948374</c:v>
                </c:pt>
                <c:pt idx="68">
                  <c:v>7.5143902113175542</c:v>
                </c:pt>
                <c:pt idx="69">
                  <c:v>7.5619563298568266</c:v>
                </c:pt>
                <c:pt idx="70">
                  <c:v>7.608354705742352</c:v>
                </c:pt>
                <c:pt idx="71">
                  <c:v>7.6535857711749253</c:v>
                </c:pt>
                <c:pt idx="72">
                  <c:v>7.6976499475480429</c:v>
                </c:pt>
                <c:pt idx="73">
                  <c:v>7.7405476454697357</c:v>
                </c:pt>
                <c:pt idx="74">
                  <c:v>7.7822792647847239</c:v>
                </c:pt>
                <c:pt idx="75">
                  <c:v>7.8228451945970008</c:v>
                </c:pt>
                <c:pt idx="76">
                  <c:v>7.8622458132929642</c:v>
                </c:pt>
                <c:pt idx="77">
                  <c:v>7.9004814885652337</c:v>
                </c:pt>
                <c:pt idx="78">
                  <c:v>7.9375525774373203</c:v>
                </c:pt>
                <c:pt idx="79">
                  <c:v>7.9734594262893443</c:v>
                </c:pt>
                <c:pt idx="80">
                  <c:v>8.0082023708850176</c:v>
                </c:pt>
                <c:pt idx="81">
                  <c:v>8.0417817364001607</c:v>
                </c:pt>
                <c:pt idx="82">
                  <c:v>8.0741978374530721</c:v>
                </c:pt>
                <c:pt idx="83">
                  <c:v>8.1054509781370996</c:v>
                </c:pt>
                <c:pt idx="84">
                  <c:v>8.1355414520558789</c:v>
                </c:pt>
                <c:pt idx="85">
                  <c:v>8.1644695423617293</c:v>
                </c:pt>
                <c:pt idx="86">
                  <c:v>8.192235521797846</c:v>
                </c:pt>
                <c:pt idx="87">
                  <c:v>8.2188396527450127</c:v>
                </c:pt>
                <c:pt idx="88">
                  <c:v>8.2442821872737078</c:v>
                </c:pt>
                <c:pt idx="89">
                  <c:v>8.2685633672026704</c:v>
                </c:pt>
                <c:pt idx="90">
                  <c:v>8.2916834241651589</c:v>
                </c:pt>
                <c:pt idx="91">
                  <c:v>8.3136425796844229</c:v>
                </c:pt>
                <c:pt idx="92">
                  <c:v>8.3344410452601565</c:v>
                </c:pt>
                <c:pt idx="93">
                  <c:v>8.3540790224681043</c:v>
                </c:pt>
                <c:pt idx="94">
                  <c:v>8.3725567030753361</c:v>
                </c:pt>
                <c:pt idx="95">
                  <c:v>8.3898742691742392</c:v>
                </c:pt>
                <c:pt idx="96">
                  <c:v>8.4060318933387848</c:v>
                </c:pt>
                <c:pt idx="97">
                  <c:v>8.4210297388072348</c:v>
                </c:pt>
                <c:pt idx="98">
                  <c:v>8.4348679596961453</c:v>
                </c:pt>
                <c:pt idx="99">
                  <c:v>8.4475467012511647</c:v>
                </c:pt>
                <c:pt idx="100">
                  <c:v>8.4590661001408467</c:v>
                </c:pt>
                <c:pt idx="101">
                  <c:v>8.4694262848002158</c:v>
                </c:pt>
                <c:pt idx="102">
                  <c:v>8.4786273758312483</c:v>
                </c:pt>
                <c:pt idx="103">
                  <c:v>8.4866694864674521</c:v>
                </c:pt>
                <c:pt idx="104">
                  <c:v>8.4935527231092678</c:v>
                </c:pt>
                <c:pt idx="105">
                  <c:v>8.4992771859358562</c:v>
                </c:pt>
                <c:pt idx="106">
                  <c:v>8.5038429695968798</c:v>
                </c:pt>
                <c:pt idx="107">
                  <c:v>8.5072501639848941</c:v>
                </c:pt>
                <c:pt idx="108">
                  <c:v>8.5094988550851891</c:v>
                </c:pt>
                <c:pt idx="109">
                  <c:v>8.5105891258954056</c:v>
                </c:pt>
                <c:pt idx="110">
                  <c:v>8.5105210574024817</c:v>
                </c:pt>
                <c:pt idx="111">
                  <c:v>8.509294729600148</c:v>
                </c:pt>
                <c:pt idx="112">
                  <c:v>8.506910222526777</c:v>
                </c:pt>
                <c:pt idx="113">
                  <c:v>8.5033676173016008</c:v>
                </c:pt>
                <c:pt idx="114">
                  <c:v>8.4986669971374464</c:v>
                </c:pt>
                <c:pt idx="115">
                  <c:v>8.4928084483100896</c:v>
                </c:pt>
                <c:pt idx="116">
                  <c:v>8.4857920610678637</c:v>
                </c:pt>
                <c:pt idx="117">
                  <c:v>8.4776179304696253</c:v>
                </c:pt>
                <c:pt idx="118">
                  <c:v>8.4682861571439023</c:v>
                </c:pt>
                <c:pt idx="119">
                  <c:v>8.457796847966506</c:v>
                </c:pt>
                <c:pt idx="120">
                  <c:v>8.4461501166576429</c:v>
                </c:pt>
                <c:pt idx="121">
                  <c:v>8.4333460843023627</c:v>
                </c:pt>
                <c:pt idx="122">
                  <c:v>8.4193848798000896</c:v>
                </c:pt>
                <c:pt idx="123">
                  <c:v>8.4042666402500625</c:v>
                </c:pt>
                <c:pt idx="124">
                  <c:v>8.3879915112798873</c:v>
                </c:pt>
                <c:pt idx="125">
                  <c:v>8.3705596473243169</c:v>
                </c:pt>
                <c:pt idx="126">
                  <c:v>8.3519712118609863</c:v>
                </c:pt>
                <c:pt idx="127">
                  <c:v>8.3322263776092278</c:v>
                </c:pt>
                <c:pt idx="128">
                  <c:v>8.3113253266974016</c:v>
                </c:pt>
                <c:pt idx="129">
                  <c:v>8.2892682508035236</c:v>
                </c:pt>
                <c:pt idx="130">
                  <c:v>8.2660553512732857</c:v>
                </c:pt>
                <c:pt idx="131">
                  <c:v>8.241686839218973</c:v>
                </c:pt>
                <c:pt idx="132">
                  <c:v>8.2161629356022559</c:v>
                </c:pt>
                <c:pt idx="133">
                  <c:v>8.189483871303338</c:v>
                </c:pt>
                <c:pt idx="134">
                  <c:v>8.1616498871785765</c:v>
                </c:pt>
                <c:pt idx="135">
                  <c:v>8.1326612341083244</c:v>
                </c:pt>
                <c:pt idx="136">
                  <c:v>8.1025181730364615</c:v>
                </c:pt>
                <c:pt idx="137">
                  <c:v>8.0712209750028503</c:v>
                </c:pt>
                <c:pt idx="138">
                  <c:v>8.0387699211697399</c:v>
                </c:pt>
                <c:pt idx="139">
                  <c:v>8.0051653028429737</c:v>
                </c:pt>
                <c:pt idx="140">
                  <c:v>7.9704074214887282</c:v>
                </c:pt>
                <c:pt idx="141">
                  <c:v>7.9344965887463834</c:v>
                </c:pt>
                <c:pt idx="142">
                  <c:v>7.8974331264380337</c:v>
                </c:pt>
                <c:pt idx="143">
                  <c:v>7.8592173665750638</c:v>
                </c:pt>
                <c:pt idx="144">
                  <c:v>7.8198496513621567</c:v>
                </c:pt>
                <c:pt idx="145">
                  <c:v>7.7793303331990398</c:v>
                </c:pt>
                <c:pt idx="146">
                  <c:v>7.7376597746802167</c:v>
                </c:pt>
                <c:pt idx="147">
                  <c:v>7.6948383485929233</c:v>
                </c:pt>
                <c:pt idx="148">
                  <c:v>7.6508664379134803</c:v>
                </c:pt>
                <c:pt idx="149">
                  <c:v>7.6057444358022117</c:v>
                </c:pt>
                <c:pt idx="150">
                  <c:v>7.5594727455970672</c:v>
                </c:pt>
                <c:pt idx="151">
                  <c:v>7.5120517808060594</c:v>
                </c:pt>
                <c:pt idx="152">
                  <c:v>7.4634819650986266</c:v>
                </c:pt>
                <c:pt idx="153">
                  <c:v>7.4137637322960046</c:v>
                </c:pt>
                <c:pt idx="154">
                  <c:v>7.362897526360686</c:v>
                </c:pt>
                <c:pt idx="155">
                  <c:v>7.310883801385029</c:v>
                </c:pt>
                <c:pt idx="156">
                  <c:v>7.2577230215790802</c:v>
                </c:pt>
                <c:pt idx="157">
                  <c:v>7.2034156612576572</c:v>
                </c:pt>
                <c:pt idx="158">
                  <c:v>7.1479622048267339</c:v>
                </c:pt>
                <c:pt idx="159">
                  <c:v>7.091363146769174</c:v>
                </c:pt>
                <c:pt idx="160">
                  <c:v>7.0336189916298402</c:v>
                </c:pt>
                <c:pt idx="161">
                  <c:v>6.9747302540001099</c:v>
                </c:pt>
                <c:pt idx="162">
                  <c:v>6.9146974585018306</c:v>
                </c:pt>
                <c:pt idx="163">
                  <c:v>6.8535211397707307</c:v>
                </c:pt>
                <c:pt idx="164">
                  <c:v>6.7912018424393104</c:v>
                </c:pt>
                <c:pt idx="165">
                  <c:v>6.7277401211192309</c:v>
                </c:pt>
                <c:pt idx="166">
                  <c:v>6.6631365403832232</c:v>
                </c:pt>
                <c:pt idx="167">
                  <c:v>6.5973916747465227</c:v>
                </c:pt>
                <c:pt idx="168">
                  <c:v>6.5305061086478515</c:v>
                </c:pt>
                <c:pt idx="169">
                  <c:v>6.4624804364299582</c:v>
                </c:pt>
                <c:pt idx="170">
                  <c:v>6.3933152623197236</c:v>
                </c:pt>
                <c:pt idx="171">
                  <c:v>6.3230112004078478</c:v>
                </c:pt>
                <c:pt idx="172">
                  <c:v>6.2515688746281226</c:v>
                </c:pt>
                <c:pt idx="173">
                  <c:v>6.1789889187363025</c:v>
                </c:pt>
                <c:pt idx="174">
                  <c:v>6.1052719762885808</c:v>
                </c:pt>
                <c:pt idx="175">
                  <c:v>6.0304187006196743</c:v>
                </c:pt>
                <c:pt idx="176">
                  <c:v>5.9544297548205307</c:v>
                </c:pt>
                <c:pt idx="177">
                  <c:v>5.8773058117156562</c:v>
                </c:pt>
                <c:pt idx="178">
                  <c:v>5.7990475538400794</c:v>
                </c:pt>
                <c:pt idx="179">
                  <c:v>5.7196556734159456</c:v>
                </c:pt>
                <c:pt idx="180">
                  <c:v>5.6391308723287574</c:v>
                </c:pt>
                <c:pt idx="181">
                  <c:v>5.557473862103258</c:v>
                </c:pt>
                <c:pt idx="182">
                  <c:v>5.4746853638789679</c:v>
                </c:pt>
                <c:pt idx="183">
                  <c:v>5.3907661083853737</c:v>
                </c:pt>
                <c:pt idx="184">
                  <c:v>5.3057168359167814</c:v>
                </c:pt>
                <c:pt idx="185">
                  <c:v>5.2195382963068262</c:v>
                </c:pt>
                <c:pt idx="186">
                  <c:v>5.1322312489026558</c:v>
                </c:pt>
                <c:pt idx="187">
                  <c:v>5.043796462538781</c:v>
                </c:pt>
                <c:pt idx="188">
                  <c:v>4.9542347155106006</c:v>
                </c:pt>
                <c:pt idx="189">
                  <c:v>4.8635467955476077</c:v>
                </c:pt>
                <c:pt idx="190">
                  <c:v>4.7717334997862721</c:v>
                </c:pt>
                <c:pt idx="191">
                  <c:v>4.6787956347426105</c:v>
                </c:pt>
                <c:pt idx="192">
                  <c:v>4.5847340162844432</c:v>
                </c:pt>
                <c:pt idx="193">
                  <c:v>4.4895494696033396</c:v>
                </c:pt>
                <c:pt idx="194">
                  <c:v>4.3932428291862617</c:v>
                </c:pt>
                <c:pt idx="195">
                  <c:v>4.2958149387868998</c:v>
                </c:pt>
                <c:pt idx="196">
                  <c:v>4.197266651396709</c:v>
                </c:pt>
                <c:pt idx="197">
                  <c:v>4.0975988292156504</c:v>
                </c:pt>
                <c:pt idx="198">
                  <c:v>3.9968123436226319</c:v>
                </c:pt>
                <c:pt idx="199">
                  <c:v>3.8949080751456635</c:v>
                </c:pt>
                <c:pt idx="200">
                  <c:v>3.7918869134317172</c:v>
                </c:pt>
                <c:pt idx="201">
                  <c:v>3.6877497572163054</c:v>
                </c:pt>
                <c:pt idx="202">
                  <c:v>3.5824975142927706</c:v>
                </c:pt>
                <c:pt idx="203">
                  <c:v>3.4761311014812981</c:v>
                </c:pt>
                <c:pt idx="204">
                  <c:v>3.3686514445976474</c:v>
                </c:pt>
                <c:pt idx="205">
                  <c:v>3.2600594784216077</c:v>
                </c:pt>
                <c:pt idx="206">
                  <c:v>3.1503561466651813</c:v>
                </c:pt>
                <c:pt idx="207">
                  <c:v>3.039542401940496</c:v>
                </c:pt>
                <c:pt idx="208">
                  <c:v>2.9276192057274484</c:v>
                </c:pt>
                <c:pt idx="209">
                  <c:v>2.8145875283410819</c:v>
                </c:pt>
                <c:pt idx="210">
                  <c:v>2.7004483488987039</c:v>
                </c:pt>
                <c:pt idx="211">
                  <c:v>2.5852026552867389</c:v>
                </c:pt>
                <c:pt idx="212">
                  <c:v>2.4688514441273273</c:v>
                </c:pt>
                <c:pt idx="213">
                  <c:v>2.3513957207446663</c:v>
                </c:pt>
                <c:pt idx="214">
                  <c:v>2.2328364991311007</c:v>
                </c:pt>
                <c:pt idx="215">
                  <c:v>2.1131748019129621</c:v>
                </c:pt>
                <c:pt idx="216">
                  <c:v>1.9924116603161603</c:v>
                </c:pt>
                <c:pt idx="217">
                  <c:v>1.8705481141315319</c:v>
                </c:pt>
                <c:pt idx="218">
                  <c:v>1.7475852116799442</c:v>
                </c:pt>
                <c:pt idx="219">
                  <c:v>1.6235240097771608</c:v>
                </c:pt>
                <c:pt idx="220">
                  <c:v>1.4983655736984705</c:v>
                </c:pt>
                <c:pt idx="221">
                  <c:v>1.3721109771430799</c:v>
                </c:pt>
                <c:pt idx="222">
                  <c:v>1.2447613021982764</c:v>
                </c:pt>
                <c:pt idx="223">
                  <c:v>1.1163176393033591</c:v>
                </c:pt>
                <c:pt idx="224">
                  <c:v>0.98678108721334612</c:v>
                </c:pt>
                <c:pt idx="225">
                  <c:v>0.85615275296245485</c:v>
                </c:pt>
                <c:pt idx="226">
                  <c:v>0.72443375182736269</c:v>
                </c:pt>
                <c:pt idx="227">
                  <c:v>0.5916252072902477</c:v>
                </c:pt>
                <c:pt idx="228">
                  <c:v>0.45772825100161368</c:v>
                </c:pt>
                <c:pt idx="229">
                  <c:v>0.32274402274290098</c:v>
                </c:pt>
                <c:pt idx="230">
                  <c:v>0.18667367038888649</c:v>
                </c:pt>
                <c:pt idx="231">
                  <c:v>4.9518349869875106E-2</c:v>
                </c:pt>
                <c:pt idx="232">
                  <c:v>-8.8720774866314717E-2</c:v>
                </c:pt>
                <c:pt idx="233">
                  <c:v>-0.2280425318925684</c:v>
                </c:pt>
                <c:pt idx="234">
                  <c:v>-0.36844574134089358</c:v>
                </c:pt>
                <c:pt idx="235">
                  <c:v>-0.5099292154410362</c:v>
                </c:pt>
                <c:pt idx="236">
                  <c:v>-0.65249175855929176</c:v>
                </c:pt>
                <c:pt idx="237">
                  <c:v>-0.7961321672375099</c:v>
                </c:pt>
                <c:pt idx="238">
                  <c:v>-0.94084923023228773</c:v>
                </c:pt>
                <c:pt idx="239">
                  <c:v>-1.0866417285543521</c:v>
                </c:pt>
                <c:pt idx="240">
                  <c:v>-1.2335084355081252</c:v>
                </c:pt>
                <c:pt idx="241">
                  <c:v>-1.3814481167314729</c:v>
                </c:pt>
                <c:pt idx="242">
                  <c:v>-1.5304595302356325</c:v>
                </c:pt>
                <c:pt idx="243">
                  <c:v>-1.6805414264453167</c:v>
                </c:pt>
                <c:pt idx="244">
                  <c:v>-1.8316925482389921</c:v>
                </c:pt>
                <c:pt idx="245">
                  <c:v>-1.9839116309893292</c:v>
                </c:pt>
                <c:pt idx="246">
                  <c:v>-2.137197402603821</c:v>
                </c:pt>
                <c:pt idx="247">
                  <c:v>-2.2915485835655658</c:v>
                </c:pt>
                <c:pt idx="248">
                  <c:v>-2.4469638869742174</c:v>
                </c:pt>
                <c:pt idx="249">
                  <c:v>-2.6034420185870926</c:v>
                </c:pt>
                <c:pt idx="250">
                  <c:v>-2.7609816768604367</c:v>
                </c:pt>
                <c:pt idx="251">
                  <c:v>-2.9195815529908469</c:v>
                </c:pt>
                <c:pt idx="252">
                  <c:v>-3.0792403309568455</c:v>
                </c:pt>
                <c:pt idx="253">
                  <c:v>-3.2399566875606052</c:v>
                </c:pt>
                <c:pt idx="254">
                  <c:v>-3.4017292924698208</c:v>
                </c:pt>
                <c:pt idx="255">
                  <c:v>-3.5645568082597241</c:v>
                </c:pt>
                <c:pt idx="256">
                  <c:v>-3.7284378904552433</c:v>
                </c:pt>
                <c:pt idx="257">
                  <c:v>-3.8933711875733001</c:v>
                </c:pt>
                <c:pt idx="258">
                  <c:v>-4.0593553411652428</c:v>
                </c:pt>
                <c:pt idx="259">
                  <c:v>-4.2263889858594155</c:v>
                </c:pt>
                <c:pt idx="260">
                  <c:v>-4.3944707494038555</c:v>
                </c:pt>
                <c:pt idx="261">
                  <c:v>-4.5635992527091203</c:v>
                </c:pt>
                <c:pt idx="262">
                  <c:v>-4.7337731098912421</c:v>
                </c:pt>
                <c:pt idx="263">
                  <c:v>-4.9049909283148034</c:v>
                </c:pt>
                <c:pt idx="264">
                  <c:v>-5.0772513086361322</c:v>
                </c:pt>
                <c:pt idx="265">
                  <c:v>-5.2505528448466192</c:v>
                </c:pt>
                <c:pt idx="266">
                  <c:v>-5.4248941243161433</c:v>
                </c:pt>
                <c:pt idx="267">
                  <c:v>-5.6002737278366164</c:v>
                </c:pt>
                <c:pt idx="268">
                  <c:v>-5.7766902296656344</c:v>
                </c:pt>
                <c:pt idx="269">
                  <c:v>-5.954142197570234</c:v>
                </c:pt>
                <c:pt idx="270">
                  <c:v>-6.1326281928707571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1.8036334969198268E-2</c:v>
                </c:pt>
                <c:pt idx="2">
                  <c:v>3.6063468983819888E-2</c:v>
                </c:pt>
                <c:pt idx="3">
                  <c:v>5.4081492651179397E-2</c:v>
                </c:pt>
                <c:pt idx="4">
                  <c:v>7.2090496343830926E-2</c:v>
                </c:pt>
                <c:pt idx="5">
                  <c:v>9.0090570201650316E-2</c:v>
                </c:pt>
                <c:pt idx="6">
                  <c:v>0.10808180413388926</c:v>
                </c:pt>
                <c:pt idx="7">
                  <c:v>0.12606428782120108</c:v>
                </c:pt>
                <c:pt idx="8">
                  <c:v>0.14403811071763739</c:v>
                </c:pt>
                <c:pt idx="9">
                  <c:v>0.16200336205261534</c:v>
                </c:pt>
                <c:pt idx="10">
                  <c:v>0.17996013083285445</c:v>
                </c:pt>
                <c:pt idx="11">
                  <c:v>0.19790850584428277</c:v>
                </c:pt>
                <c:pt idx="12">
                  <c:v>0.21584857565391119</c:v>
                </c:pt>
                <c:pt idx="13">
                  <c:v>0.23378042861167553</c:v>
                </c:pt>
                <c:pt idx="14">
                  <c:v>0.25170415285224518</c:v>
                </c:pt>
                <c:pt idx="15">
                  <c:v>0.2696198362967977</c:v>
                </c:pt>
                <c:pt idx="16">
                  <c:v>0.2875275666547582</c:v>
                </c:pt>
                <c:pt idx="17">
                  <c:v>0.30542743142550255</c:v>
                </c:pt>
                <c:pt idx="18">
                  <c:v>0.32331951790002339</c:v>
                </c:pt>
                <c:pt idx="19">
                  <c:v>0.34120391316255744</c:v>
                </c:pt>
                <c:pt idx="20">
                  <c:v>0.35908070409217308</c:v>
                </c:pt>
                <c:pt idx="21">
                  <c:v>0.37694997736431685</c:v>
                </c:pt>
                <c:pt idx="22">
                  <c:v>0.39481181945231714</c:v>
                </c:pt>
                <c:pt idx="23">
                  <c:v>0.41266631662884384</c:v>
                </c:pt>
                <c:pt idx="24">
                  <c:v>0.43051355496732185</c:v>
                </c:pt>
                <c:pt idx="25">
                  <c:v>0.44835362034329695</c:v>
                </c:pt>
                <c:pt idx="26">
                  <c:v>0.46618659843575189</c:v>
                </c:pt>
                <c:pt idx="27">
                  <c:v>0.48401257472837061</c:v>
                </c:pt>
                <c:pt idx="28">
                  <c:v>0.50183163451074864</c:v>
                </c:pt>
                <c:pt idx="29">
                  <c:v>0.51964386287954656</c:v>
                </c:pt>
                <c:pt idx="30">
                  <c:v>0.53744934473958483</c:v>
                </c:pt>
                <c:pt idx="31">
                  <c:v>0.55524816480487638</c:v>
                </c:pt>
                <c:pt idx="32">
                  <c:v>0.5730404075995944</c:v>
                </c:pt>
                <c:pt idx="33">
                  <c:v>0.59082615745897205</c:v>
                </c:pt>
                <c:pt idx="34">
                  <c:v>0.60860549853013035</c:v>
                </c:pt>
                <c:pt idx="35">
                  <c:v>0.62637851477283113</c:v>
                </c:pt>
                <c:pt idx="36">
                  <c:v>0.64414528996014986</c:v>
                </c:pt>
                <c:pt idx="37">
                  <c:v>0.66190590767906543</c:v>
                </c:pt>
                <c:pt idx="38">
                  <c:v>0.67966045133096087</c:v>
                </c:pt>
                <c:pt idx="39">
                  <c:v>0.69740900413203077</c:v>
                </c:pt>
                <c:pt idx="40">
                  <c:v>0.71515164911358975</c:v>
                </c:pt>
                <c:pt idx="41">
                  <c:v>0.73288846912227568</c:v>
                </c:pt>
                <c:pt idx="42">
                  <c:v>0.75061954682014154</c:v>
                </c:pt>
                <c:pt idx="43">
                  <c:v>0.76834496468462909</c:v>
                </c:pt>
                <c:pt idx="44">
                  <c:v>0.78606480500841625</c:v>
                </c:pt>
                <c:pt idx="45">
                  <c:v>0.80377914989913102</c:v>
                </c:pt>
                <c:pt idx="46">
                  <c:v>0.8214880812789217</c:v>
                </c:pt>
                <c:pt idx="47">
                  <c:v>0.83919168088387497</c:v>
                </c:pt>
                <c:pt idx="48">
                  <c:v>0.8568900302632706</c:v>
                </c:pt>
                <c:pt idx="49">
                  <c:v>0.87458321077866186</c:v>
                </c:pt>
                <c:pt idx="50">
                  <c:v>0.89227130360276874</c:v>
                </c:pt>
                <c:pt idx="51">
                  <c:v>0.90995438971817066</c:v>
                </c:pt>
                <c:pt idx="52">
                  <c:v>0.92763254991578381</c:v>
                </c:pt>
                <c:pt idx="53">
                  <c:v>0.94530586479310663</c:v>
                </c:pt>
                <c:pt idx="54">
                  <c:v>0.96297441475221623</c:v>
                </c:pt>
                <c:pt idx="55">
                  <c:v>0.98063827999749575</c:v>
                </c:pt>
                <c:pt idx="56">
                  <c:v>0.99829754053307185</c:v>
                </c:pt>
                <c:pt idx="57">
                  <c:v>1.0159522761599382</c:v>
                </c:pt>
                <c:pt idx="58">
                  <c:v>1.0336025664727404</c:v>
                </c:pt>
                <c:pt idx="59">
                  <c:v>1.0512484908561925</c:v>
                </c:pt>
                <c:pt idx="60">
                  <c:v>1.0688901284810948</c:v>
                </c:pt>
                <c:pt idx="61">
                  <c:v>1.0865275582999192</c:v>
                </c:pt>
                <c:pt idx="62">
                  <c:v>1.1041608590419221</c:v>
                </c:pt>
                <c:pt idx="63">
                  <c:v>1.121790109207744</c:v>
                </c:pt>
                <c:pt idx="64">
                  <c:v>1.13941538706345</c:v>
                </c:pt>
                <c:pt idx="65">
                  <c:v>1.1570367706339573</c:v>
                </c:pt>
                <c:pt idx="66">
                  <c:v>1.1746543376957927</c:v>
                </c:pt>
                <c:pt idx="67">
                  <c:v>1.1922681657691196</c:v>
                </c:pt>
                <c:pt idx="68">
                  <c:v>1.2098783321089572</c:v>
                </c:pt>
                <c:pt idx="69">
                  <c:v>1.2274849136955175</c:v>
                </c:pt>
                <c:pt idx="70">
                  <c:v>1.2450879872235689</c:v>
                </c:pt>
                <c:pt idx="71">
                  <c:v>1.262687629090729</c:v>
                </c:pt>
                <c:pt idx="72">
                  <c:v>1.2802839153845724</c:v>
                </c:pt>
                <c:pt idx="73">
                  <c:v>1.2978769218684325</c:v>
                </c:pt>
                <c:pt idx="74">
                  <c:v>1.3154667239657543</c:v>
                </c:pt>
                <c:pt idx="75">
                  <c:v>1.333053396742842</c:v>
                </c:pt>
                <c:pt idx="76">
                  <c:v>1.3506370148898246</c:v>
                </c:pt>
                <c:pt idx="77">
                  <c:v>1.3682176526996392</c:v>
                </c:pt>
                <c:pt idx="78">
                  <c:v>1.3857953840448054</c:v>
                </c:pt>
                <c:pt idx="79">
                  <c:v>1.4033702823517382</c:v>
                </c:pt>
                <c:pt idx="80">
                  <c:v>1.4209424205723098</c:v>
                </c:pt>
                <c:pt idx="81">
                  <c:v>1.4385118711523361</c:v>
                </c:pt>
                <c:pt idx="82">
                  <c:v>1.4560787059966185</c:v>
                </c:pt>
                <c:pt idx="83">
                  <c:v>1.4736429964301239</c:v>
                </c:pt>
                <c:pt idx="84">
                  <c:v>1.4912048131548334</c:v>
                </c:pt>
                <c:pt idx="85">
                  <c:v>1.5087642262017249</c:v>
                </c:pt>
                <c:pt idx="86">
                  <c:v>1.5263213048772879</c:v>
                </c:pt>
                <c:pt idx="87">
                  <c:v>1.5438761177038951</c:v>
                </c:pt>
                <c:pt idx="88">
                  <c:v>1.5614287323532665</c:v>
                </c:pt>
                <c:pt idx="89">
                  <c:v>1.5789792155721778</c:v>
                </c:pt>
                <c:pt idx="90">
                  <c:v>1.5965276330994633</c:v>
                </c:pt>
                <c:pt idx="91">
                  <c:v>1.6140740495732695</c:v>
                </c:pt>
                <c:pt idx="92">
                  <c:v>1.6316185284274152</c:v>
                </c:pt>
                <c:pt idx="93">
                  <c:v>1.6491611317756278</c:v>
                </c:pt>
                <c:pt idx="94">
                  <c:v>1.6667019202823505</c:v>
                </c:pt>
                <c:pt idx="95">
                  <c:v>1.6842409530187783</c:v>
                </c:pt>
                <c:pt idx="96">
                  <c:v>1.7017782873027896</c:v>
                </c:pt>
                <c:pt idx="97">
                  <c:v>1.7193139785215303</c:v>
                </c:pt>
                <c:pt idx="98">
                  <c:v>1.7368480799356041</c:v>
                </c:pt>
                <c:pt idx="99">
                  <c:v>1.7543806424641699</c:v>
                </c:pt>
                <c:pt idx="100">
                  <c:v>1.7719117144507937</c:v>
                </c:pt>
                <c:pt idx="101">
                  <c:v>1.7894413414106878</c:v>
                </c:pt>
                <c:pt idx="102">
                  <c:v>1.8069695657610465</c:v>
                </c:pt>
                <c:pt idx="103">
                  <c:v>1.8244964265375572</c:v>
                </c:pt>
                <c:pt idx="104">
                  <c:v>1.8420219591018372</c:v>
                </c:pt>
                <c:pt idx="105">
                  <c:v>1.859546194846416</c:v>
                </c:pt>
                <c:pt idx="106">
                  <c:v>1.8770691609058077</c:v>
                </c:pt>
                <c:pt idx="107">
                  <c:v>1.8945908798839544</c:v>
                </c:pt>
                <c:pt idx="108">
                  <c:v>1.9121113696095478</c:v>
                </c:pt>
                <c:pt idx="109">
                  <c:v>1.9296306429311103</c:v>
                </c:pt>
                <c:pt idx="110">
                  <c:v>1.9471487075629661</c:v>
                </c:pt>
                <c:pt idx="111">
                  <c:v>1.9646655659912065</c:v>
                </c:pt>
                <c:pt idx="112">
                  <c:v>1.982181215445566</c:v>
                </c:pt>
                <c:pt idx="113">
                  <c:v>1.9996956479391153</c:v>
                </c:pt>
                <c:pt idx="114">
                  <c:v>2.0172088503733918</c:v>
                </c:pt>
                <c:pt idx="115">
                  <c:v>2.0347208047026495</c:v>
                </c:pt>
                <c:pt idx="116">
                  <c:v>2.0522314881478274</c:v>
                </c:pt>
                <c:pt idx="117">
                  <c:v>2.0697408734489584</c:v>
                </c:pt>
                <c:pt idx="118">
                  <c:v>2.0872489291441179</c:v>
                </c:pt>
                <c:pt idx="119">
                  <c:v>2.1047556198634938</c:v>
                </c:pt>
                <c:pt idx="120">
                  <c:v>2.1222609066284726</c:v>
                </c:pt>
                <c:pt idx="121">
                  <c:v>2.1397647471473924</c:v>
                </c:pt>
                <c:pt idx="122">
                  <c:v>2.1572670961015601</c:v>
                </c:pt>
                <c:pt idx="123">
                  <c:v>2.1747679054169788</c:v>
                </c:pt>
                <c:pt idx="124">
                  <c:v>2.1922671245188732</c:v>
                </c:pt>
                <c:pt idx="125">
                  <c:v>2.2097647005674448</c:v>
                </c:pt>
                <c:pt idx="126">
                  <c:v>2.2272605786743251</c:v>
                </c:pt>
                <c:pt idx="127">
                  <c:v>2.2447547020999599</c:v>
                </c:pt>
                <c:pt idx="128">
                  <c:v>2.2622470124326712</c:v>
                </c:pt>
                <c:pt idx="129">
                  <c:v>2.2797374497504816</c:v>
                </c:pt>
                <c:pt idx="130">
                  <c:v>2.2972259527669578</c:v>
                </c:pt>
                <c:pt idx="131">
                  <c:v>2.3147124589624193</c:v>
                </c:pt>
                <c:pt idx="132">
                  <c:v>2.3321969047018518</c:v>
                </c:pt>
                <c:pt idx="133">
                  <c:v>2.3496792253408296</c:v>
                </c:pt>
                <c:pt idx="134">
                  <c:v>2.3671593553206698</c:v>
                </c:pt>
                <c:pt idx="135">
                  <c:v>2.3846372282539523</c:v>
                </c:pt>
                <c:pt idx="136">
                  <c:v>2.4021127770014434</c:v>
                </c:pt>
                <c:pt idx="137">
                  <c:v>2.4195859337413599</c:v>
                </c:pt>
                <c:pt idx="138">
                  <c:v>2.4370566300318153</c:v>
                </c:pt>
                <c:pt idx="139">
                  <c:v>2.4545247968672017</c:v>
                </c:pt>
                <c:pt idx="140">
                  <c:v>2.4719903647291779</c:v>
                </c:pt>
                <c:pt idx="141">
                  <c:v>2.4894532636328526</c:v>
                </c:pt>
                <c:pt idx="142">
                  <c:v>2.506913423168696</c:v>
                </c:pt>
                <c:pt idx="143">
                  <c:v>2.5243707725406401</c:v>
                </c:pt>
                <c:pt idx="144">
                  <c:v>2.5418252406007809</c:v>
                </c:pt>
                <c:pt idx="145">
                  <c:v>2.5592767558810445</c:v>
                </c:pt>
                <c:pt idx="146">
                  <c:v>2.5767252466221433</c:v>
                </c:pt>
                <c:pt idx="147">
                  <c:v>2.5941706408000966</c:v>
                </c:pt>
                <c:pt idx="148">
                  <c:v>2.6116128661505784</c:v>
                </c:pt>
                <c:pt idx="149">
                  <c:v>2.6290518501913063</c:v>
                </c:pt>
                <c:pt idx="150">
                  <c:v>2.6464875202426721</c:v>
                </c:pt>
                <c:pt idx="151">
                  <c:v>2.663919803446789</c:v>
                </c:pt>
                <c:pt idx="152">
                  <c:v>2.681348626785109</c:v>
                </c:pt>
                <c:pt idx="153">
                  <c:v>2.6987739170947513</c:v>
                </c:pt>
                <c:pt idx="154">
                  <c:v>2.7161956010836628</c:v>
                </c:pt>
                <c:pt idx="155">
                  <c:v>2.7336136053447211</c:v>
                </c:pt>
                <c:pt idx="156">
                  <c:v>2.7510278563688773</c:v>
                </c:pt>
                <c:pt idx="157">
                  <c:v>2.7684382805574268</c:v>
                </c:pt>
                <c:pt idx="158">
                  <c:v>2.7858448042334869</c:v>
                </c:pt>
                <c:pt idx="159">
                  <c:v>2.80324735365275</c:v>
                </c:pt>
                <c:pt idx="160">
                  <c:v>2.820645855013578</c:v>
                </c:pt>
                <c:pt idx="161">
                  <c:v>2.8380402344664906</c:v>
                </c:pt>
                <c:pt idx="162">
                  <c:v>2.8554304181231047</c:v>
                </c:pt>
                <c:pt idx="163">
                  <c:v>2.8728163320645641</c:v>
                </c:pt>
                <c:pt idx="164">
                  <c:v>2.8901979023495068</c:v>
                </c:pt>
                <c:pt idx="165">
                  <c:v>2.9075750550216037</c:v>
                </c:pt>
                <c:pt idx="166">
                  <c:v>2.9249477161167046</c:v>
                </c:pt>
                <c:pt idx="167">
                  <c:v>2.9423158116696224</c:v>
                </c:pt>
                <c:pt idx="168">
                  <c:v>2.9596792677205821</c:v>
                </c:pt>
                <c:pt idx="169">
                  <c:v>2.9770380103213618</c:v>
                </c:pt>
                <c:pt idx="170">
                  <c:v>2.9943919655411486</c:v>
                </c:pt>
                <c:pt idx="171">
                  <c:v>3.011741059472127</c:v>
                </c:pt>
                <c:pt idx="172">
                  <c:v>3.029085218234826</c:v>
                </c:pt>
                <c:pt idx="173">
                  <c:v>3.0464243679832355</c:v>
                </c:pt>
                <c:pt idx="174">
                  <c:v>3.0637584349097118</c:v>
                </c:pt>
                <c:pt idx="175">
                  <c:v>3.0810873452496863</c:v>
                </c:pt>
                <c:pt idx="176">
                  <c:v>3.0984110252861909</c:v>
                </c:pt>
                <c:pt idx="177">
                  <c:v>3.1157294013542112</c:v>
                </c:pt>
                <c:pt idx="178">
                  <c:v>3.1330423998448791</c:v>
                </c:pt>
                <c:pt idx="179">
                  <c:v>3.1503499472095191</c:v>
                </c:pt>
                <c:pt idx="180">
                  <c:v>3.167651969963551</c:v>
                </c:pt>
                <c:pt idx="181">
                  <c:v>3.1849483946902639</c:v>
                </c:pt>
                <c:pt idx="182">
                  <c:v>3.2022391480444647</c:v>
                </c:pt>
                <c:pt idx="183">
                  <c:v>3.2195241567560147</c:v>
                </c:pt>
                <c:pt idx="184">
                  <c:v>3.2368033476332543</c:v>
                </c:pt>
                <c:pt idx="185">
                  <c:v>3.2540766475663268</c:v>
                </c:pt>
                <c:pt idx="186">
                  <c:v>3.2713439835304068</c:v>
                </c:pt>
                <c:pt idx="187">
                  <c:v>3.2886052825888354</c:v>
                </c:pt>
                <c:pt idx="188">
                  <c:v>3.3058604718961724</c:v>
                </c:pt>
                <c:pt idx="189">
                  <c:v>3.3231094787011655</c:v>
                </c:pt>
                <c:pt idx="190">
                  <c:v>3.3403522303496445</c:v>
                </c:pt>
                <c:pt idx="191">
                  <c:v>3.3575886542873401</c:v>
                </c:pt>
                <c:pt idx="192">
                  <c:v>3.3748186780626379</c:v>
                </c:pt>
                <c:pt idx="193">
                  <c:v>3.3920422293292636</c:v>
                </c:pt>
                <c:pt idx="194">
                  <c:v>3.4092592358489076</c:v>
                </c:pt>
                <c:pt idx="195">
                  <c:v>3.4264696254937905</c:v>
                </c:pt>
                <c:pt idx="196">
                  <c:v>3.443673326249173</c:v>
                </c:pt>
                <c:pt idx="197">
                  <c:v>3.4608702662158106</c:v>
                </c:pt>
                <c:pt idx="198">
                  <c:v>3.4780603736123581</c:v>
                </c:pt>
                <c:pt idx="199">
                  <c:v>3.4952435767777263</c:v>
                </c:pt>
                <c:pt idx="200">
                  <c:v>3.5124198041733905</c:v>
                </c:pt>
                <c:pt idx="201">
                  <c:v>3.5295889843856556</c:v>
                </c:pt>
                <c:pt idx="202">
                  <c:v>3.5467510461278775</c:v>
                </c:pt>
                <c:pt idx="203">
                  <c:v>3.5639059182426438</c:v>
                </c:pt>
                <c:pt idx="204">
                  <c:v>3.5810535297039161</c:v>
                </c:pt>
                <c:pt idx="205">
                  <c:v>3.5981938096191328</c:v>
                </c:pt>
                <c:pt idx="206">
                  <c:v>3.6153266872312773</c:v>
                </c:pt>
                <c:pt idx="207">
                  <c:v>3.6324520919209102</c:v>
                </c:pt>
                <c:pt idx="208">
                  <c:v>3.649569953208168</c:v>
                </c:pt>
                <c:pt idx="209">
                  <c:v>3.6666802007547292</c:v>
                </c:pt>
                <c:pt idx="210">
                  <c:v>3.6837827643657506</c:v>
                </c:pt>
                <c:pt idx="211">
                  <c:v>3.7008775739917694</c:v>
                </c:pt>
                <c:pt idx="212">
                  <c:v>3.7179645597305817</c:v>
                </c:pt>
                <c:pt idx="213">
                  <c:v>3.7350436518290864</c:v>
                </c:pt>
                <c:pt idx="214">
                  <c:v>3.7521147806851074</c:v>
                </c:pt>
                <c:pt idx="215">
                  <c:v>3.7691778768491844</c:v>
                </c:pt>
                <c:pt idx="216">
                  <c:v>3.7862328710263413</c:v>
                </c:pt>
                <c:pt idx="217">
                  <c:v>3.8032796940778275</c:v>
                </c:pt>
                <c:pt idx="218">
                  <c:v>3.8203182770228357</c:v>
                </c:pt>
                <c:pt idx="219">
                  <c:v>3.8373485510401948</c:v>
                </c:pt>
                <c:pt idx="220">
                  <c:v>3.8543704474700413</c:v>
                </c:pt>
                <c:pt idx="221">
                  <c:v>3.8713838978154675</c:v>
                </c:pt>
                <c:pt idx="222">
                  <c:v>3.8883888337441461</c:v>
                </c:pt>
                <c:pt idx="223">
                  <c:v>3.9053851870899363</c:v>
                </c:pt>
                <c:pt idx="224">
                  <c:v>3.9223728898544663</c:v>
                </c:pt>
                <c:pt idx="225">
                  <c:v>3.9393518742086968</c:v>
                </c:pt>
                <c:pt idx="226">
                  <c:v>3.9563220724944634</c:v>
                </c:pt>
                <c:pt idx="227">
                  <c:v>3.9732834172260003</c:v>
                </c:pt>
                <c:pt idx="228">
                  <c:v>3.9902358410914438</c:v>
                </c:pt>
                <c:pt idx="229">
                  <c:v>4.007179276954318</c:v>
                </c:pt>
                <c:pt idx="230">
                  <c:v>4.0241136578550014</c:v>
                </c:pt>
                <c:pt idx="231">
                  <c:v>4.0410389170121741</c:v>
                </c:pt>
                <c:pt idx="232">
                  <c:v>4.0579549878242496</c:v>
                </c:pt>
                <c:pt idx="233">
                  <c:v>4.0748618038707871</c:v>
                </c:pt>
                <c:pt idx="234">
                  <c:v>4.0917592989138871</c:v>
                </c:pt>
                <c:pt idx="235">
                  <c:v>4.1086474068995704</c:v>
                </c:pt>
                <c:pt idx="236">
                  <c:v>4.1255260619591398</c:v>
                </c:pt>
                <c:pt idx="237">
                  <c:v>4.1423951984105241</c:v>
                </c:pt>
                <c:pt idx="238">
                  <c:v>4.1592547507596098</c:v>
                </c:pt>
                <c:pt idx="239">
                  <c:v>4.176104653701552</c:v>
                </c:pt>
                <c:pt idx="240">
                  <c:v>4.1929448421220732</c:v>
                </c:pt>
                <c:pt idx="241">
                  <c:v>4.2097752510987432</c:v>
                </c:pt>
                <c:pt idx="242">
                  <c:v>4.2265958159022459</c:v>
                </c:pt>
                <c:pt idx="243">
                  <c:v>4.2434064719976305</c:v>
                </c:pt>
                <c:pt idx="244">
                  <c:v>4.2602071550455465</c:v>
                </c:pt>
                <c:pt idx="245">
                  <c:v>4.2769978009034668</c:v>
                </c:pt>
                <c:pt idx="246">
                  <c:v>4.2937783456268903</c:v>
                </c:pt>
                <c:pt idx="247">
                  <c:v>4.310548725470535</c:v>
                </c:pt>
                <c:pt idx="248">
                  <c:v>4.3273088768895169</c:v>
                </c:pt>
                <c:pt idx="249">
                  <c:v>4.3440587365405099</c:v>
                </c:pt>
                <c:pt idx="250">
                  <c:v>4.3607982412828949</c:v>
                </c:pt>
                <c:pt idx="251">
                  <c:v>4.3775273281798945</c:v>
                </c:pt>
                <c:pt idx="252">
                  <c:v>4.3942459344996951</c:v>
                </c:pt>
                <c:pt idx="253">
                  <c:v>4.4109539977165504</c:v>
                </c:pt>
                <c:pt idx="254">
                  <c:v>4.4276514555118762</c:v>
                </c:pt>
                <c:pt idx="255">
                  <c:v>4.4443382457753309</c:v>
                </c:pt>
                <c:pt idx="256">
                  <c:v>4.4610143066058772</c:v>
                </c:pt>
                <c:pt idx="257">
                  <c:v>4.4776795763128394</c:v>
                </c:pt>
                <c:pt idx="258">
                  <c:v>4.4943339934169382</c:v>
                </c:pt>
                <c:pt idx="259">
                  <c:v>4.5109774966513196</c:v>
                </c:pt>
                <c:pt idx="260">
                  <c:v>4.5276100249625655</c:v>
                </c:pt>
                <c:pt idx="261">
                  <c:v>4.5442315175116939</c:v>
                </c:pt>
                <c:pt idx="262">
                  <c:v>4.5608419136751461</c:v>
                </c:pt>
                <c:pt idx="263">
                  <c:v>4.5774411530457595</c:v>
                </c:pt>
                <c:pt idx="264">
                  <c:v>4.5940291754337288</c:v>
                </c:pt>
                <c:pt idx="265">
                  <c:v>4.6106059208675543</c:v>
                </c:pt>
                <c:pt idx="266">
                  <c:v>4.627171329594975</c:v>
                </c:pt>
                <c:pt idx="267">
                  <c:v>4.6437253420838962</c:v>
                </c:pt>
                <c:pt idx="268">
                  <c:v>4.6602678990232942</c:v>
                </c:pt>
                <c:pt idx="269">
                  <c:v>4.676798941324118</c:v>
                </c:pt>
                <c:pt idx="270">
                  <c:v>4.6933184101201721</c:v>
                </c:pt>
              </c:numCache>
            </c:numRef>
          </c:xVal>
          <c:yVal>
            <c:numRef>
              <c:f>'1ft'!$G$19:$G$289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1.8036334969198268E-2</c:v>
                </c:pt>
                <c:pt idx="2">
                  <c:v>3.6063468983819888E-2</c:v>
                </c:pt>
                <c:pt idx="3">
                  <c:v>5.4081492651179397E-2</c:v>
                </c:pt>
                <c:pt idx="4">
                  <c:v>7.2090496343830926E-2</c:v>
                </c:pt>
                <c:pt idx="5">
                  <c:v>9.0090570201650316E-2</c:v>
                </c:pt>
                <c:pt idx="6">
                  <c:v>0.10808180413388926</c:v>
                </c:pt>
                <c:pt idx="7">
                  <c:v>0.12606428782120108</c:v>
                </c:pt>
                <c:pt idx="8">
                  <c:v>0.14403811071763739</c:v>
                </c:pt>
                <c:pt idx="9">
                  <c:v>0.16200336205261534</c:v>
                </c:pt>
                <c:pt idx="10">
                  <c:v>0.17996013083285445</c:v>
                </c:pt>
                <c:pt idx="11">
                  <c:v>0.19790850584428277</c:v>
                </c:pt>
                <c:pt idx="12">
                  <c:v>0.21584857565391119</c:v>
                </c:pt>
                <c:pt idx="13">
                  <c:v>0.23378042861167553</c:v>
                </c:pt>
                <c:pt idx="14">
                  <c:v>0.25170415285224518</c:v>
                </c:pt>
                <c:pt idx="15">
                  <c:v>0.2696198362967977</c:v>
                </c:pt>
                <c:pt idx="16">
                  <c:v>0.2875275666547582</c:v>
                </c:pt>
                <c:pt idx="17">
                  <c:v>0.30542743142550255</c:v>
                </c:pt>
                <c:pt idx="18">
                  <c:v>0.32331951790002339</c:v>
                </c:pt>
                <c:pt idx="19">
                  <c:v>0.34120391316255744</c:v>
                </c:pt>
                <c:pt idx="20">
                  <c:v>0.35908070409217308</c:v>
                </c:pt>
                <c:pt idx="21">
                  <c:v>0.37694997736431685</c:v>
                </c:pt>
                <c:pt idx="22">
                  <c:v>0.39481181945231714</c:v>
                </c:pt>
                <c:pt idx="23">
                  <c:v>0.41266631662884384</c:v>
                </c:pt>
                <c:pt idx="24">
                  <c:v>0.43051355496732185</c:v>
                </c:pt>
                <c:pt idx="25">
                  <c:v>0.44835362034329695</c:v>
                </c:pt>
                <c:pt idx="26">
                  <c:v>0.46618659843575189</c:v>
                </c:pt>
                <c:pt idx="27">
                  <c:v>0.48401257472837061</c:v>
                </c:pt>
                <c:pt idx="28">
                  <c:v>0.50183163451074864</c:v>
                </c:pt>
                <c:pt idx="29">
                  <c:v>0.51964386287954656</c:v>
                </c:pt>
                <c:pt idx="30">
                  <c:v>0.53744934473958483</c:v>
                </c:pt>
                <c:pt idx="31">
                  <c:v>0.55524816480487638</c:v>
                </c:pt>
                <c:pt idx="32">
                  <c:v>0.5730404075995944</c:v>
                </c:pt>
                <c:pt idx="33">
                  <c:v>0.59082615745897205</c:v>
                </c:pt>
                <c:pt idx="34">
                  <c:v>0.60860549853013035</c:v>
                </c:pt>
                <c:pt idx="35">
                  <c:v>0.62637851477283113</c:v>
                </c:pt>
                <c:pt idx="36">
                  <c:v>0.64414528996014986</c:v>
                </c:pt>
                <c:pt idx="37">
                  <c:v>0.66190590767906543</c:v>
                </c:pt>
                <c:pt idx="38">
                  <c:v>0.67966045133096087</c:v>
                </c:pt>
                <c:pt idx="39">
                  <c:v>0.69740900413203077</c:v>
                </c:pt>
                <c:pt idx="40">
                  <c:v>0.71515164911358975</c:v>
                </c:pt>
                <c:pt idx="41">
                  <c:v>0.73288846912227568</c:v>
                </c:pt>
                <c:pt idx="42">
                  <c:v>0.75061954682014154</c:v>
                </c:pt>
                <c:pt idx="43">
                  <c:v>0.76834496468462909</c:v>
                </c:pt>
                <c:pt idx="44">
                  <c:v>0.78606480500841625</c:v>
                </c:pt>
                <c:pt idx="45">
                  <c:v>0.80377914989913102</c:v>
                </c:pt>
                <c:pt idx="46">
                  <c:v>0.8214880812789217</c:v>
                </c:pt>
                <c:pt idx="47">
                  <c:v>0.83919168088387497</c:v>
                </c:pt>
                <c:pt idx="48">
                  <c:v>0.8568900302632706</c:v>
                </c:pt>
                <c:pt idx="49">
                  <c:v>0.87458321077866186</c:v>
                </c:pt>
                <c:pt idx="50">
                  <c:v>0.89227130360276874</c:v>
                </c:pt>
                <c:pt idx="51">
                  <c:v>0.90995438971817066</c:v>
                </c:pt>
                <c:pt idx="52">
                  <c:v>0.92763254991578381</c:v>
                </c:pt>
                <c:pt idx="53">
                  <c:v>0.94530586479310663</c:v>
                </c:pt>
                <c:pt idx="54">
                  <c:v>0.96297441475221623</c:v>
                </c:pt>
                <c:pt idx="55">
                  <c:v>0.98063827999749575</c:v>
                </c:pt>
                <c:pt idx="56">
                  <c:v>0.99829754053307185</c:v>
                </c:pt>
                <c:pt idx="57">
                  <c:v>1.0159522761599382</c:v>
                </c:pt>
                <c:pt idx="58">
                  <c:v>1.0336025664727404</c:v>
                </c:pt>
                <c:pt idx="59">
                  <c:v>1.0512484908561925</c:v>
                </c:pt>
                <c:pt idx="60">
                  <c:v>1.0688901284810948</c:v>
                </c:pt>
                <c:pt idx="61">
                  <c:v>1.0865275582999192</c:v>
                </c:pt>
                <c:pt idx="62">
                  <c:v>1.1041608590419221</c:v>
                </c:pt>
                <c:pt idx="63">
                  <c:v>1.121790109207744</c:v>
                </c:pt>
                <c:pt idx="64">
                  <c:v>1.13941538706345</c:v>
                </c:pt>
                <c:pt idx="65">
                  <c:v>1.1570367706339573</c:v>
                </c:pt>
                <c:pt idx="66">
                  <c:v>1.1746543376957927</c:v>
                </c:pt>
                <c:pt idx="67">
                  <c:v>1.1922681657691196</c:v>
                </c:pt>
                <c:pt idx="68">
                  <c:v>1.2098783321089572</c:v>
                </c:pt>
                <c:pt idx="69">
                  <c:v>1.2274849136955175</c:v>
                </c:pt>
                <c:pt idx="70">
                  <c:v>1.2450879872235689</c:v>
                </c:pt>
                <c:pt idx="71">
                  <c:v>1.262687629090729</c:v>
                </c:pt>
                <c:pt idx="72">
                  <c:v>1.2802839153845724</c:v>
                </c:pt>
                <c:pt idx="73">
                  <c:v>1.2978769218684325</c:v>
                </c:pt>
                <c:pt idx="74">
                  <c:v>1.3154667239657543</c:v>
                </c:pt>
                <c:pt idx="75">
                  <c:v>1.333053396742842</c:v>
                </c:pt>
                <c:pt idx="76">
                  <c:v>1.3506370148898246</c:v>
                </c:pt>
                <c:pt idx="77">
                  <c:v>1.3682176526996392</c:v>
                </c:pt>
                <c:pt idx="78">
                  <c:v>1.3857953840448054</c:v>
                </c:pt>
                <c:pt idx="79">
                  <c:v>1.4033702823517382</c:v>
                </c:pt>
                <c:pt idx="80">
                  <c:v>1.4209424205723098</c:v>
                </c:pt>
                <c:pt idx="81">
                  <c:v>1.4385118711523361</c:v>
                </c:pt>
                <c:pt idx="82">
                  <c:v>1.4560787059966185</c:v>
                </c:pt>
                <c:pt idx="83">
                  <c:v>1.4736429964301239</c:v>
                </c:pt>
                <c:pt idx="84">
                  <c:v>1.4912048131548334</c:v>
                </c:pt>
                <c:pt idx="85">
                  <c:v>1.5087642262017249</c:v>
                </c:pt>
                <c:pt idx="86">
                  <c:v>1.5263213048772879</c:v>
                </c:pt>
                <c:pt idx="87">
                  <c:v>1.5438761177038951</c:v>
                </c:pt>
                <c:pt idx="88">
                  <c:v>1.5614287323532665</c:v>
                </c:pt>
                <c:pt idx="89">
                  <c:v>1.5789792155721778</c:v>
                </c:pt>
                <c:pt idx="90">
                  <c:v>1.5965276330994633</c:v>
                </c:pt>
                <c:pt idx="91">
                  <c:v>1.6140740495732695</c:v>
                </c:pt>
                <c:pt idx="92">
                  <c:v>1.6316185284274152</c:v>
                </c:pt>
                <c:pt idx="93">
                  <c:v>1.6491611317756278</c:v>
                </c:pt>
                <c:pt idx="94">
                  <c:v>1.6667019202823505</c:v>
                </c:pt>
                <c:pt idx="95">
                  <c:v>1.6842409530187783</c:v>
                </c:pt>
                <c:pt idx="96">
                  <c:v>1.7017782873027896</c:v>
                </c:pt>
                <c:pt idx="97">
                  <c:v>1.7193139785215303</c:v>
                </c:pt>
                <c:pt idx="98">
                  <c:v>1.7368480799356041</c:v>
                </c:pt>
                <c:pt idx="99">
                  <c:v>1.7543806424641699</c:v>
                </c:pt>
                <c:pt idx="100">
                  <c:v>1.7719117144507937</c:v>
                </c:pt>
                <c:pt idx="101">
                  <c:v>1.7894413414106878</c:v>
                </c:pt>
                <c:pt idx="102">
                  <c:v>1.8069695657610465</c:v>
                </c:pt>
                <c:pt idx="103">
                  <c:v>1.8244964265375572</c:v>
                </c:pt>
                <c:pt idx="104">
                  <c:v>1.8420219591018372</c:v>
                </c:pt>
                <c:pt idx="105">
                  <c:v>1.859546194846416</c:v>
                </c:pt>
                <c:pt idx="106">
                  <c:v>1.8770691609058077</c:v>
                </c:pt>
                <c:pt idx="107">
                  <c:v>1.8945908798839544</c:v>
                </c:pt>
                <c:pt idx="108">
                  <c:v>1.9121113696095478</c:v>
                </c:pt>
                <c:pt idx="109">
                  <c:v>1.9296306429311103</c:v>
                </c:pt>
                <c:pt idx="110">
                  <c:v>1.9471487075629661</c:v>
                </c:pt>
                <c:pt idx="111">
                  <c:v>1.9646655659912065</c:v>
                </c:pt>
                <c:pt idx="112">
                  <c:v>1.982181215445566</c:v>
                </c:pt>
                <c:pt idx="113">
                  <c:v>1.9996956479391153</c:v>
                </c:pt>
                <c:pt idx="114">
                  <c:v>2.0172088503733918</c:v>
                </c:pt>
                <c:pt idx="115">
                  <c:v>2.0347208047026495</c:v>
                </c:pt>
                <c:pt idx="116">
                  <c:v>2.0522314881478274</c:v>
                </c:pt>
                <c:pt idx="117">
                  <c:v>2.0697408734489584</c:v>
                </c:pt>
                <c:pt idx="118">
                  <c:v>2.0872489291441179</c:v>
                </c:pt>
                <c:pt idx="119">
                  <c:v>2.1047556198634938</c:v>
                </c:pt>
                <c:pt idx="120">
                  <c:v>2.1222609066284726</c:v>
                </c:pt>
                <c:pt idx="121">
                  <c:v>2.1397647471473924</c:v>
                </c:pt>
                <c:pt idx="122">
                  <c:v>2.1572670961015601</c:v>
                </c:pt>
                <c:pt idx="123">
                  <c:v>2.1747679054169788</c:v>
                </c:pt>
                <c:pt idx="124">
                  <c:v>2.1922671245188732</c:v>
                </c:pt>
                <c:pt idx="125">
                  <c:v>2.2097647005674448</c:v>
                </c:pt>
                <c:pt idx="126">
                  <c:v>2.2272605786743251</c:v>
                </c:pt>
                <c:pt idx="127">
                  <c:v>2.2447547020999599</c:v>
                </c:pt>
                <c:pt idx="128">
                  <c:v>2.2622470124326712</c:v>
                </c:pt>
                <c:pt idx="129">
                  <c:v>2.2797374497504816</c:v>
                </c:pt>
                <c:pt idx="130">
                  <c:v>2.2972259527669578</c:v>
                </c:pt>
                <c:pt idx="131">
                  <c:v>2.3147124589624193</c:v>
                </c:pt>
                <c:pt idx="132">
                  <c:v>2.3321969047018518</c:v>
                </c:pt>
                <c:pt idx="133">
                  <c:v>2.3496792253408296</c:v>
                </c:pt>
                <c:pt idx="134">
                  <c:v>2.3671593553206698</c:v>
                </c:pt>
                <c:pt idx="135">
                  <c:v>2.3846372282539523</c:v>
                </c:pt>
                <c:pt idx="136">
                  <c:v>2.4021127770014434</c:v>
                </c:pt>
                <c:pt idx="137">
                  <c:v>2.4195859337413599</c:v>
                </c:pt>
                <c:pt idx="138">
                  <c:v>2.4370566300318153</c:v>
                </c:pt>
                <c:pt idx="139">
                  <c:v>2.4545247968672017</c:v>
                </c:pt>
                <c:pt idx="140">
                  <c:v>2.4719903647291779</c:v>
                </c:pt>
                <c:pt idx="141">
                  <c:v>2.4894532636328526</c:v>
                </c:pt>
                <c:pt idx="142">
                  <c:v>2.506913423168696</c:v>
                </c:pt>
                <c:pt idx="143">
                  <c:v>2.5243707725406401</c:v>
                </c:pt>
                <c:pt idx="144">
                  <c:v>2.5418252406007809</c:v>
                </c:pt>
                <c:pt idx="145">
                  <c:v>2.5592767558810445</c:v>
                </c:pt>
                <c:pt idx="146">
                  <c:v>2.5767252466221433</c:v>
                </c:pt>
                <c:pt idx="147">
                  <c:v>2.5941706408000966</c:v>
                </c:pt>
                <c:pt idx="148">
                  <c:v>2.6116128661505784</c:v>
                </c:pt>
                <c:pt idx="149">
                  <c:v>2.6290518501913063</c:v>
                </c:pt>
                <c:pt idx="150">
                  <c:v>2.6464875202426721</c:v>
                </c:pt>
                <c:pt idx="151">
                  <c:v>2.663919803446789</c:v>
                </c:pt>
                <c:pt idx="152">
                  <c:v>2.681348626785109</c:v>
                </c:pt>
                <c:pt idx="153">
                  <c:v>2.6987739170947513</c:v>
                </c:pt>
                <c:pt idx="154">
                  <c:v>2.7161956010836628</c:v>
                </c:pt>
                <c:pt idx="155">
                  <c:v>2.7336136053447211</c:v>
                </c:pt>
                <c:pt idx="156">
                  <c:v>2.7510278563688773</c:v>
                </c:pt>
                <c:pt idx="157">
                  <c:v>2.7684382805574268</c:v>
                </c:pt>
                <c:pt idx="158">
                  <c:v>2.7858448042334869</c:v>
                </c:pt>
                <c:pt idx="159">
                  <c:v>2.80324735365275</c:v>
                </c:pt>
                <c:pt idx="160">
                  <c:v>2.820645855013578</c:v>
                </c:pt>
                <c:pt idx="161">
                  <c:v>2.8380402344664906</c:v>
                </c:pt>
                <c:pt idx="162">
                  <c:v>2.8554304181231047</c:v>
                </c:pt>
                <c:pt idx="163">
                  <c:v>2.8728163320645641</c:v>
                </c:pt>
                <c:pt idx="164">
                  <c:v>2.8901979023495068</c:v>
                </c:pt>
                <c:pt idx="165">
                  <c:v>2.9075750550216037</c:v>
                </c:pt>
                <c:pt idx="166">
                  <c:v>2.9249477161167046</c:v>
                </c:pt>
                <c:pt idx="167">
                  <c:v>2.9423158116696224</c:v>
                </c:pt>
                <c:pt idx="168">
                  <c:v>2.9596792677205821</c:v>
                </c:pt>
                <c:pt idx="169">
                  <c:v>2.9770380103213618</c:v>
                </c:pt>
                <c:pt idx="170">
                  <c:v>2.9943919655411486</c:v>
                </c:pt>
                <c:pt idx="171">
                  <c:v>3.011741059472127</c:v>
                </c:pt>
                <c:pt idx="172">
                  <c:v>3.029085218234826</c:v>
                </c:pt>
                <c:pt idx="173">
                  <c:v>3.0464243679832355</c:v>
                </c:pt>
                <c:pt idx="174">
                  <c:v>3.0637584349097118</c:v>
                </c:pt>
                <c:pt idx="175">
                  <c:v>3.0810873452496863</c:v>
                </c:pt>
                <c:pt idx="176">
                  <c:v>3.0984110252861909</c:v>
                </c:pt>
                <c:pt idx="177">
                  <c:v>3.1157294013542112</c:v>
                </c:pt>
                <c:pt idx="178">
                  <c:v>3.1330423998448791</c:v>
                </c:pt>
                <c:pt idx="179">
                  <c:v>3.1503499472095191</c:v>
                </c:pt>
                <c:pt idx="180">
                  <c:v>3.167651969963551</c:v>
                </c:pt>
                <c:pt idx="181">
                  <c:v>3.1849483946902639</c:v>
                </c:pt>
                <c:pt idx="182">
                  <c:v>3.2022391480444647</c:v>
                </c:pt>
                <c:pt idx="183">
                  <c:v>3.2195241567560147</c:v>
                </c:pt>
                <c:pt idx="184">
                  <c:v>3.2368033476332543</c:v>
                </c:pt>
                <c:pt idx="185">
                  <c:v>3.2540766475663268</c:v>
                </c:pt>
                <c:pt idx="186">
                  <c:v>3.2713439835304068</c:v>
                </c:pt>
                <c:pt idx="187">
                  <c:v>3.2886052825888354</c:v>
                </c:pt>
                <c:pt idx="188">
                  <c:v>3.3058604718961724</c:v>
                </c:pt>
                <c:pt idx="189">
                  <c:v>3.3231094787011655</c:v>
                </c:pt>
                <c:pt idx="190">
                  <c:v>3.3403522303496445</c:v>
                </c:pt>
                <c:pt idx="191">
                  <c:v>3.3575886542873401</c:v>
                </c:pt>
                <c:pt idx="192">
                  <c:v>3.3748186780626379</c:v>
                </c:pt>
                <c:pt idx="193">
                  <c:v>3.3920422293292636</c:v>
                </c:pt>
                <c:pt idx="194">
                  <c:v>3.4092592358489076</c:v>
                </c:pt>
                <c:pt idx="195">
                  <c:v>3.4264696254937905</c:v>
                </c:pt>
                <c:pt idx="196">
                  <c:v>3.443673326249173</c:v>
                </c:pt>
                <c:pt idx="197">
                  <c:v>3.4608702662158106</c:v>
                </c:pt>
                <c:pt idx="198">
                  <c:v>3.4780603736123581</c:v>
                </c:pt>
                <c:pt idx="199">
                  <c:v>3.4952435767777263</c:v>
                </c:pt>
                <c:pt idx="200">
                  <c:v>3.5124198041733905</c:v>
                </c:pt>
                <c:pt idx="201">
                  <c:v>3.5295889843856556</c:v>
                </c:pt>
                <c:pt idx="202">
                  <c:v>3.5467510461278775</c:v>
                </c:pt>
                <c:pt idx="203">
                  <c:v>3.5639059182426438</c:v>
                </c:pt>
                <c:pt idx="204">
                  <c:v>3.5810535297039161</c:v>
                </c:pt>
                <c:pt idx="205">
                  <c:v>3.5981938096191328</c:v>
                </c:pt>
                <c:pt idx="206">
                  <c:v>3.6153266872312773</c:v>
                </c:pt>
                <c:pt idx="207">
                  <c:v>3.6324520919209102</c:v>
                </c:pt>
                <c:pt idx="208">
                  <c:v>3.649569953208168</c:v>
                </c:pt>
                <c:pt idx="209">
                  <c:v>3.6666802007547292</c:v>
                </c:pt>
                <c:pt idx="210">
                  <c:v>3.6837827643657506</c:v>
                </c:pt>
                <c:pt idx="211">
                  <c:v>3.7008775739917694</c:v>
                </c:pt>
                <c:pt idx="212">
                  <c:v>3.7179645597305817</c:v>
                </c:pt>
                <c:pt idx="213">
                  <c:v>3.7350436518290864</c:v>
                </c:pt>
                <c:pt idx="214">
                  <c:v>3.7521147806851074</c:v>
                </c:pt>
                <c:pt idx="215">
                  <c:v>3.7691778768491844</c:v>
                </c:pt>
                <c:pt idx="216">
                  <c:v>3.7862328710263413</c:v>
                </c:pt>
                <c:pt idx="217">
                  <c:v>3.8032796940778275</c:v>
                </c:pt>
                <c:pt idx="218">
                  <c:v>3.8203182770228357</c:v>
                </c:pt>
                <c:pt idx="219">
                  <c:v>3.8373485510401948</c:v>
                </c:pt>
                <c:pt idx="220">
                  <c:v>3.8543704474700413</c:v>
                </c:pt>
                <c:pt idx="221">
                  <c:v>3.8713838978154675</c:v>
                </c:pt>
                <c:pt idx="222">
                  <c:v>3.8883888337441461</c:v>
                </c:pt>
                <c:pt idx="223">
                  <c:v>3.9053851870899363</c:v>
                </c:pt>
                <c:pt idx="224">
                  <c:v>3.9223728898544663</c:v>
                </c:pt>
                <c:pt idx="225">
                  <c:v>3.9393518742086968</c:v>
                </c:pt>
                <c:pt idx="226">
                  <c:v>3.9563220724944634</c:v>
                </c:pt>
                <c:pt idx="227">
                  <c:v>3.9732834172260003</c:v>
                </c:pt>
                <c:pt idx="228">
                  <c:v>3.9902358410914438</c:v>
                </c:pt>
                <c:pt idx="229">
                  <c:v>4.007179276954318</c:v>
                </c:pt>
                <c:pt idx="230">
                  <c:v>4.0241136578550014</c:v>
                </c:pt>
                <c:pt idx="231">
                  <c:v>4.0410389170121741</c:v>
                </c:pt>
                <c:pt idx="232">
                  <c:v>4.0579549878242496</c:v>
                </c:pt>
                <c:pt idx="233">
                  <c:v>4.0748618038707871</c:v>
                </c:pt>
                <c:pt idx="234">
                  <c:v>4.0917592989138871</c:v>
                </c:pt>
                <c:pt idx="235">
                  <c:v>4.1086474068995704</c:v>
                </c:pt>
                <c:pt idx="236">
                  <c:v>4.1255260619591398</c:v>
                </c:pt>
                <c:pt idx="237">
                  <c:v>4.1423951984105241</c:v>
                </c:pt>
                <c:pt idx="238">
                  <c:v>4.1592547507596098</c:v>
                </c:pt>
                <c:pt idx="239">
                  <c:v>4.176104653701552</c:v>
                </c:pt>
                <c:pt idx="240">
                  <c:v>4.1929448421220732</c:v>
                </c:pt>
                <c:pt idx="241">
                  <c:v>4.2097752510987432</c:v>
                </c:pt>
                <c:pt idx="242">
                  <c:v>4.2265958159022459</c:v>
                </c:pt>
                <c:pt idx="243">
                  <c:v>4.2434064719976305</c:v>
                </c:pt>
                <c:pt idx="244">
                  <c:v>4.2602071550455465</c:v>
                </c:pt>
                <c:pt idx="245">
                  <c:v>4.2769978009034668</c:v>
                </c:pt>
                <c:pt idx="246">
                  <c:v>4.2937783456268903</c:v>
                </c:pt>
                <c:pt idx="247">
                  <c:v>4.310548725470535</c:v>
                </c:pt>
                <c:pt idx="248">
                  <c:v>4.3273088768895169</c:v>
                </c:pt>
                <c:pt idx="249">
                  <c:v>4.3440587365405099</c:v>
                </c:pt>
                <c:pt idx="250">
                  <c:v>4.3607982412828949</c:v>
                </c:pt>
                <c:pt idx="251">
                  <c:v>4.3775273281798945</c:v>
                </c:pt>
                <c:pt idx="252">
                  <c:v>4.3942459344996951</c:v>
                </c:pt>
                <c:pt idx="253">
                  <c:v>4.4109539977165504</c:v>
                </c:pt>
                <c:pt idx="254">
                  <c:v>4.4276514555118762</c:v>
                </c:pt>
                <c:pt idx="255">
                  <c:v>4.4443382457753309</c:v>
                </c:pt>
                <c:pt idx="256">
                  <c:v>4.4610143066058772</c:v>
                </c:pt>
                <c:pt idx="257">
                  <c:v>4.4776795763128394</c:v>
                </c:pt>
                <c:pt idx="258">
                  <c:v>4.4943339934169382</c:v>
                </c:pt>
                <c:pt idx="259">
                  <c:v>4.5109774966513196</c:v>
                </c:pt>
                <c:pt idx="260">
                  <c:v>4.5276100249625655</c:v>
                </c:pt>
                <c:pt idx="261">
                  <c:v>4.5442315175116939</c:v>
                </c:pt>
                <c:pt idx="262">
                  <c:v>4.5608419136751461</c:v>
                </c:pt>
                <c:pt idx="263">
                  <c:v>4.5774411530457595</c:v>
                </c:pt>
                <c:pt idx="264">
                  <c:v>4.5940291754337288</c:v>
                </c:pt>
                <c:pt idx="265">
                  <c:v>4.6106059208675543</c:v>
                </c:pt>
                <c:pt idx="266">
                  <c:v>4.627171329594975</c:v>
                </c:pt>
                <c:pt idx="267">
                  <c:v>4.6437253420838962</c:v>
                </c:pt>
                <c:pt idx="268">
                  <c:v>4.6602678990232942</c:v>
                </c:pt>
                <c:pt idx="269">
                  <c:v>4.676798941324118</c:v>
                </c:pt>
                <c:pt idx="270">
                  <c:v>4.6933184101201721</c:v>
                </c:pt>
              </c:numCache>
            </c:numRef>
          </c:xVal>
          <c:yVal>
            <c:numRef>
              <c:f>'1ft'!$H$19:$H$289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0616"/>
        <c:axId val="632011008"/>
      </c:scatterChart>
      <c:valAx>
        <c:axId val="63201061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1008"/>
        <c:crosses val="max"/>
        <c:crossBetween val="midCat"/>
        <c:majorUnit val="2"/>
      </c:valAx>
      <c:valAx>
        <c:axId val="63201100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061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2.7183554315480769E-2</c:v>
                </c:pt>
                <c:pt idx="2">
                  <c:v>5.4353058169288856E-2</c:v>
                </c:pt>
                <c:pt idx="3">
                  <c:v>8.1508647014310501E-2</c:v>
                </c:pt>
                <c:pt idx="4">
                  <c:v>0.10865045592257398</c:v>
                </c:pt>
                <c:pt idx="5">
                  <c:v>0.13577861958773213</c:v>
                </c:pt>
                <c:pt idx="6">
                  <c:v>0.16289327232747938</c:v>
                </c:pt>
                <c:pt idx="7">
                  <c:v>0.18999454808590144</c:v>
                </c:pt>
                <c:pt idx="8">
                  <c:v>0.21708258043575585</c:v>
                </c:pt>
                <c:pt idx="9">
                  <c:v>0.24415750258068133</c:v>
                </c:pt>
                <c:pt idx="10">
                  <c:v>0.27121944735733394</c:v>
                </c:pt>
                <c:pt idx="11">
                  <c:v>0.29826854723744745</c:v>
                </c:pt>
                <c:pt idx="12">
                  <c:v>0.32530493432981594</c:v>
                </c:pt>
                <c:pt idx="13">
                  <c:v>0.35232874038219614</c:v>
                </c:pt>
                <c:pt idx="14">
                  <c:v>0.37934009678312597</c:v>
                </c:pt>
                <c:pt idx="15">
                  <c:v>0.40633913456365772</c:v>
                </c:pt>
                <c:pt idx="16">
                  <c:v>0.43332598439900161</c:v>
                </c:pt>
                <c:pt idx="17">
                  <c:v>0.46030077661007729</c:v>
                </c:pt>
                <c:pt idx="18">
                  <c:v>0.48726364116496934</c:v>
                </c:pt>
                <c:pt idx="19">
                  <c:v>0.51421470768028354</c:v>
                </c:pt>
                <c:pt idx="20">
                  <c:v>0.5411541054223995</c:v>
                </c:pt>
                <c:pt idx="21">
                  <c:v>0.56808196330861593</c:v>
                </c:pt>
                <c:pt idx="22">
                  <c:v>0.5949984099081842</c:v>
                </c:pt>
                <c:pt idx="23">
                  <c:v>0.62190357344322467</c:v>
                </c:pt>
                <c:pt idx="24">
                  <c:v>0.64879758178952218</c:v>
                </c:pt>
                <c:pt idx="25">
                  <c:v>0.67568056247719388</c:v>
                </c:pt>
                <c:pt idx="26">
                  <c:v>0.70255264269122497</c:v>
                </c:pt>
                <c:pt idx="27">
                  <c:v>0.72941394927186542</c:v>
                </c:pt>
                <c:pt idx="28">
                  <c:v>0.75626460871488188</c:v>
                </c:pt>
                <c:pt idx="29">
                  <c:v>0.78310474717165712</c:v>
                </c:pt>
                <c:pt idx="30">
                  <c:v>0.8099344904491308</c:v>
                </c:pt>
                <c:pt idx="31">
                  <c:v>0.83675396400957247</c:v>
                </c:pt>
                <c:pt idx="32">
                  <c:v>0.86356329297017975</c:v>
                </c:pt>
                <c:pt idx="33">
                  <c:v>0.89036260210249119</c:v>
                </c:pt>
                <c:pt idx="34">
                  <c:v>0.91715201583160599</c:v>
                </c:pt>
                <c:pt idx="35">
                  <c:v>0.94393165823519876</c:v>
                </c:pt>
                <c:pt idx="36">
                  <c:v>0.97070165304231992</c:v>
                </c:pt>
                <c:pt idx="37">
                  <c:v>0.99746212363196862</c:v>
                </c:pt>
                <c:pt idx="38">
                  <c:v>1.0242131930314267</c:v>
                </c:pt>
                <c:pt idx="39">
                  <c:v>1.0509549839143402</c:v>
                </c:pt>
                <c:pt idx="40">
                  <c:v>1.0776876185985325</c:v>
                </c:pt>
                <c:pt idx="41">
                  <c:v>1.1044112190435367</c:v>
                </c:pt>
                <c:pt idx="42">
                  <c:v>1.1311259068478277</c:v>
                </c:pt>
                <c:pt idx="43">
                  <c:v>1.1578318032457375</c:v>
                </c:pt>
                <c:pt idx="44">
                  <c:v>1.1845290291040349</c:v>
                </c:pt>
                <c:pt idx="45">
                  <c:v>1.2112177049181485</c:v>
                </c:pt>
                <c:pt idx="46">
                  <c:v>1.2378979508080115</c:v>
                </c:pt>
                <c:pt idx="47">
                  <c:v>1.2645698865135031</c:v>
                </c:pt>
                <c:pt idx="48">
                  <c:v>1.2912336313894637</c:v>
                </c:pt>
                <c:pt idx="49">
                  <c:v>1.3178893044002529</c:v>
                </c:pt>
                <c:pt idx="50">
                  <c:v>1.3445370241138233</c:v>
                </c:pt>
                <c:pt idx="51">
                  <c:v>1.3711769086952768</c:v>
                </c:pt>
                <c:pt idx="52">
                  <c:v>1.3978090758998689</c:v>
                </c:pt>
                <c:pt idx="53">
                  <c:v>1.4244336430654243</c:v>
                </c:pt>
                <c:pt idx="54">
                  <c:v>1.4510507271041218</c:v>
                </c:pt>
                <c:pt idx="55">
                  <c:v>1.477660444493607</c:v>
                </c:pt>
                <c:pt idx="56">
                  <c:v>1.5042629112673842</c:v>
                </c:pt>
                <c:pt idx="57">
                  <c:v>1.5308582430044364</c:v>
                </c:pt>
                <c:pt idx="58">
                  <c:v>1.557446554818019</c:v>
                </c:pt>
                <c:pt idx="59">
                  <c:v>1.5840279613435655</c:v>
                </c:pt>
                <c:pt idx="60">
                  <c:v>1.6106025767256436</c:v>
                </c:pt>
                <c:pt idx="61">
                  <c:v>1.6371705146038862</c:v>
                </c:pt>
                <c:pt idx="62">
                  <c:v>1.6637318880978265</c:v>
                </c:pt>
                <c:pt idx="63">
                  <c:v>1.6902868097905497</c:v>
                </c:pt>
                <c:pt idx="64">
                  <c:v>1.7168353917110739</c:v>
                </c:pt>
                <c:pt idx="65">
                  <c:v>1.7433777453153623</c:v>
                </c:pt>
                <c:pt idx="66">
                  <c:v>1.7699139814658595</c:v>
                </c:pt>
                <c:pt idx="67">
                  <c:v>1.7964442104094385</c:v>
                </c:pt>
                <c:pt idx="68">
                  <c:v>1.8229685417536317</c:v>
                </c:pt>
                <c:pt idx="69">
                  <c:v>1.8494870844410121</c:v>
                </c:pt>
                <c:pt idx="70">
                  <c:v>1.8759999467215756</c:v>
                </c:pt>
                <c:pt idx="71">
                  <c:v>1.9025072361229667</c:v>
                </c:pt>
                <c:pt idx="72">
                  <c:v>1.9290090594183729</c:v>
                </c:pt>
                <c:pt idx="73">
                  <c:v>1.9555055225919011</c:v>
                </c:pt>
                <c:pt idx="74">
                  <c:v>1.9819967308012341</c:v>
                </c:pt>
                <c:pt idx="75">
                  <c:v>2.0084827883373464</c:v>
                </c:pt>
                <c:pt idx="76">
                  <c:v>2.0349637985810438</c:v>
                </c:pt>
                <c:pt idx="77">
                  <c:v>2.0614398639560725</c:v>
                </c:pt>
                <c:pt idx="78">
                  <c:v>2.0879110858785257</c:v>
                </c:pt>
                <c:pt idx="79">
                  <c:v>2.1143775647022514</c:v>
                </c:pt>
                <c:pt idx="80">
                  <c:v>2.1408393996599551</c:v>
                </c:pt>
                <c:pt idx="81">
                  <c:v>2.1672966887996616</c:v>
                </c:pt>
                <c:pt idx="82">
                  <c:v>2.1937495289161899</c:v>
                </c:pt>
                <c:pt idx="83">
                  <c:v>2.220198015477274</c:v>
                </c:pt>
                <c:pt idx="84">
                  <c:v>2.2466422425439467</c:v>
                </c:pt>
                <c:pt idx="85">
                  <c:v>2.2730823026847999</c:v>
                </c:pt>
                <c:pt idx="86">
                  <c:v>2.2995182868837185</c:v>
                </c:pt>
                <c:pt idx="87">
                  <c:v>2.325950284440697</c:v>
                </c:pt>
                <c:pt idx="88">
                  <c:v>2.3523783828653491</c:v>
                </c:pt>
                <c:pt idx="89">
                  <c:v>2.3788026677627494</c:v>
                </c:pt>
                <c:pt idx="90">
                  <c:v>2.4052232227112795</c:v>
                </c:pt>
                <c:pt idx="91">
                  <c:v>2.4316401291322056</c:v>
                </c:pt>
                <c:pt idx="92">
                  <c:v>2.4580534661507936</c:v>
                </c:pt>
                <c:pt idx="93">
                  <c:v>2.4844633104488723</c:v>
                </c:pt>
                <c:pt idx="94">
                  <c:v>2.5108697361088863</c:v>
                </c:pt>
                <c:pt idx="95">
                  <c:v>2.5372728144496515</c:v>
                </c:pt>
                <c:pt idx="96">
                  <c:v>2.5636726138542296</c:v>
                </c:pt>
                <c:pt idx="97">
                  <c:v>2.5900691995905918</c:v>
                </c:pt>
                <c:pt idx="98">
                  <c:v>2.616462633626023</c:v>
                </c:pt>
                <c:pt idx="99">
                  <c:v>2.6428529744365465</c:v>
                </c:pt>
                <c:pt idx="100">
                  <c:v>2.6692402768130052</c:v>
                </c:pt>
                <c:pt idx="101">
                  <c:v>2.6956245916658226</c:v>
                </c:pt>
                <c:pt idx="102">
                  <c:v>2.72200596583084</c:v>
                </c:pt>
                <c:pt idx="103">
                  <c:v>2.7483844418790087</c:v>
                </c:pt>
                <c:pt idx="104">
                  <c:v>2.7747600579330376</c:v>
                </c:pt>
                <c:pt idx="105">
                  <c:v>2.8011328474943622</c:v>
                </c:pt>
                <c:pt idx="106">
                  <c:v>2.827502839283949</c:v>
                </c:pt>
                <c:pt idx="107">
                  <c:v>2.8538700571004845</c:v>
                </c:pt>
                <c:pt idx="108">
                  <c:v>2.8802345196993611</c:v>
                </c:pt>
                <c:pt idx="109">
                  <c:v>2.9065962406955732</c:v>
                </c:pt>
                <c:pt idx="110">
                  <c:v>2.9329552284931721</c:v>
                </c:pt>
                <c:pt idx="111">
                  <c:v>2.9593114862432941</c:v>
                </c:pt>
                <c:pt idx="112">
                  <c:v>2.9856650118320296</c:v>
                </c:pt>
                <c:pt idx="113">
                  <c:v>3.0120157978985671</c:v>
                </c:pt>
                <c:pt idx="114">
                  <c:v>3.0383638318831805</c:v>
                </c:pt>
                <c:pt idx="115">
                  <c:v>3.0647090961037948</c:v>
                </c:pt>
                <c:pt idx="116">
                  <c:v>3.0910515678591164</c:v>
                </c:pt>
                <c:pt idx="117">
                  <c:v>3.1173912195556768</c:v>
                </c:pt>
                <c:pt idx="118">
                  <c:v>3.1437280188556795</c:v>
                </c:pt>
                <c:pt idx="119">
                  <c:v>3.1700619288422263</c:v>
                </c:pt>
                <c:pt idx="120">
                  <c:v>3.196392908198376</c:v>
                </c:pt>
                <c:pt idx="121">
                  <c:v>3.2227209113965114</c:v>
                </c:pt>
                <c:pt idx="122">
                  <c:v>3.2490458888946439</c:v>
                </c:pt>
                <c:pt idx="123">
                  <c:v>3.2753677873365468</c:v>
                </c:pt>
                <c:pt idx="124">
                  <c:v>3.3016865497529406</c:v>
                </c:pt>
                <c:pt idx="125">
                  <c:v>3.3280021157613175</c:v>
                </c:pt>
                <c:pt idx="126">
                  <c:v>3.3543144217623873</c:v>
                </c:pt>
                <c:pt idx="127">
                  <c:v>3.3806234011315022</c:v>
                </c:pt>
                <c:pt idx="128">
                  <c:v>3.4069289844037827</c:v>
                </c:pt>
                <c:pt idx="129">
                  <c:v>3.4332310994519859</c:v>
                </c:pt>
                <c:pt idx="130">
                  <c:v>3.459529671656453</c:v>
                </c:pt>
                <c:pt idx="131">
                  <c:v>3.4858246240667183</c:v>
                </c:pt>
                <c:pt idx="132">
                  <c:v>3.5121158775545713</c:v>
                </c:pt>
                <c:pt idx="133">
                  <c:v>3.538403350958526</c:v>
                </c:pt>
                <c:pt idx="134">
                  <c:v>3.5646869612197967</c:v>
                </c:pt>
                <c:pt idx="135">
                  <c:v>3.5909666235099733</c:v>
                </c:pt>
                <c:pt idx="136">
                  <c:v>3.6172422513506746</c:v>
                </c:pt>
                <c:pt idx="137">
                  <c:v>3.6435137567255063</c:v>
                </c:pt>
                <c:pt idx="138">
                  <c:v>3.6697810501846906</c:v>
                </c:pt>
                <c:pt idx="139">
                  <c:v>3.6960440409427582</c:v>
                </c:pt>
                <c:pt idx="140">
                  <c:v>3.7223026369696992</c:v>
                </c:pt>
                <c:pt idx="141">
                  <c:v>3.7485567450759714</c:v>
                </c:pt>
                <c:pt idx="142">
                  <c:v>3.7748062709917631</c:v>
                </c:pt>
                <c:pt idx="143">
                  <c:v>3.8010511194408902</c:v>
                </c:pt>
                <c:pt idx="144">
                  <c:v>3.8272911942096961</c:v>
                </c:pt>
                <c:pt idx="145">
                  <c:v>3.8535263982113057</c:v>
                </c:pt>
                <c:pt idx="146">
                  <c:v>3.8797566335455662</c:v>
                </c:pt>
                <c:pt idx="147">
                  <c:v>3.9059818015549888</c:v>
                </c:pt>
                <c:pt idx="148">
                  <c:v>3.9322018028769792</c:v>
                </c:pt>
                <c:pt idx="149">
                  <c:v>3.9584165374926412</c:v>
                </c:pt>
                <c:pt idx="150">
                  <c:v>3.9846259047723969</c:v>
                </c:pt>
                <c:pt idx="151">
                  <c:v>4.0108298035186714</c:v>
                </c:pt>
                <c:pt idx="152">
                  <c:v>4.0370281320058528</c:v>
                </c:pt>
                <c:pt idx="153">
                  <c:v>4.0632207880177393</c:v>
                </c:pt>
                <c:pt idx="154">
                  <c:v>4.0894076688826511</c:v>
                </c:pt>
                <c:pt idx="155">
                  <c:v>4.1155886715063925</c:v>
                </c:pt>
                <c:pt idx="156">
                  <c:v>4.1417636924032131</c:v>
                </c:pt>
                <c:pt idx="157">
                  <c:v>4.1679326277249249</c:v>
                </c:pt>
                <c:pt idx="158">
                  <c:v>4.1940953732883015</c:v>
                </c:pt>
                <c:pt idx="159">
                  <c:v>4.2202518246008953</c:v>
                </c:pt>
                <c:pt idx="160">
                  <c:v>4.24640187688538</c:v>
                </c:pt>
                <c:pt idx="161">
                  <c:v>4.2725454251025266</c:v>
                </c:pt>
                <c:pt idx="162">
                  <c:v>4.2986823639729126</c:v>
                </c:pt>
                <c:pt idx="163">
                  <c:v>4.3248125879974522</c:v>
                </c:pt>
                <c:pt idx="164">
                  <c:v>4.3509359914768329</c:v>
                </c:pt>
                <c:pt idx="165">
                  <c:v>4.3770524685299295</c:v>
                </c:pt>
                <c:pt idx="166">
                  <c:v>4.4031619131112745</c:v>
                </c:pt>
                <c:pt idx="167">
                  <c:v>4.4292642190276439</c:v>
                </c:pt>
                <c:pt idx="168">
                  <c:v>4.4553592799538171</c:v>
                </c:pt>
                <c:pt idx="169">
                  <c:v>4.4814469894475728</c:v>
                </c:pt>
                <c:pt idx="170">
                  <c:v>4.5075272409639666</c:v>
                </c:pt>
                <c:pt idx="171">
                  <c:v>4.5335999278689387</c:v>
                </c:pt>
                <c:pt idx="172">
                  <c:v>4.5596649434522947</c:v>
                </c:pt>
                <c:pt idx="173">
                  <c:v>4.5857221809401052</c:v>
                </c:pt>
                <c:pt idx="174">
                  <c:v>4.6117715335065528</c:v>
                </c:pt>
                <c:pt idx="175">
                  <c:v>4.6378128942852674</c:v>
                </c:pt>
                <c:pt idx="176">
                  <c:v>4.6638461563801821</c:v>
                </c:pt>
                <c:pt idx="177">
                  <c:v>4.6898712128759339</c:v>
                </c:pt>
                <c:pt idx="178">
                  <c:v>4.7158879568478431</c:v>
                </c:pt>
                <c:pt idx="179">
                  <c:v>4.7418962813714929</c:v>
                </c:pt>
                <c:pt idx="180">
                  <c:v>4.7678960795319361</c:v>
                </c:pt>
                <c:pt idx="181">
                  <c:v>4.7938872444325469</c:v>
                </c:pt>
                <c:pt idx="182">
                  <c:v>4.8198696692035421</c:v>
                </c:pt>
                <c:pt idx="183">
                  <c:v>4.8458432470101895</c:v>
                </c:pt>
                <c:pt idx="184">
                  <c:v>4.8718078710607227</c:v>
                </c:pt>
                <c:pt idx="185">
                  <c:v>4.8977634346139736</c:v>
                </c:pt>
                <c:pt idx="186">
                  <c:v>4.9237098309867458</c:v>
                </c:pt>
                <c:pt idx="187">
                  <c:v>4.9496469535609364</c:v>
                </c:pt>
                <c:pt idx="188">
                  <c:v>4.9755746957904261</c:v>
                </c:pt>
                <c:pt idx="189">
                  <c:v>5.0014929512077435</c:v>
                </c:pt>
                <c:pt idx="190">
                  <c:v>5.0274016134305208</c:v>
                </c:pt>
                <c:pt idx="191">
                  <c:v>5.0533005761677474</c:v>
                </c:pt>
                <c:pt idx="192">
                  <c:v>5.0791897332258369</c:v>
                </c:pt>
                <c:pt idx="193">
                  <c:v>5.1050689785145131</c:v>
                </c:pt>
                <c:pt idx="194">
                  <c:v>5.130938206052523</c:v>
                </c:pt>
                <c:pt idx="195">
                  <c:v>5.1567973099731903</c:v>
                </c:pt>
                <c:pt idx="196">
                  <c:v>5.182646184529812</c:v>
                </c:pt>
                <c:pt idx="197">
                  <c:v>5.2084847241009093</c:v>
                </c:pt>
                <c:pt idx="198">
                  <c:v>5.2343128231953386</c:v>
                </c:pt>
                <c:pt idx="199">
                  <c:v>5.2601303764572664</c:v>
                </c:pt>
                <c:pt idx="200">
                  <c:v>5.2859372786710184</c:v>
                </c:pt>
                <c:pt idx="201">
                  <c:v>5.3117334247658077</c:v>
                </c:pt>
                <c:pt idx="202">
                  <c:v>5.3375187098203449</c:v>
                </c:pt>
                <c:pt idx="203">
                  <c:v>5.3632930290673375</c:v>
                </c:pt>
                <c:pt idx="204">
                  <c:v>5.3890562778978817</c:v>
                </c:pt>
                <c:pt idx="205">
                  <c:v>5.4148083518657559</c:v>
                </c:pt>
                <c:pt idx="206">
                  <c:v>5.4405491466916116</c:v>
                </c:pt>
                <c:pt idx="207">
                  <c:v>5.4662785582670752</c:v>
                </c:pt>
                <c:pt idx="208">
                  <c:v>5.4919964826587551</c:v>
                </c:pt>
                <c:pt idx="209">
                  <c:v>5.517702816112168</c:v>
                </c:pt>
                <c:pt idx="210">
                  <c:v>5.5433974550555778</c:v>
                </c:pt>
                <c:pt idx="211">
                  <c:v>5.5690802961037562</c:v>
                </c:pt>
                <c:pt idx="212">
                  <c:v>5.5947512360616676</c:v>
                </c:pt>
                <c:pt idx="213">
                  <c:v>5.6204101719280777</c:v>
                </c:pt>
                <c:pt idx="214">
                  <c:v>5.646057000899094</c:v>
                </c:pt>
                <c:pt idx="215">
                  <c:v>5.671691620371635</c:v>
                </c:pt>
                <c:pt idx="216">
                  <c:v>5.6973139279468334</c:v>
                </c:pt>
                <c:pt idx="217">
                  <c:v>5.7229238214333789</c:v>
                </c:pt>
                <c:pt idx="218">
                  <c:v>5.7485211988507912</c:v>
                </c:pt>
                <c:pt idx="219">
                  <c:v>5.7741059584326431</c:v>
                </c:pt>
                <c:pt idx="220">
                  <c:v>5.7996779986297193</c:v>
                </c:pt>
                <c:pt idx="221">
                  <c:v>5.8252372181131182</c:v>
                </c:pt>
                <c:pt idx="222">
                  <c:v>5.850783515777306</c:v>
                </c:pt>
                <c:pt idx="223">
                  <c:v>5.8763167907431111</c:v>
                </c:pt>
                <c:pt idx="224">
                  <c:v>5.9018369423606716</c:v>
                </c:pt>
                <c:pt idx="225">
                  <c:v>5.9273438702123311</c:v>
                </c:pt>
                <c:pt idx="226">
                  <c:v>5.9528374741154888</c:v>
                </c:pt>
                <c:pt idx="227">
                  <c:v>5.9783176541254006</c:v>
                </c:pt>
                <c:pt idx="228">
                  <c:v>6.0037843105379345</c:v>
                </c:pt>
                <c:pt idx="229">
                  <c:v>6.0292373438922837</c:v>
                </c:pt>
                <c:pt idx="230">
                  <c:v>6.0546766549736333</c:v>
                </c:pt>
                <c:pt idx="231">
                  <c:v>6.0801021448157897</c:v>
                </c:pt>
                <c:pt idx="232">
                  <c:v>6.105513714703763</c:v>
                </c:pt>
                <c:pt idx="233">
                  <c:v>6.130911266176315</c:v>
                </c:pt>
                <c:pt idx="234">
                  <c:v>6.1562947010284645</c:v>
                </c:pt>
                <c:pt idx="235">
                  <c:v>6.1816639213139561</c:v>
                </c:pt>
                <c:pt idx="236">
                  <c:v>6.2070188293476907</c:v>
                </c:pt>
                <c:pt idx="237">
                  <c:v>6.2323593277081191</c:v>
                </c:pt>
                <c:pt idx="238">
                  <c:v>6.2576853192396023</c:v>
                </c:pt>
                <c:pt idx="239">
                  <c:v>6.2829967070547346</c:v>
                </c:pt>
                <c:pt idx="240">
                  <c:v>6.3082933945366326</c:v>
                </c:pt>
                <c:pt idx="241">
                  <c:v>6.3335752853411913</c:v>
                </c:pt>
                <c:pt idx="242">
                  <c:v>6.3588422833993068</c:v>
                </c:pt>
                <c:pt idx="243">
                  <c:v>6.3840942929190678</c:v>
                </c:pt>
                <c:pt idx="244">
                  <c:v>6.4093312183879148</c:v>
                </c:pt>
                <c:pt idx="245">
                  <c:v>6.4345529645747659</c:v>
                </c:pt>
                <c:pt idx="246">
                  <c:v>6.4597594365321163</c:v>
                </c:pt>
                <c:pt idx="247">
                  <c:v>6.4849505395981035</c:v>
                </c:pt>
                <c:pt idx="248">
                  <c:v>6.5101261793985463</c:v>
                </c:pt>
                <c:pt idx="249">
                  <c:v>6.5352862618489533</c:v>
                </c:pt>
                <c:pt idx="250">
                  <c:v>6.5604306931565022</c:v>
                </c:pt>
                <c:pt idx="251">
                  <c:v>6.5855593798219907</c:v>
                </c:pt>
                <c:pt idx="252">
                  <c:v>6.6106722286417616</c:v>
                </c:pt>
                <c:pt idx="253">
                  <c:v>6.6357691467095998</c:v>
                </c:pt>
                <c:pt idx="254">
                  <c:v>6.6608500414186</c:v>
                </c:pt>
                <c:pt idx="255">
                  <c:v>6.6859148204630108</c:v>
                </c:pt>
                <c:pt idx="256">
                  <c:v>6.7109633918400498</c:v>
                </c:pt>
                <c:pt idx="257">
                  <c:v>6.7359956638516971</c:v>
                </c:pt>
                <c:pt idx="258">
                  <c:v>6.7610115451064576</c:v>
                </c:pt>
                <c:pt idx="259">
                  <c:v>6.7860109445211023</c:v>
                </c:pt>
                <c:pt idx="260">
                  <c:v>6.8109937713223836</c:v>
                </c:pt>
                <c:pt idx="261">
                  <c:v>6.8359599350487228</c:v>
                </c:pt>
                <c:pt idx="262">
                  <c:v>6.8609093455518781</c:v>
                </c:pt>
                <c:pt idx="263">
                  <c:v>6.8858419129985871</c:v>
                </c:pt>
                <c:pt idx="264">
                  <c:v>6.9107575478721817</c:v>
                </c:pt>
                <c:pt idx="265">
                  <c:v>6.9356561609741849</c:v>
                </c:pt>
                <c:pt idx="266">
                  <c:v>6.96053766342588</c:v>
                </c:pt>
                <c:pt idx="267">
                  <c:v>6.9854019666698575</c:v>
                </c:pt>
                <c:pt idx="268">
                  <c:v>7.010248982471543</c:v>
                </c:pt>
                <c:pt idx="269">
                  <c:v>7.0350786229206959</c:v>
                </c:pt>
                <c:pt idx="270">
                  <c:v>7.0598908004328891</c:v>
                </c:pt>
              </c:numCache>
            </c:numRef>
          </c:xVal>
          <c:yVal>
            <c:numRef>
              <c:f>'2ft'!$E$19:$E$289</c:f>
              <c:numCache>
                <c:formatCode>General</c:formatCode>
                <c:ptCount val="271"/>
                <c:pt idx="0">
                  <c:v>1.4856490049657696</c:v>
                </c:pt>
                <c:pt idx="1">
                  <c:v>1.614386042443686</c:v>
                </c:pt>
                <c:pt idx="2">
                  <c:v>1.7418982737776132</c:v>
                </c:pt>
                <c:pt idx="3">
                  <c:v>1.8681869336649251</c:v>
                </c:pt>
                <c:pt idx="4">
                  <c:v>1.9932532437837975</c:v>
                </c:pt>
                <c:pt idx="5">
                  <c:v>2.1170984128419388</c:v>
                </c:pt>
                <c:pt idx="6">
                  <c:v>2.2397236366247473</c:v>
                </c:pt>
                <c:pt idx="7">
                  <c:v>2.3611300980429046</c:v>
                </c:pt>
                <c:pt idx="8">
                  <c:v>2.481318967179404</c:v>
                </c:pt>
                <c:pt idx="9">
                  <c:v>2.6002914013360248</c:v>
                </c:pt>
                <c:pt idx="10">
                  <c:v>2.7180485450792524</c:v>
                </c:pt>
                <c:pt idx="11">
                  <c:v>2.8345915302856524</c:v>
                </c:pt>
                <c:pt idx="12">
                  <c:v>2.949921476186701</c:v>
                </c:pt>
                <c:pt idx="13">
                  <c:v>3.0640394894130774</c:v>
                </c:pt>
                <c:pt idx="14">
                  <c:v>3.1769466640384239</c:v>
                </c:pt>
                <c:pt idx="15">
                  <c:v>3.2886440816225768</c:v>
                </c:pt>
                <c:pt idx="16">
                  <c:v>3.3991328112542756</c:v>
                </c:pt>
                <c:pt idx="17">
                  <c:v>3.5084139095933509</c:v>
                </c:pt>
                <c:pt idx="18">
                  <c:v>3.6164884209124004</c:v>
                </c:pt>
                <c:pt idx="19">
                  <c:v>3.7233573771379564</c:v>
                </c:pt>
                <c:pt idx="20">
                  <c:v>3.8290217978911478</c:v>
                </c:pt>
                <c:pt idx="21">
                  <c:v>3.9334826905278653</c:v>
                </c:pt>
                <c:pt idx="22">
                  <c:v>4.0367410501784322</c:v>
                </c:pt>
                <c:pt idx="23">
                  <c:v>4.138797859786786</c:v>
                </c:pt>
                <c:pt idx="24">
                  <c:v>4.2396540901491804</c:v>
                </c:pt>
                <c:pt idx="25">
                  <c:v>4.3393106999524038</c:v>
                </c:pt>
                <c:pt idx="26">
                  <c:v>4.4377686358115316</c:v>
                </c:pt>
                <c:pt idx="27">
                  <c:v>4.5350288323072085</c:v>
                </c:pt>
                <c:pt idx="28">
                  <c:v>4.6310922120224731</c:v>
                </c:pt>
                <c:pt idx="29">
                  <c:v>4.7259596855791237</c:v>
                </c:pt>
                <c:pt idx="30">
                  <c:v>4.8196321516736402</c:v>
                </c:pt>
                <c:pt idx="31">
                  <c:v>4.9121104971126623</c:v>
                </c:pt>
                <c:pt idx="32">
                  <c:v>5.0033955968480326</c:v>
                </c:pt>
                <c:pt idx="33">
                  <c:v>5.0934883140114078</c:v>
                </c:pt>
                <c:pt idx="34">
                  <c:v>5.1823894999484557</c:v>
                </c:pt>
                <c:pt idx="35">
                  <c:v>5.2700999942526341</c:v>
                </c:pt>
                <c:pt idx="36">
                  <c:v>5.3566206247985626</c:v>
                </c:pt>
                <c:pt idx="37">
                  <c:v>5.4419522077750013</c:v>
                </c:pt>
                <c:pt idx="38">
                  <c:v>5.5260955477174347</c:v>
                </c:pt>
                <c:pt idx="39">
                  <c:v>5.6090514375402822</c:v>
                </c:pt>
                <c:pt idx="40">
                  <c:v>5.6908206585687342</c:v>
                </c:pt>
                <c:pt idx="41">
                  <c:v>5.7714039805702315</c:v>
                </c:pt>
                <c:pt idx="42">
                  <c:v>5.8508021617855928</c:v>
                </c:pt>
                <c:pt idx="43">
                  <c:v>5.9290159489598073</c:v>
                </c:pt>
                <c:pt idx="44">
                  <c:v>6.0060460773725053</c:v>
                </c:pt>
                <c:pt idx="45">
                  <c:v>6.081893270868111</c:v>
                </c:pt>
                <c:pt idx="46">
                  <c:v>6.1565582418857048</c:v>
                </c:pt>
                <c:pt idx="47">
                  <c:v>6.2300416914886014</c:v>
                </c:pt>
                <c:pt idx="48">
                  <c:v>6.302344309393666</c:v>
                </c:pt>
                <c:pt idx="49">
                  <c:v>6.3734667740003808</c:v>
                </c:pt>
                <c:pt idx="50">
                  <c:v>6.4434097524196865</c:v>
                </c:pt>
                <c:pt idx="51">
                  <c:v>6.5121739005026198</c:v>
                </c:pt>
                <c:pt idx="52">
                  <c:v>6.5797598628687641</c:v>
                </c:pt>
                <c:pt idx="53">
                  <c:v>6.6461682729345481</c:v>
                </c:pt>
                <c:pt idx="54">
                  <c:v>6.7113997529414124</c:v>
                </c:pt>
                <c:pt idx="55">
                  <c:v>6.775454913983876</c:v>
                </c:pt>
                <c:pt idx="56">
                  <c:v>6.8383343560375378</c:v>
                </c:pt>
                <c:pt idx="57">
                  <c:v>6.9000386679870491</c:v>
                </c:pt>
                <c:pt idx="58">
                  <c:v>6.960568427654092</c:v>
                </c:pt>
                <c:pt idx="59">
                  <c:v>7.0199242018254155</c:v>
                </c:pt>
                <c:pt idx="60">
                  <c:v>7.0781065462809751</c:v>
                </c:pt>
                <c:pt idx="61">
                  <c:v>7.1351160058222227</c:v>
                </c:pt>
                <c:pt idx="62">
                  <c:v>7.1909531143006173</c:v>
                </c:pt>
                <c:pt idx="63">
                  <c:v>7.2456183946464181</c:v>
                </c:pt>
                <c:pt idx="64">
                  <c:v>7.2991123588978253</c:v>
                </c:pt>
                <c:pt idx="65">
                  <c:v>7.3514355082305656</c:v>
                </c:pt>
                <c:pt idx="66">
                  <c:v>7.4025883329879978</c:v>
                </c:pt>
                <c:pt idx="67">
                  <c:v>7.45257131271185</c:v>
                </c:pt>
                <c:pt idx="68">
                  <c:v>7.501384916173695</c:v>
                </c:pt>
                <c:pt idx="69">
                  <c:v>7.5490296014072911</c:v>
                </c:pt>
                <c:pt idx="70">
                  <c:v>7.5955058157419328</c:v>
                </c:pt>
                <c:pt idx="71">
                  <c:v>7.6408139958369654</c:v>
                </c:pt>
                <c:pt idx="72">
                  <c:v>7.6849545677176394</c:v>
                </c:pt>
                <c:pt idx="73">
                  <c:v>7.7279279468125077</c:v>
                </c:pt>
                <c:pt idx="74">
                  <c:v>7.7697345379925862</c:v>
                </c:pt>
                <c:pt idx="75">
                  <c:v>7.8103747356125259</c:v>
                </c:pt>
                <c:pt idx="76">
                  <c:v>7.8498489235540871</c:v>
                </c:pt>
                <c:pt idx="77">
                  <c:v>7.8881574752722194</c:v>
                </c:pt>
                <c:pt idx="78">
                  <c:v>7.9253007538441187</c:v>
                </c:pt>
                <c:pt idx="79">
                  <c:v>7.9612791120216544</c:v>
                </c:pt>
                <c:pt idx="80">
                  <c:v>7.9960928922876224</c:v>
                </c:pt>
                <c:pt idx="81">
                  <c:v>8.029742426916334</c:v>
                </c:pt>
                <c:pt idx="82">
                  <c:v>8.062228038039116</c:v>
                </c:pt>
                <c:pt idx="83">
                  <c:v>8.0935500377153637</c:v>
                </c:pt>
                <c:pt idx="84">
                  <c:v>8.1237087280098699</c:v>
                </c:pt>
                <c:pt idx="85">
                  <c:v>8.1527044010772531</c:v>
                </c:pt>
                <c:pt idx="86">
                  <c:v>8.1805373392543785</c:v>
                </c:pt>
                <c:pt idx="87">
                  <c:v>8.207207815161798</c:v>
                </c:pt>
                <c:pt idx="88">
                  <c:v>8.232716091815341</c:v>
                </c:pt>
                <c:pt idx="89">
                  <c:v>8.2570624227490992</c:v>
                </c:pt>
                <c:pt idx="90">
                  <c:v>8.2802470521511946</c:v>
                </c:pt>
                <c:pt idx="91">
                  <c:v>8.3022702150138503</c:v>
                </c:pt>
                <c:pt idx="92">
                  <c:v>8.323132137299412</c:v>
                </c:pt>
                <c:pt idx="93">
                  <c:v>8.3428330361241088</c:v>
                </c:pt>
                <c:pt idx="94">
                  <c:v>8.3613731199614705</c:v>
                </c:pt>
                <c:pt idx="95">
                  <c:v>8.3787525888674104</c:v>
                </c:pt>
                <c:pt idx="96">
                  <c:v>8.394971634729071</c:v>
                </c:pt>
                <c:pt idx="97">
                  <c:v>8.4100304415395879</c:v>
                </c:pt>
                <c:pt idx="98">
                  <c:v>8.4239291857008762</c:v>
                </c:pt>
                <c:pt idx="99">
                  <c:v>8.4366680363565134</c:v>
                </c:pt>
                <c:pt idx="100">
                  <c:v>8.4482471557565866</c:v>
                </c:pt>
                <c:pt idx="101">
                  <c:v>8.458666699656133</c:v>
                </c:pt>
                <c:pt idx="102">
                  <c:v>8.4679268177484062</c:v>
                </c:pt>
                <c:pt idx="103">
                  <c:v>8.4760276541337198</c:v>
                </c:pt>
                <c:pt idx="104">
                  <c:v>8.4829693478239641</c:v>
                </c:pt>
                <c:pt idx="105">
                  <c:v>8.4887520332821662</c:v>
                </c:pt>
                <c:pt idx="106">
                  <c:v>8.4933758409956042</c:v>
                </c:pt>
                <c:pt idx="107">
                  <c:v>8.4968408980800501</c:v>
                </c:pt>
                <c:pt idx="108">
                  <c:v>8.4991473289117945</c:v>
                </c:pt>
                <c:pt idx="109">
                  <c:v>8.5002952557831595</c:v>
                </c:pt>
                <c:pt idx="110">
                  <c:v>8.500284799576372</c:v>
                </c:pt>
                <c:pt idx="111">
                  <c:v>8.4991160804499692</c:v>
                </c:pt>
                <c:pt idx="112">
                  <c:v>8.496789218531422</c:v>
                </c:pt>
                <c:pt idx="113">
                  <c:v>8.4933043346093768</c:v>
                </c:pt>
                <c:pt idx="114">
                  <c:v>8.4886615508189482</c:v>
                </c:pt>
                <c:pt idx="115">
                  <c:v>8.4828609913137161</c:v>
                </c:pt>
                <c:pt idx="116">
                  <c:v>8.4759027829186042</c:v>
                </c:pt>
                <c:pt idx="117">
                  <c:v>8.4677870557585102</c:v>
                </c:pt>
                <c:pt idx="118">
                  <c:v>8.4585139438583745</c:v>
                </c:pt>
                <c:pt idx="119">
                  <c:v>8.4480835857113377</c:v>
                </c:pt>
                <c:pt idx="120">
                  <c:v>8.4364961248125443</c:v>
                </c:pt>
                <c:pt idx="121">
                  <c:v>8.4237517101571129</c:v>
                </c:pt>
                <c:pt idx="122">
                  <c:v>8.409850496701619</c:v>
                </c:pt>
                <c:pt idx="123">
                  <c:v>8.3947926457892041</c:v>
                </c:pt>
                <c:pt idx="124">
                  <c:v>8.3785783255390474</c:v>
                </c:pt>
                <c:pt idx="125">
                  <c:v>8.3612077112014322</c:v>
                </c:pt>
                <c:pt idx="126">
                  <c:v>8.3426809854800457</c:v>
                </c:pt>
                <c:pt idx="127">
                  <c:v>8.3229983388233908</c:v>
                </c:pt>
                <c:pt idx="128">
                  <c:v>8.3021599696873594</c:v>
                </c:pt>
                <c:pt idx="129">
                  <c:v>8.2801660847711158</c:v>
                </c:pt>
                <c:pt idx="130">
                  <c:v>8.257016899228411</c:v>
                </c:pt>
                <c:pt idx="131">
                  <c:v>8.2327126368564585</c:v>
                </c:pt>
                <c:pt idx="132">
                  <c:v>8.2072535302643725</c:v>
                </c:pt>
                <c:pt idx="133">
                  <c:v>8.1806398210230906</c:v>
                </c:pt>
                <c:pt idx="134">
                  <c:v>8.1528717597985754</c:v>
                </c:pt>
                <c:pt idx="135">
                  <c:v>8.1239496064699424</c:v>
                </c:pt>
                <c:pt idx="136">
                  <c:v>8.0938736302340484</c:v>
                </c:pt>
                <c:pt idx="137">
                  <c:v>8.0626441096979065</c:v>
                </c:pt>
                <c:pt idx="138">
                  <c:v>8.0302613329602028</c:v>
                </c:pt>
                <c:pt idx="139">
                  <c:v>7.996725597683028</c:v>
                </c:pt>
                <c:pt idx="140">
                  <c:v>7.9620372111548559</c:v>
                </c:pt>
                <c:pt idx="141">
                  <c:v>7.9261964903456708</c:v>
                </c:pt>
                <c:pt idx="142">
                  <c:v>7.8892037619550548</c:v>
                </c:pt>
                <c:pt idx="143">
                  <c:v>7.8510593624539666</c:v>
                </c:pt>
                <c:pt idx="144">
                  <c:v>7.8117636381208513</c:v>
                </c:pt>
                <c:pt idx="145">
                  <c:v>7.7713169450726589</c:v>
                </c:pt>
                <c:pt idx="146">
                  <c:v>7.7297196492912787</c:v>
                </c:pt>
                <c:pt idx="147">
                  <c:v>7.6869721266458404</c:v>
                </c:pt>
                <c:pt idx="148">
                  <c:v>7.6430747629112918</c:v>
                </c:pt>
                <c:pt idx="149">
                  <c:v>7.5980279537835989</c:v>
                </c:pt>
                <c:pt idx="150">
                  <c:v>7.5518321048918926</c:v>
                </c:pt>
                <c:pt idx="151">
                  <c:v>7.5044876318078435</c:v>
                </c:pt>
                <c:pt idx="152">
                  <c:v>7.4559949600525091</c:v>
                </c:pt>
                <c:pt idx="153">
                  <c:v>7.4063545251008831</c:v>
                </c:pt>
                <c:pt idx="154">
                  <c:v>7.355566772384341</c:v>
                </c:pt>
                <c:pt idx="155">
                  <c:v>7.3036321572911556</c:v>
                </c:pt>
                <c:pt idx="156">
                  <c:v>7.2505511451652485</c:v>
                </c:pt>
                <c:pt idx="157">
                  <c:v>7.196324211303307</c:v>
                </c:pt>
                <c:pt idx="158">
                  <c:v>7.1409518409504029</c:v>
                </c:pt>
                <c:pt idx="159">
                  <c:v>7.0844345292942128</c:v>
                </c:pt>
                <c:pt idx="160">
                  <c:v>7.0267727814579537</c:v>
                </c:pt>
                <c:pt idx="161">
                  <c:v>6.9679671124921105</c:v>
                </c:pt>
                <c:pt idx="162">
                  <c:v>6.9080180473650517</c:v>
                </c:pt>
                <c:pt idx="163">
                  <c:v>6.8469261209525882</c:v>
                </c:pt>
                <c:pt idx="164">
                  <c:v>6.7846918780265559</c:v>
                </c:pt>
                <c:pt idx="165">
                  <c:v>6.7213158732424718</c:v>
                </c:pt>
                <c:pt idx="166">
                  <c:v>6.6567986711263218</c:v>
                </c:pt>
                <c:pt idx="167">
                  <c:v>6.5911408460605223</c:v>
                </c:pt>
                <c:pt idx="168">
                  <c:v>6.5243429822691077</c:v>
                </c:pt>
                <c:pt idx="169">
                  <c:v>6.4564056738021751</c:v>
                </c:pt>
                <c:pt idx="170">
                  <c:v>6.387329524519628</c:v>
                </c:pt>
                <c:pt idx="171">
                  <c:v>6.3171151480742438</c:v>
                </c:pt>
                <c:pt idx="172">
                  <c:v>6.2457631678941059</c:v>
                </c:pt>
                <c:pt idx="173">
                  <c:v>6.173274217164419</c:v>
                </c:pt>
                <c:pt idx="174">
                  <c:v>6.0996489388087332</c:v>
                </c:pt>
                <c:pt idx="175">
                  <c:v>6.0248879854696016</c:v>
                </c:pt>
                <c:pt idx="176">
                  <c:v>5.9489920194886921</c:v>
                </c:pt>
                <c:pt idx="177">
                  <c:v>5.8719617128863737</c:v>
                </c:pt>
                <c:pt idx="178">
                  <c:v>5.7937977473407871</c:v>
                </c:pt>
                <c:pt idx="179">
                  <c:v>5.7145008141664295</c:v>
                </c:pt>
                <c:pt idx="180">
                  <c:v>5.6340716142922531</c:v>
                </c:pt>
                <c:pt idx="181">
                  <c:v>5.5525108582393035</c:v>
                </c:pt>
                <c:pt idx="182">
                  <c:v>5.4698192660979039</c:v>
                </c:pt>
                <c:pt idx="183">
                  <c:v>5.3859975675043996</c:v>
                </c:pt>
                <c:pt idx="184">
                  <c:v>5.3010465016174741</c:v>
                </c:pt>
                <c:pt idx="185">
                  <c:v>5.2149668170940435</c:v>
                </c:pt>
                <c:pt idx="186">
                  <c:v>5.1277592720647442</c:v>
                </c:pt>
                <c:pt idx="187">
                  <c:v>5.0394246341090208</c:v>
                </c:pt>
                <c:pt idx="188">
                  <c:v>4.9499636802298204</c:v>
                </c:pt>
                <c:pt idx="189">
                  <c:v>4.8593771968279018</c:v>
                </c:pt>
                <c:pt idx="190">
                  <c:v>4.7676659796757743</c:v>
                </c:pt>
                <c:pt idx="191">
                  <c:v>4.6748308338912619</c:v>
                </c:pt>
                <c:pt idx="192">
                  <c:v>4.580872573910705</c:v>
                </c:pt>
                <c:pt idx="193">
                  <c:v>4.4857920234618129</c:v>
                </c:pt>
                <c:pt idx="194">
                  <c:v>4.3895900155361574</c:v>
                </c:pt>
                <c:pt idx="195">
                  <c:v>4.2922673923613273</c:v>
                </c:pt>
                <c:pt idx="196">
                  <c:v>4.1938250053727444</c:v>
                </c:pt>
                <c:pt idx="197">
                  <c:v>4.0942637151851464</c:v>
                </c:pt>
                <c:pt idx="198">
                  <c:v>3.9935843915637386</c:v>
                </c:pt>
                <c:pt idx="199">
                  <c:v>3.8917879133950244</c:v>
                </c:pt>
                <c:pt idx="200">
                  <c:v>3.7888751686573188</c:v>
                </c:pt>
                <c:pt idx="201">
                  <c:v>3.6848470543909446</c:v>
                </c:pt>
                <c:pt idx="202">
                  <c:v>3.5797044766681214</c:v>
                </c:pt>
                <c:pt idx="203">
                  <c:v>3.4734483505625482</c:v>
                </c:pt>
                <c:pt idx="204">
                  <c:v>3.3660796001186837</c:v>
                </c:pt>
                <c:pt idx="205">
                  <c:v>3.2575991583207311</c:v>
                </c:pt>
                <c:pt idx="206">
                  <c:v>3.1480079670613299</c:v>
                </c:pt>
                <c:pt idx="207">
                  <c:v>3.0373069771099548</c:v>
                </c:pt>
                <c:pt idx="208">
                  <c:v>2.9254971480810323</c:v>
                </c:pt>
                <c:pt idx="209">
                  <c:v>2.8125794484017734</c:v>
                </c:pt>
                <c:pt idx="210">
                  <c:v>2.6985548552797276</c:v>
                </c:pt>
                <c:pt idx="211">
                  <c:v>2.5834243546700626</c:v>
                </c:pt>
                <c:pt idx="212">
                  <c:v>2.4671889412425712</c:v>
                </c:pt>
                <c:pt idx="213">
                  <c:v>2.3498496183484097</c:v>
                </c:pt>
                <c:pt idx="214">
                  <c:v>2.2314073979865725</c:v>
                </c:pt>
                <c:pt idx="215">
                  <c:v>2.1118633007701049</c:v>
                </c:pt>
                <c:pt idx="216">
                  <c:v>1.9912183558920546</c:v>
                </c:pt>
                <c:pt idx="217">
                  <c:v>1.8694736010911721</c:v>
                </c:pt>
                <c:pt idx="218">
                  <c:v>1.7466300826173551</c:v>
                </c:pt>
                <c:pt idx="219">
                  <c:v>1.6226888551968461</c:v>
                </c:pt>
                <c:pt idx="220">
                  <c:v>1.4976509819971835</c:v>
                </c:pt>
                <c:pt idx="221">
                  <c:v>1.3715175345919084</c:v>
                </c:pt>
                <c:pt idx="222">
                  <c:v>1.2442895929250337</c:v>
                </c:pt>
                <c:pt idx="223">
                  <c:v>1.1159682452752746</c:v>
                </c:pt>
                <c:pt idx="224">
                  <c:v>0.98655458822004638</c:v>
                </c:pt>
                <c:pt idx="225">
                  <c:v>0.85604972659922995</c:v>
                </c:pt>
                <c:pt idx="226">
                  <c:v>0.72445477347871035</c:v>
                </c:pt>
                <c:pt idx="227">
                  <c:v>0.59177085011369002</c:v>
                </c:pt>
                <c:pt idx="228">
                  <c:v>0.4579990859117799</c:v>
                </c:pt>
                <c:pt idx="229">
                  <c:v>0.32314061839587094</c:v>
                </c:pt>
                <c:pt idx="230">
                  <c:v>0.18719659316678974</c:v>
                </c:pt>
                <c:pt idx="231">
                  <c:v>5.0168163865740495E-2</c:v>
                </c:pt>
                <c:pt idx="232">
                  <c:v>-8.7943507863463583E-2</c:v>
                </c:pt>
                <c:pt idx="233">
                  <c:v>-0.22713725241237664</c:v>
                </c:pt>
                <c:pt idx="234">
                  <c:v>-0.36741189224610149</c:v>
                </c:pt>
                <c:pt idx="235">
                  <c:v>-0.50876624194167264</c:v>
                </c:pt>
                <c:pt idx="236">
                  <c:v>-0.65119910822663918</c:v>
                </c:pt>
                <c:pt idx="237">
                  <c:v>-0.79470929001784341</c:v>
                </c:pt>
                <c:pt idx="238">
                  <c:v>-0.93929557846039335</c:v>
                </c:pt>
                <c:pt idx="239">
                  <c:v>-1.0849567569668257</c:v>
                </c:pt>
                <c:pt idx="240">
                  <c:v>-1.2316916012564574</c:v>
                </c:pt>
                <c:pt idx="241">
                  <c:v>-1.3794988793949217</c:v>
                </c:pt>
                <c:pt idx="242">
                  <c:v>-1.5283773518338863</c:v>
                </c:pt>
                <c:pt idx="243">
                  <c:v>-1.6783257714509525</c:v>
                </c:pt>
                <c:pt idx="244">
                  <c:v>-1.829342883589729</c:v>
                </c:pt>
                <c:pt idx="245">
                  <c:v>-1.9814274261000813</c:v>
                </c:pt>
                <c:pt idx="246">
                  <c:v>-2.1345781293785517</c:v>
                </c:pt>
                <c:pt idx="247">
                  <c:v>-2.2887937164089482</c:v>
                </c:pt>
                <c:pt idx="248">
                  <c:v>-2.4440729028030974</c:v>
                </c:pt>
                <c:pt idx="249">
                  <c:v>-2.6004143968417619</c:v>
                </c:pt>
                <c:pt idx="250">
                  <c:v>-2.7578168995157184</c:v>
                </c:pt>
                <c:pt idx="251">
                  <c:v>-2.9162791045669905</c:v>
                </c:pt>
                <c:pt idx="252">
                  <c:v>-3.0757996985302385</c:v>
                </c:pt>
                <c:pt idx="253">
                  <c:v>-3.2363773607742998</c:v>
                </c:pt>
                <c:pt idx="254">
                  <c:v>-3.3980107635438785</c:v>
                </c:pt>
                <c:pt idx="255">
                  <c:v>-3.5606985720013813</c:v>
                </c:pt>
                <c:pt idx="256">
                  <c:v>-3.7244394442688979</c:v>
                </c:pt>
                <c:pt idx="257">
                  <c:v>-3.8892320314703208</c:v>
                </c:pt>
                <c:pt idx="258">
                  <c:v>-4.0550749777736037</c:v>
                </c:pt>
                <c:pt idx="259">
                  <c:v>-4.2219669204331547</c:v>
                </c:pt>
                <c:pt idx="260">
                  <c:v>-4.3899064898323639</c:v>
                </c:pt>
                <c:pt idx="261">
                  <c:v>-4.558892309526259</c:v>
                </c:pt>
                <c:pt idx="262">
                  <c:v>-4.7289229962842878</c:v>
                </c:pt>
                <c:pt idx="263">
                  <c:v>-4.8999971601332266</c:v>
                </c:pt>
                <c:pt idx="264">
                  <c:v>-5.0721134044002101</c:v>
                </c:pt>
                <c:pt idx="265">
                  <c:v>-5.2452703257558788</c:v>
                </c:pt>
                <c:pt idx="266">
                  <c:v>-5.4194665142576444</c:v>
                </c:pt>
                <c:pt idx="267">
                  <c:v>-5.5947005533930652</c:v>
                </c:pt>
                <c:pt idx="268">
                  <c:v>-5.7709710201233388</c:v>
                </c:pt>
                <c:pt idx="269">
                  <c:v>-5.9482764849268968</c:v>
                </c:pt>
                <c:pt idx="270">
                  <c:v>-6.1266155118431076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2.7183554315480769E-2</c:v>
                </c:pt>
                <c:pt idx="2">
                  <c:v>5.4353058169288856E-2</c:v>
                </c:pt>
                <c:pt idx="3">
                  <c:v>8.1508647014310501E-2</c:v>
                </c:pt>
                <c:pt idx="4">
                  <c:v>0.10865045592257398</c:v>
                </c:pt>
                <c:pt idx="5">
                  <c:v>0.13577861958773213</c:v>
                </c:pt>
                <c:pt idx="6">
                  <c:v>0.16289327232747938</c:v>
                </c:pt>
                <c:pt idx="7">
                  <c:v>0.18999454808590144</c:v>
                </c:pt>
                <c:pt idx="8">
                  <c:v>0.21708258043575585</c:v>
                </c:pt>
                <c:pt idx="9">
                  <c:v>0.24415750258068133</c:v>
                </c:pt>
                <c:pt idx="10">
                  <c:v>0.27121944735733394</c:v>
                </c:pt>
                <c:pt idx="11">
                  <c:v>0.29826854723744745</c:v>
                </c:pt>
                <c:pt idx="12">
                  <c:v>0.32530493432981594</c:v>
                </c:pt>
                <c:pt idx="13">
                  <c:v>0.35232874038219614</c:v>
                </c:pt>
                <c:pt idx="14">
                  <c:v>0.37934009678312597</c:v>
                </c:pt>
                <c:pt idx="15">
                  <c:v>0.40633913456365772</c:v>
                </c:pt>
                <c:pt idx="16">
                  <c:v>0.43332598439900161</c:v>
                </c:pt>
                <c:pt idx="17">
                  <c:v>0.46030077661007729</c:v>
                </c:pt>
                <c:pt idx="18">
                  <c:v>0.48726364116496934</c:v>
                </c:pt>
                <c:pt idx="19">
                  <c:v>0.51421470768028354</c:v>
                </c:pt>
                <c:pt idx="20">
                  <c:v>0.5411541054223995</c:v>
                </c:pt>
                <c:pt idx="21">
                  <c:v>0.56808196330861593</c:v>
                </c:pt>
                <c:pt idx="22">
                  <c:v>0.5949984099081842</c:v>
                </c:pt>
                <c:pt idx="23">
                  <c:v>0.62190357344322467</c:v>
                </c:pt>
                <c:pt idx="24">
                  <c:v>0.64879758178952218</c:v>
                </c:pt>
                <c:pt idx="25">
                  <c:v>0.67568056247719388</c:v>
                </c:pt>
                <c:pt idx="26">
                  <c:v>0.70255264269122497</c:v>
                </c:pt>
                <c:pt idx="27">
                  <c:v>0.72941394927186542</c:v>
                </c:pt>
                <c:pt idx="28">
                  <c:v>0.75626460871488188</c:v>
                </c:pt>
                <c:pt idx="29">
                  <c:v>0.78310474717165712</c:v>
                </c:pt>
                <c:pt idx="30">
                  <c:v>0.8099344904491308</c:v>
                </c:pt>
                <c:pt idx="31">
                  <c:v>0.83675396400957247</c:v>
                </c:pt>
                <c:pt idx="32">
                  <c:v>0.86356329297017975</c:v>
                </c:pt>
                <c:pt idx="33">
                  <c:v>0.89036260210249119</c:v>
                </c:pt>
                <c:pt idx="34">
                  <c:v>0.91715201583160599</c:v>
                </c:pt>
                <c:pt idx="35">
                  <c:v>0.94393165823519876</c:v>
                </c:pt>
                <c:pt idx="36">
                  <c:v>0.97070165304231992</c:v>
                </c:pt>
                <c:pt idx="37">
                  <c:v>0.99746212363196862</c:v>
                </c:pt>
                <c:pt idx="38">
                  <c:v>1.0242131930314267</c:v>
                </c:pt>
                <c:pt idx="39">
                  <c:v>1.0509549839143402</c:v>
                </c:pt>
                <c:pt idx="40">
                  <c:v>1.0776876185985325</c:v>
                </c:pt>
                <c:pt idx="41">
                  <c:v>1.1044112190435367</c:v>
                </c:pt>
                <c:pt idx="42">
                  <c:v>1.1311259068478277</c:v>
                </c:pt>
                <c:pt idx="43">
                  <c:v>1.1578318032457375</c:v>
                </c:pt>
                <c:pt idx="44">
                  <c:v>1.1845290291040349</c:v>
                </c:pt>
                <c:pt idx="45">
                  <c:v>1.2112177049181485</c:v>
                </c:pt>
                <c:pt idx="46">
                  <c:v>1.2378979508080115</c:v>
                </c:pt>
                <c:pt idx="47">
                  <c:v>1.2645698865135031</c:v>
                </c:pt>
                <c:pt idx="48">
                  <c:v>1.2912336313894637</c:v>
                </c:pt>
                <c:pt idx="49">
                  <c:v>1.3178893044002529</c:v>
                </c:pt>
                <c:pt idx="50">
                  <c:v>1.3445370241138233</c:v>
                </c:pt>
                <c:pt idx="51">
                  <c:v>1.3711769086952768</c:v>
                </c:pt>
                <c:pt idx="52">
                  <c:v>1.3978090758998689</c:v>
                </c:pt>
                <c:pt idx="53">
                  <c:v>1.4244336430654243</c:v>
                </c:pt>
                <c:pt idx="54">
                  <c:v>1.4510507271041218</c:v>
                </c:pt>
                <c:pt idx="55">
                  <c:v>1.477660444493607</c:v>
                </c:pt>
                <c:pt idx="56">
                  <c:v>1.5042629112673842</c:v>
                </c:pt>
                <c:pt idx="57">
                  <c:v>1.5308582430044364</c:v>
                </c:pt>
                <c:pt idx="58">
                  <c:v>1.557446554818019</c:v>
                </c:pt>
                <c:pt idx="59">
                  <c:v>1.5840279613435655</c:v>
                </c:pt>
                <c:pt idx="60">
                  <c:v>1.6106025767256436</c:v>
                </c:pt>
                <c:pt idx="61">
                  <c:v>1.6371705146038862</c:v>
                </c:pt>
                <c:pt idx="62">
                  <c:v>1.6637318880978265</c:v>
                </c:pt>
                <c:pt idx="63">
                  <c:v>1.6902868097905497</c:v>
                </c:pt>
                <c:pt idx="64">
                  <c:v>1.7168353917110739</c:v>
                </c:pt>
                <c:pt idx="65">
                  <c:v>1.7433777453153623</c:v>
                </c:pt>
                <c:pt idx="66">
                  <c:v>1.7699139814658595</c:v>
                </c:pt>
                <c:pt idx="67">
                  <c:v>1.7964442104094385</c:v>
                </c:pt>
                <c:pt idx="68">
                  <c:v>1.8229685417536317</c:v>
                </c:pt>
                <c:pt idx="69">
                  <c:v>1.8494870844410121</c:v>
                </c:pt>
                <c:pt idx="70">
                  <c:v>1.8759999467215756</c:v>
                </c:pt>
                <c:pt idx="71">
                  <c:v>1.9025072361229667</c:v>
                </c:pt>
                <c:pt idx="72">
                  <c:v>1.9290090594183729</c:v>
                </c:pt>
                <c:pt idx="73">
                  <c:v>1.9555055225919011</c:v>
                </c:pt>
                <c:pt idx="74">
                  <c:v>1.9819967308012341</c:v>
                </c:pt>
                <c:pt idx="75">
                  <c:v>2.0084827883373464</c:v>
                </c:pt>
                <c:pt idx="76">
                  <c:v>2.0349637985810438</c:v>
                </c:pt>
                <c:pt idx="77">
                  <c:v>2.0614398639560725</c:v>
                </c:pt>
                <c:pt idx="78">
                  <c:v>2.0879110858785257</c:v>
                </c:pt>
                <c:pt idx="79">
                  <c:v>2.1143775647022514</c:v>
                </c:pt>
                <c:pt idx="80">
                  <c:v>2.1408393996599551</c:v>
                </c:pt>
                <c:pt idx="81">
                  <c:v>2.1672966887996616</c:v>
                </c:pt>
                <c:pt idx="82">
                  <c:v>2.1937495289161899</c:v>
                </c:pt>
                <c:pt idx="83">
                  <c:v>2.220198015477274</c:v>
                </c:pt>
                <c:pt idx="84">
                  <c:v>2.2466422425439467</c:v>
                </c:pt>
                <c:pt idx="85">
                  <c:v>2.2730823026847999</c:v>
                </c:pt>
                <c:pt idx="86">
                  <c:v>2.2995182868837185</c:v>
                </c:pt>
                <c:pt idx="87">
                  <c:v>2.325950284440697</c:v>
                </c:pt>
                <c:pt idx="88">
                  <c:v>2.3523783828653491</c:v>
                </c:pt>
                <c:pt idx="89">
                  <c:v>2.3788026677627494</c:v>
                </c:pt>
                <c:pt idx="90">
                  <c:v>2.4052232227112795</c:v>
                </c:pt>
                <c:pt idx="91">
                  <c:v>2.4316401291322056</c:v>
                </c:pt>
                <c:pt idx="92">
                  <c:v>2.4580534661507936</c:v>
                </c:pt>
                <c:pt idx="93">
                  <c:v>2.4844633104488723</c:v>
                </c:pt>
                <c:pt idx="94">
                  <c:v>2.5108697361088863</c:v>
                </c:pt>
                <c:pt idx="95">
                  <c:v>2.5372728144496515</c:v>
                </c:pt>
                <c:pt idx="96">
                  <c:v>2.5636726138542296</c:v>
                </c:pt>
                <c:pt idx="97">
                  <c:v>2.5900691995905918</c:v>
                </c:pt>
                <c:pt idx="98">
                  <c:v>2.616462633626023</c:v>
                </c:pt>
                <c:pt idx="99">
                  <c:v>2.6428529744365465</c:v>
                </c:pt>
                <c:pt idx="100">
                  <c:v>2.6692402768130052</c:v>
                </c:pt>
                <c:pt idx="101">
                  <c:v>2.6956245916658226</c:v>
                </c:pt>
                <c:pt idx="102">
                  <c:v>2.72200596583084</c:v>
                </c:pt>
                <c:pt idx="103">
                  <c:v>2.7483844418790087</c:v>
                </c:pt>
                <c:pt idx="104">
                  <c:v>2.7747600579330376</c:v>
                </c:pt>
                <c:pt idx="105">
                  <c:v>2.8011328474943622</c:v>
                </c:pt>
                <c:pt idx="106">
                  <c:v>2.827502839283949</c:v>
                </c:pt>
                <c:pt idx="107">
                  <c:v>2.8538700571004845</c:v>
                </c:pt>
                <c:pt idx="108">
                  <c:v>2.8802345196993611</c:v>
                </c:pt>
                <c:pt idx="109">
                  <c:v>2.9065962406955732</c:v>
                </c:pt>
                <c:pt idx="110">
                  <c:v>2.9329552284931721</c:v>
                </c:pt>
                <c:pt idx="111">
                  <c:v>2.9593114862432941</c:v>
                </c:pt>
                <c:pt idx="112">
                  <c:v>2.9856650118320296</c:v>
                </c:pt>
                <c:pt idx="113">
                  <c:v>3.0120157978985671</c:v>
                </c:pt>
                <c:pt idx="114">
                  <c:v>3.0383638318831805</c:v>
                </c:pt>
                <c:pt idx="115">
                  <c:v>3.0647090961037948</c:v>
                </c:pt>
                <c:pt idx="116">
                  <c:v>3.0910515678591164</c:v>
                </c:pt>
                <c:pt idx="117">
                  <c:v>3.1173912195556768</c:v>
                </c:pt>
                <c:pt idx="118">
                  <c:v>3.1437280188556795</c:v>
                </c:pt>
                <c:pt idx="119">
                  <c:v>3.1700619288422263</c:v>
                </c:pt>
                <c:pt idx="120">
                  <c:v>3.196392908198376</c:v>
                </c:pt>
                <c:pt idx="121">
                  <c:v>3.2227209113965114</c:v>
                </c:pt>
                <c:pt idx="122">
                  <c:v>3.2490458888946439</c:v>
                </c:pt>
                <c:pt idx="123">
                  <c:v>3.2753677873365468</c:v>
                </c:pt>
                <c:pt idx="124">
                  <c:v>3.3016865497529406</c:v>
                </c:pt>
                <c:pt idx="125">
                  <c:v>3.3280021157613175</c:v>
                </c:pt>
                <c:pt idx="126">
                  <c:v>3.3543144217623873</c:v>
                </c:pt>
                <c:pt idx="127">
                  <c:v>3.3806234011315022</c:v>
                </c:pt>
                <c:pt idx="128">
                  <c:v>3.4069289844037827</c:v>
                </c:pt>
                <c:pt idx="129">
                  <c:v>3.4332310994519859</c:v>
                </c:pt>
                <c:pt idx="130">
                  <c:v>3.459529671656453</c:v>
                </c:pt>
                <c:pt idx="131">
                  <c:v>3.4858246240667183</c:v>
                </c:pt>
                <c:pt idx="132">
                  <c:v>3.5121158775545713</c:v>
                </c:pt>
                <c:pt idx="133">
                  <c:v>3.538403350958526</c:v>
                </c:pt>
                <c:pt idx="134">
                  <c:v>3.5646869612197967</c:v>
                </c:pt>
                <c:pt idx="135">
                  <c:v>3.5909666235099733</c:v>
                </c:pt>
                <c:pt idx="136">
                  <c:v>3.6172422513506746</c:v>
                </c:pt>
                <c:pt idx="137">
                  <c:v>3.6435137567255063</c:v>
                </c:pt>
                <c:pt idx="138">
                  <c:v>3.6697810501846906</c:v>
                </c:pt>
                <c:pt idx="139">
                  <c:v>3.6960440409427582</c:v>
                </c:pt>
                <c:pt idx="140">
                  <c:v>3.7223026369696992</c:v>
                </c:pt>
                <c:pt idx="141">
                  <c:v>3.7485567450759714</c:v>
                </c:pt>
                <c:pt idx="142">
                  <c:v>3.7748062709917631</c:v>
                </c:pt>
                <c:pt idx="143">
                  <c:v>3.8010511194408902</c:v>
                </c:pt>
                <c:pt idx="144">
                  <c:v>3.8272911942096961</c:v>
                </c:pt>
                <c:pt idx="145">
                  <c:v>3.8535263982113057</c:v>
                </c:pt>
                <c:pt idx="146">
                  <c:v>3.8797566335455662</c:v>
                </c:pt>
                <c:pt idx="147">
                  <c:v>3.9059818015549888</c:v>
                </c:pt>
                <c:pt idx="148">
                  <c:v>3.9322018028769792</c:v>
                </c:pt>
                <c:pt idx="149">
                  <c:v>3.9584165374926412</c:v>
                </c:pt>
                <c:pt idx="150">
                  <c:v>3.9846259047723969</c:v>
                </c:pt>
                <c:pt idx="151">
                  <c:v>4.0108298035186714</c:v>
                </c:pt>
                <c:pt idx="152">
                  <c:v>4.0370281320058528</c:v>
                </c:pt>
                <c:pt idx="153">
                  <c:v>4.0632207880177393</c:v>
                </c:pt>
                <c:pt idx="154">
                  <c:v>4.0894076688826511</c:v>
                </c:pt>
                <c:pt idx="155">
                  <c:v>4.1155886715063925</c:v>
                </c:pt>
                <c:pt idx="156">
                  <c:v>4.1417636924032131</c:v>
                </c:pt>
                <c:pt idx="157">
                  <c:v>4.1679326277249249</c:v>
                </c:pt>
                <c:pt idx="158">
                  <c:v>4.1940953732883015</c:v>
                </c:pt>
                <c:pt idx="159">
                  <c:v>4.2202518246008953</c:v>
                </c:pt>
                <c:pt idx="160">
                  <c:v>4.24640187688538</c:v>
                </c:pt>
                <c:pt idx="161">
                  <c:v>4.2725454251025266</c:v>
                </c:pt>
                <c:pt idx="162">
                  <c:v>4.2986823639729126</c:v>
                </c:pt>
                <c:pt idx="163">
                  <c:v>4.3248125879974522</c:v>
                </c:pt>
                <c:pt idx="164">
                  <c:v>4.3509359914768329</c:v>
                </c:pt>
                <c:pt idx="165">
                  <c:v>4.3770524685299295</c:v>
                </c:pt>
                <c:pt idx="166">
                  <c:v>4.4031619131112745</c:v>
                </c:pt>
                <c:pt idx="167">
                  <c:v>4.4292642190276439</c:v>
                </c:pt>
                <c:pt idx="168">
                  <c:v>4.4553592799538171</c:v>
                </c:pt>
                <c:pt idx="169">
                  <c:v>4.4814469894475728</c:v>
                </c:pt>
                <c:pt idx="170">
                  <c:v>4.5075272409639666</c:v>
                </c:pt>
                <c:pt idx="171">
                  <c:v>4.5335999278689387</c:v>
                </c:pt>
                <c:pt idx="172">
                  <c:v>4.5596649434522947</c:v>
                </c:pt>
                <c:pt idx="173">
                  <c:v>4.5857221809401052</c:v>
                </c:pt>
                <c:pt idx="174">
                  <c:v>4.6117715335065528</c:v>
                </c:pt>
                <c:pt idx="175">
                  <c:v>4.6378128942852674</c:v>
                </c:pt>
                <c:pt idx="176">
                  <c:v>4.6638461563801821</c:v>
                </c:pt>
                <c:pt idx="177">
                  <c:v>4.6898712128759339</c:v>
                </c:pt>
                <c:pt idx="178">
                  <c:v>4.7158879568478431</c:v>
                </c:pt>
                <c:pt idx="179">
                  <c:v>4.7418962813714929</c:v>
                </c:pt>
                <c:pt idx="180">
                  <c:v>4.7678960795319361</c:v>
                </c:pt>
                <c:pt idx="181">
                  <c:v>4.7938872444325469</c:v>
                </c:pt>
                <c:pt idx="182">
                  <c:v>4.8198696692035421</c:v>
                </c:pt>
                <c:pt idx="183">
                  <c:v>4.8458432470101895</c:v>
                </c:pt>
                <c:pt idx="184">
                  <c:v>4.8718078710607227</c:v>
                </c:pt>
                <c:pt idx="185">
                  <c:v>4.8977634346139736</c:v>
                </c:pt>
                <c:pt idx="186">
                  <c:v>4.9237098309867458</c:v>
                </c:pt>
                <c:pt idx="187">
                  <c:v>4.9496469535609364</c:v>
                </c:pt>
                <c:pt idx="188">
                  <c:v>4.9755746957904261</c:v>
                </c:pt>
                <c:pt idx="189">
                  <c:v>5.0014929512077435</c:v>
                </c:pt>
                <c:pt idx="190">
                  <c:v>5.0274016134305208</c:v>
                </c:pt>
                <c:pt idx="191">
                  <c:v>5.0533005761677474</c:v>
                </c:pt>
                <c:pt idx="192">
                  <c:v>5.0791897332258369</c:v>
                </c:pt>
                <c:pt idx="193">
                  <c:v>5.1050689785145131</c:v>
                </c:pt>
                <c:pt idx="194">
                  <c:v>5.130938206052523</c:v>
                </c:pt>
                <c:pt idx="195">
                  <c:v>5.1567973099731903</c:v>
                </c:pt>
                <c:pt idx="196">
                  <c:v>5.182646184529812</c:v>
                </c:pt>
                <c:pt idx="197">
                  <c:v>5.2084847241009093</c:v>
                </c:pt>
                <c:pt idx="198">
                  <c:v>5.2343128231953386</c:v>
                </c:pt>
                <c:pt idx="199">
                  <c:v>5.2601303764572664</c:v>
                </c:pt>
                <c:pt idx="200">
                  <c:v>5.2859372786710184</c:v>
                </c:pt>
                <c:pt idx="201">
                  <c:v>5.3117334247658077</c:v>
                </c:pt>
                <c:pt idx="202">
                  <c:v>5.3375187098203449</c:v>
                </c:pt>
                <c:pt idx="203">
                  <c:v>5.3632930290673375</c:v>
                </c:pt>
                <c:pt idx="204">
                  <c:v>5.3890562778978817</c:v>
                </c:pt>
                <c:pt idx="205">
                  <c:v>5.4148083518657559</c:v>
                </c:pt>
                <c:pt idx="206">
                  <c:v>5.4405491466916116</c:v>
                </c:pt>
                <c:pt idx="207">
                  <c:v>5.4662785582670752</c:v>
                </c:pt>
                <c:pt idx="208">
                  <c:v>5.4919964826587551</c:v>
                </c:pt>
                <c:pt idx="209">
                  <c:v>5.517702816112168</c:v>
                </c:pt>
                <c:pt idx="210">
                  <c:v>5.5433974550555778</c:v>
                </c:pt>
                <c:pt idx="211">
                  <c:v>5.5690802961037562</c:v>
                </c:pt>
                <c:pt idx="212">
                  <c:v>5.5947512360616676</c:v>
                </c:pt>
                <c:pt idx="213">
                  <c:v>5.6204101719280777</c:v>
                </c:pt>
                <c:pt idx="214">
                  <c:v>5.646057000899094</c:v>
                </c:pt>
                <c:pt idx="215">
                  <c:v>5.671691620371635</c:v>
                </c:pt>
                <c:pt idx="216">
                  <c:v>5.6973139279468334</c:v>
                </c:pt>
                <c:pt idx="217">
                  <c:v>5.7229238214333789</c:v>
                </c:pt>
                <c:pt idx="218">
                  <c:v>5.7485211988507912</c:v>
                </c:pt>
                <c:pt idx="219">
                  <c:v>5.7741059584326431</c:v>
                </c:pt>
                <c:pt idx="220">
                  <c:v>5.7996779986297193</c:v>
                </c:pt>
                <c:pt idx="221">
                  <c:v>5.8252372181131182</c:v>
                </c:pt>
                <c:pt idx="222">
                  <c:v>5.850783515777306</c:v>
                </c:pt>
                <c:pt idx="223">
                  <c:v>5.8763167907431111</c:v>
                </c:pt>
                <c:pt idx="224">
                  <c:v>5.9018369423606716</c:v>
                </c:pt>
                <c:pt idx="225">
                  <c:v>5.9273438702123311</c:v>
                </c:pt>
                <c:pt idx="226">
                  <c:v>5.9528374741154888</c:v>
                </c:pt>
                <c:pt idx="227">
                  <c:v>5.9783176541254006</c:v>
                </c:pt>
                <c:pt idx="228">
                  <c:v>6.0037843105379345</c:v>
                </c:pt>
                <c:pt idx="229">
                  <c:v>6.0292373438922837</c:v>
                </c:pt>
                <c:pt idx="230">
                  <c:v>6.0546766549736333</c:v>
                </c:pt>
                <c:pt idx="231">
                  <c:v>6.0801021448157897</c:v>
                </c:pt>
                <c:pt idx="232">
                  <c:v>6.105513714703763</c:v>
                </c:pt>
                <c:pt idx="233">
                  <c:v>6.130911266176315</c:v>
                </c:pt>
                <c:pt idx="234">
                  <c:v>6.1562947010284645</c:v>
                </c:pt>
                <c:pt idx="235">
                  <c:v>6.1816639213139561</c:v>
                </c:pt>
                <c:pt idx="236">
                  <c:v>6.2070188293476907</c:v>
                </c:pt>
                <c:pt idx="237">
                  <c:v>6.2323593277081191</c:v>
                </c:pt>
                <c:pt idx="238">
                  <c:v>6.2576853192396023</c:v>
                </c:pt>
                <c:pt idx="239">
                  <c:v>6.2829967070547346</c:v>
                </c:pt>
                <c:pt idx="240">
                  <c:v>6.3082933945366326</c:v>
                </c:pt>
                <c:pt idx="241">
                  <c:v>6.3335752853411913</c:v>
                </c:pt>
                <c:pt idx="242">
                  <c:v>6.3588422833993068</c:v>
                </c:pt>
                <c:pt idx="243">
                  <c:v>6.3840942929190678</c:v>
                </c:pt>
                <c:pt idx="244">
                  <c:v>6.4093312183879148</c:v>
                </c:pt>
                <c:pt idx="245">
                  <c:v>6.4345529645747659</c:v>
                </c:pt>
                <c:pt idx="246">
                  <c:v>6.4597594365321163</c:v>
                </c:pt>
                <c:pt idx="247">
                  <c:v>6.4849505395981035</c:v>
                </c:pt>
                <c:pt idx="248">
                  <c:v>6.5101261793985463</c:v>
                </c:pt>
                <c:pt idx="249">
                  <c:v>6.5352862618489533</c:v>
                </c:pt>
                <c:pt idx="250">
                  <c:v>6.5604306931565022</c:v>
                </c:pt>
                <c:pt idx="251">
                  <c:v>6.5855593798219907</c:v>
                </c:pt>
                <c:pt idx="252">
                  <c:v>6.6106722286417616</c:v>
                </c:pt>
                <c:pt idx="253">
                  <c:v>6.6357691467095998</c:v>
                </c:pt>
                <c:pt idx="254">
                  <c:v>6.6608500414186</c:v>
                </c:pt>
                <c:pt idx="255">
                  <c:v>6.6859148204630108</c:v>
                </c:pt>
                <c:pt idx="256">
                  <c:v>6.7109633918400498</c:v>
                </c:pt>
                <c:pt idx="257">
                  <c:v>6.7359956638516971</c:v>
                </c:pt>
                <c:pt idx="258">
                  <c:v>6.7610115451064576</c:v>
                </c:pt>
                <c:pt idx="259">
                  <c:v>6.7860109445211023</c:v>
                </c:pt>
                <c:pt idx="260">
                  <c:v>6.8109937713223836</c:v>
                </c:pt>
                <c:pt idx="261">
                  <c:v>6.8359599350487228</c:v>
                </c:pt>
                <c:pt idx="262">
                  <c:v>6.8609093455518781</c:v>
                </c:pt>
                <c:pt idx="263">
                  <c:v>6.8858419129985871</c:v>
                </c:pt>
                <c:pt idx="264">
                  <c:v>6.9107575478721817</c:v>
                </c:pt>
                <c:pt idx="265">
                  <c:v>6.9356561609741849</c:v>
                </c:pt>
                <c:pt idx="266">
                  <c:v>6.96053766342588</c:v>
                </c:pt>
                <c:pt idx="267">
                  <c:v>6.9854019666698575</c:v>
                </c:pt>
                <c:pt idx="268">
                  <c:v>7.010248982471543</c:v>
                </c:pt>
                <c:pt idx="269">
                  <c:v>7.0350786229206959</c:v>
                </c:pt>
                <c:pt idx="270">
                  <c:v>7.0598908004328891</c:v>
                </c:pt>
              </c:numCache>
            </c:numRef>
          </c:xVal>
          <c:yVal>
            <c:numRef>
              <c:f>'2ft'!$G$19:$G$289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2.7183554315480769E-2</c:v>
                </c:pt>
                <c:pt idx="2">
                  <c:v>5.4353058169288856E-2</c:v>
                </c:pt>
                <c:pt idx="3">
                  <c:v>8.1508647014310501E-2</c:v>
                </c:pt>
                <c:pt idx="4">
                  <c:v>0.10865045592257398</c:v>
                </c:pt>
                <c:pt idx="5">
                  <c:v>0.13577861958773213</c:v>
                </c:pt>
                <c:pt idx="6">
                  <c:v>0.16289327232747938</c:v>
                </c:pt>
                <c:pt idx="7">
                  <c:v>0.18999454808590144</c:v>
                </c:pt>
                <c:pt idx="8">
                  <c:v>0.21708258043575585</c:v>
                </c:pt>
                <c:pt idx="9">
                  <c:v>0.24415750258068133</c:v>
                </c:pt>
                <c:pt idx="10">
                  <c:v>0.27121944735733394</c:v>
                </c:pt>
                <c:pt idx="11">
                  <c:v>0.29826854723744745</c:v>
                </c:pt>
                <c:pt idx="12">
                  <c:v>0.32530493432981594</c:v>
                </c:pt>
                <c:pt idx="13">
                  <c:v>0.35232874038219614</c:v>
                </c:pt>
                <c:pt idx="14">
                  <c:v>0.37934009678312597</c:v>
                </c:pt>
                <c:pt idx="15">
                  <c:v>0.40633913456365772</c:v>
                </c:pt>
                <c:pt idx="16">
                  <c:v>0.43332598439900161</c:v>
                </c:pt>
                <c:pt idx="17">
                  <c:v>0.46030077661007729</c:v>
                </c:pt>
                <c:pt idx="18">
                  <c:v>0.48726364116496934</c:v>
                </c:pt>
                <c:pt idx="19">
                  <c:v>0.51421470768028354</c:v>
                </c:pt>
                <c:pt idx="20">
                  <c:v>0.5411541054223995</c:v>
                </c:pt>
                <c:pt idx="21">
                  <c:v>0.56808196330861593</c:v>
                </c:pt>
                <c:pt idx="22">
                  <c:v>0.5949984099081842</c:v>
                </c:pt>
                <c:pt idx="23">
                  <c:v>0.62190357344322467</c:v>
                </c:pt>
                <c:pt idx="24">
                  <c:v>0.64879758178952218</c:v>
                </c:pt>
                <c:pt idx="25">
                  <c:v>0.67568056247719388</c:v>
                </c:pt>
                <c:pt idx="26">
                  <c:v>0.70255264269122497</c:v>
                </c:pt>
                <c:pt idx="27">
                  <c:v>0.72941394927186542</c:v>
                </c:pt>
                <c:pt idx="28">
                  <c:v>0.75626460871488188</c:v>
                </c:pt>
                <c:pt idx="29">
                  <c:v>0.78310474717165712</c:v>
                </c:pt>
                <c:pt idx="30">
                  <c:v>0.8099344904491308</c:v>
                </c:pt>
                <c:pt idx="31">
                  <c:v>0.83675396400957247</c:v>
                </c:pt>
                <c:pt idx="32">
                  <c:v>0.86356329297017975</c:v>
                </c:pt>
                <c:pt idx="33">
                  <c:v>0.89036260210249119</c:v>
                </c:pt>
                <c:pt idx="34">
                  <c:v>0.91715201583160599</c:v>
                </c:pt>
                <c:pt idx="35">
                  <c:v>0.94393165823519876</c:v>
                </c:pt>
                <c:pt idx="36">
                  <c:v>0.97070165304231992</c:v>
                </c:pt>
                <c:pt idx="37">
                  <c:v>0.99746212363196862</c:v>
                </c:pt>
                <c:pt idx="38">
                  <c:v>1.0242131930314267</c:v>
                </c:pt>
                <c:pt idx="39">
                  <c:v>1.0509549839143402</c:v>
                </c:pt>
                <c:pt idx="40">
                  <c:v>1.0776876185985325</c:v>
                </c:pt>
                <c:pt idx="41">
                  <c:v>1.1044112190435367</c:v>
                </c:pt>
                <c:pt idx="42">
                  <c:v>1.1311259068478277</c:v>
                </c:pt>
                <c:pt idx="43">
                  <c:v>1.1578318032457375</c:v>
                </c:pt>
                <c:pt idx="44">
                  <c:v>1.1845290291040349</c:v>
                </c:pt>
                <c:pt idx="45">
                  <c:v>1.2112177049181485</c:v>
                </c:pt>
                <c:pt idx="46">
                  <c:v>1.2378979508080115</c:v>
                </c:pt>
                <c:pt idx="47">
                  <c:v>1.2645698865135031</c:v>
                </c:pt>
                <c:pt idx="48">
                  <c:v>1.2912336313894637</c:v>
                </c:pt>
                <c:pt idx="49">
                  <c:v>1.3178893044002529</c:v>
                </c:pt>
                <c:pt idx="50">
                  <c:v>1.3445370241138233</c:v>
                </c:pt>
                <c:pt idx="51">
                  <c:v>1.3711769086952768</c:v>
                </c:pt>
                <c:pt idx="52">
                  <c:v>1.3978090758998689</c:v>
                </c:pt>
                <c:pt idx="53">
                  <c:v>1.4244336430654243</c:v>
                </c:pt>
                <c:pt idx="54">
                  <c:v>1.4510507271041218</c:v>
                </c:pt>
                <c:pt idx="55">
                  <c:v>1.477660444493607</c:v>
                </c:pt>
                <c:pt idx="56">
                  <c:v>1.5042629112673842</c:v>
                </c:pt>
                <c:pt idx="57">
                  <c:v>1.5308582430044364</c:v>
                </c:pt>
                <c:pt idx="58">
                  <c:v>1.557446554818019</c:v>
                </c:pt>
                <c:pt idx="59">
                  <c:v>1.5840279613435655</c:v>
                </c:pt>
                <c:pt idx="60">
                  <c:v>1.6106025767256436</c:v>
                </c:pt>
                <c:pt idx="61">
                  <c:v>1.6371705146038862</c:v>
                </c:pt>
                <c:pt idx="62">
                  <c:v>1.6637318880978265</c:v>
                </c:pt>
                <c:pt idx="63">
                  <c:v>1.6902868097905497</c:v>
                </c:pt>
                <c:pt idx="64">
                  <c:v>1.7168353917110739</c:v>
                </c:pt>
                <c:pt idx="65">
                  <c:v>1.7433777453153623</c:v>
                </c:pt>
                <c:pt idx="66">
                  <c:v>1.7699139814658595</c:v>
                </c:pt>
                <c:pt idx="67">
                  <c:v>1.7964442104094385</c:v>
                </c:pt>
                <c:pt idx="68">
                  <c:v>1.8229685417536317</c:v>
                </c:pt>
                <c:pt idx="69">
                  <c:v>1.8494870844410121</c:v>
                </c:pt>
                <c:pt idx="70">
                  <c:v>1.8759999467215756</c:v>
                </c:pt>
                <c:pt idx="71">
                  <c:v>1.9025072361229667</c:v>
                </c:pt>
                <c:pt idx="72">
                  <c:v>1.9290090594183729</c:v>
                </c:pt>
                <c:pt idx="73">
                  <c:v>1.9555055225919011</c:v>
                </c:pt>
                <c:pt idx="74">
                  <c:v>1.9819967308012341</c:v>
                </c:pt>
                <c:pt idx="75">
                  <c:v>2.0084827883373464</c:v>
                </c:pt>
                <c:pt idx="76">
                  <c:v>2.0349637985810438</c:v>
                </c:pt>
                <c:pt idx="77">
                  <c:v>2.0614398639560725</c:v>
                </c:pt>
                <c:pt idx="78">
                  <c:v>2.0879110858785257</c:v>
                </c:pt>
                <c:pt idx="79">
                  <c:v>2.1143775647022514</c:v>
                </c:pt>
                <c:pt idx="80">
                  <c:v>2.1408393996599551</c:v>
                </c:pt>
                <c:pt idx="81">
                  <c:v>2.1672966887996616</c:v>
                </c:pt>
                <c:pt idx="82">
                  <c:v>2.1937495289161899</c:v>
                </c:pt>
                <c:pt idx="83">
                  <c:v>2.220198015477274</c:v>
                </c:pt>
                <c:pt idx="84">
                  <c:v>2.2466422425439467</c:v>
                </c:pt>
                <c:pt idx="85">
                  <c:v>2.2730823026847999</c:v>
                </c:pt>
                <c:pt idx="86">
                  <c:v>2.2995182868837185</c:v>
                </c:pt>
                <c:pt idx="87">
                  <c:v>2.325950284440697</c:v>
                </c:pt>
                <c:pt idx="88">
                  <c:v>2.3523783828653491</c:v>
                </c:pt>
                <c:pt idx="89">
                  <c:v>2.3788026677627494</c:v>
                </c:pt>
                <c:pt idx="90">
                  <c:v>2.4052232227112795</c:v>
                </c:pt>
                <c:pt idx="91">
                  <c:v>2.4316401291322056</c:v>
                </c:pt>
                <c:pt idx="92">
                  <c:v>2.4580534661507936</c:v>
                </c:pt>
                <c:pt idx="93">
                  <c:v>2.4844633104488723</c:v>
                </c:pt>
                <c:pt idx="94">
                  <c:v>2.5108697361088863</c:v>
                </c:pt>
                <c:pt idx="95">
                  <c:v>2.5372728144496515</c:v>
                </c:pt>
                <c:pt idx="96">
                  <c:v>2.5636726138542296</c:v>
                </c:pt>
                <c:pt idx="97">
                  <c:v>2.5900691995905918</c:v>
                </c:pt>
                <c:pt idx="98">
                  <c:v>2.616462633626023</c:v>
                </c:pt>
                <c:pt idx="99">
                  <c:v>2.6428529744365465</c:v>
                </c:pt>
                <c:pt idx="100">
                  <c:v>2.6692402768130052</c:v>
                </c:pt>
                <c:pt idx="101">
                  <c:v>2.6956245916658226</c:v>
                </c:pt>
                <c:pt idx="102">
                  <c:v>2.72200596583084</c:v>
                </c:pt>
                <c:pt idx="103">
                  <c:v>2.7483844418790087</c:v>
                </c:pt>
                <c:pt idx="104">
                  <c:v>2.7747600579330376</c:v>
                </c:pt>
                <c:pt idx="105">
                  <c:v>2.8011328474943622</c:v>
                </c:pt>
                <c:pt idx="106">
                  <c:v>2.827502839283949</c:v>
                </c:pt>
                <c:pt idx="107">
                  <c:v>2.8538700571004845</c:v>
                </c:pt>
                <c:pt idx="108">
                  <c:v>2.8802345196993611</c:v>
                </c:pt>
                <c:pt idx="109">
                  <c:v>2.9065962406955732</c:v>
                </c:pt>
                <c:pt idx="110">
                  <c:v>2.9329552284931721</c:v>
                </c:pt>
                <c:pt idx="111">
                  <c:v>2.9593114862432941</c:v>
                </c:pt>
                <c:pt idx="112">
                  <c:v>2.9856650118320296</c:v>
                </c:pt>
                <c:pt idx="113">
                  <c:v>3.0120157978985671</c:v>
                </c:pt>
                <c:pt idx="114">
                  <c:v>3.0383638318831805</c:v>
                </c:pt>
                <c:pt idx="115">
                  <c:v>3.0647090961037948</c:v>
                </c:pt>
                <c:pt idx="116">
                  <c:v>3.0910515678591164</c:v>
                </c:pt>
                <c:pt idx="117">
                  <c:v>3.1173912195556768</c:v>
                </c:pt>
                <c:pt idx="118">
                  <c:v>3.1437280188556795</c:v>
                </c:pt>
                <c:pt idx="119">
                  <c:v>3.1700619288422263</c:v>
                </c:pt>
                <c:pt idx="120">
                  <c:v>3.196392908198376</c:v>
                </c:pt>
                <c:pt idx="121">
                  <c:v>3.2227209113965114</c:v>
                </c:pt>
                <c:pt idx="122">
                  <c:v>3.2490458888946439</c:v>
                </c:pt>
                <c:pt idx="123">
                  <c:v>3.2753677873365468</c:v>
                </c:pt>
                <c:pt idx="124">
                  <c:v>3.3016865497529406</c:v>
                </c:pt>
                <c:pt idx="125">
                  <c:v>3.3280021157613175</c:v>
                </c:pt>
                <c:pt idx="126">
                  <c:v>3.3543144217623873</c:v>
                </c:pt>
                <c:pt idx="127">
                  <c:v>3.3806234011315022</c:v>
                </c:pt>
                <c:pt idx="128">
                  <c:v>3.4069289844037827</c:v>
                </c:pt>
                <c:pt idx="129">
                  <c:v>3.4332310994519859</c:v>
                </c:pt>
                <c:pt idx="130">
                  <c:v>3.459529671656453</c:v>
                </c:pt>
                <c:pt idx="131">
                  <c:v>3.4858246240667183</c:v>
                </c:pt>
                <c:pt idx="132">
                  <c:v>3.5121158775545713</c:v>
                </c:pt>
                <c:pt idx="133">
                  <c:v>3.538403350958526</c:v>
                </c:pt>
                <c:pt idx="134">
                  <c:v>3.5646869612197967</c:v>
                </c:pt>
                <c:pt idx="135">
                  <c:v>3.5909666235099733</c:v>
                </c:pt>
                <c:pt idx="136">
                  <c:v>3.6172422513506746</c:v>
                </c:pt>
                <c:pt idx="137">
                  <c:v>3.6435137567255063</c:v>
                </c:pt>
                <c:pt idx="138">
                  <c:v>3.6697810501846906</c:v>
                </c:pt>
                <c:pt idx="139">
                  <c:v>3.6960440409427582</c:v>
                </c:pt>
                <c:pt idx="140">
                  <c:v>3.7223026369696992</c:v>
                </c:pt>
                <c:pt idx="141">
                  <c:v>3.7485567450759714</c:v>
                </c:pt>
                <c:pt idx="142">
                  <c:v>3.7748062709917631</c:v>
                </c:pt>
                <c:pt idx="143">
                  <c:v>3.8010511194408902</c:v>
                </c:pt>
                <c:pt idx="144">
                  <c:v>3.8272911942096961</c:v>
                </c:pt>
                <c:pt idx="145">
                  <c:v>3.8535263982113057</c:v>
                </c:pt>
                <c:pt idx="146">
                  <c:v>3.8797566335455662</c:v>
                </c:pt>
                <c:pt idx="147">
                  <c:v>3.9059818015549888</c:v>
                </c:pt>
                <c:pt idx="148">
                  <c:v>3.9322018028769792</c:v>
                </c:pt>
                <c:pt idx="149">
                  <c:v>3.9584165374926412</c:v>
                </c:pt>
                <c:pt idx="150">
                  <c:v>3.9846259047723969</c:v>
                </c:pt>
                <c:pt idx="151">
                  <c:v>4.0108298035186714</c:v>
                </c:pt>
                <c:pt idx="152">
                  <c:v>4.0370281320058528</c:v>
                </c:pt>
                <c:pt idx="153">
                  <c:v>4.0632207880177393</c:v>
                </c:pt>
                <c:pt idx="154">
                  <c:v>4.0894076688826511</c:v>
                </c:pt>
                <c:pt idx="155">
                  <c:v>4.1155886715063925</c:v>
                </c:pt>
                <c:pt idx="156">
                  <c:v>4.1417636924032131</c:v>
                </c:pt>
                <c:pt idx="157">
                  <c:v>4.1679326277249249</c:v>
                </c:pt>
                <c:pt idx="158">
                  <c:v>4.1940953732883015</c:v>
                </c:pt>
                <c:pt idx="159">
                  <c:v>4.2202518246008953</c:v>
                </c:pt>
                <c:pt idx="160">
                  <c:v>4.24640187688538</c:v>
                </c:pt>
                <c:pt idx="161">
                  <c:v>4.2725454251025266</c:v>
                </c:pt>
                <c:pt idx="162">
                  <c:v>4.2986823639729126</c:v>
                </c:pt>
                <c:pt idx="163">
                  <c:v>4.3248125879974522</c:v>
                </c:pt>
                <c:pt idx="164">
                  <c:v>4.3509359914768329</c:v>
                </c:pt>
                <c:pt idx="165">
                  <c:v>4.3770524685299295</c:v>
                </c:pt>
                <c:pt idx="166">
                  <c:v>4.4031619131112745</c:v>
                </c:pt>
                <c:pt idx="167">
                  <c:v>4.4292642190276439</c:v>
                </c:pt>
                <c:pt idx="168">
                  <c:v>4.4553592799538171</c:v>
                </c:pt>
                <c:pt idx="169">
                  <c:v>4.4814469894475728</c:v>
                </c:pt>
                <c:pt idx="170">
                  <c:v>4.5075272409639666</c:v>
                </c:pt>
                <c:pt idx="171">
                  <c:v>4.5335999278689387</c:v>
                </c:pt>
                <c:pt idx="172">
                  <c:v>4.5596649434522947</c:v>
                </c:pt>
                <c:pt idx="173">
                  <c:v>4.5857221809401052</c:v>
                </c:pt>
                <c:pt idx="174">
                  <c:v>4.6117715335065528</c:v>
                </c:pt>
                <c:pt idx="175">
                  <c:v>4.6378128942852674</c:v>
                </c:pt>
                <c:pt idx="176">
                  <c:v>4.6638461563801821</c:v>
                </c:pt>
                <c:pt idx="177">
                  <c:v>4.6898712128759339</c:v>
                </c:pt>
                <c:pt idx="178">
                  <c:v>4.7158879568478431</c:v>
                </c:pt>
                <c:pt idx="179">
                  <c:v>4.7418962813714929</c:v>
                </c:pt>
                <c:pt idx="180">
                  <c:v>4.7678960795319361</c:v>
                </c:pt>
                <c:pt idx="181">
                  <c:v>4.7938872444325469</c:v>
                </c:pt>
                <c:pt idx="182">
                  <c:v>4.8198696692035421</c:v>
                </c:pt>
                <c:pt idx="183">
                  <c:v>4.8458432470101895</c:v>
                </c:pt>
                <c:pt idx="184">
                  <c:v>4.8718078710607227</c:v>
                </c:pt>
                <c:pt idx="185">
                  <c:v>4.8977634346139736</c:v>
                </c:pt>
                <c:pt idx="186">
                  <c:v>4.9237098309867458</c:v>
                </c:pt>
                <c:pt idx="187">
                  <c:v>4.9496469535609364</c:v>
                </c:pt>
                <c:pt idx="188">
                  <c:v>4.9755746957904261</c:v>
                </c:pt>
                <c:pt idx="189">
                  <c:v>5.0014929512077435</c:v>
                </c:pt>
                <c:pt idx="190">
                  <c:v>5.0274016134305208</c:v>
                </c:pt>
                <c:pt idx="191">
                  <c:v>5.0533005761677474</c:v>
                </c:pt>
                <c:pt idx="192">
                  <c:v>5.0791897332258369</c:v>
                </c:pt>
                <c:pt idx="193">
                  <c:v>5.1050689785145131</c:v>
                </c:pt>
                <c:pt idx="194">
                  <c:v>5.130938206052523</c:v>
                </c:pt>
                <c:pt idx="195">
                  <c:v>5.1567973099731903</c:v>
                </c:pt>
                <c:pt idx="196">
                  <c:v>5.182646184529812</c:v>
                </c:pt>
                <c:pt idx="197">
                  <c:v>5.2084847241009093</c:v>
                </c:pt>
                <c:pt idx="198">
                  <c:v>5.2343128231953386</c:v>
                </c:pt>
                <c:pt idx="199">
                  <c:v>5.2601303764572664</c:v>
                </c:pt>
                <c:pt idx="200">
                  <c:v>5.2859372786710184</c:v>
                </c:pt>
                <c:pt idx="201">
                  <c:v>5.3117334247658077</c:v>
                </c:pt>
                <c:pt idx="202">
                  <c:v>5.3375187098203449</c:v>
                </c:pt>
                <c:pt idx="203">
                  <c:v>5.3632930290673375</c:v>
                </c:pt>
                <c:pt idx="204">
                  <c:v>5.3890562778978817</c:v>
                </c:pt>
                <c:pt idx="205">
                  <c:v>5.4148083518657559</c:v>
                </c:pt>
                <c:pt idx="206">
                  <c:v>5.4405491466916116</c:v>
                </c:pt>
                <c:pt idx="207">
                  <c:v>5.4662785582670752</c:v>
                </c:pt>
                <c:pt idx="208">
                  <c:v>5.4919964826587551</c:v>
                </c:pt>
                <c:pt idx="209">
                  <c:v>5.517702816112168</c:v>
                </c:pt>
                <c:pt idx="210">
                  <c:v>5.5433974550555778</c:v>
                </c:pt>
                <c:pt idx="211">
                  <c:v>5.5690802961037562</c:v>
                </c:pt>
                <c:pt idx="212">
                  <c:v>5.5947512360616676</c:v>
                </c:pt>
                <c:pt idx="213">
                  <c:v>5.6204101719280777</c:v>
                </c:pt>
                <c:pt idx="214">
                  <c:v>5.646057000899094</c:v>
                </c:pt>
                <c:pt idx="215">
                  <c:v>5.671691620371635</c:v>
                </c:pt>
                <c:pt idx="216">
                  <c:v>5.6973139279468334</c:v>
                </c:pt>
                <c:pt idx="217">
                  <c:v>5.7229238214333789</c:v>
                </c:pt>
                <c:pt idx="218">
                  <c:v>5.7485211988507912</c:v>
                </c:pt>
                <c:pt idx="219">
                  <c:v>5.7741059584326431</c:v>
                </c:pt>
                <c:pt idx="220">
                  <c:v>5.7996779986297193</c:v>
                </c:pt>
                <c:pt idx="221">
                  <c:v>5.8252372181131182</c:v>
                </c:pt>
                <c:pt idx="222">
                  <c:v>5.850783515777306</c:v>
                </c:pt>
                <c:pt idx="223">
                  <c:v>5.8763167907431111</c:v>
                </c:pt>
                <c:pt idx="224">
                  <c:v>5.9018369423606716</c:v>
                </c:pt>
                <c:pt idx="225">
                  <c:v>5.9273438702123311</c:v>
                </c:pt>
                <c:pt idx="226">
                  <c:v>5.9528374741154888</c:v>
                </c:pt>
                <c:pt idx="227">
                  <c:v>5.9783176541254006</c:v>
                </c:pt>
                <c:pt idx="228">
                  <c:v>6.0037843105379345</c:v>
                </c:pt>
                <c:pt idx="229">
                  <c:v>6.0292373438922837</c:v>
                </c:pt>
                <c:pt idx="230">
                  <c:v>6.0546766549736333</c:v>
                </c:pt>
                <c:pt idx="231">
                  <c:v>6.0801021448157897</c:v>
                </c:pt>
                <c:pt idx="232">
                  <c:v>6.105513714703763</c:v>
                </c:pt>
                <c:pt idx="233">
                  <c:v>6.130911266176315</c:v>
                </c:pt>
                <c:pt idx="234">
                  <c:v>6.1562947010284645</c:v>
                </c:pt>
                <c:pt idx="235">
                  <c:v>6.1816639213139561</c:v>
                </c:pt>
                <c:pt idx="236">
                  <c:v>6.2070188293476907</c:v>
                </c:pt>
                <c:pt idx="237">
                  <c:v>6.2323593277081191</c:v>
                </c:pt>
                <c:pt idx="238">
                  <c:v>6.2576853192396023</c:v>
                </c:pt>
                <c:pt idx="239">
                  <c:v>6.2829967070547346</c:v>
                </c:pt>
                <c:pt idx="240">
                  <c:v>6.3082933945366326</c:v>
                </c:pt>
                <c:pt idx="241">
                  <c:v>6.3335752853411913</c:v>
                </c:pt>
                <c:pt idx="242">
                  <c:v>6.3588422833993068</c:v>
                </c:pt>
                <c:pt idx="243">
                  <c:v>6.3840942929190678</c:v>
                </c:pt>
                <c:pt idx="244">
                  <c:v>6.4093312183879148</c:v>
                </c:pt>
                <c:pt idx="245">
                  <c:v>6.4345529645747659</c:v>
                </c:pt>
                <c:pt idx="246">
                  <c:v>6.4597594365321163</c:v>
                </c:pt>
                <c:pt idx="247">
                  <c:v>6.4849505395981035</c:v>
                </c:pt>
                <c:pt idx="248">
                  <c:v>6.5101261793985463</c:v>
                </c:pt>
                <c:pt idx="249">
                  <c:v>6.5352862618489533</c:v>
                </c:pt>
                <c:pt idx="250">
                  <c:v>6.5604306931565022</c:v>
                </c:pt>
                <c:pt idx="251">
                  <c:v>6.5855593798219907</c:v>
                </c:pt>
                <c:pt idx="252">
                  <c:v>6.6106722286417616</c:v>
                </c:pt>
                <c:pt idx="253">
                  <c:v>6.6357691467095998</c:v>
                </c:pt>
                <c:pt idx="254">
                  <c:v>6.6608500414186</c:v>
                </c:pt>
                <c:pt idx="255">
                  <c:v>6.6859148204630108</c:v>
                </c:pt>
                <c:pt idx="256">
                  <c:v>6.7109633918400498</c:v>
                </c:pt>
                <c:pt idx="257">
                  <c:v>6.7359956638516971</c:v>
                </c:pt>
                <c:pt idx="258">
                  <c:v>6.7610115451064576</c:v>
                </c:pt>
                <c:pt idx="259">
                  <c:v>6.7860109445211023</c:v>
                </c:pt>
                <c:pt idx="260">
                  <c:v>6.8109937713223836</c:v>
                </c:pt>
                <c:pt idx="261">
                  <c:v>6.8359599350487228</c:v>
                </c:pt>
                <c:pt idx="262">
                  <c:v>6.8609093455518781</c:v>
                </c:pt>
                <c:pt idx="263">
                  <c:v>6.8858419129985871</c:v>
                </c:pt>
                <c:pt idx="264">
                  <c:v>6.9107575478721817</c:v>
                </c:pt>
                <c:pt idx="265">
                  <c:v>6.9356561609741849</c:v>
                </c:pt>
                <c:pt idx="266">
                  <c:v>6.96053766342588</c:v>
                </c:pt>
                <c:pt idx="267">
                  <c:v>6.9854019666698575</c:v>
                </c:pt>
                <c:pt idx="268">
                  <c:v>7.010248982471543</c:v>
                </c:pt>
                <c:pt idx="269">
                  <c:v>7.0350786229206959</c:v>
                </c:pt>
                <c:pt idx="270">
                  <c:v>7.0598908004328891</c:v>
                </c:pt>
              </c:numCache>
            </c:numRef>
          </c:xVal>
          <c:yVal>
            <c:numRef>
              <c:f>'2ft'!$H$19:$H$289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1792"/>
        <c:axId val="632012184"/>
      </c:scatterChart>
      <c:valAx>
        <c:axId val="63201179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2184"/>
        <c:crosses val="max"/>
        <c:crossBetween val="midCat"/>
        <c:majorUnit val="2"/>
      </c:valAx>
      <c:valAx>
        <c:axId val="63201218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179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'3ft'!$E$18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3.6870045823474744E-2</c:v>
                </c:pt>
                <c:pt idx="2">
                  <c:v>7.3720664444054396E-2</c:v>
                </c:pt>
                <c:pt idx="3">
                  <c:v>0.11055203748682765</c:v>
                </c:pt>
                <c:pt idx="4">
                  <c:v>0.14736434601021609</c:v>
                </c:pt>
                <c:pt idx="5">
                  <c:v>0.18415777050822166</c:v>
                </c:pt>
                <c:pt idx="6">
                  <c:v>0.22093249091254877</c:v>
                </c:pt>
                <c:pt idx="7">
                  <c:v>0.25768868659459676</c:v>
                </c:pt>
                <c:pt idx="8">
                  <c:v>0.29442653636731925</c:v>
                </c:pt>
                <c:pt idx="9">
                  <c:v>0.33114621848694581</c:v>
                </c:pt>
                <c:pt idx="10">
                  <c:v>0.36784791065456168</c:v>
                </c:pt>
                <c:pt idx="11">
                  <c:v>0.40453179001754092</c:v>
                </c:pt>
                <c:pt idx="12">
                  <c:v>0.44119803317082784</c:v>
                </c:pt>
                <c:pt idx="13">
                  <c:v>0.47784681615806168</c:v>
                </c:pt>
                <c:pt idx="14">
                  <c:v>0.51447831447253889</c:v>
                </c:pt>
                <c:pt idx="15">
                  <c:v>0.55109270305800739</c:v>
                </c:pt>
                <c:pt idx="16">
                  <c:v>0.58769015630928645</c:v>
                </c:pt>
                <c:pt idx="17">
                  <c:v>0.62427084807270572</c:v>
                </c:pt>
                <c:pt idx="18">
                  <c:v>0.66083495164635686</c:v>
                </c:pt>
                <c:pt idx="19">
                  <c:v>0.69738263978015003</c:v>
                </c:pt>
                <c:pt idx="20">
                  <c:v>0.73391408467566799</c:v>
                </c:pt>
                <c:pt idx="21">
                  <c:v>0.77042945798580986</c:v>
                </c:pt>
                <c:pt idx="22">
                  <c:v>0.80692893081421524</c:v>
                </c:pt>
                <c:pt idx="23">
                  <c:v>0.84341267371446038</c:v>
                </c:pt>
                <c:pt idx="24">
                  <c:v>0.87988085668901672</c:v>
                </c:pt>
                <c:pt idx="25">
                  <c:v>0.91633364918796145</c:v>
                </c:pt>
                <c:pt idx="26">
                  <c:v>0.95277122010742921</c:v>
                </c:pt>
                <c:pt idx="27">
                  <c:v>0.98919373778779474</c:v>
                </c:pt>
                <c:pt idx="28">
                  <c:v>1.0256013700115727</c:v>
                </c:pt>
                <c:pt idx="29">
                  <c:v>1.0619942840010237</c:v>
                </c:pt>
                <c:pt idx="30">
                  <c:v>1.0983726464154517</c:v>
                </c:pt>
                <c:pt idx="31">
                  <c:v>1.1347366233481799</c:v>
                </c:pt>
                <c:pt idx="32">
                  <c:v>1.1710863803231886</c:v>
                </c:pt>
                <c:pt idx="33">
                  <c:v>1.2074220822914004</c:v>
                </c:pt>
                <c:pt idx="34">
                  <c:v>1.2437438936265945</c:v>
                </c:pt>
                <c:pt idx="35">
                  <c:v>1.2800519781209339</c:v>
                </c:pt>
                <c:pt idx="36">
                  <c:v>1.3163464989800837</c:v>
                </c:pt>
                <c:pt idx="37">
                  <c:v>1.3526276188179038</c:v>
                </c:pt>
                <c:pt idx="38">
                  <c:v>1.388895499650691</c:v>
                </c:pt>
                <c:pt idx="39">
                  <c:v>1.4251503028909505</c:v>
                </c:pt>
                <c:pt idx="40">
                  <c:v>1.4613921893406712</c:v>
                </c:pt>
                <c:pt idx="41">
                  <c:v>1.4976213191840797</c:v>
                </c:pt>
                <c:pt idx="42">
                  <c:v>1.5338378519798452</c:v>
                </c:pt>
                <c:pt idx="43">
                  <c:v>1.5700419466527067</c:v>
                </c:pt>
                <c:pt idx="44">
                  <c:v>1.6062337614844924</c:v>
                </c:pt>
                <c:pt idx="45">
                  <c:v>1.642413454104497</c:v>
                </c:pt>
                <c:pt idx="46">
                  <c:v>1.6785811814791847</c:v>
                </c:pt>
                <c:pt idx="47">
                  <c:v>1.7147370999011771</c:v>
                </c:pt>
                <c:pt idx="48">
                  <c:v>1.7508813649774924</c:v>
                </c:pt>
                <c:pt idx="49">
                  <c:v>1.7870141316169876</c:v>
                </c:pt>
                <c:pt idx="50">
                  <c:v>1.8231355540169658</c:v>
                </c:pt>
                <c:pt idx="51">
                  <c:v>1.8592457856488969</c:v>
                </c:pt>
                <c:pt idx="52">
                  <c:v>1.8953449792432031</c:v>
                </c:pt>
                <c:pt idx="53">
                  <c:v>1.9314332867730579</c:v>
                </c:pt>
                <c:pt idx="54">
                  <c:v>1.9675108594371389</c:v>
                </c:pt>
                <c:pt idx="55">
                  <c:v>2.0035778476412762</c:v>
                </c:pt>
                <c:pt idx="56">
                  <c:v>2.0396344009789331</c:v>
                </c:pt>
                <c:pt idx="57">
                  <c:v>2.0756806682104503</c:v>
                </c:pt>
                <c:pt idx="58">
                  <c:v>2.111716797240982</c:v>
                </c:pt>
                <c:pt idx="59">
                  <c:v>2.1477429350970487</c:v>
                </c:pt>
                <c:pt idx="60">
                  <c:v>2.1837592279016231</c:v>
                </c:pt>
                <c:pt idx="61">
                  <c:v>2.2197658208476692</c:v>
                </c:pt>
                <c:pt idx="62">
                  <c:v>2.2557628581700371</c:v>
                </c:pt>
                <c:pt idx="63">
                  <c:v>2.2917504831156226</c:v>
                </c:pt>
                <c:pt idx="64">
                  <c:v>2.3277288379116894</c:v>
                </c:pt>
                <c:pt idx="65">
                  <c:v>2.3636980637322464</c:v>
                </c:pt>
                <c:pt idx="66">
                  <c:v>2.3996583006623688</c:v>
                </c:pt>
                <c:pt idx="67">
                  <c:v>2.4356096876603446</c:v>
                </c:pt>
                <c:pt idx="68">
                  <c:v>2.4715523625175204</c:v>
                </c:pt>
                <c:pt idx="69">
                  <c:v>2.5074864618157235</c:v>
                </c:pt>
                <c:pt idx="70">
                  <c:v>2.5434121208821172</c:v>
                </c:pt>
                <c:pt idx="71">
                  <c:v>2.5793294737413524</c:v>
                </c:pt>
                <c:pt idx="72">
                  <c:v>2.6152386530648712</c:v>
                </c:pt>
                <c:pt idx="73">
                  <c:v>2.6511397901172096</c:v>
                </c:pt>
                <c:pt idx="74">
                  <c:v>2.6870330146991432</c:v>
                </c:pt>
                <c:pt idx="75">
                  <c:v>2.7229184550875258</c:v>
                </c:pt>
                <c:pt idx="76">
                  <c:v>2.7587962379716506</c:v>
                </c:pt>
                <c:pt idx="77">
                  <c:v>2.7946664883859818</c:v>
                </c:pt>
                <c:pt idx="78">
                  <c:v>2.8305293296390959</c:v>
                </c:pt>
                <c:pt idx="79">
                  <c:v>2.8663848832386729</c:v>
                </c:pt>
                <c:pt idx="80">
                  <c:v>2.9022332688123909</c:v>
                </c:pt>
                <c:pt idx="81">
                  <c:v>2.9380746040245791</c:v>
                </c:pt>
                <c:pt idx="82">
                  <c:v>2.9739090044885046</c:v>
                </c:pt>
                <c:pt idx="83">
                  <c:v>3.009736583674171</c:v>
                </c:pt>
                <c:pt idx="84">
                  <c:v>3.0455574528115457</c:v>
                </c:pt>
                <c:pt idx="85">
                  <c:v>3.0813717207891429</c:v>
                </c:pt>
                <c:pt idx="86">
                  <c:v>3.1171794940479334</c:v>
                </c:pt>
                <c:pt idx="87">
                  <c:v>3.1529808764705858</c:v>
                </c:pt>
                <c:pt idx="88">
                  <c:v>3.1887759692660897</c:v>
                </c:pt>
                <c:pt idx="89">
                  <c:v>3.2245648708498744</c:v>
                </c:pt>
                <c:pt idx="90">
                  <c:v>3.2603476767195887</c:v>
                </c:pt>
                <c:pt idx="91">
                  <c:v>3.2961244793267905</c:v>
                </c:pt>
                <c:pt idx="92">
                  <c:v>3.33189536794487</c:v>
                </c:pt>
                <c:pt idx="93">
                  <c:v>3.3676604285336231</c:v>
                </c:pt>
                <c:pt idx="94">
                  <c:v>3.4034197436009905</c:v>
                </c:pt>
                <c:pt idx="95">
                  <c:v>3.4391733920625844</c:v>
                </c:pt>
                <c:pt idx="96">
                  <c:v>3.474921449099734</c:v>
                </c:pt>
                <c:pt idx="97">
                  <c:v>3.5106639860169002</c:v>
                </c:pt>
                <c:pt idx="98">
                  <c:v>3.5464010700994217</c:v>
                </c:pt>
                <c:pt idx="99">
                  <c:v>3.5821327644726697</c:v>
                </c:pt>
                <c:pt idx="100">
                  <c:v>3.6178591279637957</c:v>
                </c:pt>
                <c:pt idx="101">
                  <c:v>3.6535802149673464</c:v>
                </c:pt>
                <c:pt idx="102">
                  <c:v>3.6892960753161024</c:v>
                </c:pt>
                <c:pt idx="103">
                  <c:v>3.7250067541585503</c:v>
                </c:pt>
                <c:pt idx="104">
                  <c:v>3.760712291844424</c:v>
                </c:pt>
                <c:pt idx="105">
                  <c:v>3.7964127238197563</c:v>
                </c:pt>
                <c:pt idx="106">
                  <c:v>3.8321080805328314</c:v>
                </c:pt>
                <c:pt idx="107">
                  <c:v>3.8677983873523654</c:v>
                </c:pt>
                <c:pt idx="108">
                  <c:v>3.9034836644991198</c:v>
                </c:pt>
                <c:pt idx="109">
                  <c:v>3.9391639269920042</c:v>
                </c:pt>
                <c:pt idx="110">
                  <c:v>3.9748391846095377</c:v>
                </c:pt>
                <c:pt idx="111">
                  <c:v>4.0105094418673222</c:v>
                </c:pt>
                <c:pt idx="112">
                  <c:v>4.0461746980119431</c:v>
                </c:pt>
                <c:pt idx="113">
                  <c:v>4.0818349470314557</c:v>
                </c:pt>
                <c:pt idx="114">
                  <c:v>4.1174901776823587</c:v>
                </c:pt>
                <c:pt idx="115">
                  <c:v>4.1531403735327004</c:v>
                </c:pt>
                <c:pt idx="116">
                  <c:v>4.1887855130207177</c:v>
                </c:pt>
                <c:pt idx="117">
                  <c:v>4.2244255695281785</c:v>
                </c:pt>
                <c:pt idx="118">
                  <c:v>4.260060511467425</c:v>
                </c:pt>
                <c:pt idx="119">
                  <c:v>4.295690302380927</c:v>
                </c:pt>
                <c:pt idx="120">
                  <c:v>4.3313149010520506</c:v>
                </c:pt>
                <c:pt idx="121">
                  <c:v>4.3669342616256568</c:v>
                </c:pt>
                <c:pt idx="122">
                  <c:v>4.4025483337370934</c:v>
                </c:pt>
                <c:pt idx="123">
                  <c:v>4.438157062648135</c:v>
                </c:pt>
                <c:pt idx="124">
                  <c:v>4.4737603893884517</c:v>
                </c:pt>
                <c:pt idx="125">
                  <c:v>4.5093582509012284</c:v>
                </c:pt>
                <c:pt idx="126">
                  <c:v>4.5449505801916379</c:v>
                </c:pt>
                <c:pt idx="127">
                  <c:v>4.5805373064769546</c:v>
                </c:pt>
                <c:pt idx="128">
                  <c:v>4.616118355337206</c:v>
                </c:pt>
                <c:pt idx="129">
                  <c:v>4.6516936488653675</c:v>
                </c:pt>
                <c:pt idx="130">
                  <c:v>4.6872631058162195</c:v>
                </c:pt>
                <c:pt idx="131">
                  <c:v>4.7228266417531142</c:v>
                </c:pt>
                <c:pt idx="132">
                  <c:v>4.7583841691919933</c:v>
                </c:pt>
                <c:pt idx="133">
                  <c:v>4.7939355977421254</c:v>
                </c:pt>
                <c:pt idx="134">
                  <c:v>4.8294808342431219</c:v>
                </c:pt>
                <c:pt idx="135">
                  <c:v>4.865019782897881</c:v>
                </c:pt>
                <c:pt idx="136">
                  <c:v>4.9005523454012057</c:v>
                </c:pt>
                <c:pt idx="137">
                  <c:v>4.9360784210639048</c:v>
                </c:pt>
                <c:pt idx="138">
                  <c:v>4.9715979069322573</c:v>
                </c:pt>
                <c:pt idx="139">
                  <c:v>5.0071106979027773</c:v>
                </c:pt>
                <c:pt idx="140">
                  <c:v>5.0426166868322664</c:v>
                </c:pt>
                <c:pt idx="141">
                  <c:v>5.0781157646431785</c:v>
                </c:pt>
                <c:pt idx="142">
                  <c:v>5.1136078204243578</c:v>
                </c:pt>
                <c:pt idx="143">
                  <c:v>5.1490927415272418</c:v>
                </c:pt>
                <c:pt idx="144">
                  <c:v>5.1845704136576378</c:v>
                </c:pt>
                <c:pt idx="145">
                  <c:v>5.2200407209632056</c:v>
                </c:pt>
                <c:pt idx="146">
                  <c:v>5.2555035461167794</c:v>
                </c:pt>
                <c:pt idx="147">
                  <c:v>5.290958770395692</c:v>
                </c:pt>
                <c:pt idx="148">
                  <c:v>5.3264062737572484</c:v>
                </c:pt>
                <c:pt idx="149">
                  <c:v>5.3618459349105123</c:v>
                </c:pt>
                <c:pt idx="150">
                  <c:v>5.3972776313845721</c:v>
                </c:pt>
                <c:pt idx="151">
                  <c:v>5.4327012395934409</c:v>
                </c:pt>
                <c:pt idx="152">
                  <c:v>5.4681166348977568</c:v>
                </c:pt>
                <c:pt idx="153">
                  <c:v>5.5035236916634336</c:v>
                </c:pt>
                <c:pt idx="154">
                  <c:v>5.5389222833174232</c:v>
                </c:pt>
                <c:pt idx="155">
                  <c:v>5.5743122824007294</c:v>
                </c:pt>
                <c:pt idx="156">
                  <c:v>5.6096935606188234</c:v>
                </c:pt>
                <c:pt idx="157">
                  <c:v>5.6450659888895922</c:v>
                </c:pt>
                <c:pt idx="158">
                  <c:v>5.6804294373889572</c:v>
                </c:pt>
                <c:pt idx="159">
                  <c:v>5.7157837755942849</c:v>
                </c:pt>
                <c:pt idx="160">
                  <c:v>5.7511288723257161</c:v>
                </c:pt>
                <c:pt idx="161">
                  <c:v>5.7864645957855192</c:v>
                </c:pt>
                <c:pt idx="162">
                  <c:v>5.8217908135955829</c:v>
                </c:pt>
                <c:pt idx="163">
                  <c:v>5.8571073928331492</c:v>
                </c:pt>
                <c:pt idx="164">
                  <c:v>5.892414200064886</c:v>
                </c:pt>
                <c:pt idx="165">
                  <c:v>5.9277111013793879</c:v>
                </c:pt>
                <c:pt idx="166">
                  <c:v>5.9629979624181946</c:v>
                </c:pt>
                <c:pt idx="167">
                  <c:v>5.9982746484054097</c:v>
                </c:pt>
                <c:pt idx="168">
                  <c:v>6.0335410241759986</c:v>
                </c:pt>
                <c:pt idx="169">
                  <c:v>6.068796954202833</c:v>
                </c:pt>
                <c:pt idx="170">
                  <c:v>6.1040423026225596</c:v>
                </c:pt>
                <c:pt idx="171">
                  <c:v>6.1392769332603478</c:v>
                </c:pt>
                <c:pt idx="172">
                  <c:v>6.1745007096535884</c:v>
                </c:pt>
                <c:pt idx="173">
                  <c:v>6.2097134950745945</c:v>
                </c:pt>
                <c:pt idx="174">
                  <c:v>6.2449151525523545</c:v>
                </c:pt>
                <c:pt idx="175">
                  <c:v>6.2801055448934013</c:v>
                </c:pt>
                <c:pt idx="176">
                  <c:v>6.3152845347018314</c:v>
                </c:pt>
                <c:pt idx="177">
                  <c:v>6.3504519843985294</c:v>
                </c:pt>
                <c:pt idx="178">
                  <c:v>6.3856077562396329</c:v>
                </c:pt>
                <c:pt idx="179">
                  <c:v>6.4207517123342859</c:v>
                </c:pt>
                <c:pt idx="180">
                  <c:v>6.4558837146617076</c:v>
                </c:pt>
                <c:pt idx="181">
                  <c:v>6.4910036250876217</c:v>
                </c:pt>
                <c:pt idx="182">
                  <c:v>6.5261113053800752</c:v>
                </c:pt>
                <c:pt idx="183">
                  <c:v>6.561206617224677</c:v>
                </c:pt>
                <c:pt idx="184">
                  <c:v>6.5962894222392894</c:v>
                </c:pt>
                <c:pt idx="185">
                  <c:v>6.6313595819881943</c:v>
                </c:pt>
                <c:pt idx="186">
                  <c:v>6.6664169579957679</c:v>
                </c:pt>
                <c:pt idx="187">
                  <c:v>6.7014614117596834</c:v>
                </c:pt>
                <c:pt idx="188">
                  <c:v>6.736492804763663</c:v>
                </c:pt>
                <c:pt idx="189">
                  <c:v>6.7715109984898101</c:v>
                </c:pt>
                <c:pt idx="190">
                  <c:v>6.80651585443053</c:v>
                </c:pt>
                <c:pt idx="191">
                  <c:v>6.8415072341000682</c:v>
                </c:pt>
                <c:pt idx="192">
                  <c:v>6.8764849990456813</c:v>
                </c:pt>
                <c:pt idx="193">
                  <c:v>6.9114490108584574</c:v>
                </c:pt>
                <c:pt idx="194">
                  <c:v>6.946399131183802</c:v>
                </c:pt>
                <c:pt idx="195">
                  <c:v>6.981335221731606</c:v>
                </c:pt>
                <c:pt idx="196">
                  <c:v>7.0162571442861097</c:v>
                </c:pt>
                <c:pt idx="197">
                  <c:v>7.0511647607154755</c:v>
                </c:pt>
                <c:pt idx="198">
                  <c:v>7.0860579329810855</c:v>
                </c:pt>
                <c:pt idx="199">
                  <c:v>7.1209365231465744</c:v>
                </c:pt>
                <c:pt idx="200">
                  <c:v>7.1558003933866061</c:v>
                </c:pt>
                <c:pt idx="201">
                  <c:v>7.1906494059954102</c:v>
                </c:pt>
                <c:pt idx="202">
                  <c:v>7.2254834233950866</c:v>
                </c:pt>
                <c:pt idx="203">
                  <c:v>7.2603023081436877</c:v>
                </c:pt>
                <c:pt idx="204">
                  <c:v>7.295105922943085</c:v>
                </c:pt>
                <c:pt idx="205">
                  <c:v>7.3298941306466388</c:v>
                </c:pt>
                <c:pt idx="206">
                  <c:v>7.3646667942666628</c:v>
                </c:pt>
                <c:pt idx="207">
                  <c:v>7.3994237769817097</c:v>
                </c:pt>
                <c:pt idx="208">
                  <c:v>7.4341649421436697</c:v>
                </c:pt>
                <c:pt idx="209">
                  <c:v>7.4688901532846996</c:v>
                </c:pt>
                <c:pt idx="210">
                  <c:v>7.5035992741239861</c:v>
                </c:pt>
                <c:pt idx="211">
                  <c:v>7.5382921685743458</c:v>
                </c:pt>
                <c:pt idx="212">
                  <c:v>7.5729687007486728</c:v>
                </c:pt>
                <c:pt idx="213">
                  <c:v>7.6076287349662381</c:v>
                </c:pt>
                <c:pt idx="214">
                  <c:v>7.6422721357588488</c:v>
                </c:pt>
                <c:pt idx="215">
                  <c:v>7.6768987678768648</c:v>
                </c:pt>
                <c:pt idx="216">
                  <c:v>7.7115084962950862</c:v>
                </c:pt>
                <c:pt idx="217">
                  <c:v>7.746101186218513</c:v>
                </c:pt>
                <c:pt idx="218">
                  <c:v>7.7806767030879787</c:v>
                </c:pt>
                <c:pt idx="219">
                  <c:v>7.8152349125856677</c:v>
                </c:pt>
                <c:pt idx="220">
                  <c:v>7.8497756806405166</c:v>
                </c:pt>
                <c:pt idx="221">
                  <c:v>7.8842988734335044</c:v>
                </c:pt>
                <c:pt idx="222">
                  <c:v>7.9188043574028324</c:v>
                </c:pt>
                <c:pt idx="223">
                  <c:v>7.9532919992490054</c:v>
                </c:pt>
                <c:pt idx="224">
                  <c:v>7.9877616659398072</c:v>
                </c:pt>
                <c:pt idx="225">
                  <c:v>8.0222132247151805</c:v>
                </c:pt>
                <c:pt idx="226">
                  <c:v>8.0566465430920111</c:v>
                </c:pt>
                <c:pt idx="227">
                  <c:v>8.0910614888688226</c:v>
                </c:pt>
                <c:pt idx="228">
                  <c:v>8.1254579301303806</c:v>
                </c:pt>
                <c:pt idx="229">
                  <c:v>8.1598357352522122</c:v>
                </c:pt>
                <c:pt idx="230">
                  <c:v>8.1941947729050355</c:v>
                </c:pt>
                <c:pt idx="231">
                  <c:v>8.228534912059116</c:v>
                </c:pt>
                <c:pt idx="232">
                  <c:v>8.2628560219885419</c:v>
                </c:pt>
                <c:pt idx="233">
                  <c:v>8.2971579722754143</c:v>
                </c:pt>
                <c:pt idx="234">
                  <c:v>8.3314406328139761</c:v>
                </c:pt>
                <c:pt idx="235">
                  <c:v>8.3657038738146543</c:v>
                </c:pt>
                <c:pt idx="236">
                  <c:v>8.3999475658080431</c:v>
                </c:pt>
                <c:pt idx="237">
                  <c:v>8.4341715796488081</c:v>
                </c:pt>
                <c:pt idx="238">
                  <c:v>8.4683757865195304</c:v>
                </c:pt>
                <c:pt idx="239">
                  <c:v>8.5025600579344776</c:v>
                </c:pt>
                <c:pt idx="240">
                  <c:v>8.5367242657433202</c:v>
                </c:pt>
                <c:pt idx="241">
                  <c:v>8.570868282134775</c:v>
                </c:pt>
                <c:pt idx="242">
                  <c:v>8.6049919796401948</c:v>
                </c:pt>
                <c:pt idx="243">
                  <c:v>8.6390952311370963</c:v>
                </c:pt>
                <c:pt idx="244">
                  <c:v>8.673177909852626</c:v>
                </c:pt>
                <c:pt idx="245">
                  <c:v>8.7072398893669742</c:v>
                </c:pt>
                <c:pt idx="246">
                  <c:v>8.7412810436167288</c:v>
                </c:pt>
                <c:pt idx="247">
                  <c:v>8.7753012468981773</c:v>
                </c:pt>
                <c:pt idx="248">
                  <c:v>8.8093003738705526</c:v>
                </c:pt>
                <c:pt idx="249">
                  <c:v>8.8432782995592305</c:v>
                </c:pt>
                <c:pt idx="250">
                  <c:v>8.8772348993588697</c:v>
                </c:pt>
                <c:pt idx="251">
                  <c:v>8.9111700490365031</c:v>
                </c:pt>
                <c:pt idx="252">
                  <c:v>8.945083624734588</c:v>
                </c:pt>
                <c:pt idx="253">
                  <c:v>8.9789755029739897</c:v>
                </c:pt>
                <c:pt idx="254">
                  <c:v>9.0128455606569382</c:v>
                </c:pt>
                <c:pt idx="255">
                  <c:v>9.0466936750699229</c:v>
                </c:pt>
                <c:pt idx="256">
                  <c:v>9.080519723886546</c:v>
                </c:pt>
                <c:pt idx="257">
                  <c:v>9.1143235851703341</c:v>
                </c:pt>
                <c:pt idx="258">
                  <c:v>9.1481051373774989</c:v>
                </c:pt>
                <c:pt idx="259">
                  <c:v>9.1818642593596582</c:v>
                </c:pt>
                <c:pt idx="260">
                  <c:v>9.2156008303665136</c:v>
                </c:pt>
                <c:pt idx="261">
                  <c:v>9.2493147300484857</c:v>
                </c:pt>
                <c:pt idx="262">
                  <c:v>9.2830058384593084</c:v>
                </c:pt>
                <c:pt idx="263">
                  <c:v>9.3166740360585774</c:v>
                </c:pt>
                <c:pt idx="264">
                  <c:v>9.3503192037142622</c:v>
                </c:pt>
                <c:pt idx="265">
                  <c:v>9.3839412227051806</c:v>
                </c:pt>
                <c:pt idx="266">
                  <c:v>9.4175399747234287</c:v>
                </c:pt>
                <c:pt idx="267">
                  <c:v>9.4511153418767755</c:v>
                </c:pt>
                <c:pt idx="268">
                  <c:v>9.484667206691018</c:v>
                </c:pt>
                <c:pt idx="269">
                  <c:v>9.5181954521122947</c:v>
                </c:pt>
                <c:pt idx="270">
                  <c:v>9.5516999615093727</c:v>
                </c:pt>
              </c:numCache>
            </c:numRef>
          </c:xVal>
          <c:yVal>
            <c:numRef>
              <c:f>'3ft'!$E$19:$E$289</c:f>
              <c:numCache>
                <c:formatCode>General</c:formatCode>
                <c:ptCount val="271"/>
                <c:pt idx="0">
                  <c:v>1.4681685703790748</c:v>
                </c:pt>
                <c:pt idx="1">
                  <c:v>1.5971322051742041</c:v>
                </c:pt>
                <c:pt idx="2">
                  <c:v>1.7248696223676188</c:v>
                </c:pt>
                <c:pt idx="3">
                  <c:v>1.8513820621626573</c:v>
                </c:pt>
                <c:pt idx="4">
                  <c:v>1.9766707517118687</c:v>
                </c:pt>
                <c:pt idx="5">
                  <c:v>2.1007369051666047</c:v>
                </c:pt>
                <c:pt idx="6">
                  <c:v>2.223581723726062</c:v>
                </c:pt>
                <c:pt idx="7">
                  <c:v>2.3452063956857776</c:v>
                </c:pt>
                <c:pt idx="8">
                  <c:v>2.4656120964855868</c:v>
                </c:pt>
                <c:pt idx="9">
                  <c:v>2.5847999887570481</c:v>
                </c:pt>
                <c:pt idx="10">
                  <c:v>2.7027712223703411</c:v>
                </c:pt>
                <c:pt idx="11">
                  <c:v>2.819526934480646</c:v>
                </c:pt>
                <c:pt idx="12">
                  <c:v>2.9350682495740075</c:v>
                </c:pt>
                <c:pt idx="13">
                  <c:v>3.0493962795126923</c:v>
                </c:pt>
                <c:pt idx="14">
                  <c:v>3.1625121235800471</c:v>
                </c:pt>
                <c:pt idx="15">
                  <c:v>3.2744168685248618</c:v>
                </c:pt>
                <c:pt idx="16">
                  <c:v>3.3851115886052479</c:v>
                </c:pt>
                <c:pt idx="17">
                  <c:v>3.4945973456320338</c:v>
                </c:pt>
                <c:pt idx="18">
                  <c:v>3.6028751890116926</c:v>
                </c:pt>
                <c:pt idx="19">
                  <c:v>3.7099461557888005</c:v>
                </c:pt>
                <c:pt idx="20">
                  <c:v>3.8158112706880423</c:v>
                </c:pt>
                <c:pt idx="21">
                  <c:v>3.9204715461557642</c:v>
                </c:pt>
                <c:pt idx="22">
                  <c:v>4.0239279824010881</c:v>
                </c:pt>
                <c:pt idx="23">
                  <c:v>4.1261815674365918</c:v>
                </c:pt>
                <c:pt idx="24">
                  <c:v>4.2272332771185672</c:v>
                </c:pt>
                <c:pt idx="25">
                  <c:v>4.3270840751868613</c:v>
                </c:pt>
                <c:pt idx="26">
                  <c:v>4.4257349133043142</c:v>
                </c:pt>
                <c:pt idx="27">
                  <c:v>4.5231867310958025</c:v>
                </c:pt>
                <c:pt idx="28">
                  <c:v>4.6194404561868927</c:v>
                </c:pt>
                <c:pt idx="29">
                  <c:v>4.714497004242129</c:v>
                </c:pt>
                <c:pt idx="30">
                  <c:v>4.8083572790029487</c:v>
                </c:pt>
                <c:pt idx="31">
                  <c:v>4.9010221723252521</c:v>
                </c:pt>
                <c:pt idx="32">
                  <c:v>4.9924925642166347</c:v>
                </c:pt>
                <c:pt idx="33">
                  <c:v>5.0827693228732889</c:v>
                </c:pt>
                <c:pt idx="34">
                  <c:v>5.1718533047165973</c:v>
                </c:pt>
                <c:pt idx="35">
                  <c:v>5.2597453544294295</c:v>
                </c:pt>
                <c:pt idx="36">
                  <c:v>5.3464463049921553</c:v>
                </c:pt>
                <c:pt idx="37">
                  <c:v>5.4319569777183938</c:v>
                </c:pt>
                <c:pt idx="38">
                  <c:v>5.5162781822905149</c:v>
                </c:pt>
                <c:pt idx="39">
                  <c:v>5.5994107167949103</c:v>
                </c:pt>
                <c:pt idx="40">
                  <c:v>5.6813553677570576</c:v>
                </c:pt>
                <c:pt idx="41">
                  <c:v>5.7621129101763939</c:v>
                </c:pt>
                <c:pt idx="42">
                  <c:v>5.8416841075610231</c:v>
                </c:pt>
                <c:pt idx="43">
                  <c:v>5.9200697119622863</c:v>
                </c:pt>
                <c:pt idx="44">
                  <c:v>5.9972704640092092</c:v>
                </c:pt>
                <c:pt idx="45">
                  <c:v>6.0732870929428673</c:v>
                </c:pt>
                <c:pt idx="46">
                  <c:v>6.1481203166506901</c:v>
                </c:pt>
                <c:pt idx="47">
                  <c:v>6.2217708417007405</c:v>
                </c:pt>
                <c:pt idx="48">
                  <c:v>6.2942393633759997</c:v>
                </c:pt>
                <c:pt idx="49">
                  <c:v>6.3655265657086986</c:v>
                </c:pt>
                <c:pt idx="50">
                  <c:v>6.4356331215147389</c:v>
                </c:pt>
                <c:pt idx="51">
                  <c:v>6.5045596924282334</c:v>
                </c:pt>
                <c:pt idx="52">
                  <c:v>6.5723069289362304</c:v>
                </c:pt>
                <c:pt idx="53">
                  <c:v>6.6388754704136606</c:v>
                </c:pt>
                <c:pt idx="54">
                  <c:v>6.7042659451585642</c:v>
                </c:pt>
                <c:pt idx="55">
                  <c:v>6.7684789704276582</c:v>
                </c:pt>
                <c:pt idx="56">
                  <c:v>6.8315151524723099</c:v>
                </c:pt>
                <c:pt idx="57">
                  <c:v>6.8933750865749834</c:v>
                </c:pt>
                <c:pt idx="58">
                  <c:v>6.9540593570862397</c:v>
                </c:pt>
                <c:pt idx="59">
                  <c:v>7.0135685374623638</c:v>
                </c:pt>
                <c:pt idx="60">
                  <c:v>7.0719031903037219</c:v>
                </c:pt>
                <c:pt idx="61">
                  <c:v>7.1290638673939357</c:v>
                </c:pt>
                <c:pt idx="62">
                  <c:v>7.1850511097399856</c:v>
                </c:pt>
                <c:pt idx="63">
                  <c:v>7.239865447613357</c:v>
                </c:pt>
                <c:pt idx="64">
                  <c:v>7.2935074005923566</c:v>
                </c:pt>
                <c:pt idx="65">
                  <c:v>7.3459774776057394</c:v>
                </c:pt>
                <c:pt idx="66">
                  <c:v>7.3972761769777895</c:v>
                </c:pt>
                <c:pt idx="67">
                  <c:v>7.447403986475031</c:v>
                </c:pt>
                <c:pt idx="68">
                  <c:v>7.4963613833547313</c:v>
                </c:pt>
                <c:pt idx="69">
                  <c:v>7.5441488344154131</c:v>
                </c:pt>
                <c:pt idx="70">
                  <c:v>7.5907667960495644</c:v>
                </c:pt>
                <c:pt idx="71">
                  <c:v>7.6362157142988023</c:v>
                </c:pt>
                <c:pt idx="72">
                  <c:v>7.6804960249117249</c:v>
                </c:pt>
                <c:pt idx="73">
                  <c:v>7.7236081534047374</c:v>
                </c:pt>
                <c:pt idx="74">
                  <c:v>7.765552515126152</c:v>
                </c:pt>
                <c:pt idx="75">
                  <c:v>7.8063295153238847</c:v>
                </c:pt>
                <c:pt idx="76">
                  <c:v>7.845939549217106</c:v>
                </c:pt>
                <c:pt idx="77">
                  <c:v>7.8843830020722319</c:v>
                </c:pt>
                <c:pt idx="78">
                  <c:v>7.9216602492836756</c:v>
                </c:pt>
                <c:pt idx="79">
                  <c:v>7.957771656459804</c:v>
                </c:pt>
                <c:pt idx="80">
                  <c:v>7.992717579514597</c:v>
                </c:pt>
                <c:pt idx="81">
                  <c:v>8.0264983647655299</c:v>
                </c:pt>
                <c:pt idx="82">
                  <c:v>8.0591143490382482</c:v>
                </c:pt>
                <c:pt idx="83">
                  <c:v>8.0905658597786321</c:v>
                </c:pt>
                <c:pt idx="84">
                  <c:v>8.1208532151729163</c:v>
                </c:pt>
                <c:pt idx="85">
                  <c:v>8.1499767242765238</c:v>
                </c:pt>
                <c:pt idx="86">
                  <c:v>8.177936687152366</c:v>
                </c:pt>
                <c:pt idx="87">
                  <c:v>8.2047333950193586</c:v>
                </c:pt>
                <c:pt idx="88">
                  <c:v>8.2303671304119579</c:v>
                </c:pt>
                <c:pt idx="89">
                  <c:v>8.2548381673515383</c:v>
                </c:pt>
                <c:pt idx="90">
                  <c:v>8.2781467715304622</c:v>
                </c:pt>
                <c:pt idx="91">
                  <c:v>8.300293200509719</c:v>
                </c:pt>
                <c:pt idx="92">
                  <c:v>8.3212777039309795</c:v>
                </c:pt>
                <c:pt idx="93">
                  <c:v>8.3411005237439362</c:v>
                </c:pt>
                <c:pt idx="94">
                  <c:v>8.3597618944497611</c:v>
                </c:pt>
                <c:pt idx="95">
                  <c:v>8.3772620433614655</c:v>
                </c:pt>
                <c:pt idx="96">
                  <c:v>8.3936011908818724</c:v>
                </c:pt>
                <c:pt idx="97">
                  <c:v>8.4087795507998493</c:v>
                </c:pt>
                <c:pt idx="98">
                  <c:v>8.4227973306053041</c:v>
                </c:pt>
                <c:pt idx="99">
                  <c:v>8.4356547318233233</c:v>
                </c:pt>
                <c:pt idx="100">
                  <c:v>8.4473519503676471</c:v>
                </c:pt>
                <c:pt idx="101">
                  <c:v>8.457889176913481</c:v>
                </c:pt>
                <c:pt idx="102">
                  <c:v>8.4672665972894361</c:v>
                </c:pt>
                <c:pt idx="103">
                  <c:v>8.475484392888097</c:v>
                </c:pt>
                <c:pt idx="104">
                  <c:v>8.4825427410945036</c:v>
                </c:pt>
                <c:pt idx="105">
                  <c:v>8.4884418157315125</c:v>
                </c:pt>
                <c:pt idx="106">
                  <c:v>8.4931817875207241</c:v>
                </c:pt>
                <c:pt idx="107">
                  <c:v>8.4967628245573987</c:v>
                </c:pt>
                <c:pt idx="108">
                  <c:v>8.4991850927974966</c:v>
                </c:pt>
                <c:pt idx="109">
                  <c:v>8.5004487565547358</c:v>
                </c:pt>
                <c:pt idx="110">
                  <c:v>8.5005539790053497</c:v>
                </c:pt>
                <c:pt idx="111">
                  <c:v>8.4995009226980702</c:v>
                </c:pt>
                <c:pt idx="112">
                  <c:v>8.4972897500667006</c:v>
                </c:pt>
                <c:pt idx="113">
                  <c:v>8.4939206239426301</c:v>
                </c:pt>
                <c:pt idx="114">
                  <c:v>8.4893937080646023</c:v>
                </c:pt>
                <c:pt idx="115">
                  <c:v>8.4837091675830862</c:v>
                </c:pt>
                <c:pt idx="116">
                  <c:v>8.4768671695567601</c:v>
                </c:pt>
                <c:pt idx="117">
                  <c:v>8.4688678834387154</c:v>
                </c:pt>
                <c:pt idx="118">
                  <c:v>8.459711481550233</c:v>
                </c:pt>
                <c:pt idx="119">
                  <c:v>8.4493981395402038</c:v>
                </c:pt>
                <c:pt idx="120">
                  <c:v>8.4379280368285308</c:v>
                </c:pt>
                <c:pt idx="121">
                  <c:v>8.4253013570321471</c:v>
                </c:pt>
                <c:pt idx="122">
                  <c:v>8.4115182883725392</c:v>
                </c:pt>
                <c:pt idx="123">
                  <c:v>8.3965790240639837</c:v>
                </c:pt>
                <c:pt idx="124">
                  <c:v>8.3804837626819442</c:v>
                </c:pt>
                <c:pt idx="125">
                  <c:v>8.363232708511358</c:v>
                </c:pt>
                <c:pt idx="126">
                  <c:v>8.3448260718747562</c:v>
                </c:pt>
                <c:pt idx="127">
                  <c:v>8.325264069440383</c:v>
                </c:pt>
                <c:pt idx="128">
                  <c:v>8.3045469245106265</c:v>
                </c:pt>
                <c:pt idx="129">
                  <c:v>8.2826748672912807</c:v>
                </c:pt>
                <c:pt idx="130">
                  <c:v>8.2596481351422124</c:v>
                </c:pt>
                <c:pt idx="131">
                  <c:v>8.2354669728101619</c:v>
                </c:pt>
                <c:pt idx="132">
                  <c:v>8.2101316326444422</c:v>
                </c:pt>
                <c:pt idx="133">
                  <c:v>8.1836423747963636</c:v>
                </c:pt>
                <c:pt idx="134">
                  <c:v>8.1559994674032446</c:v>
                </c:pt>
                <c:pt idx="135">
                  <c:v>8.1272031867578693</c:v>
                </c:pt>
                <c:pt idx="136">
                  <c:v>8.0972538174642708</c:v>
                </c:pt>
                <c:pt idx="137">
                  <c:v>8.0661516525806931</c:v>
                </c:pt>
                <c:pt idx="138">
                  <c:v>8.0338969937505702</c:v>
                </c:pt>
                <c:pt idx="139">
                  <c:v>8.0004901513223192</c:v>
                </c:pt>
                <c:pt idx="140">
                  <c:v>7.9659314444587466</c:v>
                </c:pt>
                <c:pt idx="141">
                  <c:v>7.9302212012367779</c:v>
                </c:pt>
                <c:pt idx="142">
                  <c:v>7.893359758738228</c:v>
                </c:pt>
                <c:pt idx="143">
                  <c:v>7.8553474631322624</c:v>
                </c:pt>
                <c:pt idx="144">
                  <c:v>7.816184669750168</c:v>
                </c:pt>
                <c:pt idx="145">
                  <c:v>7.7758717431530089</c:v>
                </c:pt>
                <c:pt idx="146">
                  <c:v>7.7344090571927042</c:v>
                </c:pt>
                <c:pt idx="147">
                  <c:v>7.6917969950670262</c:v>
                </c:pt>
                <c:pt idx="148">
                  <c:v>7.6480359493689782</c:v>
                </c:pt>
                <c:pt idx="149">
                  <c:v>7.6031263221309819</c:v>
                </c:pt>
                <c:pt idx="150">
                  <c:v>7.5570685248642677</c:v>
                </c:pt>
                <c:pt idx="151">
                  <c:v>7.5098629785938229</c:v>
                </c:pt>
                <c:pt idx="152">
                  <c:v>7.4615101138892417</c:v>
                </c:pt>
                <c:pt idx="153">
                  <c:v>7.4120103708917791</c:v>
                </c:pt>
                <c:pt idx="154">
                  <c:v>7.3613641993378858</c:v>
                </c:pt>
                <c:pt idx="155">
                  <c:v>7.3095720585794881</c:v>
                </c:pt>
                <c:pt idx="156">
                  <c:v>7.2566344176012478</c:v>
                </c:pt>
                <c:pt idx="157">
                  <c:v>7.2025517550350191</c:v>
                </c:pt>
                <c:pt idx="158">
                  <c:v>7.1473245591716994</c:v>
                </c:pt>
                <c:pt idx="159">
                  <c:v>7.0909533279706611</c:v>
                </c:pt>
                <c:pt idx="160">
                  <c:v>7.0334385690669237</c:v>
                </c:pt>
                <c:pt idx="161">
                  <c:v>6.9747807997762292</c:v>
                </c:pt>
                <c:pt idx="162">
                  <c:v>6.9149805470981525</c:v>
                </c:pt>
                <c:pt idx="163">
                  <c:v>6.8540383477173785</c:v>
                </c:pt>
                <c:pt idx="164">
                  <c:v>6.7919547480032669</c:v>
                </c:pt>
                <c:pt idx="165">
                  <c:v>6.7287303040078053</c:v>
                </c:pt>
                <c:pt idx="166">
                  <c:v>6.6643655814620573</c:v>
                </c:pt>
                <c:pt idx="167">
                  <c:v>6.5988611557711936</c:v>
                </c:pt>
                <c:pt idx="168">
                  <c:v>6.5322176120081901</c:v>
                </c:pt>
                <c:pt idx="169">
                  <c:v>6.4644355449062658</c:v>
                </c:pt>
                <c:pt idx="170">
                  <c:v>6.3955155588501409</c:v>
                </c:pt>
                <c:pt idx="171">
                  <c:v>6.3254582678661668</c:v>
                </c:pt>
                <c:pt idx="172">
                  <c:v>6.2542642956114038</c:v>
                </c:pt>
                <c:pt idx="173">
                  <c:v>6.1819342753616846</c:v>
                </c:pt>
                <c:pt idx="174">
                  <c:v>6.1084688499987294</c:v>
                </c:pt>
                <c:pt idx="175">
                  <c:v>6.0338686719963475</c:v>
                </c:pt>
                <c:pt idx="176">
                  <c:v>5.9581344034057793</c:v>
                </c:pt>
                <c:pt idx="177">
                  <c:v>5.8812667158402094</c:v>
                </c:pt>
                <c:pt idx="178">
                  <c:v>5.8032662904584962</c:v>
                </c:pt>
                <c:pt idx="179">
                  <c:v>5.7241338179481449</c:v>
                </c:pt>
                <c:pt idx="180">
                  <c:v>5.6438699985075607</c:v>
                </c:pt>
                <c:pt idx="181">
                  <c:v>5.5624755418276086</c:v>
                </c:pt>
                <c:pt idx="182">
                  <c:v>5.479951167072513</c:v>
                </c:pt>
                <c:pt idx="183">
                  <c:v>5.3962976028601117</c:v>
                </c:pt>
                <c:pt idx="184">
                  <c:v>5.3115155872415007</c:v>
                </c:pt>
                <c:pt idx="185">
                  <c:v>5.2256058676800823</c:v>
                </c:pt>
                <c:pt idx="186">
                  <c:v>5.1385692010300428</c:v>
                </c:pt>
                <c:pt idx="187">
                  <c:v>5.0504063535142736</c:v>
                </c:pt>
                <c:pt idx="188">
                  <c:v>4.9611181007017624</c:v>
                </c:pt>
                <c:pt idx="189">
                  <c:v>4.8707052274844598</c:v>
                </c:pt>
                <c:pt idx="190">
                  <c:v>4.77916852805365</c:v>
                </c:pt>
                <c:pt idx="191">
                  <c:v>4.6865088058758255</c:v>
                </c:pt>
                <c:pt idx="192">
                  <c:v>4.5927268736680968</c:v>
                </c:pt>
                <c:pt idx="193">
                  <c:v>4.4978235533731343</c:v>
                </c:pt>
                <c:pt idx="194">
                  <c:v>4.4017996761336651</c:v>
                </c:pt>
                <c:pt idx="195">
                  <c:v>4.3046560822665336</c:v>
                </c:pt>
                <c:pt idx="196">
                  <c:v>4.206393621236332</c:v>
                </c:pt>
                <c:pt idx="197">
                  <c:v>4.1070131516286228</c:v>
                </c:pt>
                <c:pt idx="198">
                  <c:v>4.0065155411227469</c:v>
                </c:pt>
                <c:pt idx="199">
                  <c:v>3.9049016664642435</c:v>
                </c:pt>
                <c:pt idx="200">
                  <c:v>3.8021724134368773</c:v>
                </c:pt>
                <c:pt idx="201">
                  <c:v>3.69832867683429</c:v>
                </c:pt>
                <c:pt idx="202">
                  <c:v>3.5933713604312794</c:v>
                </c:pt>
                <c:pt idx="203">
                  <c:v>3.4873013769547154</c:v>
                </c:pt>
                <c:pt idx="204">
                  <c:v>3.3801196480541016</c:v>
                </c:pt>
                <c:pt idx="205">
                  <c:v>3.2718271042717855</c:v>
                </c:pt>
                <c:pt idx="206">
                  <c:v>3.1624246850128306</c:v>
                </c:pt>
                <c:pt idx="207">
                  <c:v>3.0519133385145496</c:v>
                </c:pt>
                <c:pt idx="208">
                  <c:v>2.940294021815709</c:v>
                </c:pt>
                <c:pt idx="209">
                  <c:v>2.8275677007254121</c:v>
                </c:pt>
                <c:pt idx="210">
                  <c:v>2.7137353497916616</c:v>
                </c:pt>
                <c:pt idx="211">
                  <c:v>2.5987979522696132</c:v>
                </c:pt>
                <c:pt idx="212">
                  <c:v>2.4827565000895198</c:v>
                </c:pt>
                <c:pt idx="213">
                  <c:v>2.3656119938243765</c:v>
                </c:pt>
                <c:pt idx="214">
                  <c:v>2.2473654426572676</c:v>
                </c:pt>
                <c:pt idx="215">
                  <c:v>2.1280178643484224</c:v>
                </c:pt>
                <c:pt idx="216">
                  <c:v>2.0075702852019854</c:v>
                </c:pt>
                <c:pt idx="217">
                  <c:v>1.8860237400325031</c:v>
                </c:pt>
                <c:pt idx="218">
                  <c:v>1.7633792721311334</c:v>
                </c:pt>
                <c:pt idx="219">
                  <c:v>1.6396379332315831</c:v>
                </c:pt>
                <c:pt idx="220">
                  <c:v>1.514800783475774</c:v>
                </c:pt>
                <c:pt idx="221">
                  <c:v>1.3888688913792464</c:v>
                </c:pt>
                <c:pt idx="222">
                  <c:v>1.2618433337963018</c:v>
                </c:pt>
                <c:pt idx="223">
                  <c:v>1.1337251958848873</c:v>
                </c:pt>
                <c:pt idx="224">
                  <c:v>1.0045155710712299</c:v>
                </c:pt>
                <c:pt idx="225">
                  <c:v>0.87421556101421949</c:v>
                </c:pt>
                <c:pt idx="226">
                  <c:v>0.74282627556954905</c:v>
                </c:pt>
                <c:pt idx="227">
                  <c:v>0.61034883275361218</c:v>
                </c:pt>
                <c:pt idx="228">
                  <c:v>0.47678435870716385</c:v>
                </c:pt>
                <c:pt idx="229">
                  <c:v>0.3421339876587467</c:v>
                </c:pt>
                <c:pt idx="230">
                  <c:v>0.20639886188788745</c:v>
                </c:pt>
                <c:pt idx="231">
                  <c:v>6.9580131688066343E-2</c:v>
                </c:pt>
                <c:pt idx="232">
                  <c:v>-6.8321044670536735E-2</c:v>
                </c:pt>
                <c:pt idx="233">
                  <c:v>-0.20730350097851616</c:v>
                </c:pt>
                <c:pt idx="234">
                  <c:v>-0.34736606312493068</c:v>
                </c:pt>
                <c:pt idx="235">
                  <c:v>-0.488507549135207</c:v>
                </c:pt>
                <c:pt idx="236">
                  <c:v>-0.63072676920925275</c:v>
                </c:pt>
                <c:pt idx="237">
                  <c:v>-0.77402252575977637</c:v>
                </c:pt>
                <c:pt idx="238">
                  <c:v>-0.91839361345080983</c:v>
                </c:pt>
                <c:pt idx="239">
                  <c:v>-1.0638388192364319</c:v>
                </c:pt>
                <c:pt idx="240">
                  <c:v>-1.2103569223996875</c:v>
                </c:pt>
                <c:pt idx="241">
                  <c:v>-1.3579466945917016</c:v>
                </c:pt>
                <c:pt idx="242">
                  <c:v>-1.5066068998709823</c:v>
                </c:pt>
                <c:pt idx="243">
                  <c:v>-1.6563362947429123</c:v>
                </c:pt>
                <c:pt idx="244">
                  <c:v>-1.8071336281994248</c:v>
                </c:pt>
                <c:pt idx="245">
                  <c:v>-1.9589976417588586</c:v>
                </c:pt>
                <c:pt idx="246">
                  <c:v>-2.1119270695059944</c:v>
                </c:pt>
                <c:pt idx="247">
                  <c:v>-2.2659206381322621</c:v>
                </c:pt>
                <c:pt idx="248">
                  <c:v>-2.4209770669761244</c:v>
                </c:pt>
                <c:pt idx="249">
                  <c:v>-2.5770950680636253</c:v>
                </c:pt>
                <c:pt idx="250">
                  <c:v>-2.7342733461491076</c:v>
                </c:pt>
                <c:pt idx="251">
                  <c:v>-2.8925105987560911</c:v>
                </c:pt>
                <c:pt idx="252">
                  <c:v>-3.0518055162183129</c:v>
                </c:pt>
                <c:pt idx="253">
                  <c:v>-3.2121567817209224</c:v>
                </c:pt>
                <c:pt idx="254">
                  <c:v>-3.3735630713418314</c:v>
                </c:pt>
                <c:pt idx="255">
                  <c:v>-3.5360230540932163</c:v>
                </c:pt>
                <c:pt idx="256">
                  <c:v>-3.6995353919631664</c:v>
                </c:pt>
                <c:pt idx="257">
                  <c:v>-3.8640987399574791</c:v>
                </c:pt>
                <c:pt idx="258">
                  <c:v>-4.0297117461415972</c:v>
                </c:pt>
                <c:pt idx="259">
                  <c:v>-4.1963730516826843</c:v>
                </c:pt>
                <c:pt idx="260">
                  <c:v>-4.3640812908918374</c:v>
                </c:pt>
                <c:pt idx="261">
                  <c:v>-4.5328350912664366</c:v>
                </c:pt>
                <c:pt idx="262">
                  <c:v>-4.7026330735326196</c:v>
                </c:pt>
                <c:pt idx="263">
                  <c:v>-4.8734738516878879</c:v>
                </c:pt>
                <c:pt idx="264">
                  <c:v>-5.0453560330438387</c:v>
                </c:pt>
                <c:pt idx="265">
                  <c:v>-5.2182782182690159</c:v>
                </c:pt>
                <c:pt idx="266">
                  <c:v>-5.3922390014318839</c:v>
                </c:pt>
                <c:pt idx="267">
                  <c:v>-5.5672369700439175</c:v>
                </c:pt>
                <c:pt idx="268">
                  <c:v>-5.7432707051028027</c:v>
                </c:pt>
                <c:pt idx="269">
                  <c:v>-5.9203387811357535</c:v>
                </c:pt>
                <c:pt idx="270">
                  <c:v>-6.0984397662429322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'3ft'!$G$18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3.6870045823474744E-2</c:v>
                </c:pt>
                <c:pt idx="2">
                  <c:v>7.3720664444054396E-2</c:v>
                </c:pt>
                <c:pt idx="3">
                  <c:v>0.11055203748682765</c:v>
                </c:pt>
                <c:pt idx="4">
                  <c:v>0.14736434601021609</c:v>
                </c:pt>
                <c:pt idx="5">
                  <c:v>0.18415777050822166</c:v>
                </c:pt>
                <c:pt idx="6">
                  <c:v>0.22093249091254877</c:v>
                </c:pt>
                <c:pt idx="7">
                  <c:v>0.25768868659459676</c:v>
                </c:pt>
                <c:pt idx="8">
                  <c:v>0.29442653636731925</c:v>
                </c:pt>
                <c:pt idx="9">
                  <c:v>0.33114621848694581</c:v>
                </c:pt>
                <c:pt idx="10">
                  <c:v>0.36784791065456168</c:v>
                </c:pt>
                <c:pt idx="11">
                  <c:v>0.40453179001754092</c:v>
                </c:pt>
                <c:pt idx="12">
                  <c:v>0.44119803317082784</c:v>
                </c:pt>
                <c:pt idx="13">
                  <c:v>0.47784681615806168</c:v>
                </c:pt>
                <c:pt idx="14">
                  <c:v>0.51447831447253889</c:v>
                </c:pt>
                <c:pt idx="15">
                  <c:v>0.55109270305800739</c:v>
                </c:pt>
                <c:pt idx="16">
                  <c:v>0.58769015630928645</c:v>
                </c:pt>
                <c:pt idx="17">
                  <c:v>0.62427084807270572</c:v>
                </c:pt>
                <c:pt idx="18">
                  <c:v>0.66083495164635686</c:v>
                </c:pt>
                <c:pt idx="19">
                  <c:v>0.69738263978015003</c:v>
                </c:pt>
                <c:pt idx="20">
                  <c:v>0.73391408467566799</c:v>
                </c:pt>
                <c:pt idx="21">
                  <c:v>0.77042945798580986</c:v>
                </c:pt>
                <c:pt idx="22">
                  <c:v>0.80692893081421524</c:v>
                </c:pt>
                <c:pt idx="23">
                  <c:v>0.84341267371446038</c:v>
                </c:pt>
                <c:pt idx="24">
                  <c:v>0.87988085668901672</c:v>
                </c:pt>
                <c:pt idx="25">
                  <c:v>0.91633364918796145</c:v>
                </c:pt>
                <c:pt idx="26">
                  <c:v>0.95277122010742921</c:v>
                </c:pt>
                <c:pt idx="27">
                  <c:v>0.98919373778779474</c:v>
                </c:pt>
                <c:pt idx="28">
                  <c:v>1.0256013700115727</c:v>
                </c:pt>
                <c:pt idx="29">
                  <c:v>1.0619942840010237</c:v>
                </c:pt>
                <c:pt idx="30">
                  <c:v>1.0983726464154517</c:v>
                </c:pt>
                <c:pt idx="31">
                  <c:v>1.1347366233481799</c:v>
                </c:pt>
                <c:pt idx="32">
                  <c:v>1.1710863803231886</c:v>
                </c:pt>
                <c:pt idx="33">
                  <c:v>1.2074220822914004</c:v>
                </c:pt>
                <c:pt idx="34">
                  <c:v>1.2437438936265945</c:v>
                </c:pt>
                <c:pt idx="35">
                  <c:v>1.2800519781209339</c:v>
                </c:pt>
                <c:pt idx="36">
                  <c:v>1.3163464989800837</c:v>
                </c:pt>
                <c:pt idx="37">
                  <c:v>1.3526276188179038</c:v>
                </c:pt>
                <c:pt idx="38">
                  <c:v>1.388895499650691</c:v>
                </c:pt>
                <c:pt idx="39">
                  <c:v>1.4251503028909505</c:v>
                </c:pt>
                <c:pt idx="40">
                  <c:v>1.4613921893406712</c:v>
                </c:pt>
                <c:pt idx="41">
                  <c:v>1.4976213191840797</c:v>
                </c:pt>
                <c:pt idx="42">
                  <c:v>1.5338378519798452</c:v>
                </c:pt>
                <c:pt idx="43">
                  <c:v>1.5700419466527067</c:v>
                </c:pt>
                <c:pt idx="44">
                  <c:v>1.6062337614844924</c:v>
                </c:pt>
                <c:pt idx="45">
                  <c:v>1.642413454104497</c:v>
                </c:pt>
                <c:pt idx="46">
                  <c:v>1.6785811814791847</c:v>
                </c:pt>
                <c:pt idx="47">
                  <c:v>1.7147370999011771</c:v>
                </c:pt>
                <c:pt idx="48">
                  <c:v>1.7508813649774924</c:v>
                </c:pt>
                <c:pt idx="49">
                  <c:v>1.7870141316169876</c:v>
                </c:pt>
                <c:pt idx="50">
                  <c:v>1.8231355540169658</c:v>
                </c:pt>
                <c:pt idx="51">
                  <c:v>1.8592457856488969</c:v>
                </c:pt>
                <c:pt idx="52">
                  <c:v>1.8953449792432031</c:v>
                </c:pt>
                <c:pt idx="53">
                  <c:v>1.9314332867730579</c:v>
                </c:pt>
                <c:pt idx="54">
                  <c:v>1.9675108594371389</c:v>
                </c:pt>
                <c:pt idx="55">
                  <c:v>2.0035778476412762</c:v>
                </c:pt>
                <c:pt idx="56">
                  <c:v>2.0396344009789331</c:v>
                </c:pt>
                <c:pt idx="57">
                  <c:v>2.0756806682104503</c:v>
                </c:pt>
                <c:pt idx="58">
                  <c:v>2.111716797240982</c:v>
                </c:pt>
                <c:pt idx="59">
                  <c:v>2.1477429350970487</c:v>
                </c:pt>
                <c:pt idx="60">
                  <c:v>2.1837592279016231</c:v>
                </c:pt>
                <c:pt idx="61">
                  <c:v>2.2197658208476692</c:v>
                </c:pt>
                <c:pt idx="62">
                  <c:v>2.2557628581700371</c:v>
                </c:pt>
                <c:pt idx="63">
                  <c:v>2.2917504831156226</c:v>
                </c:pt>
                <c:pt idx="64">
                  <c:v>2.3277288379116894</c:v>
                </c:pt>
                <c:pt idx="65">
                  <c:v>2.3636980637322464</c:v>
                </c:pt>
                <c:pt idx="66">
                  <c:v>2.3996583006623688</c:v>
                </c:pt>
                <c:pt idx="67">
                  <c:v>2.4356096876603446</c:v>
                </c:pt>
                <c:pt idx="68">
                  <c:v>2.4715523625175204</c:v>
                </c:pt>
                <c:pt idx="69">
                  <c:v>2.5074864618157235</c:v>
                </c:pt>
                <c:pt idx="70">
                  <c:v>2.5434121208821172</c:v>
                </c:pt>
                <c:pt idx="71">
                  <c:v>2.5793294737413524</c:v>
                </c:pt>
                <c:pt idx="72">
                  <c:v>2.6152386530648712</c:v>
                </c:pt>
                <c:pt idx="73">
                  <c:v>2.6511397901172096</c:v>
                </c:pt>
                <c:pt idx="74">
                  <c:v>2.6870330146991432</c:v>
                </c:pt>
                <c:pt idx="75">
                  <c:v>2.7229184550875258</c:v>
                </c:pt>
                <c:pt idx="76">
                  <c:v>2.7587962379716506</c:v>
                </c:pt>
                <c:pt idx="77">
                  <c:v>2.7946664883859818</c:v>
                </c:pt>
                <c:pt idx="78">
                  <c:v>2.8305293296390959</c:v>
                </c:pt>
                <c:pt idx="79">
                  <c:v>2.8663848832386729</c:v>
                </c:pt>
                <c:pt idx="80">
                  <c:v>2.9022332688123909</c:v>
                </c:pt>
                <c:pt idx="81">
                  <c:v>2.9380746040245791</c:v>
                </c:pt>
                <c:pt idx="82">
                  <c:v>2.9739090044885046</c:v>
                </c:pt>
                <c:pt idx="83">
                  <c:v>3.009736583674171</c:v>
                </c:pt>
                <c:pt idx="84">
                  <c:v>3.0455574528115457</c:v>
                </c:pt>
                <c:pt idx="85">
                  <c:v>3.0813717207891429</c:v>
                </c:pt>
                <c:pt idx="86">
                  <c:v>3.1171794940479334</c:v>
                </c:pt>
                <c:pt idx="87">
                  <c:v>3.1529808764705858</c:v>
                </c:pt>
                <c:pt idx="88">
                  <c:v>3.1887759692660897</c:v>
                </c:pt>
                <c:pt idx="89">
                  <c:v>3.2245648708498744</c:v>
                </c:pt>
                <c:pt idx="90">
                  <c:v>3.2603476767195887</c:v>
                </c:pt>
                <c:pt idx="91">
                  <c:v>3.2961244793267905</c:v>
                </c:pt>
                <c:pt idx="92">
                  <c:v>3.33189536794487</c:v>
                </c:pt>
                <c:pt idx="93">
                  <c:v>3.3676604285336231</c:v>
                </c:pt>
                <c:pt idx="94">
                  <c:v>3.4034197436009905</c:v>
                </c:pt>
                <c:pt idx="95">
                  <c:v>3.4391733920625844</c:v>
                </c:pt>
                <c:pt idx="96">
                  <c:v>3.474921449099734</c:v>
                </c:pt>
                <c:pt idx="97">
                  <c:v>3.5106639860169002</c:v>
                </c:pt>
                <c:pt idx="98">
                  <c:v>3.5464010700994217</c:v>
                </c:pt>
                <c:pt idx="99">
                  <c:v>3.5821327644726697</c:v>
                </c:pt>
                <c:pt idx="100">
                  <c:v>3.6178591279637957</c:v>
                </c:pt>
                <c:pt idx="101">
                  <c:v>3.6535802149673464</c:v>
                </c:pt>
                <c:pt idx="102">
                  <c:v>3.6892960753161024</c:v>
                </c:pt>
                <c:pt idx="103">
                  <c:v>3.7250067541585503</c:v>
                </c:pt>
                <c:pt idx="104">
                  <c:v>3.760712291844424</c:v>
                </c:pt>
                <c:pt idx="105">
                  <c:v>3.7964127238197563</c:v>
                </c:pt>
                <c:pt idx="106">
                  <c:v>3.8321080805328314</c:v>
                </c:pt>
                <c:pt idx="107">
                  <c:v>3.8677983873523654</c:v>
                </c:pt>
                <c:pt idx="108">
                  <c:v>3.9034836644991198</c:v>
                </c:pt>
                <c:pt idx="109">
                  <c:v>3.9391639269920042</c:v>
                </c:pt>
                <c:pt idx="110">
                  <c:v>3.9748391846095377</c:v>
                </c:pt>
                <c:pt idx="111">
                  <c:v>4.0105094418673222</c:v>
                </c:pt>
                <c:pt idx="112">
                  <c:v>4.0461746980119431</c:v>
                </c:pt>
                <c:pt idx="113">
                  <c:v>4.0818349470314557</c:v>
                </c:pt>
                <c:pt idx="114">
                  <c:v>4.1174901776823587</c:v>
                </c:pt>
                <c:pt idx="115">
                  <c:v>4.1531403735327004</c:v>
                </c:pt>
                <c:pt idx="116">
                  <c:v>4.1887855130207177</c:v>
                </c:pt>
                <c:pt idx="117">
                  <c:v>4.2244255695281785</c:v>
                </c:pt>
                <c:pt idx="118">
                  <c:v>4.260060511467425</c:v>
                </c:pt>
                <c:pt idx="119">
                  <c:v>4.295690302380927</c:v>
                </c:pt>
                <c:pt idx="120">
                  <c:v>4.3313149010520506</c:v>
                </c:pt>
                <c:pt idx="121">
                  <c:v>4.3669342616256568</c:v>
                </c:pt>
                <c:pt idx="122">
                  <c:v>4.4025483337370934</c:v>
                </c:pt>
                <c:pt idx="123">
                  <c:v>4.438157062648135</c:v>
                </c:pt>
                <c:pt idx="124">
                  <c:v>4.4737603893884517</c:v>
                </c:pt>
                <c:pt idx="125">
                  <c:v>4.5093582509012284</c:v>
                </c:pt>
                <c:pt idx="126">
                  <c:v>4.5449505801916379</c:v>
                </c:pt>
                <c:pt idx="127">
                  <c:v>4.5805373064769546</c:v>
                </c:pt>
                <c:pt idx="128">
                  <c:v>4.616118355337206</c:v>
                </c:pt>
                <c:pt idx="129">
                  <c:v>4.6516936488653675</c:v>
                </c:pt>
                <c:pt idx="130">
                  <c:v>4.6872631058162195</c:v>
                </c:pt>
                <c:pt idx="131">
                  <c:v>4.7228266417531142</c:v>
                </c:pt>
                <c:pt idx="132">
                  <c:v>4.7583841691919933</c:v>
                </c:pt>
                <c:pt idx="133">
                  <c:v>4.7939355977421254</c:v>
                </c:pt>
                <c:pt idx="134">
                  <c:v>4.8294808342431219</c:v>
                </c:pt>
                <c:pt idx="135">
                  <c:v>4.865019782897881</c:v>
                </c:pt>
                <c:pt idx="136">
                  <c:v>4.9005523454012057</c:v>
                </c:pt>
                <c:pt idx="137">
                  <c:v>4.9360784210639048</c:v>
                </c:pt>
                <c:pt idx="138">
                  <c:v>4.9715979069322573</c:v>
                </c:pt>
                <c:pt idx="139">
                  <c:v>5.0071106979027773</c:v>
                </c:pt>
                <c:pt idx="140">
                  <c:v>5.0426166868322664</c:v>
                </c:pt>
                <c:pt idx="141">
                  <c:v>5.0781157646431785</c:v>
                </c:pt>
                <c:pt idx="142">
                  <c:v>5.1136078204243578</c:v>
                </c:pt>
                <c:pt idx="143">
                  <c:v>5.1490927415272418</c:v>
                </c:pt>
                <c:pt idx="144">
                  <c:v>5.1845704136576378</c:v>
                </c:pt>
                <c:pt idx="145">
                  <c:v>5.2200407209632056</c:v>
                </c:pt>
                <c:pt idx="146">
                  <c:v>5.2555035461167794</c:v>
                </c:pt>
                <c:pt idx="147">
                  <c:v>5.290958770395692</c:v>
                </c:pt>
                <c:pt idx="148">
                  <c:v>5.3264062737572484</c:v>
                </c:pt>
                <c:pt idx="149">
                  <c:v>5.3618459349105123</c:v>
                </c:pt>
                <c:pt idx="150">
                  <c:v>5.3972776313845721</c:v>
                </c:pt>
                <c:pt idx="151">
                  <c:v>5.4327012395934409</c:v>
                </c:pt>
                <c:pt idx="152">
                  <c:v>5.4681166348977568</c:v>
                </c:pt>
                <c:pt idx="153">
                  <c:v>5.5035236916634336</c:v>
                </c:pt>
                <c:pt idx="154">
                  <c:v>5.5389222833174232</c:v>
                </c:pt>
                <c:pt idx="155">
                  <c:v>5.5743122824007294</c:v>
                </c:pt>
                <c:pt idx="156">
                  <c:v>5.6096935606188234</c:v>
                </c:pt>
                <c:pt idx="157">
                  <c:v>5.6450659888895922</c:v>
                </c:pt>
                <c:pt idx="158">
                  <c:v>5.6804294373889572</c:v>
                </c:pt>
                <c:pt idx="159">
                  <c:v>5.7157837755942849</c:v>
                </c:pt>
                <c:pt idx="160">
                  <c:v>5.7511288723257161</c:v>
                </c:pt>
                <c:pt idx="161">
                  <c:v>5.7864645957855192</c:v>
                </c:pt>
                <c:pt idx="162">
                  <c:v>5.8217908135955829</c:v>
                </c:pt>
                <c:pt idx="163">
                  <c:v>5.8571073928331492</c:v>
                </c:pt>
                <c:pt idx="164">
                  <c:v>5.892414200064886</c:v>
                </c:pt>
                <c:pt idx="165">
                  <c:v>5.9277111013793879</c:v>
                </c:pt>
                <c:pt idx="166">
                  <c:v>5.9629979624181946</c:v>
                </c:pt>
                <c:pt idx="167">
                  <c:v>5.9982746484054097</c:v>
                </c:pt>
                <c:pt idx="168">
                  <c:v>6.0335410241759986</c:v>
                </c:pt>
                <c:pt idx="169">
                  <c:v>6.068796954202833</c:v>
                </c:pt>
                <c:pt idx="170">
                  <c:v>6.1040423026225596</c:v>
                </c:pt>
                <c:pt idx="171">
                  <c:v>6.1392769332603478</c:v>
                </c:pt>
                <c:pt idx="172">
                  <c:v>6.1745007096535884</c:v>
                </c:pt>
                <c:pt idx="173">
                  <c:v>6.2097134950745945</c:v>
                </c:pt>
                <c:pt idx="174">
                  <c:v>6.2449151525523545</c:v>
                </c:pt>
                <c:pt idx="175">
                  <c:v>6.2801055448934013</c:v>
                </c:pt>
                <c:pt idx="176">
                  <c:v>6.3152845347018314</c:v>
                </c:pt>
                <c:pt idx="177">
                  <c:v>6.3504519843985294</c:v>
                </c:pt>
                <c:pt idx="178">
                  <c:v>6.3856077562396329</c:v>
                </c:pt>
                <c:pt idx="179">
                  <c:v>6.4207517123342859</c:v>
                </c:pt>
                <c:pt idx="180">
                  <c:v>6.4558837146617076</c:v>
                </c:pt>
                <c:pt idx="181">
                  <c:v>6.4910036250876217</c:v>
                </c:pt>
                <c:pt idx="182">
                  <c:v>6.5261113053800752</c:v>
                </c:pt>
                <c:pt idx="183">
                  <c:v>6.561206617224677</c:v>
                </c:pt>
                <c:pt idx="184">
                  <c:v>6.5962894222392894</c:v>
                </c:pt>
                <c:pt idx="185">
                  <c:v>6.6313595819881943</c:v>
                </c:pt>
                <c:pt idx="186">
                  <c:v>6.6664169579957679</c:v>
                </c:pt>
                <c:pt idx="187">
                  <c:v>6.7014614117596834</c:v>
                </c:pt>
                <c:pt idx="188">
                  <c:v>6.736492804763663</c:v>
                </c:pt>
                <c:pt idx="189">
                  <c:v>6.7715109984898101</c:v>
                </c:pt>
                <c:pt idx="190">
                  <c:v>6.80651585443053</c:v>
                </c:pt>
                <c:pt idx="191">
                  <c:v>6.8415072341000682</c:v>
                </c:pt>
                <c:pt idx="192">
                  <c:v>6.8764849990456813</c:v>
                </c:pt>
                <c:pt idx="193">
                  <c:v>6.9114490108584574</c:v>
                </c:pt>
                <c:pt idx="194">
                  <c:v>6.946399131183802</c:v>
                </c:pt>
                <c:pt idx="195">
                  <c:v>6.981335221731606</c:v>
                </c:pt>
                <c:pt idx="196">
                  <c:v>7.0162571442861097</c:v>
                </c:pt>
                <c:pt idx="197">
                  <c:v>7.0511647607154755</c:v>
                </c:pt>
                <c:pt idx="198">
                  <c:v>7.0860579329810855</c:v>
                </c:pt>
                <c:pt idx="199">
                  <c:v>7.1209365231465744</c:v>
                </c:pt>
                <c:pt idx="200">
                  <c:v>7.1558003933866061</c:v>
                </c:pt>
                <c:pt idx="201">
                  <c:v>7.1906494059954102</c:v>
                </c:pt>
                <c:pt idx="202">
                  <c:v>7.2254834233950866</c:v>
                </c:pt>
                <c:pt idx="203">
                  <c:v>7.2603023081436877</c:v>
                </c:pt>
                <c:pt idx="204">
                  <c:v>7.295105922943085</c:v>
                </c:pt>
                <c:pt idx="205">
                  <c:v>7.3298941306466388</c:v>
                </c:pt>
                <c:pt idx="206">
                  <c:v>7.3646667942666628</c:v>
                </c:pt>
                <c:pt idx="207">
                  <c:v>7.3994237769817097</c:v>
                </c:pt>
                <c:pt idx="208">
                  <c:v>7.4341649421436697</c:v>
                </c:pt>
                <c:pt idx="209">
                  <c:v>7.4688901532846996</c:v>
                </c:pt>
                <c:pt idx="210">
                  <c:v>7.5035992741239861</c:v>
                </c:pt>
                <c:pt idx="211">
                  <c:v>7.5382921685743458</c:v>
                </c:pt>
                <c:pt idx="212">
                  <c:v>7.5729687007486728</c:v>
                </c:pt>
                <c:pt idx="213">
                  <c:v>7.6076287349662381</c:v>
                </c:pt>
                <c:pt idx="214">
                  <c:v>7.6422721357588488</c:v>
                </c:pt>
                <c:pt idx="215">
                  <c:v>7.6768987678768648</c:v>
                </c:pt>
                <c:pt idx="216">
                  <c:v>7.7115084962950862</c:v>
                </c:pt>
                <c:pt idx="217">
                  <c:v>7.746101186218513</c:v>
                </c:pt>
                <c:pt idx="218">
                  <c:v>7.7806767030879787</c:v>
                </c:pt>
                <c:pt idx="219">
                  <c:v>7.8152349125856677</c:v>
                </c:pt>
                <c:pt idx="220">
                  <c:v>7.8497756806405166</c:v>
                </c:pt>
                <c:pt idx="221">
                  <c:v>7.8842988734335044</c:v>
                </c:pt>
                <c:pt idx="222">
                  <c:v>7.9188043574028324</c:v>
                </c:pt>
                <c:pt idx="223">
                  <c:v>7.9532919992490054</c:v>
                </c:pt>
                <c:pt idx="224">
                  <c:v>7.9877616659398072</c:v>
                </c:pt>
                <c:pt idx="225">
                  <c:v>8.0222132247151805</c:v>
                </c:pt>
                <c:pt idx="226">
                  <c:v>8.0566465430920111</c:v>
                </c:pt>
                <c:pt idx="227">
                  <c:v>8.0910614888688226</c:v>
                </c:pt>
                <c:pt idx="228">
                  <c:v>8.1254579301303806</c:v>
                </c:pt>
                <c:pt idx="229">
                  <c:v>8.1598357352522122</c:v>
                </c:pt>
                <c:pt idx="230">
                  <c:v>8.1941947729050355</c:v>
                </c:pt>
                <c:pt idx="231">
                  <c:v>8.228534912059116</c:v>
                </c:pt>
                <c:pt idx="232">
                  <c:v>8.2628560219885419</c:v>
                </c:pt>
                <c:pt idx="233">
                  <c:v>8.2971579722754143</c:v>
                </c:pt>
                <c:pt idx="234">
                  <c:v>8.3314406328139761</c:v>
                </c:pt>
                <c:pt idx="235">
                  <c:v>8.3657038738146543</c:v>
                </c:pt>
                <c:pt idx="236">
                  <c:v>8.3999475658080431</c:v>
                </c:pt>
                <c:pt idx="237">
                  <c:v>8.4341715796488081</c:v>
                </c:pt>
                <c:pt idx="238">
                  <c:v>8.4683757865195304</c:v>
                </c:pt>
                <c:pt idx="239">
                  <c:v>8.5025600579344776</c:v>
                </c:pt>
                <c:pt idx="240">
                  <c:v>8.5367242657433202</c:v>
                </c:pt>
                <c:pt idx="241">
                  <c:v>8.570868282134775</c:v>
                </c:pt>
                <c:pt idx="242">
                  <c:v>8.6049919796401948</c:v>
                </c:pt>
                <c:pt idx="243">
                  <c:v>8.6390952311370963</c:v>
                </c:pt>
                <c:pt idx="244">
                  <c:v>8.673177909852626</c:v>
                </c:pt>
                <c:pt idx="245">
                  <c:v>8.7072398893669742</c:v>
                </c:pt>
                <c:pt idx="246">
                  <c:v>8.7412810436167288</c:v>
                </c:pt>
                <c:pt idx="247">
                  <c:v>8.7753012468981773</c:v>
                </c:pt>
                <c:pt idx="248">
                  <c:v>8.8093003738705526</c:v>
                </c:pt>
                <c:pt idx="249">
                  <c:v>8.8432782995592305</c:v>
                </c:pt>
                <c:pt idx="250">
                  <c:v>8.8772348993588697</c:v>
                </c:pt>
                <c:pt idx="251">
                  <c:v>8.9111700490365031</c:v>
                </c:pt>
                <c:pt idx="252">
                  <c:v>8.945083624734588</c:v>
                </c:pt>
                <c:pt idx="253">
                  <c:v>8.9789755029739897</c:v>
                </c:pt>
                <c:pt idx="254">
                  <c:v>9.0128455606569382</c:v>
                </c:pt>
                <c:pt idx="255">
                  <c:v>9.0466936750699229</c:v>
                </c:pt>
                <c:pt idx="256">
                  <c:v>9.080519723886546</c:v>
                </c:pt>
                <c:pt idx="257">
                  <c:v>9.1143235851703341</c:v>
                </c:pt>
                <c:pt idx="258">
                  <c:v>9.1481051373774989</c:v>
                </c:pt>
                <c:pt idx="259">
                  <c:v>9.1818642593596582</c:v>
                </c:pt>
                <c:pt idx="260">
                  <c:v>9.2156008303665136</c:v>
                </c:pt>
                <c:pt idx="261">
                  <c:v>9.2493147300484857</c:v>
                </c:pt>
                <c:pt idx="262">
                  <c:v>9.2830058384593084</c:v>
                </c:pt>
                <c:pt idx="263">
                  <c:v>9.3166740360585774</c:v>
                </c:pt>
                <c:pt idx="264">
                  <c:v>9.3503192037142622</c:v>
                </c:pt>
                <c:pt idx="265">
                  <c:v>9.3839412227051806</c:v>
                </c:pt>
                <c:pt idx="266">
                  <c:v>9.4175399747234287</c:v>
                </c:pt>
                <c:pt idx="267">
                  <c:v>9.4511153418767755</c:v>
                </c:pt>
                <c:pt idx="268">
                  <c:v>9.484667206691018</c:v>
                </c:pt>
                <c:pt idx="269">
                  <c:v>9.5181954521122947</c:v>
                </c:pt>
                <c:pt idx="270">
                  <c:v>9.5516999615093727</c:v>
                </c:pt>
              </c:numCache>
            </c:numRef>
          </c:xVal>
          <c:yVal>
            <c:numRef>
              <c:f>'3ft'!$G$19:$G$289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'3ft'!$H$18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3.6870045823474744E-2</c:v>
                </c:pt>
                <c:pt idx="2">
                  <c:v>7.3720664444054396E-2</c:v>
                </c:pt>
                <c:pt idx="3">
                  <c:v>0.11055203748682765</c:v>
                </c:pt>
                <c:pt idx="4">
                  <c:v>0.14736434601021609</c:v>
                </c:pt>
                <c:pt idx="5">
                  <c:v>0.18415777050822166</c:v>
                </c:pt>
                <c:pt idx="6">
                  <c:v>0.22093249091254877</c:v>
                </c:pt>
                <c:pt idx="7">
                  <c:v>0.25768868659459676</c:v>
                </c:pt>
                <c:pt idx="8">
                  <c:v>0.29442653636731925</c:v>
                </c:pt>
                <c:pt idx="9">
                  <c:v>0.33114621848694581</c:v>
                </c:pt>
                <c:pt idx="10">
                  <c:v>0.36784791065456168</c:v>
                </c:pt>
                <c:pt idx="11">
                  <c:v>0.40453179001754092</c:v>
                </c:pt>
                <c:pt idx="12">
                  <c:v>0.44119803317082784</c:v>
                </c:pt>
                <c:pt idx="13">
                  <c:v>0.47784681615806168</c:v>
                </c:pt>
                <c:pt idx="14">
                  <c:v>0.51447831447253889</c:v>
                </c:pt>
                <c:pt idx="15">
                  <c:v>0.55109270305800739</c:v>
                </c:pt>
                <c:pt idx="16">
                  <c:v>0.58769015630928645</c:v>
                </c:pt>
                <c:pt idx="17">
                  <c:v>0.62427084807270572</c:v>
                </c:pt>
                <c:pt idx="18">
                  <c:v>0.66083495164635686</c:v>
                </c:pt>
                <c:pt idx="19">
                  <c:v>0.69738263978015003</c:v>
                </c:pt>
                <c:pt idx="20">
                  <c:v>0.73391408467566799</c:v>
                </c:pt>
                <c:pt idx="21">
                  <c:v>0.77042945798580986</c:v>
                </c:pt>
                <c:pt idx="22">
                  <c:v>0.80692893081421524</c:v>
                </c:pt>
                <c:pt idx="23">
                  <c:v>0.84341267371446038</c:v>
                </c:pt>
                <c:pt idx="24">
                  <c:v>0.87988085668901672</c:v>
                </c:pt>
                <c:pt idx="25">
                  <c:v>0.91633364918796145</c:v>
                </c:pt>
                <c:pt idx="26">
                  <c:v>0.95277122010742921</c:v>
                </c:pt>
                <c:pt idx="27">
                  <c:v>0.98919373778779474</c:v>
                </c:pt>
                <c:pt idx="28">
                  <c:v>1.0256013700115727</c:v>
                </c:pt>
                <c:pt idx="29">
                  <c:v>1.0619942840010237</c:v>
                </c:pt>
                <c:pt idx="30">
                  <c:v>1.0983726464154517</c:v>
                </c:pt>
                <c:pt idx="31">
                  <c:v>1.1347366233481799</c:v>
                </c:pt>
                <c:pt idx="32">
                  <c:v>1.1710863803231886</c:v>
                </c:pt>
                <c:pt idx="33">
                  <c:v>1.2074220822914004</c:v>
                </c:pt>
                <c:pt idx="34">
                  <c:v>1.2437438936265945</c:v>
                </c:pt>
                <c:pt idx="35">
                  <c:v>1.2800519781209339</c:v>
                </c:pt>
                <c:pt idx="36">
                  <c:v>1.3163464989800837</c:v>
                </c:pt>
                <c:pt idx="37">
                  <c:v>1.3526276188179038</c:v>
                </c:pt>
                <c:pt idx="38">
                  <c:v>1.388895499650691</c:v>
                </c:pt>
                <c:pt idx="39">
                  <c:v>1.4251503028909505</c:v>
                </c:pt>
                <c:pt idx="40">
                  <c:v>1.4613921893406712</c:v>
                </c:pt>
                <c:pt idx="41">
                  <c:v>1.4976213191840797</c:v>
                </c:pt>
                <c:pt idx="42">
                  <c:v>1.5338378519798452</c:v>
                </c:pt>
                <c:pt idx="43">
                  <c:v>1.5700419466527067</c:v>
                </c:pt>
                <c:pt idx="44">
                  <c:v>1.6062337614844924</c:v>
                </c:pt>
                <c:pt idx="45">
                  <c:v>1.642413454104497</c:v>
                </c:pt>
                <c:pt idx="46">
                  <c:v>1.6785811814791847</c:v>
                </c:pt>
                <c:pt idx="47">
                  <c:v>1.7147370999011771</c:v>
                </c:pt>
                <c:pt idx="48">
                  <c:v>1.7508813649774924</c:v>
                </c:pt>
                <c:pt idx="49">
                  <c:v>1.7870141316169876</c:v>
                </c:pt>
                <c:pt idx="50">
                  <c:v>1.8231355540169658</c:v>
                </c:pt>
                <c:pt idx="51">
                  <c:v>1.8592457856488969</c:v>
                </c:pt>
                <c:pt idx="52">
                  <c:v>1.8953449792432031</c:v>
                </c:pt>
                <c:pt idx="53">
                  <c:v>1.9314332867730579</c:v>
                </c:pt>
                <c:pt idx="54">
                  <c:v>1.9675108594371389</c:v>
                </c:pt>
                <c:pt idx="55">
                  <c:v>2.0035778476412762</c:v>
                </c:pt>
                <c:pt idx="56">
                  <c:v>2.0396344009789331</c:v>
                </c:pt>
                <c:pt idx="57">
                  <c:v>2.0756806682104503</c:v>
                </c:pt>
                <c:pt idx="58">
                  <c:v>2.111716797240982</c:v>
                </c:pt>
                <c:pt idx="59">
                  <c:v>2.1477429350970487</c:v>
                </c:pt>
                <c:pt idx="60">
                  <c:v>2.1837592279016231</c:v>
                </c:pt>
                <c:pt idx="61">
                  <c:v>2.2197658208476692</c:v>
                </c:pt>
                <c:pt idx="62">
                  <c:v>2.2557628581700371</c:v>
                </c:pt>
                <c:pt idx="63">
                  <c:v>2.2917504831156226</c:v>
                </c:pt>
                <c:pt idx="64">
                  <c:v>2.3277288379116894</c:v>
                </c:pt>
                <c:pt idx="65">
                  <c:v>2.3636980637322464</c:v>
                </c:pt>
                <c:pt idx="66">
                  <c:v>2.3996583006623688</c:v>
                </c:pt>
                <c:pt idx="67">
                  <c:v>2.4356096876603446</c:v>
                </c:pt>
                <c:pt idx="68">
                  <c:v>2.4715523625175204</c:v>
                </c:pt>
                <c:pt idx="69">
                  <c:v>2.5074864618157235</c:v>
                </c:pt>
                <c:pt idx="70">
                  <c:v>2.5434121208821172</c:v>
                </c:pt>
                <c:pt idx="71">
                  <c:v>2.5793294737413524</c:v>
                </c:pt>
                <c:pt idx="72">
                  <c:v>2.6152386530648712</c:v>
                </c:pt>
                <c:pt idx="73">
                  <c:v>2.6511397901172096</c:v>
                </c:pt>
                <c:pt idx="74">
                  <c:v>2.6870330146991432</c:v>
                </c:pt>
                <c:pt idx="75">
                  <c:v>2.7229184550875258</c:v>
                </c:pt>
                <c:pt idx="76">
                  <c:v>2.7587962379716506</c:v>
                </c:pt>
                <c:pt idx="77">
                  <c:v>2.7946664883859818</c:v>
                </c:pt>
                <c:pt idx="78">
                  <c:v>2.8305293296390959</c:v>
                </c:pt>
                <c:pt idx="79">
                  <c:v>2.8663848832386729</c:v>
                </c:pt>
                <c:pt idx="80">
                  <c:v>2.9022332688123909</c:v>
                </c:pt>
                <c:pt idx="81">
                  <c:v>2.9380746040245791</c:v>
                </c:pt>
                <c:pt idx="82">
                  <c:v>2.9739090044885046</c:v>
                </c:pt>
                <c:pt idx="83">
                  <c:v>3.009736583674171</c:v>
                </c:pt>
                <c:pt idx="84">
                  <c:v>3.0455574528115457</c:v>
                </c:pt>
                <c:pt idx="85">
                  <c:v>3.0813717207891429</c:v>
                </c:pt>
                <c:pt idx="86">
                  <c:v>3.1171794940479334</c:v>
                </c:pt>
                <c:pt idx="87">
                  <c:v>3.1529808764705858</c:v>
                </c:pt>
                <c:pt idx="88">
                  <c:v>3.1887759692660897</c:v>
                </c:pt>
                <c:pt idx="89">
                  <c:v>3.2245648708498744</c:v>
                </c:pt>
                <c:pt idx="90">
                  <c:v>3.2603476767195887</c:v>
                </c:pt>
                <c:pt idx="91">
                  <c:v>3.2961244793267905</c:v>
                </c:pt>
                <c:pt idx="92">
                  <c:v>3.33189536794487</c:v>
                </c:pt>
                <c:pt idx="93">
                  <c:v>3.3676604285336231</c:v>
                </c:pt>
                <c:pt idx="94">
                  <c:v>3.4034197436009905</c:v>
                </c:pt>
                <c:pt idx="95">
                  <c:v>3.4391733920625844</c:v>
                </c:pt>
                <c:pt idx="96">
                  <c:v>3.474921449099734</c:v>
                </c:pt>
                <c:pt idx="97">
                  <c:v>3.5106639860169002</c:v>
                </c:pt>
                <c:pt idx="98">
                  <c:v>3.5464010700994217</c:v>
                </c:pt>
                <c:pt idx="99">
                  <c:v>3.5821327644726697</c:v>
                </c:pt>
                <c:pt idx="100">
                  <c:v>3.6178591279637957</c:v>
                </c:pt>
                <c:pt idx="101">
                  <c:v>3.6535802149673464</c:v>
                </c:pt>
                <c:pt idx="102">
                  <c:v>3.6892960753161024</c:v>
                </c:pt>
                <c:pt idx="103">
                  <c:v>3.7250067541585503</c:v>
                </c:pt>
                <c:pt idx="104">
                  <c:v>3.760712291844424</c:v>
                </c:pt>
                <c:pt idx="105">
                  <c:v>3.7964127238197563</c:v>
                </c:pt>
                <c:pt idx="106">
                  <c:v>3.8321080805328314</c:v>
                </c:pt>
                <c:pt idx="107">
                  <c:v>3.8677983873523654</c:v>
                </c:pt>
                <c:pt idx="108">
                  <c:v>3.9034836644991198</c:v>
                </c:pt>
                <c:pt idx="109">
                  <c:v>3.9391639269920042</c:v>
                </c:pt>
                <c:pt idx="110">
                  <c:v>3.9748391846095377</c:v>
                </c:pt>
                <c:pt idx="111">
                  <c:v>4.0105094418673222</c:v>
                </c:pt>
                <c:pt idx="112">
                  <c:v>4.0461746980119431</c:v>
                </c:pt>
                <c:pt idx="113">
                  <c:v>4.0818349470314557</c:v>
                </c:pt>
                <c:pt idx="114">
                  <c:v>4.1174901776823587</c:v>
                </c:pt>
                <c:pt idx="115">
                  <c:v>4.1531403735327004</c:v>
                </c:pt>
                <c:pt idx="116">
                  <c:v>4.1887855130207177</c:v>
                </c:pt>
                <c:pt idx="117">
                  <c:v>4.2244255695281785</c:v>
                </c:pt>
                <c:pt idx="118">
                  <c:v>4.260060511467425</c:v>
                </c:pt>
                <c:pt idx="119">
                  <c:v>4.295690302380927</c:v>
                </c:pt>
                <c:pt idx="120">
                  <c:v>4.3313149010520506</c:v>
                </c:pt>
                <c:pt idx="121">
                  <c:v>4.3669342616256568</c:v>
                </c:pt>
                <c:pt idx="122">
                  <c:v>4.4025483337370934</c:v>
                </c:pt>
                <c:pt idx="123">
                  <c:v>4.438157062648135</c:v>
                </c:pt>
                <c:pt idx="124">
                  <c:v>4.4737603893884517</c:v>
                </c:pt>
                <c:pt idx="125">
                  <c:v>4.5093582509012284</c:v>
                </c:pt>
                <c:pt idx="126">
                  <c:v>4.5449505801916379</c:v>
                </c:pt>
                <c:pt idx="127">
                  <c:v>4.5805373064769546</c:v>
                </c:pt>
                <c:pt idx="128">
                  <c:v>4.616118355337206</c:v>
                </c:pt>
                <c:pt idx="129">
                  <c:v>4.6516936488653675</c:v>
                </c:pt>
                <c:pt idx="130">
                  <c:v>4.6872631058162195</c:v>
                </c:pt>
                <c:pt idx="131">
                  <c:v>4.7228266417531142</c:v>
                </c:pt>
                <c:pt idx="132">
                  <c:v>4.7583841691919933</c:v>
                </c:pt>
                <c:pt idx="133">
                  <c:v>4.7939355977421254</c:v>
                </c:pt>
                <c:pt idx="134">
                  <c:v>4.8294808342431219</c:v>
                </c:pt>
                <c:pt idx="135">
                  <c:v>4.865019782897881</c:v>
                </c:pt>
                <c:pt idx="136">
                  <c:v>4.9005523454012057</c:v>
                </c:pt>
                <c:pt idx="137">
                  <c:v>4.9360784210639048</c:v>
                </c:pt>
                <c:pt idx="138">
                  <c:v>4.9715979069322573</c:v>
                </c:pt>
                <c:pt idx="139">
                  <c:v>5.0071106979027773</c:v>
                </c:pt>
                <c:pt idx="140">
                  <c:v>5.0426166868322664</c:v>
                </c:pt>
                <c:pt idx="141">
                  <c:v>5.0781157646431785</c:v>
                </c:pt>
                <c:pt idx="142">
                  <c:v>5.1136078204243578</c:v>
                </c:pt>
                <c:pt idx="143">
                  <c:v>5.1490927415272418</c:v>
                </c:pt>
                <c:pt idx="144">
                  <c:v>5.1845704136576378</c:v>
                </c:pt>
                <c:pt idx="145">
                  <c:v>5.2200407209632056</c:v>
                </c:pt>
                <c:pt idx="146">
                  <c:v>5.2555035461167794</c:v>
                </c:pt>
                <c:pt idx="147">
                  <c:v>5.290958770395692</c:v>
                </c:pt>
                <c:pt idx="148">
                  <c:v>5.3264062737572484</c:v>
                </c:pt>
                <c:pt idx="149">
                  <c:v>5.3618459349105123</c:v>
                </c:pt>
                <c:pt idx="150">
                  <c:v>5.3972776313845721</c:v>
                </c:pt>
                <c:pt idx="151">
                  <c:v>5.4327012395934409</c:v>
                </c:pt>
                <c:pt idx="152">
                  <c:v>5.4681166348977568</c:v>
                </c:pt>
                <c:pt idx="153">
                  <c:v>5.5035236916634336</c:v>
                </c:pt>
                <c:pt idx="154">
                  <c:v>5.5389222833174232</c:v>
                </c:pt>
                <c:pt idx="155">
                  <c:v>5.5743122824007294</c:v>
                </c:pt>
                <c:pt idx="156">
                  <c:v>5.6096935606188234</c:v>
                </c:pt>
                <c:pt idx="157">
                  <c:v>5.6450659888895922</c:v>
                </c:pt>
                <c:pt idx="158">
                  <c:v>5.6804294373889572</c:v>
                </c:pt>
                <c:pt idx="159">
                  <c:v>5.7157837755942849</c:v>
                </c:pt>
                <c:pt idx="160">
                  <c:v>5.7511288723257161</c:v>
                </c:pt>
                <c:pt idx="161">
                  <c:v>5.7864645957855192</c:v>
                </c:pt>
                <c:pt idx="162">
                  <c:v>5.8217908135955829</c:v>
                </c:pt>
                <c:pt idx="163">
                  <c:v>5.8571073928331492</c:v>
                </c:pt>
                <c:pt idx="164">
                  <c:v>5.892414200064886</c:v>
                </c:pt>
                <c:pt idx="165">
                  <c:v>5.9277111013793879</c:v>
                </c:pt>
                <c:pt idx="166">
                  <c:v>5.9629979624181946</c:v>
                </c:pt>
                <c:pt idx="167">
                  <c:v>5.9982746484054097</c:v>
                </c:pt>
                <c:pt idx="168">
                  <c:v>6.0335410241759986</c:v>
                </c:pt>
                <c:pt idx="169">
                  <c:v>6.068796954202833</c:v>
                </c:pt>
                <c:pt idx="170">
                  <c:v>6.1040423026225596</c:v>
                </c:pt>
                <c:pt idx="171">
                  <c:v>6.1392769332603478</c:v>
                </c:pt>
                <c:pt idx="172">
                  <c:v>6.1745007096535884</c:v>
                </c:pt>
                <c:pt idx="173">
                  <c:v>6.2097134950745945</c:v>
                </c:pt>
                <c:pt idx="174">
                  <c:v>6.2449151525523545</c:v>
                </c:pt>
                <c:pt idx="175">
                  <c:v>6.2801055448934013</c:v>
                </c:pt>
                <c:pt idx="176">
                  <c:v>6.3152845347018314</c:v>
                </c:pt>
                <c:pt idx="177">
                  <c:v>6.3504519843985294</c:v>
                </c:pt>
                <c:pt idx="178">
                  <c:v>6.3856077562396329</c:v>
                </c:pt>
                <c:pt idx="179">
                  <c:v>6.4207517123342859</c:v>
                </c:pt>
                <c:pt idx="180">
                  <c:v>6.4558837146617076</c:v>
                </c:pt>
                <c:pt idx="181">
                  <c:v>6.4910036250876217</c:v>
                </c:pt>
                <c:pt idx="182">
                  <c:v>6.5261113053800752</c:v>
                </c:pt>
                <c:pt idx="183">
                  <c:v>6.561206617224677</c:v>
                </c:pt>
                <c:pt idx="184">
                  <c:v>6.5962894222392894</c:v>
                </c:pt>
                <c:pt idx="185">
                  <c:v>6.6313595819881943</c:v>
                </c:pt>
                <c:pt idx="186">
                  <c:v>6.6664169579957679</c:v>
                </c:pt>
                <c:pt idx="187">
                  <c:v>6.7014614117596834</c:v>
                </c:pt>
                <c:pt idx="188">
                  <c:v>6.736492804763663</c:v>
                </c:pt>
                <c:pt idx="189">
                  <c:v>6.7715109984898101</c:v>
                </c:pt>
                <c:pt idx="190">
                  <c:v>6.80651585443053</c:v>
                </c:pt>
                <c:pt idx="191">
                  <c:v>6.8415072341000682</c:v>
                </c:pt>
                <c:pt idx="192">
                  <c:v>6.8764849990456813</c:v>
                </c:pt>
                <c:pt idx="193">
                  <c:v>6.9114490108584574</c:v>
                </c:pt>
                <c:pt idx="194">
                  <c:v>6.946399131183802</c:v>
                </c:pt>
                <c:pt idx="195">
                  <c:v>6.981335221731606</c:v>
                </c:pt>
                <c:pt idx="196">
                  <c:v>7.0162571442861097</c:v>
                </c:pt>
                <c:pt idx="197">
                  <c:v>7.0511647607154755</c:v>
                </c:pt>
                <c:pt idx="198">
                  <c:v>7.0860579329810855</c:v>
                </c:pt>
                <c:pt idx="199">
                  <c:v>7.1209365231465744</c:v>
                </c:pt>
                <c:pt idx="200">
                  <c:v>7.1558003933866061</c:v>
                </c:pt>
                <c:pt idx="201">
                  <c:v>7.1906494059954102</c:v>
                </c:pt>
                <c:pt idx="202">
                  <c:v>7.2254834233950866</c:v>
                </c:pt>
                <c:pt idx="203">
                  <c:v>7.2603023081436877</c:v>
                </c:pt>
                <c:pt idx="204">
                  <c:v>7.295105922943085</c:v>
                </c:pt>
                <c:pt idx="205">
                  <c:v>7.3298941306466388</c:v>
                </c:pt>
                <c:pt idx="206">
                  <c:v>7.3646667942666628</c:v>
                </c:pt>
                <c:pt idx="207">
                  <c:v>7.3994237769817097</c:v>
                </c:pt>
                <c:pt idx="208">
                  <c:v>7.4341649421436697</c:v>
                </c:pt>
                <c:pt idx="209">
                  <c:v>7.4688901532846996</c:v>
                </c:pt>
                <c:pt idx="210">
                  <c:v>7.5035992741239861</c:v>
                </c:pt>
                <c:pt idx="211">
                  <c:v>7.5382921685743458</c:v>
                </c:pt>
                <c:pt idx="212">
                  <c:v>7.5729687007486728</c:v>
                </c:pt>
                <c:pt idx="213">
                  <c:v>7.6076287349662381</c:v>
                </c:pt>
                <c:pt idx="214">
                  <c:v>7.6422721357588488</c:v>
                </c:pt>
                <c:pt idx="215">
                  <c:v>7.6768987678768648</c:v>
                </c:pt>
                <c:pt idx="216">
                  <c:v>7.7115084962950862</c:v>
                </c:pt>
                <c:pt idx="217">
                  <c:v>7.746101186218513</c:v>
                </c:pt>
                <c:pt idx="218">
                  <c:v>7.7806767030879787</c:v>
                </c:pt>
                <c:pt idx="219">
                  <c:v>7.8152349125856677</c:v>
                </c:pt>
                <c:pt idx="220">
                  <c:v>7.8497756806405166</c:v>
                </c:pt>
                <c:pt idx="221">
                  <c:v>7.8842988734335044</c:v>
                </c:pt>
                <c:pt idx="222">
                  <c:v>7.9188043574028324</c:v>
                </c:pt>
                <c:pt idx="223">
                  <c:v>7.9532919992490054</c:v>
                </c:pt>
                <c:pt idx="224">
                  <c:v>7.9877616659398072</c:v>
                </c:pt>
                <c:pt idx="225">
                  <c:v>8.0222132247151805</c:v>
                </c:pt>
                <c:pt idx="226">
                  <c:v>8.0566465430920111</c:v>
                </c:pt>
                <c:pt idx="227">
                  <c:v>8.0910614888688226</c:v>
                </c:pt>
                <c:pt idx="228">
                  <c:v>8.1254579301303806</c:v>
                </c:pt>
                <c:pt idx="229">
                  <c:v>8.1598357352522122</c:v>
                </c:pt>
                <c:pt idx="230">
                  <c:v>8.1941947729050355</c:v>
                </c:pt>
                <c:pt idx="231">
                  <c:v>8.228534912059116</c:v>
                </c:pt>
                <c:pt idx="232">
                  <c:v>8.2628560219885419</c:v>
                </c:pt>
                <c:pt idx="233">
                  <c:v>8.2971579722754143</c:v>
                </c:pt>
                <c:pt idx="234">
                  <c:v>8.3314406328139761</c:v>
                </c:pt>
                <c:pt idx="235">
                  <c:v>8.3657038738146543</c:v>
                </c:pt>
                <c:pt idx="236">
                  <c:v>8.3999475658080431</c:v>
                </c:pt>
                <c:pt idx="237">
                  <c:v>8.4341715796488081</c:v>
                </c:pt>
                <c:pt idx="238">
                  <c:v>8.4683757865195304</c:v>
                </c:pt>
                <c:pt idx="239">
                  <c:v>8.5025600579344776</c:v>
                </c:pt>
                <c:pt idx="240">
                  <c:v>8.5367242657433202</c:v>
                </c:pt>
                <c:pt idx="241">
                  <c:v>8.570868282134775</c:v>
                </c:pt>
                <c:pt idx="242">
                  <c:v>8.6049919796401948</c:v>
                </c:pt>
                <c:pt idx="243">
                  <c:v>8.6390952311370963</c:v>
                </c:pt>
                <c:pt idx="244">
                  <c:v>8.673177909852626</c:v>
                </c:pt>
                <c:pt idx="245">
                  <c:v>8.7072398893669742</c:v>
                </c:pt>
                <c:pt idx="246">
                  <c:v>8.7412810436167288</c:v>
                </c:pt>
                <c:pt idx="247">
                  <c:v>8.7753012468981773</c:v>
                </c:pt>
                <c:pt idx="248">
                  <c:v>8.8093003738705526</c:v>
                </c:pt>
                <c:pt idx="249">
                  <c:v>8.8432782995592305</c:v>
                </c:pt>
                <c:pt idx="250">
                  <c:v>8.8772348993588697</c:v>
                </c:pt>
                <c:pt idx="251">
                  <c:v>8.9111700490365031</c:v>
                </c:pt>
                <c:pt idx="252">
                  <c:v>8.945083624734588</c:v>
                </c:pt>
                <c:pt idx="253">
                  <c:v>8.9789755029739897</c:v>
                </c:pt>
                <c:pt idx="254">
                  <c:v>9.0128455606569382</c:v>
                </c:pt>
                <c:pt idx="255">
                  <c:v>9.0466936750699229</c:v>
                </c:pt>
                <c:pt idx="256">
                  <c:v>9.080519723886546</c:v>
                </c:pt>
                <c:pt idx="257">
                  <c:v>9.1143235851703341</c:v>
                </c:pt>
                <c:pt idx="258">
                  <c:v>9.1481051373774989</c:v>
                </c:pt>
                <c:pt idx="259">
                  <c:v>9.1818642593596582</c:v>
                </c:pt>
                <c:pt idx="260">
                  <c:v>9.2156008303665136</c:v>
                </c:pt>
                <c:pt idx="261">
                  <c:v>9.2493147300484857</c:v>
                </c:pt>
                <c:pt idx="262">
                  <c:v>9.2830058384593084</c:v>
                </c:pt>
                <c:pt idx="263">
                  <c:v>9.3166740360585774</c:v>
                </c:pt>
                <c:pt idx="264">
                  <c:v>9.3503192037142622</c:v>
                </c:pt>
                <c:pt idx="265">
                  <c:v>9.3839412227051806</c:v>
                </c:pt>
                <c:pt idx="266">
                  <c:v>9.4175399747234287</c:v>
                </c:pt>
                <c:pt idx="267">
                  <c:v>9.4511153418767755</c:v>
                </c:pt>
                <c:pt idx="268">
                  <c:v>9.484667206691018</c:v>
                </c:pt>
                <c:pt idx="269">
                  <c:v>9.5181954521122947</c:v>
                </c:pt>
                <c:pt idx="270">
                  <c:v>9.5516999615093727</c:v>
                </c:pt>
              </c:numCache>
            </c:numRef>
          </c:xVal>
          <c:yVal>
            <c:numRef>
              <c:f>'3ft'!$H$19:$H$289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2968"/>
        <c:axId val="632013360"/>
      </c:scatterChart>
      <c:valAx>
        <c:axId val="63201296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3360"/>
        <c:crosses val="max"/>
        <c:crossBetween val="midCat"/>
        <c:majorUnit val="2"/>
      </c:valAx>
      <c:valAx>
        <c:axId val="63201336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296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'4ft'!$E$18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6.7058721696850523E-2</c:v>
                </c:pt>
                <c:pt idx="2">
                  <c:v>0.13407873013252092</c:v>
                </c:pt>
                <c:pt idx="3">
                  <c:v>0.2010603321324482</c:v>
                </c:pt>
                <c:pt idx="4">
                  <c:v>0.268003833214085</c:v>
                </c:pt>
                <c:pt idx="5">
                  <c:v>0.33490953758606751</c:v>
                </c:pt>
                <c:pt idx="6">
                  <c:v>0.40177774814707101</c:v>
                </c:pt>
                <c:pt idx="7">
                  <c:v>0.46860876648434524</c:v>
                </c:pt>
                <c:pt idx="8">
                  <c:v>0.53540289287192189</c:v>
                </c:pt>
                <c:pt idx="9">
                  <c:v>0.60216042626848676</c:v>
                </c:pt>
                <c:pt idx="10">
                  <c:v>0.66888166431490781</c:v>
                </c:pt>
                <c:pt idx="11">
                  <c:v>0.7355669033314105</c:v>
                </c:pt>
                <c:pt idx="12">
                  <c:v>0.80221643831439216</c:v>
                </c:pt>
                <c:pt idx="13">
                  <c:v>0.86883056293286554</c:v>
                </c:pt>
                <c:pt idx="14">
                  <c:v>0.93540956952452248</c:v>
                </c:pt>
                <c:pt idx="15">
                  <c:v>1.0019537490914077</c:v>
                </c:pt>
                <c:pt idx="16">
                  <c:v>1.0684633912951924</c:v>
                </c:pt>
                <c:pt idx="17">
                  <c:v>1.1349387844520382</c:v>
                </c:pt>
                <c:pt idx="18">
                  <c:v>1.2013802155270386</c:v>
                </c:pt>
                <c:pt idx="19">
                  <c:v>1.2677879701282284</c:v>
                </c:pt>
                <c:pt idx="20">
                  <c:v>1.3341623325001497</c:v>
                </c:pt>
                <c:pt idx="21">
                  <c:v>1.4005035855169603</c:v>
                </c:pt>
                <c:pt idx="22">
                  <c:v>1.4668120106750751</c:v>
                </c:pt>
                <c:pt idx="23">
                  <c:v>1.5330878880853249</c:v>
                </c:pt>
                <c:pt idx="24">
                  <c:v>1.5993314964646228</c:v>
                </c:pt>
                <c:pt idx="25">
                  <c:v>1.6655431131271199</c:v>
                </c:pt>
                <c:pt idx="26">
                  <c:v>1.7317230139748414</c:v>
                </c:pt>
                <c:pt idx="27">
                  <c:v>1.7978714734877854</c:v>
                </c:pt>
                <c:pt idx="28">
                  <c:v>1.8639887647134705</c:v>
                </c:pt>
                <c:pt idx="29">
                  <c:v>1.9300751592559164</c:v>
                </c:pt>
                <c:pt idx="30">
                  <c:v>1.996130927264044</c:v>
                </c:pt>
                <c:pt idx="31">
                  <c:v>2.062156337419474</c:v>
                </c:pt>
                <c:pt idx="32">
                  <c:v>2.1281516569237144</c:v>
                </c:pt>
                <c:pt idx="33">
                  <c:v>2.1941171514847126</c:v>
                </c:pt>
                <c:pt idx="34">
                  <c:v>2.2600530853027592</c:v>
                </c:pt>
                <c:pt idx="35">
                  <c:v>2.3259597210557237</c:v>
                </c:pt>
                <c:pt idx="36">
                  <c:v>2.391837319883606</c:v>
                </c:pt>
                <c:pt idx="37">
                  <c:v>2.4576861413723803</c:v>
                </c:pt>
                <c:pt idx="38">
                  <c:v>2.5235064435371162</c:v>
                </c:pt>
                <c:pt idx="39">
                  <c:v>2.5892984828043568</c:v>
                </c:pt>
                <c:pt idx="40">
                  <c:v>2.6550625139937321</c:v>
                </c:pt>
                <c:pt idx="41">
                  <c:v>2.7207987902987867</c:v>
                </c:pt>
                <c:pt idx="42">
                  <c:v>2.7865075632670049</c:v>
                </c:pt>
                <c:pt idx="43">
                  <c:v>2.8521890827790068</c:v>
                </c:pt>
                <c:pt idx="44">
                  <c:v>2.9178435970268985</c:v>
                </c:pt>
                <c:pt idx="45">
                  <c:v>2.9834713524917515</c:v>
                </c:pt>
                <c:pt idx="46">
                  <c:v>3.0490725939201893</c:v>
                </c:pt>
                <c:pt idx="47">
                  <c:v>3.1146475643000611</c:v>
                </c:pt>
                <c:pt idx="48">
                  <c:v>3.1801965048351799</c:v>
                </c:pt>
                <c:pt idx="49">
                  <c:v>3.2457196549190988</c:v>
                </c:pt>
                <c:pt idx="50">
                  <c:v>3.3112172521079075</c:v>
                </c:pt>
                <c:pt idx="51">
                  <c:v>3.3766895320920236</c:v>
                </c:pt>
                <c:pt idx="52">
                  <c:v>3.442136728666958</c:v>
                </c:pt>
                <c:pt idx="53">
                  <c:v>3.5075590737030304</c:v>
                </c:pt>
                <c:pt idx="54">
                  <c:v>3.5729567971140148</c:v>
                </c:pt>
                <c:pt idx="55">
                  <c:v>3.6383301268246897</c:v>
                </c:pt>
                <c:pt idx="56">
                  <c:v>3.7036792887372783</c:v>
                </c:pt>
                <c:pt idx="57">
                  <c:v>3.7690045066967501</c:v>
                </c:pt>
                <c:pt idx="58">
                  <c:v>3.834306002454972</c:v>
                </c:pt>
                <c:pt idx="59">
                  <c:v>3.8995839956336837</c:v>
                </c:pt>
                <c:pt idx="60">
                  <c:v>3.9648387036862829</c:v>
                </c:pt>
                <c:pt idx="61">
                  <c:v>4.0300703418584023</c:v>
                </c:pt>
                <c:pt idx="62">
                  <c:v>4.0952791231472672</c:v>
                </c:pt>
                <c:pt idx="63">
                  <c:v>4.1604652582598103</c:v>
                </c:pt>
                <c:pt idx="64">
                  <c:v>4.2256289555695465</c:v>
                </c:pt>
                <c:pt idx="65">
                  <c:v>4.2907704210721826</c:v>
                </c:pt>
                <c:pt idx="66">
                  <c:v>4.3558898583399674</c:v>
                </c:pt>
                <c:pt idx="67">
                  <c:v>4.4209874684747694</c:v>
                </c:pt>
                <c:pt idx="68">
                  <c:v>4.4860634500598859</c:v>
                </c:pt>
                <c:pt idx="69">
                  <c:v>4.5511179991105788</c:v>
                </c:pt>
                <c:pt idx="70">
                  <c:v>4.6161513090233486</c:v>
                </c:pt>
                <c:pt idx="71">
                  <c:v>4.6811635705239478</c:v>
                </c:pt>
                <c:pt idx="72">
                  <c:v>4.746154971614156</c:v>
                </c:pt>
                <c:pt idx="73">
                  <c:v>4.8111256975173244</c:v>
                </c:pt>
                <c:pt idx="74">
                  <c:v>4.8760759306227195</c:v>
                </c:pt>
                <c:pt idx="75">
                  <c:v>4.9410058504286871</c:v>
                </c:pt>
                <c:pt idx="76">
                  <c:v>5.0059156334846762</c:v>
                </c:pt>
                <c:pt idx="77">
                  <c:v>5.0708054533321549</c:v>
                </c:pt>
                <c:pt idx="78">
                  <c:v>5.1356754804444709</c:v>
                </c:pt>
                <c:pt idx="79">
                  <c:v>5.2005258821657012</c:v>
                </c:pt>
                <c:pt idx="80">
                  <c:v>5.2653568226485596</c:v>
                </c:pt>
                <c:pt idx="81">
                  <c:v>5.3301684627914172</c:v>
                </c:pt>
                <c:pt idx="82">
                  <c:v>5.3949609601745214</c:v>
                </c:pt>
                <c:pt idx="83">
                  <c:v>5.4597344689954896</c:v>
                </c:pt>
                <c:pt idx="84">
                  <c:v>5.5244891400041709</c:v>
                </c:pt>
                <c:pt idx="85">
                  <c:v>5.5892251204369741</c:v>
                </c:pt>
                <c:pt idx="86">
                  <c:v>5.6539425539507713</c:v>
                </c:pt>
                <c:pt idx="87">
                  <c:v>5.718641580556497</c:v>
                </c:pt>
                <c:pt idx="88">
                  <c:v>5.7833223365525619</c:v>
                </c:pt>
                <c:pt idx="89">
                  <c:v>5.8479849544582274</c:v>
                </c:pt>
                <c:pt idx="90">
                  <c:v>5.9126295629470755</c:v>
                </c:pt>
                <c:pt idx="91">
                  <c:v>5.977256286780734</c:v>
                </c:pt>
                <c:pt idx="92">
                  <c:v>6.0418652467430123</c:v>
                </c:pt>
                <c:pt idx="93">
                  <c:v>6.1064565595746263</c:v>
                </c:pt>
                <c:pt idx="94">
                  <c:v>6.1710303379086815</c:v>
                </c:pt>
                <c:pt idx="95">
                  <c:v>6.235586690207108</c:v>
                </c:pt>
                <c:pt idx="96">
                  <c:v>6.3001257206982268</c:v>
                </c:pt>
                <c:pt idx="97">
                  <c:v>6.3646475293156577</c:v>
                </c:pt>
                <c:pt idx="98">
                  <c:v>6.4291522116387618</c:v>
                </c:pt>
                <c:pt idx="99">
                  <c:v>6.4936398588348254</c:v>
                </c:pt>
                <c:pt idx="100">
                  <c:v>6.5581105576031984</c:v>
                </c:pt>
                <c:pt idx="101">
                  <c:v>6.6225643901215863</c:v>
                </c:pt>
                <c:pt idx="102">
                  <c:v>6.6870014339947197</c:v>
                </c:pt>
                <c:pt idx="103">
                  <c:v>6.7514217622055916</c:v>
                </c:pt>
                <c:pt idx="104">
                  <c:v>6.8158254430694845</c:v>
                </c:pt>
                <c:pt idx="105">
                  <c:v>6.8802125401909748</c:v>
                </c:pt>
                <c:pt idx="106">
                  <c:v>6.9445831124241133</c:v>
                </c:pt>
                <c:pt idx="107">
                  <c:v>7.0089372138359707</c:v>
                </c:pt>
                <c:pt idx="108">
                  <c:v>7.0732748936737186</c:v>
                </c:pt>
                <c:pt idx="109">
                  <c:v>7.1375961963354166</c:v>
                </c:pt>
                <c:pt idx="110">
                  <c:v>7.2019011613446562</c:v>
                </c:pt>
                <c:pt idx="111">
                  <c:v>7.2661898233292028</c:v>
                </c:pt>
                <c:pt idx="112">
                  <c:v>7.3304622120037557</c:v>
                </c:pt>
                <c:pt idx="113">
                  <c:v>7.3947183521569375</c:v>
                </c:pt>
                <c:pt idx="114">
                  <c:v>7.4589582636425993</c:v>
                </c:pt>
                <c:pt idx="115">
                  <c:v>7.5231819613755126</c:v>
                </c:pt>
                <c:pt idx="116">
                  <c:v>7.5873894553314996</c:v>
                </c:pt>
                <c:pt idx="117">
                  <c:v>7.6515807505520321</c:v>
                </c:pt>
                <c:pt idx="118">
                  <c:v>7.7157558471533125</c:v>
                </c:pt>
                <c:pt idx="119">
                  <c:v>7.7799147403398248</c:v>
                </c:pt>
                <c:pt idx="120">
                  <c:v>7.844057420422323</c:v>
                </c:pt>
                <c:pt idx="121">
                  <c:v>7.9081838728402163</c:v>
                </c:pt>
                <c:pt idx="122">
                  <c:v>7.9722940781882699</c:v>
                </c:pt>
                <c:pt idx="123">
                  <c:v>8.0363880122475422</c:v>
                </c:pt>
                <c:pt idx="124">
                  <c:v>8.1004656460204441</c:v>
                </c:pt>
                <c:pt idx="125">
                  <c:v>8.1645269457698078</c:v>
                </c:pt>
                <c:pt idx="126">
                  <c:v>8.2285718730618154</c:v>
                </c:pt>
                <c:pt idx="127">
                  <c:v>8.2926003848126371</c:v>
                </c:pt>
                <c:pt idx="128">
                  <c:v>8.3566124333386238</c:v>
                </c:pt>
                <c:pt idx="129">
                  <c:v>8.4206079664098574</c:v>
                </c:pt>
                <c:pt idx="130">
                  <c:v>8.4845869273068857</c:v>
                </c:pt>
                <c:pt idx="131">
                  <c:v>8.5485492548804487</c:v>
                </c:pt>
                <c:pt idx="132">
                  <c:v>8.6124948836139854</c:v>
                </c:pt>
                <c:pt idx="133">
                  <c:v>8.6764237436887175</c:v>
                </c:pt>
                <c:pt idx="134">
                  <c:v>8.7403357610511065</c:v>
                </c:pt>
                <c:pt idx="135">
                  <c:v>8.8042308574824659</c:v>
                </c:pt>
                <c:pt idx="136">
                  <c:v>8.8681089506705231</c:v>
                </c:pt>
                <c:pt idx="137">
                  <c:v>8.9319699542827191</c:v>
                </c:pt>
                <c:pt idx="138">
                  <c:v>8.9958137780410308</c:v>
                </c:pt>
                <c:pt idx="139">
                  <c:v>9.0596403277981228</c:v>
                </c:pt>
                <c:pt idx="140">
                  <c:v>9.1234495056146319</c:v>
                </c:pt>
                <c:pt idx="141">
                  <c:v>9.187241209837369</c:v>
                </c:pt>
                <c:pt idx="142">
                  <c:v>9.2510153351782805</c:v>
                </c:pt>
                <c:pt idx="143">
                  <c:v>9.3147717727939661</c:v>
                </c:pt>
                <c:pt idx="144">
                  <c:v>9.3785104103655961</c:v>
                </c:pt>
                <c:pt idx="145">
                  <c:v>9.4422311321790531</c:v>
                </c:pt>
                <c:pt idx="146">
                  <c:v>9.5059338192051506</c:v>
                </c:pt>
                <c:pt idx="147">
                  <c:v>9.5696183491797804</c:v>
                </c:pt>
                <c:pt idx="148">
                  <c:v>9.633284596683847</c:v>
                </c:pt>
                <c:pt idx="149">
                  <c:v>9.696932433222873</c:v>
                </c:pt>
                <c:pt idx="150">
                  <c:v>9.7605617273061434</c:v>
                </c:pt>
                <c:pt idx="151">
                  <c:v>9.8241723445252784</c:v>
                </c:pt>
                <c:pt idx="152">
                  <c:v>9.8877641476321596</c:v>
                </c:pt>
                <c:pt idx="153">
                  <c:v>9.9513369966160727</c:v>
                </c:pt>
                <c:pt idx="154">
                  <c:v>10.014890748780035</c:v>
                </c:pt>
                <c:pt idx="155">
                  <c:v>10.078425258816182</c:v>
                </c:pt>
                <c:pt idx="156">
                  <c:v>10.141940378880197</c:v>
                </c:pt>
                <c:pt idx="157">
                  <c:v>10.205435958664669</c:v>
                </c:pt>
                <c:pt idx="158">
                  <c:v>10.268911845471381</c:v>
                </c:pt>
                <c:pt idx="159">
                  <c:v>10.332367884282446</c:v>
                </c:pt>
                <c:pt idx="160">
                  <c:v>10.395803917830262</c:v>
                </c:pt>
                <c:pt idx="161">
                  <c:v>10.459219786666264</c:v>
                </c:pt>
                <c:pt idx="162">
                  <c:v>10.522615329228426</c:v>
                </c:pt>
                <c:pt idx="163">
                  <c:v>10.585990381907514</c:v>
                </c:pt>
                <c:pt idx="164">
                  <c:v>10.649344779112054</c:v>
                </c:pt>
                <c:pt idx="165">
                  <c:v>10.712678353332015</c:v>
                </c:pt>
                <c:pt idx="166">
                  <c:v>10.77599093520119</c:v>
                </c:pt>
                <c:pt idx="167">
                  <c:v>10.839282353558286</c:v>
                </c:pt>
                <c:pt idx="168">
                  <c:v>10.902552435506703</c:v>
                </c:pt>
                <c:pt idx="169">
                  <c:v>10.965801006473015</c:v>
                </c:pt>
                <c:pt idx="170">
                  <c:v>11.029027890264169</c:v>
                </c:pt>
                <c:pt idx="171">
                  <c:v>11.092232909123382</c:v>
                </c:pt>
                <c:pt idx="172">
                  <c:v>11.155415883784784</c:v>
                </c:pt>
                <c:pt idx="173">
                  <c:v>11.21857663352678</c:v>
                </c:pt>
                <c:pt idx="174">
                  <c:v>11.281714976224187</c:v>
                </c:pt>
                <c:pt idx="175">
                  <c:v>11.344830728399124</c:v>
                </c:pt>
                <c:pt idx="176">
                  <c:v>11.407923705270701</c:v>
                </c:pt>
                <c:pt idx="177">
                  <c:v>11.470993720803504</c:v>
                </c:pt>
                <c:pt idx="178">
                  <c:v>11.534040587754921</c:v>
                </c:pt>
                <c:pt idx="179">
                  <c:v>11.597064117721308</c:v>
                </c:pt>
                <c:pt idx="180">
                  <c:v>11.660064121183025</c:v>
                </c:pt>
                <c:pt idx="181">
                  <c:v>11.723040407548364</c:v>
                </c:pt>
                <c:pt idx="182">
                  <c:v>11.785992785196399</c:v>
                </c:pt>
                <c:pt idx="183">
                  <c:v>11.848921061518764</c:v>
                </c:pt>
                <c:pt idx="184">
                  <c:v>11.911825042960402</c:v>
                </c:pt>
                <c:pt idx="185">
                  <c:v>11.974704535059287</c:v>
                </c:pt>
                <c:pt idx="186">
                  <c:v>12.037559342485173</c:v>
                </c:pt>
                <c:pt idx="187">
                  <c:v>12.100389269077359</c:v>
                </c:pt>
                <c:pt idx="188">
                  <c:v>12.16319411788152</c:v>
                </c:pt>
                <c:pt idx="189">
                  <c:v>12.225973691185613</c:v>
                </c:pt>
                <c:pt idx="190">
                  <c:v>12.288727790554885</c:v>
                </c:pt>
                <c:pt idx="191">
                  <c:v>12.351456216866016</c:v>
                </c:pt>
                <c:pt idx="192">
                  <c:v>12.414158770340395</c:v>
                </c:pt>
                <c:pt idx="193">
                  <c:v>12.476835250576585</c:v>
                </c:pt>
                <c:pt idx="194">
                  <c:v>12.53948545658197</c:v>
                </c:pt>
                <c:pt idx="195">
                  <c:v>12.602109186803618</c:v>
                </c:pt>
                <c:pt idx="196">
                  <c:v>12.664706239158386</c:v>
                </c:pt>
                <c:pt idx="197">
                  <c:v>12.727276411062276</c:v>
                </c:pt>
                <c:pt idx="198">
                  <c:v>12.789819499459071</c:v>
                </c:pt>
                <c:pt idx="199">
                  <c:v>12.852335300848278</c:v>
                </c:pt>
                <c:pt idx="200">
                  <c:v>12.914823611312368</c:v>
                </c:pt>
                <c:pt idx="201">
                  <c:v>12.977284226543379</c:v>
                </c:pt>
                <c:pt idx="202">
                  <c:v>13.039716941868852</c:v>
                </c:pt>
                <c:pt idx="203">
                  <c:v>13.102121552277154</c:v>
                </c:pt>
                <c:pt idx="204">
                  <c:v>13.164497852442189</c:v>
                </c:pt>
                <c:pt idx="205">
                  <c:v>13.226845636747516</c:v>
                </c:pt>
                <c:pt idx="206">
                  <c:v>13.289164699309898</c:v>
                </c:pt>
                <c:pt idx="207">
                  <c:v>13.351454834002286</c:v>
                </c:pt>
                <c:pt idx="208">
                  <c:v>13.413715834476271</c:v>
                </c:pt>
                <c:pt idx="209">
                  <c:v>13.475947494184</c:v>
                </c:pt>
                <c:pt idx="210">
                  <c:v>13.538149606399587</c:v>
                </c:pt>
                <c:pt idx="211">
                  <c:v>13.600321964240024</c:v>
                </c:pt>
                <c:pt idx="212">
                  <c:v>13.662464360685613</c:v>
                </c:pt>
                <c:pt idx="213">
                  <c:v>13.724576588599929</c:v>
                </c:pt>
                <c:pt idx="214">
                  <c:v>13.786658440749322</c:v>
                </c:pt>
                <c:pt idx="215">
                  <c:v>13.848709709821989</c:v>
                </c:pt>
                <c:pt idx="216">
                  <c:v>13.910730188446601</c:v>
                </c:pt>
                <c:pt idx="217">
                  <c:v>13.972719669210527</c:v>
                </c:pt>
                <c:pt idx="218">
                  <c:v>14.034677944677638</c:v>
                </c:pt>
                <c:pt idx="219">
                  <c:v>14.096604807405736</c:v>
                </c:pt>
                <c:pt idx="220">
                  <c:v>14.158500049963578</c:v>
                </c:pt>
                <c:pt idx="221">
                  <c:v>14.220363464947543</c:v>
                </c:pt>
                <c:pt idx="222">
                  <c:v>14.28219484499793</c:v>
                </c:pt>
                <c:pt idx="223">
                  <c:v>14.34399398281491</c:v>
                </c:pt>
                <c:pt idx="224">
                  <c:v>14.405760671174129</c:v>
                </c:pt>
                <c:pt idx="225">
                  <c:v>14.467494702941979</c:v>
                </c:pt>
                <c:pt idx="226">
                  <c:v>14.52919587109055</c:v>
                </c:pt>
                <c:pt idx="227">
                  <c:v>14.590863968712268</c:v>
                </c:pt>
                <c:pt idx="228">
                  <c:v>14.652498789034217</c:v>
                </c:pt>
                <c:pt idx="229">
                  <c:v>14.714100125432171</c:v>
                </c:pt>
                <c:pt idx="230">
                  <c:v>14.775667771444338</c:v>
                </c:pt>
                <c:pt idx="231">
                  <c:v>14.837201520784811</c:v>
                </c:pt>
                <c:pt idx="232">
                  <c:v>14.898701167356757</c:v>
                </c:pt>
                <c:pt idx="233">
                  <c:v>14.960166505265329</c:v>
                </c:pt>
                <c:pt idx="234">
                  <c:v>15.021597328830321</c:v>
                </c:pt>
                <c:pt idx="235">
                  <c:v>15.082993432598572</c:v>
                </c:pt>
                <c:pt idx="236">
                  <c:v>15.144354611356114</c:v>
                </c:pt>
                <c:pt idx="237">
                  <c:v>15.205680660140089</c:v>
                </c:pt>
                <c:pt idx="238">
                  <c:v>15.266971374250428</c:v>
                </c:pt>
                <c:pt idx="239">
                  <c:v>15.328226549261293</c:v>
                </c:pt>
                <c:pt idx="240">
                  <c:v>15.38944598103231</c:v>
                </c:pt>
                <c:pt idx="241">
                  <c:v>15.450629465719574</c:v>
                </c:pt>
                <c:pt idx="242">
                  <c:v>15.511776799786446</c:v>
                </c:pt>
                <c:pt idx="243">
                  <c:v>15.572887780014142</c:v>
                </c:pt>
                <c:pt idx="244">
                  <c:v>15.633962203512118</c:v>
                </c:pt>
                <c:pt idx="245">
                  <c:v>15.694999867728264</c:v>
                </c:pt>
                <c:pt idx="246">
                  <c:v>15.756000570458898</c:v>
                </c:pt>
                <c:pt idx="247">
                  <c:v>15.816964109858576</c:v>
                </c:pt>
                <c:pt idx="248">
                  <c:v>15.877890284449721</c:v>
                </c:pt>
                <c:pt idx="249">
                  <c:v>15.938778893132069</c:v>
                </c:pt>
                <c:pt idx="250">
                  <c:v>15.999629735191936</c:v>
                </c:pt>
                <c:pt idx="251">
                  <c:v>16.06044261031133</c:v>
                </c:pt>
                <c:pt idx="252">
                  <c:v>16.121217318576875</c:v>
                </c:pt>
                <c:pt idx="253">
                  <c:v>16.181953660488581</c:v>
                </c:pt>
                <c:pt idx="254">
                  <c:v>16.242651436968469</c:v>
                </c:pt>
                <c:pt idx="255">
                  <c:v>16.303310449369004</c:v>
                </c:pt>
                <c:pt idx="256">
                  <c:v>16.363930499481416</c:v>
                </c:pt>
                <c:pt idx="257">
                  <c:v>16.424511389543841</c:v>
                </c:pt>
                <c:pt idx="258">
                  <c:v>16.485052922249331</c:v>
                </c:pt>
                <c:pt idx="259">
                  <c:v>16.545554900753714</c:v>
                </c:pt>
                <c:pt idx="260">
                  <c:v>16.60601712868332</c:v>
                </c:pt>
                <c:pt idx="261">
                  <c:v>16.666439410142559</c:v>
                </c:pt>
                <c:pt idx="262">
                  <c:v>16.726821549721382</c:v>
                </c:pt>
                <c:pt idx="263">
                  <c:v>16.787163352502589</c:v>
                </c:pt>
                <c:pt idx="264">
                  <c:v>16.847464624069026</c:v>
                </c:pt>
                <c:pt idx="265">
                  <c:v>16.907725170510645</c:v>
                </c:pt>
                <c:pt idx="266">
                  <c:v>16.967944798431439</c:v>
                </c:pt>
                <c:pt idx="267">
                  <c:v>17.028123314956268</c:v>
                </c:pt>
                <c:pt idx="268">
                  <c:v>17.08826052773755</c:v>
                </c:pt>
                <c:pt idx="269">
                  <c:v>17.148356244961839</c:v>
                </c:pt>
                <c:pt idx="270">
                  <c:v>17.2084102753563</c:v>
                </c:pt>
              </c:numCache>
            </c:numRef>
          </c:xVal>
          <c:yVal>
            <c:numRef>
              <c:f>'4ft'!$E$19:$E$289</c:f>
              <c:numCache>
                <c:formatCode>General</c:formatCode>
                <c:ptCount val="271"/>
                <c:pt idx="0">
                  <c:v>1.408841977152373</c:v>
                </c:pt>
                <c:pt idx="1">
                  <c:v>1.5396089603113758</c:v>
                </c:pt>
                <c:pt idx="2">
                  <c:v>1.6691804730512652</c:v>
                </c:pt>
                <c:pt idx="3">
                  <c:v>1.7975577555101521</c:v>
                </c:pt>
                <c:pt idx="4">
                  <c:v>1.9247420354295708</c:v>
                </c:pt>
                <c:pt idx="5">
                  <c:v>2.0507345282072578</c:v>
                </c:pt>
                <c:pt idx="6">
                  <c:v>2.1755364369495545</c:v>
                </c:pt>
                <c:pt idx="7">
                  <c:v>2.2991489525234483</c:v>
                </c:pt>
                <c:pt idx="8">
                  <c:v>2.4215732536082606</c:v>
                </c:pt>
                <c:pt idx="9">
                  <c:v>2.5428105067469935</c:v>
                </c:pt>
                <c:pt idx="10">
                  <c:v>2.6628618663973507</c:v>
                </c:pt>
                <c:pt idx="11">
                  <c:v>2.7817284749824451</c:v>
                </c:pt>
                <c:pt idx="12">
                  <c:v>2.8994114629412011</c:v>
                </c:pt>
                <c:pt idx="13">
                  <c:v>3.0159119487784727</c:v>
                </c:pt>
                <c:pt idx="14">
                  <c:v>3.1312310391148852</c:v>
                </c:pt>
                <c:pt idx="15">
                  <c:v>3.2453698287364192</c:v>
                </c:pt>
                <c:pt idx="16">
                  <c:v>3.3583294006437483</c:v>
                </c:pt>
                <c:pt idx="17">
                  <c:v>3.4701108261013478</c:v>
                </c:pt>
                <c:pt idx="18">
                  <c:v>3.5807151646863908</c:v>
                </c:pt>
                <c:pt idx="19">
                  <c:v>3.6901434643374467</c:v>
                </c:pt>
                <c:pt idx="20">
                  <c:v>3.7983967614029974</c:v>
                </c:pt>
                <c:pt idx="21">
                  <c:v>3.9054760806897946</c:v>
                </c:pt>
                <c:pt idx="22">
                  <c:v>4.0113824355110701</c:v>
                </c:pt>
                <c:pt idx="23">
                  <c:v>4.1161168277346194</c:v>
                </c:pt>
                <c:pt idx="24">
                  <c:v>4.2196802478307829</c:v>
                </c:pt>
                <c:pt idx="25">
                  <c:v>4.3220736749203379</c:v>
                </c:pt>
                <c:pt idx="26">
                  <c:v>4.423298076822328</c:v>
                </c:pt>
                <c:pt idx="27">
                  <c:v>4.5233544101018461</c:v>
                </c:pt>
                <c:pt idx="28">
                  <c:v>4.6222436201178034</c:v>
                </c:pt>
                <c:pt idx="29">
                  <c:v>4.7199666410706955</c:v>
                </c:pt>
                <c:pt idx="30">
                  <c:v>4.8165243960504007</c:v>
                </c:pt>
                <c:pt idx="31">
                  <c:v>4.9119177970840306</c:v>
                </c:pt>
                <c:pt idx="32">
                  <c:v>5.0061477451838616</c:v>
                </c:pt>
                <c:pt idx="33">
                  <c:v>5.0992151303953728</c:v>
                </c:pt>
                <c:pt idx="34">
                  <c:v>5.1911208318454252</c:v>
                </c:pt>
                <c:pt idx="35">
                  <c:v>5.2818657177906037</c:v>
                </c:pt>
                <c:pt idx="36">
                  <c:v>5.3714506456657594</c:v>
                </c:pt>
                <c:pt idx="37">
                  <c:v>5.4598764621327849</c:v>
                </c:pt>
                <c:pt idx="38">
                  <c:v>5.5471440031296524</c:v>
                </c:pt>
                <c:pt idx="39">
                  <c:v>5.6332540939197555</c:v>
                </c:pt>
                <c:pt idx="40">
                  <c:v>5.7182075491415905</c:v>
                </c:pt>
                <c:pt idx="41">
                  <c:v>5.8020051728588093</c:v>
                </c:pt>
                <c:pt idx="42">
                  <c:v>5.884647758610698</c:v>
                </c:pt>
                <c:pt idx="43">
                  <c:v>5.9661360894631095</c:v>
                </c:pt>
                <c:pt idx="44">
                  <c:v>6.0464709380599029</c:v>
                </c:pt>
                <c:pt idx="45">
                  <c:v>6.125653066674932</c:v>
                </c:pt>
                <c:pt idx="46">
                  <c:v>6.2036832272646345</c:v>
                </c:pt>
                <c:pt idx="47">
                  <c:v>6.2805621615212646</c:v>
                </c:pt>
                <c:pt idx="48">
                  <c:v>6.3562906009268314</c:v>
                </c:pt>
                <c:pt idx="49">
                  <c:v>6.4308692668077878</c:v>
                </c:pt>
                <c:pt idx="50">
                  <c:v>6.5042988703905351</c:v>
                </c:pt>
                <c:pt idx="51">
                  <c:v>6.5765801128577941</c:v>
                </c:pt>
                <c:pt idx="52">
                  <c:v>6.6477136854059138</c:v>
                </c:pt>
                <c:pt idx="53">
                  <c:v>6.7177002693031715</c:v>
                </c:pt>
                <c:pt idx="54">
                  <c:v>6.7865405359491424</c:v>
                </c:pt>
                <c:pt idx="55">
                  <c:v>6.8542351469351983</c:v>
                </c:pt>
                <c:pt idx="56">
                  <c:v>6.9207847541062142</c:v>
                </c:pt>
                <c:pt idx="57">
                  <c:v>6.9861899996235568</c:v>
                </c:pt>
                <c:pt idx="58">
                  <c:v>7.0504515160294305</c:v>
                </c:pt>
                <c:pt idx="59">
                  <c:v>7.1135699263126657</c:v>
                </c:pt>
                <c:pt idx="60">
                  <c:v>7.1755458439760318</c:v>
                </c:pt>
                <c:pt idx="61">
                  <c:v>7.2363798731051627</c:v>
                </c:pt>
                <c:pt idx="62">
                  <c:v>7.2960726084391876</c:v>
                </c:pt>
                <c:pt idx="63">
                  <c:v>7.3546246354431535</c:v>
                </c:pt>
                <c:pt idx="64">
                  <c:v>7.4120365303823457</c:v>
                </c:pt>
                <c:pt idx="65">
                  <c:v>7.468308860398599</c:v>
                </c:pt>
                <c:pt idx="66">
                  <c:v>7.5234421835887089</c:v>
                </c:pt>
                <c:pt idx="67">
                  <c:v>7.5774370490850389</c:v>
                </c:pt>
                <c:pt idx="68">
                  <c:v>7.6302939971384447</c:v>
                </c:pt>
                <c:pt idx="69">
                  <c:v>7.6820135592036189</c:v>
                </c:pt>
                <c:pt idx="70">
                  <c:v>7.7325962580269749</c:v>
                </c:pt>
                <c:pt idx="71">
                  <c:v>7.782042607737182</c:v>
                </c:pt>
                <c:pt idx="72">
                  <c:v>7.8303531139384779</c:v>
                </c:pt>
                <c:pt idx="73">
                  <c:v>7.877528273806873</c:v>
                </c:pt>
                <c:pt idx="74">
                  <c:v>7.9235685761893784</c:v>
                </c:pt>
                <c:pt idx="75">
                  <c:v>7.9684745017063721</c:v>
                </c:pt>
                <c:pt idx="76">
                  <c:v>8.0122465228572342</c:v>
                </c:pt>
                <c:pt idx="77">
                  <c:v>8.054885104129383</c:v>
                </c:pt>
                <c:pt idx="78">
                  <c:v>8.0963907021108295</c:v>
                </c:pt>
                <c:pt idx="79">
                  <c:v>8.1367637656063767</c:v>
                </c:pt>
                <c:pt idx="80">
                  <c:v>8.1760047357576013</c:v>
                </c:pt>
                <c:pt idx="81">
                  <c:v>8.2141140461667277</c:v>
                </c:pt>
                <c:pt idx="82">
                  <c:v>8.2510921230245238</c:v>
                </c:pt>
                <c:pt idx="83">
                  <c:v>8.2869393852423325</c:v>
                </c:pt>
                <c:pt idx="84">
                  <c:v>8.3216562445883593</c:v>
                </c:pt>
                <c:pt idx="85">
                  <c:v>8.3552431058283148</c:v>
                </c:pt>
                <c:pt idx="86">
                  <c:v>8.3877003668705363</c:v>
                </c:pt>
                <c:pt idx="87">
                  <c:v>8.4190284189156603</c:v>
                </c:pt>
                <c:pt idx="88">
                  <c:v>8.4492276466109555</c:v>
                </c:pt>
                <c:pt idx="89">
                  <c:v>8.4782984282093885</c:v>
                </c:pt>
                <c:pt idx="90">
                  <c:v>8.5062411357334931</c:v>
                </c:pt>
                <c:pt idx="91">
                  <c:v>8.5330561351441006</c:v>
                </c:pt>
                <c:pt idx="92">
                  <c:v>8.5587437865139879</c:v>
                </c:pt>
                <c:pt idx="93">
                  <c:v>8.5833044442064637</c:v>
                </c:pt>
                <c:pt idx="94">
                  <c:v>8.6067384570589134</c:v>
                </c:pt>
                <c:pt idx="95">
                  <c:v>8.6290461685713211</c:v>
                </c:pt>
                <c:pt idx="96">
                  <c:v>8.650227917099734</c:v>
                </c:pt>
                <c:pt idx="97">
                  <c:v>8.6702840360546425</c:v>
                </c:pt>
                <c:pt idx="98">
                  <c:v>8.6892148541042324</c:v>
                </c:pt>
                <c:pt idx="99">
                  <c:v>8.7070206953824361</c:v>
                </c:pt>
                <c:pt idx="100">
                  <c:v>8.7237018797016717</c:v>
                </c:pt>
                <c:pt idx="101">
                  <c:v>8.7392587227701881</c:v>
                </c:pt>
                <c:pt idx="102">
                  <c:v>8.7536915364138483</c:v>
                </c:pt>
                <c:pt idx="103">
                  <c:v>8.7670006288022204</c:v>
                </c:pt>
                <c:pt idx="104">
                  <c:v>8.7791863046787721</c:v>
                </c:pt>
                <c:pt idx="105">
                  <c:v>8.7902488655949842</c:v>
                </c:pt>
                <c:pt idx="106">
                  <c:v>8.800188610148151</c:v>
                </c:pt>
                <c:pt idx="107">
                  <c:v>8.8090058342226136</c:v>
                </c:pt>
                <c:pt idx="108">
                  <c:v>8.8167008312341792</c:v>
                </c:pt>
                <c:pt idx="109">
                  <c:v>8.8232738923774132</c:v>
                </c:pt>
                <c:pt idx="110">
                  <c:v>8.8287253068755209</c:v>
                </c:pt>
                <c:pt idx="111">
                  <c:v>8.8330553622324786</c:v>
                </c:pt>
                <c:pt idx="112">
                  <c:v>8.8362643444870894</c:v>
                </c:pt>
                <c:pt idx="113">
                  <c:v>8.8383525384685928</c:v>
                </c:pt>
                <c:pt idx="114">
                  <c:v>8.8393202280534897</c:v>
                </c:pt>
                <c:pt idx="115">
                  <c:v>8.8391676964231713</c:v>
                </c:pt>
                <c:pt idx="116">
                  <c:v>8.8378952263220096</c:v>
                </c:pt>
                <c:pt idx="117">
                  <c:v>8.8355031003154867</c:v>
                </c:pt>
                <c:pt idx="118">
                  <c:v>8.8319916010480011</c:v>
                </c:pt>
                <c:pt idx="119">
                  <c:v>8.827361011499935</c:v>
                </c:pt>
                <c:pt idx="120">
                  <c:v>8.8216116152436204</c:v>
                </c:pt>
                <c:pt idx="121">
                  <c:v>8.8147436966977946</c:v>
                </c:pt>
                <c:pt idx="122">
                  <c:v>8.806757541380188</c:v>
                </c:pt>
                <c:pt idx="123">
                  <c:v>8.7976534361578711</c:v>
                </c:pt>
                <c:pt idx="124">
                  <c:v>8.7874316694949979</c:v>
                </c:pt>
                <c:pt idx="125">
                  <c:v>8.7760925316976177</c:v>
                </c:pt>
                <c:pt idx="126">
                  <c:v>8.7636363151552192</c:v>
                </c:pt>
                <c:pt idx="127">
                  <c:v>8.7500633145786963</c:v>
                </c:pt>
                <c:pt idx="128">
                  <c:v>8.7353738272344579</c:v>
                </c:pt>
                <c:pt idx="129">
                  <c:v>8.7195681531743894</c:v>
                </c:pt>
                <c:pt idx="130">
                  <c:v>8.7026465954614398</c:v>
                </c:pt>
                <c:pt idx="131">
                  <c:v>8.6846094603905932</c:v>
                </c:pt>
                <c:pt idx="132">
                  <c:v>8.6654570577050087</c:v>
                </c:pt>
                <c:pt idx="133">
                  <c:v>8.6451897008071725</c:v>
                </c:pt>
                <c:pt idx="134">
                  <c:v>8.6238077069648718</c:v>
                </c:pt>
                <c:pt idx="135">
                  <c:v>8.6013113975118713</c:v>
                </c:pt>
                <c:pt idx="136">
                  <c:v>8.5777010980431641</c:v>
                </c:pt>
                <c:pt idx="137">
                  <c:v>8.5529771386047102</c:v>
                </c:pt>
                <c:pt idx="138">
                  <c:v>8.5271398538775802</c:v>
                </c:pt>
                <c:pt idx="139">
                  <c:v>8.5001895833564589</c:v>
                </c:pt>
                <c:pt idx="140">
                  <c:v>8.472126671522469</c:v>
                </c:pt>
                <c:pt idx="141">
                  <c:v>8.4429514680103015</c:v>
                </c:pt>
                <c:pt idx="142">
                  <c:v>8.4126643277696456</c:v>
                </c:pt>
                <c:pt idx="143">
                  <c:v>8.3812656112209538</c:v>
                </c:pt>
                <c:pt idx="144">
                  <c:v>8.3487556844055568</c:v>
                </c:pt>
                <c:pt idx="145">
                  <c:v>8.315134919130184</c:v>
                </c:pt>
                <c:pt idx="146">
                  <c:v>8.2804036931059457</c:v>
                </c:pt>
                <c:pt idx="147">
                  <c:v>8.2445623900818461</c:v>
                </c:pt>
                <c:pt idx="148">
                  <c:v>8.2076113999729152</c:v>
                </c:pt>
                <c:pt idx="149">
                  <c:v>8.1695511189830405</c:v>
                </c:pt>
                <c:pt idx="150">
                  <c:v>8.1303819497226009</c:v>
                </c:pt>
                <c:pt idx="151">
                  <c:v>8.0901043013210092</c:v>
                </c:pt>
                <c:pt idx="152">
                  <c:v>8.0487185895342712</c:v>
                </c:pt>
                <c:pt idx="153">
                  <c:v>8.0062252368476763</c:v>
                </c:pt>
                <c:pt idx="154">
                  <c:v>7.9626246725737424</c:v>
                </c:pt>
                <c:pt idx="155">
                  <c:v>7.917917332945537</c:v>
                </c:pt>
                <c:pt idx="156">
                  <c:v>7.8721036612054993</c:v>
                </c:pt>
                <c:pt idx="157">
                  <c:v>7.8251841076898909</c:v>
                </c:pt>
                <c:pt idx="158">
                  <c:v>7.7771591299089984</c:v>
                </c:pt>
                <c:pt idx="159">
                  <c:v>7.7280291926232261</c:v>
                </c:pt>
                <c:pt idx="160">
                  <c:v>7.6777947679151959</c:v>
                </c:pt>
                <c:pt idx="161">
                  <c:v>7.6264563352579904</c:v>
                </c:pt>
                <c:pt idx="162">
                  <c:v>7.5740143815796568</c:v>
                </c:pt>
                <c:pt idx="163">
                  <c:v>7.5204694013241058</c:v>
                </c:pt>
                <c:pt idx="164">
                  <c:v>7.4658218965085217</c:v>
                </c:pt>
                <c:pt idx="165">
                  <c:v>7.4100723767774044</c:v>
                </c:pt>
                <c:pt idx="166">
                  <c:v>7.353221359453368</c:v>
                </c:pt>
                <c:pt idx="167">
                  <c:v>7.295269369584803</c:v>
                </c:pt>
                <c:pt idx="168">
                  <c:v>7.2362169399905207</c:v>
                </c:pt>
                <c:pt idx="169">
                  <c:v>7.1760646113014914</c:v>
                </c:pt>
                <c:pt idx="170">
                  <c:v>7.1148129319997739</c:v>
                </c:pt>
                <c:pt idx="171">
                  <c:v>7.0524624584547553</c:v>
                </c:pt>
                <c:pt idx="172">
                  <c:v>6.9890137549567841</c:v>
                </c:pt>
                <c:pt idx="173">
                  <c:v>6.9244673937483121</c:v>
                </c:pt>
                <c:pt idx="174">
                  <c:v>6.8588239550526255</c:v>
                </c:pt>
                <c:pt idx="175">
                  <c:v>6.7920840271002643</c:v>
                </c:pt>
                <c:pt idx="176">
                  <c:v>6.7242482061532121</c:v>
                </c:pt>
                <c:pt idx="177">
                  <c:v>6.6553170965269492</c:v>
                </c:pt>
                <c:pt idx="178">
                  <c:v>6.5852913106104412</c:v>
                </c:pt>
                <c:pt idx="179">
                  <c:v>6.5141714688841503</c:v>
                </c:pt>
                <c:pt idx="180">
                  <c:v>6.4419581999361375</c:v>
                </c:pt>
                <c:pt idx="181">
                  <c:v>6.3686521404763345</c:v>
                </c:pt>
                <c:pt idx="182">
                  <c:v>6.294253935349051</c:v>
                </c:pt>
                <c:pt idx="183">
                  <c:v>6.2187642375437857</c:v>
                </c:pt>
                <c:pt idx="184">
                  <c:v>6.1421837082044064</c:v>
                </c:pt>
                <c:pt idx="185">
                  <c:v>6.0645130166367602</c:v>
                </c:pt>
                <c:pt idx="186">
                  <c:v>5.9857528403147677</c:v>
                </c:pt>
                <c:pt idx="187">
                  <c:v>5.9059038648850706</c:v>
                </c:pt>
                <c:pt idx="188">
                  <c:v>5.8249667841702717</c:v>
                </c:pt>
                <c:pt idx="189">
                  <c:v>5.7429423001708289</c:v>
                </c:pt>
                <c:pt idx="190">
                  <c:v>5.6598311230656515</c:v>
                </c:pt>
                <c:pt idx="191">
                  <c:v>5.5756339712114444</c:v>
                </c:pt>
                <c:pt idx="192">
                  <c:v>5.4903515711408435</c:v>
                </c:pt>
                <c:pt idx="193">
                  <c:v>5.4039846575593948</c:v>
                </c:pt>
                <c:pt idx="194">
                  <c:v>5.3165339733414063</c:v>
                </c:pt>
                <c:pt idx="195">
                  <c:v>5.228000269524725</c:v>
                </c:pt>
                <c:pt idx="196">
                  <c:v>5.1383843053044664</c:v>
                </c:pt>
                <c:pt idx="197">
                  <c:v>5.0476868480257426</c:v>
                </c:pt>
                <c:pt idx="198">
                  <c:v>4.9559086731754132</c:v>
                </c:pt>
                <c:pt idx="199">
                  <c:v>4.8630505643729052</c:v>
                </c:pt>
                <c:pt idx="200">
                  <c:v>4.7691133133601209</c:v>
                </c:pt>
                <c:pt idx="201">
                  <c:v>4.6740977199904732</c:v>
                </c:pt>
                <c:pt idx="202">
                  <c:v>4.5780045922170753</c:v>
                </c:pt>
                <c:pt idx="203">
                  <c:v>4.4808347460801095</c:v>
                </c:pt>
                <c:pt idx="204">
                  <c:v>4.382589005693406</c:v>
                </c:pt>
                <c:pt idx="205">
                  <c:v>4.283268203230258</c:v>
                </c:pt>
                <c:pt idx="206">
                  <c:v>4.1828731789084914</c:v>
                </c:pt>
                <c:pt idx="207">
                  <c:v>4.0814047809748173</c:v>
                </c:pt>
                <c:pt idx="208">
                  <c:v>3.9788638656884929</c:v>
                </c:pt>
                <c:pt idx="209">
                  <c:v>3.875251297304303</c:v>
                </c:pt>
                <c:pt idx="210">
                  <c:v>3.770567948054893</c:v>
                </c:pt>
                <c:pt idx="211">
                  <c:v>3.6648146981324654</c:v>
                </c:pt>
                <c:pt idx="212">
                  <c:v>3.5579924356698629</c:v>
                </c:pt>
                <c:pt idx="213">
                  <c:v>3.4501020567210547</c:v>
                </c:pt>
                <c:pt idx="214">
                  <c:v>3.3411444652410451</c:v>
                </c:pt>
                <c:pt idx="215">
                  <c:v>3.231120573065219</c:v>
                </c:pt>
                <c:pt idx="216">
                  <c:v>3.1200312998881414</c:v>
                </c:pt>
                <c:pt idx="217">
                  <c:v>3.0078775732418257</c:v>
                </c:pt>
                <c:pt idx="218">
                  <c:v>2.8946603284734889</c:v>
                </c:pt>
                <c:pt idx="219">
                  <c:v>2.7803805087228013</c:v>
                </c:pt>
                <c:pt idx="220">
                  <c:v>2.6650390648986524</c:v>
                </c:pt>
                <c:pt idx="221">
                  <c:v>2.5486369556554394</c:v>
                </c:pt>
                <c:pt idx="222">
                  <c:v>2.431175147368895</c:v>
                </c:pt>
                <c:pt idx="223">
                  <c:v>2.312654614111465</c:v>
                </c:pt>
                <c:pt idx="224">
                  <c:v>2.1930763376272484</c:v>
                </c:pt>
                <c:pt idx="225">
                  <c:v>2.0724413073065113</c:v>
                </c:pt>
                <c:pt idx="226">
                  <c:v>1.9507505201597843</c:v>
                </c:pt>
                <c:pt idx="227">
                  <c:v>1.8280049807915548</c:v>
                </c:pt>
                <c:pt idx="228">
                  <c:v>1.7042057013735654</c:v>
                </c:pt>
                <c:pt idx="229">
                  <c:v>1.5793537016177259</c:v>
                </c:pt>
                <c:pt idx="230">
                  <c:v>1.4534500087486508</c:v>
                </c:pt>
                <c:pt idx="231">
                  <c:v>1.32649565747583</c:v>
                </c:pt>
                <c:pt idx="232">
                  <c:v>1.1984916899654416</c:v>
                </c:pt>
                <c:pt idx="233">
                  <c:v>1.0694391558118159</c:v>
                </c:pt>
                <c:pt idx="234">
                  <c:v>0.93933911200855913</c:v>
                </c:pt>
                <c:pt idx="235">
                  <c:v>0.80819262291934391</c:v>
                </c:pt>
                <c:pt idx="236">
                  <c:v>0.67600076024837574</c:v>
                </c:pt>
                <c:pt idx="237">
                  <c:v>0.54276460301054108</c:v>
                </c:pt>
                <c:pt idx="238">
                  <c:v>0.40848523750124666</c:v>
                </c:pt>
                <c:pt idx="239">
                  <c:v>0.27316375726595493</c:v>
                </c:pt>
                <c:pt idx="240">
                  <c:v>0.1368012630694245</c:v>
                </c:pt>
                <c:pt idx="241">
                  <c:v>-6.0113713533913038E-4</c:v>
                </c:pt>
                <c:pt idx="242">
                  <c:v>-0.13904232823841542</c:v>
                </c:pt>
                <c:pt idx="243">
                  <c:v>-0.27852118800457681</c:v>
                </c:pt>
                <c:pt idx="244">
                  <c:v>-0.41903658710516689</c:v>
                </c:pt>
                <c:pt idx="245">
                  <c:v>-0.56058738915024287</c:v>
                </c:pt>
                <c:pt idx="246">
                  <c:v>-0.70317245072097601</c:v>
                </c:pt>
                <c:pt idx="247">
                  <c:v>-0.84679062140230466</c:v>
                </c:pt>
                <c:pt idx="248">
                  <c:v>-0.99144074381583425</c:v>
                </c:pt>
                <c:pt idx="249">
                  <c:v>-1.1371216536529789</c:v>
                </c:pt>
                <c:pt idx="250">
                  <c:v>-1.2838321797083387</c:v>
                </c:pt>
                <c:pt idx="251">
                  <c:v>-1.4315711439133092</c:v>
                </c:pt>
                <c:pt idx="252">
                  <c:v>-1.5803373613699145</c:v>
                </c:pt>
                <c:pt idx="253">
                  <c:v>-1.7301296403848641</c:v>
                </c:pt>
                <c:pt idx="254">
                  <c:v>-1.8809467825038233</c:v>
                </c:pt>
                <c:pt idx="255">
                  <c:v>-2.0327875825458972</c:v>
                </c:pt>
                <c:pt idx="256">
                  <c:v>-2.1856508286383192</c:v>
                </c:pt>
                <c:pt idx="257">
                  <c:v>-2.3395353022513432</c:v>
                </c:pt>
                <c:pt idx="258">
                  <c:v>-2.4944397782333323</c:v>
                </c:pt>
                <c:pt idx="259">
                  <c:v>-2.6503630248460417</c:v>
                </c:pt>
                <c:pt idx="260">
                  <c:v>-2.8073038038000897</c:v>
                </c:pt>
                <c:pt idx="261">
                  <c:v>-2.9652608702906136</c:v>
                </c:pt>
                <c:pt idx="262">
                  <c:v>-3.1242329730331071</c:v>
                </c:pt>
                <c:pt idx="263">
                  <c:v>-3.2842188542994326</c:v>
                </c:pt>
                <c:pt idx="264">
                  <c:v>-3.4452172499540068</c:v>
                </c:pt>
                <c:pt idx="265">
                  <c:v>-3.6072268894901547</c:v>
                </c:pt>
                <c:pt idx="266">
                  <c:v>-3.770246496066628</c:v>
                </c:pt>
                <c:pt idx="267">
                  <c:v>-3.9342747865442842</c:v>
                </c:pt>
                <c:pt idx="268">
                  <c:v>-4.0993104715229238</c:v>
                </c:pt>
                <c:pt idx="269">
                  <c:v>-4.2653522553782803</c:v>
                </c:pt>
                <c:pt idx="270">
                  <c:v>-4.4323988362991571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'4ft'!$G$18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6.7058721696850523E-2</c:v>
                </c:pt>
                <c:pt idx="2">
                  <c:v>0.13407873013252092</c:v>
                </c:pt>
                <c:pt idx="3">
                  <c:v>0.2010603321324482</c:v>
                </c:pt>
                <c:pt idx="4">
                  <c:v>0.268003833214085</c:v>
                </c:pt>
                <c:pt idx="5">
                  <c:v>0.33490953758606751</c:v>
                </c:pt>
                <c:pt idx="6">
                  <c:v>0.40177774814707101</c:v>
                </c:pt>
                <c:pt idx="7">
                  <c:v>0.46860876648434524</c:v>
                </c:pt>
                <c:pt idx="8">
                  <c:v>0.53540289287192189</c:v>
                </c:pt>
                <c:pt idx="9">
                  <c:v>0.60216042626848676</c:v>
                </c:pt>
                <c:pt idx="10">
                  <c:v>0.66888166431490781</c:v>
                </c:pt>
                <c:pt idx="11">
                  <c:v>0.7355669033314105</c:v>
                </c:pt>
                <c:pt idx="12">
                  <c:v>0.80221643831439216</c:v>
                </c:pt>
                <c:pt idx="13">
                  <c:v>0.86883056293286554</c:v>
                </c:pt>
                <c:pt idx="14">
                  <c:v>0.93540956952452248</c:v>
                </c:pt>
                <c:pt idx="15">
                  <c:v>1.0019537490914077</c:v>
                </c:pt>
                <c:pt idx="16">
                  <c:v>1.0684633912951924</c:v>
                </c:pt>
                <c:pt idx="17">
                  <c:v>1.1349387844520382</c:v>
                </c:pt>
                <c:pt idx="18">
                  <c:v>1.2013802155270386</c:v>
                </c:pt>
                <c:pt idx="19">
                  <c:v>1.2677879701282284</c:v>
                </c:pt>
                <c:pt idx="20">
                  <c:v>1.3341623325001497</c:v>
                </c:pt>
                <c:pt idx="21">
                  <c:v>1.4005035855169603</c:v>
                </c:pt>
                <c:pt idx="22">
                  <c:v>1.4668120106750751</c:v>
                </c:pt>
                <c:pt idx="23">
                  <c:v>1.5330878880853249</c:v>
                </c:pt>
                <c:pt idx="24">
                  <c:v>1.5993314964646228</c:v>
                </c:pt>
                <c:pt idx="25">
                  <c:v>1.6655431131271199</c:v>
                </c:pt>
                <c:pt idx="26">
                  <c:v>1.7317230139748414</c:v>
                </c:pt>
                <c:pt idx="27">
                  <c:v>1.7978714734877854</c:v>
                </c:pt>
                <c:pt idx="28">
                  <c:v>1.8639887647134705</c:v>
                </c:pt>
                <c:pt idx="29">
                  <c:v>1.9300751592559164</c:v>
                </c:pt>
                <c:pt idx="30">
                  <c:v>1.996130927264044</c:v>
                </c:pt>
                <c:pt idx="31">
                  <c:v>2.062156337419474</c:v>
                </c:pt>
                <c:pt idx="32">
                  <c:v>2.1281516569237144</c:v>
                </c:pt>
                <c:pt idx="33">
                  <c:v>2.1941171514847126</c:v>
                </c:pt>
                <c:pt idx="34">
                  <c:v>2.2600530853027592</c:v>
                </c:pt>
                <c:pt idx="35">
                  <c:v>2.3259597210557237</c:v>
                </c:pt>
                <c:pt idx="36">
                  <c:v>2.391837319883606</c:v>
                </c:pt>
                <c:pt idx="37">
                  <c:v>2.4576861413723803</c:v>
                </c:pt>
                <c:pt idx="38">
                  <c:v>2.5235064435371162</c:v>
                </c:pt>
                <c:pt idx="39">
                  <c:v>2.5892984828043568</c:v>
                </c:pt>
                <c:pt idx="40">
                  <c:v>2.6550625139937321</c:v>
                </c:pt>
                <c:pt idx="41">
                  <c:v>2.7207987902987867</c:v>
                </c:pt>
                <c:pt idx="42">
                  <c:v>2.7865075632670049</c:v>
                </c:pt>
                <c:pt idx="43">
                  <c:v>2.8521890827790068</c:v>
                </c:pt>
                <c:pt idx="44">
                  <c:v>2.9178435970268985</c:v>
                </c:pt>
                <c:pt idx="45">
                  <c:v>2.9834713524917515</c:v>
                </c:pt>
                <c:pt idx="46">
                  <c:v>3.0490725939201893</c:v>
                </c:pt>
                <c:pt idx="47">
                  <c:v>3.1146475643000611</c:v>
                </c:pt>
                <c:pt idx="48">
                  <c:v>3.1801965048351799</c:v>
                </c:pt>
                <c:pt idx="49">
                  <c:v>3.2457196549190988</c:v>
                </c:pt>
                <c:pt idx="50">
                  <c:v>3.3112172521079075</c:v>
                </c:pt>
                <c:pt idx="51">
                  <c:v>3.3766895320920236</c:v>
                </c:pt>
                <c:pt idx="52">
                  <c:v>3.442136728666958</c:v>
                </c:pt>
                <c:pt idx="53">
                  <c:v>3.5075590737030304</c:v>
                </c:pt>
                <c:pt idx="54">
                  <c:v>3.5729567971140148</c:v>
                </c:pt>
                <c:pt idx="55">
                  <c:v>3.6383301268246897</c:v>
                </c:pt>
                <c:pt idx="56">
                  <c:v>3.7036792887372783</c:v>
                </c:pt>
                <c:pt idx="57">
                  <c:v>3.7690045066967501</c:v>
                </c:pt>
                <c:pt idx="58">
                  <c:v>3.834306002454972</c:v>
                </c:pt>
                <c:pt idx="59">
                  <c:v>3.8995839956336837</c:v>
                </c:pt>
                <c:pt idx="60">
                  <c:v>3.9648387036862829</c:v>
                </c:pt>
                <c:pt idx="61">
                  <c:v>4.0300703418584023</c:v>
                </c:pt>
                <c:pt idx="62">
                  <c:v>4.0952791231472672</c:v>
                </c:pt>
                <c:pt idx="63">
                  <c:v>4.1604652582598103</c:v>
                </c:pt>
                <c:pt idx="64">
                  <c:v>4.2256289555695465</c:v>
                </c:pt>
                <c:pt idx="65">
                  <c:v>4.2907704210721826</c:v>
                </c:pt>
                <c:pt idx="66">
                  <c:v>4.3558898583399674</c:v>
                </c:pt>
                <c:pt idx="67">
                  <c:v>4.4209874684747694</c:v>
                </c:pt>
                <c:pt idx="68">
                  <c:v>4.4860634500598859</c:v>
                </c:pt>
                <c:pt idx="69">
                  <c:v>4.5511179991105788</c:v>
                </c:pt>
                <c:pt idx="70">
                  <c:v>4.6161513090233486</c:v>
                </c:pt>
                <c:pt idx="71">
                  <c:v>4.6811635705239478</c:v>
                </c:pt>
                <c:pt idx="72">
                  <c:v>4.746154971614156</c:v>
                </c:pt>
                <c:pt idx="73">
                  <c:v>4.8111256975173244</c:v>
                </c:pt>
                <c:pt idx="74">
                  <c:v>4.8760759306227195</c:v>
                </c:pt>
                <c:pt idx="75">
                  <c:v>4.9410058504286871</c:v>
                </c:pt>
                <c:pt idx="76">
                  <c:v>5.0059156334846762</c:v>
                </c:pt>
                <c:pt idx="77">
                  <c:v>5.0708054533321549</c:v>
                </c:pt>
                <c:pt idx="78">
                  <c:v>5.1356754804444709</c:v>
                </c:pt>
                <c:pt idx="79">
                  <c:v>5.2005258821657012</c:v>
                </c:pt>
                <c:pt idx="80">
                  <c:v>5.2653568226485596</c:v>
                </c:pt>
                <c:pt idx="81">
                  <c:v>5.3301684627914172</c:v>
                </c:pt>
                <c:pt idx="82">
                  <c:v>5.3949609601745214</c:v>
                </c:pt>
                <c:pt idx="83">
                  <c:v>5.4597344689954896</c:v>
                </c:pt>
                <c:pt idx="84">
                  <c:v>5.5244891400041709</c:v>
                </c:pt>
                <c:pt idx="85">
                  <c:v>5.5892251204369741</c:v>
                </c:pt>
                <c:pt idx="86">
                  <c:v>5.6539425539507713</c:v>
                </c:pt>
                <c:pt idx="87">
                  <c:v>5.718641580556497</c:v>
                </c:pt>
                <c:pt idx="88">
                  <c:v>5.7833223365525619</c:v>
                </c:pt>
                <c:pt idx="89">
                  <c:v>5.8479849544582274</c:v>
                </c:pt>
                <c:pt idx="90">
                  <c:v>5.9126295629470755</c:v>
                </c:pt>
                <c:pt idx="91">
                  <c:v>5.977256286780734</c:v>
                </c:pt>
                <c:pt idx="92">
                  <c:v>6.0418652467430123</c:v>
                </c:pt>
                <c:pt idx="93">
                  <c:v>6.1064565595746263</c:v>
                </c:pt>
                <c:pt idx="94">
                  <c:v>6.1710303379086815</c:v>
                </c:pt>
                <c:pt idx="95">
                  <c:v>6.235586690207108</c:v>
                </c:pt>
                <c:pt idx="96">
                  <c:v>6.3001257206982268</c:v>
                </c:pt>
                <c:pt idx="97">
                  <c:v>6.3646475293156577</c:v>
                </c:pt>
                <c:pt idx="98">
                  <c:v>6.4291522116387618</c:v>
                </c:pt>
                <c:pt idx="99">
                  <c:v>6.4936398588348254</c:v>
                </c:pt>
                <c:pt idx="100">
                  <c:v>6.5581105576031984</c:v>
                </c:pt>
                <c:pt idx="101">
                  <c:v>6.6225643901215863</c:v>
                </c:pt>
                <c:pt idx="102">
                  <c:v>6.6870014339947197</c:v>
                </c:pt>
                <c:pt idx="103">
                  <c:v>6.7514217622055916</c:v>
                </c:pt>
                <c:pt idx="104">
                  <c:v>6.8158254430694845</c:v>
                </c:pt>
                <c:pt idx="105">
                  <c:v>6.8802125401909748</c:v>
                </c:pt>
                <c:pt idx="106">
                  <c:v>6.9445831124241133</c:v>
                </c:pt>
                <c:pt idx="107">
                  <c:v>7.0089372138359707</c:v>
                </c:pt>
                <c:pt idx="108">
                  <c:v>7.0732748936737186</c:v>
                </c:pt>
                <c:pt idx="109">
                  <c:v>7.1375961963354166</c:v>
                </c:pt>
                <c:pt idx="110">
                  <c:v>7.2019011613446562</c:v>
                </c:pt>
                <c:pt idx="111">
                  <c:v>7.2661898233292028</c:v>
                </c:pt>
                <c:pt idx="112">
                  <c:v>7.3304622120037557</c:v>
                </c:pt>
                <c:pt idx="113">
                  <c:v>7.3947183521569375</c:v>
                </c:pt>
                <c:pt idx="114">
                  <c:v>7.4589582636425993</c:v>
                </c:pt>
                <c:pt idx="115">
                  <c:v>7.5231819613755126</c:v>
                </c:pt>
                <c:pt idx="116">
                  <c:v>7.5873894553314996</c:v>
                </c:pt>
                <c:pt idx="117">
                  <c:v>7.6515807505520321</c:v>
                </c:pt>
                <c:pt idx="118">
                  <c:v>7.7157558471533125</c:v>
                </c:pt>
                <c:pt idx="119">
                  <c:v>7.7799147403398248</c:v>
                </c:pt>
                <c:pt idx="120">
                  <c:v>7.844057420422323</c:v>
                </c:pt>
                <c:pt idx="121">
                  <c:v>7.9081838728402163</c:v>
                </c:pt>
                <c:pt idx="122">
                  <c:v>7.9722940781882699</c:v>
                </c:pt>
                <c:pt idx="123">
                  <c:v>8.0363880122475422</c:v>
                </c:pt>
                <c:pt idx="124">
                  <c:v>8.1004656460204441</c:v>
                </c:pt>
                <c:pt idx="125">
                  <c:v>8.1645269457698078</c:v>
                </c:pt>
                <c:pt idx="126">
                  <c:v>8.2285718730618154</c:v>
                </c:pt>
                <c:pt idx="127">
                  <c:v>8.2926003848126371</c:v>
                </c:pt>
                <c:pt idx="128">
                  <c:v>8.3566124333386238</c:v>
                </c:pt>
                <c:pt idx="129">
                  <c:v>8.4206079664098574</c:v>
                </c:pt>
                <c:pt idx="130">
                  <c:v>8.4845869273068857</c:v>
                </c:pt>
                <c:pt idx="131">
                  <c:v>8.5485492548804487</c:v>
                </c:pt>
                <c:pt idx="132">
                  <c:v>8.6124948836139854</c:v>
                </c:pt>
                <c:pt idx="133">
                  <c:v>8.6764237436887175</c:v>
                </c:pt>
                <c:pt idx="134">
                  <c:v>8.7403357610511065</c:v>
                </c:pt>
                <c:pt idx="135">
                  <c:v>8.8042308574824659</c:v>
                </c:pt>
                <c:pt idx="136">
                  <c:v>8.8681089506705231</c:v>
                </c:pt>
                <c:pt idx="137">
                  <c:v>8.9319699542827191</c:v>
                </c:pt>
                <c:pt idx="138">
                  <c:v>8.9958137780410308</c:v>
                </c:pt>
                <c:pt idx="139">
                  <c:v>9.0596403277981228</c:v>
                </c:pt>
                <c:pt idx="140">
                  <c:v>9.1234495056146319</c:v>
                </c:pt>
                <c:pt idx="141">
                  <c:v>9.187241209837369</c:v>
                </c:pt>
                <c:pt idx="142">
                  <c:v>9.2510153351782805</c:v>
                </c:pt>
                <c:pt idx="143">
                  <c:v>9.3147717727939661</c:v>
                </c:pt>
                <c:pt idx="144">
                  <c:v>9.3785104103655961</c:v>
                </c:pt>
                <c:pt idx="145">
                  <c:v>9.4422311321790531</c:v>
                </c:pt>
                <c:pt idx="146">
                  <c:v>9.5059338192051506</c:v>
                </c:pt>
                <c:pt idx="147">
                  <c:v>9.5696183491797804</c:v>
                </c:pt>
                <c:pt idx="148">
                  <c:v>9.633284596683847</c:v>
                </c:pt>
                <c:pt idx="149">
                  <c:v>9.696932433222873</c:v>
                </c:pt>
                <c:pt idx="150">
                  <c:v>9.7605617273061434</c:v>
                </c:pt>
                <c:pt idx="151">
                  <c:v>9.8241723445252784</c:v>
                </c:pt>
                <c:pt idx="152">
                  <c:v>9.8877641476321596</c:v>
                </c:pt>
                <c:pt idx="153">
                  <c:v>9.9513369966160727</c:v>
                </c:pt>
                <c:pt idx="154">
                  <c:v>10.014890748780035</c:v>
                </c:pt>
                <c:pt idx="155">
                  <c:v>10.078425258816182</c:v>
                </c:pt>
                <c:pt idx="156">
                  <c:v>10.141940378880197</c:v>
                </c:pt>
                <c:pt idx="157">
                  <c:v>10.205435958664669</c:v>
                </c:pt>
                <c:pt idx="158">
                  <c:v>10.268911845471381</c:v>
                </c:pt>
                <c:pt idx="159">
                  <c:v>10.332367884282446</c:v>
                </c:pt>
                <c:pt idx="160">
                  <c:v>10.395803917830262</c:v>
                </c:pt>
                <c:pt idx="161">
                  <c:v>10.459219786666264</c:v>
                </c:pt>
                <c:pt idx="162">
                  <c:v>10.522615329228426</c:v>
                </c:pt>
                <c:pt idx="163">
                  <c:v>10.585990381907514</c:v>
                </c:pt>
                <c:pt idx="164">
                  <c:v>10.649344779112054</c:v>
                </c:pt>
                <c:pt idx="165">
                  <c:v>10.712678353332015</c:v>
                </c:pt>
                <c:pt idx="166">
                  <c:v>10.77599093520119</c:v>
                </c:pt>
                <c:pt idx="167">
                  <c:v>10.839282353558286</c:v>
                </c:pt>
                <c:pt idx="168">
                  <c:v>10.902552435506703</c:v>
                </c:pt>
                <c:pt idx="169">
                  <c:v>10.965801006473015</c:v>
                </c:pt>
                <c:pt idx="170">
                  <c:v>11.029027890264169</c:v>
                </c:pt>
                <c:pt idx="171">
                  <c:v>11.092232909123382</c:v>
                </c:pt>
                <c:pt idx="172">
                  <c:v>11.155415883784784</c:v>
                </c:pt>
                <c:pt idx="173">
                  <c:v>11.21857663352678</c:v>
                </c:pt>
                <c:pt idx="174">
                  <c:v>11.281714976224187</c:v>
                </c:pt>
                <c:pt idx="175">
                  <c:v>11.344830728399124</c:v>
                </c:pt>
                <c:pt idx="176">
                  <c:v>11.407923705270701</c:v>
                </c:pt>
                <c:pt idx="177">
                  <c:v>11.470993720803504</c:v>
                </c:pt>
                <c:pt idx="178">
                  <c:v>11.534040587754921</c:v>
                </c:pt>
                <c:pt idx="179">
                  <c:v>11.597064117721308</c:v>
                </c:pt>
                <c:pt idx="180">
                  <c:v>11.660064121183025</c:v>
                </c:pt>
                <c:pt idx="181">
                  <c:v>11.723040407548364</c:v>
                </c:pt>
                <c:pt idx="182">
                  <c:v>11.785992785196399</c:v>
                </c:pt>
                <c:pt idx="183">
                  <c:v>11.848921061518764</c:v>
                </c:pt>
                <c:pt idx="184">
                  <c:v>11.911825042960402</c:v>
                </c:pt>
                <c:pt idx="185">
                  <c:v>11.974704535059287</c:v>
                </c:pt>
                <c:pt idx="186">
                  <c:v>12.037559342485173</c:v>
                </c:pt>
                <c:pt idx="187">
                  <c:v>12.100389269077359</c:v>
                </c:pt>
                <c:pt idx="188">
                  <c:v>12.16319411788152</c:v>
                </c:pt>
                <c:pt idx="189">
                  <c:v>12.225973691185613</c:v>
                </c:pt>
                <c:pt idx="190">
                  <c:v>12.288727790554885</c:v>
                </c:pt>
                <c:pt idx="191">
                  <c:v>12.351456216866016</c:v>
                </c:pt>
                <c:pt idx="192">
                  <c:v>12.414158770340395</c:v>
                </c:pt>
                <c:pt idx="193">
                  <c:v>12.476835250576585</c:v>
                </c:pt>
                <c:pt idx="194">
                  <c:v>12.53948545658197</c:v>
                </c:pt>
                <c:pt idx="195">
                  <c:v>12.602109186803618</c:v>
                </c:pt>
                <c:pt idx="196">
                  <c:v>12.664706239158386</c:v>
                </c:pt>
                <c:pt idx="197">
                  <c:v>12.727276411062276</c:v>
                </c:pt>
                <c:pt idx="198">
                  <c:v>12.789819499459071</c:v>
                </c:pt>
                <c:pt idx="199">
                  <c:v>12.852335300848278</c:v>
                </c:pt>
                <c:pt idx="200">
                  <c:v>12.914823611312368</c:v>
                </c:pt>
                <c:pt idx="201">
                  <c:v>12.977284226543379</c:v>
                </c:pt>
                <c:pt idx="202">
                  <c:v>13.039716941868852</c:v>
                </c:pt>
                <c:pt idx="203">
                  <c:v>13.102121552277154</c:v>
                </c:pt>
                <c:pt idx="204">
                  <c:v>13.164497852442189</c:v>
                </c:pt>
                <c:pt idx="205">
                  <c:v>13.226845636747516</c:v>
                </c:pt>
                <c:pt idx="206">
                  <c:v>13.289164699309898</c:v>
                </c:pt>
                <c:pt idx="207">
                  <c:v>13.351454834002286</c:v>
                </c:pt>
                <c:pt idx="208">
                  <c:v>13.413715834476271</c:v>
                </c:pt>
                <c:pt idx="209">
                  <c:v>13.475947494184</c:v>
                </c:pt>
                <c:pt idx="210">
                  <c:v>13.538149606399587</c:v>
                </c:pt>
                <c:pt idx="211">
                  <c:v>13.600321964240024</c:v>
                </c:pt>
                <c:pt idx="212">
                  <c:v>13.662464360685613</c:v>
                </c:pt>
                <c:pt idx="213">
                  <c:v>13.724576588599929</c:v>
                </c:pt>
                <c:pt idx="214">
                  <c:v>13.786658440749322</c:v>
                </c:pt>
                <c:pt idx="215">
                  <c:v>13.848709709821989</c:v>
                </c:pt>
                <c:pt idx="216">
                  <c:v>13.910730188446601</c:v>
                </c:pt>
                <c:pt idx="217">
                  <c:v>13.972719669210527</c:v>
                </c:pt>
                <c:pt idx="218">
                  <c:v>14.034677944677638</c:v>
                </c:pt>
                <c:pt idx="219">
                  <c:v>14.096604807405736</c:v>
                </c:pt>
                <c:pt idx="220">
                  <c:v>14.158500049963578</c:v>
                </c:pt>
                <c:pt idx="221">
                  <c:v>14.220363464947543</c:v>
                </c:pt>
                <c:pt idx="222">
                  <c:v>14.28219484499793</c:v>
                </c:pt>
                <c:pt idx="223">
                  <c:v>14.34399398281491</c:v>
                </c:pt>
                <c:pt idx="224">
                  <c:v>14.405760671174129</c:v>
                </c:pt>
                <c:pt idx="225">
                  <c:v>14.467494702941979</c:v>
                </c:pt>
                <c:pt idx="226">
                  <c:v>14.52919587109055</c:v>
                </c:pt>
                <c:pt idx="227">
                  <c:v>14.590863968712268</c:v>
                </c:pt>
                <c:pt idx="228">
                  <c:v>14.652498789034217</c:v>
                </c:pt>
                <c:pt idx="229">
                  <c:v>14.714100125432171</c:v>
                </c:pt>
                <c:pt idx="230">
                  <c:v>14.775667771444338</c:v>
                </c:pt>
                <c:pt idx="231">
                  <c:v>14.837201520784811</c:v>
                </c:pt>
                <c:pt idx="232">
                  <c:v>14.898701167356757</c:v>
                </c:pt>
                <c:pt idx="233">
                  <c:v>14.960166505265329</c:v>
                </c:pt>
                <c:pt idx="234">
                  <c:v>15.021597328830321</c:v>
                </c:pt>
                <c:pt idx="235">
                  <c:v>15.082993432598572</c:v>
                </c:pt>
                <c:pt idx="236">
                  <c:v>15.144354611356114</c:v>
                </c:pt>
                <c:pt idx="237">
                  <c:v>15.205680660140089</c:v>
                </c:pt>
                <c:pt idx="238">
                  <c:v>15.266971374250428</c:v>
                </c:pt>
                <c:pt idx="239">
                  <c:v>15.328226549261293</c:v>
                </c:pt>
                <c:pt idx="240">
                  <c:v>15.38944598103231</c:v>
                </c:pt>
                <c:pt idx="241">
                  <c:v>15.450629465719574</c:v>
                </c:pt>
                <c:pt idx="242">
                  <c:v>15.511776799786446</c:v>
                </c:pt>
                <c:pt idx="243">
                  <c:v>15.572887780014142</c:v>
                </c:pt>
                <c:pt idx="244">
                  <c:v>15.633962203512118</c:v>
                </c:pt>
                <c:pt idx="245">
                  <c:v>15.694999867728264</c:v>
                </c:pt>
                <c:pt idx="246">
                  <c:v>15.756000570458898</c:v>
                </c:pt>
                <c:pt idx="247">
                  <c:v>15.816964109858576</c:v>
                </c:pt>
                <c:pt idx="248">
                  <c:v>15.877890284449721</c:v>
                </c:pt>
                <c:pt idx="249">
                  <c:v>15.938778893132069</c:v>
                </c:pt>
                <c:pt idx="250">
                  <c:v>15.999629735191936</c:v>
                </c:pt>
                <c:pt idx="251">
                  <c:v>16.06044261031133</c:v>
                </c:pt>
                <c:pt idx="252">
                  <c:v>16.121217318576875</c:v>
                </c:pt>
                <c:pt idx="253">
                  <c:v>16.181953660488581</c:v>
                </c:pt>
                <c:pt idx="254">
                  <c:v>16.242651436968469</c:v>
                </c:pt>
                <c:pt idx="255">
                  <c:v>16.303310449369004</c:v>
                </c:pt>
                <c:pt idx="256">
                  <c:v>16.363930499481416</c:v>
                </c:pt>
                <c:pt idx="257">
                  <c:v>16.424511389543841</c:v>
                </c:pt>
                <c:pt idx="258">
                  <c:v>16.485052922249331</c:v>
                </c:pt>
                <c:pt idx="259">
                  <c:v>16.545554900753714</c:v>
                </c:pt>
                <c:pt idx="260">
                  <c:v>16.60601712868332</c:v>
                </c:pt>
                <c:pt idx="261">
                  <c:v>16.666439410142559</c:v>
                </c:pt>
                <c:pt idx="262">
                  <c:v>16.726821549721382</c:v>
                </c:pt>
                <c:pt idx="263">
                  <c:v>16.787163352502589</c:v>
                </c:pt>
                <c:pt idx="264">
                  <c:v>16.847464624069026</c:v>
                </c:pt>
                <c:pt idx="265">
                  <c:v>16.907725170510645</c:v>
                </c:pt>
                <c:pt idx="266">
                  <c:v>16.967944798431439</c:v>
                </c:pt>
                <c:pt idx="267">
                  <c:v>17.028123314956268</c:v>
                </c:pt>
                <c:pt idx="268">
                  <c:v>17.08826052773755</c:v>
                </c:pt>
                <c:pt idx="269">
                  <c:v>17.148356244961839</c:v>
                </c:pt>
                <c:pt idx="270">
                  <c:v>17.2084102753563</c:v>
                </c:pt>
              </c:numCache>
            </c:numRef>
          </c:xVal>
          <c:yVal>
            <c:numRef>
              <c:f>'4ft'!$G$19:$G$289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'4ft'!$H$18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6.7058721696850523E-2</c:v>
                </c:pt>
                <c:pt idx="2">
                  <c:v>0.13407873013252092</c:v>
                </c:pt>
                <c:pt idx="3">
                  <c:v>0.2010603321324482</c:v>
                </c:pt>
                <c:pt idx="4">
                  <c:v>0.268003833214085</c:v>
                </c:pt>
                <c:pt idx="5">
                  <c:v>0.33490953758606751</c:v>
                </c:pt>
                <c:pt idx="6">
                  <c:v>0.40177774814707101</c:v>
                </c:pt>
                <c:pt idx="7">
                  <c:v>0.46860876648434524</c:v>
                </c:pt>
                <c:pt idx="8">
                  <c:v>0.53540289287192189</c:v>
                </c:pt>
                <c:pt idx="9">
                  <c:v>0.60216042626848676</c:v>
                </c:pt>
                <c:pt idx="10">
                  <c:v>0.66888166431490781</c:v>
                </c:pt>
                <c:pt idx="11">
                  <c:v>0.7355669033314105</c:v>
                </c:pt>
                <c:pt idx="12">
                  <c:v>0.80221643831439216</c:v>
                </c:pt>
                <c:pt idx="13">
                  <c:v>0.86883056293286554</c:v>
                </c:pt>
                <c:pt idx="14">
                  <c:v>0.93540956952452248</c:v>
                </c:pt>
                <c:pt idx="15">
                  <c:v>1.0019537490914077</c:v>
                </c:pt>
                <c:pt idx="16">
                  <c:v>1.0684633912951924</c:v>
                </c:pt>
                <c:pt idx="17">
                  <c:v>1.1349387844520382</c:v>
                </c:pt>
                <c:pt idx="18">
                  <c:v>1.2013802155270386</c:v>
                </c:pt>
                <c:pt idx="19">
                  <c:v>1.2677879701282284</c:v>
                </c:pt>
                <c:pt idx="20">
                  <c:v>1.3341623325001497</c:v>
                </c:pt>
                <c:pt idx="21">
                  <c:v>1.4005035855169603</c:v>
                </c:pt>
                <c:pt idx="22">
                  <c:v>1.4668120106750751</c:v>
                </c:pt>
                <c:pt idx="23">
                  <c:v>1.5330878880853249</c:v>
                </c:pt>
                <c:pt idx="24">
                  <c:v>1.5993314964646228</c:v>
                </c:pt>
                <c:pt idx="25">
                  <c:v>1.6655431131271199</c:v>
                </c:pt>
                <c:pt idx="26">
                  <c:v>1.7317230139748414</c:v>
                </c:pt>
                <c:pt idx="27">
                  <c:v>1.7978714734877854</c:v>
                </c:pt>
                <c:pt idx="28">
                  <c:v>1.8639887647134705</c:v>
                </c:pt>
                <c:pt idx="29">
                  <c:v>1.9300751592559164</c:v>
                </c:pt>
                <c:pt idx="30">
                  <c:v>1.996130927264044</c:v>
                </c:pt>
                <c:pt idx="31">
                  <c:v>2.062156337419474</c:v>
                </c:pt>
                <c:pt idx="32">
                  <c:v>2.1281516569237144</c:v>
                </c:pt>
                <c:pt idx="33">
                  <c:v>2.1941171514847126</c:v>
                </c:pt>
                <c:pt idx="34">
                  <c:v>2.2600530853027592</c:v>
                </c:pt>
                <c:pt idx="35">
                  <c:v>2.3259597210557237</c:v>
                </c:pt>
                <c:pt idx="36">
                  <c:v>2.391837319883606</c:v>
                </c:pt>
                <c:pt idx="37">
                  <c:v>2.4576861413723803</c:v>
                </c:pt>
                <c:pt idx="38">
                  <c:v>2.5235064435371162</c:v>
                </c:pt>
                <c:pt idx="39">
                  <c:v>2.5892984828043568</c:v>
                </c:pt>
                <c:pt idx="40">
                  <c:v>2.6550625139937321</c:v>
                </c:pt>
                <c:pt idx="41">
                  <c:v>2.7207987902987867</c:v>
                </c:pt>
                <c:pt idx="42">
                  <c:v>2.7865075632670049</c:v>
                </c:pt>
                <c:pt idx="43">
                  <c:v>2.8521890827790068</c:v>
                </c:pt>
                <c:pt idx="44">
                  <c:v>2.9178435970268985</c:v>
                </c:pt>
                <c:pt idx="45">
                  <c:v>2.9834713524917515</c:v>
                </c:pt>
                <c:pt idx="46">
                  <c:v>3.0490725939201893</c:v>
                </c:pt>
                <c:pt idx="47">
                  <c:v>3.1146475643000611</c:v>
                </c:pt>
                <c:pt idx="48">
                  <c:v>3.1801965048351799</c:v>
                </c:pt>
                <c:pt idx="49">
                  <c:v>3.2457196549190988</c:v>
                </c:pt>
                <c:pt idx="50">
                  <c:v>3.3112172521079075</c:v>
                </c:pt>
                <c:pt idx="51">
                  <c:v>3.3766895320920236</c:v>
                </c:pt>
                <c:pt idx="52">
                  <c:v>3.442136728666958</c:v>
                </c:pt>
                <c:pt idx="53">
                  <c:v>3.5075590737030304</c:v>
                </c:pt>
                <c:pt idx="54">
                  <c:v>3.5729567971140148</c:v>
                </c:pt>
                <c:pt idx="55">
                  <c:v>3.6383301268246897</c:v>
                </c:pt>
                <c:pt idx="56">
                  <c:v>3.7036792887372783</c:v>
                </c:pt>
                <c:pt idx="57">
                  <c:v>3.7690045066967501</c:v>
                </c:pt>
                <c:pt idx="58">
                  <c:v>3.834306002454972</c:v>
                </c:pt>
                <c:pt idx="59">
                  <c:v>3.8995839956336837</c:v>
                </c:pt>
                <c:pt idx="60">
                  <c:v>3.9648387036862829</c:v>
                </c:pt>
                <c:pt idx="61">
                  <c:v>4.0300703418584023</c:v>
                </c:pt>
                <c:pt idx="62">
                  <c:v>4.0952791231472672</c:v>
                </c:pt>
                <c:pt idx="63">
                  <c:v>4.1604652582598103</c:v>
                </c:pt>
                <c:pt idx="64">
                  <c:v>4.2256289555695465</c:v>
                </c:pt>
                <c:pt idx="65">
                  <c:v>4.2907704210721826</c:v>
                </c:pt>
                <c:pt idx="66">
                  <c:v>4.3558898583399674</c:v>
                </c:pt>
                <c:pt idx="67">
                  <c:v>4.4209874684747694</c:v>
                </c:pt>
                <c:pt idx="68">
                  <c:v>4.4860634500598859</c:v>
                </c:pt>
                <c:pt idx="69">
                  <c:v>4.5511179991105788</c:v>
                </c:pt>
                <c:pt idx="70">
                  <c:v>4.6161513090233486</c:v>
                </c:pt>
                <c:pt idx="71">
                  <c:v>4.6811635705239478</c:v>
                </c:pt>
                <c:pt idx="72">
                  <c:v>4.746154971614156</c:v>
                </c:pt>
                <c:pt idx="73">
                  <c:v>4.8111256975173244</c:v>
                </c:pt>
                <c:pt idx="74">
                  <c:v>4.8760759306227195</c:v>
                </c:pt>
                <c:pt idx="75">
                  <c:v>4.9410058504286871</c:v>
                </c:pt>
                <c:pt idx="76">
                  <c:v>5.0059156334846762</c:v>
                </c:pt>
                <c:pt idx="77">
                  <c:v>5.0708054533321549</c:v>
                </c:pt>
                <c:pt idx="78">
                  <c:v>5.1356754804444709</c:v>
                </c:pt>
                <c:pt idx="79">
                  <c:v>5.2005258821657012</c:v>
                </c:pt>
                <c:pt idx="80">
                  <c:v>5.2653568226485596</c:v>
                </c:pt>
                <c:pt idx="81">
                  <c:v>5.3301684627914172</c:v>
                </c:pt>
                <c:pt idx="82">
                  <c:v>5.3949609601745214</c:v>
                </c:pt>
                <c:pt idx="83">
                  <c:v>5.4597344689954896</c:v>
                </c:pt>
                <c:pt idx="84">
                  <c:v>5.5244891400041709</c:v>
                </c:pt>
                <c:pt idx="85">
                  <c:v>5.5892251204369741</c:v>
                </c:pt>
                <c:pt idx="86">
                  <c:v>5.6539425539507713</c:v>
                </c:pt>
                <c:pt idx="87">
                  <c:v>5.718641580556497</c:v>
                </c:pt>
                <c:pt idx="88">
                  <c:v>5.7833223365525619</c:v>
                </c:pt>
                <c:pt idx="89">
                  <c:v>5.8479849544582274</c:v>
                </c:pt>
                <c:pt idx="90">
                  <c:v>5.9126295629470755</c:v>
                </c:pt>
                <c:pt idx="91">
                  <c:v>5.977256286780734</c:v>
                </c:pt>
                <c:pt idx="92">
                  <c:v>6.0418652467430123</c:v>
                </c:pt>
                <c:pt idx="93">
                  <c:v>6.1064565595746263</c:v>
                </c:pt>
                <c:pt idx="94">
                  <c:v>6.1710303379086815</c:v>
                </c:pt>
                <c:pt idx="95">
                  <c:v>6.235586690207108</c:v>
                </c:pt>
                <c:pt idx="96">
                  <c:v>6.3001257206982268</c:v>
                </c:pt>
                <c:pt idx="97">
                  <c:v>6.3646475293156577</c:v>
                </c:pt>
                <c:pt idx="98">
                  <c:v>6.4291522116387618</c:v>
                </c:pt>
                <c:pt idx="99">
                  <c:v>6.4936398588348254</c:v>
                </c:pt>
                <c:pt idx="100">
                  <c:v>6.5581105576031984</c:v>
                </c:pt>
                <c:pt idx="101">
                  <c:v>6.6225643901215863</c:v>
                </c:pt>
                <c:pt idx="102">
                  <c:v>6.6870014339947197</c:v>
                </c:pt>
                <c:pt idx="103">
                  <c:v>6.7514217622055916</c:v>
                </c:pt>
                <c:pt idx="104">
                  <c:v>6.8158254430694845</c:v>
                </c:pt>
                <c:pt idx="105">
                  <c:v>6.8802125401909748</c:v>
                </c:pt>
                <c:pt idx="106">
                  <c:v>6.9445831124241133</c:v>
                </c:pt>
                <c:pt idx="107">
                  <c:v>7.0089372138359707</c:v>
                </c:pt>
                <c:pt idx="108">
                  <c:v>7.0732748936737186</c:v>
                </c:pt>
                <c:pt idx="109">
                  <c:v>7.1375961963354166</c:v>
                </c:pt>
                <c:pt idx="110">
                  <c:v>7.2019011613446562</c:v>
                </c:pt>
                <c:pt idx="111">
                  <c:v>7.2661898233292028</c:v>
                </c:pt>
                <c:pt idx="112">
                  <c:v>7.3304622120037557</c:v>
                </c:pt>
                <c:pt idx="113">
                  <c:v>7.3947183521569375</c:v>
                </c:pt>
                <c:pt idx="114">
                  <c:v>7.4589582636425993</c:v>
                </c:pt>
                <c:pt idx="115">
                  <c:v>7.5231819613755126</c:v>
                </c:pt>
                <c:pt idx="116">
                  <c:v>7.5873894553314996</c:v>
                </c:pt>
                <c:pt idx="117">
                  <c:v>7.6515807505520321</c:v>
                </c:pt>
                <c:pt idx="118">
                  <c:v>7.7157558471533125</c:v>
                </c:pt>
                <c:pt idx="119">
                  <c:v>7.7799147403398248</c:v>
                </c:pt>
                <c:pt idx="120">
                  <c:v>7.844057420422323</c:v>
                </c:pt>
                <c:pt idx="121">
                  <c:v>7.9081838728402163</c:v>
                </c:pt>
                <c:pt idx="122">
                  <c:v>7.9722940781882699</c:v>
                </c:pt>
                <c:pt idx="123">
                  <c:v>8.0363880122475422</c:v>
                </c:pt>
                <c:pt idx="124">
                  <c:v>8.1004656460204441</c:v>
                </c:pt>
                <c:pt idx="125">
                  <c:v>8.1645269457698078</c:v>
                </c:pt>
                <c:pt idx="126">
                  <c:v>8.2285718730618154</c:v>
                </c:pt>
                <c:pt idx="127">
                  <c:v>8.2926003848126371</c:v>
                </c:pt>
                <c:pt idx="128">
                  <c:v>8.3566124333386238</c:v>
                </c:pt>
                <c:pt idx="129">
                  <c:v>8.4206079664098574</c:v>
                </c:pt>
                <c:pt idx="130">
                  <c:v>8.4845869273068857</c:v>
                </c:pt>
                <c:pt idx="131">
                  <c:v>8.5485492548804487</c:v>
                </c:pt>
                <c:pt idx="132">
                  <c:v>8.6124948836139854</c:v>
                </c:pt>
                <c:pt idx="133">
                  <c:v>8.6764237436887175</c:v>
                </c:pt>
                <c:pt idx="134">
                  <c:v>8.7403357610511065</c:v>
                </c:pt>
                <c:pt idx="135">
                  <c:v>8.8042308574824659</c:v>
                </c:pt>
                <c:pt idx="136">
                  <c:v>8.8681089506705231</c:v>
                </c:pt>
                <c:pt idx="137">
                  <c:v>8.9319699542827191</c:v>
                </c:pt>
                <c:pt idx="138">
                  <c:v>8.9958137780410308</c:v>
                </c:pt>
                <c:pt idx="139">
                  <c:v>9.0596403277981228</c:v>
                </c:pt>
                <c:pt idx="140">
                  <c:v>9.1234495056146319</c:v>
                </c:pt>
                <c:pt idx="141">
                  <c:v>9.187241209837369</c:v>
                </c:pt>
                <c:pt idx="142">
                  <c:v>9.2510153351782805</c:v>
                </c:pt>
                <c:pt idx="143">
                  <c:v>9.3147717727939661</c:v>
                </c:pt>
                <c:pt idx="144">
                  <c:v>9.3785104103655961</c:v>
                </c:pt>
                <c:pt idx="145">
                  <c:v>9.4422311321790531</c:v>
                </c:pt>
                <c:pt idx="146">
                  <c:v>9.5059338192051506</c:v>
                </c:pt>
                <c:pt idx="147">
                  <c:v>9.5696183491797804</c:v>
                </c:pt>
                <c:pt idx="148">
                  <c:v>9.633284596683847</c:v>
                </c:pt>
                <c:pt idx="149">
                  <c:v>9.696932433222873</c:v>
                </c:pt>
                <c:pt idx="150">
                  <c:v>9.7605617273061434</c:v>
                </c:pt>
                <c:pt idx="151">
                  <c:v>9.8241723445252784</c:v>
                </c:pt>
                <c:pt idx="152">
                  <c:v>9.8877641476321596</c:v>
                </c:pt>
                <c:pt idx="153">
                  <c:v>9.9513369966160727</c:v>
                </c:pt>
                <c:pt idx="154">
                  <c:v>10.014890748780035</c:v>
                </c:pt>
                <c:pt idx="155">
                  <c:v>10.078425258816182</c:v>
                </c:pt>
                <c:pt idx="156">
                  <c:v>10.141940378880197</c:v>
                </c:pt>
                <c:pt idx="157">
                  <c:v>10.205435958664669</c:v>
                </c:pt>
                <c:pt idx="158">
                  <c:v>10.268911845471381</c:v>
                </c:pt>
                <c:pt idx="159">
                  <c:v>10.332367884282446</c:v>
                </c:pt>
                <c:pt idx="160">
                  <c:v>10.395803917830262</c:v>
                </c:pt>
                <c:pt idx="161">
                  <c:v>10.459219786666264</c:v>
                </c:pt>
                <c:pt idx="162">
                  <c:v>10.522615329228426</c:v>
                </c:pt>
                <c:pt idx="163">
                  <c:v>10.585990381907514</c:v>
                </c:pt>
                <c:pt idx="164">
                  <c:v>10.649344779112054</c:v>
                </c:pt>
                <c:pt idx="165">
                  <c:v>10.712678353332015</c:v>
                </c:pt>
                <c:pt idx="166">
                  <c:v>10.77599093520119</c:v>
                </c:pt>
                <c:pt idx="167">
                  <c:v>10.839282353558286</c:v>
                </c:pt>
                <c:pt idx="168">
                  <c:v>10.902552435506703</c:v>
                </c:pt>
                <c:pt idx="169">
                  <c:v>10.965801006473015</c:v>
                </c:pt>
                <c:pt idx="170">
                  <c:v>11.029027890264169</c:v>
                </c:pt>
                <c:pt idx="171">
                  <c:v>11.092232909123382</c:v>
                </c:pt>
                <c:pt idx="172">
                  <c:v>11.155415883784784</c:v>
                </c:pt>
                <c:pt idx="173">
                  <c:v>11.21857663352678</c:v>
                </c:pt>
                <c:pt idx="174">
                  <c:v>11.281714976224187</c:v>
                </c:pt>
                <c:pt idx="175">
                  <c:v>11.344830728399124</c:v>
                </c:pt>
                <c:pt idx="176">
                  <c:v>11.407923705270701</c:v>
                </c:pt>
                <c:pt idx="177">
                  <c:v>11.470993720803504</c:v>
                </c:pt>
                <c:pt idx="178">
                  <c:v>11.534040587754921</c:v>
                </c:pt>
                <c:pt idx="179">
                  <c:v>11.597064117721308</c:v>
                </c:pt>
                <c:pt idx="180">
                  <c:v>11.660064121183025</c:v>
                </c:pt>
                <c:pt idx="181">
                  <c:v>11.723040407548364</c:v>
                </c:pt>
                <c:pt idx="182">
                  <c:v>11.785992785196399</c:v>
                </c:pt>
                <c:pt idx="183">
                  <c:v>11.848921061518764</c:v>
                </c:pt>
                <c:pt idx="184">
                  <c:v>11.911825042960402</c:v>
                </c:pt>
                <c:pt idx="185">
                  <c:v>11.974704535059287</c:v>
                </c:pt>
                <c:pt idx="186">
                  <c:v>12.037559342485173</c:v>
                </c:pt>
                <c:pt idx="187">
                  <c:v>12.100389269077359</c:v>
                </c:pt>
                <c:pt idx="188">
                  <c:v>12.16319411788152</c:v>
                </c:pt>
                <c:pt idx="189">
                  <c:v>12.225973691185613</c:v>
                </c:pt>
                <c:pt idx="190">
                  <c:v>12.288727790554885</c:v>
                </c:pt>
                <c:pt idx="191">
                  <c:v>12.351456216866016</c:v>
                </c:pt>
                <c:pt idx="192">
                  <c:v>12.414158770340395</c:v>
                </c:pt>
                <c:pt idx="193">
                  <c:v>12.476835250576585</c:v>
                </c:pt>
                <c:pt idx="194">
                  <c:v>12.53948545658197</c:v>
                </c:pt>
                <c:pt idx="195">
                  <c:v>12.602109186803618</c:v>
                </c:pt>
                <c:pt idx="196">
                  <c:v>12.664706239158386</c:v>
                </c:pt>
                <c:pt idx="197">
                  <c:v>12.727276411062276</c:v>
                </c:pt>
                <c:pt idx="198">
                  <c:v>12.789819499459071</c:v>
                </c:pt>
                <c:pt idx="199">
                  <c:v>12.852335300848278</c:v>
                </c:pt>
                <c:pt idx="200">
                  <c:v>12.914823611312368</c:v>
                </c:pt>
                <c:pt idx="201">
                  <c:v>12.977284226543379</c:v>
                </c:pt>
                <c:pt idx="202">
                  <c:v>13.039716941868852</c:v>
                </c:pt>
                <c:pt idx="203">
                  <c:v>13.102121552277154</c:v>
                </c:pt>
                <c:pt idx="204">
                  <c:v>13.164497852442189</c:v>
                </c:pt>
                <c:pt idx="205">
                  <c:v>13.226845636747516</c:v>
                </c:pt>
                <c:pt idx="206">
                  <c:v>13.289164699309898</c:v>
                </c:pt>
                <c:pt idx="207">
                  <c:v>13.351454834002286</c:v>
                </c:pt>
                <c:pt idx="208">
                  <c:v>13.413715834476271</c:v>
                </c:pt>
                <c:pt idx="209">
                  <c:v>13.475947494184</c:v>
                </c:pt>
                <c:pt idx="210">
                  <c:v>13.538149606399587</c:v>
                </c:pt>
                <c:pt idx="211">
                  <c:v>13.600321964240024</c:v>
                </c:pt>
                <c:pt idx="212">
                  <c:v>13.662464360685613</c:v>
                </c:pt>
                <c:pt idx="213">
                  <c:v>13.724576588599929</c:v>
                </c:pt>
                <c:pt idx="214">
                  <c:v>13.786658440749322</c:v>
                </c:pt>
                <c:pt idx="215">
                  <c:v>13.848709709821989</c:v>
                </c:pt>
                <c:pt idx="216">
                  <c:v>13.910730188446601</c:v>
                </c:pt>
                <c:pt idx="217">
                  <c:v>13.972719669210527</c:v>
                </c:pt>
                <c:pt idx="218">
                  <c:v>14.034677944677638</c:v>
                </c:pt>
                <c:pt idx="219">
                  <c:v>14.096604807405736</c:v>
                </c:pt>
                <c:pt idx="220">
                  <c:v>14.158500049963578</c:v>
                </c:pt>
                <c:pt idx="221">
                  <c:v>14.220363464947543</c:v>
                </c:pt>
                <c:pt idx="222">
                  <c:v>14.28219484499793</c:v>
                </c:pt>
                <c:pt idx="223">
                  <c:v>14.34399398281491</c:v>
                </c:pt>
                <c:pt idx="224">
                  <c:v>14.405760671174129</c:v>
                </c:pt>
                <c:pt idx="225">
                  <c:v>14.467494702941979</c:v>
                </c:pt>
                <c:pt idx="226">
                  <c:v>14.52919587109055</c:v>
                </c:pt>
                <c:pt idx="227">
                  <c:v>14.590863968712268</c:v>
                </c:pt>
                <c:pt idx="228">
                  <c:v>14.652498789034217</c:v>
                </c:pt>
                <c:pt idx="229">
                  <c:v>14.714100125432171</c:v>
                </c:pt>
                <c:pt idx="230">
                  <c:v>14.775667771444338</c:v>
                </c:pt>
                <c:pt idx="231">
                  <c:v>14.837201520784811</c:v>
                </c:pt>
                <c:pt idx="232">
                  <c:v>14.898701167356757</c:v>
                </c:pt>
                <c:pt idx="233">
                  <c:v>14.960166505265329</c:v>
                </c:pt>
                <c:pt idx="234">
                  <c:v>15.021597328830321</c:v>
                </c:pt>
                <c:pt idx="235">
                  <c:v>15.082993432598572</c:v>
                </c:pt>
                <c:pt idx="236">
                  <c:v>15.144354611356114</c:v>
                </c:pt>
                <c:pt idx="237">
                  <c:v>15.205680660140089</c:v>
                </c:pt>
                <c:pt idx="238">
                  <c:v>15.266971374250428</c:v>
                </c:pt>
                <c:pt idx="239">
                  <c:v>15.328226549261293</c:v>
                </c:pt>
                <c:pt idx="240">
                  <c:v>15.38944598103231</c:v>
                </c:pt>
                <c:pt idx="241">
                  <c:v>15.450629465719574</c:v>
                </c:pt>
                <c:pt idx="242">
                  <c:v>15.511776799786446</c:v>
                </c:pt>
                <c:pt idx="243">
                  <c:v>15.572887780014142</c:v>
                </c:pt>
                <c:pt idx="244">
                  <c:v>15.633962203512118</c:v>
                </c:pt>
                <c:pt idx="245">
                  <c:v>15.694999867728264</c:v>
                </c:pt>
                <c:pt idx="246">
                  <c:v>15.756000570458898</c:v>
                </c:pt>
                <c:pt idx="247">
                  <c:v>15.816964109858576</c:v>
                </c:pt>
                <c:pt idx="248">
                  <c:v>15.877890284449721</c:v>
                </c:pt>
                <c:pt idx="249">
                  <c:v>15.938778893132069</c:v>
                </c:pt>
                <c:pt idx="250">
                  <c:v>15.999629735191936</c:v>
                </c:pt>
                <c:pt idx="251">
                  <c:v>16.06044261031133</c:v>
                </c:pt>
                <c:pt idx="252">
                  <c:v>16.121217318576875</c:v>
                </c:pt>
                <c:pt idx="253">
                  <c:v>16.181953660488581</c:v>
                </c:pt>
                <c:pt idx="254">
                  <c:v>16.242651436968469</c:v>
                </c:pt>
                <c:pt idx="255">
                  <c:v>16.303310449369004</c:v>
                </c:pt>
                <c:pt idx="256">
                  <c:v>16.363930499481416</c:v>
                </c:pt>
                <c:pt idx="257">
                  <c:v>16.424511389543841</c:v>
                </c:pt>
                <c:pt idx="258">
                  <c:v>16.485052922249331</c:v>
                </c:pt>
                <c:pt idx="259">
                  <c:v>16.545554900753714</c:v>
                </c:pt>
                <c:pt idx="260">
                  <c:v>16.60601712868332</c:v>
                </c:pt>
                <c:pt idx="261">
                  <c:v>16.666439410142559</c:v>
                </c:pt>
                <c:pt idx="262">
                  <c:v>16.726821549721382</c:v>
                </c:pt>
                <c:pt idx="263">
                  <c:v>16.787163352502589</c:v>
                </c:pt>
                <c:pt idx="264">
                  <c:v>16.847464624069026</c:v>
                </c:pt>
                <c:pt idx="265">
                  <c:v>16.907725170510645</c:v>
                </c:pt>
                <c:pt idx="266">
                  <c:v>16.967944798431439</c:v>
                </c:pt>
                <c:pt idx="267">
                  <c:v>17.028123314956268</c:v>
                </c:pt>
                <c:pt idx="268">
                  <c:v>17.08826052773755</c:v>
                </c:pt>
                <c:pt idx="269">
                  <c:v>17.148356244961839</c:v>
                </c:pt>
                <c:pt idx="270">
                  <c:v>17.2084102753563</c:v>
                </c:pt>
              </c:numCache>
            </c:numRef>
          </c:xVal>
          <c:yVal>
            <c:numRef>
              <c:f>'4ft'!$H$19:$H$289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4144"/>
        <c:axId val="632014536"/>
      </c:scatterChart>
      <c:valAx>
        <c:axId val="63201414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4536"/>
        <c:crosses val="max"/>
        <c:crossBetween val="midCat"/>
        <c:majorUnit val="2"/>
      </c:valAx>
      <c:valAx>
        <c:axId val="63201453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201414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'5ft'!$E$18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9.2921941970166719E-2</c:v>
                </c:pt>
                <c:pt idx="2">
                  <c:v>0.18578753075322729</c:v>
                </c:pt>
                <c:pt idx="3">
                  <c:v>0.27859702430141903</c:v>
                </c:pt>
                <c:pt idx="4">
                  <c:v>0.37135067950225897</c:v>
                </c:pt>
                <c:pt idx="5">
                  <c:v>0.46404875218007696</c:v>
                </c:pt>
                <c:pt idx="6">
                  <c:v>0.55669149709747523</c:v>
                </c:pt>
                <c:pt idx="7">
                  <c:v>0.64927916795671536</c:v>
                </c:pt>
                <c:pt idx="8">
                  <c:v>0.7418120174010312</c:v>
                </c:pt>
                <c:pt idx="9">
                  <c:v>0.83429029701586832</c:v>
                </c:pt>
                <c:pt idx="10">
                  <c:v>0.92671425733004864</c:v>
                </c:pt>
                <c:pt idx="11">
                  <c:v>1.0190841478168613</c:v>
                </c:pt>
                <c:pt idx="12">
                  <c:v>1.1114002168950776</c:v>
                </c:pt>
                <c:pt idx="13">
                  <c:v>1.2036627119298917</c:v>
                </c:pt>
                <c:pt idx="14">
                  <c:v>1.2958718792337844</c:v>
                </c:pt>
                <c:pt idx="15">
                  <c:v>1.3880279640673121</c:v>
                </c:pt>
                <c:pt idx="16">
                  <c:v>1.4801312106398186</c:v>
                </c:pt>
                <c:pt idx="17">
                  <c:v>1.57218186211007</c:v>
                </c:pt>
                <c:pt idx="18">
                  <c:v>1.6641801605868132</c:v>
                </c:pt>
                <c:pt idx="19">
                  <c:v>1.7561263471292561</c:v>
                </c:pt>
                <c:pt idx="20">
                  <c:v>1.8480206617474699</c:v>
                </c:pt>
                <c:pt idx="21">
                  <c:v>1.9398633434027135</c:v>
                </c:pt>
                <c:pt idx="22">
                  <c:v>2.0316546300076785</c:v>
                </c:pt>
                <c:pt idx="23">
                  <c:v>2.123394758426655</c:v>
                </c:pt>
                <c:pt idx="24">
                  <c:v>2.2150839644756193</c:v>
                </c:pt>
                <c:pt idx="25">
                  <c:v>2.3067224829222388</c:v>
                </c:pt>
                <c:pt idx="26">
                  <c:v>2.3983105474857997</c:v>
                </c:pt>
                <c:pt idx="27">
                  <c:v>2.4898483908370506</c:v>
                </c:pt>
                <c:pt idx="28">
                  <c:v>2.5813362445979675</c:v>
                </c:pt>
                <c:pt idx="29">
                  <c:v>2.6727743393414363</c:v>
                </c:pt>
                <c:pt idx="30">
                  <c:v>2.7641629045908522</c:v>
                </c:pt>
                <c:pt idx="31">
                  <c:v>2.8555021688196378</c:v>
                </c:pt>
                <c:pt idx="32">
                  <c:v>2.9467923594506775</c:v>
                </c:pt>
                <c:pt idx="33">
                  <c:v>3.0380337028556696</c:v>
                </c:pt>
                <c:pt idx="34">
                  <c:v>3.1292264243543921</c:v>
                </c:pt>
                <c:pt idx="35">
                  <c:v>3.2203707482138881</c:v>
                </c:pt>
                <c:pt idx="36">
                  <c:v>3.3114668976475627</c:v>
                </c:pt>
                <c:pt idx="37">
                  <c:v>3.4025150948141976</c:v>
                </c:pt>
                <c:pt idx="38">
                  <c:v>3.4935155608168782</c:v>
                </c:pt>
                <c:pt idx="39">
                  <c:v>3.5844685157018366</c:v>
                </c:pt>
                <c:pt idx="40">
                  <c:v>3.6753741784572065</c:v>
                </c:pt>
                <c:pt idx="41">
                  <c:v>3.7662327670116933</c:v>
                </c:pt>
                <c:pt idx="42">
                  <c:v>3.8570444982331553</c:v>
                </c:pt>
                <c:pt idx="43">
                  <c:v>3.947809587927098</c:v>
                </c:pt>
                <c:pt idx="44">
                  <c:v>4.038528250835081</c:v>
                </c:pt>
                <c:pt idx="45">
                  <c:v>4.129200700633036</c:v>
                </c:pt>
                <c:pt idx="46">
                  <c:v>4.219827149929495</c:v>
                </c:pt>
                <c:pt idx="47">
                  <c:v>4.3104078102637322</c:v>
                </c:pt>
                <c:pt idx="48">
                  <c:v>4.4009428921038154</c:v>
                </c:pt>
                <c:pt idx="49">
                  <c:v>4.4914326048445643</c:v>
                </c:pt>
                <c:pt idx="50">
                  <c:v>4.5818771568054251</c:v>
                </c:pt>
                <c:pt idx="51">
                  <c:v>4.6722767552282471</c:v>
                </c:pt>
                <c:pt idx="52">
                  <c:v>4.7626316062749758</c:v>
                </c:pt>
                <c:pt idx="53">
                  <c:v>4.8529419150252489</c:v>
                </c:pt>
                <c:pt idx="54">
                  <c:v>4.9432078854739059</c:v>
                </c:pt>
                <c:pt idx="55">
                  <c:v>5.0334297205284013</c:v>
                </c:pt>
                <c:pt idx="56">
                  <c:v>5.1236076220061308</c:v>
                </c:pt>
                <c:pt idx="57">
                  <c:v>5.2137417906316594</c:v>
                </c:pt>
                <c:pt idx="58">
                  <c:v>5.3038324260338641</c:v>
                </c:pt>
                <c:pt idx="59">
                  <c:v>5.393879726742977</c:v>
                </c:pt>
                <c:pt idx="60">
                  <c:v>5.4838838901875402</c:v>
                </c:pt>
                <c:pt idx="61">
                  <c:v>5.5738451126912683</c:v>
                </c:pt>
                <c:pt idx="62">
                  <c:v>5.663763589469812</c:v>
                </c:pt>
                <c:pt idx="63">
                  <c:v>5.7536395146274355</c:v>
                </c:pt>
                <c:pt idx="64">
                  <c:v>5.8434730811535971</c:v>
                </c:pt>
                <c:pt idx="65">
                  <c:v>5.9332644809194353</c:v>
                </c:pt>
                <c:pt idx="66">
                  <c:v>6.0230139046741629</c:v>
                </c:pt>
                <c:pt idx="67">
                  <c:v>6.1127215420413696</c:v>
                </c:pt>
                <c:pt idx="68">
                  <c:v>6.202387581515227</c:v>
                </c:pt>
                <c:pt idx="69">
                  <c:v>6.2920122104566039</c:v>
                </c:pt>
                <c:pt idx="70">
                  <c:v>6.3815956150890862</c:v>
                </c:pt>
                <c:pt idx="71">
                  <c:v>6.4711379804949036</c:v>
                </c:pt>
                <c:pt idx="72">
                  <c:v>6.5606394906107637</c:v>
                </c:pt>
                <c:pt idx="73">
                  <c:v>6.650100328223596</c:v>
                </c:pt>
                <c:pt idx="74">
                  <c:v>6.7395206749661973</c:v>
                </c:pt>
                <c:pt idx="75">
                  <c:v>6.8289007113127909</c:v>
                </c:pt>
                <c:pt idx="76">
                  <c:v>6.9182406165744883</c:v>
                </c:pt>
                <c:pt idx="77">
                  <c:v>7.0075405688946644</c:v>
                </c:pt>
                <c:pt idx="78">
                  <c:v>7.0968007452442388</c:v>
                </c:pt>
                <c:pt idx="79">
                  <c:v>7.1860213214168658</c:v>
                </c:pt>
                <c:pt idx="80">
                  <c:v>7.2752024720240343</c:v>
                </c:pt>
                <c:pt idx="81">
                  <c:v>7.3643443704900804</c:v>
                </c:pt>
                <c:pt idx="82">
                  <c:v>7.4534471890471083</c:v>
                </c:pt>
                <c:pt idx="83">
                  <c:v>7.5425110987298227</c:v>
                </c:pt>
                <c:pt idx="84">
                  <c:v>7.6315362693702751</c:v>
                </c:pt>
                <c:pt idx="85">
                  <c:v>7.7205228695925241</c:v>
                </c:pt>
                <c:pt idx="86">
                  <c:v>7.8094710668072045</c:v>
                </c:pt>
                <c:pt idx="87">
                  <c:v>7.8983810272060175</c:v>
                </c:pt>
                <c:pt idx="88">
                  <c:v>7.9872529157561329</c:v>
                </c:pt>
                <c:pt idx="89">
                  <c:v>8.0760868961945107</c:v>
                </c:pt>
                <c:pt idx="90">
                  <c:v>8.164883131022135</c:v>
                </c:pt>
                <c:pt idx="91">
                  <c:v>8.2536417814981782</c:v>
                </c:pt>
                <c:pt idx="92">
                  <c:v>8.3423630076340718</c:v>
                </c:pt>
                <c:pt idx="93">
                  <c:v>8.4310469681875109</c:v>
                </c:pt>
                <c:pt idx="94">
                  <c:v>8.5196938206563733</c:v>
                </c:pt>
                <c:pt idx="95">
                  <c:v>8.6083037212725699</c:v>
                </c:pt>
                <c:pt idx="96">
                  <c:v>8.6968768249958135</c:v>
                </c:pt>
                <c:pt idx="97">
                  <c:v>8.7854132855073281</c:v>
                </c:pt>
                <c:pt idx="98">
                  <c:v>8.8739132552034725</c:v>
                </c:pt>
                <c:pt idx="99">
                  <c:v>8.9623768851893058</c:v>
                </c:pt>
                <c:pt idx="100">
                  <c:v>9.050804325272086</c:v>
                </c:pt>
                <c:pt idx="101">
                  <c:v>9.1391957239546944</c:v>
                </c:pt>
                <c:pt idx="102">
                  <c:v>9.2275512284290109</c:v>
                </c:pt>
                <c:pt idx="103">
                  <c:v>9.3158709845692211</c:v>
                </c:pt>
                <c:pt idx="104">
                  <c:v>9.4041551369250644</c:v>
                </c:pt>
                <c:pt idx="105">
                  <c:v>9.4924038287150303</c:v>
                </c:pt>
                <c:pt idx="106">
                  <c:v>9.5806172018194999</c:v>
                </c:pt>
                <c:pt idx="107">
                  <c:v>9.668795396773838</c:v>
                </c:pt>
                <c:pt idx="108">
                  <c:v>9.756938552761433</c:v>
                </c:pt>
                <c:pt idx="109">
                  <c:v>9.8450468076066997</c:v>
                </c:pt>
                <c:pt idx="110">
                  <c:v>9.9331202977680295</c:v>
                </c:pt>
                <c:pt idx="111">
                  <c:v>10.021159158330709</c:v>
                </c:pt>
                <c:pt idx="112">
                  <c:v>10.109163522999806</c:v>
                </c:pt>
                <c:pt idx="113">
                  <c:v>10.197133524093005</c:v>
                </c:pt>
                <c:pt idx="114">
                  <c:v>10.285069292533437</c:v>
                </c:pt>
                <c:pt idx="115">
                  <c:v>10.372970957842465</c:v>
                </c:pt>
                <c:pt idx="116">
                  <c:v>10.460838648132452</c:v>
                </c:pt>
                <c:pt idx="117">
                  <c:v>10.548672490099513</c:v>
                </c:pt>
                <c:pt idx="118">
                  <c:v>10.636472609016248</c:v>
                </c:pt>
                <c:pt idx="119">
                  <c:v>10.72423912872447</c:v>
                </c:pt>
                <c:pt idx="120">
                  <c:v>10.811972171627913</c:v>
                </c:pt>
                <c:pt idx="121">
                  <c:v>10.899671858684947</c:v>
                </c:pt>
                <c:pt idx="122">
                  <c:v>10.987338309401295</c:v>
                </c:pt>
                <c:pt idx="123">
                  <c:v>11.074971641822742</c:v>
                </c:pt>
                <c:pt idx="124">
                  <c:v>11.16257197252787</c:v>
                </c:pt>
                <c:pt idx="125">
                  <c:v>11.250139416620796</c:v>
                </c:pt>
                <c:pt idx="126">
                  <c:v>11.337674087723927</c:v>
                </c:pt>
                <c:pt idx="127">
                  <c:v>11.425176097970754</c:v>
                </c:pt>
                <c:pt idx="128">
                  <c:v>11.512645557998647</c:v>
                </c:pt>
                <c:pt idx="129">
                  <c:v>11.600082576941709</c:v>
                </c:pt>
                <c:pt idx="130">
                  <c:v>11.687487262423652</c:v>
                </c:pt>
                <c:pt idx="131">
                  <c:v>11.774859720550722</c:v>
                </c:pt>
                <c:pt idx="132">
                  <c:v>11.862200055904671</c:v>
                </c:pt>
                <c:pt idx="133">
                  <c:v>11.949508371535774</c:v>
                </c:pt>
                <c:pt idx="134">
                  <c:v>12.036784768955922</c:v>
                </c:pt>
                <c:pt idx="135">
                  <c:v>12.124029348131762</c:v>
                </c:pt>
                <c:pt idx="136">
                  <c:v>12.211242207477913</c:v>
                </c:pt>
                <c:pt idx="137">
                  <c:v>12.298423443850254</c:v>
                </c:pt>
                <c:pt idx="138">
                  <c:v>12.385573152539303</c:v>
                </c:pt>
                <c:pt idx="139">
                  <c:v>12.47269142726366</c:v>
                </c:pt>
                <c:pt idx="140">
                  <c:v>12.559778360163566</c:v>
                </c:pt>
                <c:pt idx="141">
                  <c:v>12.64683404179454</c:v>
                </c:pt>
                <c:pt idx="142">
                  <c:v>12.733858561121131</c:v>
                </c:pt>
                <c:pt idx="143">
                  <c:v>12.820852005510774</c:v>
                </c:pt>
                <c:pt idx="144">
                  <c:v>12.907814460727758</c:v>
                </c:pt>
                <c:pt idx="145">
                  <c:v>12.994746010927324</c:v>
                </c:pt>
                <c:pt idx="146">
                  <c:v>13.081646738649875</c:v>
                </c:pt>
                <c:pt idx="147">
                  <c:v>13.16851672481533</c:v>
                </c:pt>
                <c:pt idx="148">
                  <c:v>13.255356048717614</c:v>
                </c:pt>
                <c:pt idx="149">
                  <c:v>13.342164788019284</c:v>
                </c:pt>
                <c:pt idx="150">
                  <c:v>13.428943018746319</c:v>
                </c:pt>
                <c:pt idx="151">
                  <c:v>13.515690815283046</c:v>
                </c:pt>
                <c:pt idx="152">
                  <c:v>13.602408250367249</c:v>
                </c:pt>
                <c:pt idx="153">
                  <c:v>13.689095395085431</c:v>
                </c:pt>
                <c:pt idx="154">
                  <c:v>13.775752318868244</c:v>
                </c:pt>
                <c:pt idx="155">
                  <c:v>13.862379089486121</c:v>
                </c:pt>
                <c:pt idx="156">
                  <c:v>13.94897577304506</c:v>
                </c:pt>
                <c:pt idx="157">
                  <c:v>14.035542433982625</c:v>
                </c:pt>
                <c:pt idx="158">
                  <c:v>14.122079135064132</c:v>
                </c:pt>
                <c:pt idx="159">
                  <c:v>14.208585937379022</c:v>
                </c:pt>
                <c:pt idx="160">
                  <c:v>14.295062900337465</c:v>
                </c:pt>
                <c:pt idx="161">
                  <c:v>14.381510081667154</c:v>
                </c:pt>
                <c:pt idx="162">
                  <c:v>14.467927537410322</c:v>
                </c:pt>
                <c:pt idx="163">
                  <c:v>14.554315321920985</c:v>
                </c:pt>
                <c:pt idx="164">
                  <c:v>14.640673487862395</c:v>
                </c:pt>
                <c:pt idx="165">
                  <c:v>14.727002086204743</c:v>
                </c:pt>
                <c:pt idx="166">
                  <c:v>14.813301166223079</c:v>
                </c:pt>
                <c:pt idx="167">
                  <c:v>14.899570775495478</c:v>
                </c:pt>
                <c:pt idx="168">
                  <c:v>14.985810959901452</c:v>
                </c:pt>
                <c:pt idx="169">
                  <c:v>15.072021763620601</c:v>
                </c:pt>
                <c:pt idx="170">
                  <c:v>15.158203229131525</c:v>
                </c:pt>
                <c:pt idx="171">
                  <c:v>15.244355397210976</c:v>
                </c:pt>
                <c:pt idx="172">
                  <c:v>15.330478306933284</c:v>
                </c:pt>
                <c:pt idx="173">
                  <c:v>15.416571995670029</c:v>
                </c:pt>
                <c:pt idx="174">
                  <c:v>15.502636499089991</c:v>
                </c:pt>
                <c:pt idx="175">
                  <c:v>15.588671851159349</c:v>
                </c:pt>
                <c:pt idx="176">
                  <c:v>15.674678084142167</c:v>
                </c:pt>
                <c:pt idx="177">
                  <c:v>15.760655228601143</c:v>
                </c:pt>
                <c:pt idx="178">
                  <c:v>15.846603313398633</c:v>
                </c:pt>
                <c:pt idx="179">
                  <c:v>15.932522365697947</c:v>
                </c:pt>
                <c:pt idx="180">
                  <c:v>16.018412410964928</c:v>
                </c:pt>
                <c:pt idx="181">
                  <c:v>16.104273472969812</c:v>
                </c:pt>
                <c:pt idx="182">
                  <c:v>16.190105573789353</c:v>
                </c:pt>
                <c:pt idx="183">
                  <c:v>16.275908733809249</c:v>
                </c:pt>
                <c:pt idx="184">
                  <c:v>16.361682971726836</c:v>
                </c:pt>
                <c:pt idx="185">
                  <c:v>16.447428304554069</c:v>
                </c:pt>
                <c:pt idx="186">
                  <c:v>16.533144747620778</c:v>
                </c:pt>
                <c:pt idx="187">
                  <c:v>16.618832314578221</c:v>
                </c:pt>
                <c:pt idx="188">
                  <c:v>16.704491017402901</c:v>
                </c:pt>
                <c:pt idx="189">
                  <c:v>16.790120866400677</c:v>
                </c:pt>
                <c:pt idx="190">
                  <c:v>16.875721870211155</c:v>
                </c:pt>
                <c:pt idx="191">
                  <c:v>16.961294035812347</c:v>
                </c:pt>
                <c:pt idx="192">
                  <c:v>17.046837368525619</c:v>
                </c:pt>
                <c:pt idx="193">
                  <c:v>17.132351872020912</c:v>
                </c:pt>
                <c:pt idx="194">
                  <c:v>17.21783754832224</c:v>
                </c:pt>
                <c:pt idx="195">
                  <c:v>17.303294397813453</c:v>
                </c:pt>
                <c:pt idx="196">
                  <c:v>17.388722419244278</c:v>
                </c:pt>
                <c:pt idx="197">
                  <c:v>17.474121609736624</c:v>
                </c:pt>
                <c:pt idx="198">
                  <c:v>17.55949196479116</c:v>
                </c:pt>
                <c:pt idx="199">
                  <c:v>17.644833478294142</c:v>
                </c:pt>
                <c:pt idx="200">
                  <c:v>17.730146142524504</c:v>
                </c:pt>
                <c:pt idx="201">
                  <c:v>17.815429948161214</c:v>
                </c:pt>
                <c:pt idx="202">
                  <c:v>17.900684884290872</c:v>
                </c:pt>
                <c:pt idx="203">
                  <c:v>17.985910938415557</c:v>
                </c:pt>
                <c:pt idx="204">
                  <c:v>18.071108096460922</c:v>
                </c:pt>
                <c:pt idx="205">
                  <c:v>18.156276342784526</c:v>
                </c:pt>
                <c:pt idx="206">
                  <c:v>18.241415660184412</c:v>
                </c:pt>
                <c:pt idx="207">
                  <c:v>18.326526029907892</c:v>
                </c:pt>
                <c:pt idx="208">
                  <c:v>18.411607431660599</c:v>
                </c:pt>
                <c:pt idx="209">
                  <c:v>18.496659843615713</c:v>
                </c:pt>
                <c:pt idx="210">
                  <c:v>18.581683242423445</c:v>
                </c:pt>
                <c:pt idx="211">
                  <c:v>18.666677603220716</c:v>
                </c:pt>
                <c:pt idx="212">
                  <c:v>18.751642899641041</c:v>
                </c:pt>
                <c:pt idx="213">
                  <c:v>18.836579103824615</c:v>
                </c:pt>
                <c:pt idx="214">
                  <c:v>18.921486186428602</c:v>
                </c:pt>
                <c:pt idx="215">
                  <c:v>19.006364116637616</c:v>
                </c:pt>
                <c:pt idx="216">
                  <c:v>19.091212862174377</c:v>
                </c:pt>
                <c:pt idx="217">
                  <c:v>19.176032389310553</c:v>
                </c:pt>
                <c:pt idx="218">
                  <c:v>19.260822662877779</c:v>
                </c:pt>
                <c:pt idx="219">
                  <c:v>19.345583646278836</c:v>
                </c:pt>
                <c:pt idx="220">
                  <c:v>19.430315301499</c:v>
                </c:pt>
                <c:pt idx="221">
                  <c:v>19.515017589117548</c:v>
                </c:pt>
                <c:pt idx="222">
                  <c:v>19.599690468319405</c:v>
                </c:pt>
                <c:pt idx="223">
                  <c:v>19.684333896906946</c:v>
                </c:pt>
                <c:pt idx="224">
                  <c:v>19.76894783131193</c:v>
                </c:pt>
                <c:pt idx="225">
                  <c:v>19.853532226607566</c:v>
                </c:pt>
                <c:pt idx="226">
                  <c:v>19.938087036520717</c:v>
                </c:pt>
                <c:pt idx="227">
                  <c:v>20.022612213444209</c:v>
                </c:pt>
                <c:pt idx="228">
                  <c:v>20.107107708449266</c:v>
                </c:pt>
                <c:pt idx="229">
                  <c:v>20.191573471298049</c:v>
                </c:pt>
                <c:pt idx="230">
                  <c:v>20.276009450456296</c:v>
                </c:pt>
                <c:pt idx="231">
                  <c:v>20.360415593106062</c:v>
                </c:pt>
                <c:pt idx="232">
                  <c:v>20.444791845158548</c:v>
                </c:pt>
                <c:pt idx="233">
                  <c:v>20.529138151267027</c:v>
                </c:pt>
                <c:pt idx="234">
                  <c:v>20.613454454839822</c:v>
                </c:pt>
                <c:pt idx="235">
                  <c:v>20.697740698053387</c:v>
                </c:pt>
                <c:pt idx="236">
                  <c:v>20.781996821865437</c:v>
                </c:pt>
                <c:pt idx="237">
                  <c:v>20.866222766028155</c:v>
                </c:pt>
                <c:pt idx="238">
                  <c:v>20.950418469101439</c:v>
                </c:pt>
                <c:pt idx="239">
                  <c:v>21.034583868466218</c:v>
                </c:pt>
                <c:pt idx="240">
                  <c:v>21.118718900337793</c:v>
                </c:pt>
                <c:pt idx="241">
                  <c:v>21.202823499779246</c:v>
                </c:pt>
                <c:pt idx="242">
                  <c:v>21.286897600714866</c:v>
                </c:pt>
                <c:pt idx="243">
                  <c:v>21.3709411359436</c:v>
                </c:pt>
                <c:pt idx="244">
                  <c:v>21.454954037152557</c:v>
                </c:pt>
                <c:pt idx="245">
                  <c:v>21.5389362349305</c:v>
                </c:pt>
                <c:pt idx="246">
                  <c:v>21.622887658781373</c:v>
                </c:pt>
                <c:pt idx="247">
                  <c:v>21.706808237137842</c:v>
                </c:pt>
                <c:pt idx="248">
                  <c:v>21.79069789737483</c:v>
                </c:pt>
                <c:pt idx="249">
                  <c:v>21.874556565823056</c:v>
                </c:pt>
                <c:pt idx="250">
                  <c:v>21.958384167782583</c:v>
                </c:pt>
                <c:pt idx="251">
                  <c:v>22.04218062753635</c:v>
                </c:pt>
                <c:pt idx="252">
                  <c:v>22.125945868363694</c:v>
                </c:pt>
                <c:pt idx="253">
                  <c:v>22.209679812553858</c:v>
                </c:pt>
                <c:pt idx="254">
                  <c:v>22.293382381419487</c:v>
                </c:pt>
                <c:pt idx="255">
                  <c:v>22.37705349531009</c:v>
                </c:pt>
                <c:pt idx="256">
                  <c:v>22.460693073625475</c:v>
                </c:pt>
                <c:pt idx="257">
                  <c:v>22.544301034829179</c:v>
                </c:pt>
                <c:pt idx="258">
                  <c:v>22.627877296461826</c:v>
                </c:pt>
                <c:pt idx="259">
                  <c:v>22.711421775154481</c:v>
                </c:pt>
                <c:pt idx="260">
                  <c:v>22.794934386641948</c:v>
                </c:pt>
                <c:pt idx="261">
                  <c:v>22.878415045776034</c:v>
                </c:pt>
                <c:pt idx="262">
                  <c:v>22.961863666538754</c:v>
                </c:pt>
                <c:pt idx="263">
                  <c:v>23.045280162055494</c:v>
                </c:pt>
                <c:pt idx="264">
                  <c:v>23.128664444608134</c:v>
                </c:pt>
                <c:pt idx="265">
                  <c:v>23.212016425648091</c:v>
                </c:pt>
                <c:pt idx="266">
                  <c:v>23.295336015809337</c:v>
                </c:pt>
                <c:pt idx="267">
                  <c:v>23.378623124921319</c:v>
                </c:pt>
                <c:pt idx="268">
                  <c:v>23.461877662021859</c:v>
                </c:pt>
                <c:pt idx="269">
                  <c:v>23.545099535369953</c:v>
                </c:pt>
                <c:pt idx="270">
                  <c:v>23.628288652458533</c:v>
                </c:pt>
              </c:numCache>
            </c:numRef>
          </c:xVal>
          <c:yVal>
            <c:numRef>
              <c:f>'5ft'!$E$19:$E$289</c:f>
              <c:numCache>
                <c:formatCode>General</c:formatCode>
                <c:ptCount val="271"/>
                <c:pt idx="0">
                  <c:v>1.3327763923792064</c:v>
                </c:pt>
                <c:pt idx="1">
                  <c:v>1.4560596806990045</c:v>
                </c:pt>
                <c:pt idx="2">
                  <c:v>1.5786166790793539</c:v>
                </c:pt>
                <c:pt idx="3">
                  <c:v>1.7004481233084465</c:v>
                </c:pt>
                <c:pt idx="4">
                  <c:v>1.8215547443941191</c:v>
                </c:pt>
                <c:pt idx="5">
                  <c:v>1.941937268584214</c:v>
                </c:pt>
                <c:pt idx="6">
                  <c:v>2.061596417386844</c:v>
                </c:pt>
                <c:pt idx="7">
                  <c:v>2.1805329075905644</c:v>
                </c:pt>
                <c:pt idx="8">
                  <c:v>2.2987474512844557</c:v>
                </c:pt>
                <c:pt idx="9">
                  <c:v>2.4162407558781132</c:v>
                </c:pt>
                <c:pt idx="10">
                  <c:v>2.5330135241215537</c:v>
                </c:pt>
                <c:pt idx="11">
                  <c:v>2.6490664541250339</c:v>
                </c:pt>
                <c:pt idx="12">
                  <c:v>2.7644002393787868</c:v>
                </c:pt>
                <c:pt idx="13">
                  <c:v>2.8790155687726768</c:v>
                </c:pt>
                <c:pt idx="14">
                  <c:v>2.9929131266157745</c:v>
                </c:pt>
                <c:pt idx="15">
                  <c:v>3.1060935926558551</c:v>
                </c:pt>
                <c:pt idx="16">
                  <c:v>3.2185576420988222</c:v>
                </c:pt>
                <c:pt idx="17">
                  <c:v>3.3303059456280573</c:v>
                </c:pt>
                <c:pt idx="18">
                  <c:v>3.441339169423697</c:v>
                </c:pt>
                <c:pt idx="19">
                  <c:v>3.5516579751818451</c:v>
                </c:pt>
                <c:pt idx="20">
                  <c:v>3.6612630201337133</c:v>
                </c:pt>
                <c:pt idx="21">
                  <c:v>3.7701549570647002</c:v>
                </c:pt>
                <c:pt idx="22">
                  <c:v>3.8783344343334054</c:v>
                </c:pt>
                <c:pt idx="23">
                  <c:v>3.9858020958905853</c:v>
                </c:pt>
                <c:pt idx="24">
                  <c:v>4.0925585812980483</c:v>
                </c:pt>
                <c:pt idx="25">
                  <c:v>4.1986045257474958</c:v>
                </c:pt>
                <c:pt idx="26">
                  <c:v>4.3039405600793073</c:v>
                </c:pt>
                <c:pt idx="27">
                  <c:v>4.4085673108012742</c:v>
                </c:pt>
                <c:pt idx="28">
                  <c:v>4.5124854001072858</c:v>
                </c:pt>
                <c:pt idx="29">
                  <c:v>4.615695445895966</c:v>
                </c:pt>
                <c:pt idx="30">
                  <c:v>4.7181980617892663</c:v>
                </c:pt>
                <c:pt idx="31">
                  <c:v>4.8199938571510152</c:v>
                </c:pt>
                <c:pt idx="32">
                  <c:v>4.9210834371054268</c:v>
                </c:pt>
                <c:pt idx="33">
                  <c:v>5.0214674025555732</c:v>
                </c:pt>
                <c:pt idx="34">
                  <c:v>5.1211463502018209</c:v>
                </c:pt>
                <c:pt idx="35">
                  <c:v>5.2201208725602326</c:v>
                </c:pt>
                <c:pt idx="36">
                  <c:v>5.318391557980938</c:v>
                </c:pt>
                <c:pt idx="37">
                  <c:v>5.4159589906664802</c:v>
                </c:pt>
                <c:pt idx="38">
                  <c:v>5.5128237506901314</c:v>
                </c:pt>
                <c:pt idx="39">
                  <c:v>5.6089864140141863</c:v>
                </c:pt>
                <c:pt idx="40">
                  <c:v>5.7044475525082383</c:v>
                </c:pt>
                <c:pt idx="41">
                  <c:v>5.7992077339674335</c:v>
                </c:pt>
                <c:pt idx="42">
                  <c:v>5.8932675221307083</c:v>
                </c:pt>
                <c:pt idx="43">
                  <c:v>5.9866274766990184</c:v>
                </c:pt>
                <c:pt idx="44">
                  <c:v>6.0792881533535539</c:v>
                </c:pt>
                <c:pt idx="45">
                  <c:v>6.1712501037739464</c:v>
                </c:pt>
                <c:pt idx="46">
                  <c:v>6.2625138756564747</c:v>
                </c:pt>
                <c:pt idx="47">
                  <c:v>6.3530800127322626</c:v>
                </c:pt>
                <c:pt idx="48">
                  <c:v>6.4429490547854815</c:v>
                </c:pt>
                <c:pt idx="49">
                  <c:v>6.5321215376715545</c:v>
                </c:pt>
                <c:pt idx="50">
                  <c:v>6.6205979933353651</c:v>
                </c:pt>
                <c:pt idx="51">
                  <c:v>6.7083789498294797</c:v>
                </c:pt>
                <c:pt idx="52">
                  <c:v>6.7954649313323729</c:v>
                </c:pt>
                <c:pt idx="53">
                  <c:v>6.8818564581666779</c:v>
                </c:pt>
                <c:pt idx="54">
                  <c:v>6.9675540468174448</c:v>
                </c:pt>
                <c:pt idx="55">
                  <c:v>7.052558209950428</c:v>
                </c:pt>
                <c:pt idx="56">
                  <c:v>7.1368694564303894</c:v>
                </c:pt>
                <c:pt idx="57">
                  <c:v>7.2204882913394322</c:v>
                </c:pt>
                <c:pt idx="58">
                  <c:v>7.303415215995364</c:v>
                </c:pt>
                <c:pt idx="59">
                  <c:v>7.3856507279700931</c:v>
                </c:pt>
                <c:pt idx="60">
                  <c:v>7.4671953211080577</c:v>
                </c:pt>
                <c:pt idx="61">
                  <c:v>7.5480494855446976</c:v>
                </c:pt>
                <c:pt idx="62">
                  <c:v>7.6282137077249628</c:v>
                </c:pt>
                <c:pt idx="63">
                  <c:v>7.7076884704218758</c:v>
                </c:pt>
                <c:pt idx="64">
                  <c:v>7.7864742527551334</c:v>
                </c:pt>
                <c:pt idx="65">
                  <c:v>7.8645715302097665</c:v>
                </c:pt>
                <c:pt idx="66">
                  <c:v>7.9419807746548514</c:v>
                </c:pt>
                <c:pt idx="67">
                  <c:v>8.018702454362284</c:v>
                </c:pt>
                <c:pt idx="68">
                  <c:v>8.0947370340256111</c:v>
                </c:pt>
                <c:pt idx="69">
                  <c:v>8.1700849747789288</c:v>
                </c:pt>
                <c:pt idx="70">
                  <c:v>8.2447467342158482</c:v>
                </c:pt>
                <c:pt idx="71">
                  <c:v>8.3187227664085412</c:v>
                </c:pt>
                <c:pt idx="72">
                  <c:v>8.3920135219268488</c:v>
                </c:pt>
                <c:pt idx="73">
                  <c:v>8.4646194478574781</c:v>
                </c:pt>
                <c:pt idx="74">
                  <c:v>8.5365409878232796</c:v>
                </c:pt>
                <c:pt idx="75">
                  <c:v>8.6077785820026111</c:v>
                </c:pt>
                <c:pt idx="76">
                  <c:v>8.6783326671487906</c:v>
                </c:pt>
                <c:pt idx="77">
                  <c:v>8.7482036766096432</c:v>
                </c:pt>
                <c:pt idx="78">
                  <c:v>8.817392040347146</c:v>
                </c:pt>
                <c:pt idx="79">
                  <c:v>8.8858981849571705</c:v>
                </c:pt>
                <c:pt idx="80">
                  <c:v>8.9537225336893354</c:v>
                </c:pt>
                <c:pt idx="81">
                  <c:v>9.0208655064669632</c:v>
                </c:pt>
                <c:pt idx="82">
                  <c:v>9.0873275199071522</c:v>
                </c:pt>
                <c:pt idx="83">
                  <c:v>9.1531089873409606</c:v>
                </c:pt>
                <c:pt idx="84">
                  <c:v>9.2182103188337123</c:v>
                </c:pt>
                <c:pt idx="85">
                  <c:v>9.2826319212054269</c:v>
                </c:pt>
                <c:pt idx="86">
                  <c:v>9.3463741980513735</c:v>
                </c:pt>
                <c:pt idx="87">
                  <c:v>9.4094375497627603</c:v>
                </c:pt>
                <c:pt idx="88">
                  <c:v>9.4718223735475569</c:v>
                </c:pt>
                <c:pt idx="89">
                  <c:v>9.5335290634514518</c:v>
                </c:pt>
                <c:pt idx="90">
                  <c:v>9.5945580103789592</c:v>
                </c:pt>
                <c:pt idx="91">
                  <c:v>9.6549096021146674</c:v>
                </c:pt>
                <c:pt idx="92">
                  <c:v>9.7145842233446391</c:v>
                </c:pt>
                <c:pt idx="93">
                  <c:v>9.7735822556779635</c:v>
                </c:pt>
                <c:pt idx="94">
                  <c:v>9.8319040776684705</c:v>
                </c:pt>
                <c:pt idx="95">
                  <c:v>9.8895500648366035</c:v>
                </c:pt>
                <c:pt idx="96">
                  <c:v>9.9465205896914561</c:v>
                </c:pt>
                <c:pt idx="97">
                  <c:v>10.002816021752984</c:v>
                </c:pt>
                <c:pt idx="98">
                  <c:v>10.058436727574387</c:v>
                </c:pt>
                <c:pt idx="99">
                  <c:v>10.113383070764664</c:v>
                </c:pt>
                <c:pt idx="100">
                  <c:v>10.167655412011355</c:v>
                </c:pt>
                <c:pt idx="101">
                  <c:v>10.221254109103462</c:v>
                </c:pt>
                <c:pt idx="102">
                  <c:v>10.274179516954566</c:v>
                </c:pt>
                <c:pt idx="103">
                  <c:v>10.326431987626126</c:v>
                </c:pt>
                <c:pt idx="104">
                  <c:v>10.378011870350978</c:v>
                </c:pt>
                <c:pt idx="105">
                  <c:v>10.428919511557035</c:v>
                </c:pt>
                <c:pt idx="106">
                  <c:v>10.479155254891188</c:v>
                </c:pt>
                <c:pt idx="107">
                  <c:v>10.528719441243409</c:v>
                </c:pt>
                <c:pt idx="108">
                  <c:v>10.577612408771069</c:v>
                </c:pt>
                <c:pt idx="109">
                  <c:v>10.625834492923465</c:v>
                </c:pt>
                <c:pt idx="110">
                  <c:v>10.673386026466568</c:v>
                </c:pt>
                <c:pt idx="111">
                  <c:v>10.720267339507982</c:v>
                </c:pt>
                <c:pt idx="112">
                  <c:v>10.766478759522137</c:v>
                </c:pt>
                <c:pt idx="113">
                  <c:v>10.812020611375692</c:v>
                </c:pt>
                <c:pt idx="114">
                  <c:v>10.856893217353184</c:v>
                </c:pt>
                <c:pt idx="115">
                  <c:v>10.901096897182894</c:v>
                </c:pt>
                <c:pt idx="116">
                  <c:v>10.944631968062955</c:v>
                </c:pt>
                <c:pt idx="117">
                  <c:v>10.987498744687699</c:v>
                </c:pt>
                <c:pt idx="118">
                  <c:v>11.029697539274229</c:v>
                </c:pt>
                <c:pt idx="119">
                  <c:v>11.071228661589258</c:v>
                </c:pt>
                <c:pt idx="120">
                  <c:v>11.112092418976163</c:v>
                </c:pt>
                <c:pt idx="121">
                  <c:v>11.15228911638231</c:v>
                </c:pt>
                <c:pt idx="122">
                  <c:v>11.191819056386617</c:v>
                </c:pt>
                <c:pt idx="123">
                  <c:v>11.230682539227365</c:v>
                </c:pt>
                <c:pt idx="124">
                  <c:v>11.268879862830268</c:v>
                </c:pt>
                <c:pt idx="125">
                  <c:v>11.306411322836793</c:v>
                </c:pt>
                <c:pt idx="126">
                  <c:v>11.343277212632737</c:v>
                </c:pt>
                <c:pt idx="127">
                  <c:v>11.379477823377062</c:v>
                </c:pt>
                <c:pt idx="128">
                  <c:v>11.415013444030986</c:v>
                </c:pt>
                <c:pt idx="129">
                  <c:v>11.449884361387335</c:v>
                </c:pt>
                <c:pt idx="130">
                  <c:v>11.484090860100153</c:v>
                </c:pt>
                <c:pt idx="131">
                  <c:v>11.517633222714574</c:v>
                </c:pt>
                <c:pt idx="132">
                  <c:v>11.550511729696955</c:v>
                </c:pt>
                <c:pt idx="133">
                  <c:v>11.582726659465273</c:v>
                </c:pt>
                <c:pt idx="134">
                  <c:v>11.614278288419772</c:v>
                </c:pt>
                <c:pt idx="135">
                  <c:v>11.64516689097389</c:v>
                </c:pt>
                <c:pt idx="136">
                  <c:v>11.67539273958543</c:v>
                </c:pt>
                <c:pt idx="137">
                  <c:v>11.704956104787996</c:v>
                </c:pt>
                <c:pt idx="138">
                  <c:v>11.733857255222695</c:v>
                </c:pt>
                <c:pt idx="139">
                  <c:v>11.762096457670088</c:v>
                </c:pt>
                <c:pt idx="140">
                  <c:v>11.789673977082403</c:v>
                </c:pt>
                <c:pt idx="141">
                  <c:v>11.816590076616004</c:v>
                </c:pt>
                <c:pt idx="142">
                  <c:v>11.842845017664107</c:v>
                </c:pt>
                <c:pt idx="143">
                  <c:v>11.868439059889756</c:v>
                </c:pt>
                <c:pt idx="144">
                  <c:v>11.893372461259041</c:v>
                </c:pt>
                <c:pt idx="145">
                  <c:v>11.91764547807457</c:v>
                </c:pt>
                <c:pt idx="146">
                  <c:v>11.94125836500918</c:v>
                </c:pt>
                <c:pt idx="147">
                  <c:v>11.964211375139882</c:v>
                </c:pt>
                <c:pt idx="148">
                  <c:v>11.986504759982063</c:v>
                </c:pt>
                <c:pt idx="149">
                  <c:v>12.008138769523896</c:v>
                </c:pt>
                <c:pt idx="150">
                  <c:v>12.029113652261003</c:v>
                </c:pt>
                <c:pt idx="151">
                  <c:v>12.04942965523133</c:v>
                </c:pt>
                <c:pt idx="152">
                  <c:v>12.069087024050248</c:v>
                </c:pt>
                <c:pt idx="153">
                  <c:v>12.088086002945863</c:v>
                </c:pt>
                <c:pt idx="154">
                  <c:v>12.106426834794554</c:v>
                </c:pt>
                <c:pt idx="155">
                  <c:v>12.124109761156699</c:v>
                </c:pt>
                <c:pt idx="156">
                  <c:v>12.141135022312612</c:v>
                </c:pt>
                <c:pt idx="157">
                  <c:v>12.157502857298672</c:v>
                </c:pt>
                <c:pt idx="158">
                  <c:v>12.173213503943641</c:v>
                </c:pt>
                <c:pt idx="159">
                  <c:v>12.188267198905166</c:v>
                </c:pt>
                <c:pt idx="160">
                  <c:v>12.202664177706449</c:v>
                </c:pt>
                <c:pt idx="161">
                  <c:v>12.216404674773102</c:v>
                </c:pt>
                <c:pt idx="162">
                  <c:v>12.229488923470143</c:v>
                </c:pt>
                <c:pt idx="163">
                  <c:v>12.241917156139165</c:v>
                </c:pt>
                <c:pt idx="164">
                  <c:v>12.253689604135641</c:v>
                </c:pt>
                <c:pt idx="165">
                  <c:v>12.264806497866369</c:v>
                </c:pt>
                <c:pt idx="166">
                  <c:v>12.275268066827055</c:v>
                </c:pt>
                <c:pt idx="167">
                  <c:v>12.285074539640005</c:v>
                </c:pt>
                <c:pt idx="168">
                  <c:v>12.294226144091951</c:v>
                </c:pt>
                <c:pt idx="169">
                  <c:v>12.302723107171953</c:v>
                </c:pt>
                <c:pt idx="170">
                  <c:v>12.310565655109432</c:v>
                </c:pt>
                <c:pt idx="171">
                  <c:v>12.317754013412261</c:v>
                </c:pt>
                <c:pt idx="172">
                  <c:v>12.32428840690495</c:v>
                </c:pt>
                <c:pt idx="173">
                  <c:v>12.330169059766892</c:v>
                </c:pt>
                <c:pt idx="174">
                  <c:v>12.33539619557067</c:v>
                </c:pt>
                <c:pt idx="175">
                  <c:v>12.339970037320414</c:v>
                </c:pt>
                <c:pt idx="176">
                  <c:v>12.343890807490194</c:v>
                </c:pt>
                <c:pt idx="177">
                  <c:v>12.347158728062441</c:v>
                </c:pt>
                <c:pt idx="178">
                  <c:v>12.349774020566388</c:v>
                </c:pt>
                <c:pt idx="179">
                  <c:v>12.351736906116521</c:v>
                </c:pt>
                <c:pt idx="180">
                  <c:v>12.353047605451025</c:v>
                </c:pt>
                <c:pt idx="181">
                  <c:v>12.353706338970209</c:v>
                </c:pt>
                <c:pt idx="182">
                  <c:v>12.353713326774924</c:v>
                </c:pt>
                <c:pt idx="183">
                  <c:v>12.353068788704936</c:v>
                </c:pt>
                <c:pt idx="184">
                  <c:v>12.351772944377252</c:v>
                </c:pt>
                <c:pt idx="185">
                  <c:v>12.349826013224394</c:v>
                </c:pt>
                <c:pt idx="186">
                  <c:v>12.347228214532608</c:v>
                </c:pt>
                <c:pt idx="187">
                  <c:v>12.34397976747999</c:v>
                </c:pt>
                <c:pt idx="188">
                  <c:v>12.340080891174527</c:v>
                </c:pt>
                <c:pt idx="189">
                  <c:v>12.335531804692041</c:v>
                </c:pt>
                <c:pt idx="190">
                  <c:v>12.330332727114019</c:v>
                </c:pt>
                <c:pt idx="191">
                  <c:v>12.324483877565324</c:v>
                </c:pt>
                <c:pt idx="192">
                  <c:v>12.317985475251774</c:v>
                </c:pt>
                <c:pt idx="193">
                  <c:v>12.310837739497579</c:v>
                </c:pt>
                <c:pt idx="194">
                  <c:v>12.303040889782629</c:v>
                </c:pt>
                <c:pt idx="195">
                  <c:v>12.294595145779617</c:v>
                </c:pt>
                <c:pt idx="196">
                  <c:v>12.285500727390987</c:v>
                </c:pt>
                <c:pt idx="197">
                  <c:v>12.2757578547857</c:v>
                </c:pt>
                <c:pt idx="198">
                  <c:v>12.265366748435811</c:v>
                </c:pt>
                <c:pt idx="199">
                  <c:v>12.254327629152836</c:v>
                </c:pt>
                <c:pt idx="200">
                  <c:v>12.24264071812391</c:v>
                </c:pt>
                <c:pt idx="201">
                  <c:v>12.230306236947724</c:v>
                </c:pt>
                <c:pt idx="202">
                  <c:v>12.217324407670228</c:v>
                </c:pt>
                <c:pt idx="203">
                  <c:v>12.203695452820092</c:v>
                </c:pt>
                <c:pt idx="204">
                  <c:v>12.189419595443917</c:v>
                </c:pt>
                <c:pt idx="205">
                  <c:v>12.174497059141192</c:v>
                </c:pt>
                <c:pt idx="206">
                  <c:v>12.158928068098978</c:v>
                </c:pt>
                <c:pt idx="207">
                  <c:v>12.142712847126317</c:v>
                </c:pt>
                <c:pt idx="208">
                  <c:v>12.12585162168836</c:v>
                </c:pt>
                <c:pt idx="209">
                  <c:v>12.108344617940203</c:v>
                </c:pt>
                <c:pt idx="210">
                  <c:v>12.090192062760414</c:v>
                </c:pt>
                <c:pt idx="211">
                  <c:v>12.071394183784268</c:v>
                </c:pt>
                <c:pt idx="212">
                  <c:v>12.051951209436659</c:v>
                </c:pt>
                <c:pt idx="213">
                  <c:v>12.031863368964691</c:v>
                </c:pt>
                <c:pt idx="214">
                  <c:v>12.011130892469941</c:v>
                </c:pt>
                <c:pt idx="215">
                  <c:v>11.989754010940393</c:v>
                </c:pt>
                <c:pt idx="216">
                  <c:v>11.967732956282024</c:v>
                </c:pt>
                <c:pt idx="217">
                  <c:v>11.945067961350052</c:v>
                </c:pt>
                <c:pt idx="218">
                  <c:v>11.921759259979824</c:v>
                </c:pt>
                <c:pt idx="219">
                  <c:v>11.897807087017354</c:v>
                </c:pt>
                <c:pt idx="220">
                  <c:v>11.873211678349493</c:v>
                </c:pt>
                <c:pt idx="221">
                  <c:v>11.847973270933741</c:v>
                </c:pt>
                <c:pt idx="222">
                  <c:v>11.822092102827675</c:v>
                </c:pt>
                <c:pt idx="223">
                  <c:v>11.795568413218012</c:v>
                </c:pt>
                <c:pt idx="224">
                  <c:v>11.76840244244929</c:v>
                </c:pt>
                <c:pt idx="225">
                  <c:v>11.740594432052159</c:v>
                </c:pt>
                <c:pt idx="226">
                  <c:v>11.712144624771302</c:v>
                </c:pt>
                <c:pt idx="227">
                  <c:v>11.683053264592946</c:v>
                </c:pt>
                <c:pt idx="228">
                  <c:v>11.653320596771996</c:v>
                </c:pt>
                <c:pt idx="229">
                  <c:v>11.622946867858769</c:v>
                </c:pt>
                <c:pt idx="230">
                  <c:v>11.591932325725324</c:v>
                </c:pt>
                <c:pt idx="231">
                  <c:v>11.560277219591411</c:v>
                </c:pt>
                <c:pt idx="232">
                  <c:v>11.527981800049998</c:v>
                </c:pt>
                <c:pt idx="233">
                  <c:v>11.495046319092408</c:v>
                </c:pt>
                <c:pt idx="234">
                  <c:v>11.461471030133046</c:v>
                </c:pt>
                <c:pt idx="235">
                  <c:v>11.427256188033729</c:v>
                </c:pt>
                <c:pt idx="236">
                  <c:v>11.392402049127602</c:v>
                </c:pt>
                <c:pt idx="237">
                  <c:v>11.35690887124265</c:v>
                </c:pt>
                <c:pt idx="238">
                  <c:v>11.320776913724808</c:v>
                </c:pt>
                <c:pt idx="239">
                  <c:v>11.284006437460656</c:v>
                </c:pt>
                <c:pt idx="240">
                  <c:v>11.246597704899713</c:v>
                </c:pt>
                <c:pt idx="241">
                  <c:v>11.208550980076328</c:v>
                </c:pt>
                <c:pt idx="242">
                  <c:v>11.169866528631154</c:v>
                </c:pt>
                <c:pt idx="243">
                  <c:v>11.130544617832223</c:v>
                </c:pt>
                <c:pt idx="244">
                  <c:v>11.090585516595626</c:v>
                </c:pt>
                <c:pt idx="245">
                  <c:v>11.049989495505768</c:v>
                </c:pt>
                <c:pt idx="246">
                  <c:v>11.008756826835246</c:v>
                </c:pt>
                <c:pt idx="247">
                  <c:v>10.9668877845643</c:v>
                </c:pt>
                <c:pt idx="248">
                  <c:v>10.924382644399891</c:v>
                </c:pt>
                <c:pt idx="249">
                  <c:v>10.881241683794364</c:v>
                </c:pt>
                <c:pt idx="250">
                  <c:v>10.837465181963722</c:v>
                </c:pt>
                <c:pt idx="251">
                  <c:v>10.793053419905505</c:v>
                </c:pt>
                <c:pt idx="252">
                  <c:v>10.748006680416278</c:v>
                </c:pt>
                <c:pt idx="253">
                  <c:v>10.702325248108735</c:v>
                </c:pt>
                <c:pt idx="254">
                  <c:v>10.656009409428407</c:v>
                </c:pt>
                <c:pt idx="255">
                  <c:v>10.609059452669991</c:v>
                </c:pt>
                <c:pt idx="256">
                  <c:v>10.561475667993301</c:v>
                </c:pt>
                <c:pt idx="257">
                  <c:v>10.513258347438839</c:v>
                </c:pt>
                <c:pt idx="258">
                  <c:v>10.464407784942983</c:v>
                </c:pt>
                <c:pt idx="259">
                  <c:v>10.414924276352814</c:v>
                </c:pt>
                <c:pt idx="260">
                  <c:v>10.364808119440562</c:v>
                </c:pt>
                <c:pt idx="261">
                  <c:v>10.314059613917701</c:v>
                </c:pt>
                <c:pt idx="262">
                  <c:v>10.262679061448658</c:v>
                </c:pt>
                <c:pt idx="263">
                  <c:v>10.210666765664184</c:v>
                </c:pt>
                <c:pt idx="264">
                  <c:v>10.158023032174359</c:v>
                </c:pt>
                <c:pt idx="265">
                  <c:v>10.104748168581244</c:v>
                </c:pt>
                <c:pt idx="266">
                  <c:v>10.050842484491179</c:v>
                </c:pt>
                <c:pt idx="267">
                  <c:v>9.99630629152675</c:v>
                </c:pt>
                <c:pt idx="268">
                  <c:v>9.941139903338394</c:v>
                </c:pt>
                <c:pt idx="269">
                  <c:v>9.8853436356156799</c:v>
                </c:pt>
                <c:pt idx="270">
                  <c:v>9.8289178060982483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'5ft'!$G$18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9.2921941970166719E-2</c:v>
                </c:pt>
                <c:pt idx="2">
                  <c:v>0.18578753075322729</c:v>
                </c:pt>
                <c:pt idx="3">
                  <c:v>0.27859702430141903</c:v>
                </c:pt>
                <c:pt idx="4">
                  <c:v>0.37135067950225897</c:v>
                </c:pt>
                <c:pt idx="5">
                  <c:v>0.46404875218007696</c:v>
                </c:pt>
                <c:pt idx="6">
                  <c:v>0.55669149709747523</c:v>
                </c:pt>
                <c:pt idx="7">
                  <c:v>0.64927916795671536</c:v>
                </c:pt>
                <c:pt idx="8">
                  <c:v>0.7418120174010312</c:v>
                </c:pt>
                <c:pt idx="9">
                  <c:v>0.83429029701586832</c:v>
                </c:pt>
                <c:pt idx="10">
                  <c:v>0.92671425733004864</c:v>
                </c:pt>
                <c:pt idx="11">
                  <c:v>1.0190841478168613</c:v>
                </c:pt>
                <c:pt idx="12">
                  <c:v>1.1114002168950776</c:v>
                </c:pt>
                <c:pt idx="13">
                  <c:v>1.2036627119298917</c:v>
                </c:pt>
                <c:pt idx="14">
                  <c:v>1.2958718792337844</c:v>
                </c:pt>
                <c:pt idx="15">
                  <c:v>1.3880279640673121</c:v>
                </c:pt>
                <c:pt idx="16">
                  <c:v>1.4801312106398186</c:v>
                </c:pt>
                <c:pt idx="17">
                  <c:v>1.57218186211007</c:v>
                </c:pt>
                <c:pt idx="18">
                  <c:v>1.6641801605868132</c:v>
                </c:pt>
                <c:pt idx="19">
                  <c:v>1.7561263471292561</c:v>
                </c:pt>
                <c:pt idx="20">
                  <c:v>1.8480206617474699</c:v>
                </c:pt>
                <c:pt idx="21">
                  <c:v>1.9398633434027135</c:v>
                </c:pt>
                <c:pt idx="22">
                  <c:v>2.0316546300076785</c:v>
                </c:pt>
                <c:pt idx="23">
                  <c:v>2.123394758426655</c:v>
                </c:pt>
                <c:pt idx="24">
                  <c:v>2.2150839644756193</c:v>
                </c:pt>
                <c:pt idx="25">
                  <c:v>2.3067224829222388</c:v>
                </c:pt>
                <c:pt idx="26">
                  <c:v>2.3983105474857997</c:v>
                </c:pt>
                <c:pt idx="27">
                  <c:v>2.4898483908370506</c:v>
                </c:pt>
                <c:pt idx="28">
                  <c:v>2.5813362445979675</c:v>
                </c:pt>
                <c:pt idx="29">
                  <c:v>2.6727743393414363</c:v>
                </c:pt>
                <c:pt idx="30">
                  <c:v>2.7641629045908522</c:v>
                </c:pt>
                <c:pt idx="31">
                  <c:v>2.8555021688196378</c:v>
                </c:pt>
                <c:pt idx="32">
                  <c:v>2.9467923594506775</c:v>
                </c:pt>
                <c:pt idx="33">
                  <c:v>3.0380337028556696</c:v>
                </c:pt>
                <c:pt idx="34">
                  <c:v>3.1292264243543921</c:v>
                </c:pt>
                <c:pt idx="35">
                  <c:v>3.2203707482138881</c:v>
                </c:pt>
                <c:pt idx="36">
                  <c:v>3.3114668976475627</c:v>
                </c:pt>
                <c:pt idx="37">
                  <c:v>3.4025150948141976</c:v>
                </c:pt>
                <c:pt idx="38">
                  <c:v>3.4935155608168782</c:v>
                </c:pt>
                <c:pt idx="39">
                  <c:v>3.5844685157018366</c:v>
                </c:pt>
                <c:pt idx="40">
                  <c:v>3.6753741784572065</c:v>
                </c:pt>
                <c:pt idx="41">
                  <c:v>3.7662327670116933</c:v>
                </c:pt>
                <c:pt idx="42">
                  <c:v>3.8570444982331553</c:v>
                </c:pt>
                <c:pt idx="43">
                  <c:v>3.947809587927098</c:v>
                </c:pt>
                <c:pt idx="44">
                  <c:v>4.038528250835081</c:v>
                </c:pt>
                <c:pt idx="45">
                  <c:v>4.129200700633036</c:v>
                </c:pt>
                <c:pt idx="46">
                  <c:v>4.219827149929495</c:v>
                </c:pt>
                <c:pt idx="47">
                  <c:v>4.3104078102637322</c:v>
                </c:pt>
                <c:pt idx="48">
                  <c:v>4.4009428921038154</c:v>
                </c:pt>
                <c:pt idx="49">
                  <c:v>4.4914326048445643</c:v>
                </c:pt>
                <c:pt idx="50">
                  <c:v>4.5818771568054251</c:v>
                </c:pt>
                <c:pt idx="51">
                  <c:v>4.6722767552282471</c:v>
                </c:pt>
                <c:pt idx="52">
                  <c:v>4.7626316062749758</c:v>
                </c:pt>
                <c:pt idx="53">
                  <c:v>4.8529419150252489</c:v>
                </c:pt>
                <c:pt idx="54">
                  <c:v>4.9432078854739059</c:v>
                </c:pt>
                <c:pt idx="55">
                  <c:v>5.0334297205284013</c:v>
                </c:pt>
                <c:pt idx="56">
                  <c:v>5.1236076220061308</c:v>
                </c:pt>
                <c:pt idx="57">
                  <c:v>5.2137417906316594</c:v>
                </c:pt>
                <c:pt idx="58">
                  <c:v>5.3038324260338641</c:v>
                </c:pt>
                <c:pt idx="59">
                  <c:v>5.393879726742977</c:v>
                </c:pt>
                <c:pt idx="60">
                  <c:v>5.4838838901875402</c:v>
                </c:pt>
                <c:pt idx="61">
                  <c:v>5.5738451126912683</c:v>
                </c:pt>
                <c:pt idx="62">
                  <c:v>5.663763589469812</c:v>
                </c:pt>
                <c:pt idx="63">
                  <c:v>5.7536395146274355</c:v>
                </c:pt>
                <c:pt idx="64">
                  <c:v>5.8434730811535971</c:v>
                </c:pt>
                <c:pt idx="65">
                  <c:v>5.9332644809194353</c:v>
                </c:pt>
                <c:pt idx="66">
                  <c:v>6.0230139046741629</c:v>
                </c:pt>
                <c:pt idx="67">
                  <c:v>6.1127215420413696</c:v>
                </c:pt>
                <c:pt idx="68">
                  <c:v>6.202387581515227</c:v>
                </c:pt>
                <c:pt idx="69">
                  <c:v>6.2920122104566039</c:v>
                </c:pt>
                <c:pt idx="70">
                  <c:v>6.3815956150890862</c:v>
                </c:pt>
                <c:pt idx="71">
                  <c:v>6.4711379804949036</c:v>
                </c:pt>
                <c:pt idx="72">
                  <c:v>6.5606394906107637</c:v>
                </c:pt>
                <c:pt idx="73">
                  <c:v>6.650100328223596</c:v>
                </c:pt>
                <c:pt idx="74">
                  <c:v>6.7395206749661973</c:v>
                </c:pt>
                <c:pt idx="75">
                  <c:v>6.8289007113127909</c:v>
                </c:pt>
                <c:pt idx="76">
                  <c:v>6.9182406165744883</c:v>
                </c:pt>
                <c:pt idx="77">
                  <c:v>7.0075405688946644</c:v>
                </c:pt>
                <c:pt idx="78">
                  <c:v>7.0968007452442388</c:v>
                </c:pt>
                <c:pt idx="79">
                  <c:v>7.1860213214168658</c:v>
                </c:pt>
                <c:pt idx="80">
                  <c:v>7.2752024720240343</c:v>
                </c:pt>
                <c:pt idx="81">
                  <c:v>7.3643443704900804</c:v>
                </c:pt>
                <c:pt idx="82">
                  <c:v>7.4534471890471083</c:v>
                </c:pt>
                <c:pt idx="83">
                  <c:v>7.5425110987298227</c:v>
                </c:pt>
                <c:pt idx="84">
                  <c:v>7.6315362693702751</c:v>
                </c:pt>
                <c:pt idx="85">
                  <c:v>7.7205228695925241</c:v>
                </c:pt>
                <c:pt idx="86">
                  <c:v>7.8094710668072045</c:v>
                </c:pt>
                <c:pt idx="87">
                  <c:v>7.8983810272060175</c:v>
                </c:pt>
                <c:pt idx="88">
                  <c:v>7.9872529157561329</c:v>
                </c:pt>
                <c:pt idx="89">
                  <c:v>8.0760868961945107</c:v>
                </c:pt>
                <c:pt idx="90">
                  <c:v>8.164883131022135</c:v>
                </c:pt>
                <c:pt idx="91">
                  <c:v>8.2536417814981782</c:v>
                </c:pt>
                <c:pt idx="92">
                  <c:v>8.3423630076340718</c:v>
                </c:pt>
                <c:pt idx="93">
                  <c:v>8.4310469681875109</c:v>
                </c:pt>
                <c:pt idx="94">
                  <c:v>8.5196938206563733</c:v>
                </c:pt>
                <c:pt idx="95">
                  <c:v>8.6083037212725699</c:v>
                </c:pt>
                <c:pt idx="96">
                  <c:v>8.6968768249958135</c:v>
                </c:pt>
                <c:pt idx="97">
                  <c:v>8.7854132855073281</c:v>
                </c:pt>
                <c:pt idx="98">
                  <c:v>8.8739132552034725</c:v>
                </c:pt>
                <c:pt idx="99">
                  <c:v>8.9623768851893058</c:v>
                </c:pt>
                <c:pt idx="100">
                  <c:v>9.050804325272086</c:v>
                </c:pt>
                <c:pt idx="101">
                  <c:v>9.1391957239546944</c:v>
                </c:pt>
                <c:pt idx="102">
                  <c:v>9.2275512284290109</c:v>
                </c:pt>
                <c:pt idx="103">
                  <c:v>9.3158709845692211</c:v>
                </c:pt>
                <c:pt idx="104">
                  <c:v>9.4041551369250644</c:v>
                </c:pt>
                <c:pt idx="105">
                  <c:v>9.4924038287150303</c:v>
                </c:pt>
                <c:pt idx="106">
                  <c:v>9.5806172018194999</c:v>
                </c:pt>
                <c:pt idx="107">
                  <c:v>9.668795396773838</c:v>
                </c:pt>
                <c:pt idx="108">
                  <c:v>9.756938552761433</c:v>
                </c:pt>
                <c:pt idx="109">
                  <c:v>9.8450468076066997</c:v>
                </c:pt>
                <c:pt idx="110">
                  <c:v>9.9331202977680295</c:v>
                </c:pt>
                <c:pt idx="111">
                  <c:v>10.021159158330709</c:v>
                </c:pt>
                <c:pt idx="112">
                  <c:v>10.109163522999806</c:v>
                </c:pt>
                <c:pt idx="113">
                  <c:v>10.197133524093005</c:v>
                </c:pt>
                <c:pt idx="114">
                  <c:v>10.285069292533437</c:v>
                </c:pt>
                <c:pt idx="115">
                  <c:v>10.372970957842465</c:v>
                </c:pt>
                <c:pt idx="116">
                  <c:v>10.460838648132452</c:v>
                </c:pt>
                <c:pt idx="117">
                  <c:v>10.548672490099513</c:v>
                </c:pt>
                <c:pt idx="118">
                  <c:v>10.636472609016248</c:v>
                </c:pt>
                <c:pt idx="119">
                  <c:v>10.72423912872447</c:v>
                </c:pt>
                <c:pt idx="120">
                  <c:v>10.811972171627913</c:v>
                </c:pt>
                <c:pt idx="121">
                  <c:v>10.899671858684947</c:v>
                </c:pt>
                <c:pt idx="122">
                  <c:v>10.987338309401295</c:v>
                </c:pt>
                <c:pt idx="123">
                  <c:v>11.074971641822742</c:v>
                </c:pt>
                <c:pt idx="124">
                  <c:v>11.16257197252787</c:v>
                </c:pt>
                <c:pt idx="125">
                  <c:v>11.250139416620796</c:v>
                </c:pt>
                <c:pt idx="126">
                  <c:v>11.337674087723927</c:v>
                </c:pt>
                <c:pt idx="127">
                  <c:v>11.425176097970754</c:v>
                </c:pt>
                <c:pt idx="128">
                  <c:v>11.512645557998647</c:v>
                </c:pt>
                <c:pt idx="129">
                  <c:v>11.600082576941709</c:v>
                </c:pt>
                <c:pt idx="130">
                  <c:v>11.687487262423652</c:v>
                </c:pt>
                <c:pt idx="131">
                  <c:v>11.774859720550722</c:v>
                </c:pt>
                <c:pt idx="132">
                  <c:v>11.862200055904671</c:v>
                </c:pt>
                <c:pt idx="133">
                  <c:v>11.949508371535774</c:v>
                </c:pt>
                <c:pt idx="134">
                  <c:v>12.036784768955922</c:v>
                </c:pt>
                <c:pt idx="135">
                  <c:v>12.124029348131762</c:v>
                </c:pt>
                <c:pt idx="136">
                  <c:v>12.211242207477913</c:v>
                </c:pt>
                <c:pt idx="137">
                  <c:v>12.298423443850254</c:v>
                </c:pt>
                <c:pt idx="138">
                  <c:v>12.385573152539303</c:v>
                </c:pt>
                <c:pt idx="139">
                  <c:v>12.47269142726366</c:v>
                </c:pt>
                <c:pt idx="140">
                  <c:v>12.559778360163566</c:v>
                </c:pt>
                <c:pt idx="141">
                  <c:v>12.64683404179454</c:v>
                </c:pt>
                <c:pt idx="142">
                  <c:v>12.733858561121131</c:v>
                </c:pt>
                <c:pt idx="143">
                  <c:v>12.820852005510774</c:v>
                </c:pt>
                <c:pt idx="144">
                  <c:v>12.907814460727758</c:v>
                </c:pt>
                <c:pt idx="145">
                  <c:v>12.994746010927324</c:v>
                </c:pt>
                <c:pt idx="146">
                  <c:v>13.081646738649875</c:v>
                </c:pt>
                <c:pt idx="147">
                  <c:v>13.16851672481533</c:v>
                </c:pt>
                <c:pt idx="148">
                  <c:v>13.255356048717614</c:v>
                </c:pt>
                <c:pt idx="149">
                  <c:v>13.342164788019284</c:v>
                </c:pt>
                <c:pt idx="150">
                  <c:v>13.428943018746319</c:v>
                </c:pt>
                <c:pt idx="151">
                  <c:v>13.515690815283046</c:v>
                </c:pt>
                <c:pt idx="152">
                  <c:v>13.602408250367249</c:v>
                </c:pt>
                <c:pt idx="153">
                  <c:v>13.689095395085431</c:v>
                </c:pt>
                <c:pt idx="154">
                  <c:v>13.775752318868244</c:v>
                </c:pt>
                <c:pt idx="155">
                  <c:v>13.862379089486121</c:v>
                </c:pt>
                <c:pt idx="156">
                  <c:v>13.94897577304506</c:v>
                </c:pt>
                <c:pt idx="157">
                  <c:v>14.035542433982625</c:v>
                </c:pt>
                <c:pt idx="158">
                  <c:v>14.122079135064132</c:v>
                </c:pt>
                <c:pt idx="159">
                  <c:v>14.208585937379022</c:v>
                </c:pt>
                <c:pt idx="160">
                  <c:v>14.295062900337465</c:v>
                </c:pt>
                <c:pt idx="161">
                  <c:v>14.381510081667154</c:v>
                </c:pt>
                <c:pt idx="162">
                  <c:v>14.467927537410322</c:v>
                </c:pt>
                <c:pt idx="163">
                  <c:v>14.554315321920985</c:v>
                </c:pt>
                <c:pt idx="164">
                  <c:v>14.640673487862395</c:v>
                </c:pt>
                <c:pt idx="165">
                  <c:v>14.727002086204743</c:v>
                </c:pt>
                <c:pt idx="166">
                  <c:v>14.813301166223079</c:v>
                </c:pt>
                <c:pt idx="167">
                  <c:v>14.899570775495478</c:v>
                </c:pt>
                <c:pt idx="168">
                  <c:v>14.985810959901452</c:v>
                </c:pt>
                <c:pt idx="169">
                  <c:v>15.072021763620601</c:v>
                </c:pt>
                <c:pt idx="170">
                  <c:v>15.158203229131525</c:v>
                </c:pt>
                <c:pt idx="171">
                  <c:v>15.244355397210976</c:v>
                </c:pt>
                <c:pt idx="172">
                  <c:v>15.330478306933284</c:v>
                </c:pt>
                <c:pt idx="173">
                  <c:v>15.416571995670029</c:v>
                </c:pt>
                <c:pt idx="174">
                  <c:v>15.502636499089991</c:v>
                </c:pt>
                <c:pt idx="175">
                  <c:v>15.588671851159349</c:v>
                </c:pt>
                <c:pt idx="176">
                  <c:v>15.674678084142167</c:v>
                </c:pt>
                <c:pt idx="177">
                  <c:v>15.760655228601143</c:v>
                </c:pt>
                <c:pt idx="178">
                  <c:v>15.846603313398633</c:v>
                </c:pt>
                <c:pt idx="179">
                  <c:v>15.932522365697947</c:v>
                </c:pt>
                <c:pt idx="180">
                  <c:v>16.018412410964928</c:v>
                </c:pt>
                <c:pt idx="181">
                  <c:v>16.104273472969812</c:v>
                </c:pt>
                <c:pt idx="182">
                  <c:v>16.190105573789353</c:v>
                </c:pt>
                <c:pt idx="183">
                  <c:v>16.275908733809249</c:v>
                </c:pt>
                <c:pt idx="184">
                  <c:v>16.361682971726836</c:v>
                </c:pt>
                <c:pt idx="185">
                  <c:v>16.447428304554069</c:v>
                </c:pt>
                <c:pt idx="186">
                  <c:v>16.533144747620778</c:v>
                </c:pt>
                <c:pt idx="187">
                  <c:v>16.618832314578221</c:v>
                </c:pt>
                <c:pt idx="188">
                  <c:v>16.704491017402901</c:v>
                </c:pt>
                <c:pt idx="189">
                  <c:v>16.790120866400677</c:v>
                </c:pt>
                <c:pt idx="190">
                  <c:v>16.875721870211155</c:v>
                </c:pt>
                <c:pt idx="191">
                  <c:v>16.961294035812347</c:v>
                </c:pt>
                <c:pt idx="192">
                  <c:v>17.046837368525619</c:v>
                </c:pt>
                <c:pt idx="193">
                  <c:v>17.132351872020912</c:v>
                </c:pt>
                <c:pt idx="194">
                  <c:v>17.21783754832224</c:v>
                </c:pt>
                <c:pt idx="195">
                  <c:v>17.303294397813453</c:v>
                </c:pt>
                <c:pt idx="196">
                  <c:v>17.388722419244278</c:v>
                </c:pt>
                <c:pt idx="197">
                  <c:v>17.474121609736624</c:v>
                </c:pt>
                <c:pt idx="198">
                  <c:v>17.55949196479116</c:v>
                </c:pt>
                <c:pt idx="199">
                  <c:v>17.644833478294142</c:v>
                </c:pt>
                <c:pt idx="200">
                  <c:v>17.730146142524504</c:v>
                </c:pt>
                <c:pt idx="201">
                  <c:v>17.815429948161214</c:v>
                </c:pt>
                <c:pt idx="202">
                  <c:v>17.900684884290872</c:v>
                </c:pt>
                <c:pt idx="203">
                  <c:v>17.985910938415557</c:v>
                </c:pt>
                <c:pt idx="204">
                  <c:v>18.071108096460922</c:v>
                </c:pt>
                <c:pt idx="205">
                  <c:v>18.156276342784526</c:v>
                </c:pt>
                <c:pt idx="206">
                  <c:v>18.241415660184412</c:v>
                </c:pt>
                <c:pt idx="207">
                  <c:v>18.326526029907892</c:v>
                </c:pt>
                <c:pt idx="208">
                  <c:v>18.411607431660599</c:v>
                </c:pt>
                <c:pt idx="209">
                  <c:v>18.496659843615713</c:v>
                </c:pt>
                <c:pt idx="210">
                  <c:v>18.581683242423445</c:v>
                </c:pt>
                <c:pt idx="211">
                  <c:v>18.666677603220716</c:v>
                </c:pt>
                <c:pt idx="212">
                  <c:v>18.751642899641041</c:v>
                </c:pt>
                <c:pt idx="213">
                  <c:v>18.836579103824615</c:v>
                </c:pt>
                <c:pt idx="214">
                  <c:v>18.921486186428602</c:v>
                </c:pt>
                <c:pt idx="215">
                  <c:v>19.006364116637616</c:v>
                </c:pt>
                <c:pt idx="216">
                  <c:v>19.091212862174377</c:v>
                </c:pt>
                <c:pt idx="217">
                  <c:v>19.176032389310553</c:v>
                </c:pt>
                <c:pt idx="218">
                  <c:v>19.260822662877779</c:v>
                </c:pt>
                <c:pt idx="219">
                  <c:v>19.345583646278836</c:v>
                </c:pt>
                <c:pt idx="220">
                  <c:v>19.430315301499</c:v>
                </c:pt>
                <c:pt idx="221">
                  <c:v>19.515017589117548</c:v>
                </c:pt>
                <c:pt idx="222">
                  <c:v>19.599690468319405</c:v>
                </c:pt>
                <c:pt idx="223">
                  <c:v>19.684333896906946</c:v>
                </c:pt>
                <c:pt idx="224">
                  <c:v>19.76894783131193</c:v>
                </c:pt>
                <c:pt idx="225">
                  <c:v>19.853532226607566</c:v>
                </c:pt>
                <c:pt idx="226">
                  <c:v>19.938087036520717</c:v>
                </c:pt>
                <c:pt idx="227">
                  <c:v>20.022612213444209</c:v>
                </c:pt>
                <c:pt idx="228">
                  <c:v>20.107107708449266</c:v>
                </c:pt>
                <c:pt idx="229">
                  <c:v>20.191573471298049</c:v>
                </c:pt>
                <c:pt idx="230">
                  <c:v>20.276009450456296</c:v>
                </c:pt>
                <c:pt idx="231">
                  <c:v>20.360415593106062</c:v>
                </c:pt>
                <c:pt idx="232">
                  <c:v>20.444791845158548</c:v>
                </c:pt>
                <c:pt idx="233">
                  <c:v>20.529138151267027</c:v>
                </c:pt>
                <c:pt idx="234">
                  <c:v>20.613454454839822</c:v>
                </c:pt>
                <c:pt idx="235">
                  <c:v>20.697740698053387</c:v>
                </c:pt>
                <c:pt idx="236">
                  <c:v>20.781996821865437</c:v>
                </c:pt>
                <c:pt idx="237">
                  <c:v>20.866222766028155</c:v>
                </c:pt>
                <c:pt idx="238">
                  <c:v>20.950418469101439</c:v>
                </c:pt>
                <c:pt idx="239">
                  <c:v>21.034583868466218</c:v>
                </c:pt>
                <c:pt idx="240">
                  <c:v>21.118718900337793</c:v>
                </c:pt>
                <c:pt idx="241">
                  <c:v>21.202823499779246</c:v>
                </c:pt>
                <c:pt idx="242">
                  <c:v>21.286897600714866</c:v>
                </c:pt>
                <c:pt idx="243">
                  <c:v>21.3709411359436</c:v>
                </c:pt>
                <c:pt idx="244">
                  <c:v>21.454954037152557</c:v>
                </c:pt>
                <c:pt idx="245">
                  <c:v>21.5389362349305</c:v>
                </c:pt>
                <c:pt idx="246">
                  <c:v>21.622887658781373</c:v>
                </c:pt>
                <c:pt idx="247">
                  <c:v>21.706808237137842</c:v>
                </c:pt>
                <c:pt idx="248">
                  <c:v>21.79069789737483</c:v>
                </c:pt>
                <c:pt idx="249">
                  <c:v>21.874556565823056</c:v>
                </c:pt>
                <c:pt idx="250">
                  <c:v>21.958384167782583</c:v>
                </c:pt>
                <c:pt idx="251">
                  <c:v>22.04218062753635</c:v>
                </c:pt>
                <c:pt idx="252">
                  <c:v>22.125945868363694</c:v>
                </c:pt>
                <c:pt idx="253">
                  <c:v>22.209679812553858</c:v>
                </c:pt>
                <c:pt idx="254">
                  <c:v>22.293382381419487</c:v>
                </c:pt>
                <c:pt idx="255">
                  <c:v>22.37705349531009</c:v>
                </c:pt>
                <c:pt idx="256">
                  <c:v>22.460693073625475</c:v>
                </c:pt>
                <c:pt idx="257">
                  <c:v>22.544301034829179</c:v>
                </c:pt>
                <c:pt idx="258">
                  <c:v>22.627877296461826</c:v>
                </c:pt>
                <c:pt idx="259">
                  <c:v>22.711421775154481</c:v>
                </c:pt>
                <c:pt idx="260">
                  <c:v>22.794934386641948</c:v>
                </c:pt>
                <c:pt idx="261">
                  <c:v>22.878415045776034</c:v>
                </c:pt>
                <c:pt idx="262">
                  <c:v>22.961863666538754</c:v>
                </c:pt>
                <c:pt idx="263">
                  <c:v>23.045280162055494</c:v>
                </c:pt>
                <c:pt idx="264">
                  <c:v>23.128664444608134</c:v>
                </c:pt>
                <c:pt idx="265">
                  <c:v>23.212016425648091</c:v>
                </c:pt>
                <c:pt idx="266">
                  <c:v>23.295336015809337</c:v>
                </c:pt>
                <c:pt idx="267">
                  <c:v>23.378623124921319</c:v>
                </c:pt>
                <c:pt idx="268">
                  <c:v>23.461877662021859</c:v>
                </c:pt>
                <c:pt idx="269">
                  <c:v>23.545099535369953</c:v>
                </c:pt>
                <c:pt idx="270">
                  <c:v>23.628288652458533</c:v>
                </c:pt>
              </c:numCache>
            </c:numRef>
          </c:xVal>
          <c:yVal>
            <c:numRef>
              <c:f>'5ft'!$G$19:$G$289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'5ft'!$H$18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9.2921941970166719E-2</c:v>
                </c:pt>
                <c:pt idx="2">
                  <c:v>0.18578753075322729</c:v>
                </c:pt>
                <c:pt idx="3">
                  <c:v>0.27859702430141903</c:v>
                </c:pt>
                <c:pt idx="4">
                  <c:v>0.37135067950225897</c:v>
                </c:pt>
                <c:pt idx="5">
                  <c:v>0.46404875218007696</c:v>
                </c:pt>
                <c:pt idx="6">
                  <c:v>0.55669149709747523</c:v>
                </c:pt>
                <c:pt idx="7">
                  <c:v>0.64927916795671536</c:v>
                </c:pt>
                <c:pt idx="8">
                  <c:v>0.7418120174010312</c:v>
                </c:pt>
                <c:pt idx="9">
                  <c:v>0.83429029701586832</c:v>
                </c:pt>
                <c:pt idx="10">
                  <c:v>0.92671425733004864</c:v>
                </c:pt>
                <c:pt idx="11">
                  <c:v>1.0190841478168613</c:v>
                </c:pt>
                <c:pt idx="12">
                  <c:v>1.1114002168950776</c:v>
                </c:pt>
                <c:pt idx="13">
                  <c:v>1.2036627119298917</c:v>
                </c:pt>
                <c:pt idx="14">
                  <c:v>1.2958718792337844</c:v>
                </c:pt>
                <c:pt idx="15">
                  <c:v>1.3880279640673121</c:v>
                </c:pt>
                <c:pt idx="16">
                  <c:v>1.4801312106398186</c:v>
                </c:pt>
                <c:pt idx="17">
                  <c:v>1.57218186211007</c:v>
                </c:pt>
                <c:pt idx="18">
                  <c:v>1.6641801605868132</c:v>
                </c:pt>
                <c:pt idx="19">
                  <c:v>1.7561263471292561</c:v>
                </c:pt>
                <c:pt idx="20">
                  <c:v>1.8480206617474699</c:v>
                </c:pt>
                <c:pt idx="21">
                  <c:v>1.9398633434027135</c:v>
                </c:pt>
                <c:pt idx="22">
                  <c:v>2.0316546300076785</c:v>
                </c:pt>
                <c:pt idx="23">
                  <c:v>2.123394758426655</c:v>
                </c:pt>
                <c:pt idx="24">
                  <c:v>2.2150839644756193</c:v>
                </c:pt>
                <c:pt idx="25">
                  <c:v>2.3067224829222388</c:v>
                </c:pt>
                <c:pt idx="26">
                  <c:v>2.3983105474857997</c:v>
                </c:pt>
                <c:pt idx="27">
                  <c:v>2.4898483908370506</c:v>
                </c:pt>
                <c:pt idx="28">
                  <c:v>2.5813362445979675</c:v>
                </c:pt>
                <c:pt idx="29">
                  <c:v>2.6727743393414363</c:v>
                </c:pt>
                <c:pt idx="30">
                  <c:v>2.7641629045908522</c:v>
                </c:pt>
                <c:pt idx="31">
                  <c:v>2.8555021688196378</c:v>
                </c:pt>
                <c:pt idx="32">
                  <c:v>2.9467923594506775</c:v>
                </c:pt>
                <c:pt idx="33">
                  <c:v>3.0380337028556696</c:v>
                </c:pt>
                <c:pt idx="34">
                  <c:v>3.1292264243543921</c:v>
                </c:pt>
                <c:pt idx="35">
                  <c:v>3.2203707482138881</c:v>
                </c:pt>
                <c:pt idx="36">
                  <c:v>3.3114668976475627</c:v>
                </c:pt>
                <c:pt idx="37">
                  <c:v>3.4025150948141976</c:v>
                </c:pt>
                <c:pt idx="38">
                  <c:v>3.4935155608168782</c:v>
                </c:pt>
                <c:pt idx="39">
                  <c:v>3.5844685157018366</c:v>
                </c:pt>
                <c:pt idx="40">
                  <c:v>3.6753741784572065</c:v>
                </c:pt>
                <c:pt idx="41">
                  <c:v>3.7662327670116933</c:v>
                </c:pt>
                <c:pt idx="42">
                  <c:v>3.8570444982331553</c:v>
                </c:pt>
                <c:pt idx="43">
                  <c:v>3.947809587927098</c:v>
                </c:pt>
                <c:pt idx="44">
                  <c:v>4.038528250835081</c:v>
                </c:pt>
                <c:pt idx="45">
                  <c:v>4.129200700633036</c:v>
                </c:pt>
                <c:pt idx="46">
                  <c:v>4.219827149929495</c:v>
                </c:pt>
                <c:pt idx="47">
                  <c:v>4.3104078102637322</c:v>
                </c:pt>
                <c:pt idx="48">
                  <c:v>4.4009428921038154</c:v>
                </c:pt>
                <c:pt idx="49">
                  <c:v>4.4914326048445643</c:v>
                </c:pt>
                <c:pt idx="50">
                  <c:v>4.5818771568054251</c:v>
                </c:pt>
                <c:pt idx="51">
                  <c:v>4.6722767552282471</c:v>
                </c:pt>
                <c:pt idx="52">
                  <c:v>4.7626316062749758</c:v>
                </c:pt>
                <c:pt idx="53">
                  <c:v>4.8529419150252489</c:v>
                </c:pt>
                <c:pt idx="54">
                  <c:v>4.9432078854739059</c:v>
                </c:pt>
                <c:pt idx="55">
                  <c:v>5.0334297205284013</c:v>
                </c:pt>
                <c:pt idx="56">
                  <c:v>5.1236076220061308</c:v>
                </c:pt>
                <c:pt idx="57">
                  <c:v>5.2137417906316594</c:v>
                </c:pt>
                <c:pt idx="58">
                  <c:v>5.3038324260338641</c:v>
                </c:pt>
                <c:pt idx="59">
                  <c:v>5.393879726742977</c:v>
                </c:pt>
                <c:pt idx="60">
                  <c:v>5.4838838901875402</c:v>
                </c:pt>
                <c:pt idx="61">
                  <c:v>5.5738451126912683</c:v>
                </c:pt>
                <c:pt idx="62">
                  <c:v>5.663763589469812</c:v>
                </c:pt>
                <c:pt idx="63">
                  <c:v>5.7536395146274355</c:v>
                </c:pt>
                <c:pt idx="64">
                  <c:v>5.8434730811535971</c:v>
                </c:pt>
                <c:pt idx="65">
                  <c:v>5.9332644809194353</c:v>
                </c:pt>
                <c:pt idx="66">
                  <c:v>6.0230139046741629</c:v>
                </c:pt>
                <c:pt idx="67">
                  <c:v>6.1127215420413696</c:v>
                </c:pt>
                <c:pt idx="68">
                  <c:v>6.202387581515227</c:v>
                </c:pt>
                <c:pt idx="69">
                  <c:v>6.2920122104566039</c:v>
                </c:pt>
                <c:pt idx="70">
                  <c:v>6.3815956150890862</c:v>
                </c:pt>
                <c:pt idx="71">
                  <c:v>6.4711379804949036</c:v>
                </c:pt>
                <c:pt idx="72">
                  <c:v>6.5606394906107637</c:v>
                </c:pt>
                <c:pt idx="73">
                  <c:v>6.650100328223596</c:v>
                </c:pt>
                <c:pt idx="74">
                  <c:v>6.7395206749661973</c:v>
                </c:pt>
                <c:pt idx="75">
                  <c:v>6.8289007113127909</c:v>
                </c:pt>
                <c:pt idx="76">
                  <c:v>6.9182406165744883</c:v>
                </c:pt>
                <c:pt idx="77">
                  <c:v>7.0075405688946644</c:v>
                </c:pt>
                <c:pt idx="78">
                  <c:v>7.0968007452442388</c:v>
                </c:pt>
                <c:pt idx="79">
                  <c:v>7.1860213214168658</c:v>
                </c:pt>
                <c:pt idx="80">
                  <c:v>7.2752024720240343</c:v>
                </c:pt>
                <c:pt idx="81">
                  <c:v>7.3643443704900804</c:v>
                </c:pt>
                <c:pt idx="82">
                  <c:v>7.4534471890471083</c:v>
                </c:pt>
                <c:pt idx="83">
                  <c:v>7.5425110987298227</c:v>
                </c:pt>
                <c:pt idx="84">
                  <c:v>7.6315362693702751</c:v>
                </c:pt>
                <c:pt idx="85">
                  <c:v>7.7205228695925241</c:v>
                </c:pt>
                <c:pt idx="86">
                  <c:v>7.8094710668072045</c:v>
                </c:pt>
                <c:pt idx="87">
                  <c:v>7.8983810272060175</c:v>
                </c:pt>
                <c:pt idx="88">
                  <c:v>7.9872529157561329</c:v>
                </c:pt>
                <c:pt idx="89">
                  <c:v>8.0760868961945107</c:v>
                </c:pt>
                <c:pt idx="90">
                  <c:v>8.164883131022135</c:v>
                </c:pt>
                <c:pt idx="91">
                  <c:v>8.2536417814981782</c:v>
                </c:pt>
                <c:pt idx="92">
                  <c:v>8.3423630076340718</c:v>
                </c:pt>
                <c:pt idx="93">
                  <c:v>8.4310469681875109</c:v>
                </c:pt>
                <c:pt idx="94">
                  <c:v>8.5196938206563733</c:v>
                </c:pt>
                <c:pt idx="95">
                  <c:v>8.6083037212725699</c:v>
                </c:pt>
                <c:pt idx="96">
                  <c:v>8.6968768249958135</c:v>
                </c:pt>
                <c:pt idx="97">
                  <c:v>8.7854132855073281</c:v>
                </c:pt>
                <c:pt idx="98">
                  <c:v>8.8739132552034725</c:v>
                </c:pt>
                <c:pt idx="99">
                  <c:v>8.9623768851893058</c:v>
                </c:pt>
                <c:pt idx="100">
                  <c:v>9.050804325272086</c:v>
                </c:pt>
                <c:pt idx="101">
                  <c:v>9.1391957239546944</c:v>
                </c:pt>
                <c:pt idx="102">
                  <c:v>9.2275512284290109</c:v>
                </c:pt>
                <c:pt idx="103">
                  <c:v>9.3158709845692211</c:v>
                </c:pt>
                <c:pt idx="104">
                  <c:v>9.4041551369250644</c:v>
                </c:pt>
                <c:pt idx="105">
                  <c:v>9.4924038287150303</c:v>
                </c:pt>
                <c:pt idx="106">
                  <c:v>9.5806172018194999</c:v>
                </c:pt>
                <c:pt idx="107">
                  <c:v>9.668795396773838</c:v>
                </c:pt>
                <c:pt idx="108">
                  <c:v>9.756938552761433</c:v>
                </c:pt>
                <c:pt idx="109">
                  <c:v>9.8450468076066997</c:v>
                </c:pt>
                <c:pt idx="110">
                  <c:v>9.9331202977680295</c:v>
                </c:pt>
                <c:pt idx="111">
                  <c:v>10.021159158330709</c:v>
                </c:pt>
                <c:pt idx="112">
                  <c:v>10.109163522999806</c:v>
                </c:pt>
                <c:pt idx="113">
                  <c:v>10.197133524093005</c:v>
                </c:pt>
                <c:pt idx="114">
                  <c:v>10.285069292533437</c:v>
                </c:pt>
                <c:pt idx="115">
                  <c:v>10.372970957842465</c:v>
                </c:pt>
                <c:pt idx="116">
                  <c:v>10.460838648132452</c:v>
                </c:pt>
                <c:pt idx="117">
                  <c:v>10.548672490099513</c:v>
                </c:pt>
                <c:pt idx="118">
                  <c:v>10.636472609016248</c:v>
                </c:pt>
                <c:pt idx="119">
                  <c:v>10.72423912872447</c:v>
                </c:pt>
                <c:pt idx="120">
                  <c:v>10.811972171627913</c:v>
                </c:pt>
                <c:pt idx="121">
                  <c:v>10.899671858684947</c:v>
                </c:pt>
                <c:pt idx="122">
                  <c:v>10.987338309401295</c:v>
                </c:pt>
                <c:pt idx="123">
                  <c:v>11.074971641822742</c:v>
                </c:pt>
                <c:pt idx="124">
                  <c:v>11.16257197252787</c:v>
                </c:pt>
                <c:pt idx="125">
                  <c:v>11.250139416620796</c:v>
                </c:pt>
                <c:pt idx="126">
                  <c:v>11.337674087723927</c:v>
                </c:pt>
                <c:pt idx="127">
                  <c:v>11.425176097970754</c:v>
                </c:pt>
                <c:pt idx="128">
                  <c:v>11.512645557998647</c:v>
                </c:pt>
                <c:pt idx="129">
                  <c:v>11.600082576941709</c:v>
                </c:pt>
                <c:pt idx="130">
                  <c:v>11.687487262423652</c:v>
                </c:pt>
                <c:pt idx="131">
                  <c:v>11.774859720550722</c:v>
                </c:pt>
                <c:pt idx="132">
                  <c:v>11.862200055904671</c:v>
                </c:pt>
                <c:pt idx="133">
                  <c:v>11.949508371535774</c:v>
                </c:pt>
                <c:pt idx="134">
                  <c:v>12.036784768955922</c:v>
                </c:pt>
                <c:pt idx="135">
                  <c:v>12.124029348131762</c:v>
                </c:pt>
                <c:pt idx="136">
                  <c:v>12.211242207477913</c:v>
                </c:pt>
                <c:pt idx="137">
                  <c:v>12.298423443850254</c:v>
                </c:pt>
                <c:pt idx="138">
                  <c:v>12.385573152539303</c:v>
                </c:pt>
                <c:pt idx="139">
                  <c:v>12.47269142726366</c:v>
                </c:pt>
                <c:pt idx="140">
                  <c:v>12.559778360163566</c:v>
                </c:pt>
                <c:pt idx="141">
                  <c:v>12.64683404179454</c:v>
                </c:pt>
                <c:pt idx="142">
                  <c:v>12.733858561121131</c:v>
                </c:pt>
                <c:pt idx="143">
                  <c:v>12.820852005510774</c:v>
                </c:pt>
                <c:pt idx="144">
                  <c:v>12.907814460727758</c:v>
                </c:pt>
                <c:pt idx="145">
                  <c:v>12.994746010927324</c:v>
                </c:pt>
                <c:pt idx="146">
                  <c:v>13.081646738649875</c:v>
                </c:pt>
                <c:pt idx="147">
                  <c:v>13.16851672481533</c:v>
                </c:pt>
                <c:pt idx="148">
                  <c:v>13.255356048717614</c:v>
                </c:pt>
                <c:pt idx="149">
                  <c:v>13.342164788019284</c:v>
                </c:pt>
                <c:pt idx="150">
                  <c:v>13.428943018746319</c:v>
                </c:pt>
                <c:pt idx="151">
                  <c:v>13.515690815283046</c:v>
                </c:pt>
                <c:pt idx="152">
                  <c:v>13.602408250367249</c:v>
                </c:pt>
                <c:pt idx="153">
                  <c:v>13.689095395085431</c:v>
                </c:pt>
                <c:pt idx="154">
                  <c:v>13.775752318868244</c:v>
                </c:pt>
                <c:pt idx="155">
                  <c:v>13.862379089486121</c:v>
                </c:pt>
                <c:pt idx="156">
                  <c:v>13.94897577304506</c:v>
                </c:pt>
                <c:pt idx="157">
                  <c:v>14.035542433982625</c:v>
                </c:pt>
                <c:pt idx="158">
                  <c:v>14.122079135064132</c:v>
                </c:pt>
                <c:pt idx="159">
                  <c:v>14.208585937379022</c:v>
                </c:pt>
                <c:pt idx="160">
                  <c:v>14.295062900337465</c:v>
                </c:pt>
                <c:pt idx="161">
                  <c:v>14.381510081667154</c:v>
                </c:pt>
                <c:pt idx="162">
                  <c:v>14.467927537410322</c:v>
                </c:pt>
                <c:pt idx="163">
                  <c:v>14.554315321920985</c:v>
                </c:pt>
                <c:pt idx="164">
                  <c:v>14.640673487862395</c:v>
                </c:pt>
                <c:pt idx="165">
                  <c:v>14.727002086204743</c:v>
                </c:pt>
                <c:pt idx="166">
                  <c:v>14.813301166223079</c:v>
                </c:pt>
                <c:pt idx="167">
                  <c:v>14.899570775495478</c:v>
                </c:pt>
                <c:pt idx="168">
                  <c:v>14.985810959901452</c:v>
                </c:pt>
                <c:pt idx="169">
                  <c:v>15.072021763620601</c:v>
                </c:pt>
                <c:pt idx="170">
                  <c:v>15.158203229131525</c:v>
                </c:pt>
                <c:pt idx="171">
                  <c:v>15.244355397210976</c:v>
                </c:pt>
                <c:pt idx="172">
                  <c:v>15.330478306933284</c:v>
                </c:pt>
                <c:pt idx="173">
                  <c:v>15.416571995670029</c:v>
                </c:pt>
                <c:pt idx="174">
                  <c:v>15.502636499089991</c:v>
                </c:pt>
                <c:pt idx="175">
                  <c:v>15.588671851159349</c:v>
                </c:pt>
                <c:pt idx="176">
                  <c:v>15.674678084142167</c:v>
                </c:pt>
                <c:pt idx="177">
                  <c:v>15.760655228601143</c:v>
                </c:pt>
                <c:pt idx="178">
                  <c:v>15.846603313398633</c:v>
                </c:pt>
                <c:pt idx="179">
                  <c:v>15.932522365697947</c:v>
                </c:pt>
                <c:pt idx="180">
                  <c:v>16.018412410964928</c:v>
                </c:pt>
                <c:pt idx="181">
                  <c:v>16.104273472969812</c:v>
                </c:pt>
                <c:pt idx="182">
                  <c:v>16.190105573789353</c:v>
                </c:pt>
                <c:pt idx="183">
                  <c:v>16.275908733809249</c:v>
                </c:pt>
                <c:pt idx="184">
                  <c:v>16.361682971726836</c:v>
                </c:pt>
                <c:pt idx="185">
                  <c:v>16.447428304554069</c:v>
                </c:pt>
                <c:pt idx="186">
                  <c:v>16.533144747620778</c:v>
                </c:pt>
                <c:pt idx="187">
                  <c:v>16.618832314578221</c:v>
                </c:pt>
                <c:pt idx="188">
                  <c:v>16.704491017402901</c:v>
                </c:pt>
                <c:pt idx="189">
                  <c:v>16.790120866400677</c:v>
                </c:pt>
                <c:pt idx="190">
                  <c:v>16.875721870211155</c:v>
                </c:pt>
                <c:pt idx="191">
                  <c:v>16.961294035812347</c:v>
                </c:pt>
                <c:pt idx="192">
                  <c:v>17.046837368525619</c:v>
                </c:pt>
                <c:pt idx="193">
                  <c:v>17.132351872020912</c:v>
                </c:pt>
                <c:pt idx="194">
                  <c:v>17.21783754832224</c:v>
                </c:pt>
                <c:pt idx="195">
                  <c:v>17.303294397813453</c:v>
                </c:pt>
                <c:pt idx="196">
                  <c:v>17.388722419244278</c:v>
                </c:pt>
                <c:pt idx="197">
                  <c:v>17.474121609736624</c:v>
                </c:pt>
                <c:pt idx="198">
                  <c:v>17.55949196479116</c:v>
                </c:pt>
                <c:pt idx="199">
                  <c:v>17.644833478294142</c:v>
                </c:pt>
                <c:pt idx="200">
                  <c:v>17.730146142524504</c:v>
                </c:pt>
                <c:pt idx="201">
                  <c:v>17.815429948161214</c:v>
                </c:pt>
                <c:pt idx="202">
                  <c:v>17.900684884290872</c:v>
                </c:pt>
                <c:pt idx="203">
                  <c:v>17.985910938415557</c:v>
                </c:pt>
                <c:pt idx="204">
                  <c:v>18.071108096460922</c:v>
                </c:pt>
                <c:pt idx="205">
                  <c:v>18.156276342784526</c:v>
                </c:pt>
                <c:pt idx="206">
                  <c:v>18.241415660184412</c:v>
                </c:pt>
                <c:pt idx="207">
                  <c:v>18.326526029907892</c:v>
                </c:pt>
                <c:pt idx="208">
                  <c:v>18.411607431660599</c:v>
                </c:pt>
                <c:pt idx="209">
                  <c:v>18.496659843615713</c:v>
                </c:pt>
                <c:pt idx="210">
                  <c:v>18.581683242423445</c:v>
                </c:pt>
                <c:pt idx="211">
                  <c:v>18.666677603220716</c:v>
                </c:pt>
                <c:pt idx="212">
                  <c:v>18.751642899641041</c:v>
                </c:pt>
                <c:pt idx="213">
                  <c:v>18.836579103824615</c:v>
                </c:pt>
                <c:pt idx="214">
                  <c:v>18.921486186428602</c:v>
                </c:pt>
                <c:pt idx="215">
                  <c:v>19.006364116637616</c:v>
                </c:pt>
                <c:pt idx="216">
                  <c:v>19.091212862174377</c:v>
                </c:pt>
                <c:pt idx="217">
                  <c:v>19.176032389310553</c:v>
                </c:pt>
                <c:pt idx="218">
                  <c:v>19.260822662877779</c:v>
                </c:pt>
                <c:pt idx="219">
                  <c:v>19.345583646278836</c:v>
                </c:pt>
                <c:pt idx="220">
                  <c:v>19.430315301499</c:v>
                </c:pt>
                <c:pt idx="221">
                  <c:v>19.515017589117548</c:v>
                </c:pt>
                <c:pt idx="222">
                  <c:v>19.599690468319405</c:v>
                </c:pt>
                <c:pt idx="223">
                  <c:v>19.684333896906946</c:v>
                </c:pt>
                <c:pt idx="224">
                  <c:v>19.76894783131193</c:v>
                </c:pt>
                <c:pt idx="225">
                  <c:v>19.853532226607566</c:v>
                </c:pt>
                <c:pt idx="226">
                  <c:v>19.938087036520717</c:v>
                </c:pt>
                <c:pt idx="227">
                  <c:v>20.022612213444209</c:v>
                </c:pt>
                <c:pt idx="228">
                  <c:v>20.107107708449266</c:v>
                </c:pt>
                <c:pt idx="229">
                  <c:v>20.191573471298049</c:v>
                </c:pt>
                <c:pt idx="230">
                  <c:v>20.276009450456296</c:v>
                </c:pt>
                <c:pt idx="231">
                  <c:v>20.360415593106062</c:v>
                </c:pt>
                <c:pt idx="232">
                  <c:v>20.444791845158548</c:v>
                </c:pt>
                <c:pt idx="233">
                  <c:v>20.529138151267027</c:v>
                </c:pt>
                <c:pt idx="234">
                  <c:v>20.613454454839822</c:v>
                </c:pt>
                <c:pt idx="235">
                  <c:v>20.697740698053387</c:v>
                </c:pt>
                <c:pt idx="236">
                  <c:v>20.781996821865437</c:v>
                </c:pt>
                <c:pt idx="237">
                  <c:v>20.866222766028155</c:v>
                </c:pt>
                <c:pt idx="238">
                  <c:v>20.950418469101439</c:v>
                </c:pt>
                <c:pt idx="239">
                  <c:v>21.034583868466218</c:v>
                </c:pt>
                <c:pt idx="240">
                  <c:v>21.118718900337793</c:v>
                </c:pt>
                <c:pt idx="241">
                  <c:v>21.202823499779246</c:v>
                </c:pt>
                <c:pt idx="242">
                  <c:v>21.286897600714866</c:v>
                </c:pt>
                <c:pt idx="243">
                  <c:v>21.3709411359436</c:v>
                </c:pt>
                <c:pt idx="244">
                  <c:v>21.454954037152557</c:v>
                </c:pt>
                <c:pt idx="245">
                  <c:v>21.5389362349305</c:v>
                </c:pt>
                <c:pt idx="246">
                  <c:v>21.622887658781373</c:v>
                </c:pt>
                <c:pt idx="247">
                  <c:v>21.706808237137842</c:v>
                </c:pt>
                <c:pt idx="248">
                  <c:v>21.79069789737483</c:v>
                </c:pt>
                <c:pt idx="249">
                  <c:v>21.874556565823056</c:v>
                </c:pt>
                <c:pt idx="250">
                  <c:v>21.958384167782583</c:v>
                </c:pt>
                <c:pt idx="251">
                  <c:v>22.04218062753635</c:v>
                </c:pt>
                <c:pt idx="252">
                  <c:v>22.125945868363694</c:v>
                </c:pt>
                <c:pt idx="253">
                  <c:v>22.209679812553858</c:v>
                </c:pt>
                <c:pt idx="254">
                  <c:v>22.293382381419487</c:v>
                </c:pt>
                <c:pt idx="255">
                  <c:v>22.37705349531009</c:v>
                </c:pt>
                <c:pt idx="256">
                  <c:v>22.460693073625475</c:v>
                </c:pt>
                <c:pt idx="257">
                  <c:v>22.544301034829179</c:v>
                </c:pt>
                <c:pt idx="258">
                  <c:v>22.627877296461826</c:v>
                </c:pt>
                <c:pt idx="259">
                  <c:v>22.711421775154481</c:v>
                </c:pt>
                <c:pt idx="260">
                  <c:v>22.794934386641948</c:v>
                </c:pt>
                <c:pt idx="261">
                  <c:v>22.878415045776034</c:v>
                </c:pt>
                <c:pt idx="262">
                  <c:v>22.961863666538754</c:v>
                </c:pt>
                <c:pt idx="263">
                  <c:v>23.045280162055494</c:v>
                </c:pt>
                <c:pt idx="264">
                  <c:v>23.128664444608134</c:v>
                </c:pt>
                <c:pt idx="265">
                  <c:v>23.212016425648091</c:v>
                </c:pt>
                <c:pt idx="266">
                  <c:v>23.295336015809337</c:v>
                </c:pt>
                <c:pt idx="267">
                  <c:v>23.378623124921319</c:v>
                </c:pt>
                <c:pt idx="268">
                  <c:v>23.461877662021859</c:v>
                </c:pt>
                <c:pt idx="269">
                  <c:v>23.545099535369953</c:v>
                </c:pt>
                <c:pt idx="270">
                  <c:v>23.628288652458533</c:v>
                </c:pt>
              </c:numCache>
            </c:numRef>
          </c:xVal>
          <c:yVal>
            <c:numRef>
              <c:f>'5ft'!$H$19:$H$289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0976"/>
        <c:axId val="637441368"/>
      </c:scatterChart>
      <c:valAx>
        <c:axId val="63744097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1368"/>
        <c:crosses val="max"/>
        <c:crossBetween val="midCat"/>
        <c:majorUnit val="2"/>
      </c:valAx>
      <c:valAx>
        <c:axId val="63744136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097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'6ft'!$E$18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0.1791298028153433</c:v>
                </c:pt>
                <c:pt idx="2">
                  <c:v>0.35807528177421688</c:v>
                </c:pt>
                <c:pt idx="3">
                  <c:v>0.53683740923580348</c:v>
                </c:pt>
                <c:pt idx="4">
                  <c:v>0.7154171516480704</c:v>
                </c:pt>
                <c:pt idx="5">
                  <c:v>0.89381546957190205</c:v>
                </c:pt>
                <c:pt idx="6">
                  <c:v>1.0720333177047285</c:v>
                </c:pt>
                <c:pt idx="7">
                  <c:v>1.2500716449036515</c:v>
                </c:pt>
                <c:pt idx="8">
                  <c:v>1.4279313942080702</c:v>
                </c:pt>
                <c:pt idx="9">
                  <c:v>1.6056135028618099</c:v>
                </c:pt>
                <c:pt idx="10">
                  <c:v>1.7831189023347538</c:v>
                </c:pt>
                <c:pt idx="11">
                  <c:v>1.9604485183439817</c:v>
                </c:pt>
                <c:pt idx="12">
                  <c:v>2.1376032708744162</c:v>
                </c:pt>
                <c:pt idx="13">
                  <c:v>2.314584074198978</c:v>
                </c:pt>
                <c:pt idx="14">
                  <c:v>2.4913918368982562</c:v>
                </c:pt>
                <c:pt idx="15">
                  <c:v>2.6680274618796878</c:v>
                </c:pt>
                <c:pt idx="16">
                  <c:v>2.8444918463962576</c:v>
                </c:pt>
                <c:pt idx="17">
                  <c:v>3.0207858820647129</c:v>
                </c:pt>
                <c:pt idx="18">
                  <c:v>3.1969104548832972</c:v>
                </c:pt>
                <c:pt idx="19">
                  <c:v>3.3728664452490085</c:v>
                </c:pt>
                <c:pt idx="20">
                  <c:v>3.5486547279743772</c:v>
                </c:pt>
                <c:pt idx="21">
                  <c:v>3.7242761723037718</c:v>
                </c:pt>
                <c:pt idx="22">
                  <c:v>3.8997316419292298</c:v>
                </c:pt>
                <c:pt idx="23">
                  <c:v>4.0750219950058186</c:v>
                </c:pt>
                <c:pt idx="24">
                  <c:v>4.2501480841665256</c:v>
                </c:pt>
                <c:pt idx="25">
                  <c:v>4.4251107565366841</c:v>
                </c:pt>
                <c:pt idx="26">
                  <c:v>4.5999108537479287</c:v>
                </c:pt>
                <c:pt idx="27">
                  <c:v>4.7745492119516912</c:v>
                </c:pt>
                <c:pt idx="28">
                  <c:v>4.9490266618322343</c:v>
                </c:pt>
                <c:pt idx="29">
                  <c:v>5.1233440286192238</c:v>
                </c:pt>
                <c:pt idx="30">
                  <c:v>5.2975021320998446</c:v>
                </c:pt>
                <c:pt idx="31">
                  <c:v>5.4715017866304585</c:v>
                </c:pt>
                <c:pt idx="32">
                  <c:v>5.6453438011478125</c:v>
                </c:pt>
                <c:pt idx="33">
                  <c:v>5.8190289791797918</c:v>
                </c:pt>
                <c:pt idx="34">
                  <c:v>5.9925581188557251</c:v>
                </c:pt>
                <c:pt idx="35">
                  <c:v>6.1659320129162429</c:v>
                </c:pt>
                <c:pt idx="36">
                  <c:v>6.3391514487226868</c:v>
                </c:pt>
                <c:pt idx="37">
                  <c:v>6.5122172082660814</c:v>
                </c:pt>
                <c:pt idx="38">
                  <c:v>6.6851300681756625</c:v>
                </c:pt>
                <c:pt idx="39">
                  <c:v>6.8578907997269667</c:v>
                </c:pt>
                <c:pt idx="40">
                  <c:v>7.0305001688494873</c:v>
                </c:pt>
                <c:pt idx="41">
                  <c:v>7.2029589361338928</c:v>
                </c:pt>
                <c:pt idx="42">
                  <c:v>7.3752678568388212</c:v>
                </c:pt>
                <c:pt idx="43">
                  <c:v>7.5474276808972398</c:v>
                </c:pt>
                <c:pt idx="44">
                  <c:v>7.7194391529223836</c:v>
                </c:pt>
                <c:pt idx="45">
                  <c:v>7.8913030122132675</c:v>
                </c:pt>
                <c:pt idx="46">
                  <c:v>8.0630199927597825</c:v>
                </c:pt>
                <c:pt idx="47">
                  <c:v>8.2345908232473768</c:v>
                </c:pt>
                <c:pt idx="48">
                  <c:v>8.406016227061313</c:v>
                </c:pt>
                <c:pt idx="49">
                  <c:v>8.5772969222905271</c:v>
                </c:pt>
                <c:pt idx="50">
                  <c:v>8.7484336217310741</c:v>
                </c:pt>
                <c:pt idx="51">
                  <c:v>8.9194270328891729</c:v>
                </c:pt>
                <c:pt idx="52">
                  <c:v>9.0902778579838461</c:v>
                </c:pt>
                <c:pt idx="53">
                  <c:v>9.2609867939491668</c:v>
                </c:pt>
                <c:pt idx="54">
                  <c:v>9.431554532436115</c:v>
                </c:pt>
                <c:pt idx="55">
                  <c:v>9.6019817598140413</c:v>
                </c:pt>
                <c:pt idx="56">
                  <c:v>9.7722691571717437</c:v>
                </c:pt>
                <c:pt idx="57">
                  <c:v>9.9424174003181722</c:v>
                </c:pt>
                <c:pt idx="58">
                  <c:v>10.112427159782746</c:v>
                </c:pt>
                <c:pt idx="59">
                  <c:v>10.28229910081531</c:v>
                </c:pt>
                <c:pt idx="60">
                  <c:v>10.45203388338572</c:v>
                </c:pt>
                <c:pt idx="61">
                  <c:v>10.621632162183058</c:v>
                </c:pt>
                <c:pt idx="62">
                  <c:v>10.791094586614504</c:v>
                </c:pt>
                <c:pt idx="63">
                  <c:v>10.960421800803845</c:v>
                </c:pt>
                <c:pt idx="64">
                  <c:v>11.12961444358964</c:v>
                </c:pt>
                <c:pt idx="65">
                  <c:v>11.298673148523049</c:v>
                </c:pt>
                <c:pt idx="66">
                  <c:v>11.46759854386532</c:v>
                </c:pt>
                <c:pt idx="67">
                  <c:v>11.636391252584946</c:v>
                </c:pt>
                <c:pt idx="68">
                  <c:v>11.805051892354506</c:v>
                </c:pt>
                <c:pt idx="69">
                  <c:v>11.973581075547177</c:v>
                </c:pt>
                <c:pt idx="70">
                  <c:v>12.141979409232949</c:v>
                </c:pt>
                <c:pt idx="71">
                  <c:v>12.310247495174528</c:v>
                </c:pt>
                <c:pt idx="72">
                  <c:v>12.47838592982294</c:v>
                </c:pt>
                <c:pt idx="73">
                  <c:v>12.646395304312852</c:v>
                </c:pt>
                <c:pt idx="74">
                  <c:v>12.814276204457608</c:v>
                </c:pt>
                <c:pt idx="75">
                  <c:v>12.982029210743981</c:v>
                </c:pt>
                <c:pt idx="76">
                  <c:v>13.149654898326682</c:v>
                </c:pt>
                <c:pt idx="77">
                  <c:v>13.317153837022582</c:v>
                </c:pt>
                <c:pt idx="78">
                  <c:v>13.484526591304704</c:v>
                </c:pt>
                <c:pt idx="79">
                  <c:v>13.651773720295962</c:v>
                </c:pt>
                <c:pt idx="80">
                  <c:v>13.818895777762675</c:v>
                </c:pt>
                <c:pt idx="81">
                  <c:v>13.985893312107853</c:v>
                </c:pt>
                <c:pt idx="82">
                  <c:v>14.152766866364265</c:v>
                </c:pt>
                <c:pt idx="83">
                  <c:v>14.319516978187316</c:v>
                </c:pt>
                <c:pt idx="84">
                  <c:v>14.48614417984771</c:v>
                </c:pt>
                <c:pt idx="85">
                  <c:v>14.652648998223942</c:v>
                </c:pt>
                <c:pt idx="86">
                  <c:v>14.819031954794617</c:v>
                </c:pt>
                <c:pt idx="87">
                  <c:v>14.985293565630597</c:v>
                </c:pt>
                <c:pt idx="88">
                  <c:v>15.151434341386997</c:v>
                </c:pt>
                <c:pt idx="89">
                  <c:v>15.317454787295047</c:v>
                </c:pt>
                <c:pt idx="90">
                  <c:v>15.483355403153814</c:v>
                </c:pt>
                <c:pt idx="91">
                  <c:v>15.649136683321819</c:v>
                </c:pt>
                <c:pt idx="92">
                  <c:v>15.814799116708535</c:v>
                </c:pt>
                <c:pt idx="93">
                  <c:v>15.980343186765797</c:v>
                </c:pt>
                <c:pt idx="94">
                  <c:v>16.145769371479133</c:v>
                </c:pt>
                <c:pt idx="95">
                  <c:v>16.311078143359026</c:v>
                </c:pt>
                <c:pt idx="96">
                  <c:v>16.476269969432114</c:v>
                </c:pt>
                <c:pt idx="97">
                  <c:v>16.641345311232364</c:v>
                </c:pt>
                <c:pt idx="98">
                  <c:v>16.806304624792197</c:v>
                </c:pt>
                <c:pt idx="99">
                  <c:v>16.97114836063362</c:v>
                </c:pt>
                <c:pt idx="100">
                  <c:v>17.135876963759337</c:v>
                </c:pt>
                <c:pt idx="101">
                  <c:v>17.300490873643895</c:v>
                </c:pt>
                <c:pt idx="102">
                  <c:v>17.464990524224838</c:v>
                </c:pt>
                <c:pt idx="103">
                  <c:v>17.629376343893927</c:v>
                </c:pt>
                <c:pt idx="104">
                  <c:v>17.793648755488398</c:v>
                </c:pt>
                <c:pt idx="105">
                  <c:v>17.957808176282306</c:v>
                </c:pt>
                <c:pt idx="106">
                  <c:v>18.121855017977946</c:v>
                </c:pt>
                <c:pt idx="107">
                  <c:v>18.285789686697406</c:v>
                </c:pt>
                <c:pt idx="108">
                  <c:v>18.449612582974201</c:v>
                </c:pt>
                <c:pt idx="109">
                  <c:v>18.613324101745079</c:v>
                </c:pt>
                <c:pt idx="110">
                  <c:v>18.776924632341959</c:v>
                </c:pt>
                <c:pt idx="111">
                  <c:v>18.940414558484051</c:v>
                </c:pt>
                <c:pt idx="112">
                  <c:v>19.103794258270138</c:v>
                </c:pt>
                <c:pt idx="113">
                  <c:v>19.267064104171098</c:v>
                </c:pt>
                <c:pt idx="114">
                  <c:v>19.430224463022608</c:v>
                </c:pt>
                <c:pt idx="115">
                  <c:v>19.593275696018104</c:v>
                </c:pt>
                <c:pt idx="116">
                  <c:v>19.756218158701991</c:v>
                </c:pt>
                <c:pt idx="117">
                  <c:v>19.919052200963108</c:v>
                </c:pt>
                <c:pt idx="118">
                  <c:v>20.081778167028499</c:v>
                </c:pt>
                <c:pt idx="119">
                  <c:v>20.244396395457475</c:v>
                </c:pt>
                <c:pt idx="120">
                  <c:v>20.406907219135991</c:v>
                </c:pt>
                <c:pt idx="121">
                  <c:v>20.569310965271377</c:v>
                </c:pt>
                <c:pt idx="122">
                  <c:v>20.731607955387407</c:v>
                </c:pt>
                <c:pt idx="123">
                  <c:v>20.89379850531974</c:v>
                </c:pt>
                <c:pt idx="124">
                  <c:v>21.055882925211755</c:v>
                </c:pt>
                <c:pt idx="125">
                  <c:v>21.217861519510791</c:v>
                </c:pt>
                <c:pt idx="126">
                  <c:v>21.379734586964801</c:v>
                </c:pt>
                <c:pt idx="127">
                  <c:v>21.541502420619437</c:v>
                </c:pt>
                <c:pt idx="128">
                  <c:v>21.703165307815613</c:v>
                </c:pt>
                <c:pt idx="129">
                  <c:v>21.864723530187508</c:v>
                </c:pt>
                <c:pt idx="130">
                  <c:v>22.026177363661073</c:v>
                </c:pt>
                <c:pt idx="131">
                  <c:v>22.187527078453037</c:v>
                </c:pt>
                <c:pt idx="132">
                  <c:v>22.348772939070425</c:v>
                </c:pt>
                <c:pt idx="133">
                  <c:v>22.509915204310605</c:v>
                </c:pt>
                <c:pt idx="134">
                  <c:v>22.670954127261901</c:v>
                </c:pt>
                <c:pt idx="135">
                  <c:v>22.831889955304739</c:v>
                </c:pt>
                <c:pt idx="136">
                  <c:v>22.992722930113395</c:v>
                </c:pt>
                <c:pt idx="137">
                  <c:v>23.153453287658316</c:v>
                </c:pt>
                <c:pt idx="138">
                  <c:v>23.314081258209058</c:v>
                </c:pt>
                <c:pt idx="139">
                  <c:v>23.474607066337825</c:v>
                </c:pt>
                <c:pt idx="140">
                  <c:v>23.635030930923659</c:v>
                </c:pt>
                <c:pt idx="141">
                  <c:v>23.795353065157244</c:v>
                </c:pt>
                <c:pt idx="142">
                  <c:v>23.955573676546397</c:v>
                </c:pt>
                <c:pt idx="143">
                  <c:v>24.1156929669222</c:v>
                </c:pt>
                <c:pt idx="144">
                  <c:v>24.275711132445821</c:v>
                </c:pt>
                <c:pt idx="145">
                  <c:v>24.435628363616008</c:v>
                </c:pt>
                <c:pt idx="146">
                  <c:v>24.595444845277306</c:v>
                </c:pt>
                <c:pt idx="147">
                  <c:v>24.75516075662895</c:v>
                </c:pt>
                <c:pt idx="148">
                  <c:v>24.914776271234494</c:v>
                </c:pt>
                <c:pt idx="149">
                  <c:v>25.074291557032165</c:v>
                </c:pt>
                <c:pt idx="150">
                  <c:v>25.23370677634593</c:v>
                </c:pt>
                <c:pt idx="151">
                  <c:v>25.393022085897318</c:v>
                </c:pt>
                <c:pt idx="152">
                  <c:v>25.552237636817981</c:v>
                </c:pt>
                <c:pt idx="153">
                  <c:v>25.711353574663004</c:v>
                </c:pt>
                <c:pt idx="154">
                  <c:v>25.870370039424976</c:v>
                </c:pt>
                <c:pt idx="155">
                  <c:v>26.029287165548819</c:v>
                </c:pt>
                <c:pt idx="156">
                  <c:v>26.188105081947377</c:v>
                </c:pt>
                <c:pt idx="157">
                  <c:v>26.346823912017776</c:v>
                </c:pt>
                <c:pt idx="158">
                  <c:v>26.505443773658556</c:v>
                </c:pt>
                <c:pt idx="159">
                  <c:v>26.663964779287575</c:v>
                </c:pt>
                <c:pt idx="160">
                  <c:v>26.822387035860682</c:v>
                </c:pt>
                <c:pt idx="161">
                  <c:v>26.980710644891165</c:v>
                </c:pt>
                <c:pt idx="162">
                  <c:v>27.138935702469972</c:v>
                </c:pt>
                <c:pt idx="163">
                  <c:v>27.297062299286708</c:v>
                </c:pt>
                <c:pt idx="164">
                  <c:v>27.455090520651392</c:v>
                </c:pt>
                <c:pt idx="165">
                  <c:v>27.613020446517005</c:v>
                </c:pt>
                <c:pt idx="166">
                  <c:v>27.770852151502776</c:v>
                </c:pt>
                <c:pt idx="167">
                  <c:v>27.928585704918245</c:v>
                </c:pt>
                <c:pt idx="168">
                  <c:v>28.086221170788086</c:v>
                </c:pt>
                <c:pt idx="169">
                  <c:v>28.24375860787768</c:v>
                </c:pt>
                <c:pt idx="170">
                  <c:v>28.401198069719424</c:v>
                </c:pt>
                <c:pt idx="171">
                  <c:v>28.558539604639801</c:v>
                </c:pt>
                <c:pt idx="172">
                  <c:v>28.715783255787166</c:v>
                </c:pt>
                <c:pt idx="173">
                  <c:v>28.872929061160271</c:v>
                </c:pt>
                <c:pt idx="174">
                  <c:v>29.029977053637502</c:v>
                </c:pt>
                <c:pt idx="175">
                  <c:v>29.186927261006826</c:v>
                </c:pt>
                <c:pt idx="176">
                  <c:v>29.343779705996436</c:v>
                </c:pt>
                <c:pt idx="177">
                  <c:v>29.500534406306102</c:v>
                </c:pt>
                <c:pt idx="178">
                  <c:v>29.657191374639179</c:v>
                </c:pt>
                <c:pt idx="179">
                  <c:v>29.813750618735302</c:v>
                </c:pt>
                <c:pt idx="180">
                  <c:v>29.970212141403728</c:v>
                </c:pt>
                <c:pt idx="181">
                  <c:v>30.126575940557338</c:v>
                </c:pt>
                <c:pt idx="182">
                  <c:v>30.282842009247251</c:v>
                </c:pt>
                <c:pt idx="183">
                  <c:v>30.439010335698086</c:v>
                </c:pt>
                <c:pt idx="184">
                  <c:v>30.595080903343806</c:v>
                </c:pt>
                <c:pt idx="185">
                  <c:v>30.751053690864172</c:v>
                </c:pt>
                <c:pt idx="186">
                  <c:v>30.906928672221767</c:v>
                </c:pt>
                <c:pt idx="187">
                  <c:v>31.062705816699602</c:v>
                </c:pt>
                <c:pt idx="188">
                  <c:v>31.218385088939247</c:v>
                </c:pt>
                <c:pt idx="189">
                  <c:v>31.373966448979527</c:v>
                </c:pt>
                <c:pt idx="190">
                  <c:v>31.529449852295713</c:v>
                </c:pt>
                <c:pt idx="191">
                  <c:v>31.684835249839232</c:v>
                </c:pt>
                <c:pt idx="192">
                  <c:v>31.840122588077861</c:v>
                </c:pt>
                <c:pt idx="193">
                  <c:v>31.995311809036405</c:v>
                </c:pt>
                <c:pt idx="194">
                  <c:v>32.150402850337805</c:v>
                </c:pt>
                <c:pt idx="195">
                  <c:v>32.305395645244715</c:v>
                </c:pt>
                <c:pt idx="196">
                  <c:v>32.460290122701494</c:v>
                </c:pt>
                <c:pt idx="197">
                  <c:v>32.615086207376592</c:v>
                </c:pt>
                <c:pt idx="198">
                  <c:v>32.769783819705339</c:v>
                </c:pt>
                <c:pt idx="199">
                  <c:v>32.924382875933098</c:v>
                </c:pt>
                <c:pt idx="200">
                  <c:v>33.078883288158799</c:v>
                </c:pt>
                <c:pt idx="201">
                  <c:v>33.233284964378768</c:v>
                </c:pt>
                <c:pt idx="202">
                  <c:v>33.387587808530917</c:v>
                </c:pt>
                <c:pt idx="203">
                  <c:v>33.541791720539223</c:v>
                </c:pt>
                <c:pt idx="204">
                  <c:v>33.695896596358494</c:v>
                </c:pt>
                <c:pt idx="205">
                  <c:v>33.849902328019411</c:v>
                </c:pt>
                <c:pt idx="206">
                  <c:v>34.003808803673806</c:v>
                </c:pt>
                <c:pt idx="207">
                  <c:v>34.157615907640213</c:v>
                </c:pt>
                <c:pt idx="208">
                  <c:v>34.311323520449612</c:v>
                </c:pt>
                <c:pt idx="209">
                  <c:v>34.464931518891369</c:v>
                </c:pt>
                <c:pt idx="210">
                  <c:v>34.618439776059397</c:v>
                </c:pt>
                <c:pt idx="211">
                  <c:v>34.771848161398445</c:v>
                </c:pt>
                <c:pt idx="212">
                  <c:v>34.925156540750592</c:v>
                </c:pt>
                <c:pt idx="213">
                  <c:v>35.078364776401813</c:v>
                </c:pt>
                <c:pt idx="214">
                  <c:v>35.23147272712874</c:v>
                </c:pt>
                <c:pt idx="215">
                  <c:v>35.384480248245481</c:v>
                </c:pt>
                <c:pt idx="216">
                  <c:v>35.537387191650531</c:v>
                </c:pt>
                <c:pt idx="217">
                  <c:v>35.690193405873799</c:v>
                </c:pt>
                <c:pt idx="218">
                  <c:v>35.842898736123651</c:v>
                </c:pt>
                <c:pt idx="219">
                  <c:v>35.995503024334013</c:v>
                </c:pt>
                <c:pt idx="220">
                  <c:v>36.148006109211522</c:v>
                </c:pt>
                <c:pt idx="221">
                  <c:v>36.300407826282672</c:v>
                </c:pt>
                <c:pt idx="222">
                  <c:v>36.452708007940991</c:v>
                </c:pt>
                <c:pt idx="223">
                  <c:v>36.604906483494169</c:v>
                </c:pt>
                <c:pt idx="224">
                  <c:v>36.757003079211195</c:v>
                </c:pt>
                <c:pt idx="225">
                  <c:v>36.90899761836944</c:v>
                </c:pt>
                <c:pt idx="226">
                  <c:v>37.060889921301701</c:v>
                </c:pt>
                <c:pt idx="227">
                  <c:v>37.212679805443173</c:v>
                </c:pt>
                <c:pt idx="228">
                  <c:v>37.364367085378355</c:v>
                </c:pt>
                <c:pt idx="229">
                  <c:v>37.515951572887865</c:v>
                </c:pt>
                <c:pt idx="230">
                  <c:v>37.667433076995152</c:v>
                </c:pt>
                <c:pt idx="231">
                  <c:v>37.818811404013118</c:v>
                </c:pt>
                <c:pt idx="232">
                  <c:v>37.970086357590581</c:v>
                </c:pt>
                <c:pt idx="233">
                  <c:v>38.121257738758658</c:v>
                </c:pt>
                <c:pt idx="234">
                  <c:v>38.272325345976952</c:v>
                </c:pt>
                <c:pt idx="235">
                  <c:v>38.423288975179652</c:v>
                </c:pt>
                <c:pt idx="236">
                  <c:v>38.574148419821398</c:v>
                </c:pt>
                <c:pt idx="237">
                  <c:v>38.724903470923032</c:v>
                </c:pt>
                <c:pt idx="238">
                  <c:v>38.875553917117145</c:v>
                </c:pt>
                <c:pt idx="239">
                  <c:v>39.026099544693444</c:v>
                </c:pt>
                <c:pt idx="240">
                  <c:v>39.176540137643904</c:v>
                </c:pt>
                <c:pt idx="241">
                  <c:v>39.326875477707752</c:v>
                </c:pt>
                <c:pt idx="242">
                  <c:v>39.477105344416181</c:v>
                </c:pt>
                <c:pt idx="243">
                  <c:v>39.627229515136911</c:v>
                </c:pt>
                <c:pt idx="244">
                  <c:v>39.777247765118467</c:v>
                </c:pt>
                <c:pt idx="245">
                  <c:v>39.927159867534236</c:v>
                </c:pt>
                <c:pt idx="246">
                  <c:v>40.076965593526303</c:v>
                </c:pt>
                <c:pt idx="247">
                  <c:v>40.226664712249018</c:v>
                </c:pt>
                <c:pt idx="248">
                  <c:v>40.376256990912317</c:v>
                </c:pt>
                <c:pt idx="249">
                  <c:v>40.525742194824772</c:v>
                </c:pt>
                <c:pt idx="250">
                  <c:v>40.67512008743639</c:v>
                </c:pt>
                <c:pt idx="251">
                  <c:v>40.824390430381136</c:v>
                </c:pt>
                <c:pt idx="252">
                  <c:v>40.973552983519177</c:v>
                </c:pt>
                <c:pt idx="253">
                  <c:v>41.122607504978845</c:v>
                </c:pt>
                <c:pt idx="254">
                  <c:v>41.271553751198319</c:v>
                </c:pt>
                <c:pt idx="255">
                  <c:v>41.420391476966998</c:v>
                </c:pt>
                <c:pt idx="256">
                  <c:v>41.56912043546663</c:v>
                </c:pt>
                <c:pt idx="257">
                  <c:v>41.717740378312079</c:v>
                </c:pt>
                <c:pt idx="258">
                  <c:v>41.866251055591839</c:v>
                </c:pt>
                <c:pt idx="259">
                  <c:v>42.014652215908228</c:v>
                </c:pt>
                <c:pt idx="260">
                  <c:v>42.162943606417251</c:v>
                </c:pt>
                <c:pt idx="261">
                  <c:v>42.311124972868207</c:v>
                </c:pt>
                <c:pt idx="262">
                  <c:v>42.459196059642935</c:v>
                </c:pt>
                <c:pt idx="263">
                  <c:v>42.60715660979475</c:v>
                </c:pt>
                <c:pt idx="264">
                  <c:v>42.755006365087098</c:v>
                </c:pt>
                <c:pt idx="265">
                  <c:v>42.902745066031834</c:v>
                </c:pt>
                <c:pt idx="266">
                  <c:v>43.050372451927238</c:v>
                </c:pt>
                <c:pt idx="267">
                  <c:v>43.19788826089566</c:v>
                </c:pt>
                <c:pt idx="268">
                  <c:v>43.345292229920858</c:v>
                </c:pt>
                <c:pt idx="269">
                  <c:v>43.492584094885018</c:v>
                </c:pt>
                <c:pt idx="270">
                  <c:v>43.639763590605448</c:v>
                </c:pt>
              </c:numCache>
            </c:numRef>
          </c:xVal>
          <c:yVal>
            <c:numRef>
              <c:f>'6ft'!$E$19:$E$289</c:f>
              <c:numCache>
                <c:formatCode>General</c:formatCode>
                <c:ptCount val="271"/>
                <c:pt idx="0">
                  <c:v>1.2755423964839989</c:v>
                </c:pt>
                <c:pt idx="1">
                  <c:v>1.4666602307310099</c:v>
                </c:pt>
                <c:pt idx="2">
                  <c:v>1.6564231402149034</c:v>
                </c:pt>
                <c:pt idx="3">
                  <c:v>1.8448333491583309</c:v>
                </c:pt>
                <c:pt idx="4">
                  <c:v>2.0318930641768587</c:v>
                </c:pt>
                <c:pt idx="5">
                  <c:v>2.2176044743960062</c:v>
                </c:pt>
                <c:pt idx="6">
                  <c:v>2.401969751567457</c:v>
                </c:pt>
                <c:pt idx="7">
                  <c:v>2.5849910501844597</c:v>
                </c:pt>
                <c:pt idx="8">
                  <c:v>2.7666705075964324</c:v>
                </c:pt>
                <c:pt idx="9">
                  <c:v>2.9470102441227879</c:v>
                </c:pt>
                <c:pt idx="10">
                  <c:v>3.1260123631659948</c:v>
                </c:pt>
                <c:pt idx="11">
                  <c:v>3.3036789513238882</c:v>
                </c:pt>
                <c:pt idx="12">
                  <c:v>3.4800120785012485</c:v>
                </c:pt>
                <c:pt idx="13">
                  <c:v>3.6550137980206614</c:v>
                </c:pt>
                <c:pt idx="14">
                  <c:v>3.8286861467326747</c:v>
                </c:pt>
                <c:pt idx="15">
                  <c:v>4.0010311451252685</c:v>
                </c:pt>
                <c:pt idx="16">
                  <c:v>4.1720507974326537</c:v>
                </c:pt>
                <c:pt idx="17">
                  <c:v>4.3417470917434118</c:v>
                </c:pt>
                <c:pt idx="18">
                  <c:v>4.5101220001079936</c:v>
                </c:pt>
                <c:pt idx="19">
                  <c:v>4.6771774786455929</c:v>
                </c:pt>
                <c:pt idx="20">
                  <c:v>4.8429154676504069</c:v>
                </c:pt>
                <c:pt idx="21">
                  <c:v>5.0073378916973024</c:v>
                </c:pt>
                <c:pt idx="22">
                  <c:v>5.170446659746899</c:v>
                </c:pt>
                <c:pt idx="23">
                  <c:v>5.3322436652500871</c:v>
                </c:pt>
                <c:pt idx="24">
                  <c:v>5.492730786251995</c:v>
                </c:pt>
                <c:pt idx="25">
                  <c:v>5.6519098854954208</c:v>
                </c:pt>
                <c:pt idx="26">
                  <c:v>5.8097828105237417</c:v>
                </c:pt>
                <c:pt idx="27">
                  <c:v>5.9663513937833219</c:v>
                </c:pt>
                <c:pt idx="28">
                  <c:v>6.121617452725423</c:v>
                </c:pt>
                <c:pt idx="29">
                  <c:v>6.275582789907646</c:v>
                </c:pt>
                <c:pt idx="30">
                  <c:v>6.4282491930949064</c:v>
                </c:pt>
                <c:pt idx="31">
                  <c:v>6.5796184353599703</c:v>
                </c:pt>
                <c:pt idx="32">
                  <c:v>6.7296922751835533</c:v>
                </c:pt>
                <c:pt idx="33">
                  <c:v>6.8784724565540074</c:v>
                </c:pt>
                <c:pt idx="34">
                  <c:v>7.0259607090666094</c:v>
                </c:pt>
                <c:pt idx="35">
                  <c:v>7.1721587480224578</c:v>
                </c:pt>
                <c:pt idx="36">
                  <c:v>7.3170682745270055</c:v>
                </c:pt>
                <c:pt idx="37">
                  <c:v>7.4606909755882329</c:v>
                </c:pt>
                <c:pt idx="38">
                  <c:v>7.6030285242144826</c:v>
                </c:pt>
                <c:pt idx="39">
                  <c:v>7.744082579511967</c:v>
                </c:pt>
                <c:pt idx="40">
                  <c:v>7.8838547867819688</c:v>
                </c:pt>
                <c:pt idx="41">
                  <c:v>8.0223467776177397</c:v>
                </c:pt>
                <c:pt idx="42">
                  <c:v>8.1595601700011269</c:v>
                </c:pt>
                <c:pt idx="43">
                  <c:v>8.2954965683989279</c:v>
                </c:pt>
                <c:pt idx="44">
                  <c:v>8.4301575638589963</c:v>
                </c:pt>
                <c:pt idx="45">
                  <c:v>8.5635447341061148</c:v>
                </c:pt>
                <c:pt idx="46">
                  <c:v>8.6956596436376437</c:v>
                </c:pt>
                <c:pt idx="47">
                  <c:v>8.8265038438189709</c:v>
                </c:pt>
                <c:pt idx="48">
                  <c:v>8.9560788729787628</c:v>
                </c:pt>
                <c:pt idx="49">
                  <c:v>9.084386256504045</c:v>
                </c:pt>
                <c:pt idx="50">
                  <c:v>9.2114275069351219</c:v>
                </c:pt>
                <c:pt idx="51">
                  <c:v>9.3372041240603512</c:v>
                </c:pt>
                <c:pt idx="52">
                  <c:v>9.4617175950107892</c:v>
                </c:pt>
                <c:pt idx="53">
                  <c:v>9.5849693943547152</c:v>
                </c:pt>
                <c:pt idx="54">
                  <c:v>9.7069609841920634</c:v>
                </c:pt>
                <c:pt idx="55">
                  <c:v>9.8276938142487609</c:v>
                </c:pt>
                <c:pt idx="56">
                  <c:v>9.9471693219710033</c:v>
                </c:pt>
                <c:pt idx="57">
                  <c:v>10.065388932619467</c:v>
                </c:pt>
                <c:pt idx="58">
                  <c:v>10.182354059363483</c:v>
                </c:pt>
                <c:pt idx="59">
                  <c:v>10.298066103375188</c:v>
                </c:pt>
                <c:pt idx="60">
                  <c:v>10.412526453923659</c:v>
                </c:pt>
                <c:pt idx="61">
                  <c:v>10.525736488469056</c:v>
                </c:pt>
                <c:pt idx="62">
                  <c:v>10.637697572756773</c:v>
                </c:pt>
                <c:pt idx="63">
                  <c:v>10.748411060911636</c:v>
                </c:pt>
                <c:pt idx="64">
                  <c:v>10.857878295532133</c:v>
                </c:pt>
                <c:pt idx="65">
                  <c:v>10.966100607784719</c:v>
                </c:pt>
                <c:pt idx="66">
                  <c:v>11.073079317498186</c:v>
                </c:pt>
                <c:pt idx="67">
                  <c:v>11.178815733258128</c:v>
                </c:pt>
                <c:pt idx="68">
                  <c:v>11.28331115250151</c:v>
                </c:pt>
                <c:pt idx="69">
                  <c:v>11.386566861611355</c:v>
                </c:pt>
                <c:pt idx="70">
                  <c:v>11.488584136011566</c:v>
                </c:pt>
                <c:pt idx="71">
                  <c:v>11.589364240261888</c:v>
                </c:pt>
                <c:pt idx="72">
                  <c:v>11.688908428153042</c:v>
                </c:pt>
                <c:pt idx="73">
                  <c:v>11.787217942802014</c:v>
                </c:pt>
                <c:pt idx="74">
                  <c:v>11.884294016747557</c:v>
                </c:pt>
                <c:pt idx="75">
                  <c:v>11.980137872045864</c:v>
                </c:pt>
                <c:pt idx="76">
                  <c:v>12.074750720366486</c:v>
                </c:pt>
                <c:pt idx="77">
                  <c:v>12.168133763088452</c:v>
                </c:pt>
                <c:pt idx="78">
                  <c:v>12.260288191396642</c:v>
                </c:pt>
                <c:pt idx="79">
                  <c:v>12.351215186378409</c:v>
                </c:pt>
                <c:pt idx="80">
                  <c:v>12.440915919120473</c:v>
                </c:pt>
                <c:pt idx="81">
                  <c:v>12.529391550806078</c:v>
                </c:pt>
                <c:pt idx="82">
                  <c:v>12.616643232812454</c:v>
                </c:pt>
                <c:pt idx="83">
                  <c:v>12.702672106808569</c:v>
                </c:pt>
                <c:pt idx="84">
                  <c:v>12.787479304853203</c:v>
                </c:pt>
                <c:pt idx="85">
                  <c:v>12.871065949493342</c:v>
                </c:pt>
                <c:pt idx="86">
                  <c:v>12.953433153862905</c:v>
                </c:pt>
                <c:pt idx="87">
                  <c:v>13.034582021781825</c:v>
                </c:pt>
                <c:pt idx="88">
                  <c:v>13.114513647855478</c:v>
                </c:pt>
                <c:pt idx="89">
                  <c:v>13.193229117574488</c:v>
                </c:pt>
                <c:pt idx="90">
                  <c:v>13.270729507414899</c:v>
                </c:pt>
                <c:pt idx="91">
                  <c:v>13.347015884938742</c:v>
                </c:pt>
                <c:pt idx="92">
                  <c:v>13.422089308894993</c:v>
                </c:pt>
                <c:pt idx="93">
                  <c:v>13.495950829320936</c:v>
                </c:pt>
                <c:pt idx="94">
                  <c:v>13.56860148764394</c:v>
                </c:pt>
                <c:pt idx="95">
                  <c:v>13.640042316783656</c:v>
                </c:pt>
                <c:pt idx="96">
                  <c:v>13.710274341254641</c:v>
                </c:pt>
                <c:pt idx="97">
                  <c:v>13.779298577269417</c:v>
                </c:pt>
                <c:pt idx="98">
                  <c:v>13.847116032841978</c:v>
                </c:pt>
                <c:pt idx="99">
                  <c:v>13.913727707891736</c:v>
                </c:pt>
                <c:pt idx="100">
                  <c:v>13.979134594347933</c:v>
                </c:pt>
                <c:pt idx="101">
                  <c:v>14.043337676254499</c:v>
                </c:pt>
                <c:pt idx="102">
                  <c:v>14.106337929875385</c:v>
                </c:pt>
                <c:pt idx="103">
                  <c:v>14.168136323800361</c:v>
                </c:pt>
                <c:pt idx="104">
                  <c:v>14.228733819051282</c:v>
                </c:pt>
                <c:pt idx="105">
                  <c:v>14.288131369188836</c:v>
                </c:pt>
                <c:pt idx="106">
                  <c:v>14.346329920419766</c:v>
                </c:pt>
                <c:pt idx="107">
                  <c:v>14.403330411704573</c:v>
                </c:pt>
                <c:pt idx="108">
                  <c:v>14.4591337748657</c:v>
                </c:pt>
                <c:pt idx="109">
                  <c:v>14.5137409346962</c:v>
                </c:pt>
                <c:pt idx="110">
                  <c:v>14.567152809068883</c:v>
                </c:pt>
                <c:pt idx="111">
                  <c:v>14.619370309045946</c:v>
                </c:pt>
                <c:pt idx="112">
                  <c:v>14.670394338989086</c:v>
                </c:pt>
                <c:pt idx="113">
                  <c:v>14.720225796670089</c:v>
                </c:pt>
                <c:pt idx="114">
                  <c:v>14.768865573381898</c:v>
                </c:pt>
                <c:pt idx="115">
                  <c:v>14.816314554050154</c:v>
                </c:pt>
                <c:pt idx="116">
                  <c:v>14.8625736173452</c:v>
                </c:pt>
                <c:pt idx="117">
                  <c:v>14.907643635794562</c:v>
                </c:pt>
                <c:pt idx="118">
                  <c:v>14.951525475895881</c:v>
                </c:pt>
                <c:pt idx="119">
                  <c:v>14.994219998230301</c:v>
                </c:pt>
                <c:pt idx="120">
                  <c:v>15.035728057576303</c:v>
                </c:pt>
                <c:pt idx="121">
                  <c:v>15.076050503023982</c:v>
                </c:pt>
                <c:pt idx="122">
                  <c:v>15.115188178089751</c:v>
                </c:pt>
                <c:pt idx="123">
                  <c:v>15.153141920831469</c:v>
                </c:pt>
                <c:pt idx="124">
                  <c:v>15.18991256396399</c:v>
                </c:pt>
                <c:pt idx="125">
                  <c:v>15.225500934975093</c:v>
                </c:pt>
                <c:pt idx="126">
                  <c:v>15.259907856241828</c:v>
                </c:pt>
                <c:pt idx="127">
                  <c:v>15.293134145147226</c:v>
                </c:pt>
                <c:pt idx="128">
                  <c:v>15.325180614197381</c:v>
                </c:pt>
                <c:pt idx="129">
                  <c:v>15.356048071138879</c:v>
                </c:pt>
                <c:pt idx="130">
                  <c:v>15.385737319076577</c:v>
                </c:pt>
                <c:pt idx="131">
                  <c:v>15.414249156591696</c:v>
                </c:pt>
                <c:pt idx="132">
                  <c:v>15.44158437786022</c:v>
                </c:pt>
                <c:pt idx="133">
                  <c:v>15.467743772771602</c:v>
                </c:pt>
                <c:pt idx="134">
                  <c:v>15.492728127047728</c:v>
                </c:pt>
                <c:pt idx="135">
                  <c:v>15.516538222362145</c:v>
                </c:pt>
                <c:pt idx="136">
                  <c:v>15.539174836459528</c:v>
                </c:pt>
                <c:pt idx="137">
                  <c:v>15.560638743275364</c:v>
                </c:pt>
                <c:pt idx="138">
                  <c:v>15.580930713055832</c:v>
                </c:pt>
                <c:pt idx="139">
                  <c:v>15.600051512477869</c:v>
                </c:pt>
                <c:pt idx="140">
                  <c:v>15.618001904769383</c:v>
                </c:pt>
                <c:pt idx="141">
                  <c:v>15.634782649829612</c:v>
                </c:pt>
                <c:pt idx="142">
                  <c:v>15.650394504349585</c:v>
                </c:pt>
                <c:pt idx="143">
                  <c:v>15.66483822193268</c:v>
                </c:pt>
                <c:pt idx="144">
                  <c:v>15.678114553215245</c:v>
                </c:pt>
                <c:pt idx="145">
                  <c:v>15.690224245987261</c:v>
                </c:pt>
                <c:pt idx="146">
                  <c:v>15.70116804531302</c:v>
                </c:pt>
                <c:pt idx="147">
                  <c:v>15.710946693651797</c:v>
                </c:pt>
                <c:pt idx="148">
                  <c:v>15.719560930978488</c:v>
                </c:pt>
                <c:pt idx="149">
                  <c:v>15.727011494904186</c:v>
                </c:pt>
                <c:pt idx="150">
                  <c:v>15.733299120796671</c:v>
                </c:pt>
                <c:pt idx="151">
                  <c:v>15.738424541900782</c:v>
                </c:pt>
                <c:pt idx="152">
                  <c:v>15.74238848945866</c:v>
                </c:pt>
                <c:pt idx="153">
                  <c:v>15.745191692829804</c:v>
                </c:pt>
                <c:pt idx="154">
                  <c:v>15.746834879610947</c:v>
                </c:pt>
                <c:pt idx="155">
                  <c:v>15.747318775755694</c:v>
                </c:pt>
                <c:pt idx="156">
                  <c:v>15.746644105693916</c:v>
                </c:pt>
                <c:pt idx="157">
                  <c:v>15.744811592450851</c:v>
                </c:pt>
                <c:pt idx="158">
                  <c:v>15.741821957765909</c:v>
                </c:pt>
                <c:pt idx="159">
                  <c:v>15.737675922211119</c:v>
                </c:pt>
                <c:pt idx="160">
                  <c:v>15.732374205309222</c:v>
                </c:pt>
                <c:pt idx="161">
                  <c:v>15.725917525651353</c:v>
                </c:pt>
                <c:pt idx="162">
                  <c:v>15.718306601014303</c:v>
                </c:pt>
                <c:pt idx="163">
                  <c:v>15.709542148477329</c:v>
                </c:pt>
                <c:pt idx="164">
                  <c:v>15.699624884538462</c:v>
                </c:pt>
                <c:pt idx="165">
                  <c:v>15.688555525230312</c:v>
                </c:pt>
                <c:pt idx="166">
                  <c:v>15.676334786235326</c:v>
                </c:pt>
                <c:pt idx="167">
                  <c:v>15.662963383000479</c:v>
                </c:pt>
                <c:pt idx="168">
                  <c:v>15.648442030851346</c:v>
                </c:pt>
                <c:pt idx="169">
                  <c:v>15.632771445105567</c:v>
                </c:pt>
                <c:pt idx="170">
                  <c:v>15.615952341185634</c:v>
                </c:pt>
                <c:pt idx="171">
                  <c:v>15.59798543473101</c:v>
                </c:pt>
                <c:pt idx="172">
                  <c:v>15.578871441709515</c:v>
                </c:pt>
                <c:pt idx="173">
                  <c:v>15.558611078527985</c:v>
                </c:pt>
                <c:pt idx="174">
                  <c:v>15.537205062142164</c:v>
                </c:pt>
                <c:pt idx="175">
                  <c:v>15.514654110165788</c:v>
                </c:pt>
                <c:pt idx="176">
                  <c:v>15.490958940978865</c:v>
                </c:pt>
                <c:pt idx="177">
                  <c:v>15.466120273835102</c:v>
                </c:pt>
                <c:pt idx="178">
                  <c:v>15.440138828968452</c:v>
                </c:pt>
                <c:pt idx="179">
                  <c:v>15.413015327698787</c:v>
                </c:pt>
                <c:pt idx="180">
                  <c:v>15.384750492536631</c:v>
                </c:pt>
                <c:pt idx="181">
                  <c:v>15.355345047286958</c:v>
                </c:pt>
                <c:pt idx="182">
                  <c:v>15.324799717152027</c:v>
                </c:pt>
                <c:pt idx="183">
                  <c:v>15.293115228833223</c:v>
                </c:pt>
                <c:pt idx="184">
                  <c:v>15.260292310631892</c:v>
                </c:pt>
                <c:pt idx="185">
                  <c:v>15.226331692549142</c:v>
                </c:pt>
                <c:pt idx="186">
                  <c:v>15.191234106384593</c:v>
                </c:pt>
                <c:pt idx="187">
                  <c:v>15.155000285834063</c:v>
                </c:pt>
                <c:pt idx="188">
                  <c:v>15.117630966586148</c:v>
                </c:pt>
                <c:pt idx="189">
                  <c:v>15.079126886417711</c:v>
                </c:pt>
                <c:pt idx="190">
                  <c:v>15.039488785288235</c:v>
                </c:pt>
                <c:pt idx="191">
                  <c:v>14.998717405433034</c:v>
                </c:pt>
                <c:pt idx="192">
                  <c:v>14.956813491455305</c:v>
                </c:pt>
                <c:pt idx="193">
                  <c:v>14.913777790417013</c:v>
                </c:pt>
                <c:pt idx="194">
                  <c:v>14.869611051928572</c:v>
                </c:pt>
                <c:pt idx="195">
                  <c:v>14.824314028237339</c:v>
                </c:pt>
                <c:pt idx="196">
                  <c:v>14.777887474314879</c:v>
                </c:pt>
                <c:pt idx="197">
                  <c:v>14.730332147943008</c:v>
                </c:pt>
                <c:pt idx="198">
                  <c:v>14.681648809798595</c:v>
                </c:pt>
                <c:pt idx="199">
                  <c:v>14.631838223537114</c:v>
                </c:pt>
                <c:pt idx="200">
                  <c:v>14.580901155874928</c:v>
                </c:pt>
                <c:pt idx="201">
                  <c:v>14.528838376670313</c:v>
                </c:pt>
                <c:pt idx="202">
                  <c:v>14.475650659003193</c:v>
                </c:pt>
                <c:pt idx="203">
                  <c:v>14.421338779253597</c:v>
                </c:pt>
                <c:pt idx="204">
                  <c:v>14.365903517178809</c:v>
                </c:pt>
                <c:pt idx="205">
                  <c:v>14.309345655989235</c:v>
                </c:pt>
                <c:pt idx="206">
                  <c:v>14.251665982422944</c:v>
                </c:pt>
                <c:pt idx="207">
                  <c:v>14.192865286818918</c:v>
                </c:pt>
                <c:pt idx="208">
                  <c:v>14.132944363188969</c:v>
                </c:pt>
                <c:pt idx="209">
                  <c:v>14.071904009288348</c:v>
                </c:pt>
                <c:pt idx="210">
                  <c:v>14.009745026685028</c:v>
                </c:pt>
                <c:pt idx="211">
                  <c:v>13.946468220827665</c:v>
                </c:pt>
                <c:pt idx="212">
                  <c:v>13.882074401112227</c:v>
                </c:pt>
                <c:pt idx="213">
                  <c:v>13.816564380947309</c:v>
                </c:pt>
                <c:pt idx="214">
                  <c:v>13.749938977818108</c:v>
                </c:pt>
                <c:pt idx="215">
                  <c:v>13.682199013349081</c:v>
                </c:pt>
                <c:pt idx="216">
                  <c:v>13.613345313365274</c:v>
                </c:pt>
                <c:pt idx="217">
                  <c:v>13.543378707952332</c:v>
                </c:pt>
                <c:pt idx="218">
                  <c:v>13.472300031515175</c:v>
                </c:pt>
                <c:pt idx="219">
                  <c:v>13.40011012283537</c:v>
                </c:pt>
                <c:pt idx="220">
                  <c:v>13.32680982512718</c:v>
                </c:pt>
                <c:pt idx="221">
                  <c:v>13.252399986092303</c:v>
                </c:pt>
                <c:pt idx="222">
                  <c:v>13.176881457973304</c:v>
                </c:pt>
                <c:pt idx="223">
                  <c:v>13.100255097605737</c:v>
                </c:pt>
                <c:pt idx="224">
                  <c:v>13.022521766468989</c:v>
                </c:pt>
                <c:pt idx="225">
                  <c:v>12.943682330735806</c:v>
                </c:pt>
                <c:pt idx="226">
                  <c:v>12.863737661320558</c:v>
                </c:pt>
                <c:pt idx="227">
                  <c:v>12.782688633926208</c:v>
                </c:pt>
                <c:pt idx="228">
                  <c:v>12.700536129090018</c:v>
                </c:pt>
                <c:pt idx="229">
                  <c:v>12.617281032227989</c:v>
                </c:pt>
                <c:pt idx="230">
                  <c:v>12.532924233678044</c:v>
                </c:pt>
                <c:pt idx="231">
                  <c:v>12.447466628741958</c:v>
                </c:pt>
                <c:pt idx="232">
                  <c:v>12.360909117726059</c:v>
                </c:pt>
                <c:pt idx="233">
                  <c:v>12.273252605980687</c:v>
                </c:pt>
                <c:pt idx="234">
                  <c:v>12.184498003938435</c:v>
                </c:pt>
                <c:pt idx="235">
                  <c:v>12.094646227151179</c:v>
                </c:pt>
                <c:pt idx="236">
                  <c:v>12.0036981963259</c:v>
                </c:pt>
                <c:pt idx="237">
                  <c:v>11.911654837359322</c:v>
                </c:pt>
                <c:pt idx="238">
                  <c:v>11.818517081371358</c:v>
                </c:pt>
                <c:pt idx="239">
                  <c:v>11.724285864737384</c:v>
                </c:pt>
                <c:pt idx="240">
                  <c:v>11.628962129119362</c:v>
                </c:pt>
                <c:pt idx="241">
                  <c:v>11.532546821495798</c:v>
                </c:pt>
                <c:pt idx="242">
                  <c:v>11.435040894190566</c:v>
                </c:pt>
                <c:pt idx="243">
                  <c:v>11.336445304900609</c:v>
                </c:pt>
                <c:pt idx="244">
                  <c:v>11.236761016722511</c:v>
                </c:pt>
                <c:pt idx="245">
                  <c:v>11.135988998177973</c:v>
                </c:pt>
                <c:pt idx="246">
                  <c:v>11.034130223238192</c:v>
                </c:pt>
                <c:pt idx="247">
                  <c:v>10.931185671347148</c:v>
                </c:pt>
                <c:pt idx="248">
                  <c:v>10.827156327443841</c:v>
                </c:pt>
                <c:pt idx="249">
                  <c:v>10.72204318198345</c:v>
                </c:pt>
                <c:pt idx="250">
                  <c:v>10.615847230957451</c:v>
                </c:pt>
                <c:pt idx="251">
                  <c:v>10.508569475912704</c:v>
                </c:pt>
                <c:pt idx="252">
                  <c:v>10.400210923969519</c:v>
                </c:pt>
                <c:pt idx="253">
                  <c:v>10.290772587838703</c:v>
                </c:pt>
                <c:pt idx="254">
                  <c:v>10.180255485837616</c:v>
                </c:pt>
                <c:pt idx="255">
                  <c:v>10.068660641905243</c:v>
                </c:pt>
                <c:pt idx="256">
                  <c:v>9.955989085616288</c:v>
                </c:pt>
                <c:pt idx="257">
                  <c:v>9.8422418521943076</c:v>
                </c:pt>
                <c:pt idx="258">
                  <c:v>9.7274199825239016</c:v>
                </c:pt>
                <c:pt idx="259">
                  <c:v>9.611524523161961</c:v>
                </c:pt>
                <c:pt idx="260">
                  <c:v>9.4945565263479956</c:v>
                </c:pt>
                <c:pt idx="261">
                  <c:v>9.376517050013554</c:v>
                </c:pt>
                <c:pt idx="262">
                  <c:v>9.2574071577907358</c:v>
                </c:pt>
                <c:pt idx="263">
                  <c:v>9.1372279190198213</c:v>
                </c:pt>
                <c:pt idx="264">
                  <c:v>9.015980408756036</c:v>
                </c:pt>
                <c:pt idx="265">
                  <c:v>8.8936657077754333</c:v>
                </c:pt>
                <c:pt idx="266">
                  <c:v>8.7702849025799487</c:v>
                </c:pt>
                <c:pt idx="267">
                  <c:v>8.645839085401601</c:v>
                </c:pt>
                <c:pt idx="268">
                  <c:v>8.5203293542058738</c:v>
                </c:pt>
                <c:pt idx="269">
                  <c:v>8.3937568126942832</c:v>
                </c:pt>
                <c:pt idx="270">
                  <c:v>8.2661225703061429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'6ft'!$G$18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0.1791298028153433</c:v>
                </c:pt>
                <c:pt idx="2">
                  <c:v>0.35807528177421688</c:v>
                </c:pt>
                <c:pt idx="3">
                  <c:v>0.53683740923580348</c:v>
                </c:pt>
                <c:pt idx="4">
                  <c:v>0.7154171516480704</c:v>
                </c:pt>
                <c:pt idx="5">
                  <c:v>0.89381546957190205</c:v>
                </c:pt>
                <c:pt idx="6">
                  <c:v>1.0720333177047285</c:v>
                </c:pt>
                <c:pt idx="7">
                  <c:v>1.2500716449036515</c:v>
                </c:pt>
                <c:pt idx="8">
                  <c:v>1.4279313942080702</c:v>
                </c:pt>
                <c:pt idx="9">
                  <c:v>1.6056135028618099</c:v>
                </c:pt>
                <c:pt idx="10">
                  <c:v>1.7831189023347538</c:v>
                </c:pt>
                <c:pt idx="11">
                  <c:v>1.9604485183439817</c:v>
                </c:pt>
                <c:pt idx="12">
                  <c:v>2.1376032708744162</c:v>
                </c:pt>
                <c:pt idx="13">
                  <c:v>2.314584074198978</c:v>
                </c:pt>
                <c:pt idx="14">
                  <c:v>2.4913918368982562</c:v>
                </c:pt>
                <c:pt idx="15">
                  <c:v>2.6680274618796878</c:v>
                </c:pt>
                <c:pt idx="16">
                  <c:v>2.8444918463962576</c:v>
                </c:pt>
                <c:pt idx="17">
                  <c:v>3.0207858820647129</c:v>
                </c:pt>
                <c:pt idx="18">
                  <c:v>3.1969104548832972</c:v>
                </c:pt>
                <c:pt idx="19">
                  <c:v>3.3728664452490085</c:v>
                </c:pt>
                <c:pt idx="20">
                  <c:v>3.5486547279743772</c:v>
                </c:pt>
                <c:pt idx="21">
                  <c:v>3.7242761723037718</c:v>
                </c:pt>
                <c:pt idx="22">
                  <c:v>3.8997316419292298</c:v>
                </c:pt>
                <c:pt idx="23">
                  <c:v>4.0750219950058186</c:v>
                </c:pt>
                <c:pt idx="24">
                  <c:v>4.2501480841665256</c:v>
                </c:pt>
                <c:pt idx="25">
                  <c:v>4.4251107565366841</c:v>
                </c:pt>
                <c:pt idx="26">
                  <c:v>4.5999108537479287</c:v>
                </c:pt>
                <c:pt idx="27">
                  <c:v>4.7745492119516912</c:v>
                </c:pt>
                <c:pt idx="28">
                  <c:v>4.9490266618322343</c:v>
                </c:pt>
                <c:pt idx="29">
                  <c:v>5.1233440286192238</c:v>
                </c:pt>
                <c:pt idx="30">
                  <c:v>5.2975021320998446</c:v>
                </c:pt>
                <c:pt idx="31">
                  <c:v>5.4715017866304585</c:v>
                </c:pt>
                <c:pt idx="32">
                  <c:v>5.6453438011478125</c:v>
                </c:pt>
                <c:pt idx="33">
                  <c:v>5.8190289791797918</c:v>
                </c:pt>
                <c:pt idx="34">
                  <c:v>5.9925581188557251</c:v>
                </c:pt>
                <c:pt idx="35">
                  <c:v>6.1659320129162429</c:v>
                </c:pt>
                <c:pt idx="36">
                  <c:v>6.3391514487226868</c:v>
                </c:pt>
                <c:pt idx="37">
                  <c:v>6.5122172082660814</c:v>
                </c:pt>
                <c:pt idx="38">
                  <c:v>6.6851300681756625</c:v>
                </c:pt>
                <c:pt idx="39">
                  <c:v>6.8578907997269667</c:v>
                </c:pt>
                <c:pt idx="40">
                  <c:v>7.0305001688494873</c:v>
                </c:pt>
                <c:pt idx="41">
                  <c:v>7.2029589361338928</c:v>
                </c:pt>
                <c:pt idx="42">
                  <c:v>7.3752678568388212</c:v>
                </c:pt>
                <c:pt idx="43">
                  <c:v>7.5474276808972398</c:v>
                </c:pt>
                <c:pt idx="44">
                  <c:v>7.7194391529223836</c:v>
                </c:pt>
                <c:pt idx="45">
                  <c:v>7.8913030122132675</c:v>
                </c:pt>
                <c:pt idx="46">
                  <c:v>8.0630199927597825</c:v>
                </c:pt>
                <c:pt idx="47">
                  <c:v>8.2345908232473768</c:v>
                </c:pt>
                <c:pt idx="48">
                  <c:v>8.406016227061313</c:v>
                </c:pt>
                <c:pt idx="49">
                  <c:v>8.5772969222905271</c:v>
                </c:pt>
                <c:pt idx="50">
                  <c:v>8.7484336217310741</c:v>
                </c:pt>
                <c:pt idx="51">
                  <c:v>8.9194270328891729</c:v>
                </c:pt>
                <c:pt idx="52">
                  <c:v>9.0902778579838461</c:v>
                </c:pt>
                <c:pt idx="53">
                  <c:v>9.2609867939491668</c:v>
                </c:pt>
                <c:pt idx="54">
                  <c:v>9.431554532436115</c:v>
                </c:pt>
                <c:pt idx="55">
                  <c:v>9.6019817598140413</c:v>
                </c:pt>
                <c:pt idx="56">
                  <c:v>9.7722691571717437</c:v>
                </c:pt>
                <c:pt idx="57">
                  <c:v>9.9424174003181722</c:v>
                </c:pt>
                <c:pt idx="58">
                  <c:v>10.112427159782746</c:v>
                </c:pt>
                <c:pt idx="59">
                  <c:v>10.28229910081531</c:v>
                </c:pt>
                <c:pt idx="60">
                  <c:v>10.45203388338572</c:v>
                </c:pt>
                <c:pt idx="61">
                  <c:v>10.621632162183058</c:v>
                </c:pt>
                <c:pt idx="62">
                  <c:v>10.791094586614504</c:v>
                </c:pt>
                <c:pt idx="63">
                  <c:v>10.960421800803845</c:v>
                </c:pt>
                <c:pt idx="64">
                  <c:v>11.12961444358964</c:v>
                </c:pt>
                <c:pt idx="65">
                  <c:v>11.298673148523049</c:v>
                </c:pt>
                <c:pt idx="66">
                  <c:v>11.46759854386532</c:v>
                </c:pt>
                <c:pt idx="67">
                  <c:v>11.636391252584946</c:v>
                </c:pt>
                <c:pt idx="68">
                  <c:v>11.805051892354506</c:v>
                </c:pt>
                <c:pt idx="69">
                  <c:v>11.973581075547177</c:v>
                </c:pt>
                <c:pt idx="70">
                  <c:v>12.141979409232949</c:v>
                </c:pt>
                <c:pt idx="71">
                  <c:v>12.310247495174528</c:v>
                </c:pt>
                <c:pt idx="72">
                  <c:v>12.47838592982294</c:v>
                </c:pt>
                <c:pt idx="73">
                  <c:v>12.646395304312852</c:v>
                </c:pt>
                <c:pt idx="74">
                  <c:v>12.814276204457608</c:v>
                </c:pt>
                <c:pt idx="75">
                  <c:v>12.982029210743981</c:v>
                </c:pt>
                <c:pt idx="76">
                  <c:v>13.149654898326682</c:v>
                </c:pt>
                <c:pt idx="77">
                  <c:v>13.317153837022582</c:v>
                </c:pt>
                <c:pt idx="78">
                  <c:v>13.484526591304704</c:v>
                </c:pt>
                <c:pt idx="79">
                  <c:v>13.651773720295962</c:v>
                </c:pt>
                <c:pt idx="80">
                  <c:v>13.818895777762675</c:v>
                </c:pt>
                <c:pt idx="81">
                  <c:v>13.985893312107853</c:v>
                </c:pt>
                <c:pt idx="82">
                  <c:v>14.152766866364265</c:v>
                </c:pt>
                <c:pt idx="83">
                  <c:v>14.319516978187316</c:v>
                </c:pt>
                <c:pt idx="84">
                  <c:v>14.48614417984771</c:v>
                </c:pt>
                <c:pt idx="85">
                  <c:v>14.652648998223942</c:v>
                </c:pt>
                <c:pt idx="86">
                  <c:v>14.819031954794617</c:v>
                </c:pt>
                <c:pt idx="87">
                  <c:v>14.985293565630597</c:v>
                </c:pt>
                <c:pt idx="88">
                  <c:v>15.151434341386997</c:v>
                </c:pt>
                <c:pt idx="89">
                  <c:v>15.317454787295047</c:v>
                </c:pt>
                <c:pt idx="90">
                  <c:v>15.483355403153814</c:v>
                </c:pt>
                <c:pt idx="91">
                  <c:v>15.649136683321819</c:v>
                </c:pt>
                <c:pt idx="92">
                  <c:v>15.814799116708535</c:v>
                </c:pt>
                <c:pt idx="93">
                  <c:v>15.980343186765797</c:v>
                </c:pt>
                <c:pt idx="94">
                  <c:v>16.145769371479133</c:v>
                </c:pt>
                <c:pt idx="95">
                  <c:v>16.311078143359026</c:v>
                </c:pt>
                <c:pt idx="96">
                  <c:v>16.476269969432114</c:v>
                </c:pt>
                <c:pt idx="97">
                  <c:v>16.641345311232364</c:v>
                </c:pt>
                <c:pt idx="98">
                  <c:v>16.806304624792197</c:v>
                </c:pt>
                <c:pt idx="99">
                  <c:v>16.97114836063362</c:v>
                </c:pt>
                <c:pt idx="100">
                  <c:v>17.135876963759337</c:v>
                </c:pt>
                <c:pt idx="101">
                  <c:v>17.300490873643895</c:v>
                </c:pt>
                <c:pt idx="102">
                  <c:v>17.464990524224838</c:v>
                </c:pt>
                <c:pt idx="103">
                  <c:v>17.629376343893927</c:v>
                </c:pt>
                <c:pt idx="104">
                  <c:v>17.793648755488398</c:v>
                </c:pt>
                <c:pt idx="105">
                  <c:v>17.957808176282306</c:v>
                </c:pt>
                <c:pt idx="106">
                  <c:v>18.121855017977946</c:v>
                </c:pt>
                <c:pt idx="107">
                  <c:v>18.285789686697406</c:v>
                </c:pt>
                <c:pt idx="108">
                  <c:v>18.449612582974201</c:v>
                </c:pt>
                <c:pt idx="109">
                  <c:v>18.613324101745079</c:v>
                </c:pt>
                <c:pt idx="110">
                  <c:v>18.776924632341959</c:v>
                </c:pt>
                <c:pt idx="111">
                  <c:v>18.940414558484051</c:v>
                </c:pt>
                <c:pt idx="112">
                  <c:v>19.103794258270138</c:v>
                </c:pt>
                <c:pt idx="113">
                  <c:v>19.267064104171098</c:v>
                </c:pt>
                <c:pt idx="114">
                  <c:v>19.430224463022608</c:v>
                </c:pt>
                <c:pt idx="115">
                  <c:v>19.593275696018104</c:v>
                </c:pt>
                <c:pt idx="116">
                  <c:v>19.756218158701991</c:v>
                </c:pt>
                <c:pt idx="117">
                  <c:v>19.919052200963108</c:v>
                </c:pt>
                <c:pt idx="118">
                  <c:v>20.081778167028499</c:v>
                </c:pt>
                <c:pt idx="119">
                  <c:v>20.244396395457475</c:v>
                </c:pt>
                <c:pt idx="120">
                  <c:v>20.406907219135991</c:v>
                </c:pt>
                <c:pt idx="121">
                  <c:v>20.569310965271377</c:v>
                </c:pt>
                <c:pt idx="122">
                  <c:v>20.731607955387407</c:v>
                </c:pt>
                <c:pt idx="123">
                  <c:v>20.89379850531974</c:v>
                </c:pt>
                <c:pt idx="124">
                  <c:v>21.055882925211755</c:v>
                </c:pt>
                <c:pt idx="125">
                  <c:v>21.217861519510791</c:v>
                </c:pt>
                <c:pt idx="126">
                  <c:v>21.379734586964801</c:v>
                </c:pt>
                <c:pt idx="127">
                  <c:v>21.541502420619437</c:v>
                </c:pt>
                <c:pt idx="128">
                  <c:v>21.703165307815613</c:v>
                </c:pt>
                <c:pt idx="129">
                  <c:v>21.864723530187508</c:v>
                </c:pt>
                <c:pt idx="130">
                  <c:v>22.026177363661073</c:v>
                </c:pt>
                <c:pt idx="131">
                  <c:v>22.187527078453037</c:v>
                </c:pt>
                <c:pt idx="132">
                  <c:v>22.348772939070425</c:v>
                </c:pt>
                <c:pt idx="133">
                  <c:v>22.509915204310605</c:v>
                </c:pt>
                <c:pt idx="134">
                  <c:v>22.670954127261901</c:v>
                </c:pt>
                <c:pt idx="135">
                  <c:v>22.831889955304739</c:v>
                </c:pt>
                <c:pt idx="136">
                  <c:v>22.992722930113395</c:v>
                </c:pt>
                <c:pt idx="137">
                  <c:v>23.153453287658316</c:v>
                </c:pt>
                <c:pt idx="138">
                  <c:v>23.314081258209058</c:v>
                </c:pt>
                <c:pt idx="139">
                  <c:v>23.474607066337825</c:v>
                </c:pt>
                <c:pt idx="140">
                  <c:v>23.635030930923659</c:v>
                </c:pt>
                <c:pt idx="141">
                  <c:v>23.795353065157244</c:v>
                </c:pt>
                <c:pt idx="142">
                  <c:v>23.955573676546397</c:v>
                </c:pt>
                <c:pt idx="143">
                  <c:v>24.1156929669222</c:v>
                </c:pt>
                <c:pt idx="144">
                  <c:v>24.275711132445821</c:v>
                </c:pt>
                <c:pt idx="145">
                  <c:v>24.435628363616008</c:v>
                </c:pt>
                <c:pt idx="146">
                  <c:v>24.595444845277306</c:v>
                </c:pt>
                <c:pt idx="147">
                  <c:v>24.75516075662895</c:v>
                </c:pt>
                <c:pt idx="148">
                  <c:v>24.914776271234494</c:v>
                </c:pt>
                <c:pt idx="149">
                  <c:v>25.074291557032165</c:v>
                </c:pt>
                <c:pt idx="150">
                  <c:v>25.23370677634593</c:v>
                </c:pt>
                <c:pt idx="151">
                  <c:v>25.393022085897318</c:v>
                </c:pt>
                <c:pt idx="152">
                  <c:v>25.552237636817981</c:v>
                </c:pt>
                <c:pt idx="153">
                  <c:v>25.711353574663004</c:v>
                </c:pt>
                <c:pt idx="154">
                  <c:v>25.870370039424976</c:v>
                </c:pt>
                <c:pt idx="155">
                  <c:v>26.029287165548819</c:v>
                </c:pt>
                <c:pt idx="156">
                  <c:v>26.188105081947377</c:v>
                </c:pt>
                <c:pt idx="157">
                  <c:v>26.346823912017776</c:v>
                </c:pt>
                <c:pt idx="158">
                  <c:v>26.505443773658556</c:v>
                </c:pt>
                <c:pt idx="159">
                  <c:v>26.663964779287575</c:v>
                </c:pt>
                <c:pt idx="160">
                  <c:v>26.822387035860682</c:v>
                </c:pt>
                <c:pt idx="161">
                  <c:v>26.980710644891165</c:v>
                </c:pt>
                <c:pt idx="162">
                  <c:v>27.138935702469972</c:v>
                </c:pt>
                <c:pt idx="163">
                  <c:v>27.297062299286708</c:v>
                </c:pt>
                <c:pt idx="164">
                  <c:v>27.455090520651392</c:v>
                </c:pt>
                <c:pt idx="165">
                  <c:v>27.613020446517005</c:v>
                </c:pt>
                <c:pt idx="166">
                  <c:v>27.770852151502776</c:v>
                </c:pt>
                <c:pt idx="167">
                  <c:v>27.928585704918245</c:v>
                </c:pt>
                <c:pt idx="168">
                  <c:v>28.086221170788086</c:v>
                </c:pt>
                <c:pt idx="169">
                  <c:v>28.24375860787768</c:v>
                </c:pt>
                <c:pt idx="170">
                  <c:v>28.401198069719424</c:v>
                </c:pt>
                <c:pt idx="171">
                  <c:v>28.558539604639801</c:v>
                </c:pt>
                <c:pt idx="172">
                  <c:v>28.715783255787166</c:v>
                </c:pt>
                <c:pt idx="173">
                  <c:v>28.872929061160271</c:v>
                </c:pt>
                <c:pt idx="174">
                  <c:v>29.029977053637502</c:v>
                </c:pt>
                <c:pt idx="175">
                  <c:v>29.186927261006826</c:v>
                </c:pt>
                <c:pt idx="176">
                  <c:v>29.343779705996436</c:v>
                </c:pt>
                <c:pt idx="177">
                  <c:v>29.500534406306102</c:v>
                </c:pt>
                <c:pt idx="178">
                  <c:v>29.657191374639179</c:v>
                </c:pt>
                <c:pt idx="179">
                  <c:v>29.813750618735302</c:v>
                </c:pt>
                <c:pt idx="180">
                  <c:v>29.970212141403728</c:v>
                </c:pt>
                <c:pt idx="181">
                  <c:v>30.126575940557338</c:v>
                </c:pt>
                <c:pt idx="182">
                  <c:v>30.282842009247251</c:v>
                </c:pt>
                <c:pt idx="183">
                  <c:v>30.439010335698086</c:v>
                </c:pt>
                <c:pt idx="184">
                  <c:v>30.595080903343806</c:v>
                </c:pt>
                <c:pt idx="185">
                  <c:v>30.751053690864172</c:v>
                </c:pt>
                <c:pt idx="186">
                  <c:v>30.906928672221767</c:v>
                </c:pt>
                <c:pt idx="187">
                  <c:v>31.062705816699602</c:v>
                </c:pt>
                <c:pt idx="188">
                  <c:v>31.218385088939247</c:v>
                </c:pt>
                <c:pt idx="189">
                  <c:v>31.373966448979527</c:v>
                </c:pt>
                <c:pt idx="190">
                  <c:v>31.529449852295713</c:v>
                </c:pt>
                <c:pt idx="191">
                  <c:v>31.684835249839232</c:v>
                </c:pt>
                <c:pt idx="192">
                  <c:v>31.840122588077861</c:v>
                </c:pt>
                <c:pt idx="193">
                  <c:v>31.995311809036405</c:v>
                </c:pt>
                <c:pt idx="194">
                  <c:v>32.150402850337805</c:v>
                </c:pt>
                <c:pt idx="195">
                  <c:v>32.305395645244715</c:v>
                </c:pt>
                <c:pt idx="196">
                  <c:v>32.460290122701494</c:v>
                </c:pt>
                <c:pt idx="197">
                  <c:v>32.615086207376592</c:v>
                </c:pt>
                <c:pt idx="198">
                  <c:v>32.769783819705339</c:v>
                </c:pt>
                <c:pt idx="199">
                  <c:v>32.924382875933098</c:v>
                </c:pt>
                <c:pt idx="200">
                  <c:v>33.078883288158799</c:v>
                </c:pt>
                <c:pt idx="201">
                  <c:v>33.233284964378768</c:v>
                </c:pt>
                <c:pt idx="202">
                  <c:v>33.387587808530917</c:v>
                </c:pt>
                <c:pt idx="203">
                  <c:v>33.541791720539223</c:v>
                </c:pt>
                <c:pt idx="204">
                  <c:v>33.695896596358494</c:v>
                </c:pt>
                <c:pt idx="205">
                  <c:v>33.849902328019411</c:v>
                </c:pt>
                <c:pt idx="206">
                  <c:v>34.003808803673806</c:v>
                </c:pt>
                <c:pt idx="207">
                  <c:v>34.157615907640213</c:v>
                </c:pt>
                <c:pt idx="208">
                  <c:v>34.311323520449612</c:v>
                </c:pt>
                <c:pt idx="209">
                  <c:v>34.464931518891369</c:v>
                </c:pt>
                <c:pt idx="210">
                  <c:v>34.618439776059397</c:v>
                </c:pt>
                <c:pt idx="211">
                  <c:v>34.771848161398445</c:v>
                </c:pt>
                <c:pt idx="212">
                  <c:v>34.925156540750592</c:v>
                </c:pt>
                <c:pt idx="213">
                  <c:v>35.078364776401813</c:v>
                </c:pt>
                <c:pt idx="214">
                  <c:v>35.23147272712874</c:v>
                </c:pt>
                <c:pt idx="215">
                  <c:v>35.384480248245481</c:v>
                </c:pt>
                <c:pt idx="216">
                  <c:v>35.537387191650531</c:v>
                </c:pt>
                <c:pt idx="217">
                  <c:v>35.690193405873799</c:v>
                </c:pt>
                <c:pt idx="218">
                  <c:v>35.842898736123651</c:v>
                </c:pt>
                <c:pt idx="219">
                  <c:v>35.995503024334013</c:v>
                </c:pt>
                <c:pt idx="220">
                  <c:v>36.148006109211522</c:v>
                </c:pt>
                <c:pt idx="221">
                  <c:v>36.300407826282672</c:v>
                </c:pt>
                <c:pt idx="222">
                  <c:v>36.452708007940991</c:v>
                </c:pt>
                <c:pt idx="223">
                  <c:v>36.604906483494169</c:v>
                </c:pt>
                <c:pt idx="224">
                  <c:v>36.757003079211195</c:v>
                </c:pt>
                <c:pt idx="225">
                  <c:v>36.90899761836944</c:v>
                </c:pt>
                <c:pt idx="226">
                  <c:v>37.060889921301701</c:v>
                </c:pt>
                <c:pt idx="227">
                  <c:v>37.212679805443173</c:v>
                </c:pt>
                <c:pt idx="228">
                  <c:v>37.364367085378355</c:v>
                </c:pt>
                <c:pt idx="229">
                  <c:v>37.515951572887865</c:v>
                </c:pt>
                <c:pt idx="230">
                  <c:v>37.667433076995152</c:v>
                </c:pt>
                <c:pt idx="231">
                  <c:v>37.818811404013118</c:v>
                </c:pt>
                <c:pt idx="232">
                  <c:v>37.970086357590581</c:v>
                </c:pt>
                <c:pt idx="233">
                  <c:v>38.121257738758658</c:v>
                </c:pt>
                <c:pt idx="234">
                  <c:v>38.272325345976952</c:v>
                </c:pt>
                <c:pt idx="235">
                  <c:v>38.423288975179652</c:v>
                </c:pt>
                <c:pt idx="236">
                  <c:v>38.574148419821398</c:v>
                </c:pt>
                <c:pt idx="237">
                  <c:v>38.724903470923032</c:v>
                </c:pt>
                <c:pt idx="238">
                  <c:v>38.875553917117145</c:v>
                </c:pt>
                <c:pt idx="239">
                  <c:v>39.026099544693444</c:v>
                </c:pt>
                <c:pt idx="240">
                  <c:v>39.176540137643904</c:v>
                </c:pt>
                <c:pt idx="241">
                  <c:v>39.326875477707752</c:v>
                </c:pt>
                <c:pt idx="242">
                  <c:v>39.477105344416181</c:v>
                </c:pt>
                <c:pt idx="243">
                  <c:v>39.627229515136911</c:v>
                </c:pt>
                <c:pt idx="244">
                  <c:v>39.777247765118467</c:v>
                </c:pt>
                <c:pt idx="245">
                  <c:v>39.927159867534236</c:v>
                </c:pt>
                <c:pt idx="246">
                  <c:v>40.076965593526303</c:v>
                </c:pt>
                <c:pt idx="247">
                  <c:v>40.226664712249018</c:v>
                </c:pt>
                <c:pt idx="248">
                  <c:v>40.376256990912317</c:v>
                </c:pt>
                <c:pt idx="249">
                  <c:v>40.525742194824772</c:v>
                </c:pt>
                <c:pt idx="250">
                  <c:v>40.67512008743639</c:v>
                </c:pt>
                <c:pt idx="251">
                  <c:v>40.824390430381136</c:v>
                </c:pt>
                <c:pt idx="252">
                  <c:v>40.973552983519177</c:v>
                </c:pt>
                <c:pt idx="253">
                  <c:v>41.122607504978845</c:v>
                </c:pt>
                <c:pt idx="254">
                  <c:v>41.271553751198319</c:v>
                </c:pt>
                <c:pt idx="255">
                  <c:v>41.420391476966998</c:v>
                </c:pt>
                <c:pt idx="256">
                  <c:v>41.56912043546663</c:v>
                </c:pt>
                <c:pt idx="257">
                  <c:v>41.717740378312079</c:v>
                </c:pt>
                <c:pt idx="258">
                  <c:v>41.866251055591839</c:v>
                </c:pt>
                <c:pt idx="259">
                  <c:v>42.014652215908228</c:v>
                </c:pt>
                <c:pt idx="260">
                  <c:v>42.162943606417251</c:v>
                </c:pt>
                <c:pt idx="261">
                  <c:v>42.311124972868207</c:v>
                </c:pt>
                <c:pt idx="262">
                  <c:v>42.459196059642935</c:v>
                </c:pt>
                <c:pt idx="263">
                  <c:v>42.60715660979475</c:v>
                </c:pt>
                <c:pt idx="264">
                  <c:v>42.755006365087098</c:v>
                </c:pt>
                <c:pt idx="265">
                  <c:v>42.902745066031834</c:v>
                </c:pt>
                <c:pt idx="266">
                  <c:v>43.050372451927238</c:v>
                </c:pt>
                <c:pt idx="267">
                  <c:v>43.19788826089566</c:v>
                </c:pt>
                <c:pt idx="268">
                  <c:v>43.345292229920858</c:v>
                </c:pt>
                <c:pt idx="269">
                  <c:v>43.492584094885018</c:v>
                </c:pt>
                <c:pt idx="270">
                  <c:v>43.639763590605448</c:v>
                </c:pt>
              </c:numCache>
            </c:numRef>
          </c:xVal>
          <c:yVal>
            <c:numRef>
              <c:f>'6ft'!$G$19:$G$289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'6ft'!$H$18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0.1791298028153433</c:v>
                </c:pt>
                <c:pt idx="2">
                  <c:v>0.35807528177421688</c:v>
                </c:pt>
                <c:pt idx="3">
                  <c:v>0.53683740923580348</c:v>
                </c:pt>
                <c:pt idx="4">
                  <c:v>0.7154171516480704</c:v>
                </c:pt>
                <c:pt idx="5">
                  <c:v>0.89381546957190205</c:v>
                </c:pt>
                <c:pt idx="6">
                  <c:v>1.0720333177047285</c:v>
                </c:pt>
                <c:pt idx="7">
                  <c:v>1.2500716449036515</c:v>
                </c:pt>
                <c:pt idx="8">
                  <c:v>1.4279313942080702</c:v>
                </c:pt>
                <c:pt idx="9">
                  <c:v>1.6056135028618099</c:v>
                </c:pt>
                <c:pt idx="10">
                  <c:v>1.7831189023347538</c:v>
                </c:pt>
                <c:pt idx="11">
                  <c:v>1.9604485183439817</c:v>
                </c:pt>
                <c:pt idx="12">
                  <c:v>2.1376032708744162</c:v>
                </c:pt>
                <c:pt idx="13">
                  <c:v>2.314584074198978</c:v>
                </c:pt>
                <c:pt idx="14">
                  <c:v>2.4913918368982562</c:v>
                </c:pt>
                <c:pt idx="15">
                  <c:v>2.6680274618796878</c:v>
                </c:pt>
                <c:pt idx="16">
                  <c:v>2.8444918463962576</c:v>
                </c:pt>
                <c:pt idx="17">
                  <c:v>3.0207858820647129</c:v>
                </c:pt>
                <c:pt idx="18">
                  <c:v>3.1969104548832972</c:v>
                </c:pt>
                <c:pt idx="19">
                  <c:v>3.3728664452490085</c:v>
                </c:pt>
                <c:pt idx="20">
                  <c:v>3.5486547279743772</c:v>
                </c:pt>
                <c:pt idx="21">
                  <c:v>3.7242761723037718</c:v>
                </c:pt>
                <c:pt idx="22">
                  <c:v>3.8997316419292298</c:v>
                </c:pt>
                <c:pt idx="23">
                  <c:v>4.0750219950058186</c:v>
                </c:pt>
                <c:pt idx="24">
                  <c:v>4.2501480841665256</c:v>
                </c:pt>
                <c:pt idx="25">
                  <c:v>4.4251107565366841</c:v>
                </c:pt>
                <c:pt idx="26">
                  <c:v>4.5999108537479287</c:v>
                </c:pt>
                <c:pt idx="27">
                  <c:v>4.7745492119516912</c:v>
                </c:pt>
                <c:pt idx="28">
                  <c:v>4.9490266618322343</c:v>
                </c:pt>
                <c:pt idx="29">
                  <c:v>5.1233440286192238</c:v>
                </c:pt>
                <c:pt idx="30">
                  <c:v>5.2975021320998446</c:v>
                </c:pt>
                <c:pt idx="31">
                  <c:v>5.4715017866304585</c:v>
                </c:pt>
                <c:pt idx="32">
                  <c:v>5.6453438011478125</c:v>
                </c:pt>
                <c:pt idx="33">
                  <c:v>5.8190289791797918</c:v>
                </c:pt>
                <c:pt idx="34">
                  <c:v>5.9925581188557251</c:v>
                </c:pt>
                <c:pt idx="35">
                  <c:v>6.1659320129162429</c:v>
                </c:pt>
                <c:pt idx="36">
                  <c:v>6.3391514487226868</c:v>
                </c:pt>
                <c:pt idx="37">
                  <c:v>6.5122172082660814</c:v>
                </c:pt>
                <c:pt idx="38">
                  <c:v>6.6851300681756625</c:v>
                </c:pt>
                <c:pt idx="39">
                  <c:v>6.8578907997269667</c:v>
                </c:pt>
                <c:pt idx="40">
                  <c:v>7.0305001688494873</c:v>
                </c:pt>
                <c:pt idx="41">
                  <c:v>7.2029589361338928</c:v>
                </c:pt>
                <c:pt idx="42">
                  <c:v>7.3752678568388212</c:v>
                </c:pt>
                <c:pt idx="43">
                  <c:v>7.5474276808972398</c:v>
                </c:pt>
                <c:pt idx="44">
                  <c:v>7.7194391529223836</c:v>
                </c:pt>
                <c:pt idx="45">
                  <c:v>7.8913030122132675</c:v>
                </c:pt>
                <c:pt idx="46">
                  <c:v>8.0630199927597825</c:v>
                </c:pt>
                <c:pt idx="47">
                  <c:v>8.2345908232473768</c:v>
                </c:pt>
                <c:pt idx="48">
                  <c:v>8.406016227061313</c:v>
                </c:pt>
                <c:pt idx="49">
                  <c:v>8.5772969222905271</c:v>
                </c:pt>
                <c:pt idx="50">
                  <c:v>8.7484336217310741</c:v>
                </c:pt>
                <c:pt idx="51">
                  <c:v>8.9194270328891729</c:v>
                </c:pt>
                <c:pt idx="52">
                  <c:v>9.0902778579838461</c:v>
                </c:pt>
                <c:pt idx="53">
                  <c:v>9.2609867939491668</c:v>
                </c:pt>
                <c:pt idx="54">
                  <c:v>9.431554532436115</c:v>
                </c:pt>
                <c:pt idx="55">
                  <c:v>9.6019817598140413</c:v>
                </c:pt>
                <c:pt idx="56">
                  <c:v>9.7722691571717437</c:v>
                </c:pt>
                <c:pt idx="57">
                  <c:v>9.9424174003181722</c:v>
                </c:pt>
                <c:pt idx="58">
                  <c:v>10.112427159782746</c:v>
                </c:pt>
                <c:pt idx="59">
                  <c:v>10.28229910081531</c:v>
                </c:pt>
                <c:pt idx="60">
                  <c:v>10.45203388338572</c:v>
                </c:pt>
                <c:pt idx="61">
                  <c:v>10.621632162183058</c:v>
                </c:pt>
                <c:pt idx="62">
                  <c:v>10.791094586614504</c:v>
                </c:pt>
                <c:pt idx="63">
                  <c:v>10.960421800803845</c:v>
                </c:pt>
                <c:pt idx="64">
                  <c:v>11.12961444358964</c:v>
                </c:pt>
                <c:pt idx="65">
                  <c:v>11.298673148523049</c:v>
                </c:pt>
                <c:pt idx="66">
                  <c:v>11.46759854386532</c:v>
                </c:pt>
                <c:pt idx="67">
                  <c:v>11.636391252584946</c:v>
                </c:pt>
                <c:pt idx="68">
                  <c:v>11.805051892354506</c:v>
                </c:pt>
                <c:pt idx="69">
                  <c:v>11.973581075547177</c:v>
                </c:pt>
                <c:pt idx="70">
                  <c:v>12.141979409232949</c:v>
                </c:pt>
                <c:pt idx="71">
                  <c:v>12.310247495174528</c:v>
                </c:pt>
                <c:pt idx="72">
                  <c:v>12.47838592982294</c:v>
                </c:pt>
                <c:pt idx="73">
                  <c:v>12.646395304312852</c:v>
                </c:pt>
                <c:pt idx="74">
                  <c:v>12.814276204457608</c:v>
                </c:pt>
                <c:pt idx="75">
                  <c:v>12.982029210743981</c:v>
                </c:pt>
                <c:pt idx="76">
                  <c:v>13.149654898326682</c:v>
                </c:pt>
                <c:pt idx="77">
                  <c:v>13.317153837022582</c:v>
                </c:pt>
                <c:pt idx="78">
                  <c:v>13.484526591304704</c:v>
                </c:pt>
                <c:pt idx="79">
                  <c:v>13.651773720295962</c:v>
                </c:pt>
                <c:pt idx="80">
                  <c:v>13.818895777762675</c:v>
                </c:pt>
                <c:pt idx="81">
                  <c:v>13.985893312107853</c:v>
                </c:pt>
                <c:pt idx="82">
                  <c:v>14.152766866364265</c:v>
                </c:pt>
                <c:pt idx="83">
                  <c:v>14.319516978187316</c:v>
                </c:pt>
                <c:pt idx="84">
                  <c:v>14.48614417984771</c:v>
                </c:pt>
                <c:pt idx="85">
                  <c:v>14.652648998223942</c:v>
                </c:pt>
                <c:pt idx="86">
                  <c:v>14.819031954794617</c:v>
                </c:pt>
                <c:pt idx="87">
                  <c:v>14.985293565630597</c:v>
                </c:pt>
                <c:pt idx="88">
                  <c:v>15.151434341386997</c:v>
                </c:pt>
                <c:pt idx="89">
                  <c:v>15.317454787295047</c:v>
                </c:pt>
                <c:pt idx="90">
                  <c:v>15.483355403153814</c:v>
                </c:pt>
                <c:pt idx="91">
                  <c:v>15.649136683321819</c:v>
                </c:pt>
                <c:pt idx="92">
                  <c:v>15.814799116708535</c:v>
                </c:pt>
                <c:pt idx="93">
                  <c:v>15.980343186765797</c:v>
                </c:pt>
                <c:pt idx="94">
                  <c:v>16.145769371479133</c:v>
                </c:pt>
                <c:pt idx="95">
                  <c:v>16.311078143359026</c:v>
                </c:pt>
                <c:pt idx="96">
                  <c:v>16.476269969432114</c:v>
                </c:pt>
                <c:pt idx="97">
                  <c:v>16.641345311232364</c:v>
                </c:pt>
                <c:pt idx="98">
                  <c:v>16.806304624792197</c:v>
                </c:pt>
                <c:pt idx="99">
                  <c:v>16.97114836063362</c:v>
                </c:pt>
                <c:pt idx="100">
                  <c:v>17.135876963759337</c:v>
                </c:pt>
                <c:pt idx="101">
                  <c:v>17.300490873643895</c:v>
                </c:pt>
                <c:pt idx="102">
                  <c:v>17.464990524224838</c:v>
                </c:pt>
                <c:pt idx="103">
                  <c:v>17.629376343893927</c:v>
                </c:pt>
                <c:pt idx="104">
                  <c:v>17.793648755488398</c:v>
                </c:pt>
                <c:pt idx="105">
                  <c:v>17.957808176282306</c:v>
                </c:pt>
                <c:pt idx="106">
                  <c:v>18.121855017977946</c:v>
                </c:pt>
                <c:pt idx="107">
                  <c:v>18.285789686697406</c:v>
                </c:pt>
                <c:pt idx="108">
                  <c:v>18.449612582974201</c:v>
                </c:pt>
                <c:pt idx="109">
                  <c:v>18.613324101745079</c:v>
                </c:pt>
                <c:pt idx="110">
                  <c:v>18.776924632341959</c:v>
                </c:pt>
                <c:pt idx="111">
                  <c:v>18.940414558484051</c:v>
                </c:pt>
                <c:pt idx="112">
                  <c:v>19.103794258270138</c:v>
                </c:pt>
                <c:pt idx="113">
                  <c:v>19.267064104171098</c:v>
                </c:pt>
                <c:pt idx="114">
                  <c:v>19.430224463022608</c:v>
                </c:pt>
                <c:pt idx="115">
                  <c:v>19.593275696018104</c:v>
                </c:pt>
                <c:pt idx="116">
                  <c:v>19.756218158701991</c:v>
                </c:pt>
                <c:pt idx="117">
                  <c:v>19.919052200963108</c:v>
                </c:pt>
                <c:pt idx="118">
                  <c:v>20.081778167028499</c:v>
                </c:pt>
                <c:pt idx="119">
                  <c:v>20.244396395457475</c:v>
                </c:pt>
                <c:pt idx="120">
                  <c:v>20.406907219135991</c:v>
                </c:pt>
                <c:pt idx="121">
                  <c:v>20.569310965271377</c:v>
                </c:pt>
                <c:pt idx="122">
                  <c:v>20.731607955387407</c:v>
                </c:pt>
                <c:pt idx="123">
                  <c:v>20.89379850531974</c:v>
                </c:pt>
                <c:pt idx="124">
                  <c:v>21.055882925211755</c:v>
                </c:pt>
                <c:pt idx="125">
                  <c:v>21.217861519510791</c:v>
                </c:pt>
                <c:pt idx="126">
                  <c:v>21.379734586964801</c:v>
                </c:pt>
                <c:pt idx="127">
                  <c:v>21.541502420619437</c:v>
                </c:pt>
                <c:pt idx="128">
                  <c:v>21.703165307815613</c:v>
                </c:pt>
                <c:pt idx="129">
                  <c:v>21.864723530187508</c:v>
                </c:pt>
                <c:pt idx="130">
                  <c:v>22.026177363661073</c:v>
                </c:pt>
                <c:pt idx="131">
                  <c:v>22.187527078453037</c:v>
                </c:pt>
                <c:pt idx="132">
                  <c:v>22.348772939070425</c:v>
                </c:pt>
                <c:pt idx="133">
                  <c:v>22.509915204310605</c:v>
                </c:pt>
                <c:pt idx="134">
                  <c:v>22.670954127261901</c:v>
                </c:pt>
                <c:pt idx="135">
                  <c:v>22.831889955304739</c:v>
                </c:pt>
                <c:pt idx="136">
                  <c:v>22.992722930113395</c:v>
                </c:pt>
                <c:pt idx="137">
                  <c:v>23.153453287658316</c:v>
                </c:pt>
                <c:pt idx="138">
                  <c:v>23.314081258209058</c:v>
                </c:pt>
                <c:pt idx="139">
                  <c:v>23.474607066337825</c:v>
                </c:pt>
                <c:pt idx="140">
                  <c:v>23.635030930923659</c:v>
                </c:pt>
                <c:pt idx="141">
                  <c:v>23.795353065157244</c:v>
                </c:pt>
                <c:pt idx="142">
                  <c:v>23.955573676546397</c:v>
                </c:pt>
                <c:pt idx="143">
                  <c:v>24.1156929669222</c:v>
                </c:pt>
                <c:pt idx="144">
                  <c:v>24.275711132445821</c:v>
                </c:pt>
                <c:pt idx="145">
                  <c:v>24.435628363616008</c:v>
                </c:pt>
                <c:pt idx="146">
                  <c:v>24.595444845277306</c:v>
                </c:pt>
                <c:pt idx="147">
                  <c:v>24.75516075662895</c:v>
                </c:pt>
                <c:pt idx="148">
                  <c:v>24.914776271234494</c:v>
                </c:pt>
                <c:pt idx="149">
                  <c:v>25.074291557032165</c:v>
                </c:pt>
                <c:pt idx="150">
                  <c:v>25.23370677634593</c:v>
                </c:pt>
                <c:pt idx="151">
                  <c:v>25.393022085897318</c:v>
                </c:pt>
                <c:pt idx="152">
                  <c:v>25.552237636817981</c:v>
                </c:pt>
                <c:pt idx="153">
                  <c:v>25.711353574663004</c:v>
                </c:pt>
                <c:pt idx="154">
                  <c:v>25.870370039424976</c:v>
                </c:pt>
                <c:pt idx="155">
                  <c:v>26.029287165548819</c:v>
                </c:pt>
                <c:pt idx="156">
                  <c:v>26.188105081947377</c:v>
                </c:pt>
                <c:pt idx="157">
                  <c:v>26.346823912017776</c:v>
                </c:pt>
                <c:pt idx="158">
                  <c:v>26.505443773658556</c:v>
                </c:pt>
                <c:pt idx="159">
                  <c:v>26.663964779287575</c:v>
                </c:pt>
                <c:pt idx="160">
                  <c:v>26.822387035860682</c:v>
                </c:pt>
                <c:pt idx="161">
                  <c:v>26.980710644891165</c:v>
                </c:pt>
                <c:pt idx="162">
                  <c:v>27.138935702469972</c:v>
                </c:pt>
                <c:pt idx="163">
                  <c:v>27.297062299286708</c:v>
                </c:pt>
                <c:pt idx="164">
                  <c:v>27.455090520651392</c:v>
                </c:pt>
                <c:pt idx="165">
                  <c:v>27.613020446517005</c:v>
                </c:pt>
                <c:pt idx="166">
                  <c:v>27.770852151502776</c:v>
                </c:pt>
                <c:pt idx="167">
                  <c:v>27.928585704918245</c:v>
                </c:pt>
                <c:pt idx="168">
                  <c:v>28.086221170788086</c:v>
                </c:pt>
                <c:pt idx="169">
                  <c:v>28.24375860787768</c:v>
                </c:pt>
                <c:pt idx="170">
                  <c:v>28.401198069719424</c:v>
                </c:pt>
                <c:pt idx="171">
                  <c:v>28.558539604639801</c:v>
                </c:pt>
                <c:pt idx="172">
                  <c:v>28.715783255787166</c:v>
                </c:pt>
                <c:pt idx="173">
                  <c:v>28.872929061160271</c:v>
                </c:pt>
                <c:pt idx="174">
                  <c:v>29.029977053637502</c:v>
                </c:pt>
                <c:pt idx="175">
                  <c:v>29.186927261006826</c:v>
                </c:pt>
                <c:pt idx="176">
                  <c:v>29.343779705996436</c:v>
                </c:pt>
                <c:pt idx="177">
                  <c:v>29.500534406306102</c:v>
                </c:pt>
                <c:pt idx="178">
                  <c:v>29.657191374639179</c:v>
                </c:pt>
                <c:pt idx="179">
                  <c:v>29.813750618735302</c:v>
                </c:pt>
                <c:pt idx="180">
                  <c:v>29.970212141403728</c:v>
                </c:pt>
                <c:pt idx="181">
                  <c:v>30.126575940557338</c:v>
                </c:pt>
                <c:pt idx="182">
                  <c:v>30.282842009247251</c:v>
                </c:pt>
                <c:pt idx="183">
                  <c:v>30.439010335698086</c:v>
                </c:pt>
                <c:pt idx="184">
                  <c:v>30.595080903343806</c:v>
                </c:pt>
                <c:pt idx="185">
                  <c:v>30.751053690864172</c:v>
                </c:pt>
                <c:pt idx="186">
                  <c:v>30.906928672221767</c:v>
                </c:pt>
                <c:pt idx="187">
                  <c:v>31.062705816699602</c:v>
                </c:pt>
                <c:pt idx="188">
                  <c:v>31.218385088939247</c:v>
                </c:pt>
                <c:pt idx="189">
                  <c:v>31.373966448979527</c:v>
                </c:pt>
                <c:pt idx="190">
                  <c:v>31.529449852295713</c:v>
                </c:pt>
                <c:pt idx="191">
                  <c:v>31.684835249839232</c:v>
                </c:pt>
                <c:pt idx="192">
                  <c:v>31.840122588077861</c:v>
                </c:pt>
                <c:pt idx="193">
                  <c:v>31.995311809036405</c:v>
                </c:pt>
                <c:pt idx="194">
                  <c:v>32.150402850337805</c:v>
                </c:pt>
                <c:pt idx="195">
                  <c:v>32.305395645244715</c:v>
                </c:pt>
                <c:pt idx="196">
                  <c:v>32.460290122701494</c:v>
                </c:pt>
                <c:pt idx="197">
                  <c:v>32.615086207376592</c:v>
                </c:pt>
                <c:pt idx="198">
                  <c:v>32.769783819705339</c:v>
                </c:pt>
                <c:pt idx="199">
                  <c:v>32.924382875933098</c:v>
                </c:pt>
                <c:pt idx="200">
                  <c:v>33.078883288158799</c:v>
                </c:pt>
                <c:pt idx="201">
                  <c:v>33.233284964378768</c:v>
                </c:pt>
                <c:pt idx="202">
                  <c:v>33.387587808530917</c:v>
                </c:pt>
                <c:pt idx="203">
                  <c:v>33.541791720539223</c:v>
                </c:pt>
                <c:pt idx="204">
                  <c:v>33.695896596358494</c:v>
                </c:pt>
                <c:pt idx="205">
                  <c:v>33.849902328019411</c:v>
                </c:pt>
                <c:pt idx="206">
                  <c:v>34.003808803673806</c:v>
                </c:pt>
                <c:pt idx="207">
                  <c:v>34.157615907640213</c:v>
                </c:pt>
                <c:pt idx="208">
                  <c:v>34.311323520449612</c:v>
                </c:pt>
                <c:pt idx="209">
                  <c:v>34.464931518891369</c:v>
                </c:pt>
                <c:pt idx="210">
                  <c:v>34.618439776059397</c:v>
                </c:pt>
                <c:pt idx="211">
                  <c:v>34.771848161398445</c:v>
                </c:pt>
                <c:pt idx="212">
                  <c:v>34.925156540750592</c:v>
                </c:pt>
                <c:pt idx="213">
                  <c:v>35.078364776401813</c:v>
                </c:pt>
                <c:pt idx="214">
                  <c:v>35.23147272712874</c:v>
                </c:pt>
                <c:pt idx="215">
                  <c:v>35.384480248245481</c:v>
                </c:pt>
                <c:pt idx="216">
                  <c:v>35.537387191650531</c:v>
                </c:pt>
                <c:pt idx="217">
                  <c:v>35.690193405873799</c:v>
                </c:pt>
                <c:pt idx="218">
                  <c:v>35.842898736123651</c:v>
                </c:pt>
                <c:pt idx="219">
                  <c:v>35.995503024334013</c:v>
                </c:pt>
                <c:pt idx="220">
                  <c:v>36.148006109211522</c:v>
                </c:pt>
                <c:pt idx="221">
                  <c:v>36.300407826282672</c:v>
                </c:pt>
                <c:pt idx="222">
                  <c:v>36.452708007940991</c:v>
                </c:pt>
                <c:pt idx="223">
                  <c:v>36.604906483494169</c:v>
                </c:pt>
                <c:pt idx="224">
                  <c:v>36.757003079211195</c:v>
                </c:pt>
                <c:pt idx="225">
                  <c:v>36.90899761836944</c:v>
                </c:pt>
                <c:pt idx="226">
                  <c:v>37.060889921301701</c:v>
                </c:pt>
                <c:pt idx="227">
                  <c:v>37.212679805443173</c:v>
                </c:pt>
                <c:pt idx="228">
                  <c:v>37.364367085378355</c:v>
                </c:pt>
                <c:pt idx="229">
                  <c:v>37.515951572887865</c:v>
                </c:pt>
                <c:pt idx="230">
                  <c:v>37.667433076995152</c:v>
                </c:pt>
                <c:pt idx="231">
                  <c:v>37.818811404013118</c:v>
                </c:pt>
                <c:pt idx="232">
                  <c:v>37.970086357590581</c:v>
                </c:pt>
                <c:pt idx="233">
                  <c:v>38.121257738758658</c:v>
                </c:pt>
                <c:pt idx="234">
                  <c:v>38.272325345976952</c:v>
                </c:pt>
                <c:pt idx="235">
                  <c:v>38.423288975179652</c:v>
                </c:pt>
                <c:pt idx="236">
                  <c:v>38.574148419821398</c:v>
                </c:pt>
                <c:pt idx="237">
                  <c:v>38.724903470923032</c:v>
                </c:pt>
                <c:pt idx="238">
                  <c:v>38.875553917117145</c:v>
                </c:pt>
                <c:pt idx="239">
                  <c:v>39.026099544693444</c:v>
                </c:pt>
                <c:pt idx="240">
                  <c:v>39.176540137643904</c:v>
                </c:pt>
                <c:pt idx="241">
                  <c:v>39.326875477707752</c:v>
                </c:pt>
                <c:pt idx="242">
                  <c:v>39.477105344416181</c:v>
                </c:pt>
                <c:pt idx="243">
                  <c:v>39.627229515136911</c:v>
                </c:pt>
                <c:pt idx="244">
                  <c:v>39.777247765118467</c:v>
                </c:pt>
                <c:pt idx="245">
                  <c:v>39.927159867534236</c:v>
                </c:pt>
                <c:pt idx="246">
                  <c:v>40.076965593526303</c:v>
                </c:pt>
                <c:pt idx="247">
                  <c:v>40.226664712249018</c:v>
                </c:pt>
                <c:pt idx="248">
                  <c:v>40.376256990912317</c:v>
                </c:pt>
                <c:pt idx="249">
                  <c:v>40.525742194824772</c:v>
                </c:pt>
                <c:pt idx="250">
                  <c:v>40.67512008743639</c:v>
                </c:pt>
                <c:pt idx="251">
                  <c:v>40.824390430381136</c:v>
                </c:pt>
                <c:pt idx="252">
                  <c:v>40.973552983519177</c:v>
                </c:pt>
                <c:pt idx="253">
                  <c:v>41.122607504978845</c:v>
                </c:pt>
                <c:pt idx="254">
                  <c:v>41.271553751198319</c:v>
                </c:pt>
                <c:pt idx="255">
                  <c:v>41.420391476966998</c:v>
                </c:pt>
                <c:pt idx="256">
                  <c:v>41.56912043546663</c:v>
                </c:pt>
                <c:pt idx="257">
                  <c:v>41.717740378312079</c:v>
                </c:pt>
                <c:pt idx="258">
                  <c:v>41.866251055591839</c:v>
                </c:pt>
                <c:pt idx="259">
                  <c:v>42.014652215908228</c:v>
                </c:pt>
                <c:pt idx="260">
                  <c:v>42.162943606417251</c:v>
                </c:pt>
                <c:pt idx="261">
                  <c:v>42.311124972868207</c:v>
                </c:pt>
                <c:pt idx="262">
                  <c:v>42.459196059642935</c:v>
                </c:pt>
                <c:pt idx="263">
                  <c:v>42.60715660979475</c:v>
                </c:pt>
                <c:pt idx="264">
                  <c:v>42.755006365087098</c:v>
                </c:pt>
                <c:pt idx="265">
                  <c:v>42.902745066031834</c:v>
                </c:pt>
                <c:pt idx="266">
                  <c:v>43.050372451927238</c:v>
                </c:pt>
                <c:pt idx="267">
                  <c:v>43.19788826089566</c:v>
                </c:pt>
                <c:pt idx="268">
                  <c:v>43.345292229920858</c:v>
                </c:pt>
                <c:pt idx="269">
                  <c:v>43.492584094885018</c:v>
                </c:pt>
                <c:pt idx="270">
                  <c:v>43.639763590605448</c:v>
                </c:pt>
              </c:numCache>
            </c:numRef>
          </c:xVal>
          <c:yVal>
            <c:numRef>
              <c:f>'6ft'!$H$19:$H$289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2152"/>
        <c:axId val="637442544"/>
      </c:scatterChart>
      <c:valAx>
        <c:axId val="63744215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2544"/>
        <c:crosses val="max"/>
        <c:crossBetween val="midCat"/>
        <c:majorUnit val="2"/>
      </c:valAx>
      <c:valAx>
        <c:axId val="63744254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215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'7ft'!$E$18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0.2326236765145771</c:v>
                </c:pt>
                <c:pt idx="2">
                  <c:v>0.46496144503022618</c:v>
                </c:pt>
                <c:pt idx="3">
                  <c:v>0.69701469046066611</c:v>
                </c:pt>
                <c:pt idx="4">
                  <c:v>0.92878478891461813</c:v>
                </c:pt>
                <c:pt idx="5">
                  <c:v>1.1602731077448327</c:v>
                </c:pt>
                <c:pt idx="6">
                  <c:v>1.3914810055964493</c:v>
                </c:pt>
                <c:pt idx="7">
                  <c:v>1.6224098324546963</c:v>
                </c:pt>
                <c:pt idx="8">
                  <c:v>1.8530609296919367</c:v>
                </c:pt>
                <c:pt idx="9">
                  <c:v>2.0834356301140651</c:v>
                </c:pt>
                <c:pt idx="10">
                  <c:v>2.313535258006262</c:v>
                </c:pt>
                <c:pt idx="11">
                  <c:v>2.5433611291781122</c:v>
                </c:pt>
                <c:pt idx="12">
                  <c:v>2.7729145510080913</c:v>
                </c:pt>
                <c:pt idx="13">
                  <c:v>3.0021968224874276</c:v>
                </c:pt>
                <c:pt idx="14">
                  <c:v>3.2312092342633436</c:v>
                </c:pt>
                <c:pt idx="15">
                  <c:v>3.4599530686816848</c:v>
                </c:pt>
                <c:pt idx="16">
                  <c:v>3.6884295998289378</c:v>
                </c:pt>
                <c:pt idx="17">
                  <c:v>3.9166400935736481</c:v>
                </c:pt>
                <c:pt idx="18">
                  <c:v>4.1445858076072373</c:v>
                </c:pt>
                <c:pt idx="19">
                  <c:v>4.3722679914842315</c:v>
                </c:pt>
                <c:pt idx="20">
                  <c:v>4.5996878866618998</c:v>
                </c:pt>
                <c:pt idx="21">
                  <c:v>4.8268467265393111</c:v>
                </c:pt>
                <c:pt idx="22">
                  <c:v>5.0537457364958183</c:v>
                </c:pt>
                <c:pt idx="23">
                  <c:v>5.2803861339289675</c:v>
                </c:pt>
                <c:pt idx="24">
                  <c:v>5.5067691282918432</c:v>
                </c:pt>
                <c:pt idx="25">
                  <c:v>5.7328959211298516</c:v>
                </c:pt>
                <c:pt idx="26">
                  <c:v>5.9587677061169488</c:v>
                </c:pt>
                <c:pt idx="27">
                  <c:v>6.1843856690913208</c:v>
                </c:pt>
                <c:pt idx="28">
                  <c:v>6.4097509880905132</c:v>
                </c:pt>
                <c:pt idx="29">
                  <c:v>6.6348648333860245</c:v>
                </c:pt>
                <c:pt idx="30">
                  <c:v>6.859728367517361</c:v>
                </c:pt>
                <c:pt idx="31">
                  <c:v>7.0843427453255652</c:v>
                </c:pt>
                <c:pt idx="32">
                  <c:v>7.3087091139862128</c:v>
                </c:pt>
                <c:pt idx="33">
                  <c:v>7.5328286130418967</c:v>
                </c:pt>
                <c:pt idx="34">
                  <c:v>7.7567023744341883</c:v>
                </c:pt>
                <c:pt idx="35">
                  <c:v>7.9803315225350921</c:v>
                </c:pt>
                <c:pt idx="36">
                  <c:v>8.203717174177994</c:v>
                </c:pt>
                <c:pt idx="37">
                  <c:v>8.4268604386881076</c:v>
                </c:pt>
                <c:pt idx="38">
                  <c:v>8.6497624179124255</c:v>
                </c:pt>
                <c:pt idx="39">
                  <c:v>8.8724242062491783</c:v>
                </c:pt>
                <c:pt idx="40">
                  <c:v>9.094846890676811</c:v>
                </c:pt>
                <c:pt idx="41">
                  <c:v>9.3170315507824704</c:v>
                </c:pt>
                <c:pt idx="42">
                  <c:v>9.5389792587900271</c:v>
                </c:pt>
                <c:pt idx="43">
                  <c:v>9.7606910795876125</c:v>
                </c:pt>
                <c:pt idx="44">
                  <c:v>9.9821680707547014</c:v>
                </c:pt>
                <c:pt idx="45">
                  <c:v>10.203411282588725</c:v>
                </c:pt>
                <c:pt idx="46">
                  <c:v>10.42442175813123</c:v>
                </c:pt>
                <c:pt idx="47">
                  <c:v>10.645200533193583</c:v>
                </c:pt>
                <c:pt idx="48">
                  <c:v>10.865748636382234</c:v>
                </c:pt>
                <c:pt idx="49">
                  <c:v>11.086067089123528</c:v>
                </c:pt>
                <c:pt idx="50">
                  <c:v>11.306156905688086</c:v>
                </c:pt>
                <c:pt idx="51">
                  <c:v>11.526019093214753</c:v>
                </c:pt>
                <c:pt idx="52">
                  <c:v>11.745654651734114</c:v>
                </c:pt>
                <c:pt idx="53">
                  <c:v>11.965064574191597</c:v>
                </c:pt>
                <c:pt idx="54">
                  <c:v>12.184249846470145</c:v>
                </c:pt>
                <c:pt idx="55">
                  <c:v>12.403211447412488</c:v>
                </c:pt>
                <c:pt idx="56">
                  <c:v>12.621950348843001</c:v>
                </c:pt>
                <c:pt idx="57">
                  <c:v>12.840467515589157</c:v>
                </c:pt>
                <c:pt idx="58">
                  <c:v>13.058763905502596</c:v>
                </c:pt>
                <c:pt idx="59">
                  <c:v>13.276840469479783</c:v>
                </c:pt>
                <c:pt idx="60">
                  <c:v>13.494698151482293</c:v>
                </c:pt>
                <c:pt idx="61">
                  <c:v>13.712337888556712</c:v>
                </c:pt>
                <c:pt idx="62">
                  <c:v>13.929760610854158</c:v>
                </c:pt>
                <c:pt idx="63">
                  <c:v>14.146967241649428</c:v>
                </c:pt>
                <c:pt idx="64">
                  <c:v>14.36395869735979</c:v>
                </c:pt>
                <c:pt idx="65">
                  <c:v>14.580735887563403</c:v>
                </c:pt>
                <c:pt idx="66">
                  <c:v>14.797299715017392</c:v>
                </c:pt>
                <c:pt idx="67">
                  <c:v>15.013651075675563</c:v>
                </c:pt>
                <c:pt idx="68">
                  <c:v>15.229790858705782</c:v>
                </c:pt>
                <c:pt idx="69">
                  <c:v>15.445719946507008</c:v>
                </c:pt>
                <c:pt idx="70">
                  <c:v>15.661439214726006</c:v>
                </c:pt>
                <c:pt idx="71">
                  <c:v>15.876949532273711</c:v>
                </c:pt>
                <c:pt idx="72">
                  <c:v>16.092251761341299</c:v>
                </c:pt>
                <c:pt idx="73">
                  <c:v>16.30734675741591</c:v>
                </c:pt>
                <c:pt idx="74">
                  <c:v>16.522235369296087</c:v>
                </c:pt>
                <c:pt idx="75">
                  <c:v>16.736918439106898</c:v>
                </c:pt>
                <c:pt idx="76">
                  <c:v>16.951396802314765</c:v>
                </c:pt>
                <c:pt idx="77">
                  <c:v>17.16567128774199</c:v>
                </c:pt>
                <c:pt idx="78">
                  <c:v>17.37974271758101</c:v>
                </c:pt>
                <c:pt idx="79">
                  <c:v>17.593611907408359</c:v>
                </c:pt>
                <c:pt idx="80">
                  <c:v>17.807279666198365</c:v>
                </c:pt>
                <c:pt idx="81">
                  <c:v>18.020746796336578</c:v>
                </c:pt>
                <c:pt idx="82">
                  <c:v>18.234014093632918</c:v>
                </c:pt>
                <c:pt idx="83">
                  <c:v>18.4470823473346</c:v>
                </c:pt>
                <c:pt idx="84">
                  <c:v>18.659952340138787</c:v>
                </c:pt>
                <c:pt idx="85">
                  <c:v>18.872624848205</c:v>
                </c:pt>
                <c:pt idx="86">
                  <c:v>19.085100641167308</c:v>
                </c:pt>
                <c:pt idx="87">
                  <c:v>19.297380482146277</c:v>
                </c:pt>
                <c:pt idx="88">
                  <c:v>19.509465127760691</c:v>
                </c:pt>
                <c:pt idx="89">
                  <c:v>19.721355328139079</c:v>
                </c:pt>
                <c:pt idx="90">
                  <c:v>19.933051826931003</c:v>
                </c:pt>
                <c:pt idx="91">
                  <c:v>20.144555361318172</c:v>
                </c:pt>
                <c:pt idx="92">
                  <c:v>20.355866662025342</c:v>
                </c:pt>
                <c:pt idx="93">
                  <c:v>20.56698645333103</c:v>
                </c:pt>
                <c:pt idx="94">
                  <c:v>20.777915453078059</c:v>
                </c:pt>
                <c:pt idx="95">
                  <c:v>20.988654372683914</c:v>
                </c:pt>
                <c:pt idx="96">
                  <c:v>21.199203917150943</c:v>
                </c:pt>
                <c:pt idx="97">
                  <c:v>21.409564785076387</c:v>
                </c:pt>
                <c:pt idx="98">
                  <c:v>21.619737668662271</c:v>
                </c:pt>
                <c:pt idx="99">
                  <c:v>21.829723253725135</c:v>
                </c:pt>
                <c:pt idx="100">
                  <c:v>22.039522219705638</c:v>
                </c:pt>
                <c:pt idx="101">
                  <c:v>22.249135239678036</c:v>
                </c:pt>
                <c:pt idx="102">
                  <c:v>22.458562980359517</c:v>
                </c:pt>
                <c:pt idx="103">
                  <c:v>22.667806102119453</c:v>
                </c:pt>
                <c:pt idx="104">
                  <c:v>22.876865258988513</c:v>
                </c:pt>
                <c:pt idx="105">
                  <c:v>23.0857410986677</c:v>
                </c:pt>
                <c:pt idx="106">
                  <c:v>23.294434262537287</c:v>
                </c:pt>
                <c:pt idx="107">
                  <c:v>23.502945385665669</c:v>
                </c:pt>
                <c:pt idx="108">
                  <c:v>23.711275096818138</c:v>
                </c:pt>
                <c:pt idx="109">
                  <c:v>23.919424018465605</c:v>
                </c:pt>
                <c:pt idx="110">
                  <c:v>24.127392766793239</c:v>
                </c:pt>
                <c:pt idx="111">
                  <c:v>24.335181951709068</c:v>
                </c:pt>
                <c:pt idx="112">
                  <c:v>24.542792176852544</c:v>
                </c:pt>
                <c:pt idx="113">
                  <c:v>24.750224039603058</c:v>
                </c:pt>
                <c:pt idx="114">
                  <c:v>24.957478131088433</c:v>
                </c:pt>
                <c:pt idx="115">
                  <c:v>25.164555036193402</c:v>
                </c:pt>
                <c:pt idx="116">
                  <c:v>25.371455333568075</c:v>
                </c:pt>
                <c:pt idx="117">
                  <c:v>25.578179595636396</c:v>
                </c:pt>
                <c:pt idx="118">
                  <c:v>25.784728388604613</c:v>
                </c:pt>
                <c:pt idx="119">
                  <c:v>25.991102272469767</c:v>
                </c:pt>
                <c:pt idx="120">
                  <c:v>26.197301801028196</c:v>
                </c:pt>
                <c:pt idx="121">
                  <c:v>26.403327521884062</c:v>
                </c:pt>
                <c:pt idx="122">
                  <c:v>26.609179976457945</c:v>
                </c:pt>
                <c:pt idx="123">
                  <c:v>26.814859699995459</c:v>
                </c:pt>
                <c:pt idx="124">
                  <c:v>27.020367221575928</c:v>
                </c:pt>
                <c:pt idx="125">
                  <c:v>27.225703064121138</c:v>
                </c:pt>
                <c:pt idx="126">
                  <c:v>27.430867744404161</c:v>
                </c:pt>
                <c:pt idx="127">
                  <c:v>27.635861773058242</c:v>
                </c:pt>
                <c:pt idx="128">
                  <c:v>27.840685654585805</c:v>
                </c:pt>
                <c:pt idx="129">
                  <c:v>28.045339887367529</c:v>
                </c:pt>
                <c:pt idx="130">
                  <c:v>28.249824963671553</c:v>
                </c:pt>
                <c:pt idx="131">
                  <c:v>28.454141369662779</c:v>
                </c:pt>
                <c:pt idx="132">
                  <c:v>28.658289585412305</c:v>
                </c:pt>
                <c:pt idx="133">
                  <c:v>28.862270084906996</c:v>
                </c:pt>
                <c:pt idx="134">
                  <c:v>29.066083336059183</c:v>
                </c:pt>
                <c:pt idx="135">
                  <c:v>29.269729800716519</c:v>
                </c:pt>
                <c:pt idx="136">
                  <c:v>29.473209934671981</c:v>
                </c:pt>
                <c:pt idx="137">
                  <c:v>29.676524187674044</c:v>
                </c:pt>
                <c:pt idx="138">
                  <c:v>29.879673003437023</c:v>
                </c:pt>
                <c:pt idx="139">
                  <c:v>30.082656819651596</c:v>
                </c:pt>
                <c:pt idx="140">
                  <c:v>30.285476067995518</c:v>
                </c:pt>
                <c:pt idx="141">
                  <c:v>30.488131174144513</c:v>
                </c:pt>
                <c:pt idx="142">
                  <c:v>30.690622557783392</c:v>
                </c:pt>
                <c:pt idx="143">
                  <c:v>30.892950632617374</c:v>
                </c:pt>
                <c:pt idx="144">
                  <c:v>31.09511580638361</c:v>
                </c:pt>
                <c:pt idx="145">
                  <c:v>31.297118480862952</c:v>
                </c:pt>
                <c:pt idx="146">
                  <c:v>31.498959051891941</c:v>
                </c:pt>
                <c:pt idx="147">
                  <c:v>31.70063790937504</c:v>
                </c:pt>
                <c:pt idx="148">
                  <c:v>31.902155437297115</c:v>
                </c:pt>
                <c:pt idx="149">
                  <c:v>32.103512013736157</c:v>
                </c:pt>
                <c:pt idx="150">
                  <c:v>32.30470801087629</c:v>
                </c:pt>
                <c:pt idx="151">
                  <c:v>32.505743795021004</c:v>
                </c:pt>
                <c:pt idx="152">
                  <c:v>32.706619726606711</c:v>
                </c:pt>
                <c:pt idx="153">
                  <c:v>32.907336160216545</c:v>
                </c:pt>
                <c:pt idx="154">
                  <c:v>33.107893444594445</c:v>
                </c:pt>
                <c:pt idx="155">
                  <c:v>33.308291922659556</c:v>
                </c:pt>
                <c:pt idx="156">
                  <c:v>33.508531931520899</c:v>
                </c:pt>
                <c:pt idx="157">
                  <c:v>33.70861380249238</c:v>
                </c:pt>
                <c:pt idx="158">
                  <c:v>33.908537861108051</c:v>
                </c:pt>
                <c:pt idx="159">
                  <c:v>34.108304427137746</c:v>
                </c:pt>
                <c:pt idx="160">
                  <c:v>34.30791381460299</c:v>
                </c:pt>
                <c:pt idx="161">
                  <c:v>34.50736633179325</c:v>
                </c:pt>
                <c:pt idx="162">
                  <c:v>34.706662281282519</c:v>
                </c:pt>
                <c:pt idx="163">
                  <c:v>34.90580195994621</c:v>
                </c:pt>
                <c:pt idx="164">
                  <c:v>35.104785658978422</c:v>
                </c:pt>
                <c:pt idx="165">
                  <c:v>35.303613663909516</c:v>
                </c:pt>
                <c:pt idx="166">
                  <c:v>35.502286254624046</c:v>
                </c:pt>
                <c:pt idx="167">
                  <c:v>35.700803705379037</c:v>
                </c:pt>
                <c:pt idx="168">
                  <c:v>35.899166284822627</c:v>
                </c:pt>
                <c:pt idx="169">
                  <c:v>36.097374256013033</c:v>
                </c:pt>
                <c:pt idx="170">
                  <c:v>36.295427876437927</c:v>
                </c:pt>
                <c:pt idx="171">
                  <c:v>36.493327398034104</c:v>
                </c:pt>
                <c:pt idx="172">
                  <c:v>36.691073067207576</c:v>
                </c:pt>
                <c:pt idx="173">
                  <c:v>36.888665124854008</c:v>
                </c:pt>
                <c:pt idx="174">
                  <c:v>37.086103806379498</c:v>
                </c:pt>
                <c:pt idx="175">
                  <c:v>37.283389341721758</c:v>
                </c:pt>
                <c:pt idx="176">
                  <c:v>37.480521955371671</c:v>
                </c:pt>
                <c:pt idx="177">
                  <c:v>37.677501866395176</c:v>
                </c:pt>
                <c:pt idx="178">
                  <c:v>37.874329288455577</c:v>
                </c:pt>
                <c:pt idx="179">
                  <c:v>38.071004429836194</c:v>
                </c:pt>
                <c:pt idx="180">
                  <c:v>38.26752749346339</c:v>
                </c:pt>
                <c:pt idx="181">
                  <c:v>38.463898676930015</c:v>
                </c:pt>
                <c:pt idx="182">
                  <c:v>38.660118172519141</c:v>
                </c:pt>
                <c:pt idx="183">
                  <c:v>38.856186167228273</c:v>
                </c:pt>
                <c:pt idx="184">
                  <c:v>39.05210284279385</c:v>
                </c:pt>
                <c:pt idx="185">
                  <c:v>39.247868375716166</c:v>
                </c:pt>
                <c:pt idx="186">
                  <c:v>39.443482937284649</c:v>
                </c:pt>
                <c:pt idx="187">
                  <c:v>39.638946693603529</c:v>
                </c:pt>
                <c:pt idx="188">
                  <c:v>39.83425980561784</c:v>
                </c:pt>
                <c:pt idx="189">
                  <c:v>40.029422429139828</c:v>
                </c:pt>
                <c:pt idx="190">
                  <c:v>40.224434714875706</c:v>
                </c:pt>
                <c:pt idx="191">
                  <c:v>40.419296808452792</c:v>
                </c:pt>
                <c:pt idx="192">
                  <c:v>40.614008850446986</c:v>
                </c:pt>
                <c:pt idx="193">
                  <c:v>40.808570976410614</c:v>
                </c:pt>
                <c:pt idx="194">
                  <c:v>41.002983316900654</c:v>
                </c:pt>
                <c:pt idx="195">
                  <c:v>41.197245997507274</c:v>
                </c:pt>
                <c:pt idx="196">
                  <c:v>41.391359138882763</c:v>
                </c:pt>
                <c:pt idx="197">
                  <c:v>41.58532285677078</c:v>
                </c:pt>
                <c:pt idx="198">
                  <c:v>41.779137262035974</c:v>
                </c:pt>
                <c:pt idx="199">
                  <c:v>41.972802460693906</c:v>
                </c:pt>
                <c:pt idx="200">
                  <c:v>42.166318553941345</c:v>
                </c:pt>
                <c:pt idx="201">
                  <c:v>42.359685638186889</c:v>
                </c:pt>
                <c:pt idx="202">
                  <c:v>42.552903805081883</c:v>
                </c:pt>
                <c:pt idx="203">
                  <c:v>42.745973141551715</c:v>
                </c:pt>
                <c:pt idx="204">
                  <c:v>42.93889372982737</c:v>
                </c:pt>
                <c:pt idx="205">
                  <c:v>43.131665647477355</c:v>
                </c:pt>
                <c:pt idx="206">
                  <c:v>43.32428896743987</c:v>
                </c:pt>
                <c:pt idx="207">
                  <c:v>43.516763758055347</c:v>
                </c:pt>
                <c:pt idx="208">
                  <c:v>43.709090083099248</c:v>
                </c:pt>
                <c:pt idx="209">
                  <c:v>43.90126800181514</c:v>
                </c:pt>
                <c:pt idx="210">
                  <c:v>44.093297568948117</c:v>
                </c:pt>
                <c:pt idx="211">
                  <c:v>44.285178834778428</c:v>
                </c:pt>
                <c:pt idx="212">
                  <c:v>44.476911845155435</c:v>
                </c:pt>
                <c:pt idx="213">
                  <c:v>44.668496641531803</c:v>
                </c:pt>
                <c:pt idx="214">
                  <c:v>44.859933260997991</c:v>
                </c:pt>
                <c:pt idx="215">
                  <c:v>45.051221736316954</c:v>
                </c:pt>
                <c:pt idx="216">
                  <c:v>45.242362095959109</c:v>
                </c:pt>
                <c:pt idx="217">
                  <c:v>45.433354364137564</c:v>
                </c:pt>
                <c:pt idx="218">
                  <c:v>45.62419856084356</c:v>
                </c:pt>
                <c:pt idx="219">
                  <c:v>45.814894701882139</c:v>
                </c:pt>
                <c:pt idx="220">
                  <c:v>46.005442798908049</c:v>
                </c:pt>
                <c:pt idx="221">
                  <c:v>46.195842859461848</c:v>
                </c:pt>
                <c:pt idx="222">
                  <c:v>46.38609488700623</c:v>
                </c:pt>
                <c:pt idx="223">
                  <c:v>46.576198880962529</c:v>
                </c:pt>
                <c:pt idx="224">
                  <c:v>46.766154836747447</c:v>
                </c:pt>
                <c:pt idx="225">
                  <c:v>46.955962745809934</c:v>
                </c:pt>
                <c:pt idx="226">
                  <c:v>47.145622595668264</c:v>
                </c:pt>
                <c:pt idx="227">
                  <c:v>47.335134369947298</c:v>
                </c:pt>
                <c:pt idx="228">
                  <c:v>47.524498048415857</c:v>
                </c:pt>
                <c:pt idx="229">
                  <c:v>47.713713607024317</c:v>
                </c:pt>
                <c:pt idx="230">
                  <c:v>47.902781017942303</c:v>
                </c:pt>
                <c:pt idx="231">
                  <c:v>48.091700249596549</c:v>
                </c:pt>
                <c:pt idx="232">
                  <c:v>48.280471266708865</c:v>
                </c:pt>
                <c:pt idx="233">
                  <c:v>48.469094030334276</c:v>
                </c:pt>
                <c:pt idx="234">
                  <c:v>48.65756849789922</c:v>
                </c:pt>
                <c:pt idx="235">
                  <c:v>48.845894623239914</c:v>
                </c:pt>
                <c:pt idx="236">
                  <c:v>49.034072356640785</c:v>
                </c:pt>
                <c:pt idx="237">
                  <c:v>49.222101644872993</c:v>
                </c:pt>
                <c:pt idx="238">
                  <c:v>49.409982431233082</c:v>
                </c:pt>
                <c:pt idx="239">
                  <c:v>49.597714655581669</c:v>
                </c:pt>
                <c:pt idx="240">
                  <c:v>49.785298254382226</c:v>
                </c:pt>
                <c:pt idx="241">
                  <c:v>49.972733160739935</c:v>
                </c:pt>
                <c:pt idx="242">
                  <c:v>50.160019304440581</c:v>
                </c:pt>
                <c:pt idx="243">
                  <c:v>50.347156611989504</c:v>
                </c:pt>
                <c:pt idx="244">
                  <c:v>50.534145006650604</c:v>
                </c:pt>
                <c:pt idx="245">
                  <c:v>50.720984408485371</c:v>
                </c:pt>
                <c:pt idx="246">
                  <c:v>50.907674734391961</c:v>
                </c:pt>
                <c:pt idx="247">
                  <c:v>51.094215898144256</c:v>
                </c:pt>
                <c:pt idx="248">
                  <c:v>51.280607810431</c:v>
                </c:pt>
                <c:pt idx="249">
                  <c:v>51.466850378894883</c:v>
                </c:pt>
                <c:pt idx="250">
                  <c:v>51.652943508171667</c:v>
                </c:pt>
                <c:pt idx="251">
                  <c:v>51.838887099929273</c:v>
                </c:pt>
                <c:pt idx="252">
                  <c:v>52.024681052906907</c:v>
                </c:pt>
                <c:pt idx="253">
                  <c:v>52.2103252629541</c:v>
                </c:pt>
                <c:pt idx="254">
                  <c:v>52.395819623069784</c:v>
                </c:pt>
                <c:pt idx="255">
                  <c:v>52.581164023441289</c:v>
                </c:pt>
                <c:pt idx="256">
                  <c:v>52.766358351483348</c:v>
                </c:pt>
                <c:pt idx="257">
                  <c:v>52.951402491877012</c:v>
                </c:pt>
                <c:pt idx="258">
                  <c:v>53.136296326608537</c:v>
                </c:pt>
                <c:pt idx="259">
                  <c:v>53.32103973500822</c:v>
                </c:pt>
                <c:pt idx="260">
                  <c:v>53.505632593789159</c:v>
                </c:pt>
                <c:pt idx="261">
                  <c:v>53.690074777085947</c:v>
                </c:pt>
                <c:pt idx="262">
                  <c:v>53.874366156493288</c:v>
                </c:pt>
                <c:pt idx="263">
                  <c:v>54.058506601104561</c:v>
                </c:pt>
                <c:pt idx="264">
                  <c:v>54.242495977550242</c:v>
                </c:pt>
                <c:pt idx="265">
                  <c:v>54.426334150036297</c:v>
                </c:pt>
                <c:pt idx="266">
                  <c:v>54.61002098038243</c:v>
                </c:pt>
                <c:pt idx="267">
                  <c:v>54.793556328060255</c:v>
                </c:pt>
                <c:pt idx="268">
                  <c:v>54.976940050231349</c:v>
                </c:pt>
                <c:pt idx="269">
                  <c:v>55.160172001785213</c:v>
                </c:pt>
                <c:pt idx="270">
                  <c:v>55.343252035377077</c:v>
                </c:pt>
              </c:numCache>
            </c:numRef>
          </c:xVal>
          <c:yVal>
            <c:numRef>
              <c:f>'7ft'!$E$19:$E$289</c:f>
              <c:numCache>
                <c:formatCode>General</c:formatCode>
                <c:ptCount val="271"/>
                <c:pt idx="0">
                  <c:v>1.224754894035011</c:v>
                </c:pt>
                <c:pt idx="1">
                  <c:v>1.4339766099125666</c:v>
                </c:pt>
                <c:pt idx="2">
                  <c:v>1.6418212019699345</c:v>
                </c:pt>
                <c:pt idx="3">
                  <c:v>1.8482912873400812</c:v>
                </c:pt>
                <c:pt idx="4">
                  <c:v>2.0533894636432777</c:v>
                </c:pt>
                <c:pt idx="5">
                  <c:v>2.2571183091295777</c:v>
                </c:pt>
                <c:pt idx="6">
                  <c:v>2.4594803828201575</c:v>
                </c:pt>
                <c:pt idx="7">
                  <c:v>2.6604782246475343</c:v>
                </c:pt>
                <c:pt idx="8">
                  <c:v>2.8601143555946784</c:v>
                </c:pt>
                <c:pt idx="9">
                  <c:v>3.0583912778330413</c:v>
                </c:pt>
                <c:pt idx="10">
                  <c:v>3.2553114748595102</c:v>
                </c:pt>
                <c:pt idx="11">
                  <c:v>3.4508774116323107</c:v>
                </c:pt>
                <c:pt idx="12">
                  <c:v>3.6450915347058701</c:v>
                </c:pt>
                <c:pt idx="13">
                  <c:v>3.8379562723646625</c:v>
                </c:pt>
                <c:pt idx="14">
                  <c:v>4.0294740347560474</c:v>
                </c:pt>
                <c:pt idx="15">
                  <c:v>4.2196472140221175</c:v>
                </c:pt>
                <c:pt idx="16">
                  <c:v>4.408478184430578</c:v>
                </c:pt>
                <c:pt idx="17">
                  <c:v>4.5959693025046677</c:v>
                </c:pt>
                <c:pt idx="18">
                  <c:v>4.7821229071521358</c:v>
                </c:pt>
                <c:pt idx="19">
                  <c:v>4.9669413197932952</c:v>
                </c:pt>
                <c:pt idx="20">
                  <c:v>5.150426844488166</c:v>
                </c:pt>
                <c:pt idx="21">
                  <c:v>5.3325817680627239</c:v>
                </c:pt>
                <c:pt idx="22">
                  <c:v>5.5134083602342647</c:v>
                </c:pt>
                <c:pt idx="23">
                  <c:v>5.6929088737359086</c:v>
                </c:pt>
                <c:pt idx="24">
                  <c:v>5.8710855444402537</c:v>
                </c:pt>
                <c:pt idx="25">
                  <c:v>6.0479405914821909</c:v>
                </c:pt>
                <c:pt idx="26">
                  <c:v>6.2234762173809006</c:v>
                </c:pt>
                <c:pt idx="27">
                  <c:v>6.397694608161042</c:v>
                </c:pt>
                <c:pt idx="28">
                  <c:v>6.5705979334731541</c:v>
                </c:pt>
                <c:pt idx="29">
                  <c:v>6.7421883467132737</c:v>
                </c:pt>
                <c:pt idx="30">
                  <c:v>6.9124679851417934</c:v>
                </c:pt>
                <c:pt idx="31">
                  <c:v>7.0814389700015701</c:v>
                </c:pt>
                <c:pt idx="32">
                  <c:v>7.2491034066352977</c:v>
                </c:pt>
                <c:pt idx="33">
                  <c:v>7.4154633846021607</c:v>
                </c:pt>
                <c:pt idx="34">
                  <c:v>7.5805209777937748</c:v>
                </c:pt>
                <c:pt idx="35">
                  <c:v>7.7442782445494398</c:v>
                </c:pt>
                <c:pt idx="36">
                  <c:v>7.906737227770706</c:v>
                </c:pt>
                <c:pt idx="37">
                  <c:v>8.0678999550352799</c:v>
                </c:pt>
                <c:pt idx="38">
                  <c:v>8.227768438710271</c:v>
                </c:pt>
                <c:pt idx="39">
                  <c:v>8.3863446760647982</c:v>
                </c:pt>
                <c:pt idx="40">
                  <c:v>8.5436306493819778</c:v>
                </c:pt>
                <c:pt idx="41">
                  <c:v>8.6996283260702807</c:v>
                </c:pt>
                <c:pt idx="42">
                  <c:v>8.854339658774304</c:v>
                </c:pt>
                <c:pt idx="43">
                  <c:v>9.0077665854849478</c:v>
                </c:pt>
                <c:pt idx="44">
                  <c:v>9.1599110296490114</c:v>
                </c:pt>
                <c:pt idx="45">
                  <c:v>9.3107749002782345</c:v>
                </c:pt>
                <c:pt idx="46">
                  <c:v>9.4603600920577851</c:v>
                </c:pt>
                <c:pt idx="47">
                  <c:v>9.6086684854542046</c:v>
                </c:pt>
                <c:pt idx="48">
                  <c:v>9.7557019468228354</c:v>
                </c:pt>
                <c:pt idx="49">
                  <c:v>9.9014623285147287</c:v>
                </c:pt>
                <c:pt idx="50">
                  <c:v>10.04595146898305</c:v>
                </c:pt>
                <c:pt idx="51">
                  <c:v>10.189171192889001</c:v>
                </c:pt>
                <c:pt idx="52">
                  <c:v>10.331123311207259</c:v>
                </c:pt>
                <c:pt idx="53">
                  <c:v>10.471809621330955</c:v>
                </c:pt>
                <c:pt idx="54">
                  <c:v>10.611231907176192</c:v>
                </c:pt>
                <c:pt idx="55">
                  <c:v>10.749391939286127</c:v>
                </c:pt>
                <c:pt idx="56">
                  <c:v>10.88629147493462</c:v>
                </c:pt>
                <c:pt idx="57">
                  <c:v>11.021932258229464</c:v>
                </c:pt>
                <c:pt idx="58">
                  <c:v>11.156316020215208</c:v>
                </c:pt>
                <c:pt idx="59">
                  <c:v>11.289444478975582</c:v>
                </c:pt>
                <c:pt idx="60">
                  <c:v>11.42131933973554</c:v>
                </c:pt>
                <c:pt idx="61">
                  <c:v>11.551942294962924</c:v>
                </c:pt>
                <c:pt idx="62">
                  <c:v>11.681315024469768</c:v>
                </c:pt>
                <c:pt idx="63">
                  <c:v>11.809439195513251</c:v>
                </c:pt>
                <c:pt idx="64">
                  <c:v>11.936316462896304</c:v>
                </c:pt>
                <c:pt idx="65">
                  <c:v>12.061948469067893</c:v>
                </c:pt>
                <c:pt idx="66">
                  <c:v>12.186336844222975</c:v>
                </c:pt>
                <c:pt idx="67">
                  <c:v>12.309483206402145</c:v>
                </c:pt>
                <c:pt idx="68">
                  <c:v>12.431389161590987</c:v>
                </c:pt>
                <c:pt idx="69">
                  <c:v>12.552056303819136</c:v>
                </c:pt>
                <c:pt idx="70">
                  <c:v>12.671486215259055</c:v>
                </c:pt>
                <c:pt idx="71">
                  <c:v>12.789680466324549</c:v>
                </c:pt>
                <c:pt idx="72">
                  <c:v>12.906640615769017</c:v>
                </c:pt>
                <c:pt idx="73">
                  <c:v>13.022368210783455</c:v>
                </c:pt>
                <c:pt idx="74">
                  <c:v>13.136864787094218</c:v>
                </c:pt>
                <c:pt idx="75">
                  <c:v>13.250131869060558</c:v>
                </c:pt>
                <c:pt idx="76">
                  <c:v>13.362170969771928</c:v>
                </c:pt>
                <c:pt idx="77">
                  <c:v>13.472983591145088</c:v>
                </c:pt>
                <c:pt idx="78">
                  <c:v>13.582571224021004</c:v>
                </c:pt>
                <c:pt idx="79">
                  <c:v>13.690935348261551</c:v>
                </c:pt>
                <c:pt idx="80">
                  <c:v>13.79807743284603</c:v>
                </c:pt>
                <c:pt idx="81">
                  <c:v>13.90399893596752</c:v>
                </c:pt>
                <c:pt idx="82">
                  <c:v>14.008701305129049</c:v>
                </c:pt>
                <c:pt idx="83">
                  <c:v>14.112185977239621</c:v>
                </c:pt>
                <c:pt idx="84">
                  <c:v>14.214454378710075</c:v>
                </c:pt>
                <c:pt idx="85">
                  <c:v>14.31550792554882</c:v>
                </c:pt>
                <c:pt idx="86">
                  <c:v>14.415348023457426</c:v>
                </c:pt>
                <c:pt idx="87">
                  <c:v>14.513976067926089</c:v>
                </c:pt>
                <c:pt idx="88">
                  <c:v>14.611393444328982</c:v>
                </c:pt>
                <c:pt idx="89">
                  <c:v>14.707601528019492</c:v>
                </c:pt>
                <c:pt idx="90">
                  <c:v>14.802601684425357</c:v>
                </c:pt>
                <c:pt idx="91">
                  <c:v>14.896395269143699</c:v>
                </c:pt>
                <c:pt idx="92">
                  <c:v>14.988983628035983</c:v>
                </c:pt>
                <c:pt idx="93">
                  <c:v>15.080368097322879</c:v>
                </c:pt>
                <c:pt idx="94">
                  <c:v>15.170550003679054</c:v>
                </c:pt>
                <c:pt idx="95">
                  <c:v>15.259530664327903</c:v>
                </c:pt>
                <c:pt idx="96">
                  <c:v>15.347311387136202</c:v>
                </c:pt>
                <c:pt idx="97">
                  <c:v>15.433893470708721</c:v>
                </c:pt>
                <c:pt idx="98">
                  <c:v>15.519278204482781</c:v>
                </c:pt>
                <c:pt idx="99">
                  <c:v>15.60346686882276</c:v>
                </c:pt>
                <c:pt idx="100">
                  <c:v>15.686460735114572</c:v>
                </c:pt>
                <c:pt idx="101">
                  <c:v>15.768261065860107</c:v>
                </c:pt>
                <c:pt idx="102">
                  <c:v>15.848869114771643</c:v>
                </c:pt>
                <c:pt idx="103">
                  <c:v>15.928286126866238</c:v>
                </c:pt>
                <c:pt idx="104">
                  <c:v>16.006513338560104</c:v>
                </c:pt>
                <c:pt idx="105">
                  <c:v>16.083551977762959</c:v>
                </c:pt>
                <c:pt idx="106">
                  <c:v>16.15940326397239</c:v>
                </c:pt>
                <c:pt idx="107">
                  <c:v>16.234068408368188</c:v>
                </c:pt>
                <c:pt idx="108">
                  <c:v>16.3075486139067</c:v>
                </c:pt>
                <c:pt idx="109">
                  <c:v>16.379845075415183</c:v>
                </c:pt>
                <c:pt idx="110">
                  <c:v>16.450958979686146</c:v>
                </c:pt>
                <c:pt idx="111">
                  <c:v>16.520891505571726</c:v>
                </c:pt>
                <c:pt idx="112">
                  <c:v>16.589643824078063</c:v>
                </c:pt>
                <c:pt idx="113">
                  <c:v>16.6572170984597</c:v>
                </c:pt>
                <c:pt idx="114">
                  <c:v>16.723612484313993</c:v>
                </c:pt>
                <c:pt idx="115">
                  <c:v>16.788831129675536</c:v>
                </c:pt>
                <c:pt idx="116">
                  <c:v>16.852874175110635</c:v>
                </c:pt>
                <c:pt idx="117">
                  <c:v>16.915742753811777</c:v>
                </c:pt>
                <c:pt idx="118">
                  <c:v>16.977437991692145</c:v>
                </c:pt>
                <c:pt idx="119">
                  <c:v>17.037961007480149</c:v>
                </c:pt>
                <c:pt idx="120">
                  <c:v>17.097312912813997</c:v>
                </c:pt>
                <c:pt idx="121">
                  <c:v>17.155494812336279</c:v>
                </c:pt>
                <c:pt idx="122">
                  <c:v>17.212507803788604</c:v>
                </c:pt>
                <c:pt idx="123">
                  <c:v>17.268352978106247</c:v>
                </c:pt>
                <c:pt idx="124">
                  <c:v>17.32303141951283</c:v>
                </c:pt>
                <c:pt idx="125">
                  <c:v>17.376544205615048</c:v>
                </c:pt>
                <c:pt idx="126">
                  <c:v>17.428892407497408</c:v>
                </c:pt>
                <c:pt idx="127">
                  <c:v>17.480077089816998</c:v>
                </c:pt>
                <c:pt idx="128">
                  <c:v>17.530099310898304</c:v>
                </c:pt>
                <c:pt idx="129">
                  <c:v>17.578960122828018</c:v>
                </c:pt>
                <c:pt idx="130">
                  <c:v>17.626660571549905</c:v>
                </c:pt>
                <c:pt idx="131">
                  <c:v>17.673201696959673</c:v>
                </c:pt>
                <c:pt idx="132">
                  <c:v>17.71858453299987</c:v>
                </c:pt>
                <c:pt idx="133">
                  <c:v>17.762810107754799</c:v>
                </c:pt>
                <c:pt idx="134">
                  <c:v>17.805879443545447</c:v>
                </c:pt>
                <c:pt idx="135">
                  <c:v>17.847793557024428</c:v>
                </c:pt>
                <c:pt idx="136">
                  <c:v>17.888553459270934</c:v>
                </c:pt>
                <c:pt idx="137">
                  <c:v>17.928160155885696</c:v>
                </c:pt>
                <c:pt idx="138">
                  <c:v>17.966614647085933</c:v>
                </c:pt>
                <c:pt idx="139">
                  <c:v>18.003917927800316</c:v>
                </c:pt>
                <c:pt idx="140">
                  <c:v>18.040070987763919</c:v>
                </c:pt>
                <c:pt idx="141">
                  <c:v>18.075074811613149</c:v>
                </c:pt>
                <c:pt idx="142">
                  <c:v>18.108930378980673</c:v>
                </c:pt>
                <c:pt idx="143">
                  <c:v>18.141638664590321</c:v>
                </c:pt>
                <c:pt idx="144">
                  <c:v>18.173200638351943</c:v>
                </c:pt>
                <c:pt idx="145">
                  <c:v>18.203617265456266</c:v>
                </c:pt>
                <c:pt idx="146">
                  <c:v>18.232889506469686</c:v>
                </c:pt>
                <c:pt idx="147">
                  <c:v>18.261018317429016</c:v>
                </c:pt>
                <c:pt idx="148">
                  <c:v>18.288004649936198</c:v>
                </c:pt>
                <c:pt idx="149">
                  <c:v>18.313849451252945</c:v>
                </c:pt>
                <c:pt idx="150">
                  <c:v>18.338553664395313</c:v>
                </c:pt>
                <c:pt idx="151">
                  <c:v>18.362118228228208</c:v>
                </c:pt>
                <c:pt idx="152">
                  <c:v>18.384544077559813</c:v>
                </c:pt>
                <c:pt idx="153">
                  <c:v>18.405832143235912</c:v>
                </c:pt>
                <c:pt idx="154">
                  <c:v>18.425983352234145</c:v>
                </c:pt>
                <c:pt idx="155">
                  <c:v>18.444998627758125</c:v>
                </c:pt>
                <c:pt idx="156">
                  <c:v>18.462878889331463</c:v>
                </c:pt>
                <c:pt idx="157">
                  <c:v>18.479625052891667</c:v>
                </c:pt>
                <c:pt idx="158">
                  <c:v>18.495238030883904</c:v>
                </c:pt>
                <c:pt idx="159">
                  <c:v>18.509718732354631</c:v>
                </c:pt>
                <c:pt idx="160">
                  <c:v>18.523068063045063</c:v>
                </c:pt>
                <c:pt idx="161">
                  <c:v>18.535286925484495</c:v>
                </c:pt>
                <c:pt idx="162">
                  <c:v>18.546376219083449</c:v>
                </c:pt>
                <c:pt idx="163">
                  <c:v>18.556336840226642</c:v>
                </c:pt>
                <c:pt idx="164">
                  <c:v>18.565169682365759</c:v>
                </c:pt>
                <c:pt idx="165">
                  <c:v>18.572875636112052</c:v>
                </c:pt>
                <c:pt idx="166">
                  <c:v>18.579455589328685</c:v>
                </c:pt>
                <c:pt idx="167">
                  <c:v>18.584910427222905</c:v>
                </c:pt>
                <c:pt idx="168">
                  <c:v>18.58924103243795</c:v>
                </c:pt>
                <c:pt idx="169">
                  <c:v>18.592448285144734</c:v>
                </c:pt>
                <c:pt idx="170">
                  <c:v>18.594533063133269</c:v>
                </c:pt>
                <c:pt idx="171">
                  <c:v>18.595496241903824</c:v>
                </c:pt>
                <c:pt idx="172">
                  <c:v>18.595338694757814</c:v>
                </c:pt>
                <c:pt idx="173">
                  <c:v>18.594061292888398</c:v>
                </c:pt>
                <c:pt idx="174">
                  <c:v>18.591664905470783</c:v>
                </c:pt>
                <c:pt idx="175">
                  <c:v>18.588150399752216</c:v>
                </c:pt>
                <c:pt idx="176">
                  <c:v>18.583518641141652</c:v>
                </c:pt>
                <c:pt idx="177">
                  <c:v>18.577770493299102</c:v>
                </c:pt>
                <c:pt idx="178">
                  <c:v>18.570906818224625</c:v>
                </c:pt>
                <c:pt idx="179">
                  <c:v>18.562928476346961</c:v>
                </c:pt>
                <c:pt idx="180">
                  <c:v>18.553836326611819</c:v>
                </c:pt>
                <c:pt idx="181">
                  <c:v>18.543631226569758</c:v>
                </c:pt>
                <c:pt idx="182">
                  <c:v>18.532314032463692</c:v>
                </c:pt>
                <c:pt idx="183">
                  <c:v>18.519885599315998</c:v>
                </c:pt>
                <c:pt idx="184">
                  <c:v>18.506346781015193</c:v>
                </c:pt>
                <c:pt idx="185">
                  <c:v>18.491698430402192</c:v>
                </c:pt>
                <c:pt idx="186">
                  <c:v>18.475941399356135</c:v>
                </c:pt>
                <c:pt idx="187">
                  <c:v>18.45907653887976</c:v>
                </c:pt>
                <c:pt idx="188">
                  <c:v>18.441104699184308</c:v>
                </c:pt>
                <c:pt idx="189">
                  <c:v>18.422026729773965</c:v>
                </c:pt>
                <c:pt idx="190">
                  <c:v>18.401843479529806</c:v>
                </c:pt>
                <c:pt idx="191">
                  <c:v>18.380555796793264</c:v>
                </c:pt>
                <c:pt idx="192">
                  <c:v>18.35816452944907</c:v>
                </c:pt>
                <c:pt idx="193">
                  <c:v>18.334670525007692</c:v>
                </c:pt>
                <c:pt idx="194">
                  <c:v>18.310074630687225</c:v>
                </c:pt>
                <c:pt idx="195">
                  <c:v>18.284377693494765</c:v>
                </c:pt>
                <c:pt idx="196">
                  <c:v>18.257580560307201</c:v>
                </c:pt>
                <c:pt idx="197">
                  <c:v>18.229684077951472</c:v>
                </c:pt>
                <c:pt idx="198">
                  <c:v>18.200689093284236</c:v>
                </c:pt>
                <c:pt idx="199">
                  <c:v>18.170596453270957</c:v>
                </c:pt>
                <c:pt idx="200">
                  <c:v>18.139407005064392</c:v>
                </c:pt>
                <c:pt idx="201">
                  <c:v>18.107121596082486</c:v>
                </c:pt>
                <c:pt idx="202">
                  <c:v>18.073741074085643</c:v>
                </c:pt>
                <c:pt idx="203">
                  <c:v>18.039266287253373</c:v>
                </c:pt>
                <c:pt idx="204">
                  <c:v>18.003698084260307</c:v>
                </c:pt>
                <c:pt idx="205">
                  <c:v>17.967037314351558</c:v>
                </c:pt>
                <c:pt idx="206">
                  <c:v>17.929284827417447</c:v>
                </c:pt>
                <c:pt idx="207">
                  <c:v>17.890441474067551</c:v>
                </c:pt>
                <c:pt idx="208">
                  <c:v>17.850508105704073</c:v>
                </c:pt>
                <c:pt idx="209">
                  <c:v>17.809485574594561</c:v>
                </c:pt>
                <c:pt idx="210">
                  <c:v>17.767374733943896</c:v>
                </c:pt>
                <c:pt idx="211">
                  <c:v>17.724176437965621</c:v>
                </c:pt>
                <c:pt idx="212">
                  <c:v>17.679891541952539</c:v>
                </c:pt>
                <c:pt idx="213">
                  <c:v>17.634520902346608</c:v>
                </c:pt>
                <c:pt idx="214">
                  <c:v>17.58806537680811</c:v>
                </c:pt>
                <c:pt idx="215">
                  <c:v>17.540525824284096</c:v>
                </c:pt>
                <c:pt idx="216">
                  <c:v>17.491903105076091</c:v>
                </c:pt>
                <c:pt idx="217">
                  <c:v>17.442198080907058</c:v>
                </c:pt>
                <c:pt idx="218">
                  <c:v>17.391411614987607</c:v>
                </c:pt>
                <c:pt idx="219">
                  <c:v>17.339544572081461</c:v>
                </c:pt>
                <c:pt idx="220">
                  <c:v>17.28659781857014</c:v>
                </c:pt>
                <c:pt idx="221">
                  <c:v>17.232572222516897</c:v>
                </c:pt>
                <c:pt idx="222">
                  <c:v>17.177468653729868</c:v>
                </c:pt>
                <c:pt idx="223">
                  <c:v>17.121287983824438</c:v>
                </c:pt>
                <c:pt idx="224">
                  <c:v>17.064031086284842</c:v>
                </c:pt>
                <c:pt idx="225">
                  <c:v>17.005698836524953</c:v>
                </c:pt>
                <c:pt idx="226">
                  <c:v>16.946292111948296</c:v>
                </c:pt>
                <c:pt idx="227">
                  <c:v>16.885811792007246</c:v>
                </c:pt>
                <c:pt idx="228">
                  <c:v>16.82425875826144</c:v>
                </c:pt>
                <c:pt idx="229">
                  <c:v>16.761633894435363</c:v>
                </c:pt>
                <c:pt idx="230">
                  <c:v>16.697938086475148</c:v>
                </c:pt>
                <c:pt idx="231">
                  <c:v>16.633172222604543</c:v>
                </c:pt>
                <c:pt idx="232">
                  <c:v>16.567337193380062</c:v>
                </c:pt>
                <c:pt idx="233">
                  <c:v>16.500433891745342</c:v>
                </c:pt>
                <c:pt idx="234">
                  <c:v>16.432463213084635</c:v>
                </c:pt>
                <c:pt idx="235">
                  <c:v>16.363426055275514</c:v>
                </c:pt>
                <c:pt idx="236">
                  <c:v>16.293323318740743</c:v>
                </c:pt>
                <c:pt idx="237">
                  <c:v>16.2221559064993</c:v>
                </c:pt>
                <c:pt idx="238">
                  <c:v>16.149924724216596</c:v>
                </c:pt>
                <c:pt idx="239">
                  <c:v>16.076630680253853</c:v>
                </c:pt>
                <c:pt idx="240">
                  <c:v>16.002274685716642</c:v>
                </c:pt>
                <c:pt idx="241">
                  <c:v>15.926857654502605</c:v>
                </c:pt>
                <c:pt idx="242">
                  <c:v>15.850380503348328</c:v>
                </c:pt>
                <c:pt idx="243">
                  <c:v>15.772844151875391</c:v>
                </c:pt>
                <c:pt idx="244">
                  <c:v>15.694249522635584</c:v>
                </c:pt>
                <c:pt idx="245">
                  <c:v>15.61459754115528</c:v>
                </c:pt>
                <c:pt idx="246">
                  <c:v>15.53388913597899</c:v>
                </c:pt>
                <c:pt idx="247">
                  <c:v>15.452125238712071</c:v>
                </c:pt>
                <c:pt idx="248">
                  <c:v>15.369306784062616</c:v>
                </c:pt>
                <c:pt idx="249">
                  <c:v>15.2854347098825</c:v>
                </c:pt>
                <c:pt idx="250">
                  <c:v>15.200509957207613</c:v>
                </c:pt>
                <c:pt idx="251">
                  <c:v>15.114533470297248</c:v>
                </c:pt>
                <c:pt idx="252">
                  <c:v>15.027506196672679</c:v>
                </c:pt>
                <c:pt idx="253">
                  <c:v>14.939429087154901</c:v>
                </c:pt>
                <c:pt idx="254">
                  <c:v>14.850303095901561</c:v>
                </c:pt>
                <c:pt idx="255">
                  <c:v>14.760129180443059</c:v>
                </c:pt>
                <c:pt idx="256">
                  <c:v>14.668908301717838</c:v>
                </c:pt>
                <c:pt idx="257">
                  <c:v>14.576641424106862</c:v>
                </c:pt>
                <c:pt idx="258">
                  <c:v>14.483329515467272</c:v>
                </c:pt>
                <c:pt idx="259">
                  <c:v>14.388973547165243</c:v>
                </c:pt>
                <c:pt idx="260">
                  <c:v>14.293574494108032</c:v>
                </c:pt>
                <c:pt idx="261">
                  <c:v>14.197133334775225</c:v>
                </c:pt>
                <c:pt idx="262">
                  <c:v>14.099651051249188</c:v>
                </c:pt>
                <c:pt idx="263">
                  <c:v>14.001128629244713</c:v>
                </c:pt>
                <c:pt idx="264">
                  <c:v>13.901567058137887</c:v>
                </c:pt>
                <c:pt idx="265">
                  <c:v>13.800967330994171</c:v>
                </c:pt>
                <c:pt idx="266">
                  <c:v>13.699330444595679</c:v>
                </c:pt>
                <c:pt idx="267">
                  <c:v>13.596657399467709</c:v>
                </c:pt>
                <c:pt idx="268">
                  <c:v>13.492949199904471</c:v>
                </c:pt>
                <c:pt idx="269">
                  <c:v>13.388206853994062</c:v>
                </c:pt>
                <c:pt idx="270">
                  <c:v>13.282431373642671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'7ft'!$G$18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0.2326236765145771</c:v>
                </c:pt>
                <c:pt idx="2">
                  <c:v>0.46496144503022618</c:v>
                </c:pt>
                <c:pt idx="3">
                  <c:v>0.69701469046066611</c:v>
                </c:pt>
                <c:pt idx="4">
                  <c:v>0.92878478891461813</c:v>
                </c:pt>
                <c:pt idx="5">
                  <c:v>1.1602731077448327</c:v>
                </c:pt>
                <c:pt idx="6">
                  <c:v>1.3914810055964493</c:v>
                </c:pt>
                <c:pt idx="7">
                  <c:v>1.6224098324546963</c:v>
                </c:pt>
                <c:pt idx="8">
                  <c:v>1.8530609296919367</c:v>
                </c:pt>
                <c:pt idx="9">
                  <c:v>2.0834356301140651</c:v>
                </c:pt>
                <c:pt idx="10">
                  <c:v>2.313535258006262</c:v>
                </c:pt>
                <c:pt idx="11">
                  <c:v>2.5433611291781122</c:v>
                </c:pt>
                <c:pt idx="12">
                  <c:v>2.7729145510080913</c:v>
                </c:pt>
                <c:pt idx="13">
                  <c:v>3.0021968224874276</c:v>
                </c:pt>
                <c:pt idx="14">
                  <c:v>3.2312092342633436</c:v>
                </c:pt>
                <c:pt idx="15">
                  <c:v>3.4599530686816848</c:v>
                </c:pt>
                <c:pt idx="16">
                  <c:v>3.6884295998289378</c:v>
                </c:pt>
                <c:pt idx="17">
                  <c:v>3.9166400935736481</c:v>
                </c:pt>
                <c:pt idx="18">
                  <c:v>4.1445858076072373</c:v>
                </c:pt>
                <c:pt idx="19">
                  <c:v>4.3722679914842315</c:v>
                </c:pt>
                <c:pt idx="20">
                  <c:v>4.5996878866618998</c:v>
                </c:pt>
                <c:pt idx="21">
                  <c:v>4.8268467265393111</c:v>
                </c:pt>
                <c:pt idx="22">
                  <c:v>5.0537457364958183</c:v>
                </c:pt>
                <c:pt idx="23">
                  <c:v>5.2803861339289675</c:v>
                </c:pt>
                <c:pt idx="24">
                  <c:v>5.5067691282918432</c:v>
                </c:pt>
                <c:pt idx="25">
                  <c:v>5.7328959211298516</c:v>
                </c:pt>
                <c:pt idx="26">
                  <c:v>5.9587677061169488</c:v>
                </c:pt>
                <c:pt idx="27">
                  <c:v>6.1843856690913208</c:v>
                </c:pt>
                <c:pt idx="28">
                  <c:v>6.4097509880905132</c:v>
                </c:pt>
                <c:pt idx="29">
                  <c:v>6.6348648333860245</c:v>
                </c:pt>
                <c:pt idx="30">
                  <c:v>6.859728367517361</c:v>
                </c:pt>
                <c:pt idx="31">
                  <c:v>7.0843427453255652</c:v>
                </c:pt>
                <c:pt idx="32">
                  <c:v>7.3087091139862128</c:v>
                </c:pt>
                <c:pt idx="33">
                  <c:v>7.5328286130418967</c:v>
                </c:pt>
                <c:pt idx="34">
                  <c:v>7.7567023744341883</c:v>
                </c:pt>
                <c:pt idx="35">
                  <c:v>7.9803315225350921</c:v>
                </c:pt>
                <c:pt idx="36">
                  <c:v>8.203717174177994</c:v>
                </c:pt>
                <c:pt idx="37">
                  <c:v>8.4268604386881076</c:v>
                </c:pt>
                <c:pt idx="38">
                  <c:v>8.6497624179124255</c:v>
                </c:pt>
                <c:pt idx="39">
                  <c:v>8.8724242062491783</c:v>
                </c:pt>
                <c:pt idx="40">
                  <c:v>9.094846890676811</c:v>
                </c:pt>
                <c:pt idx="41">
                  <c:v>9.3170315507824704</c:v>
                </c:pt>
                <c:pt idx="42">
                  <c:v>9.5389792587900271</c:v>
                </c:pt>
                <c:pt idx="43">
                  <c:v>9.7606910795876125</c:v>
                </c:pt>
                <c:pt idx="44">
                  <c:v>9.9821680707547014</c:v>
                </c:pt>
                <c:pt idx="45">
                  <c:v>10.203411282588725</c:v>
                </c:pt>
                <c:pt idx="46">
                  <c:v>10.42442175813123</c:v>
                </c:pt>
                <c:pt idx="47">
                  <c:v>10.645200533193583</c:v>
                </c:pt>
                <c:pt idx="48">
                  <c:v>10.865748636382234</c:v>
                </c:pt>
                <c:pt idx="49">
                  <c:v>11.086067089123528</c:v>
                </c:pt>
                <c:pt idx="50">
                  <c:v>11.306156905688086</c:v>
                </c:pt>
                <c:pt idx="51">
                  <c:v>11.526019093214753</c:v>
                </c:pt>
                <c:pt idx="52">
                  <c:v>11.745654651734114</c:v>
                </c:pt>
                <c:pt idx="53">
                  <c:v>11.965064574191597</c:v>
                </c:pt>
                <c:pt idx="54">
                  <c:v>12.184249846470145</c:v>
                </c:pt>
                <c:pt idx="55">
                  <c:v>12.403211447412488</c:v>
                </c:pt>
                <c:pt idx="56">
                  <c:v>12.621950348843001</c:v>
                </c:pt>
                <c:pt idx="57">
                  <c:v>12.840467515589157</c:v>
                </c:pt>
                <c:pt idx="58">
                  <c:v>13.058763905502596</c:v>
                </c:pt>
                <c:pt idx="59">
                  <c:v>13.276840469479783</c:v>
                </c:pt>
                <c:pt idx="60">
                  <c:v>13.494698151482293</c:v>
                </c:pt>
                <c:pt idx="61">
                  <c:v>13.712337888556712</c:v>
                </c:pt>
                <c:pt idx="62">
                  <c:v>13.929760610854158</c:v>
                </c:pt>
                <c:pt idx="63">
                  <c:v>14.146967241649428</c:v>
                </c:pt>
                <c:pt idx="64">
                  <c:v>14.36395869735979</c:v>
                </c:pt>
                <c:pt idx="65">
                  <c:v>14.580735887563403</c:v>
                </c:pt>
                <c:pt idx="66">
                  <c:v>14.797299715017392</c:v>
                </c:pt>
                <c:pt idx="67">
                  <c:v>15.013651075675563</c:v>
                </c:pt>
                <c:pt idx="68">
                  <c:v>15.229790858705782</c:v>
                </c:pt>
                <c:pt idx="69">
                  <c:v>15.445719946507008</c:v>
                </c:pt>
                <c:pt idx="70">
                  <c:v>15.661439214726006</c:v>
                </c:pt>
                <c:pt idx="71">
                  <c:v>15.876949532273711</c:v>
                </c:pt>
                <c:pt idx="72">
                  <c:v>16.092251761341299</c:v>
                </c:pt>
                <c:pt idx="73">
                  <c:v>16.30734675741591</c:v>
                </c:pt>
                <c:pt idx="74">
                  <c:v>16.522235369296087</c:v>
                </c:pt>
                <c:pt idx="75">
                  <c:v>16.736918439106898</c:v>
                </c:pt>
                <c:pt idx="76">
                  <c:v>16.951396802314765</c:v>
                </c:pt>
                <c:pt idx="77">
                  <c:v>17.16567128774199</c:v>
                </c:pt>
                <c:pt idx="78">
                  <c:v>17.37974271758101</c:v>
                </c:pt>
                <c:pt idx="79">
                  <c:v>17.593611907408359</c:v>
                </c:pt>
                <c:pt idx="80">
                  <c:v>17.807279666198365</c:v>
                </c:pt>
                <c:pt idx="81">
                  <c:v>18.020746796336578</c:v>
                </c:pt>
                <c:pt idx="82">
                  <c:v>18.234014093632918</c:v>
                </c:pt>
                <c:pt idx="83">
                  <c:v>18.4470823473346</c:v>
                </c:pt>
                <c:pt idx="84">
                  <c:v>18.659952340138787</c:v>
                </c:pt>
                <c:pt idx="85">
                  <c:v>18.872624848205</c:v>
                </c:pt>
                <c:pt idx="86">
                  <c:v>19.085100641167308</c:v>
                </c:pt>
                <c:pt idx="87">
                  <c:v>19.297380482146277</c:v>
                </c:pt>
                <c:pt idx="88">
                  <c:v>19.509465127760691</c:v>
                </c:pt>
                <c:pt idx="89">
                  <c:v>19.721355328139079</c:v>
                </c:pt>
                <c:pt idx="90">
                  <c:v>19.933051826931003</c:v>
                </c:pt>
                <c:pt idx="91">
                  <c:v>20.144555361318172</c:v>
                </c:pt>
                <c:pt idx="92">
                  <c:v>20.355866662025342</c:v>
                </c:pt>
                <c:pt idx="93">
                  <c:v>20.56698645333103</c:v>
                </c:pt>
                <c:pt idx="94">
                  <c:v>20.777915453078059</c:v>
                </c:pt>
                <c:pt idx="95">
                  <c:v>20.988654372683914</c:v>
                </c:pt>
                <c:pt idx="96">
                  <c:v>21.199203917150943</c:v>
                </c:pt>
                <c:pt idx="97">
                  <c:v>21.409564785076387</c:v>
                </c:pt>
                <c:pt idx="98">
                  <c:v>21.619737668662271</c:v>
                </c:pt>
                <c:pt idx="99">
                  <c:v>21.829723253725135</c:v>
                </c:pt>
                <c:pt idx="100">
                  <c:v>22.039522219705638</c:v>
                </c:pt>
                <c:pt idx="101">
                  <c:v>22.249135239678036</c:v>
                </c:pt>
                <c:pt idx="102">
                  <c:v>22.458562980359517</c:v>
                </c:pt>
                <c:pt idx="103">
                  <c:v>22.667806102119453</c:v>
                </c:pt>
                <c:pt idx="104">
                  <c:v>22.876865258988513</c:v>
                </c:pt>
                <c:pt idx="105">
                  <c:v>23.0857410986677</c:v>
                </c:pt>
                <c:pt idx="106">
                  <c:v>23.294434262537287</c:v>
                </c:pt>
                <c:pt idx="107">
                  <c:v>23.502945385665669</c:v>
                </c:pt>
                <c:pt idx="108">
                  <c:v>23.711275096818138</c:v>
                </c:pt>
                <c:pt idx="109">
                  <c:v>23.919424018465605</c:v>
                </c:pt>
                <c:pt idx="110">
                  <c:v>24.127392766793239</c:v>
                </c:pt>
                <c:pt idx="111">
                  <c:v>24.335181951709068</c:v>
                </c:pt>
                <c:pt idx="112">
                  <c:v>24.542792176852544</c:v>
                </c:pt>
                <c:pt idx="113">
                  <c:v>24.750224039603058</c:v>
                </c:pt>
                <c:pt idx="114">
                  <c:v>24.957478131088433</c:v>
                </c:pt>
                <c:pt idx="115">
                  <c:v>25.164555036193402</c:v>
                </c:pt>
                <c:pt idx="116">
                  <c:v>25.371455333568075</c:v>
                </c:pt>
                <c:pt idx="117">
                  <c:v>25.578179595636396</c:v>
                </c:pt>
                <c:pt idx="118">
                  <c:v>25.784728388604613</c:v>
                </c:pt>
                <c:pt idx="119">
                  <c:v>25.991102272469767</c:v>
                </c:pt>
                <c:pt idx="120">
                  <c:v>26.197301801028196</c:v>
                </c:pt>
                <c:pt idx="121">
                  <c:v>26.403327521884062</c:v>
                </c:pt>
                <c:pt idx="122">
                  <c:v>26.609179976457945</c:v>
                </c:pt>
                <c:pt idx="123">
                  <c:v>26.814859699995459</c:v>
                </c:pt>
                <c:pt idx="124">
                  <c:v>27.020367221575928</c:v>
                </c:pt>
                <c:pt idx="125">
                  <c:v>27.225703064121138</c:v>
                </c:pt>
                <c:pt idx="126">
                  <c:v>27.430867744404161</c:v>
                </c:pt>
                <c:pt idx="127">
                  <c:v>27.635861773058242</c:v>
                </c:pt>
                <c:pt idx="128">
                  <c:v>27.840685654585805</c:v>
                </c:pt>
                <c:pt idx="129">
                  <c:v>28.045339887367529</c:v>
                </c:pt>
                <c:pt idx="130">
                  <c:v>28.249824963671553</c:v>
                </c:pt>
                <c:pt idx="131">
                  <c:v>28.454141369662779</c:v>
                </c:pt>
                <c:pt idx="132">
                  <c:v>28.658289585412305</c:v>
                </c:pt>
                <c:pt idx="133">
                  <c:v>28.862270084906996</c:v>
                </c:pt>
                <c:pt idx="134">
                  <c:v>29.066083336059183</c:v>
                </c:pt>
                <c:pt idx="135">
                  <c:v>29.269729800716519</c:v>
                </c:pt>
                <c:pt idx="136">
                  <c:v>29.473209934671981</c:v>
                </c:pt>
                <c:pt idx="137">
                  <c:v>29.676524187674044</c:v>
                </c:pt>
                <c:pt idx="138">
                  <c:v>29.879673003437023</c:v>
                </c:pt>
                <c:pt idx="139">
                  <c:v>30.082656819651596</c:v>
                </c:pt>
                <c:pt idx="140">
                  <c:v>30.285476067995518</c:v>
                </c:pt>
                <c:pt idx="141">
                  <c:v>30.488131174144513</c:v>
                </c:pt>
                <c:pt idx="142">
                  <c:v>30.690622557783392</c:v>
                </c:pt>
                <c:pt idx="143">
                  <c:v>30.892950632617374</c:v>
                </c:pt>
                <c:pt idx="144">
                  <c:v>31.09511580638361</c:v>
                </c:pt>
                <c:pt idx="145">
                  <c:v>31.297118480862952</c:v>
                </c:pt>
                <c:pt idx="146">
                  <c:v>31.498959051891941</c:v>
                </c:pt>
                <c:pt idx="147">
                  <c:v>31.70063790937504</c:v>
                </c:pt>
                <c:pt idx="148">
                  <c:v>31.902155437297115</c:v>
                </c:pt>
                <c:pt idx="149">
                  <c:v>32.103512013736157</c:v>
                </c:pt>
                <c:pt idx="150">
                  <c:v>32.30470801087629</c:v>
                </c:pt>
                <c:pt idx="151">
                  <c:v>32.505743795021004</c:v>
                </c:pt>
                <c:pt idx="152">
                  <c:v>32.706619726606711</c:v>
                </c:pt>
                <c:pt idx="153">
                  <c:v>32.907336160216545</c:v>
                </c:pt>
                <c:pt idx="154">
                  <c:v>33.107893444594445</c:v>
                </c:pt>
                <c:pt idx="155">
                  <c:v>33.308291922659556</c:v>
                </c:pt>
                <c:pt idx="156">
                  <c:v>33.508531931520899</c:v>
                </c:pt>
                <c:pt idx="157">
                  <c:v>33.70861380249238</c:v>
                </c:pt>
                <c:pt idx="158">
                  <c:v>33.908537861108051</c:v>
                </c:pt>
                <c:pt idx="159">
                  <c:v>34.108304427137746</c:v>
                </c:pt>
                <c:pt idx="160">
                  <c:v>34.30791381460299</c:v>
                </c:pt>
                <c:pt idx="161">
                  <c:v>34.50736633179325</c:v>
                </c:pt>
                <c:pt idx="162">
                  <c:v>34.706662281282519</c:v>
                </c:pt>
                <c:pt idx="163">
                  <c:v>34.90580195994621</c:v>
                </c:pt>
                <c:pt idx="164">
                  <c:v>35.104785658978422</c:v>
                </c:pt>
                <c:pt idx="165">
                  <c:v>35.303613663909516</c:v>
                </c:pt>
                <c:pt idx="166">
                  <c:v>35.502286254624046</c:v>
                </c:pt>
                <c:pt idx="167">
                  <c:v>35.700803705379037</c:v>
                </c:pt>
                <c:pt idx="168">
                  <c:v>35.899166284822627</c:v>
                </c:pt>
                <c:pt idx="169">
                  <c:v>36.097374256013033</c:v>
                </c:pt>
                <c:pt idx="170">
                  <c:v>36.295427876437927</c:v>
                </c:pt>
                <c:pt idx="171">
                  <c:v>36.493327398034104</c:v>
                </c:pt>
                <c:pt idx="172">
                  <c:v>36.691073067207576</c:v>
                </c:pt>
                <c:pt idx="173">
                  <c:v>36.888665124854008</c:v>
                </c:pt>
                <c:pt idx="174">
                  <c:v>37.086103806379498</c:v>
                </c:pt>
                <c:pt idx="175">
                  <c:v>37.283389341721758</c:v>
                </c:pt>
                <c:pt idx="176">
                  <c:v>37.480521955371671</c:v>
                </c:pt>
                <c:pt idx="177">
                  <c:v>37.677501866395176</c:v>
                </c:pt>
                <c:pt idx="178">
                  <c:v>37.874329288455577</c:v>
                </c:pt>
                <c:pt idx="179">
                  <c:v>38.071004429836194</c:v>
                </c:pt>
                <c:pt idx="180">
                  <c:v>38.26752749346339</c:v>
                </c:pt>
                <c:pt idx="181">
                  <c:v>38.463898676930015</c:v>
                </c:pt>
                <c:pt idx="182">
                  <c:v>38.660118172519141</c:v>
                </c:pt>
                <c:pt idx="183">
                  <c:v>38.856186167228273</c:v>
                </c:pt>
                <c:pt idx="184">
                  <c:v>39.05210284279385</c:v>
                </c:pt>
                <c:pt idx="185">
                  <c:v>39.247868375716166</c:v>
                </c:pt>
                <c:pt idx="186">
                  <c:v>39.443482937284649</c:v>
                </c:pt>
                <c:pt idx="187">
                  <c:v>39.638946693603529</c:v>
                </c:pt>
                <c:pt idx="188">
                  <c:v>39.83425980561784</c:v>
                </c:pt>
                <c:pt idx="189">
                  <c:v>40.029422429139828</c:v>
                </c:pt>
                <c:pt idx="190">
                  <c:v>40.224434714875706</c:v>
                </c:pt>
                <c:pt idx="191">
                  <c:v>40.419296808452792</c:v>
                </c:pt>
                <c:pt idx="192">
                  <c:v>40.614008850446986</c:v>
                </c:pt>
                <c:pt idx="193">
                  <c:v>40.808570976410614</c:v>
                </c:pt>
                <c:pt idx="194">
                  <c:v>41.002983316900654</c:v>
                </c:pt>
                <c:pt idx="195">
                  <c:v>41.197245997507274</c:v>
                </c:pt>
                <c:pt idx="196">
                  <c:v>41.391359138882763</c:v>
                </c:pt>
                <c:pt idx="197">
                  <c:v>41.58532285677078</c:v>
                </c:pt>
                <c:pt idx="198">
                  <c:v>41.779137262035974</c:v>
                </c:pt>
                <c:pt idx="199">
                  <c:v>41.972802460693906</c:v>
                </c:pt>
                <c:pt idx="200">
                  <c:v>42.166318553941345</c:v>
                </c:pt>
                <c:pt idx="201">
                  <c:v>42.359685638186889</c:v>
                </c:pt>
                <c:pt idx="202">
                  <c:v>42.552903805081883</c:v>
                </c:pt>
                <c:pt idx="203">
                  <c:v>42.745973141551715</c:v>
                </c:pt>
                <c:pt idx="204">
                  <c:v>42.93889372982737</c:v>
                </c:pt>
                <c:pt idx="205">
                  <c:v>43.131665647477355</c:v>
                </c:pt>
                <c:pt idx="206">
                  <c:v>43.32428896743987</c:v>
                </c:pt>
                <c:pt idx="207">
                  <c:v>43.516763758055347</c:v>
                </c:pt>
                <c:pt idx="208">
                  <c:v>43.709090083099248</c:v>
                </c:pt>
                <c:pt idx="209">
                  <c:v>43.90126800181514</c:v>
                </c:pt>
                <c:pt idx="210">
                  <c:v>44.093297568948117</c:v>
                </c:pt>
                <c:pt idx="211">
                  <c:v>44.285178834778428</c:v>
                </c:pt>
                <c:pt idx="212">
                  <c:v>44.476911845155435</c:v>
                </c:pt>
                <c:pt idx="213">
                  <c:v>44.668496641531803</c:v>
                </c:pt>
                <c:pt idx="214">
                  <c:v>44.859933260997991</c:v>
                </c:pt>
                <c:pt idx="215">
                  <c:v>45.051221736316954</c:v>
                </c:pt>
                <c:pt idx="216">
                  <c:v>45.242362095959109</c:v>
                </c:pt>
                <c:pt idx="217">
                  <c:v>45.433354364137564</c:v>
                </c:pt>
                <c:pt idx="218">
                  <c:v>45.62419856084356</c:v>
                </c:pt>
                <c:pt idx="219">
                  <c:v>45.814894701882139</c:v>
                </c:pt>
                <c:pt idx="220">
                  <c:v>46.005442798908049</c:v>
                </c:pt>
                <c:pt idx="221">
                  <c:v>46.195842859461848</c:v>
                </c:pt>
                <c:pt idx="222">
                  <c:v>46.38609488700623</c:v>
                </c:pt>
                <c:pt idx="223">
                  <c:v>46.576198880962529</c:v>
                </c:pt>
                <c:pt idx="224">
                  <c:v>46.766154836747447</c:v>
                </c:pt>
                <c:pt idx="225">
                  <c:v>46.955962745809934</c:v>
                </c:pt>
                <c:pt idx="226">
                  <c:v>47.145622595668264</c:v>
                </c:pt>
                <c:pt idx="227">
                  <c:v>47.335134369947298</c:v>
                </c:pt>
                <c:pt idx="228">
                  <c:v>47.524498048415857</c:v>
                </c:pt>
                <c:pt idx="229">
                  <c:v>47.713713607024317</c:v>
                </c:pt>
                <c:pt idx="230">
                  <c:v>47.902781017942303</c:v>
                </c:pt>
                <c:pt idx="231">
                  <c:v>48.091700249596549</c:v>
                </c:pt>
                <c:pt idx="232">
                  <c:v>48.280471266708865</c:v>
                </c:pt>
                <c:pt idx="233">
                  <c:v>48.469094030334276</c:v>
                </c:pt>
                <c:pt idx="234">
                  <c:v>48.65756849789922</c:v>
                </c:pt>
                <c:pt idx="235">
                  <c:v>48.845894623239914</c:v>
                </c:pt>
                <c:pt idx="236">
                  <c:v>49.034072356640785</c:v>
                </c:pt>
                <c:pt idx="237">
                  <c:v>49.222101644872993</c:v>
                </c:pt>
                <c:pt idx="238">
                  <c:v>49.409982431233082</c:v>
                </c:pt>
                <c:pt idx="239">
                  <c:v>49.597714655581669</c:v>
                </c:pt>
                <c:pt idx="240">
                  <c:v>49.785298254382226</c:v>
                </c:pt>
                <c:pt idx="241">
                  <c:v>49.972733160739935</c:v>
                </c:pt>
                <c:pt idx="242">
                  <c:v>50.160019304440581</c:v>
                </c:pt>
                <c:pt idx="243">
                  <c:v>50.347156611989504</c:v>
                </c:pt>
                <c:pt idx="244">
                  <c:v>50.534145006650604</c:v>
                </c:pt>
                <c:pt idx="245">
                  <c:v>50.720984408485371</c:v>
                </c:pt>
                <c:pt idx="246">
                  <c:v>50.907674734391961</c:v>
                </c:pt>
                <c:pt idx="247">
                  <c:v>51.094215898144256</c:v>
                </c:pt>
                <c:pt idx="248">
                  <c:v>51.280607810431</c:v>
                </c:pt>
                <c:pt idx="249">
                  <c:v>51.466850378894883</c:v>
                </c:pt>
                <c:pt idx="250">
                  <c:v>51.652943508171667</c:v>
                </c:pt>
                <c:pt idx="251">
                  <c:v>51.838887099929273</c:v>
                </c:pt>
                <c:pt idx="252">
                  <c:v>52.024681052906907</c:v>
                </c:pt>
                <c:pt idx="253">
                  <c:v>52.2103252629541</c:v>
                </c:pt>
                <c:pt idx="254">
                  <c:v>52.395819623069784</c:v>
                </c:pt>
                <c:pt idx="255">
                  <c:v>52.581164023441289</c:v>
                </c:pt>
                <c:pt idx="256">
                  <c:v>52.766358351483348</c:v>
                </c:pt>
                <c:pt idx="257">
                  <c:v>52.951402491877012</c:v>
                </c:pt>
                <c:pt idx="258">
                  <c:v>53.136296326608537</c:v>
                </c:pt>
                <c:pt idx="259">
                  <c:v>53.32103973500822</c:v>
                </c:pt>
                <c:pt idx="260">
                  <c:v>53.505632593789159</c:v>
                </c:pt>
                <c:pt idx="261">
                  <c:v>53.690074777085947</c:v>
                </c:pt>
                <c:pt idx="262">
                  <c:v>53.874366156493288</c:v>
                </c:pt>
                <c:pt idx="263">
                  <c:v>54.058506601104561</c:v>
                </c:pt>
                <c:pt idx="264">
                  <c:v>54.242495977550242</c:v>
                </c:pt>
                <c:pt idx="265">
                  <c:v>54.426334150036297</c:v>
                </c:pt>
                <c:pt idx="266">
                  <c:v>54.61002098038243</c:v>
                </c:pt>
                <c:pt idx="267">
                  <c:v>54.793556328060255</c:v>
                </c:pt>
                <c:pt idx="268">
                  <c:v>54.976940050231349</c:v>
                </c:pt>
                <c:pt idx="269">
                  <c:v>55.160172001785213</c:v>
                </c:pt>
                <c:pt idx="270">
                  <c:v>55.343252035377077</c:v>
                </c:pt>
              </c:numCache>
            </c:numRef>
          </c:xVal>
          <c:yVal>
            <c:numRef>
              <c:f>'7ft'!$G$19:$G$289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'7ft'!$H$18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0.2326236765145771</c:v>
                </c:pt>
                <c:pt idx="2">
                  <c:v>0.46496144503022618</c:v>
                </c:pt>
                <c:pt idx="3">
                  <c:v>0.69701469046066611</c:v>
                </c:pt>
                <c:pt idx="4">
                  <c:v>0.92878478891461813</c:v>
                </c:pt>
                <c:pt idx="5">
                  <c:v>1.1602731077448327</c:v>
                </c:pt>
                <c:pt idx="6">
                  <c:v>1.3914810055964493</c:v>
                </c:pt>
                <c:pt idx="7">
                  <c:v>1.6224098324546963</c:v>
                </c:pt>
                <c:pt idx="8">
                  <c:v>1.8530609296919367</c:v>
                </c:pt>
                <c:pt idx="9">
                  <c:v>2.0834356301140651</c:v>
                </c:pt>
                <c:pt idx="10">
                  <c:v>2.313535258006262</c:v>
                </c:pt>
                <c:pt idx="11">
                  <c:v>2.5433611291781122</c:v>
                </c:pt>
                <c:pt idx="12">
                  <c:v>2.7729145510080913</c:v>
                </c:pt>
                <c:pt idx="13">
                  <c:v>3.0021968224874276</c:v>
                </c:pt>
                <c:pt idx="14">
                  <c:v>3.2312092342633436</c:v>
                </c:pt>
                <c:pt idx="15">
                  <c:v>3.4599530686816848</c:v>
                </c:pt>
                <c:pt idx="16">
                  <c:v>3.6884295998289378</c:v>
                </c:pt>
                <c:pt idx="17">
                  <c:v>3.9166400935736481</c:v>
                </c:pt>
                <c:pt idx="18">
                  <c:v>4.1445858076072373</c:v>
                </c:pt>
                <c:pt idx="19">
                  <c:v>4.3722679914842315</c:v>
                </c:pt>
                <c:pt idx="20">
                  <c:v>4.5996878866618998</c:v>
                </c:pt>
                <c:pt idx="21">
                  <c:v>4.8268467265393111</c:v>
                </c:pt>
                <c:pt idx="22">
                  <c:v>5.0537457364958183</c:v>
                </c:pt>
                <c:pt idx="23">
                  <c:v>5.2803861339289675</c:v>
                </c:pt>
                <c:pt idx="24">
                  <c:v>5.5067691282918432</c:v>
                </c:pt>
                <c:pt idx="25">
                  <c:v>5.7328959211298516</c:v>
                </c:pt>
                <c:pt idx="26">
                  <c:v>5.9587677061169488</c:v>
                </c:pt>
                <c:pt idx="27">
                  <c:v>6.1843856690913208</c:v>
                </c:pt>
                <c:pt idx="28">
                  <c:v>6.4097509880905132</c:v>
                </c:pt>
                <c:pt idx="29">
                  <c:v>6.6348648333860245</c:v>
                </c:pt>
                <c:pt idx="30">
                  <c:v>6.859728367517361</c:v>
                </c:pt>
                <c:pt idx="31">
                  <c:v>7.0843427453255652</c:v>
                </c:pt>
                <c:pt idx="32">
                  <c:v>7.3087091139862128</c:v>
                </c:pt>
                <c:pt idx="33">
                  <c:v>7.5328286130418967</c:v>
                </c:pt>
                <c:pt idx="34">
                  <c:v>7.7567023744341883</c:v>
                </c:pt>
                <c:pt idx="35">
                  <c:v>7.9803315225350921</c:v>
                </c:pt>
                <c:pt idx="36">
                  <c:v>8.203717174177994</c:v>
                </c:pt>
                <c:pt idx="37">
                  <c:v>8.4268604386881076</c:v>
                </c:pt>
                <c:pt idx="38">
                  <c:v>8.6497624179124255</c:v>
                </c:pt>
                <c:pt idx="39">
                  <c:v>8.8724242062491783</c:v>
                </c:pt>
                <c:pt idx="40">
                  <c:v>9.094846890676811</c:v>
                </c:pt>
                <c:pt idx="41">
                  <c:v>9.3170315507824704</c:v>
                </c:pt>
                <c:pt idx="42">
                  <c:v>9.5389792587900271</c:v>
                </c:pt>
                <c:pt idx="43">
                  <c:v>9.7606910795876125</c:v>
                </c:pt>
                <c:pt idx="44">
                  <c:v>9.9821680707547014</c:v>
                </c:pt>
                <c:pt idx="45">
                  <c:v>10.203411282588725</c:v>
                </c:pt>
                <c:pt idx="46">
                  <c:v>10.42442175813123</c:v>
                </c:pt>
                <c:pt idx="47">
                  <c:v>10.645200533193583</c:v>
                </c:pt>
                <c:pt idx="48">
                  <c:v>10.865748636382234</c:v>
                </c:pt>
                <c:pt idx="49">
                  <c:v>11.086067089123528</c:v>
                </c:pt>
                <c:pt idx="50">
                  <c:v>11.306156905688086</c:v>
                </c:pt>
                <c:pt idx="51">
                  <c:v>11.526019093214753</c:v>
                </c:pt>
                <c:pt idx="52">
                  <c:v>11.745654651734114</c:v>
                </c:pt>
                <c:pt idx="53">
                  <c:v>11.965064574191597</c:v>
                </c:pt>
                <c:pt idx="54">
                  <c:v>12.184249846470145</c:v>
                </c:pt>
                <c:pt idx="55">
                  <c:v>12.403211447412488</c:v>
                </c:pt>
                <c:pt idx="56">
                  <c:v>12.621950348843001</c:v>
                </c:pt>
                <c:pt idx="57">
                  <c:v>12.840467515589157</c:v>
                </c:pt>
                <c:pt idx="58">
                  <c:v>13.058763905502596</c:v>
                </c:pt>
                <c:pt idx="59">
                  <c:v>13.276840469479783</c:v>
                </c:pt>
                <c:pt idx="60">
                  <c:v>13.494698151482293</c:v>
                </c:pt>
                <c:pt idx="61">
                  <c:v>13.712337888556712</c:v>
                </c:pt>
                <c:pt idx="62">
                  <c:v>13.929760610854158</c:v>
                </c:pt>
                <c:pt idx="63">
                  <c:v>14.146967241649428</c:v>
                </c:pt>
                <c:pt idx="64">
                  <c:v>14.36395869735979</c:v>
                </c:pt>
                <c:pt idx="65">
                  <c:v>14.580735887563403</c:v>
                </c:pt>
                <c:pt idx="66">
                  <c:v>14.797299715017392</c:v>
                </c:pt>
                <c:pt idx="67">
                  <c:v>15.013651075675563</c:v>
                </c:pt>
                <c:pt idx="68">
                  <c:v>15.229790858705782</c:v>
                </c:pt>
                <c:pt idx="69">
                  <c:v>15.445719946507008</c:v>
                </c:pt>
                <c:pt idx="70">
                  <c:v>15.661439214726006</c:v>
                </c:pt>
                <c:pt idx="71">
                  <c:v>15.876949532273711</c:v>
                </c:pt>
                <c:pt idx="72">
                  <c:v>16.092251761341299</c:v>
                </c:pt>
                <c:pt idx="73">
                  <c:v>16.30734675741591</c:v>
                </c:pt>
                <c:pt idx="74">
                  <c:v>16.522235369296087</c:v>
                </c:pt>
                <c:pt idx="75">
                  <c:v>16.736918439106898</c:v>
                </c:pt>
                <c:pt idx="76">
                  <c:v>16.951396802314765</c:v>
                </c:pt>
                <c:pt idx="77">
                  <c:v>17.16567128774199</c:v>
                </c:pt>
                <c:pt idx="78">
                  <c:v>17.37974271758101</c:v>
                </c:pt>
                <c:pt idx="79">
                  <c:v>17.593611907408359</c:v>
                </c:pt>
                <c:pt idx="80">
                  <c:v>17.807279666198365</c:v>
                </c:pt>
                <c:pt idx="81">
                  <c:v>18.020746796336578</c:v>
                </c:pt>
                <c:pt idx="82">
                  <c:v>18.234014093632918</c:v>
                </c:pt>
                <c:pt idx="83">
                  <c:v>18.4470823473346</c:v>
                </c:pt>
                <c:pt idx="84">
                  <c:v>18.659952340138787</c:v>
                </c:pt>
                <c:pt idx="85">
                  <c:v>18.872624848205</c:v>
                </c:pt>
                <c:pt idx="86">
                  <c:v>19.085100641167308</c:v>
                </c:pt>
                <c:pt idx="87">
                  <c:v>19.297380482146277</c:v>
                </c:pt>
                <c:pt idx="88">
                  <c:v>19.509465127760691</c:v>
                </c:pt>
                <c:pt idx="89">
                  <c:v>19.721355328139079</c:v>
                </c:pt>
                <c:pt idx="90">
                  <c:v>19.933051826931003</c:v>
                </c:pt>
                <c:pt idx="91">
                  <c:v>20.144555361318172</c:v>
                </c:pt>
                <c:pt idx="92">
                  <c:v>20.355866662025342</c:v>
                </c:pt>
                <c:pt idx="93">
                  <c:v>20.56698645333103</c:v>
                </c:pt>
                <c:pt idx="94">
                  <c:v>20.777915453078059</c:v>
                </c:pt>
                <c:pt idx="95">
                  <c:v>20.988654372683914</c:v>
                </c:pt>
                <c:pt idx="96">
                  <c:v>21.199203917150943</c:v>
                </c:pt>
                <c:pt idx="97">
                  <c:v>21.409564785076387</c:v>
                </c:pt>
                <c:pt idx="98">
                  <c:v>21.619737668662271</c:v>
                </c:pt>
                <c:pt idx="99">
                  <c:v>21.829723253725135</c:v>
                </c:pt>
                <c:pt idx="100">
                  <c:v>22.039522219705638</c:v>
                </c:pt>
                <c:pt idx="101">
                  <c:v>22.249135239678036</c:v>
                </c:pt>
                <c:pt idx="102">
                  <c:v>22.458562980359517</c:v>
                </c:pt>
                <c:pt idx="103">
                  <c:v>22.667806102119453</c:v>
                </c:pt>
                <c:pt idx="104">
                  <c:v>22.876865258988513</c:v>
                </c:pt>
                <c:pt idx="105">
                  <c:v>23.0857410986677</c:v>
                </c:pt>
                <c:pt idx="106">
                  <c:v>23.294434262537287</c:v>
                </c:pt>
                <c:pt idx="107">
                  <c:v>23.502945385665669</c:v>
                </c:pt>
                <c:pt idx="108">
                  <c:v>23.711275096818138</c:v>
                </c:pt>
                <c:pt idx="109">
                  <c:v>23.919424018465605</c:v>
                </c:pt>
                <c:pt idx="110">
                  <c:v>24.127392766793239</c:v>
                </c:pt>
                <c:pt idx="111">
                  <c:v>24.335181951709068</c:v>
                </c:pt>
                <c:pt idx="112">
                  <c:v>24.542792176852544</c:v>
                </c:pt>
                <c:pt idx="113">
                  <c:v>24.750224039603058</c:v>
                </c:pt>
                <c:pt idx="114">
                  <c:v>24.957478131088433</c:v>
                </c:pt>
                <c:pt idx="115">
                  <c:v>25.164555036193402</c:v>
                </c:pt>
                <c:pt idx="116">
                  <c:v>25.371455333568075</c:v>
                </c:pt>
                <c:pt idx="117">
                  <c:v>25.578179595636396</c:v>
                </c:pt>
                <c:pt idx="118">
                  <c:v>25.784728388604613</c:v>
                </c:pt>
                <c:pt idx="119">
                  <c:v>25.991102272469767</c:v>
                </c:pt>
                <c:pt idx="120">
                  <c:v>26.197301801028196</c:v>
                </c:pt>
                <c:pt idx="121">
                  <c:v>26.403327521884062</c:v>
                </c:pt>
                <c:pt idx="122">
                  <c:v>26.609179976457945</c:v>
                </c:pt>
                <c:pt idx="123">
                  <c:v>26.814859699995459</c:v>
                </c:pt>
                <c:pt idx="124">
                  <c:v>27.020367221575928</c:v>
                </c:pt>
                <c:pt idx="125">
                  <c:v>27.225703064121138</c:v>
                </c:pt>
                <c:pt idx="126">
                  <c:v>27.430867744404161</c:v>
                </c:pt>
                <c:pt idx="127">
                  <c:v>27.635861773058242</c:v>
                </c:pt>
                <c:pt idx="128">
                  <c:v>27.840685654585805</c:v>
                </c:pt>
                <c:pt idx="129">
                  <c:v>28.045339887367529</c:v>
                </c:pt>
                <c:pt idx="130">
                  <c:v>28.249824963671553</c:v>
                </c:pt>
                <c:pt idx="131">
                  <c:v>28.454141369662779</c:v>
                </c:pt>
                <c:pt idx="132">
                  <c:v>28.658289585412305</c:v>
                </c:pt>
                <c:pt idx="133">
                  <c:v>28.862270084906996</c:v>
                </c:pt>
                <c:pt idx="134">
                  <c:v>29.066083336059183</c:v>
                </c:pt>
                <c:pt idx="135">
                  <c:v>29.269729800716519</c:v>
                </c:pt>
                <c:pt idx="136">
                  <c:v>29.473209934671981</c:v>
                </c:pt>
                <c:pt idx="137">
                  <c:v>29.676524187674044</c:v>
                </c:pt>
                <c:pt idx="138">
                  <c:v>29.879673003437023</c:v>
                </c:pt>
                <c:pt idx="139">
                  <c:v>30.082656819651596</c:v>
                </c:pt>
                <c:pt idx="140">
                  <c:v>30.285476067995518</c:v>
                </c:pt>
                <c:pt idx="141">
                  <c:v>30.488131174144513</c:v>
                </c:pt>
                <c:pt idx="142">
                  <c:v>30.690622557783392</c:v>
                </c:pt>
                <c:pt idx="143">
                  <c:v>30.892950632617374</c:v>
                </c:pt>
                <c:pt idx="144">
                  <c:v>31.09511580638361</c:v>
                </c:pt>
                <c:pt idx="145">
                  <c:v>31.297118480862952</c:v>
                </c:pt>
                <c:pt idx="146">
                  <c:v>31.498959051891941</c:v>
                </c:pt>
                <c:pt idx="147">
                  <c:v>31.70063790937504</c:v>
                </c:pt>
                <c:pt idx="148">
                  <c:v>31.902155437297115</c:v>
                </c:pt>
                <c:pt idx="149">
                  <c:v>32.103512013736157</c:v>
                </c:pt>
                <c:pt idx="150">
                  <c:v>32.30470801087629</c:v>
                </c:pt>
                <c:pt idx="151">
                  <c:v>32.505743795021004</c:v>
                </c:pt>
                <c:pt idx="152">
                  <c:v>32.706619726606711</c:v>
                </c:pt>
                <c:pt idx="153">
                  <c:v>32.907336160216545</c:v>
                </c:pt>
                <c:pt idx="154">
                  <c:v>33.107893444594445</c:v>
                </c:pt>
                <c:pt idx="155">
                  <c:v>33.308291922659556</c:v>
                </c:pt>
                <c:pt idx="156">
                  <c:v>33.508531931520899</c:v>
                </c:pt>
                <c:pt idx="157">
                  <c:v>33.70861380249238</c:v>
                </c:pt>
                <c:pt idx="158">
                  <c:v>33.908537861108051</c:v>
                </c:pt>
                <c:pt idx="159">
                  <c:v>34.108304427137746</c:v>
                </c:pt>
                <c:pt idx="160">
                  <c:v>34.30791381460299</c:v>
                </c:pt>
                <c:pt idx="161">
                  <c:v>34.50736633179325</c:v>
                </c:pt>
                <c:pt idx="162">
                  <c:v>34.706662281282519</c:v>
                </c:pt>
                <c:pt idx="163">
                  <c:v>34.90580195994621</c:v>
                </c:pt>
                <c:pt idx="164">
                  <c:v>35.104785658978422</c:v>
                </c:pt>
                <c:pt idx="165">
                  <c:v>35.303613663909516</c:v>
                </c:pt>
                <c:pt idx="166">
                  <c:v>35.502286254624046</c:v>
                </c:pt>
                <c:pt idx="167">
                  <c:v>35.700803705379037</c:v>
                </c:pt>
                <c:pt idx="168">
                  <c:v>35.899166284822627</c:v>
                </c:pt>
                <c:pt idx="169">
                  <c:v>36.097374256013033</c:v>
                </c:pt>
                <c:pt idx="170">
                  <c:v>36.295427876437927</c:v>
                </c:pt>
                <c:pt idx="171">
                  <c:v>36.493327398034104</c:v>
                </c:pt>
                <c:pt idx="172">
                  <c:v>36.691073067207576</c:v>
                </c:pt>
                <c:pt idx="173">
                  <c:v>36.888665124854008</c:v>
                </c:pt>
                <c:pt idx="174">
                  <c:v>37.086103806379498</c:v>
                </c:pt>
                <c:pt idx="175">
                  <c:v>37.283389341721758</c:v>
                </c:pt>
                <c:pt idx="176">
                  <c:v>37.480521955371671</c:v>
                </c:pt>
                <c:pt idx="177">
                  <c:v>37.677501866395176</c:v>
                </c:pt>
                <c:pt idx="178">
                  <c:v>37.874329288455577</c:v>
                </c:pt>
                <c:pt idx="179">
                  <c:v>38.071004429836194</c:v>
                </c:pt>
                <c:pt idx="180">
                  <c:v>38.26752749346339</c:v>
                </c:pt>
                <c:pt idx="181">
                  <c:v>38.463898676930015</c:v>
                </c:pt>
                <c:pt idx="182">
                  <c:v>38.660118172519141</c:v>
                </c:pt>
                <c:pt idx="183">
                  <c:v>38.856186167228273</c:v>
                </c:pt>
                <c:pt idx="184">
                  <c:v>39.05210284279385</c:v>
                </c:pt>
                <c:pt idx="185">
                  <c:v>39.247868375716166</c:v>
                </c:pt>
                <c:pt idx="186">
                  <c:v>39.443482937284649</c:v>
                </c:pt>
                <c:pt idx="187">
                  <c:v>39.638946693603529</c:v>
                </c:pt>
                <c:pt idx="188">
                  <c:v>39.83425980561784</c:v>
                </c:pt>
                <c:pt idx="189">
                  <c:v>40.029422429139828</c:v>
                </c:pt>
                <c:pt idx="190">
                  <c:v>40.224434714875706</c:v>
                </c:pt>
                <c:pt idx="191">
                  <c:v>40.419296808452792</c:v>
                </c:pt>
                <c:pt idx="192">
                  <c:v>40.614008850446986</c:v>
                </c:pt>
                <c:pt idx="193">
                  <c:v>40.808570976410614</c:v>
                </c:pt>
                <c:pt idx="194">
                  <c:v>41.002983316900654</c:v>
                </c:pt>
                <c:pt idx="195">
                  <c:v>41.197245997507274</c:v>
                </c:pt>
                <c:pt idx="196">
                  <c:v>41.391359138882763</c:v>
                </c:pt>
                <c:pt idx="197">
                  <c:v>41.58532285677078</c:v>
                </c:pt>
                <c:pt idx="198">
                  <c:v>41.779137262035974</c:v>
                </c:pt>
                <c:pt idx="199">
                  <c:v>41.972802460693906</c:v>
                </c:pt>
                <c:pt idx="200">
                  <c:v>42.166318553941345</c:v>
                </c:pt>
                <c:pt idx="201">
                  <c:v>42.359685638186889</c:v>
                </c:pt>
                <c:pt idx="202">
                  <c:v>42.552903805081883</c:v>
                </c:pt>
                <c:pt idx="203">
                  <c:v>42.745973141551715</c:v>
                </c:pt>
                <c:pt idx="204">
                  <c:v>42.93889372982737</c:v>
                </c:pt>
                <c:pt idx="205">
                  <c:v>43.131665647477355</c:v>
                </c:pt>
                <c:pt idx="206">
                  <c:v>43.32428896743987</c:v>
                </c:pt>
                <c:pt idx="207">
                  <c:v>43.516763758055347</c:v>
                </c:pt>
                <c:pt idx="208">
                  <c:v>43.709090083099248</c:v>
                </c:pt>
                <c:pt idx="209">
                  <c:v>43.90126800181514</c:v>
                </c:pt>
                <c:pt idx="210">
                  <c:v>44.093297568948117</c:v>
                </c:pt>
                <c:pt idx="211">
                  <c:v>44.285178834778428</c:v>
                </c:pt>
                <c:pt idx="212">
                  <c:v>44.476911845155435</c:v>
                </c:pt>
                <c:pt idx="213">
                  <c:v>44.668496641531803</c:v>
                </c:pt>
                <c:pt idx="214">
                  <c:v>44.859933260997991</c:v>
                </c:pt>
                <c:pt idx="215">
                  <c:v>45.051221736316954</c:v>
                </c:pt>
                <c:pt idx="216">
                  <c:v>45.242362095959109</c:v>
                </c:pt>
                <c:pt idx="217">
                  <c:v>45.433354364137564</c:v>
                </c:pt>
                <c:pt idx="218">
                  <c:v>45.62419856084356</c:v>
                </c:pt>
                <c:pt idx="219">
                  <c:v>45.814894701882139</c:v>
                </c:pt>
                <c:pt idx="220">
                  <c:v>46.005442798908049</c:v>
                </c:pt>
                <c:pt idx="221">
                  <c:v>46.195842859461848</c:v>
                </c:pt>
                <c:pt idx="222">
                  <c:v>46.38609488700623</c:v>
                </c:pt>
                <c:pt idx="223">
                  <c:v>46.576198880962529</c:v>
                </c:pt>
                <c:pt idx="224">
                  <c:v>46.766154836747447</c:v>
                </c:pt>
                <c:pt idx="225">
                  <c:v>46.955962745809934</c:v>
                </c:pt>
                <c:pt idx="226">
                  <c:v>47.145622595668264</c:v>
                </c:pt>
                <c:pt idx="227">
                  <c:v>47.335134369947298</c:v>
                </c:pt>
                <c:pt idx="228">
                  <c:v>47.524498048415857</c:v>
                </c:pt>
                <c:pt idx="229">
                  <c:v>47.713713607024317</c:v>
                </c:pt>
                <c:pt idx="230">
                  <c:v>47.902781017942303</c:v>
                </c:pt>
                <c:pt idx="231">
                  <c:v>48.091700249596549</c:v>
                </c:pt>
                <c:pt idx="232">
                  <c:v>48.280471266708865</c:v>
                </c:pt>
                <c:pt idx="233">
                  <c:v>48.469094030334276</c:v>
                </c:pt>
                <c:pt idx="234">
                  <c:v>48.65756849789922</c:v>
                </c:pt>
                <c:pt idx="235">
                  <c:v>48.845894623239914</c:v>
                </c:pt>
                <c:pt idx="236">
                  <c:v>49.034072356640785</c:v>
                </c:pt>
                <c:pt idx="237">
                  <c:v>49.222101644872993</c:v>
                </c:pt>
                <c:pt idx="238">
                  <c:v>49.409982431233082</c:v>
                </c:pt>
                <c:pt idx="239">
                  <c:v>49.597714655581669</c:v>
                </c:pt>
                <c:pt idx="240">
                  <c:v>49.785298254382226</c:v>
                </c:pt>
                <c:pt idx="241">
                  <c:v>49.972733160739935</c:v>
                </c:pt>
                <c:pt idx="242">
                  <c:v>50.160019304440581</c:v>
                </c:pt>
                <c:pt idx="243">
                  <c:v>50.347156611989504</c:v>
                </c:pt>
                <c:pt idx="244">
                  <c:v>50.534145006650604</c:v>
                </c:pt>
                <c:pt idx="245">
                  <c:v>50.720984408485371</c:v>
                </c:pt>
                <c:pt idx="246">
                  <c:v>50.907674734391961</c:v>
                </c:pt>
                <c:pt idx="247">
                  <c:v>51.094215898144256</c:v>
                </c:pt>
                <c:pt idx="248">
                  <c:v>51.280607810431</c:v>
                </c:pt>
                <c:pt idx="249">
                  <c:v>51.466850378894883</c:v>
                </c:pt>
                <c:pt idx="250">
                  <c:v>51.652943508171667</c:v>
                </c:pt>
                <c:pt idx="251">
                  <c:v>51.838887099929273</c:v>
                </c:pt>
                <c:pt idx="252">
                  <c:v>52.024681052906907</c:v>
                </c:pt>
                <c:pt idx="253">
                  <c:v>52.2103252629541</c:v>
                </c:pt>
                <c:pt idx="254">
                  <c:v>52.395819623069784</c:v>
                </c:pt>
                <c:pt idx="255">
                  <c:v>52.581164023441289</c:v>
                </c:pt>
                <c:pt idx="256">
                  <c:v>52.766358351483348</c:v>
                </c:pt>
                <c:pt idx="257">
                  <c:v>52.951402491877012</c:v>
                </c:pt>
                <c:pt idx="258">
                  <c:v>53.136296326608537</c:v>
                </c:pt>
                <c:pt idx="259">
                  <c:v>53.32103973500822</c:v>
                </c:pt>
                <c:pt idx="260">
                  <c:v>53.505632593789159</c:v>
                </c:pt>
                <c:pt idx="261">
                  <c:v>53.690074777085947</c:v>
                </c:pt>
                <c:pt idx="262">
                  <c:v>53.874366156493288</c:v>
                </c:pt>
                <c:pt idx="263">
                  <c:v>54.058506601104561</c:v>
                </c:pt>
                <c:pt idx="264">
                  <c:v>54.242495977550242</c:v>
                </c:pt>
                <c:pt idx="265">
                  <c:v>54.426334150036297</c:v>
                </c:pt>
                <c:pt idx="266">
                  <c:v>54.61002098038243</c:v>
                </c:pt>
                <c:pt idx="267">
                  <c:v>54.793556328060255</c:v>
                </c:pt>
                <c:pt idx="268">
                  <c:v>54.976940050231349</c:v>
                </c:pt>
                <c:pt idx="269">
                  <c:v>55.160172001785213</c:v>
                </c:pt>
                <c:pt idx="270">
                  <c:v>55.343252035377077</c:v>
                </c:pt>
              </c:numCache>
            </c:numRef>
          </c:xVal>
          <c:yVal>
            <c:numRef>
              <c:f>'7ft'!$H$19:$H$289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3328"/>
        <c:axId val="637443720"/>
      </c:scatterChart>
      <c:valAx>
        <c:axId val="63744332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3720"/>
        <c:crosses val="max"/>
        <c:crossBetween val="midCat"/>
        <c:majorUnit val="2"/>
      </c:valAx>
      <c:valAx>
        <c:axId val="63744372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332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'8ft'!$E$18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0.28725795869016479</c:v>
                </c:pt>
                <c:pt idx="2">
                  <c:v>0.57409348112757064</c:v>
                </c:pt>
                <c:pt idx="3">
                  <c:v>0.8605086445426029</c:v>
                </c:pt>
                <c:pt idx="4">
                  <c:v>1.1465055121809091</c:v>
                </c:pt>
                <c:pt idx="5">
                  <c:v>1.4320861334009301</c:v>
                </c:pt>
                <c:pt idx="6">
                  <c:v>1.7172525437702475</c:v>
                </c:pt>
                <c:pt idx="7">
                  <c:v>2.0020067651607611</c:v>
                </c:pt>
                <c:pt idx="8">
                  <c:v>2.2863508058427082</c:v>
                </c:pt>
                <c:pt idx="9">
                  <c:v>2.570286660577541</c:v>
                </c:pt>
                <c:pt idx="10">
                  <c:v>2.8538163107096706</c:v>
                </c:pt>
                <c:pt idx="11">
                  <c:v>3.1369417242570963</c:v>
                </c:pt>
                <c:pt idx="12">
                  <c:v>3.4196648560009253</c:v>
                </c:pt>
                <c:pt idx="13">
                  <c:v>3.7019876475738034</c:v>
                </c:pt>
                <c:pt idx="14">
                  <c:v>3.9839120275472624</c:v>
                </c:pt>
                <c:pt idx="15">
                  <c:v>4.2654399115180004</c:v>
                </c:pt>
                <c:pt idx="16">
                  <c:v>4.5465732021931053</c:v>
                </c:pt>
                <c:pt idx="17">
                  <c:v>4.8273137894742328</c:v>
                </c:pt>
                <c:pt idx="18">
                  <c:v>5.1076635505407531</c:v>
                </c:pt>
                <c:pt idx="19">
                  <c:v>5.3876243499318743</c:v>
                </c:pt>
                <c:pt idx="20">
                  <c:v>5.6671980396277579</c:v>
                </c:pt>
                <c:pt idx="21">
                  <c:v>5.9463864591296343</c:v>
                </c:pt>
                <c:pt idx="22">
                  <c:v>6.2251914355389308</c:v>
                </c:pt>
                <c:pt idx="23">
                  <c:v>6.5036147836354239</c:v>
                </c:pt>
                <c:pt idx="24">
                  <c:v>6.7816583059544229</c:v>
                </c:pt>
                <c:pt idx="25">
                  <c:v>7.0593237928630055</c:v>
                </c:pt>
                <c:pt idx="26">
                  <c:v>7.3366130226353006</c:v>
                </c:pt>
                <c:pt idx="27">
                  <c:v>7.6135277615268429</c:v>
                </c:pt>
                <c:pt idx="28">
                  <c:v>7.890069763848004</c:v>
                </c:pt>
                <c:pt idx="29">
                  <c:v>8.1662407720365078</c:v>
                </c:pt>
                <c:pt idx="30">
                  <c:v>8.4420425167290425</c:v>
                </c:pt>
                <c:pt idx="31">
                  <c:v>8.7174767168319853</c:v>
                </c:pt>
                <c:pt idx="32">
                  <c:v>8.9925450795912383</c:v>
                </c:pt>
                <c:pt idx="33">
                  <c:v>9.2672493006611916</c:v>
                </c:pt>
                <c:pt idx="34">
                  <c:v>9.541591064172831</c:v>
                </c:pt>
                <c:pt idx="35">
                  <c:v>9.8155720428009765</c:v>
                </c:pt>
                <c:pt idx="36">
                  <c:v>10.089193897830695</c:v>
                </c:pt>
                <c:pt idx="37">
                  <c:v>10.362458279222865</c:v>
                </c:pt>
                <c:pt idx="38">
                  <c:v>10.63536682567892</c:v>
                </c:pt>
                <c:pt idx="39">
                  <c:v>10.90792116470478</c:v>
                </c:pt>
                <c:pt idx="40">
                  <c:v>11.180122912673966</c:v>
                </c:pt>
                <c:pt idx="41">
                  <c:v>11.451973674889931</c:v>
                </c:pt>
                <c:pt idx="42">
                  <c:v>11.723475045647589</c:v>
                </c:pt>
                <c:pt idx="43">
                  <c:v>11.99462860829407</c:v>
                </c:pt>
                <c:pt idx="44">
                  <c:v>12.265435935288707</c:v>
                </c:pt>
                <c:pt idx="45">
                  <c:v>12.535898588262256</c:v>
                </c:pt>
                <c:pt idx="46">
                  <c:v>12.806018118075364</c:v>
                </c:pt>
                <c:pt idx="47">
                  <c:v>13.075796064876295</c:v>
                </c:pt>
                <c:pt idx="48">
                  <c:v>13.345233958157911</c:v>
                </c:pt>
                <c:pt idx="49">
                  <c:v>13.614333316813939</c:v>
                </c:pt>
                <c:pt idx="50">
                  <c:v>13.883095649194512</c:v>
                </c:pt>
                <c:pt idx="51">
                  <c:v>14.151522453160995</c:v>
                </c:pt>
                <c:pt idx="52">
                  <c:v>14.419615216140114</c:v>
                </c:pt>
                <c:pt idx="53">
                  <c:v>14.687375415177391</c:v>
                </c:pt>
                <c:pt idx="54">
                  <c:v>14.95480451698989</c:v>
                </c:pt>
                <c:pt idx="55">
                  <c:v>15.22190397801829</c:v>
                </c:pt>
                <c:pt idx="56">
                  <c:v>15.488675244478282</c:v>
                </c:pt>
                <c:pt idx="57">
                  <c:v>15.755119752411311</c:v>
                </c:pt>
                <c:pt idx="58">
                  <c:v>16.021238927734661</c:v>
                </c:pt>
                <c:pt idx="59">
                  <c:v>16.287034186290896</c:v>
                </c:pt>
                <c:pt idx="60">
                  <c:v>16.552506933896659</c:v>
                </c:pt>
                <c:pt idx="61">
                  <c:v>16.817658566390854</c:v>
                </c:pt>
                <c:pt idx="62">
                  <c:v>17.082490469682185</c:v>
                </c:pt>
                <c:pt idx="63">
                  <c:v>17.347004019796106</c:v>
                </c:pt>
                <c:pt idx="64">
                  <c:v>17.611200582921146</c:v>
                </c:pt>
                <c:pt idx="65">
                  <c:v>17.875081515454642</c:v>
                </c:pt>
                <c:pt idx="66">
                  <c:v>18.138648164047886</c:v>
                </c:pt>
                <c:pt idx="67">
                  <c:v>18.401901865650686</c:v>
                </c:pt>
                <c:pt idx="68">
                  <c:v>18.664843947555347</c:v>
                </c:pt>
                <c:pt idx="69">
                  <c:v>18.92747572744009</c:v>
                </c:pt>
                <c:pt idx="70">
                  <c:v>19.189798513411908</c:v>
                </c:pt>
                <c:pt idx="71">
                  <c:v>19.45181360404888</c:v>
                </c:pt>
                <c:pt idx="72">
                  <c:v>19.713522288441922</c:v>
                </c:pt>
                <c:pt idx="73">
                  <c:v>19.974925846236015</c:v>
                </c:pt>
                <c:pt idx="74">
                  <c:v>20.236025547670906</c:v>
                </c:pt>
                <c:pt idx="75">
                  <c:v>20.496822653621265</c:v>
                </c:pt>
                <c:pt idx="76">
                  <c:v>20.757318415636366</c:v>
                </c:pt>
                <c:pt idx="77">
                  <c:v>21.017514075979214</c:v>
                </c:pt>
                <c:pt idx="78">
                  <c:v>21.277410867665221</c:v>
                </c:pt>
                <c:pt idx="79">
                  <c:v>21.537010014500346</c:v>
                </c:pt>
                <c:pt idx="80">
                  <c:v>21.796312731118789</c:v>
                </c:pt>
                <c:pt idx="81">
                  <c:v>22.055320223020171</c:v>
                </c:pt>
                <c:pt idx="82">
                  <c:v>22.314033686606287</c:v>
                </c:pt>
                <c:pt idx="83">
                  <c:v>22.572454309217349</c:v>
                </c:pt>
                <c:pt idx="84">
                  <c:v>22.830583269167821</c:v>
                </c:pt>
                <c:pt idx="85">
                  <c:v>23.088421735781772</c:v>
                </c:pt>
                <c:pt idx="86">
                  <c:v>23.345970869427809</c:v>
                </c:pt>
                <c:pt idx="87">
                  <c:v>23.603231821553575</c:v>
                </c:pt>
                <c:pt idx="88">
                  <c:v>23.860205734719806</c:v>
                </c:pt>
                <c:pt idx="89">
                  <c:v>24.116893742633998</c:v>
                </c:pt>
                <c:pt idx="90">
                  <c:v>24.373296970183649</c:v>
                </c:pt>
                <c:pt idx="91">
                  <c:v>24.629416533469094</c:v>
                </c:pt>
                <c:pt idx="92">
                  <c:v>24.885253539835954</c:v>
                </c:pt>
                <c:pt idx="93">
                  <c:v>25.140809087907197</c:v>
                </c:pt>
                <c:pt idx="94">
                  <c:v>25.396084267614818</c:v>
                </c:pt>
                <c:pt idx="95">
                  <c:v>25.651080160231146</c:v>
                </c:pt>
                <c:pt idx="96">
                  <c:v>25.905797838399781</c:v>
                </c:pt>
                <c:pt idx="97">
                  <c:v>26.16023836616619</c:v>
                </c:pt>
                <c:pt idx="98">
                  <c:v>26.414402799007938</c:v>
                </c:pt>
                <c:pt idx="99">
                  <c:v>26.668292183864573</c:v>
                </c:pt>
                <c:pt idx="100">
                  <c:v>26.921907559167195</c:v>
                </c:pt>
                <c:pt idx="101">
                  <c:v>27.175249954867684</c:v>
                </c:pt>
                <c:pt idx="102">
                  <c:v>27.428320392467615</c:v>
                </c:pt>
                <c:pt idx="103">
                  <c:v>27.681119885046847</c:v>
                </c:pt>
                <c:pt idx="104">
                  <c:v>27.933649437291834</c:v>
                </c:pt>
                <c:pt idx="105">
                  <c:v>28.185910045523606</c:v>
                </c:pt>
                <c:pt idx="106">
                  <c:v>28.437902697725495</c:v>
                </c:pt>
                <c:pt idx="107">
                  <c:v>28.689628373570546</c:v>
                </c:pt>
                <c:pt idx="108">
                  <c:v>28.941088044448676</c:v>
                </c:pt>
                <c:pt idx="109">
                  <c:v>29.192282673493569</c:v>
                </c:pt>
                <c:pt idx="110">
                  <c:v>29.443213215609291</c:v>
                </c:pt>
                <c:pt idx="111">
                  <c:v>29.693880617496664</c:v>
                </c:pt>
                <c:pt idx="112">
                  <c:v>29.944285817679411</c:v>
                </c:pt>
                <c:pt idx="113">
                  <c:v>30.194429746530041</c:v>
                </c:pt>
                <c:pt idx="114">
                  <c:v>30.444313326295518</c:v>
                </c:pt>
                <c:pt idx="115">
                  <c:v>30.693937471122709</c:v>
                </c:pt>
                <c:pt idx="116">
                  <c:v>30.943303087083624</c:v>
                </c:pt>
                <c:pt idx="117">
                  <c:v>31.192411072200429</c:v>
                </c:pt>
                <c:pt idx="118">
                  <c:v>31.441262316470283</c:v>
                </c:pt>
                <c:pt idx="119">
                  <c:v>31.689857701889984</c:v>
                </c:pt>
                <c:pt idx="120">
                  <c:v>31.93819810248042</c:v>
                </c:pt>
                <c:pt idx="121">
                  <c:v>32.186284384310845</c:v>
                </c:pt>
                <c:pt idx="122">
                  <c:v>32.434117405523004</c:v>
                </c:pt>
                <c:pt idx="123">
                  <c:v>32.681698016355085</c:v>
                </c:pt>
                <c:pt idx="124">
                  <c:v>32.92902705916552</c:v>
                </c:pt>
                <c:pt idx="125">
                  <c:v>33.176105368456639</c:v>
                </c:pt>
                <c:pt idx="126">
                  <c:v>33.422933770898211</c:v>
                </c:pt>
                <c:pt idx="127">
                  <c:v>33.669513085350815</c:v>
                </c:pt>
                <c:pt idx="128">
                  <c:v>33.915844122889119</c:v>
                </c:pt>
                <c:pt idx="129">
                  <c:v>34.161927686825045</c:v>
                </c:pt>
                <c:pt idx="130">
                  <c:v>34.407764572730819</c:v>
                </c:pt>
                <c:pt idx="131">
                  <c:v>34.653355568461905</c:v>
                </c:pt>
                <c:pt idx="132">
                  <c:v>34.898701454179893</c:v>
                </c:pt>
                <c:pt idx="133">
                  <c:v>35.143803002375265</c:v>
                </c:pt>
                <c:pt idx="134">
                  <c:v>35.388660977890098</c:v>
                </c:pt>
                <c:pt idx="135">
                  <c:v>35.63327613794069</c:v>
                </c:pt>
                <c:pt idx="136">
                  <c:v>35.877649232140143</c:v>
                </c:pt>
                <c:pt idx="137">
                  <c:v>36.121781002520883</c:v>
                </c:pt>
                <c:pt idx="138">
                  <c:v>36.365672183557123</c:v>
                </c:pt>
                <c:pt idx="139">
                  <c:v>36.609323502187294</c:v>
                </c:pt>
                <c:pt idx="140">
                  <c:v>36.852735677836463</c:v>
                </c:pt>
                <c:pt idx="141">
                  <c:v>37.095909422438702</c:v>
                </c:pt>
                <c:pt idx="142">
                  <c:v>37.338845440459444</c:v>
                </c:pt>
                <c:pt idx="143">
                  <c:v>37.581544428917844</c:v>
                </c:pt>
                <c:pt idx="144">
                  <c:v>37.824007077409114</c:v>
                </c:pt>
                <c:pt idx="145">
                  <c:v>38.066234068126882</c:v>
                </c:pt>
                <c:pt idx="146">
                  <c:v>38.308226075885571</c:v>
                </c:pt>
                <c:pt idx="147">
                  <c:v>38.549983768142759</c:v>
                </c:pt>
                <c:pt idx="148">
                  <c:v>38.791507805021595</c:v>
                </c:pt>
                <c:pt idx="149">
                  <c:v>39.032798839333253</c:v>
                </c:pt>
                <c:pt idx="150">
                  <c:v>39.273857516599399</c:v>
                </c:pt>
                <c:pt idx="151">
                  <c:v>39.514684475074723</c:v>
                </c:pt>
                <c:pt idx="152">
                  <c:v>39.755280345769513</c:v>
                </c:pt>
                <c:pt idx="153">
                  <c:v>39.995645752472299</c:v>
                </c:pt>
                <c:pt idx="154">
                  <c:v>40.23578131177257</c:v>
                </c:pt>
                <c:pt idx="155">
                  <c:v>40.475687633083517</c:v>
                </c:pt>
                <c:pt idx="156">
                  <c:v>40.715365318664929</c:v>
                </c:pt>
                <c:pt idx="157">
                  <c:v>40.954814963646122</c:v>
                </c:pt>
                <c:pt idx="158">
                  <c:v>41.19403715604895</c:v>
                </c:pt>
                <c:pt idx="159">
                  <c:v>41.433032476810965</c:v>
                </c:pt>
                <c:pt idx="160">
                  <c:v>41.671801499808637</c:v>
                </c:pt>
                <c:pt idx="161">
                  <c:v>41.910344791880711</c:v>
                </c:pt>
                <c:pt idx="162">
                  <c:v>42.148662912851648</c:v>
                </c:pt>
                <c:pt idx="163">
                  <c:v>42.386756415555226</c:v>
                </c:pt>
                <c:pt idx="164">
                  <c:v>42.624625845858226</c:v>
                </c:pt>
                <c:pt idx="165">
                  <c:v>42.8622717426843</c:v>
                </c:pt>
                <c:pt idx="166">
                  <c:v>43.099694638037924</c:v>
                </c:pt>
                <c:pt idx="167">
                  <c:v>43.336895057028542</c:v>
                </c:pt>
                <c:pt idx="168">
                  <c:v>43.57387351789481</c:v>
                </c:pt>
                <c:pt idx="169">
                  <c:v>43.810630532029045</c:v>
                </c:pt>
                <c:pt idx="170">
                  <c:v>44.047166604001795</c:v>
                </c:pt>
                <c:pt idx="171">
                  <c:v>44.283482231586582</c:v>
                </c:pt>
                <c:pt idx="172">
                  <c:v>44.519577905784836</c:v>
                </c:pt>
                <c:pt idx="173">
                  <c:v>44.755454110850948</c:v>
                </c:pt>
                <c:pt idx="174">
                  <c:v>44.991111324317565</c:v>
                </c:pt>
                <c:pt idx="175">
                  <c:v>45.226550017021012</c:v>
                </c:pt>
                <c:pt idx="176">
                  <c:v>45.461770653126941</c:v>
                </c:pt>
                <c:pt idx="177">
                  <c:v>45.696773690156142</c:v>
                </c:pt>
                <c:pt idx="178">
                  <c:v>45.93155957901056</c:v>
                </c:pt>
                <c:pt idx="179">
                  <c:v>46.166128763999495</c:v>
                </c:pt>
                <c:pt idx="180">
                  <c:v>46.40048168286603</c:v>
                </c:pt>
                <c:pt idx="181">
                  <c:v>46.634618766813638</c:v>
                </c:pt>
                <c:pt idx="182">
                  <c:v>46.868540440533017</c:v>
                </c:pt>
                <c:pt idx="183">
                  <c:v>47.102247122229102</c:v>
                </c:pt>
                <c:pt idx="184">
                  <c:v>47.335739223648346</c:v>
                </c:pt>
                <c:pt idx="185">
                  <c:v>47.569017150106163</c:v>
                </c:pt>
                <c:pt idx="186">
                  <c:v>47.802081300514608</c:v>
                </c:pt>
                <c:pt idx="187">
                  <c:v>48.03493206741031</c:v>
                </c:pt>
                <c:pt idx="188">
                  <c:v>48.267569836982581</c:v>
                </c:pt>
                <c:pt idx="189">
                  <c:v>48.499994989101786</c:v>
                </c:pt>
                <c:pt idx="190">
                  <c:v>48.732207897347919</c:v>
                </c:pt>
                <c:pt idx="191">
                  <c:v>48.964208929039422</c:v>
                </c:pt>
                <c:pt idx="192">
                  <c:v>49.195998445262248</c:v>
                </c:pt>
                <c:pt idx="193">
                  <c:v>49.427576800899125</c:v>
                </c:pt>
                <c:pt idx="194">
                  <c:v>49.658944344659083</c:v>
                </c:pt>
                <c:pt idx="195">
                  <c:v>49.890101419107204</c:v>
                </c:pt>
                <c:pt idx="196">
                  <c:v>50.121048360694616</c:v>
                </c:pt>
                <c:pt idx="197">
                  <c:v>50.351785499788733</c:v>
                </c:pt>
                <c:pt idx="198">
                  <c:v>50.582313160703698</c:v>
                </c:pt>
                <c:pt idx="199">
                  <c:v>50.812631661731118</c:v>
                </c:pt>
                <c:pt idx="200">
                  <c:v>51.042741315171</c:v>
                </c:pt>
                <c:pt idx="201">
                  <c:v>51.272642427362939</c:v>
                </c:pt>
                <c:pt idx="202">
                  <c:v>51.502335298717547</c:v>
                </c:pt>
                <c:pt idx="203">
                  <c:v>51.73182022374813</c:v>
                </c:pt>
                <c:pt idx="204">
                  <c:v>51.961097491102585</c:v>
                </c:pt>
                <c:pt idx="205">
                  <c:v>52.190167383595558</c:v>
                </c:pt>
                <c:pt idx="206">
                  <c:v>52.419030178240817</c:v>
                </c:pt>
                <c:pt idx="207">
                  <c:v>52.647686146283903</c:v>
                </c:pt>
                <c:pt idx="208">
                  <c:v>52.876135553234967</c:v>
                </c:pt>
                <c:pt idx="209">
                  <c:v>53.104378658901879</c:v>
                </c:pt>
                <c:pt idx="210">
                  <c:v>53.332415717423565</c:v>
                </c:pt>
                <c:pt idx="211">
                  <c:v>53.560246977303564</c:v>
                </c:pt>
                <c:pt idx="212">
                  <c:v>53.787872681443829</c:v>
                </c:pt>
                <c:pt idx="213">
                  <c:v>54.015293067178774</c:v>
                </c:pt>
                <c:pt idx="214">
                  <c:v>54.242508366309508</c:v>
                </c:pt>
                <c:pt idx="215">
                  <c:v>54.469518805138335</c:v>
                </c:pt>
                <c:pt idx="216">
                  <c:v>54.696324604503445</c:v>
                </c:pt>
                <c:pt idx="217">
                  <c:v>54.922925979813861</c:v>
                </c:pt>
                <c:pt idx="218">
                  <c:v>55.149323141084594</c:v>
                </c:pt>
                <c:pt idx="219">
                  <c:v>55.37551629297198</c:v>
                </c:pt>
                <c:pt idx="220">
                  <c:v>55.601505634809286</c:v>
                </c:pt>
                <c:pt idx="221">
                  <c:v>55.827291360642505</c:v>
                </c:pt>
                <c:pt idx="222">
                  <c:v>56.052873659266353</c:v>
                </c:pt>
                <c:pt idx="223">
                  <c:v>56.278252714260454</c:v>
                </c:pt>
                <c:pt idx="224">
                  <c:v>56.503428704025787</c:v>
                </c:pt>
                <c:pt idx="225">
                  <c:v>56.728401801821263</c:v>
                </c:pt>
                <c:pt idx="226">
                  <c:v>56.953172175800539</c:v>
                </c:pt>
                <c:pt idx="227">
                  <c:v>57.177739989049023</c:v>
                </c:pt>
                <c:pt idx="228">
                  <c:v>57.40210539962105</c:v>
                </c:pt>
                <c:pt idx="229">
                  <c:v>57.626268560577238</c:v>
                </c:pt>
                <c:pt idx="230">
                  <c:v>57.850229620022056</c:v>
                </c:pt>
                <c:pt idx="231">
                  <c:v>58.073988721141539</c:v>
                </c:pt>
                <c:pt idx="232">
                  <c:v>58.297546002241184</c:v>
                </c:pt>
                <c:pt idx="233">
                  <c:v>58.520901596784029</c:v>
                </c:pt>
                <c:pt idx="234">
                  <c:v>58.744055633428857</c:v>
                </c:pt>
                <c:pt idx="235">
                  <c:v>58.967008236068615</c:v>
                </c:pt>
                <c:pt idx="236">
                  <c:v>59.189759523868936</c:v>
                </c:pt>
                <c:pt idx="237">
                  <c:v>59.412309611306853</c:v>
                </c:pt>
                <c:pt idx="238">
                  <c:v>59.634658608209612</c:v>
                </c:pt>
                <c:pt idx="239">
                  <c:v>59.856806619793694</c:v>
                </c:pt>
                <c:pt idx="240">
                  <c:v>60.078753746703896</c:v>
                </c:pt>
                <c:pt idx="241">
                  <c:v>60.300500085052612</c:v>
                </c:pt>
                <c:pt idx="242">
                  <c:v>60.522045726459183</c:v>
                </c:pt>
                <c:pt idx="243">
                  <c:v>60.743390758089419</c:v>
                </c:pt>
                <c:pt idx="244">
                  <c:v>60.964535262695208</c:v>
                </c:pt>
                <c:pt idx="245">
                  <c:v>61.185479318654245</c:v>
                </c:pt>
                <c:pt idx="246">
                  <c:v>61.406223000009859</c:v>
                </c:pt>
                <c:pt idx="247">
                  <c:v>61.626766376510972</c:v>
                </c:pt>
                <c:pt idx="248">
                  <c:v>61.847109513652114</c:v>
                </c:pt>
                <c:pt idx="249">
                  <c:v>62.067252472713548</c:v>
                </c:pt>
                <c:pt idx="250">
                  <c:v>62.287195310801494</c:v>
                </c:pt>
                <c:pt idx="251">
                  <c:v>62.506938080888411</c:v>
                </c:pt>
                <c:pt idx="252">
                  <c:v>62.726480831853365</c:v>
                </c:pt>
                <c:pt idx="253">
                  <c:v>62.945823608522481</c:v>
                </c:pt>
                <c:pt idx="254">
                  <c:v>63.164966451709425</c:v>
                </c:pt>
                <c:pt idx="255">
                  <c:v>63.38390939825598</c:v>
                </c:pt>
                <c:pt idx="256">
                  <c:v>63.602652481072674</c:v>
                </c:pt>
                <c:pt idx="257">
                  <c:v>63.821195729179415</c:v>
                </c:pt>
                <c:pt idx="258">
                  <c:v>64.039539167746227</c:v>
                </c:pt>
                <c:pt idx="259">
                  <c:v>64.257682818134001</c:v>
                </c:pt>
                <c:pt idx="260">
                  <c:v>64.475626697935255</c:v>
                </c:pt>
                <c:pt idx="261">
                  <c:v>64.693370821014952</c:v>
                </c:pt>
                <c:pt idx="262">
                  <c:v>64.910915197551333</c:v>
                </c:pt>
                <c:pt idx="263">
                  <c:v>65.128259834076772</c:v>
                </c:pt>
                <c:pt idx="264">
                  <c:v>65.34540473351862</c:v>
                </c:pt>
                <c:pt idx="265">
                  <c:v>65.562349895240075</c:v>
                </c:pt>
                <c:pt idx="266">
                  <c:v>65.779095315081065</c:v>
                </c:pt>
                <c:pt idx="267">
                  <c:v>65.995640985399092</c:v>
                </c:pt>
                <c:pt idx="268">
                  <c:v>66.211986895110087</c:v>
                </c:pt>
                <c:pt idx="269">
                  <c:v>66.428133029729253</c:v>
                </c:pt>
                <c:pt idx="270">
                  <c:v>66.644079371411905</c:v>
                </c:pt>
              </c:numCache>
            </c:numRef>
          </c:xVal>
          <c:yVal>
            <c:numRef>
              <c:f>'8ft'!$E$19:$E$289</c:f>
              <c:numCache>
                <c:formatCode>General</c:formatCode>
                <c:ptCount val="271"/>
                <c:pt idx="0">
                  <c:v>0.76096237357281626</c:v>
                </c:pt>
                <c:pt idx="1">
                  <c:v>1.0010090578622133</c:v>
                </c:pt>
                <c:pt idx="2">
                  <c:v>1.2395444684533929</c:v>
                </c:pt>
                <c:pt idx="3">
                  <c:v>1.4765720386319472</c:v>
                </c:pt>
                <c:pt idx="4">
                  <c:v>1.7120951758130414</c:v>
                </c:pt>
                <c:pt idx="5">
                  <c:v>1.9461172617498028</c:v>
                </c:pt>
                <c:pt idx="6">
                  <c:v>2.1786416527397581</c:v>
                </c:pt>
                <c:pt idx="7">
                  <c:v>2.4096716798293456</c:v>
                </c:pt>
                <c:pt idx="8">
                  <c:v>2.6392106490165306</c:v>
                </c:pt>
                <c:pt idx="9">
                  <c:v>2.8672618414515521</c:v>
                </c:pt>
                <c:pt idx="10">
                  <c:v>3.0938285136358235</c:v>
                </c:pt>
                <c:pt idx="11">
                  <c:v>3.3189138976190189</c:v>
                </c:pt>
                <c:pt idx="12">
                  <c:v>3.5425212011943668</c:v>
                </c:pt>
                <c:pt idx="13">
                  <c:v>3.7646536080921775</c:v>
                </c:pt>
                <c:pt idx="14">
                  <c:v>3.9853142781716322</c:v>
                </c:pt>
                <c:pt idx="15">
                  <c:v>4.2045063476108551</c:v>
                </c:pt>
                <c:pt idx="16">
                  <c:v>4.4222329290952969</c:v>
                </c:pt>
                <c:pt idx="17">
                  <c:v>4.6384971120044485</c:v>
                </c:pt>
                <c:pt idx="18">
                  <c:v>4.8533019625969187</c:v>
                </c:pt>
                <c:pt idx="19">
                  <c:v>5.0666505241938875</c:v>
                </c:pt>
                <c:pt idx="20">
                  <c:v>5.2785458173609694</c:v>
                </c:pt>
                <c:pt idx="21">
                  <c:v>5.4889908400885004</c:v>
                </c:pt>
                <c:pt idx="22">
                  <c:v>5.6979885679702837</c:v>
                </c:pt>
                <c:pt idx="23">
                  <c:v>5.9055419543808023</c:v>
                </c:pt>
                <c:pt idx="24">
                  <c:v>6.1116539306509337</c:v>
                </c:pt>
                <c:pt idx="25">
                  <c:v>6.3163274062421788</c:v>
                </c:pt>
                <c:pt idx="26">
                  <c:v>6.519565268919437</c:v>
                </c:pt>
                <c:pt idx="27">
                  <c:v>6.7213703849223387</c:v>
                </c:pt>
                <c:pt idx="28">
                  <c:v>6.921745599135166</c:v>
                </c:pt>
                <c:pt idx="29">
                  <c:v>7.1206937352553741</c:v>
                </c:pt>
                <c:pt idx="30">
                  <c:v>7.3182175959607418</c:v>
                </c:pt>
                <c:pt idx="31">
                  <c:v>7.5143199630751685</c:v>
                </c:pt>
                <c:pt idx="32">
                  <c:v>7.7090035977331359</c:v>
                </c:pt>
                <c:pt idx="33">
                  <c:v>7.9022712405428592</c:v>
                </c:pt>
                <c:pt idx="34">
                  <c:v>8.0941256117481455</c:v>
                </c:pt>
                <c:pt idx="35">
                  <c:v>8.2845694113889774</c:v>
                </c:pt>
                <c:pt idx="36">
                  <c:v>8.4736053194608427</c:v>
                </c:pt>
                <c:pt idx="37">
                  <c:v>8.661235996072838</c:v>
                </c:pt>
                <c:pt idx="38">
                  <c:v>8.8474640816045405</c:v>
                </c:pt>
                <c:pt idx="39">
                  <c:v>9.0322921968617038</c:v>
                </c:pt>
                <c:pt idx="40">
                  <c:v>9.2157229432307606</c:v>
                </c:pt>
                <c:pt idx="41">
                  <c:v>9.3977589028321713</c:v>
                </c:pt>
                <c:pt idx="42">
                  <c:v>9.5784026386726353</c:v>
                </c:pt>
                <c:pt idx="43">
                  <c:v>9.7576566947961751</c:v>
                </c:pt>
                <c:pt idx="44">
                  <c:v>9.935523596434118</c:v>
                </c:pt>
                <c:pt idx="45">
                  <c:v>10.112005850153988</c:v>
                </c:pt>
                <c:pt idx="46">
                  <c:v>10.287105944007331</c:v>
                </c:pt>
                <c:pt idx="47">
                  <c:v>10.460826347676486</c:v>
                </c:pt>
                <c:pt idx="48">
                  <c:v>10.633169512620318</c:v>
                </c:pt>
                <c:pt idx="49">
                  <c:v>10.80413787221894</c:v>
                </c:pt>
                <c:pt idx="50">
                  <c:v>10.973733841917422</c:v>
                </c:pt>
                <c:pt idx="51">
                  <c:v>11.14195981936853</c:v>
                </c:pt>
                <c:pt idx="52">
                  <c:v>11.308818184574481</c:v>
                </c:pt>
                <c:pt idx="53">
                  <c:v>11.474311300027747</c:v>
                </c:pt>
                <c:pt idx="54">
                  <c:v>11.638441510850937</c:v>
                </c:pt>
                <c:pt idx="55">
                  <c:v>11.801211144935742</c:v>
                </c:pt>
                <c:pt idx="56">
                  <c:v>11.962622513080976</c:v>
                </c:pt>
                <c:pt idx="57">
                  <c:v>12.122677909129742</c:v>
                </c:pt>
                <c:pt idx="58">
                  <c:v>12.2813796101057</c:v>
                </c:pt>
                <c:pt idx="59">
                  <c:v>12.4387298763485</c:v>
                </c:pt>
                <c:pt idx="60">
                  <c:v>12.594730951648346</c:v>
                </c:pt>
                <c:pt idx="61">
                  <c:v>12.749385063379753</c:v>
                </c:pt>
                <c:pt idx="62">
                  <c:v>12.902694422634475</c:v>
                </c:pt>
                <c:pt idx="63">
                  <c:v>13.054661224353634</c:v>
                </c:pt>
                <c:pt idx="64">
                  <c:v>13.205287647459064</c:v>
                </c:pt>
                <c:pt idx="65">
                  <c:v>13.354575854983889</c:v>
                </c:pt>
                <c:pt idx="66">
                  <c:v>13.502527994202326</c:v>
                </c:pt>
                <c:pt idx="67">
                  <c:v>13.649146196758768</c:v>
                </c:pt>
                <c:pt idx="68">
                  <c:v>13.794432578796108</c:v>
                </c:pt>
                <c:pt idx="69">
                  <c:v>13.938389241083373</c:v>
                </c:pt>
                <c:pt idx="70">
                  <c:v>14.081018269142627</c:v>
                </c:pt>
                <c:pt idx="71">
                  <c:v>14.222321733375209</c:v>
                </c:pt>
                <c:pt idx="72">
                  <c:v>14.362301689187275</c:v>
                </c:pt>
                <c:pt idx="73">
                  <c:v>14.500960177114679</c:v>
                </c:pt>
                <c:pt idx="74">
                  <c:v>14.638299222947207</c:v>
                </c:pt>
                <c:pt idx="75">
                  <c:v>14.774320837852168</c:v>
                </c:pt>
                <c:pt idx="76">
                  <c:v>14.909027018497349</c:v>
                </c:pt>
                <c:pt idx="77">
                  <c:v>15.042419747173376</c:v>
                </c:pt>
                <c:pt idx="78">
                  <c:v>15.174500991915446</c:v>
                </c:pt>
                <c:pt idx="79">
                  <c:v>15.305272706624487</c:v>
                </c:pt>
                <c:pt idx="80">
                  <c:v>15.434736831187733</c:v>
                </c:pt>
                <c:pt idx="81">
                  <c:v>15.562895291598721</c:v>
                </c:pt>
                <c:pt idx="82">
                  <c:v>15.689750000076751</c:v>
                </c:pt>
                <c:pt idx="83">
                  <c:v>15.815302855185781</c:v>
                </c:pt>
                <c:pt idx="84">
                  <c:v>15.939555741952802</c:v>
                </c:pt>
                <c:pt idx="85">
                  <c:v>16.062510531985687</c:v>
                </c:pt>
                <c:pt idx="86">
                  <c:v>16.184169083590518</c:v>
                </c:pt>
                <c:pt idx="87">
                  <c:v>16.304533241888425</c:v>
                </c:pt>
                <c:pt idx="88">
                  <c:v>16.423604838931926</c:v>
                </c:pt>
                <c:pt idx="89">
                  <c:v>16.541385693820786</c:v>
                </c:pt>
                <c:pt idx="90">
                  <c:v>16.657877612817412</c:v>
                </c:pt>
                <c:pt idx="91">
                  <c:v>16.773082389461781</c:v>
                </c:pt>
                <c:pt idx="92">
                  <c:v>16.887001804685916</c:v>
                </c:pt>
                <c:pt idx="93">
                  <c:v>16.999637626927925</c:v>
                </c:pt>
                <c:pt idx="94">
                  <c:v>17.110991612245609</c:v>
                </c:pt>
                <c:pt idx="95">
                  <c:v>17.221065504429653</c:v>
                </c:pt>
                <c:pt idx="96">
                  <c:v>17.32986103511638</c:v>
                </c:pt>
                <c:pt idx="97">
                  <c:v>17.437379923900142</c:v>
                </c:pt>
                <c:pt idx="98">
                  <c:v>17.54362387844527</c:v>
                </c:pt>
                <c:pt idx="99">
                  <c:v>17.648594594597679</c:v>
                </c:pt>
                <c:pt idx="100">
                  <c:v>17.752293756496062</c:v>
                </c:pt>
                <c:pt idx="101">
                  <c:v>17.854723036682746</c:v>
                </c:pt>
                <c:pt idx="102">
                  <c:v>17.955884096214156</c:v>
                </c:pt>
                <c:pt idx="103">
                  <c:v>18.055778584770945</c:v>
                </c:pt>
                <c:pt idx="104">
                  <c:v>18.154408140767782</c:v>
                </c:pt>
                <c:pt idx="105">
                  <c:v>18.251774391462781</c:v>
                </c:pt>
                <c:pt idx="106">
                  <c:v>18.347878953066633</c:v>
                </c:pt>
                <c:pt idx="107">
                  <c:v>18.442723430851377</c:v>
                </c:pt>
                <c:pt idx="108">
                  <c:v>18.536309419258885</c:v>
                </c:pt>
                <c:pt idx="109">
                  <c:v>18.628638502009029</c:v>
                </c:pt>
                <c:pt idx="110">
                  <c:v>18.719712252207547</c:v>
                </c:pt>
                <c:pt idx="111">
                  <c:v>18.809532232453609</c:v>
                </c:pt>
                <c:pt idx="112">
                  <c:v>18.89809999494711</c:v>
                </c:pt>
                <c:pt idx="113">
                  <c:v>18.985417081595649</c:v>
                </c:pt>
                <c:pt idx="114">
                  <c:v>19.07148502412128</c:v>
                </c:pt>
                <c:pt idx="115">
                  <c:v>19.156305344166942</c:v>
                </c:pt>
                <c:pt idx="116">
                  <c:v>19.239879553402663</c:v>
                </c:pt>
                <c:pt idx="117">
                  <c:v>19.322209153631484</c:v>
                </c:pt>
                <c:pt idx="118">
                  <c:v>19.403295636895137</c:v>
                </c:pt>
                <c:pt idx="119">
                  <c:v>19.483140485579479</c:v>
                </c:pt>
                <c:pt idx="120">
                  <c:v>19.561745172519672</c:v>
                </c:pt>
                <c:pt idx="121">
                  <c:v>19.639111161105127</c:v>
                </c:pt>
                <c:pt idx="122">
                  <c:v>19.71523990538423</c:v>
                </c:pt>
                <c:pt idx="123">
                  <c:v>19.79013285016881</c:v>
                </c:pt>
                <c:pt idx="124">
                  <c:v>19.863791431138406</c:v>
                </c:pt>
                <c:pt idx="125">
                  <c:v>19.936217074944302</c:v>
                </c:pt>
                <c:pt idx="126">
                  <c:v>20.007411199313349</c:v>
                </c:pt>
                <c:pt idx="127">
                  <c:v>20.077375213151562</c:v>
                </c:pt>
                <c:pt idx="128">
                  <c:v>20.146110516647525</c:v>
                </c:pt>
                <c:pt idx="129">
                  <c:v>20.213618501375571</c:v>
                </c:pt>
                <c:pt idx="130">
                  <c:v>20.279900550398771</c:v>
                </c:pt>
                <c:pt idx="131">
                  <c:v>20.344958038371711</c:v>
                </c:pt>
                <c:pt idx="132">
                  <c:v>20.408792331643074</c:v>
                </c:pt>
                <c:pt idx="133">
                  <c:v>20.471404788358036</c:v>
                </c:pt>
                <c:pt idx="134">
                  <c:v>20.532796758560448</c:v>
                </c:pt>
                <c:pt idx="135">
                  <c:v>20.592969584294838</c:v>
                </c:pt>
                <c:pt idx="136">
                  <c:v>20.651924599708227</c:v>
                </c:pt>
                <c:pt idx="137">
                  <c:v>20.709663131151743</c:v>
                </c:pt>
                <c:pt idx="138">
                  <c:v>20.766186497282053</c:v>
                </c:pt>
                <c:pt idx="139">
                  <c:v>20.821496009162622</c:v>
                </c:pt>
                <c:pt idx="140">
                  <c:v>20.87559297036476</c:v>
                </c:pt>
                <c:pt idx="141">
                  <c:v>20.928478677068505</c:v>
                </c:pt>
                <c:pt idx="142">
                  <c:v>20.980154418163316</c:v>
                </c:pt>
                <c:pt idx="143">
                  <c:v>21.030621475348589</c:v>
                </c:pt>
                <c:pt idx="144">
                  <c:v>21.079881123233971</c:v>
                </c:pt>
                <c:pt idx="145">
                  <c:v>21.127934629439508</c:v>
                </c:pt>
                <c:pt idx="146">
                  <c:v>21.174783254695608</c:v>
                </c:pt>
                <c:pt idx="147">
                  <c:v>21.220428252942806</c:v>
                </c:pt>
                <c:pt idx="148">
                  <c:v>21.264870871431363</c:v>
                </c:pt>
                <c:pt idx="149">
                  <c:v>21.308112350820661</c:v>
                </c:pt>
                <c:pt idx="150">
                  <c:v>21.350153925278427</c:v>
                </c:pt>
                <c:pt idx="151">
                  <c:v>21.390996822579755</c:v>
                </c:pt>
                <c:pt idx="152">
                  <c:v>21.43064226420595</c:v>
                </c:pt>
                <c:pt idx="153">
                  <c:v>21.469091465443171</c:v>
                </c:pt>
                <c:pt idx="154">
                  <c:v>21.506345635480887</c:v>
                </c:pt>
                <c:pt idx="155">
                  <c:v>21.542405977510139</c:v>
                </c:pt>
                <c:pt idx="156">
                  <c:v>21.577273688821595</c:v>
                </c:pt>
                <c:pt idx="157">
                  <c:v>21.610949960903415</c:v>
                </c:pt>
                <c:pt idx="158">
                  <c:v>21.643435979538907</c:v>
                </c:pt>
                <c:pt idx="159">
                  <c:v>21.674732924903985</c:v>
                </c:pt>
                <c:pt idx="160">
                  <c:v>21.704841971664408</c:v>
                </c:pt>
                <c:pt idx="161">
                  <c:v>21.733764289072813</c:v>
                </c:pt>
                <c:pt idx="162">
                  <c:v>21.761501041065536</c:v>
                </c:pt>
                <c:pt idx="163">
                  <c:v>21.788053386359209</c:v>
                </c:pt>
                <c:pt idx="164">
                  <c:v>21.813422478547135</c:v>
                </c:pt>
                <c:pt idx="165">
                  <c:v>21.837609466195438</c:v>
                </c:pt>
                <c:pt idx="166">
                  <c:v>21.86061549293898</c:v>
                </c:pt>
                <c:pt idx="167">
                  <c:v>21.882441697577047</c:v>
                </c:pt>
                <c:pt idx="168">
                  <c:v>21.903089214168794</c:v>
                </c:pt>
                <c:pt idx="169">
                  <c:v>21.922559172128441</c:v>
                </c:pt>
                <c:pt idx="170">
                  <c:v>21.940852696320235</c:v>
                </c:pt>
                <c:pt idx="171">
                  <c:v>21.95797090715314</c:v>
                </c:pt>
                <c:pt idx="172">
                  <c:v>21.973914920675274</c:v>
                </c:pt>
                <c:pt idx="173">
                  <c:v>21.988685848668091</c:v>
                </c:pt>
                <c:pt idx="174">
                  <c:v>22.002284798740288</c:v>
                </c:pt>
                <c:pt idx="175">
                  <c:v>22.014712874421431</c:v>
                </c:pt>
                <c:pt idx="176">
                  <c:v>22.025971175255307</c:v>
                </c:pt>
                <c:pt idx="177">
                  <c:v>22.036060796892993</c:v>
                </c:pt>
                <c:pt idx="178">
                  <c:v>22.044982831185621</c:v>
                </c:pt>
                <c:pt idx="179">
                  <c:v>22.052738366276852</c:v>
                </c:pt>
                <c:pt idx="180">
                  <c:v>22.059328486695055</c:v>
                </c:pt>
                <c:pt idx="181">
                  <c:v>22.064754273445153</c:v>
                </c:pt>
                <c:pt idx="182">
                  <c:v>22.069016804100176</c:v>
                </c:pt>
                <c:pt idx="183">
                  <c:v>22.072117152892464</c:v>
                </c:pt>
                <c:pt idx="184">
                  <c:v>22.074056390804571</c:v>
                </c:pt>
                <c:pt idx="185">
                  <c:v>22.074835585659802</c:v>
                </c:pt>
                <c:pt idx="186">
                  <c:v>22.074455802212427</c:v>
                </c:pt>
                <c:pt idx="187">
                  <c:v>22.072918102237534</c:v>
                </c:pt>
                <c:pt idx="188">
                  <c:v>22.070223544620525</c:v>
                </c:pt>
                <c:pt idx="189">
                  <c:v>22.06637318544626</c:v>
                </c:pt>
                <c:pt idx="190">
                  <c:v>22.061368078087803</c:v>
                </c:pt>
                <c:pt idx="191">
                  <c:v>22.055209273294818</c:v>
                </c:pt>
                <c:pt idx="192">
                  <c:v>22.047897819281559</c:v>
                </c:pt>
                <c:pt idx="193">
                  <c:v>22.03943476181448</c:v>
                </c:pt>
                <c:pt idx="194">
                  <c:v>22.029821144299422</c:v>
                </c:pt>
                <c:pt idx="195">
                  <c:v>22.019058007868431</c:v>
                </c:pt>
                <c:pt idx="196">
                  <c:v>22.007146391466115</c:v>
                </c:pt>
                <c:pt idx="197">
                  <c:v>21.99408733193561</c:v>
                </c:pt>
                <c:pt idx="198">
                  <c:v>21.979881864104108</c:v>
                </c:pt>
                <c:pt idx="199">
                  <c:v>21.964531020867938</c:v>
                </c:pt>
                <c:pt idx="200">
                  <c:v>21.948035833277206</c:v>
                </c:pt>
                <c:pt idx="201">
                  <c:v>21.930397330619996</c:v>
                </c:pt>
                <c:pt idx="202">
                  <c:v>21.911616540506085</c:v>
                </c:pt>
                <c:pt idx="203">
                  <c:v>21.891694488950204</c:v>
                </c:pt>
                <c:pt idx="204">
                  <c:v>21.870632200454835</c:v>
                </c:pt>
                <c:pt idx="205">
                  <c:v>21.848430698092503</c:v>
                </c:pt>
                <c:pt idx="206">
                  <c:v>21.825091003587584</c:v>
                </c:pt>
                <c:pt idx="207">
                  <c:v>21.800614137397623</c:v>
                </c:pt>
                <c:pt idx="208">
                  <c:v>21.775001118794147</c:v>
                </c:pt>
                <c:pt idx="209">
                  <c:v>21.748252965942953</c:v>
                </c:pt>
                <c:pt idx="210">
                  <c:v>21.720370695983878</c:v>
                </c:pt>
                <c:pt idx="211">
                  <c:v>21.691355325110059</c:v>
                </c:pt>
                <c:pt idx="212">
                  <c:v>21.661207868646638</c:v>
                </c:pt>
                <c:pt idx="213">
                  <c:v>21.629929341128932</c:v>
                </c:pt>
                <c:pt idx="214">
                  <c:v>21.59752075638006</c:v>
                </c:pt>
                <c:pt idx="215">
                  <c:v>21.563983127588006</c:v>
                </c:pt>
                <c:pt idx="216">
                  <c:v>21.529317467382118</c:v>
                </c:pt>
                <c:pt idx="217">
                  <c:v>21.493524787909049</c:v>
                </c:pt>
                <c:pt idx="218">
                  <c:v>21.456606100908111</c:v>
                </c:pt>
                <c:pt idx="219">
                  <c:v>21.418562417786038</c:v>
                </c:pt>
                <c:pt idx="220">
                  <c:v>21.379394749691187</c:v>
                </c:pt>
                <c:pt idx="221">
                  <c:v>21.339104107587108</c:v>
                </c:pt>
                <c:pt idx="222">
                  <c:v>21.297691502325531</c:v>
                </c:pt>
                <c:pt idx="223">
                  <c:v>21.255157944718743</c:v>
                </c:pt>
                <c:pt idx="224">
                  <c:v>21.211504445611343</c:v>
                </c:pt>
                <c:pt idx="225">
                  <c:v>21.166732015951379</c:v>
                </c:pt>
                <c:pt idx="226">
                  <c:v>21.120841666860855</c:v>
                </c:pt>
                <c:pt idx="227">
                  <c:v>21.073834409705608</c:v>
                </c:pt>
                <c:pt idx="228">
                  <c:v>21.025711256164534</c:v>
                </c:pt>
                <c:pt idx="229">
                  <c:v>20.976473218298192</c:v>
                </c:pt>
                <c:pt idx="230">
                  <c:v>20.926121308616729</c:v>
                </c:pt>
                <c:pt idx="231">
                  <c:v>20.874656540147171</c:v>
                </c:pt>
                <c:pt idx="232">
                  <c:v>20.822079926500049</c:v>
                </c:pt>
                <c:pt idx="233">
                  <c:v>20.76839248193534</c:v>
                </c:pt>
                <c:pt idx="234">
                  <c:v>20.713595221427767</c:v>
                </c:pt>
                <c:pt idx="235">
                  <c:v>20.657689160731397</c:v>
                </c:pt>
                <c:pt idx="236">
                  <c:v>20.600675316443578</c:v>
                </c:pt>
                <c:pt idx="237">
                  <c:v>20.542554706068167</c:v>
                </c:pt>
                <c:pt idx="238">
                  <c:v>20.4833283480781</c:v>
                </c:pt>
                <c:pt idx="239">
                  <c:v>20.422997261977237</c:v>
                </c:pt>
                <c:pt idx="240">
                  <c:v>20.361562468361534</c:v>
                </c:pt>
                <c:pt idx="241">
                  <c:v>20.299024988979497</c:v>
                </c:pt>
                <c:pt idx="242">
                  <c:v>20.235385846791935</c:v>
                </c:pt>
                <c:pt idx="243">
                  <c:v>20.170646066031011</c:v>
                </c:pt>
                <c:pt idx="244">
                  <c:v>20.104806672258576</c:v>
                </c:pt>
                <c:pt idx="245">
                  <c:v>20.037868692423778</c:v>
                </c:pt>
                <c:pt idx="246">
                  <c:v>19.969833154919968</c:v>
                </c:pt>
                <c:pt idx="247">
                  <c:v>19.900701089640879</c:v>
                </c:pt>
                <c:pt idx="248">
                  <c:v>19.830473528036073</c:v>
                </c:pt>
                <c:pt idx="249">
                  <c:v>19.759151503165675</c:v>
                </c:pt>
                <c:pt idx="250">
                  <c:v>19.686736049754362</c:v>
                </c:pt>
                <c:pt idx="251">
                  <c:v>19.613228204244642</c:v>
                </c:pt>
                <c:pt idx="252">
                  <c:v>19.538629004849369</c:v>
                </c:pt>
                <c:pt idx="253">
                  <c:v>19.46293949160356</c:v>
                </c:pt>
                <c:pt idx="254">
                  <c:v>19.386160706415442</c:v>
                </c:pt>
                <c:pt idx="255">
                  <c:v>19.308293693116777</c:v>
                </c:pt>
                <c:pt idx="256">
                  <c:v>19.229339497512441</c:v>
                </c:pt>
                <c:pt idx="257">
                  <c:v>19.149299167429277</c:v>
                </c:pt>
                <c:pt idx="258">
                  <c:v>19.068173752764174</c:v>
                </c:pt>
                <c:pt idx="259">
                  <c:v>18.985964305531439</c:v>
                </c:pt>
                <c:pt idx="260">
                  <c:v>18.902671879909398</c:v>
                </c:pt>
                <c:pt idx="261">
                  <c:v>18.818297532286273</c:v>
                </c:pt>
                <c:pt idx="262">
                  <c:v>18.732842321305288</c:v>
                </c:pt>
                <c:pt idx="263">
                  <c:v>18.646307307909062</c:v>
                </c:pt>
                <c:pt idx="264">
                  <c:v>18.558693555383236</c:v>
                </c:pt>
                <c:pt idx="265">
                  <c:v>18.470002129399358</c:v>
                </c:pt>
                <c:pt idx="266">
                  <c:v>18.380234098057024</c:v>
                </c:pt>
                <c:pt idx="267">
                  <c:v>18.289390531925278</c:v>
                </c:pt>
                <c:pt idx="268">
                  <c:v>18.197472504083269</c:v>
                </c:pt>
                <c:pt idx="269">
                  <c:v>18.104481090160153</c:v>
                </c:pt>
                <c:pt idx="270">
                  <c:v>18.010417368374274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'8ft'!$G$18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0.28725795869016479</c:v>
                </c:pt>
                <c:pt idx="2">
                  <c:v>0.57409348112757064</c:v>
                </c:pt>
                <c:pt idx="3">
                  <c:v>0.8605086445426029</c:v>
                </c:pt>
                <c:pt idx="4">
                  <c:v>1.1465055121809091</c:v>
                </c:pt>
                <c:pt idx="5">
                  <c:v>1.4320861334009301</c:v>
                </c:pt>
                <c:pt idx="6">
                  <c:v>1.7172525437702475</c:v>
                </c:pt>
                <c:pt idx="7">
                  <c:v>2.0020067651607611</c:v>
                </c:pt>
                <c:pt idx="8">
                  <c:v>2.2863508058427082</c:v>
                </c:pt>
                <c:pt idx="9">
                  <c:v>2.570286660577541</c:v>
                </c:pt>
                <c:pt idx="10">
                  <c:v>2.8538163107096706</c:v>
                </c:pt>
                <c:pt idx="11">
                  <c:v>3.1369417242570963</c:v>
                </c:pt>
                <c:pt idx="12">
                  <c:v>3.4196648560009253</c:v>
                </c:pt>
                <c:pt idx="13">
                  <c:v>3.7019876475738034</c:v>
                </c:pt>
                <c:pt idx="14">
                  <c:v>3.9839120275472624</c:v>
                </c:pt>
                <c:pt idx="15">
                  <c:v>4.2654399115180004</c:v>
                </c:pt>
                <c:pt idx="16">
                  <c:v>4.5465732021931053</c:v>
                </c:pt>
                <c:pt idx="17">
                  <c:v>4.8273137894742328</c:v>
                </c:pt>
                <c:pt idx="18">
                  <c:v>5.1076635505407531</c:v>
                </c:pt>
                <c:pt idx="19">
                  <c:v>5.3876243499318743</c:v>
                </c:pt>
                <c:pt idx="20">
                  <c:v>5.6671980396277579</c:v>
                </c:pt>
                <c:pt idx="21">
                  <c:v>5.9463864591296343</c:v>
                </c:pt>
                <c:pt idx="22">
                  <c:v>6.2251914355389308</c:v>
                </c:pt>
                <c:pt idx="23">
                  <c:v>6.5036147836354239</c:v>
                </c:pt>
                <c:pt idx="24">
                  <c:v>6.7816583059544229</c:v>
                </c:pt>
                <c:pt idx="25">
                  <c:v>7.0593237928630055</c:v>
                </c:pt>
                <c:pt idx="26">
                  <c:v>7.3366130226353006</c:v>
                </c:pt>
                <c:pt idx="27">
                  <c:v>7.6135277615268429</c:v>
                </c:pt>
                <c:pt idx="28">
                  <c:v>7.890069763848004</c:v>
                </c:pt>
                <c:pt idx="29">
                  <c:v>8.1662407720365078</c:v>
                </c:pt>
                <c:pt idx="30">
                  <c:v>8.4420425167290425</c:v>
                </c:pt>
                <c:pt idx="31">
                  <c:v>8.7174767168319853</c:v>
                </c:pt>
                <c:pt idx="32">
                  <c:v>8.9925450795912383</c:v>
                </c:pt>
                <c:pt idx="33">
                  <c:v>9.2672493006611916</c:v>
                </c:pt>
                <c:pt idx="34">
                  <c:v>9.541591064172831</c:v>
                </c:pt>
                <c:pt idx="35">
                  <c:v>9.8155720428009765</c:v>
                </c:pt>
                <c:pt idx="36">
                  <c:v>10.089193897830695</c:v>
                </c:pt>
                <c:pt idx="37">
                  <c:v>10.362458279222865</c:v>
                </c:pt>
                <c:pt idx="38">
                  <c:v>10.63536682567892</c:v>
                </c:pt>
                <c:pt idx="39">
                  <c:v>10.90792116470478</c:v>
                </c:pt>
                <c:pt idx="40">
                  <c:v>11.180122912673966</c:v>
                </c:pt>
                <c:pt idx="41">
                  <c:v>11.451973674889931</c:v>
                </c:pt>
                <c:pt idx="42">
                  <c:v>11.723475045647589</c:v>
                </c:pt>
                <c:pt idx="43">
                  <c:v>11.99462860829407</c:v>
                </c:pt>
                <c:pt idx="44">
                  <c:v>12.265435935288707</c:v>
                </c:pt>
                <c:pt idx="45">
                  <c:v>12.535898588262256</c:v>
                </c:pt>
                <c:pt idx="46">
                  <c:v>12.806018118075364</c:v>
                </c:pt>
                <c:pt idx="47">
                  <c:v>13.075796064876295</c:v>
                </c:pt>
                <c:pt idx="48">
                  <c:v>13.345233958157911</c:v>
                </c:pt>
                <c:pt idx="49">
                  <c:v>13.614333316813939</c:v>
                </c:pt>
                <c:pt idx="50">
                  <c:v>13.883095649194512</c:v>
                </c:pt>
                <c:pt idx="51">
                  <c:v>14.151522453160995</c:v>
                </c:pt>
                <c:pt idx="52">
                  <c:v>14.419615216140114</c:v>
                </c:pt>
                <c:pt idx="53">
                  <c:v>14.687375415177391</c:v>
                </c:pt>
                <c:pt idx="54">
                  <c:v>14.95480451698989</c:v>
                </c:pt>
                <c:pt idx="55">
                  <c:v>15.22190397801829</c:v>
                </c:pt>
                <c:pt idx="56">
                  <c:v>15.488675244478282</c:v>
                </c:pt>
                <c:pt idx="57">
                  <c:v>15.755119752411311</c:v>
                </c:pt>
                <c:pt idx="58">
                  <c:v>16.021238927734661</c:v>
                </c:pt>
                <c:pt idx="59">
                  <c:v>16.287034186290896</c:v>
                </c:pt>
                <c:pt idx="60">
                  <c:v>16.552506933896659</c:v>
                </c:pt>
                <c:pt idx="61">
                  <c:v>16.817658566390854</c:v>
                </c:pt>
                <c:pt idx="62">
                  <c:v>17.082490469682185</c:v>
                </c:pt>
                <c:pt idx="63">
                  <c:v>17.347004019796106</c:v>
                </c:pt>
                <c:pt idx="64">
                  <c:v>17.611200582921146</c:v>
                </c:pt>
                <c:pt idx="65">
                  <c:v>17.875081515454642</c:v>
                </c:pt>
                <c:pt idx="66">
                  <c:v>18.138648164047886</c:v>
                </c:pt>
                <c:pt idx="67">
                  <c:v>18.401901865650686</c:v>
                </c:pt>
                <c:pt idx="68">
                  <c:v>18.664843947555347</c:v>
                </c:pt>
                <c:pt idx="69">
                  <c:v>18.92747572744009</c:v>
                </c:pt>
                <c:pt idx="70">
                  <c:v>19.189798513411908</c:v>
                </c:pt>
                <c:pt idx="71">
                  <c:v>19.45181360404888</c:v>
                </c:pt>
                <c:pt idx="72">
                  <c:v>19.713522288441922</c:v>
                </c:pt>
                <c:pt idx="73">
                  <c:v>19.974925846236015</c:v>
                </c:pt>
                <c:pt idx="74">
                  <c:v>20.236025547670906</c:v>
                </c:pt>
                <c:pt idx="75">
                  <c:v>20.496822653621265</c:v>
                </c:pt>
                <c:pt idx="76">
                  <c:v>20.757318415636366</c:v>
                </c:pt>
                <c:pt idx="77">
                  <c:v>21.017514075979214</c:v>
                </c:pt>
                <c:pt idx="78">
                  <c:v>21.277410867665221</c:v>
                </c:pt>
                <c:pt idx="79">
                  <c:v>21.537010014500346</c:v>
                </c:pt>
                <c:pt idx="80">
                  <c:v>21.796312731118789</c:v>
                </c:pt>
                <c:pt idx="81">
                  <c:v>22.055320223020171</c:v>
                </c:pt>
                <c:pt idx="82">
                  <c:v>22.314033686606287</c:v>
                </c:pt>
                <c:pt idx="83">
                  <c:v>22.572454309217349</c:v>
                </c:pt>
                <c:pt idx="84">
                  <c:v>22.830583269167821</c:v>
                </c:pt>
                <c:pt idx="85">
                  <c:v>23.088421735781772</c:v>
                </c:pt>
                <c:pt idx="86">
                  <c:v>23.345970869427809</c:v>
                </c:pt>
                <c:pt idx="87">
                  <c:v>23.603231821553575</c:v>
                </c:pt>
                <c:pt idx="88">
                  <c:v>23.860205734719806</c:v>
                </c:pt>
                <c:pt idx="89">
                  <c:v>24.116893742633998</c:v>
                </c:pt>
                <c:pt idx="90">
                  <c:v>24.373296970183649</c:v>
                </c:pt>
                <c:pt idx="91">
                  <c:v>24.629416533469094</c:v>
                </c:pt>
                <c:pt idx="92">
                  <c:v>24.885253539835954</c:v>
                </c:pt>
                <c:pt idx="93">
                  <c:v>25.140809087907197</c:v>
                </c:pt>
                <c:pt idx="94">
                  <c:v>25.396084267614818</c:v>
                </c:pt>
                <c:pt idx="95">
                  <c:v>25.651080160231146</c:v>
                </c:pt>
                <c:pt idx="96">
                  <c:v>25.905797838399781</c:v>
                </c:pt>
                <c:pt idx="97">
                  <c:v>26.16023836616619</c:v>
                </c:pt>
                <c:pt idx="98">
                  <c:v>26.414402799007938</c:v>
                </c:pt>
                <c:pt idx="99">
                  <c:v>26.668292183864573</c:v>
                </c:pt>
                <c:pt idx="100">
                  <c:v>26.921907559167195</c:v>
                </c:pt>
                <c:pt idx="101">
                  <c:v>27.175249954867684</c:v>
                </c:pt>
                <c:pt idx="102">
                  <c:v>27.428320392467615</c:v>
                </c:pt>
                <c:pt idx="103">
                  <c:v>27.681119885046847</c:v>
                </c:pt>
                <c:pt idx="104">
                  <c:v>27.933649437291834</c:v>
                </c:pt>
                <c:pt idx="105">
                  <c:v>28.185910045523606</c:v>
                </c:pt>
                <c:pt idx="106">
                  <c:v>28.437902697725495</c:v>
                </c:pt>
                <c:pt idx="107">
                  <c:v>28.689628373570546</c:v>
                </c:pt>
                <c:pt idx="108">
                  <c:v>28.941088044448676</c:v>
                </c:pt>
                <c:pt idx="109">
                  <c:v>29.192282673493569</c:v>
                </c:pt>
                <c:pt idx="110">
                  <c:v>29.443213215609291</c:v>
                </c:pt>
                <c:pt idx="111">
                  <c:v>29.693880617496664</c:v>
                </c:pt>
                <c:pt idx="112">
                  <c:v>29.944285817679411</c:v>
                </c:pt>
                <c:pt idx="113">
                  <c:v>30.194429746530041</c:v>
                </c:pt>
                <c:pt idx="114">
                  <c:v>30.444313326295518</c:v>
                </c:pt>
                <c:pt idx="115">
                  <c:v>30.693937471122709</c:v>
                </c:pt>
                <c:pt idx="116">
                  <c:v>30.943303087083624</c:v>
                </c:pt>
                <c:pt idx="117">
                  <c:v>31.192411072200429</c:v>
                </c:pt>
                <c:pt idx="118">
                  <c:v>31.441262316470283</c:v>
                </c:pt>
                <c:pt idx="119">
                  <c:v>31.689857701889984</c:v>
                </c:pt>
                <c:pt idx="120">
                  <c:v>31.93819810248042</c:v>
                </c:pt>
                <c:pt idx="121">
                  <c:v>32.186284384310845</c:v>
                </c:pt>
                <c:pt idx="122">
                  <c:v>32.434117405523004</c:v>
                </c:pt>
                <c:pt idx="123">
                  <c:v>32.681698016355085</c:v>
                </c:pt>
                <c:pt idx="124">
                  <c:v>32.92902705916552</c:v>
                </c:pt>
                <c:pt idx="125">
                  <c:v>33.176105368456639</c:v>
                </c:pt>
                <c:pt idx="126">
                  <c:v>33.422933770898211</c:v>
                </c:pt>
                <c:pt idx="127">
                  <c:v>33.669513085350815</c:v>
                </c:pt>
                <c:pt idx="128">
                  <c:v>33.915844122889119</c:v>
                </c:pt>
                <c:pt idx="129">
                  <c:v>34.161927686825045</c:v>
                </c:pt>
                <c:pt idx="130">
                  <c:v>34.407764572730819</c:v>
                </c:pt>
                <c:pt idx="131">
                  <c:v>34.653355568461905</c:v>
                </c:pt>
                <c:pt idx="132">
                  <c:v>34.898701454179893</c:v>
                </c:pt>
                <c:pt idx="133">
                  <c:v>35.143803002375265</c:v>
                </c:pt>
                <c:pt idx="134">
                  <c:v>35.388660977890098</c:v>
                </c:pt>
                <c:pt idx="135">
                  <c:v>35.63327613794069</c:v>
                </c:pt>
                <c:pt idx="136">
                  <c:v>35.877649232140143</c:v>
                </c:pt>
                <c:pt idx="137">
                  <c:v>36.121781002520883</c:v>
                </c:pt>
                <c:pt idx="138">
                  <c:v>36.365672183557123</c:v>
                </c:pt>
                <c:pt idx="139">
                  <c:v>36.609323502187294</c:v>
                </c:pt>
                <c:pt idx="140">
                  <c:v>36.852735677836463</c:v>
                </c:pt>
                <c:pt idx="141">
                  <c:v>37.095909422438702</c:v>
                </c:pt>
                <c:pt idx="142">
                  <c:v>37.338845440459444</c:v>
                </c:pt>
                <c:pt idx="143">
                  <c:v>37.581544428917844</c:v>
                </c:pt>
                <c:pt idx="144">
                  <c:v>37.824007077409114</c:v>
                </c:pt>
                <c:pt idx="145">
                  <c:v>38.066234068126882</c:v>
                </c:pt>
                <c:pt idx="146">
                  <c:v>38.308226075885571</c:v>
                </c:pt>
                <c:pt idx="147">
                  <c:v>38.549983768142759</c:v>
                </c:pt>
                <c:pt idx="148">
                  <c:v>38.791507805021595</c:v>
                </c:pt>
                <c:pt idx="149">
                  <c:v>39.032798839333253</c:v>
                </c:pt>
                <c:pt idx="150">
                  <c:v>39.273857516599399</c:v>
                </c:pt>
                <c:pt idx="151">
                  <c:v>39.514684475074723</c:v>
                </c:pt>
                <c:pt idx="152">
                  <c:v>39.755280345769513</c:v>
                </c:pt>
                <c:pt idx="153">
                  <c:v>39.995645752472299</c:v>
                </c:pt>
                <c:pt idx="154">
                  <c:v>40.23578131177257</c:v>
                </c:pt>
                <c:pt idx="155">
                  <c:v>40.475687633083517</c:v>
                </c:pt>
                <c:pt idx="156">
                  <c:v>40.715365318664929</c:v>
                </c:pt>
                <c:pt idx="157">
                  <c:v>40.954814963646122</c:v>
                </c:pt>
                <c:pt idx="158">
                  <c:v>41.19403715604895</c:v>
                </c:pt>
                <c:pt idx="159">
                  <c:v>41.433032476810965</c:v>
                </c:pt>
                <c:pt idx="160">
                  <c:v>41.671801499808637</c:v>
                </c:pt>
                <c:pt idx="161">
                  <c:v>41.910344791880711</c:v>
                </c:pt>
                <c:pt idx="162">
                  <c:v>42.148662912851648</c:v>
                </c:pt>
                <c:pt idx="163">
                  <c:v>42.386756415555226</c:v>
                </c:pt>
                <c:pt idx="164">
                  <c:v>42.624625845858226</c:v>
                </c:pt>
                <c:pt idx="165">
                  <c:v>42.8622717426843</c:v>
                </c:pt>
                <c:pt idx="166">
                  <c:v>43.099694638037924</c:v>
                </c:pt>
                <c:pt idx="167">
                  <c:v>43.336895057028542</c:v>
                </c:pt>
                <c:pt idx="168">
                  <c:v>43.57387351789481</c:v>
                </c:pt>
                <c:pt idx="169">
                  <c:v>43.810630532029045</c:v>
                </c:pt>
                <c:pt idx="170">
                  <c:v>44.047166604001795</c:v>
                </c:pt>
                <c:pt idx="171">
                  <c:v>44.283482231586582</c:v>
                </c:pt>
                <c:pt idx="172">
                  <c:v>44.519577905784836</c:v>
                </c:pt>
                <c:pt idx="173">
                  <c:v>44.755454110850948</c:v>
                </c:pt>
                <c:pt idx="174">
                  <c:v>44.991111324317565</c:v>
                </c:pt>
                <c:pt idx="175">
                  <c:v>45.226550017021012</c:v>
                </c:pt>
                <c:pt idx="176">
                  <c:v>45.461770653126941</c:v>
                </c:pt>
                <c:pt idx="177">
                  <c:v>45.696773690156142</c:v>
                </c:pt>
                <c:pt idx="178">
                  <c:v>45.93155957901056</c:v>
                </c:pt>
                <c:pt idx="179">
                  <c:v>46.166128763999495</c:v>
                </c:pt>
                <c:pt idx="180">
                  <c:v>46.40048168286603</c:v>
                </c:pt>
                <c:pt idx="181">
                  <c:v>46.634618766813638</c:v>
                </c:pt>
                <c:pt idx="182">
                  <c:v>46.868540440533017</c:v>
                </c:pt>
                <c:pt idx="183">
                  <c:v>47.102247122229102</c:v>
                </c:pt>
                <c:pt idx="184">
                  <c:v>47.335739223648346</c:v>
                </c:pt>
                <c:pt idx="185">
                  <c:v>47.569017150106163</c:v>
                </c:pt>
                <c:pt idx="186">
                  <c:v>47.802081300514608</c:v>
                </c:pt>
                <c:pt idx="187">
                  <c:v>48.03493206741031</c:v>
                </c:pt>
                <c:pt idx="188">
                  <c:v>48.267569836982581</c:v>
                </c:pt>
                <c:pt idx="189">
                  <c:v>48.499994989101786</c:v>
                </c:pt>
                <c:pt idx="190">
                  <c:v>48.732207897347919</c:v>
                </c:pt>
                <c:pt idx="191">
                  <c:v>48.964208929039422</c:v>
                </c:pt>
                <c:pt idx="192">
                  <c:v>49.195998445262248</c:v>
                </c:pt>
                <c:pt idx="193">
                  <c:v>49.427576800899125</c:v>
                </c:pt>
                <c:pt idx="194">
                  <c:v>49.658944344659083</c:v>
                </c:pt>
                <c:pt idx="195">
                  <c:v>49.890101419107204</c:v>
                </c:pt>
                <c:pt idx="196">
                  <c:v>50.121048360694616</c:v>
                </c:pt>
                <c:pt idx="197">
                  <c:v>50.351785499788733</c:v>
                </c:pt>
                <c:pt idx="198">
                  <c:v>50.582313160703698</c:v>
                </c:pt>
                <c:pt idx="199">
                  <c:v>50.812631661731118</c:v>
                </c:pt>
                <c:pt idx="200">
                  <c:v>51.042741315171</c:v>
                </c:pt>
                <c:pt idx="201">
                  <c:v>51.272642427362939</c:v>
                </c:pt>
                <c:pt idx="202">
                  <c:v>51.502335298717547</c:v>
                </c:pt>
                <c:pt idx="203">
                  <c:v>51.73182022374813</c:v>
                </c:pt>
                <c:pt idx="204">
                  <c:v>51.961097491102585</c:v>
                </c:pt>
                <c:pt idx="205">
                  <c:v>52.190167383595558</c:v>
                </c:pt>
                <c:pt idx="206">
                  <c:v>52.419030178240817</c:v>
                </c:pt>
                <c:pt idx="207">
                  <c:v>52.647686146283903</c:v>
                </c:pt>
                <c:pt idx="208">
                  <c:v>52.876135553234967</c:v>
                </c:pt>
                <c:pt idx="209">
                  <c:v>53.104378658901879</c:v>
                </c:pt>
                <c:pt idx="210">
                  <c:v>53.332415717423565</c:v>
                </c:pt>
                <c:pt idx="211">
                  <c:v>53.560246977303564</c:v>
                </c:pt>
                <c:pt idx="212">
                  <c:v>53.787872681443829</c:v>
                </c:pt>
                <c:pt idx="213">
                  <c:v>54.015293067178774</c:v>
                </c:pt>
                <c:pt idx="214">
                  <c:v>54.242508366309508</c:v>
                </c:pt>
                <c:pt idx="215">
                  <c:v>54.469518805138335</c:v>
                </c:pt>
                <c:pt idx="216">
                  <c:v>54.696324604503445</c:v>
                </c:pt>
                <c:pt idx="217">
                  <c:v>54.922925979813861</c:v>
                </c:pt>
                <c:pt idx="218">
                  <c:v>55.149323141084594</c:v>
                </c:pt>
                <c:pt idx="219">
                  <c:v>55.37551629297198</c:v>
                </c:pt>
                <c:pt idx="220">
                  <c:v>55.601505634809286</c:v>
                </c:pt>
                <c:pt idx="221">
                  <c:v>55.827291360642505</c:v>
                </c:pt>
                <c:pt idx="222">
                  <c:v>56.052873659266353</c:v>
                </c:pt>
                <c:pt idx="223">
                  <c:v>56.278252714260454</c:v>
                </c:pt>
                <c:pt idx="224">
                  <c:v>56.503428704025787</c:v>
                </c:pt>
                <c:pt idx="225">
                  <c:v>56.728401801821263</c:v>
                </c:pt>
                <c:pt idx="226">
                  <c:v>56.953172175800539</c:v>
                </c:pt>
                <c:pt idx="227">
                  <c:v>57.177739989049023</c:v>
                </c:pt>
                <c:pt idx="228">
                  <c:v>57.40210539962105</c:v>
                </c:pt>
                <c:pt idx="229">
                  <c:v>57.626268560577238</c:v>
                </c:pt>
                <c:pt idx="230">
                  <c:v>57.850229620022056</c:v>
                </c:pt>
                <c:pt idx="231">
                  <c:v>58.073988721141539</c:v>
                </c:pt>
                <c:pt idx="232">
                  <c:v>58.297546002241184</c:v>
                </c:pt>
                <c:pt idx="233">
                  <c:v>58.520901596784029</c:v>
                </c:pt>
                <c:pt idx="234">
                  <c:v>58.744055633428857</c:v>
                </c:pt>
                <c:pt idx="235">
                  <c:v>58.967008236068615</c:v>
                </c:pt>
                <c:pt idx="236">
                  <c:v>59.189759523868936</c:v>
                </c:pt>
                <c:pt idx="237">
                  <c:v>59.412309611306853</c:v>
                </c:pt>
                <c:pt idx="238">
                  <c:v>59.634658608209612</c:v>
                </c:pt>
                <c:pt idx="239">
                  <c:v>59.856806619793694</c:v>
                </c:pt>
                <c:pt idx="240">
                  <c:v>60.078753746703896</c:v>
                </c:pt>
                <c:pt idx="241">
                  <c:v>60.300500085052612</c:v>
                </c:pt>
                <c:pt idx="242">
                  <c:v>60.522045726459183</c:v>
                </c:pt>
                <c:pt idx="243">
                  <c:v>60.743390758089419</c:v>
                </c:pt>
                <c:pt idx="244">
                  <c:v>60.964535262695208</c:v>
                </c:pt>
                <c:pt idx="245">
                  <c:v>61.185479318654245</c:v>
                </c:pt>
                <c:pt idx="246">
                  <c:v>61.406223000009859</c:v>
                </c:pt>
                <c:pt idx="247">
                  <c:v>61.626766376510972</c:v>
                </c:pt>
                <c:pt idx="248">
                  <c:v>61.847109513652114</c:v>
                </c:pt>
                <c:pt idx="249">
                  <c:v>62.067252472713548</c:v>
                </c:pt>
                <c:pt idx="250">
                  <c:v>62.287195310801494</c:v>
                </c:pt>
                <c:pt idx="251">
                  <c:v>62.506938080888411</c:v>
                </c:pt>
                <c:pt idx="252">
                  <c:v>62.726480831853365</c:v>
                </c:pt>
                <c:pt idx="253">
                  <c:v>62.945823608522481</c:v>
                </c:pt>
                <c:pt idx="254">
                  <c:v>63.164966451709425</c:v>
                </c:pt>
                <c:pt idx="255">
                  <c:v>63.38390939825598</c:v>
                </c:pt>
                <c:pt idx="256">
                  <c:v>63.602652481072674</c:v>
                </c:pt>
                <c:pt idx="257">
                  <c:v>63.821195729179415</c:v>
                </c:pt>
                <c:pt idx="258">
                  <c:v>64.039539167746227</c:v>
                </c:pt>
                <c:pt idx="259">
                  <c:v>64.257682818134001</c:v>
                </c:pt>
                <c:pt idx="260">
                  <c:v>64.475626697935255</c:v>
                </c:pt>
                <c:pt idx="261">
                  <c:v>64.693370821014952</c:v>
                </c:pt>
                <c:pt idx="262">
                  <c:v>64.910915197551333</c:v>
                </c:pt>
                <c:pt idx="263">
                  <c:v>65.128259834076772</c:v>
                </c:pt>
                <c:pt idx="264">
                  <c:v>65.34540473351862</c:v>
                </c:pt>
                <c:pt idx="265">
                  <c:v>65.562349895240075</c:v>
                </c:pt>
                <c:pt idx="266">
                  <c:v>65.779095315081065</c:v>
                </c:pt>
                <c:pt idx="267">
                  <c:v>65.995640985399092</c:v>
                </c:pt>
                <c:pt idx="268">
                  <c:v>66.211986895110087</c:v>
                </c:pt>
                <c:pt idx="269">
                  <c:v>66.428133029729253</c:v>
                </c:pt>
                <c:pt idx="270">
                  <c:v>66.644079371411905</c:v>
                </c:pt>
              </c:numCache>
            </c:numRef>
          </c:xVal>
          <c:yVal>
            <c:numRef>
              <c:f>'8ft'!$G$19:$G$289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'8ft'!$H$18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0.28725795869016479</c:v>
                </c:pt>
                <c:pt idx="2">
                  <c:v>0.57409348112757064</c:v>
                </c:pt>
                <c:pt idx="3">
                  <c:v>0.8605086445426029</c:v>
                </c:pt>
                <c:pt idx="4">
                  <c:v>1.1465055121809091</c:v>
                </c:pt>
                <c:pt idx="5">
                  <c:v>1.4320861334009301</c:v>
                </c:pt>
                <c:pt idx="6">
                  <c:v>1.7172525437702475</c:v>
                </c:pt>
                <c:pt idx="7">
                  <c:v>2.0020067651607611</c:v>
                </c:pt>
                <c:pt idx="8">
                  <c:v>2.2863508058427082</c:v>
                </c:pt>
                <c:pt idx="9">
                  <c:v>2.570286660577541</c:v>
                </c:pt>
                <c:pt idx="10">
                  <c:v>2.8538163107096706</c:v>
                </c:pt>
                <c:pt idx="11">
                  <c:v>3.1369417242570963</c:v>
                </c:pt>
                <c:pt idx="12">
                  <c:v>3.4196648560009253</c:v>
                </c:pt>
                <c:pt idx="13">
                  <c:v>3.7019876475738034</c:v>
                </c:pt>
                <c:pt idx="14">
                  <c:v>3.9839120275472624</c:v>
                </c:pt>
                <c:pt idx="15">
                  <c:v>4.2654399115180004</c:v>
                </c:pt>
                <c:pt idx="16">
                  <c:v>4.5465732021931053</c:v>
                </c:pt>
                <c:pt idx="17">
                  <c:v>4.8273137894742328</c:v>
                </c:pt>
                <c:pt idx="18">
                  <c:v>5.1076635505407531</c:v>
                </c:pt>
                <c:pt idx="19">
                  <c:v>5.3876243499318743</c:v>
                </c:pt>
                <c:pt idx="20">
                  <c:v>5.6671980396277579</c:v>
                </c:pt>
                <c:pt idx="21">
                  <c:v>5.9463864591296343</c:v>
                </c:pt>
                <c:pt idx="22">
                  <c:v>6.2251914355389308</c:v>
                </c:pt>
                <c:pt idx="23">
                  <c:v>6.5036147836354239</c:v>
                </c:pt>
                <c:pt idx="24">
                  <c:v>6.7816583059544229</c:v>
                </c:pt>
                <c:pt idx="25">
                  <c:v>7.0593237928630055</c:v>
                </c:pt>
                <c:pt idx="26">
                  <c:v>7.3366130226353006</c:v>
                </c:pt>
                <c:pt idx="27">
                  <c:v>7.6135277615268429</c:v>
                </c:pt>
                <c:pt idx="28">
                  <c:v>7.890069763848004</c:v>
                </c:pt>
                <c:pt idx="29">
                  <c:v>8.1662407720365078</c:v>
                </c:pt>
                <c:pt idx="30">
                  <c:v>8.4420425167290425</c:v>
                </c:pt>
                <c:pt idx="31">
                  <c:v>8.7174767168319853</c:v>
                </c:pt>
                <c:pt idx="32">
                  <c:v>8.9925450795912383</c:v>
                </c:pt>
                <c:pt idx="33">
                  <c:v>9.2672493006611916</c:v>
                </c:pt>
                <c:pt idx="34">
                  <c:v>9.541591064172831</c:v>
                </c:pt>
                <c:pt idx="35">
                  <c:v>9.8155720428009765</c:v>
                </c:pt>
                <c:pt idx="36">
                  <c:v>10.089193897830695</c:v>
                </c:pt>
                <c:pt idx="37">
                  <c:v>10.362458279222865</c:v>
                </c:pt>
                <c:pt idx="38">
                  <c:v>10.63536682567892</c:v>
                </c:pt>
                <c:pt idx="39">
                  <c:v>10.90792116470478</c:v>
                </c:pt>
                <c:pt idx="40">
                  <c:v>11.180122912673966</c:v>
                </c:pt>
                <c:pt idx="41">
                  <c:v>11.451973674889931</c:v>
                </c:pt>
                <c:pt idx="42">
                  <c:v>11.723475045647589</c:v>
                </c:pt>
                <c:pt idx="43">
                  <c:v>11.99462860829407</c:v>
                </c:pt>
                <c:pt idx="44">
                  <c:v>12.265435935288707</c:v>
                </c:pt>
                <c:pt idx="45">
                  <c:v>12.535898588262256</c:v>
                </c:pt>
                <c:pt idx="46">
                  <c:v>12.806018118075364</c:v>
                </c:pt>
                <c:pt idx="47">
                  <c:v>13.075796064876295</c:v>
                </c:pt>
                <c:pt idx="48">
                  <c:v>13.345233958157911</c:v>
                </c:pt>
                <c:pt idx="49">
                  <c:v>13.614333316813939</c:v>
                </c:pt>
                <c:pt idx="50">
                  <c:v>13.883095649194512</c:v>
                </c:pt>
                <c:pt idx="51">
                  <c:v>14.151522453160995</c:v>
                </c:pt>
                <c:pt idx="52">
                  <c:v>14.419615216140114</c:v>
                </c:pt>
                <c:pt idx="53">
                  <c:v>14.687375415177391</c:v>
                </c:pt>
                <c:pt idx="54">
                  <c:v>14.95480451698989</c:v>
                </c:pt>
                <c:pt idx="55">
                  <c:v>15.22190397801829</c:v>
                </c:pt>
                <c:pt idx="56">
                  <c:v>15.488675244478282</c:v>
                </c:pt>
                <c:pt idx="57">
                  <c:v>15.755119752411311</c:v>
                </c:pt>
                <c:pt idx="58">
                  <c:v>16.021238927734661</c:v>
                </c:pt>
                <c:pt idx="59">
                  <c:v>16.287034186290896</c:v>
                </c:pt>
                <c:pt idx="60">
                  <c:v>16.552506933896659</c:v>
                </c:pt>
                <c:pt idx="61">
                  <c:v>16.817658566390854</c:v>
                </c:pt>
                <c:pt idx="62">
                  <c:v>17.082490469682185</c:v>
                </c:pt>
                <c:pt idx="63">
                  <c:v>17.347004019796106</c:v>
                </c:pt>
                <c:pt idx="64">
                  <c:v>17.611200582921146</c:v>
                </c:pt>
                <c:pt idx="65">
                  <c:v>17.875081515454642</c:v>
                </c:pt>
                <c:pt idx="66">
                  <c:v>18.138648164047886</c:v>
                </c:pt>
                <c:pt idx="67">
                  <c:v>18.401901865650686</c:v>
                </c:pt>
                <c:pt idx="68">
                  <c:v>18.664843947555347</c:v>
                </c:pt>
                <c:pt idx="69">
                  <c:v>18.92747572744009</c:v>
                </c:pt>
                <c:pt idx="70">
                  <c:v>19.189798513411908</c:v>
                </c:pt>
                <c:pt idx="71">
                  <c:v>19.45181360404888</c:v>
                </c:pt>
                <c:pt idx="72">
                  <c:v>19.713522288441922</c:v>
                </c:pt>
                <c:pt idx="73">
                  <c:v>19.974925846236015</c:v>
                </c:pt>
                <c:pt idx="74">
                  <c:v>20.236025547670906</c:v>
                </c:pt>
                <c:pt idx="75">
                  <c:v>20.496822653621265</c:v>
                </c:pt>
                <c:pt idx="76">
                  <c:v>20.757318415636366</c:v>
                </c:pt>
                <c:pt idx="77">
                  <c:v>21.017514075979214</c:v>
                </c:pt>
                <c:pt idx="78">
                  <c:v>21.277410867665221</c:v>
                </c:pt>
                <c:pt idx="79">
                  <c:v>21.537010014500346</c:v>
                </c:pt>
                <c:pt idx="80">
                  <c:v>21.796312731118789</c:v>
                </c:pt>
                <c:pt idx="81">
                  <c:v>22.055320223020171</c:v>
                </c:pt>
                <c:pt idx="82">
                  <c:v>22.314033686606287</c:v>
                </c:pt>
                <c:pt idx="83">
                  <c:v>22.572454309217349</c:v>
                </c:pt>
                <c:pt idx="84">
                  <c:v>22.830583269167821</c:v>
                </c:pt>
                <c:pt idx="85">
                  <c:v>23.088421735781772</c:v>
                </c:pt>
                <c:pt idx="86">
                  <c:v>23.345970869427809</c:v>
                </c:pt>
                <c:pt idx="87">
                  <c:v>23.603231821553575</c:v>
                </c:pt>
                <c:pt idx="88">
                  <c:v>23.860205734719806</c:v>
                </c:pt>
                <c:pt idx="89">
                  <c:v>24.116893742633998</c:v>
                </c:pt>
                <c:pt idx="90">
                  <c:v>24.373296970183649</c:v>
                </c:pt>
                <c:pt idx="91">
                  <c:v>24.629416533469094</c:v>
                </c:pt>
                <c:pt idx="92">
                  <c:v>24.885253539835954</c:v>
                </c:pt>
                <c:pt idx="93">
                  <c:v>25.140809087907197</c:v>
                </c:pt>
                <c:pt idx="94">
                  <c:v>25.396084267614818</c:v>
                </c:pt>
                <c:pt idx="95">
                  <c:v>25.651080160231146</c:v>
                </c:pt>
                <c:pt idx="96">
                  <c:v>25.905797838399781</c:v>
                </c:pt>
                <c:pt idx="97">
                  <c:v>26.16023836616619</c:v>
                </c:pt>
                <c:pt idx="98">
                  <c:v>26.414402799007938</c:v>
                </c:pt>
                <c:pt idx="99">
                  <c:v>26.668292183864573</c:v>
                </c:pt>
                <c:pt idx="100">
                  <c:v>26.921907559167195</c:v>
                </c:pt>
                <c:pt idx="101">
                  <c:v>27.175249954867684</c:v>
                </c:pt>
                <c:pt idx="102">
                  <c:v>27.428320392467615</c:v>
                </c:pt>
                <c:pt idx="103">
                  <c:v>27.681119885046847</c:v>
                </c:pt>
                <c:pt idx="104">
                  <c:v>27.933649437291834</c:v>
                </c:pt>
                <c:pt idx="105">
                  <c:v>28.185910045523606</c:v>
                </c:pt>
                <c:pt idx="106">
                  <c:v>28.437902697725495</c:v>
                </c:pt>
                <c:pt idx="107">
                  <c:v>28.689628373570546</c:v>
                </c:pt>
                <c:pt idx="108">
                  <c:v>28.941088044448676</c:v>
                </c:pt>
                <c:pt idx="109">
                  <c:v>29.192282673493569</c:v>
                </c:pt>
                <c:pt idx="110">
                  <c:v>29.443213215609291</c:v>
                </c:pt>
                <c:pt idx="111">
                  <c:v>29.693880617496664</c:v>
                </c:pt>
                <c:pt idx="112">
                  <c:v>29.944285817679411</c:v>
                </c:pt>
                <c:pt idx="113">
                  <c:v>30.194429746530041</c:v>
                </c:pt>
                <c:pt idx="114">
                  <c:v>30.444313326295518</c:v>
                </c:pt>
                <c:pt idx="115">
                  <c:v>30.693937471122709</c:v>
                </c:pt>
                <c:pt idx="116">
                  <c:v>30.943303087083624</c:v>
                </c:pt>
                <c:pt idx="117">
                  <c:v>31.192411072200429</c:v>
                </c:pt>
                <c:pt idx="118">
                  <c:v>31.441262316470283</c:v>
                </c:pt>
                <c:pt idx="119">
                  <c:v>31.689857701889984</c:v>
                </c:pt>
                <c:pt idx="120">
                  <c:v>31.93819810248042</c:v>
                </c:pt>
                <c:pt idx="121">
                  <c:v>32.186284384310845</c:v>
                </c:pt>
                <c:pt idx="122">
                  <c:v>32.434117405523004</c:v>
                </c:pt>
                <c:pt idx="123">
                  <c:v>32.681698016355085</c:v>
                </c:pt>
                <c:pt idx="124">
                  <c:v>32.92902705916552</c:v>
                </c:pt>
                <c:pt idx="125">
                  <c:v>33.176105368456639</c:v>
                </c:pt>
                <c:pt idx="126">
                  <c:v>33.422933770898211</c:v>
                </c:pt>
                <c:pt idx="127">
                  <c:v>33.669513085350815</c:v>
                </c:pt>
                <c:pt idx="128">
                  <c:v>33.915844122889119</c:v>
                </c:pt>
                <c:pt idx="129">
                  <c:v>34.161927686825045</c:v>
                </c:pt>
                <c:pt idx="130">
                  <c:v>34.407764572730819</c:v>
                </c:pt>
                <c:pt idx="131">
                  <c:v>34.653355568461905</c:v>
                </c:pt>
                <c:pt idx="132">
                  <c:v>34.898701454179893</c:v>
                </c:pt>
                <c:pt idx="133">
                  <c:v>35.143803002375265</c:v>
                </c:pt>
                <c:pt idx="134">
                  <c:v>35.388660977890098</c:v>
                </c:pt>
                <c:pt idx="135">
                  <c:v>35.63327613794069</c:v>
                </c:pt>
                <c:pt idx="136">
                  <c:v>35.877649232140143</c:v>
                </c:pt>
                <c:pt idx="137">
                  <c:v>36.121781002520883</c:v>
                </c:pt>
                <c:pt idx="138">
                  <c:v>36.365672183557123</c:v>
                </c:pt>
                <c:pt idx="139">
                  <c:v>36.609323502187294</c:v>
                </c:pt>
                <c:pt idx="140">
                  <c:v>36.852735677836463</c:v>
                </c:pt>
                <c:pt idx="141">
                  <c:v>37.095909422438702</c:v>
                </c:pt>
                <c:pt idx="142">
                  <c:v>37.338845440459444</c:v>
                </c:pt>
                <c:pt idx="143">
                  <c:v>37.581544428917844</c:v>
                </c:pt>
                <c:pt idx="144">
                  <c:v>37.824007077409114</c:v>
                </c:pt>
                <c:pt idx="145">
                  <c:v>38.066234068126882</c:v>
                </c:pt>
                <c:pt idx="146">
                  <c:v>38.308226075885571</c:v>
                </c:pt>
                <c:pt idx="147">
                  <c:v>38.549983768142759</c:v>
                </c:pt>
                <c:pt idx="148">
                  <c:v>38.791507805021595</c:v>
                </c:pt>
                <c:pt idx="149">
                  <c:v>39.032798839333253</c:v>
                </c:pt>
                <c:pt idx="150">
                  <c:v>39.273857516599399</c:v>
                </c:pt>
                <c:pt idx="151">
                  <c:v>39.514684475074723</c:v>
                </c:pt>
                <c:pt idx="152">
                  <c:v>39.755280345769513</c:v>
                </c:pt>
                <c:pt idx="153">
                  <c:v>39.995645752472299</c:v>
                </c:pt>
                <c:pt idx="154">
                  <c:v>40.23578131177257</c:v>
                </c:pt>
                <c:pt idx="155">
                  <c:v>40.475687633083517</c:v>
                </c:pt>
                <c:pt idx="156">
                  <c:v>40.715365318664929</c:v>
                </c:pt>
                <c:pt idx="157">
                  <c:v>40.954814963646122</c:v>
                </c:pt>
                <c:pt idx="158">
                  <c:v>41.19403715604895</c:v>
                </c:pt>
                <c:pt idx="159">
                  <c:v>41.433032476810965</c:v>
                </c:pt>
                <c:pt idx="160">
                  <c:v>41.671801499808637</c:v>
                </c:pt>
                <c:pt idx="161">
                  <c:v>41.910344791880711</c:v>
                </c:pt>
                <c:pt idx="162">
                  <c:v>42.148662912851648</c:v>
                </c:pt>
                <c:pt idx="163">
                  <c:v>42.386756415555226</c:v>
                </c:pt>
                <c:pt idx="164">
                  <c:v>42.624625845858226</c:v>
                </c:pt>
                <c:pt idx="165">
                  <c:v>42.8622717426843</c:v>
                </c:pt>
                <c:pt idx="166">
                  <c:v>43.099694638037924</c:v>
                </c:pt>
                <c:pt idx="167">
                  <c:v>43.336895057028542</c:v>
                </c:pt>
                <c:pt idx="168">
                  <c:v>43.57387351789481</c:v>
                </c:pt>
                <c:pt idx="169">
                  <c:v>43.810630532029045</c:v>
                </c:pt>
                <c:pt idx="170">
                  <c:v>44.047166604001795</c:v>
                </c:pt>
                <c:pt idx="171">
                  <c:v>44.283482231586582</c:v>
                </c:pt>
                <c:pt idx="172">
                  <c:v>44.519577905784836</c:v>
                </c:pt>
                <c:pt idx="173">
                  <c:v>44.755454110850948</c:v>
                </c:pt>
                <c:pt idx="174">
                  <c:v>44.991111324317565</c:v>
                </c:pt>
                <c:pt idx="175">
                  <c:v>45.226550017021012</c:v>
                </c:pt>
                <c:pt idx="176">
                  <c:v>45.461770653126941</c:v>
                </c:pt>
                <c:pt idx="177">
                  <c:v>45.696773690156142</c:v>
                </c:pt>
                <c:pt idx="178">
                  <c:v>45.93155957901056</c:v>
                </c:pt>
                <c:pt idx="179">
                  <c:v>46.166128763999495</c:v>
                </c:pt>
                <c:pt idx="180">
                  <c:v>46.40048168286603</c:v>
                </c:pt>
                <c:pt idx="181">
                  <c:v>46.634618766813638</c:v>
                </c:pt>
                <c:pt idx="182">
                  <c:v>46.868540440533017</c:v>
                </c:pt>
                <c:pt idx="183">
                  <c:v>47.102247122229102</c:v>
                </c:pt>
                <c:pt idx="184">
                  <c:v>47.335739223648346</c:v>
                </c:pt>
                <c:pt idx="185">
                  <c:v>47.569017150106163</c:v>
                </c:pt>
                <c:pt idx="186">
                  <c:v>47.802081300514608</c:v>
                </c:pt>
                <c:pt idx="187">
                  <c:v>48.03493206741031</c:v>
                </c:pt>
                <c:pt idx="188">
                  <c:v>48.267569836982581</c:v>
                </c:pt>
                <c:pt idx="189">
                  <c:v>48.499994989101786</c:v>
                </c:pt>
                <c:pt idx="190">
                  <c:v>48.732207897347919</c:v>
                </c:pt>
                <c:pt idx="191">
                  <c:v>48.964208929039422</c:v>
                </c:pt>
                <c:pt idx="192">
                  <c:v>49.195998445262248</c:v>
                </c:pt>
                <c:pt idx="193">
                  <c:v>49.427576800899125</c:v>
                </c:pt>
                <c:pt idx="194">
                  <c:v>49.658944344659083</c:v>
                </c:pt>
                <c:pt idx="195">
                  <c:v>49.890101419107204</c:v>
                </c:pt>
                <c:pt idx="196">
                  <c:v>50.121048360694616</c:v>
                </c:pt>
                <c:pt idx="197">
                  <c:v>50.351785499788733</c:v>
                </c:pt>
                <c:pt idx="198">
                  <c:v>50.582313160703698</c:v>
                </c:pt>
                <c:pt idx="199">
                  <c:v>50.812631661731118</c:v>
                </c:pt>
                <c:pt idx="200">
                  <c:v>51.042741315171</c:v>
                </c:pt>
                <c:pt idx="201">
                  <c:v>51.272642427362939</c:v>
                </c:pt>
                <c:pt idx="202">
                  <c:v>51.502335298717547</c:v>
                </c:pt>
                <c:pt idx="203">
                  <c:v>51.73182022374813</c:v>
                </c:pt>
                <c:pt idx="204">
                  <c:v>51.961097491102585</c:v>
                </c:pt>
                <c:pt idx="205">
                  <c:v>52.190167383595558</c:v>
                </c:pt>
                <c:pt idx="206">
                  <c:v>52.419030178240817</c:v>
                </c:pt>
                <c:pt idx="207">
                  <c:v>52.647686146283903</c:v>
                </c:pt>
                <c:pt idx="208">
                  <c:v>52.876135553234967</c:v>
                </c:pt>
                <c:pt idx="209">
                  <c:v>53.104378658901879</c:v>
                </c:pt>
                <c:pt idx="210">
                  <c:v>53.332415717423565</c:v>
                </c:pt>
                <c:pt idx="211">
                  <c:v>53.560246977303564</c:v>
                </c:pt>
                <c:pt idx="212">
                  <c:v>53.787872681443829</c:v>
                </c:pt>
                <c:pt idx="213">
                  <c:v>54.015293067178774</c:v>
                </c:pt>
                <c:pt idx="214">
                  <c:v>54.242508366309508</c:v>
                </c:pt>
                <c:pt idx="215">
                  <c:v>54.469518805138335</c:v>
                </c:pt>
                <c:pt idx="216">
                  <c:v>54.696324604503445</c:v>
                </c:pt>
                <c:pt idx="217">
                  <c:v>54.922925979813861</c:v>
                </c:pt>
                <c:pt idx="218">
                  <c:v>55.149323141084594</c:v>
                </c:pt>
                <c:pt idx="219">
                  <c:v>55.37551629297198</c:v>
                </c:pt>
                <c:pt idx="220">
                  <c:v>55.601505634809286</c:v>
                </c:pt>
                <c:pt idx="221">
                  <c:v>55.827291360642505</c:v>
                </c:pt>
                <c:pt idx="222">
                  <c:v>56.052873659266353</c:v>
                </c:pt>
                <c:pt idx="223">
                  <c:v>56.278252714260454</c:v>
                </c:pt>
                <c:pt idx="224">
                  <c:v>56.503428704025787</c:v>
                </c:pt>
                <c:pt idx="225">
                  <c:v>56.728401801821263</c:v>
                </c:pt>
                <c:pt idx="226">
                  <c:v>56.953172175800539</c:v>
                </c:pt>
                <c:pt idx="227">
                  <c:v>57.177739989049023</c:v>
                </c:pt>
                <c:pt idx="228">
                  <c:v>57.40210539962105</c:v>
                </c:pt>
                <c:pt idx="229">
                  <c:v>57.626268560577238</c:v>
                </c:pt>
                <c:pt idx="230">
                  <c:v>57.850229620022056</c:v>
                </c:pt>
                <c:pt idx="231">
                  <c:v>58.073988721141539</c:v>
                </c:pt>
                <c:pt idx="232">
                  <c:v>58.297546002241184</c:v>
                </c:pt>
                <c:pt idx="233">
                  <c:v>58.520901596784029</c:v>
                </c:pt>
                <c:pt idx="234">
                  <c:v>58.744055633428857</c:v>
                </c:pt>
                <c:pt idx="235">
                  <c:v>58.967008236068615</c:v>
                </c:pt>
                <c:pt idx="236">
                  <c:v>59.189759523868936</c:v>
                </c:pt>
                <c:pt idx="237">
                  <c:v>59.412309611306853</c:v>
                </c:pt>
                <c:pt idx="238">
                  <c:v>59.634658608209612</c:v>
                </c:pt>
                <c:pt idx="239">
                  <c:v>59.856806619793694</c:v>
                </c:pt>
                <c:pt idx="240">
                  <c:v>60.078753746703896</c:v>
                </c:pt>
                <c:pt idx="241">
                  <c:v>60.300500085052612</c:v>
                </c:pt>
                <c:pt idx="242">
                  <c:v>60.522045726459183</c:v>
                </c:pt>
                <c:pt idx="243">
                  <c:v>60.743390758089419</c:v>
                </c:pt>
                <c:pt idx="244">
                  <c:v>60.964535262695208</c:v>
                </c:pt>
                <c:pt idx="245">
                  <c:v>61.185479318654245</c:v>
                </c:pt>
                <c:pt idx="246">
                  <c:v>61.406223000009859</c:v>
                </c:pt>
                <c:pt idx="247">
                  <c:v>61.626766376510972</c:v>
                </c:pt>
                <c:pt idx="248">
                  <c:v>61.847109513652114</c:v>
                </c:pt>
                <c:pt idx="249">
                  <c:v>62.067252472713548</c:v>
                </c:pt>
                <c:pt idx="250">
                  <c:v>62.287195310801494</c:v>
                </c:pt>
                <c:pt idx="251">
                  <c:v>62.506938080888411</c:v>
                </c:pt>
                <c:pt idx="252">
                  <c:v>62.726480831853365</c:v>
                </c:pt>
                <c:pt idx="253">
                  <c:v>62.945823608522481</c:v>
                </c:pt>
                <c:pt idx="254">
                  <c:v>63.164966451709425</c:v>
                </c:pt>
                <c:pt idx="255">
                  <c:v>63.38390939825598</c:v>
                </c:pt>
                <c:pt idx="256">
                  <c:v>63.602652481072674</c:v>
                </c:pt>
                <c:pt idx="257">
                  <c:v>63.821195729179415</c:v>
                </c:pt>
                <c:pt idx="258">
                  <c:v>64.039539167746227</c:v>
                </c:pt>
                <c:pt idx="259">
                  <c:v>64.257682818134001</c:v>
                </c:pt>
                <c:pt idx="260">
                  <c:v>64.475626697935255</c:v>
                </c:pt>
                <c:pt idx="261">
                  <c:v>64.693370821014952</c:v>
                </c:pt>
                <c:pt idx="262">
                  <c:v>64.910915197551333</c:v>
                </c:pt>
                <c:pt idx="263">
                  <c:v>65.128259834076772</c:v>
                </c:pt>
                <c:pt idx="264">
                  <c:v>65.34540473351862</c:v>
                </c:pt>
                <c:pt idx="265">
                  <c:v>65.562349895240075</c:v>
                </c:pt>
                <c:pt idx="266">
                  <c:v>65.779095315081065</c:v>
                </c:pt>
                <c:pt idx="267">
                  <c:v>65.995640985399092</c:v>
                </c:pt>
                <c:pt idx="268">
                  <c:v>66.211986895110087</c:v>
                </c:pt>
                <c:pt idx="269">
                  <c:v>66.428133029729253</c:v>
                </c:pt>
                <c:pt idx="270">
                  <c:v>66.644079371411905</c:v>
                </c:pt>
              </c:numCache>
            </c:numRef>
          </c:xVal>
          <c:yVal>
            <c:numRef>
              <c:f>'8ft'!$H$19:$H$289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4504"/>
        <c:axId val="637444896"/>
      </c:scatterChart>
      <c:valAx>
        <c:axId val="63744450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4896"/>
        <c:crosses val="max"/>
        <c:crossBetween val="midCat"/>
        <c:majorUnit val="2"/>
      </c:valAx>
      <c:valAx>
        <c:axId val="63744489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450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'9ft'!$E$18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0.30895347219793551</c:v>
                </c:pt>
                <c:pt idx="2">
                  <c:v>0.61744500254732038</c:v>
                </c:pt>
                <c:pt idx="3">
                  <c:v>0.92547681722958919</c:v>
                </c:pt>
                <c:pt idx="4">
                  <c:v>1.2330511269182034</c:v>
                </c:pt>
                <c:pt idx="5">
                  <c:v>1.540170126885289</c:v>
                </c:pt>
                <c:pt idx="6">
                  <c:v>1.846835997106981</c:v>
                </c:pt>
                <c:pt idx="7">
                  <c:v>2.1530509023674917</c:v>
                </c:pt>
                <c:pt idx="8">
                  <c:v>2.4588169923619176</c:v>
                </c:pt>
                <c:pt idx="9">
                  <c:v>2.7641364017978005</c:v>
                </c:pt>
                <c:pt idx="10">
                  <c:v>3.0690112504954561</c:v>
                </c:pt>
                <c:pt idx="11">
                  <c:v>3.3734436434870858</c:v>
                </c:pt>
                <c:pt idx="12">
                  <c:v>3.6774356711146883</c:v>
                </c:pt>
                <c:pt idx="13">
                  <c:v>3.9809894091267815</c:v>
                </c:pt>
                <c:pt idx="14">
                  <c:v>4.2841069187739524</c:v>
                </c:pt>
                <c:pt idx="15">
                  <c:v>4.5867902469032451</c:v>
                </c:pt>
                <c:pt idx="16">
                  <c:v>4.8890414260514072</c:v>
                </c:pt>
                <c:pt idx="17">
                  <c:v>5.190862474537</c:v>
                </c:pt>
                <c:pt idx="18">
                  <c:v>5.4922553965513927</c:v>
                </c:pt>
                <c:pt idx="19">
                  <c:v>5.7932221822486509</c:v>
                </c:pt>
                <c:pt idx="20">
                  <c:v>6.0937648078343347</c:v>
                </c:pt>
                <c:pt idx="21">
                  <c:v>6.3938852356532152</c:v>
                </c:pt>
                <c:pt idx="22">
                  <c:v>6.6935854142759306</c:v>
                </c:pt>
                <c:pt idx="23">
                  <c:v>6.9928672785845825</c:v>
                </c:pt>
                <c:pt idx="24">
                  <c:v>7.2917327498572977</c:v>
                </c:pt>
                <c:pt idx="25">
                  <c:v>7.5901837358517605</c:v>
                </c:pt>
                <c:pt idx="26">
                  <c:v>7.8882221308877289</c:v>
                </c:pt>
                <c:pt idx="27">
                  <c:v>8.1858498159285507</c:v>
                </c:pt>
                <c:pt idx="28">
                  <c:v>8.4830686586616828</c:v>
                </c:pt>
                <c:pt idx="29">
                  <c:v>8.7798805135782416</c:v>
                </c:pt>
                <c:pt idx="30">
                  <c:v>9.0762872220515778</c:v>
                </c:pt>
                <c:pt idx="31">
                  <c:v>9.3722906124148988</c:v>
                </c:pt>
                <c:pt idx="32">
                  <c:v>9.6678925000379525</c:v>
                </c:pt>
                <c:pt idx="33">
                  <c:v>9.963094687402771</c:v>
                </c:pt>
                <c:pt idx="34">
                  <c:v>10.257898964178505</c:v>
                </c:pt>
                <c:pt idx="35">
                  <c:v>10.552307107295336</c:v>
                </c:pt>
                <c:pt idx="36">
                  <c:v>10.846320881017505</c:v>
                </c:pt>
                <c:pt idx="37">
                  <c:v>11.139942037015443</c:v>
                </c:pt>
                <c:pt idx="38">
                  <c:v>11.433172314437037</c:v>
                </c:pt>
                <c:pt idx="39">
                  <c:v>11.726013439978024</c:v>
                </c:pt>
                <c:pt idx="40">
                  <c:v>12.018467127951531</c:v>
                </c:pt>
                <c:pt idx="41">
                  <c:v>12.310535080356784</c:v>
                </c:pt>
                <c:pt idx="42">
                  <c:v>12.602218986946969</c:v>
                </c:pt>
                <c:pt idx="43">
                  <c:v>12.893520525296287</c:v>
                </c:pt>
                <c:pt idx="44">
                  <c:v>13.184441360866188</c:v>
                </c:pt>
                <c:pt idx="45">
                  <c:v>13.474983147070807</c:v>
                </c:pt>
                <c:pt idx="46">
                  <c:v>13.765147525341618</c:v>
                </c:pt>
                <c:pt idx="47">
                  <c:v>14.054936125191299</c:v>
                </c:pt>
                <c:pt idx="48">
                  <c:v>14.344350564276832</c:v>
                </c:pt>
                <c:pt idx="49">
                  <c:v>14.633392448461846</c:v>
                </c:pt>
                <c:pt idx="50">
                  <c:v>14.922063371878211</c:v>
                </c:pt>
                <c:pt idx="51">
                  <c:v>15.210364916986892</c:v>
                </c:pt>
                <c:pt idx="52">
                  <c:v>15.498298654638072</c:v>
                </c:pt>
                <c:pt idx="53">
                  <c:v>15.785866144130562</c:v>
                </c:pt>
                <c:pt idx="54">
                  <c:v>16.073068933270502</c:v>
                </c:pt>
                <c:pt idx="55">
                  <c:v>16.35990855842936</c:v>
                </c:pt>
                <c:pt idx="56">
                  <c:v>16.646386544601238</c:v>
                </c:pt>
                <c:pt idx="57">
                  <c:v>16.932504405459515</c:v>
                </c:pt>
                <c:pt idx="58">
                  <c:v>17.218263643412794</c:v>
                </c:pt>
                <c:pt idx="59">
                  <c:v>17.503665749660222</c:v>
                </c:pt>
                <c:pt idx="60">
                  <c:v>17.788712204246128</c:v>
                </c:pt>
                <c:pt idx="61">
                  <c:v>18.073404476114046</c:v>
                </c:pt>
                <c:pt idx="62">
                  <c:v>18.357744023160084</c:v>
                </c:pt>
                <c:pt idx="63">
                  <c:v>18.641732292285692</c:v>
                </c:pt>
                <c:pt idx="64">
                  <c:v>18.925370719449802</c:v>
                </c:pt>
                <c:pt idx="65">
                  <c:v>19.208660729720371</c:v>
                </c:pt>
                <c:pt idx="66">
                  <c:v>19.491603737325338</c:v>
                </c:pt>
                <c:pt idx="67">
                  <c:v>19.774201145702978</c:v>
                </c:pt>
                <c:pt idx="68">
                  <c:v>20.0564543475517</c:v>
                </c:pt>
                <c:pt idx="69">
                  <c:v>20.338364724879266</c:v>
                </c:pt>
                <c:pt idx="70">
                  <c:v>20.619933649051458</c:v>
                </c:pt>
                <c:pt idx="71">
                  <c:v>20.901162480840203</c:v>
                </c:pt>
                <c:pt idx="72">
                  <c:v>21.18205257047115</c:v>
                </c:pt>
                <c:pt idx="73">
                  <c:v>21.462605257670724</c:v>
                </c:pt>
                <c:pt idx="74">
                  <c:v>21.742821871712653</c:v>
                </c:pt>
                <c:pt idx="75">
                  <c:v>22.022703731463999</c:v>
                </c:pt>
                <c:pt idx="76">
                  <c:v>22.302252145430668</c:v>
                </c:pt>
                <c:pt idx="77">
                  <c:v>22.581468411802433</c:v>
                </c:pt>
                <c:pt idx="78">
                  <c:v>22.860353818497487</c:v>
                </c:pt>
                <c:pt idx="79">
                  <c:v>23.1389096432065</c:v>
                </c:pt>
                <c:pt idx="80">
                  <c:v>23.417137153436219</c:v>
                </c:pt>
                <c:pt idx="81">
                  <c:v>23.695037606552621</c:v>
                </c:pt>
                <c:pt idx="82">
                  <c:v>23.972612249823595</c:v>
                </c:pt>
                <c:pt idx="83">
                  <c:v>24.249862320461201</c:v>
                </c:pt>
                <c:pt idx="84">
                  <c:v>24.526789045663499</c:v>
                </c:pt>
                <c:pt idx="85">
                  <c:v>24.803393642655941</c:v>
                </c:pt>
                <c:pt idx="86">
                  <c:v>25.079677318732372</c:v>
                </c:pt>
                <c:pt idx="87">
                  <c:v>25.35564127129561</c:v>
                </c:pt>
                <c:pt idx="88">
                  <c:v>25.631286687897632</c:v>
                </c:pt>
                <c:pt idx="89">
                  <c:v>25.906614746279374</c:v>
                </c:pt>
                <c:pt idx="90">
                  <c:v>26.18162661441017</c:v>
                </c:pt>
                <c:pt idx="91">
                  <c:v>26.456323450526796</c:v>
                </c:pt>
                <c:pt idx="92">
                  <c:v>26.73070640317216</c:v>
                </c:pt>
                <c:pt idx="93">
                  <c:v>27.004776611233659</c:v>
                </c:pt>
                <c:pt idx="94">
                  <c:v>27.278535203981168</c:v>
                </c:pt>
                <c:pt idx="95">
                  <c:v>27.551983301104702</c:v>
                </c:pt>
                <c:pt idx="96">
                  <c:v>27.82512201275177</c:v>
                </c:pt>
                <c:pt idx="97">
                  <c:v>28.097952439564374</c:v>
                </c:pt>
                <c:pt idx="98">
                  <c:v>28.370475672715742</c:v>
                </c:pt>
                <c:pt idx="99">
                  <c:v>28.642692793946729</c:v>
                </c:pt>
                <c:pt idx="100">
                  <c:v>28.914604875601935</c:v>
                </c:pt>
                <c:pt idx="101">
                  <c:v>29.186212980665545</c:v>
                </c:pt>
                <c:pt idx="102">
                  <c:v>29.457518162796898</c:v>
                </c:pt>
                <c:pt idx="103">
                  <c:v>29.728521466365766</c:v>
                </c:pt>
                <c:pt idx="104">
                  <c:v>29.99922392648741</c:v>
                </c:pt>
                <c:pt idx="105">
                  <c:v>30.269626569057355</c:v>
                </c:pt>
                <c:pt idx="106">
                  <c:v>30.539730410785939</c:v>
                </c:pt>
                <c:pt idx="107">
                  <c:v>30.809536459232632</c:v>
                </c:pt>
                <c:pt idx="108">
                  <c:v>31.079045712840124</c:v>
                </c:pt>
                <c:pt idx="109">
                  <c:v>31.34825916096819</c:v>
                </c:pt>
                <c:pt idx="110">
                  <c:v>31.617177783927367</c:v>
                </c:pt>
                <c:pt idx="111">
                  <c:v>31.885802553012418</c:v>
                </c:pt>
                <c:pt idx="112">
                  <c:v>32.154134430535592</c:v>
                </c:pt>
                <c:pt idx="113">
                  <c:v>32.422174369859739</c:v>
                </c:pt>
                <c:pt idx="114">
                  <c:v>32.689923315431209</c:v>
                </c:pt>
                <c:pt idx="115">
                  <c:v>32.95738220281261</c:v>
                </c:pt>
                <c:pt idx="116">
                  <c:v>33.224551958715381</c:v>
                </c:pt>
                <c:pt idx="117">
                  <c:v>33.491433501032247</c:v>
                </c:pt>
                <c:pt idx="118">
                  <c:v>33.758027738869522</c:v>
                </c:pt>
                <c:pt idx="119">
                  <c:v>34.024335572579247</c:v>
                </c:pt>
                <c:pt idx="120">
                  <c:v>34.290357893791231</c:v>
                </c:pt>
                <c:pt idx="121">
                  <c:v>34.556095585444986</c:v>
                </c:pt>
                <c:pt idx="122">
                  <c:v>34.821549521821495</c:v>
                </c:pt>
                <c:pt idx="123">
                  <c:v>35.086720568574933</c:v>
                </c:pt>
                <c:pt idx="124">
                  <c:v>35.351609582764269</c:v>
                </c:pt>
                <c:pt idx="125">
                  <c:v>35.616217412884779</c:v>
                </c:pt>
                <c:pt idx="126">
                  <c:v>35.880544898899466</c:v>
                </c:pt>
                <c:pt idx="127">
                  <c:v>36.144592872270437</c:v>
                </c:pt>
                <c:pt idx="128">
                  <c:v>36.408362155990183</c:v>
                </c:pt>
                <c:pt idx="129">
                  <c:v>36.671853564612817</c:v>
                </c:pt>
                <c:pt idx="130">
                  <c:v>36.935067904285269</c:v>
                </c:pt>
                <c:pt idx="131">
                  <c:v>37.198005972778411</c:v>
                </c:pt>
                <c:pt idx="132">
                  <c:v>37.460668559518169</c:v>
                </c:pt>
                <c:pt idx="133">
                  <c:v>37.723056445616585</c:v>
                </c:pt>
                <c:pt idx="134">
                  <c:v>37.985170403902877</c:v>
                </c:pt>
                <c:pt idx="135">
                  <c:v>38.247011198954475</c:v>
                </c:pt>
                <c:pt idx="136">
                  <c:v>38.50857958712804</c:v>
                </c:pt>
                <c:pt idx="137">
                  <c:v>38.769876316590477</c:v>
                </c:pt>
                <c:pt idx="138">
                  <c:v>39.030902127349989</c:v>
                </c:pt>
                <c:pt idx="139">
                  <c:v>39.291657751287097</c:v>
                </c:pt>
                <c:pt idx="140">
                  <c:v>39.552143912185706</c:v>
                </c:pt>
                <c:pt idx="141">
                  <c:v>39.812361325764172</c:v>
                </c:pt>
                <c:pt idx="142">
                  <c:v>40.072310699706428</c:v>
                </c:pt>
                <c:pt idx="143">
                  <c:v>40.33199273369312</c:v>
                </c:pt>
                <c:pt idx="144">
                  <c:v>40.59140811943282</c:v>
                </c:pt>
                <c:pt idx="145">
                  <c:v>40.850557540693245</c:v>
                </c:pt>
                <c:pt idx="146">
                  <c:v>41.109441673332555</c:v>
                </c:pt>
                <c:pt idx="147">
                  <c:v>41.368061185330717</c:v>
                </c:pt>
                <c:pt idx="148">
                  <c:v>41.626416736820921</c:v>
                </c:pt>
                <c:pt idx="149">
                  <c:v>41.884508980121083</c:v>
                </c:pt>
                <c:pt idx="150">
                  <c:v>42.142338559765406</c:v>
                </c:pt>
                <c:pt idx="151">
                  <c:v>42.399906112536044</c:v>
                </c:pt>
                <c:pt idx="152">
                  <c:v>42.657212267494835</c:v>
                </c:pt>
                <c:pt idx="153">
                  <c:v>42.914257646015159</c:v>
                </c:pt>
                <c:pt idx="154">
                  <c:v>43.171042861813859</c:v>
                </c:pt>
                <c:pt idx="155">
                  <c:v>43.427568520983272</c:v>
                </c:pt>
                <c:pt idx="156">
                  <c:v>43.683835222023397</c:v>
                </c:pt>
                <c:pt idx="157">
                  <c:v>43.939843555874141</c:v>
                </c:pt>
                <c:pt idx="158">
                  <c:v>44.195594105947706</c:v>
                </c:pt>
                <c:pt idx="159">
                  <c:v>44.451087448161083</c:v>
                </c:pt>
                <c:pt idx="160">
                  <c:v>44.706324150968683</c:v>
                </c:pt>
                <c:pt idx="161">
                  <c:v>44.961304775395078</c:v>
                </c:pt>
                <c:pt idx="162">
                  <c:v>45.216029875067917</c:v>
                </c:pt>
                <c:pt idx="163">
                  <c:v>45.470499996250936</c:v>
                </c:pt>
                <c:pt idx="164">
                  <c:v>45.724715677877136</c:v>
                </c:pt>
                <c:pt idx="165">
                  <c:v>45.978677451582094</c:v>
                </c:pt>
                <c:pt idx="166">
                  <c:v>46.232385841737432</c:v>
                </c:pt>
                <c:pt idx="167">
                  <c:v>46.48584136548444</c:v>
                </c:pt>
                <c:pt idx="168">
                  <c:v>46.739044532767828</c:v>
                </c:pt>
                <c:pt idx="169">
                  <c:v>46.991995846369683</c:v>
                </c:pt>
                <c:pt idx="170">
                  <c:v>47.24469580194355</c:v>
                </c:pt>
                <c:pt idx="171">
                  <c:v>47.497144888048673</c:v>
                </c:pt>
                <c:pt idx="172">
                  <c:v>47.749343586184438</c:v>
                </c:pt>
                <c:pt idx="173">
                  <c:v>48.001292370824963</c:v>
                </c:pt>
                <c:pt idx="174">
                  <c:v>48.252991709453838</c:v>
                </c:pt>
                <c:pt idx="175">
                  <c:v>48.50444206259909</c:v>
                </c:pt>
                <c:pt idx="176">
                  <c:v>48.755643883868274</c:v>
                </c:pt>
                <c:pt idx="177">
                  <c:v>49.006597619983765</c:v>
                </c:pt>
                <c:pt idx="178">
                  <c:v>49.257303710818221</c:v>
                </c:pt>
                <c:pt idx="179">
                  <c:v>49.507762589430236</c:v>
                </c:pt>
                <c:pt idx="180">
                  <c:v>49.757974682100169</c:v>
                </c:pt>
                <c:pt idx="181">
                  <c:v>50.007940408366139</c:v>
                </c:pt>
                <c:pt idx="182">
                  <c:v>50.257660181060238</c:v>
                </c:pt>
                <c:pt idx="183">
                  <c:v>50.507134406344882</c:v>
                </c:pt>
                <c:pt idx="184">
                  <c:v>50.756363483749411</c:v>
                </c:pt>
                <c:pt idx="185">
                  <c:v>51.0053478062068</c:v>
                </c:pt>
                <c:pt idx="186">
                  <c:v>51.25408776009062</c:v>
                </c:pt>
                <c:pt idx="187">
                  <c:v>51.502583725252151</c:v>
                </c:pt>
                <c:pt idx="188">
                  <c:v>51.750836075057691</c:v>
                </c:pt>
                <c:pt idx="189">
                  <c:v>51.998845176426038</c:v>
                </c:pt>
                <c:pt idx="190">
                  <c:v>52.246611389866189</c:v>
                </c:pt>
                <c:pt idx="191">
                  <c:v>52.494135069515195</c:v>
                </c:pt>
                <c:pt idx="192">
                  <c:v>52.741416563176216</c:v>
                </c:pt>
                <c:pt idx="193">
                  <c:v>52.988456212356759</c:v>
                </c:pt>
                <c:pt idx="194">
                  <c:v>53.235254352307102</c:v>
                </c:pt>
                <c:pt idx="195">
                  <c:v>53.481811312058888</c:v>
                </c:pt>
                <c:pt idx="196">
                  <c:v>53.728127414463913</c:v>
                </c:pt>
                <c:pt idx="197">
                  <c:v>53.974202976233101</c:v>
                </c:pt>
                <c:pt idx="198">
                  <c:v>54.220038307975642</c:v>
                </c:pt>
                <c:pt idx="199">
                  <c:v>54.465633714238322</c:v>
                </c:pt>
                <c:pt idx="200">
                  <c:v>54.710989493545014</c:v>
                </c:pt>
                <c:pt idx="201">
                  <c:v>54.956105938436366</c:v>
                </c:pt>
                <c:pt idx="202">
                  <c:v>55.200983335509633</c:v>
                </c:pt>
                <c:pt idx="203">
                  <c:v>55.445621965458713</c:v>
                </c:pt>
                <c:pt idx="204">
                  <c:v>55.690022103114323</c:v>
                </c:pt>
                <c:pt idx="205">
                  <c:v>55.934184017484363</c:v>
                </c:pt>
                <c:pt idx="206">
                  <c:v>56.178107971794411</c:v>
                </c:pt>
                <c:pt idx="207">
                  <c:v>56.421794223528437</c:v>
                </c:pt>
                <c:pt idx="208">
                  <c:v>56.665243024469603</c:v>
                </c:pt>
                <c:pt idx="209">
                  <c:v>56.908454620741281</c:v>
                </c:pt>
                <c:pt idx="210">
                  <c:v>57.151429252848196</c:v>
                </c:pt>
                <c:pt idx="211">
                  <c:v>57.394167155717724</c:v>
                </c:pt>
                <c:pt idx="212">
                  <c:v>57.636668558741334</c:v>
                </c:pt>
                <c:pt idx="213">
                  <c:v>57.878933685816172</c:v>
                </c:pt>
                <c:pt idx="214">
                  <c:v>58.120962755386799</c:v>
                </c:pt>
                <c:pt idx="215">
                  <c:v>58.362755980487059</c:v>
                </c:pt>
                <c:pt idx="216">
                  <c:v>58.604313568782068</c:v>
                </c:pt>
                <c:pt idx="217">
                  <c:v>58.845635722610368</c:v>
                </c:pt>
                <c:pt idx="218">
                  <c:v>59.086722639026156</c:v>
                </c:pt>
                <c:pt idx="219">
                  <c:v>59.327574509841689</c:v>
                </c:pt>
                <c:pt idx="220">
                  <c:v>59.568191521669775</c:v>
                </c:pt>
                <c:pt idx="221">
                  <c:v>59.808573855966394</c:v>
                </c:pt>
                <c:pt idx="222">
                  <c:v>60.048721689073425</c:v>
                </c:pt>
                <c:pt idx="223">
                  <c:v>60.288635192261466</c:v>
                </c:pt>
                <c:pt idx="224">
                  <c:v>60.528314531772793</c:v>
                </c:pt>
                <c:pt idx="225">
                  <c:v>60.767759868864388</c:v>
                </c:pt>
                <c:pt idx="226">
                  <c:v>61.006971359851079</c:v>
                </c:pt>
                <c:pt idx="227">
                  <c:v>61.245949156148747</c:v>
                </c:pt>
                <c:pt idx="228">
                  <c:v>61.484693404317653</c:v>
                </c:pt>
                <c:pt idx="229">
                  <c:v>61.723204246105823</c:v>
                </c:pt>
                <c:pt idx="230">
                  <c:v>61.961481818492501</c:v>
                </c:pt>
                <c:pt idx="231">
                  <c:v>62.199526253731719</c:v>
                </c:pt>
                <c:pt idx="232">
                  <c:v>62.437337679395881</c:v>
                </c:pt>
                <c:pt idx="233">
                  <c:v>62.674916218419455</c:v>
                </c:pt>
                <c:pt idx="234">
                  <c:v>62.912261989142699</c:v>
                </c:pt>
                <c:pt idx="235">
                  <c:v>63.149375105355446</c:v>
                </c:pt>
                <c:pt idx="236">
                  <c:v>63.386255676340951</c:v>
                </c:pt>
                <c:pt idx="237">
                  <c:v>63.622903806919751</c:v>
                </c:pt>
                <c:pt idx="238">
                  <c:v>63.859319597493617</c:v>
                </c:pt>
                <c:pt idx="239">
                  <c:v>64.095503144089491</c:v>
                </c:pt>
                <c:pt idx="240">
                  <c:v>64.331454538403491</c:v>
                </c:pt>
                <c:pt idx="241">
                  <c:v>64.567173867844915</c:v>
                </c:pt>
                <c:pt idx="242">
                  <c:v>64.802661215580272</c:v>
                </c:pt>
                <c:pt idx="243">
                  <c:v>65.037916660577366</c:v>
                </c:pt>
                <c:pt idx="244">
                  <c:v>65.272940277649326</c:v>
                </c:pt>
                <c:pt idx="245">
                  <c:v>65.507732137498692</c:v>
                </c:pt>
                <c:pt idx="246">
                  <c:v>65.742292306761499</c:v>
                </c:pt>
                <c:pt idx="247">
                  <c:v>65.976620848051326</c:v>
                </c:pt>
                <c:pt idx="248">
                  <c:v>66.210717820003381</c:v>
                </c:pt>
                <c:pt idx="249">
                  <c:v>66.444583277318557</c:v>
                </c:pt>
                <c:pt idx="250">
                  <c:v>66.678217270807423</c:v>
                </c:pt>
                <c:pt idx="251">
                  <c:v>66.911619847434295</c:v>
                </c:pt>
                <c:pt idx="252">
                  <c:v>67.144791050361178</c:v>
                </c:pt>
                <c:pt idx="253">
                  <c:v>67.377730918991759</c:v>
                </c:pt>
                <c:pt idx="254">
                  <c:v>67.610439489015278</c:v>
                </c:pt>
                <c:pt idx="255">
                  <c:v>67.842916792450438</c:v>
                </c:pt>
                <c:pt idx="256">
                  <c:v>68.075162857689236</c:v>
                </c:pt>
                <c:pt idx="257">
                  <c:v>68.307177709540724</c:v>
                </c:pt>
                <c:pt idx="258">
                  <c:v>68.538961369274773</c:v>
                </c:pt>
                <c:pt idx="259">
                  <c:v>68.770513854665708</c:v>
                </c:pt>
                <c:pt idx="260">
                  <c:v>69.001835180035926</c:v>
                </c:pt>
                <c:pt idx="261">
                  <c:v>69.232925356299404</c:v>
                </c:pt>
                <c:pt idx="262">
                  <c:v>69.46378439100522</c:v>
                </c:pt>
                <c:pt idx="263">
                  <c:v>69.694412288380889</c:v>
                </c:pt>
                <c:pt idx="264">
                  <c:v>69.924809049375682</c:v>
                </c:pt>
                <c:pt idx="265">
                  <c:v>70.15497467170384</c:v>
                </c:pt>
                <c:pt idx="266">
                  <c:v>70.384909149887704</c:v>
                </c:pt>
                <c:pt idx="267">
                  <c:v>70.614612475300746</c:v>
                </c:pt>
                <c:pt idx="268">
                  <c:v>70.844084636210525</c:v>
                </c:pt>
                <c:pt idx="269">
                  <c:v>71.073325617821467</c:v>
                </c:pt>
                <c:pt idx="270">
                  <c:v>71.302335402317652</c:v>
                </c:pt>
              </c:numCache>
            </c:numRef>
          </c:xVal>
          <c:yVal>
            <c:numRef>
              <c:f>'9ft'!$E$19:$E$289</c:f>
              <c:numCache>
                <c:formatCode>General</c:formatCode>
                <c:ptCount val="271"/>
                <c:pt idx="0">
                  <c:v>1.1542316330226792</c:v>
                </c:pt>
                <c:pt idx="1">
                  <c:v>1.3765269713740647</c:v>
                </c:pt>
                <c:pt idx="2">
                  <c:v>1.5972927415741816</c:v>
                </c:pt>
                <c:pt idx="3">
                  <c:v>1.8165323294595594</c:v>
                </c:pt>
                <c:pt idx="4">
                  <c:v>2.0342490951999452</c:v>
                </c:pt>
                <c:pt idx="5">
                  <c:v>2.2504463735113407</c:v>
                </c:pt>
                <c:pt idx="6">
                  <c:v>2.465127473867109</c:v>
                </c:pt>
                <c:pt idx="7">
                  <c:v>2.6782956807071789</c:v>
                </c:pt>
                <c:pt idx="8">
                  <c:v>2.8899542536453779</c:v>
                </c:pt>
                <c:pt idx="9">
                  <c:v>3.1001064276749153</c:v>
                </c:pt>
                <c:pt idx="10">
                  <c:v>3.3087554133720469</c:v>
                </c:pt>
                <c:pt idx="11">
                  <c:v>3.5159043970979496</c:v>
                </c:pt>
                <c:pt idx="12">
                  <c:v>3.721556541198825</c:v>
                </c:pt>
                <c:pt idx="13">
                  <c:v>3.9257149842042671</c:v>
                </c:pt>
                <c:pt idx="14">
                  <c:v>4.1283828410239147</c:v>
                </c:pt>
                <c:pt idx="15">
                  <c:v>4.3295632031424134</c:v>
                </c:pt>
                <c:pt idx="16">
                  <c:v>4.5292591388127139</c:v>
                </c:pt>
                <c:pt idx="17">
                  <c:v>4.7274736932477346</c:v>
                </c:pt>
                <c:pt idx="18">
                  <c:v>4.924209888810406</c:v>
                </c:pt>
                <c:pt idx="19">
                  <c:v>5.1194707252021265</c:v>
                </c:pt>
                <c:pt idx="20">
                  <c:v>5.3132591796496529</c:v>
                </c:pt>
                <c:pt idx="21">
                  <c:v>5.5055782070904442</c:v>
                </c:pt>
                <c:pt idx="22">
                  <c:v>5.6964307403564929</c:v>
                </c:pt>
                <c:pt idx="23">
                  <c:v>5.8858196903566524</c:v>
                </c:pt>
                <c:pt idx="24">
                  <c:v>6.0737479462574946</c:v>
                </c:pt>
                <c:pt idx="25">
                  <c:v>6.2602183756627179</c:v>
                </c:pt>
                <c:pt idx="26">
                  <c:v>6.4452338247911207</c:v>
                </c:pt>
                <c:pt idx="27">
                  <c:v>6.6287971186531731</c:v>
                </c:pt>
                <c:pt idx="28">
                  <c:v>6.8109110612262009</c:v>
                </c:pt>
                <c:pt idx="29">
                  <c:v>6.9915784356282042</c:v>
                </c:pt>
                <c:pt idx="30">
                  <c:v>7.1708020042903344</c:v>
                </c:pt>
                <c:pt idx="31">
                  <c:v>7.3485845091280506</c:v>
                </c:pt>
                <c:pt idx="32">
                  <c:v>7.5249286717109696</c:v>
                </c:pt>
                <c:pt idx="33">
                  <c:v>7.6998371934314394</c:v>
                </c:pt>
                <c:pt idx="34">
                  <c:v>7.8733127556718481</c:v>
                </c:pt>
                <c:pt idx="35">
                  <c:v>8.0453580199706938</c:v>
                </c:pt>
                <c:pt idx="36">
                  <c:v>8.2159756281874312</c:v>
                </c:pt>
                <c:pt idx="37">
                  <c:v>8.385168202666117</c:v>
                </c:pt>
                <c:pt idx="38">
                  <c:v>8.5529383463978679</c:v>
                </c:pt>
                <c:pt idx="39">
                  <c:v>8.7192886431821623</c:v>
                </c:pt>
                <c:pt idx="40">
                  <c:v>8.8842216577869859</c:v>
                </c:pt>
                <c:pt idx="41">
                  <c:v>9.0477399361078596</c:v>
                </c:pt>
                <c:pt idx="42">
                  <c:v>9.2098460053257512</c:v>
                </c:pt>
                <c:pt idx="43">
                  <c:v>9.3705423740638967</c:v>
                </c:pt>
                <c:pt idx="44">
                  <c:v>9.5298315325435539</c:v>
                </c:pt>
                <c:pt idx="45">
                  <c:v>9.6877159527386922</c:v>
                </c:pt>
                <c:pt idx="46">
                  <c:v>9.8441980885296498</c:v>
                </c:pt>
                <c:pt idx="47">
                  <c:v>9.9992803758557649</c:v>
                </c:pt>
                <c:pt idx="48">
                  <c:v>10.152965232867002</c:v>
                </c:pt>
                <c:pt idx="49">
                  <c:v>10.305255060074598</c:v>
                </c:pt>
                <c:pt idx="50">
                  <c:v>10.456152240500725</c:v>
                </c:pt>
                <c:pt idx="51">
                  <c:v>10.605659139827203</c:v>
                </c:pt>
                <c:pt idx="52">
                  <c:v>10.753778106543278</c:v>
                </c:pt>
                <c:pt idx="53">
                  <c:v>10.900511472092465</c:v>
                </c:pt>
                <c:pt idx="54">
                  <c:v>11.045861551018495</c:v>
                </c:pt>
                <c:pt idx="55">
                  <c:v>11.189830641110364</c:v>
                </c:pt>
                <c:pt idx="56">
                  <c:v>11.332421023546498</c:v>
                </c:pt>
                <c:pt idx="57">
                  <c:v>11.473634963038073</c:v>
                </c:pt>
                <c:pt idx="58">
                  <c:v>11.613474707971463</c:v>
                </c:pt>
                <c:pt idx="59">
                  <c:v>11.751942490549881</c:v>
                </c:pt>
                <c:pt idx="60">
                  <c:v>11.889040526934181</c:v>
                </c:pt>
                <c:pt idx="61">
                  <c:v>12.024771017382866</c:v>
                </c:pt>
                <c:pt idx="62">
                  <c:v>12.159136146391299</c:v>
                </c:pt>
                <c:pt idx="63">
                  <c:v>12.292138082830148</c:v>
                </c:pt>
                <c:pt idx="64">
                  <c:v>12.423778980083053</c:v>
                </c:pt>
                <c:pt idx="65">
                  <c:v>12.554060976183559</c:v>
                </c:pt>
                <c:pt idx="66">
                  <c:v>12.682986193951296</c:v>
                </c:pt>
                <c:pt idx="67">
                  <c:v>12.810556741127453</c:v>
                </c:pt>
                <c:pt idx="68">
                  <c:v>12.936774710509527</c:v>
                </c:pt>
                <c:pt idx="69">
                  <c:v>13.061642180085384</c:v>
                </c:pt>
                <c:pt idx="70">
                  <c:v>13.185161213166628</c:v>
                </c:pt>
                <c:pt idx="71">
                  <c:v>13.307333858521298</c:v>
                </c:pt>
                <c:pt idx="72">
                  <c:v>13.42816215050591</c:v>
                </c:pt>
                <c:pt idx="73">
                  <c:v>13.547648109196837</c:v>
                </c:pt>
                <c:pt idx="74">
                  <c:v>13.665793740521067</c:v>
                </c:pt>
                <c:pt idx="75">
                  <c:v>13.782601036386321</c:v>
                </c:pt>
                <c:pt idx="76">
                  <c:v>13.898071974810566</c:v>
                </c:pt>
                <c:pt idx="77">
                  <c:v>14.012208520050919</c:v>
                </c:pt>
                <c:pt idx="78">
                  <c:v>14.125012622731958</c:v>
                </c:pt>
                <c:pt idx="79">
                  <c:v>14.236486219973457</c:v>
                </c:pt>
                <c:pt idx="80">
                  <c:v>14.34663123551754</c:v>
                </c:pt>
                <c:pt idx="81">
                  <c:v>14.455449579855282</c:v>
                </c:pt>
                <c:pt idx="82">
                  <c:v>14.562943150352751</c:v>
                </c:pt>
                <c:pt idx="83">
                  <c:v>14.669113831376523</c:v>
                </c:pt>
                <c:pt idx="84">
                  <c:v>14.773963494418647</c:v>
                </c:pt>
                <c:pt idx="85">
                  <c:v>14.877493998221102</c:v>
                </c:pt>
                <c:pt idx="86">
                  <c:v>14.979707188899736</c:v>
                </c:pt>
                <c:pt idx="87">
                  <c:v>15.080604900067705</c:v>
                </c:pt>
                <c:pt idx="88">
                  <c:v>15.180188952958412</c:v>
                </c:pt>
                <c:pt idx="89">
                  <c:v>15.278461156547968</c:v>
                </c:pt>
                <c:pt idx="90">
                  <c:v>15.37542330767717</c:v>
                </c:pt>
                <c:pt idx="91">
                  <c:v>15.47107719117302</c:v>
                </c:pt>
                <c:pt idx="92">
                  <c:v>15.565424579969765</c:v>
                </c:pt>
                <c:pt idx="93">
                  <c:v>15.658467235229507</c:v>
                </c:pt>
                <c:pt idx="94">
                  <c:v>15.750206906462358</c:v>
                </c:pt>
                <c:pt idx="95">
                  <c:v>15.840645331646154</c:v>
                </c:pt>
                <c:pt idx="96">
                  <c:v>15.92978423734575</c:v>
                </c:pt>
                <c:pt idx="97">
                  <c:v>16.017625338831888</c:v>
                </c:pt>
                <c:pt idx="98">
                  <c:v>16.104170340199644</c:v>
                </c:pt>
                <c:pt idx="99">
                  <c:v>16.189420934486478</c:v>
                </c:pt>
                <c:pt idx="100">
                  <c:v>16.273378803789882</c:v>
                </c:pt>
                <c:pt idx="101">
                  <c:v>16.356045619384616</c:v>
                </c:pt>
                <c:pt idx="102">
                  <c:v>16.437423041839583</c:v>
                </c:pt>
                <c:pt idx="103">
                  <c:v>16.517512721134292</c:v>
                </c:pt>
                <c:pt idx="104">
                  <c:v>16.596316296774965</c:v>
                </c:pt>
                <c:pt idx="105">
                  <c:v>16.67383539791027</c:v>
                </c:pt>
                <c:pt idx="106">
                  <c:v>16.750071643446677</c:v>
                </c:pt>
                <c:pt idx="107">
                  <c:v>16.825026642163465</c:v>
                </c:pt>
                <c:pt idx="108">
                  <c:v>16.898701992827366</c:v>
                </c:pt>
                <c:pt idx="109">
                  <c:v>16.971099284306863</c:v>
                </c:pt>
                <c:pt idx="110">
                  <c:v>17.04222009568614</c:v>
                </c:pt>
                <c:pt idx="111">
                  <c:v>17.112065996378696</c:v>
                </c:pt>
                <c:pt idx="112">
                  <c:v>17.180638546240612</c:v>
                </c:pt>
                <c:pt idx="113">
                  <c:v>17.247939295683484</c:v>
                </c:pt>
                <c:pt idx="114">
                  <c:v>17.313969785787044</c:v>
                </c:pt>
                <c:pt idx="115">
                  <c:v>17.378731548411434</c:v>
                </c:pt>
                <c:pt idx="116">
                  <c:v>17.442226106309167</c:v>
                </c:pt>
                <c:pt idx="117">
                  <c:v>17.504454973236776</c:v>
                </c:pt>
                <c:pt idx="118">
                  <c:v>17.565419654066126</c:v>
                </c:pt>
                <c:pt idx="119">
                  <c:v>17.625121644895433</c:v>
                </c:pt>
                <c:pt idx="120">
                  <c:v>17.683562433159967</c:v>
                </c:pt>
                <c:pt idx="121">
                  <c:v>17.740743497742439</c:v>
                </c:pt>
                <c:pt idx="122">
                  <c:v>17.796666309083093</c:v>
                </c:pt>
                <c:pt idx="123">
                  <c:v>17.851332329289477</c:v>
                </c:pt>
                <c:pt idx="124">
                  <c:v>17.904743012245927</c:v>
                </c:pt>
                <c:pt idx="125">
                  <c:v>17.956899803722756</c:v>
                </c:pt>
                <c:pt idx="126">
                  <c:v>18.007804141485114</c:v>
                </c:pt>
                <c:pt idx="127">
                  <c:v>18.057457455401579</c:v>
                </c:pt>
                <c:pt idx="128">
                  <c:v>18.105861167552444</c:v>
                </c:pt>
                <c:pt idx="129">
                  <c:v>18.153016692337694</c:v>
                </c:pt>
                <c:pt idx="130">
                  <c:v>18.198925436584702</c:v>
                </c:pt>
                <c:pt idx="131">
                  <c:v>18.243588799655619</c:v>
                </c:pt>
                <c:pt idx="132">
                  <c:v>18.287008173554479</c:v>
                </c:pt>
                <c:pt idx="133">
                  <c:v>18.329184943034004</c:v>
                </c:pt>
                <c:pt idx="134">
                  <c:v>18.370120485702106</c:v>
                </c:pt>
                <c:pt idx="135">
                  <c:v>18.409816172128103</c:v>
                </c:pt>
                <c:pt idx="136">
                  <c:v>18.448273365948641</c:v>
                </c:pt>
                <c:pt idx="137">
                  <c:v>18.485493423973299</c:v>
                </c:pt>
                <c:pt idx="138">
                  <c:v>18.521477696289928</c:v>
                </c:pt>
                <c:pt idx="139">
                  <c:v>18.556227526369653</c:v>
                </c:pt>
                <c:pt idx="140">
                  <c:v>18.589744251171613</c:v>
                </c:pt>
                <c:pt idx="141">
                  <c:v>18.622029201247358</c:v>
                </c:pt>
                <c:pt idx="142">
                  <c:v>18.653083700844981</c:v>
                </c:pt>
                <c:pt idx="143">
                  <c:v>18.682909068012918</c:v>
                </c:pt>
                <c:pt idx="144">
                  <c:v>18.711506614703453</c:v>
                </c:pt>
                <c:pt idx="145">
                  <c:v>18.738877646875903</c:v>
                </c:pt>
                <c:pt idx="146">
                  <c:v>18.765023464599501</c:v>
                </c:pt>
                <c:pt idx="147">
                  <c:v>18.789945362155958</c:v>
                </c:pt>
                <c:pt idx="148">
                  <c:v>18.813644628141709</c:v>
                </c:pt>
                <c:pt idx="149">
                  <c:v>18.83612254556984</c:v>
                </c:pt>
                <c:pt idx="150">
                  <c:v>18.857380391971681</c:v>
                </c:pt>
                <c:pt idx="151">
                  <c:v>18.877419439498091</c:v>
                </c:pt>
                <c:pt idx="152">
                  <c:v>18.896240955020396</c:v>
                </c:pt>
                <c:pt idx="153">
                  <c:v>18.913846200230996</c:v>
                </c:pt>
                <c:pt idx="154">
                  <c:v>18.930236431743648</c:v>
                </c:pt>
                <c:pt idx="155">
                  <c:v>18.945412901193393</c:v>
                </c:pt>
                <c:pt idx="156">
                  <c:v>18.959376855336135</c:v>
                </c:pt>
                <c:pt idx="157">
                  <c:v>18.972129536147889</c:v>
                </c:pt>
                <c:pt idx="158">
                  <c:v>18.983672180923662</c:v>
                </c:pt>
                <c:pt idx="159">
                  <c:v>18.99400602237597</c:v>
                </c:pt>
                <c:pt idx="160">
                  <c:v>19.003132288733017</c:v>
                </c:pt>
                <c:pt idx="161">
                  <c:v>19.011052203836478</c:v>
                </c:pt>
                <c:pt idx="162">
                  <c:v>19.017766987238929</c:v>
                </c:pt>
                <c:pt idx="163">
                  <c:v>19.02327785430089</c:v>
                </c:pt>
                <c:pt idx="164">
                  <c:v>19.027586016287504</c:v>
                </c:pt>
                <c:pt idx="165">
                  <c:v>19.030692680464803</c:v>
                </c:pt>
                <c:pt idx="166">
                  <c:v>19.0325990501956</c:v>
                </c:pt>
                <c:pt idx="167">
                  <c:v>19.033306325034982</c:v>
                </c:pt>
                <c:pt idx="168">
                  <c:v>19.032815700825399</c:v>
                </c:pt>
                <c:pt idx="169">
                  <c:v>19.03112836979134</c:v>
                </c:pt>
                <c:pt idx="170">
                  <c:v>19.028245520633607</c:v>
                </c:pt>
                <c:pt idx="171">
                  <c:v>19.024168338623156</c:v>
                </c:pt>
                <c:pt idx="172">
                  <c:v>19.018898005694517</c:v>
                </c:pt>
                <c:pt idx="173">
                  <c:v>19.012435700538802</c:v>
                </c:pt>
                <c:pt idx="174">
                  <c:v>19.004782598696245</c:v>
                </c:pt>
                <c:pt idx="175">
                  <c:v>18.995939872648318</c:v>
                </c:pt>
                <c:pt idx="176">
                  <c:v>18.985908691909408</c:v>
                </c:pt>
                <c:pt idx="177">
                  <c:v>18.974690223118014</c:v>
                </c:pt>
                <c:pt idx="178">
                  <c:v>18.9622856301275</c:v>
                </c:pt>
                <c:pt idx="179">
                  <c:v>18.948696074096389</c:v>
                </c:pt>
                <c:pt idx="180">
                  <c:v>18.933922713578163</c:v>
                </c:pt>
                <c:pt idx="181">
                  <c:v>18.917966704610592</c:v>
                </c:pt>
                <c:pt idx="182">
                  <c:v>18.900829200804598</c:v>
                </c:pt>
                <c:pt idx="183">
                  <c:v>18.882511353432598</c:v>
                </c:pt>
                <c:pt idx="184">
                  <c:v>18.863014311516363</c:v>
                </c:pt>
                <c:pt idx="185">
                  <c:v>18.842339221914372</c:v>
                </c:pt>
                <c:pt idx="186">
                  <c:v>18.820487229408663</c:v>
                </c:pt>
                <c:pt idx="187">
                  <c:v>18.797459476791147</c:v>
                </c:pt>
                <c:pt idx="188">
                  <c:v>18.77325710494943</c:v>
                </c:pt>
                <c:pt idx="189">
                  <c:v>18.747881252952073</c:v>
                </c:pt>
                <c:pt idx="190">
                  <c:v>18.721333058133347</c:v>
                </c:pt>
                <c:pt idx="191">
                  <c:v>18.693613656177412</c:v>
                </c:pt>
                <c:pt idx="192">
                  <c:v>18.66472418120199</c:v>
                </c:pt>
                <c:pt idx="193">
                  <c:v>18.634665765841444</c:v>
                </c:pt>
                <c:pt idx="194">
                  <c:v>18.603439541329323</c:v>
                </c:pt>
                <c:pt idx="195">
                  <c:v>18.571046637580334</c:v>
                </c:pt>
                <c:pt idx="196">
                  <c:v>18.537488183271741</c:v>
                </c:pt>
                <c:pt idx="197">
                  <c:v>18.502765305924168</c:v>
                </c:pt>
                <c:pt idx="198">
                  <c:v>18.466879131981855</c:v>
                </c:pt>
                <c:pt idx="199">
                  <c:v>18.429830786892289</c:v>
                </c:pt>
                <c:pt idx="200">
                  <c:v>18.391621395185254</c:v>
                </c:pt>
                <c:pt idx="201">
                  <c:v>18.352252080551281</c:v>
                </c:pt>
                <c:pt idx="202">
                  <c:v>18.31172396591948</c:v>
                </c:pt>
                <c:pt idx="203">
                  <c:v>18.270038173534765</c:v>
                </c:pt>
                <c:pt idx="204">
                  <c:v>18.227195825034453</c:v>
                </c:pt>
                <c:pt idx="205">
                  <c:v>18.183198041524253</c:v>
                </c:pt>
                <c:pt idx="206">
                  <c:v>18.138045943653609</c:v>
                </c:pt>
                <c:pt idx="207">
                  <c:v>18.091740651690408</c:v>
                </c:pt>
                <c:pt idx="208">
                  <c:v>18.044283285595057</c:v>
                </c:pt>
                <c:pt idx="209">
                  <c:v>17.995674965093908</c:v>
                </c:pt>
                <c:pt idx="210">
                  <c:v>17.945916809752028</c:v>
                </c:pt>
                <c:pt idx="211">
                  <c:v>17.895009939045316</c:v>
                </c:pt>
                <c:pt idx="212">
                  <c:v>17.84295547243196</c:v>
                </c:pt>
                <c:pt idx="213">
                  <c:v>17.789754529423224</c:v>
                </c:pt>
                <c:pt idx="214">
                  <c:v>17.735408229653565</c:v>
                </c:pt>
                <c:pt idx="215">
                  <c:v>17.679917692950081</c:v>
                </c:pt>
                <c:pt idx="216">
                  <c:v>17.623284039401266</c:v>
                </c:pt>
                <c:pt idx="217">
                  <c:v>17.565508389425094</c:v>
                </c:pt>
                <c:pt idx="218">
                  <c:v>17.506591863836402</c:v>
                </c:pt>
                <c:pt idx="219">
                  <c:v>17.446535583913587</c:v>
                </c:pt>
                <c:pt idx="220">
                  <c:v>17.385340671464611</c:v>
                </c:pt>
                <c:pt idx="221">
                  <c:v>17.323008248892293</c:v>
                </c:pt>
                <c:pt idx="222">
                  <c:v>17.259539439258909</c:v>
                </c:pt>
                <c:pt idx="223">
                  <c:v>17.194935366350077</c:v>
                </c:pt>
                <c:pt idx="224">
                  <c:v>17.129197154737923</c:v>
                </c:pt>
                <c:pt idx="225">
                  <c:v>17.06232592984356</c:v>
                </c:pt>
                <c:pt idx="226">
                  <c:v>16.99432281799881</c:v>
                </c:pt>
                <c:pt idx="227">
                  <c:v>16.925188946507241</c:v>
                </c:pt>
                <c:pt idx="228">
                  <c:v>16.854925443704456</c:v>
                </c:pt>
                <c:pt idx="229">
                  <c:v>16.78353343901766</c:v>
                </c:pt>
                <c:pt idx="230">
                  <c:v>16.711014063024511</c:v>
                </c:pt>
                <c:pt idx="231">
                  <c:v>16.637368447511221</c:v>
                </c:pt>
                <c:pt idx="232">
                  <c:v>16.562597725529937</c:v>
                </c:pt>
                <c:pt idx="233">
                  <c:v>16.486703031455377</c:v>
                </c:pt>
                <c:pt idx="234">
                  <c:v>16.409685501040727</c:v>
                </c:pt>
                <c:pt idx="235">
                  <c:v>16.331546271472803</c:v>
                </c:pt>
                <c:pt idx="236">
                  <c:v>16.252286481426474</c:v>
                </c:pt>
                <c:pt idx="237">
                  <c:v>16.171907271118329</c:v>
                </c:pt>
                <c:pt idx="238">
                  <c:v>16.090409782359604</c:v>
                </c:pt>
                <c:pt idx="239">
                  <c:v>16.007795158608371</c:v>
                </c:pt>
                <c:pt idx="240">
                  <c:v>15.92406454502097</c:v>
                </c:pt>
                <c:pt idx="241">
                  <c:v>15.83921908850269</c:v>
                </c:pt>
                <c:pt idx="242">
                  <c:v>15.75325993775771</c:v>
                </c:pt>
                <c:pt idx="243">
                  <c:v>15.666188243338281</c:v>
                </c:pt>
                <c:pt idx="244">
                  <c:v>15.578005157693164</c:v>
                </c:pt>
                <c:pt idx="245">
                  <c:v>15.488711835215314</c:v>
                </c:pt>
                <c:pt idx="246">
                  <c:v>15.398309432288803</c:v>
                </c:pt>
                <c:pt idx="247">
                  <c:v>15.306799107335012</c:v>
                </c:pt>
                <c:pt idx="248">
                  <c:v>15.214182020858047</c:v>
                </c:pt>
                <c:pt idx="249">
                  <c:v>15.120459335489421</c:v>
                </c:pt>
                <c:pt idx="250">
                  <c:v>15.025632216031983</c:v>
                </c:pt>
                <c:pt idx="251">
                  <c:v>14.929701829503081</c:v>
                </c:pt>
                <c:pt idx="252">
                  <c:v>14.83266934517699</c:v>
                </c:pt>
                <c:pt idx="253">
                  <c:v>14.734535934626591</c:v>
                </c:pt>
                <c:pt idx="254">
                  <c:v>14.635302771764284</c:v>
                </c:pt>
                <c:pt idx="255">
                  <c:v>14.534971032882174</c:v>
                </c:pt>
                <c:pt idx="256">
                  <c:v>14.433541896691496</c:v>
                </c:pt>
                <c:pt idx="257">
                  <c:v>14.331016544361299</c:v>
                </c:pt>
                <c:pt idx="258">
                  <c:v>14.227396159556385</c:v>
                </c:pt>
                <c:pt idx="259">
                  <c:v>14.122681928474504</c:v>
                </c:pt>
                <c:pt idx="260">
                  <c:v>14.016875039882819</c:v>
                </c:pt>
                <c:pt idx="261">
                  <c:v>13.909976685153609</c:v>
                </c:pt>
                <c:pt idx="262">
                  <c:v>13.801988058299251</c:v>
                </c:pt>
                <c:pt idx="263">
                  <c:v>13.692910356006472</c:v>
                </c:pt>
                <c:pt idx="264">
                  <c:v>13.582744777669845</c:v>
                </c:pt>
                <c:pt idx="265">
                  <c:v>13.471492525424576</c:v>
                </c:pt>
                <c:pt idx="266">
                  <c:v>13.359154804178552</c:v>
                </c:pt>
                <c:pt idx="267">
                  <c:v>13.245732821643657</c:v>
                </c:pt>
                <c:pt idx="268">
                  <c:v>13.131227788366379</c:v>
                </c:pt>
                <c:pt idx="269">
                  <c:v>13.015640917757686</c:v>
                </c:pt>
                <c:pt idx="270">
                  <c:v>12.898973426122183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'9ft'!$G$18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0.30895347219793551</c:v>
                </c:pt>
                <c:pt idx="2">
                  <c:v>0.61744500254732038</c:v>
                </c:pt>
                <c:pt idx="3">
                  <c:v>0.92547681722958919</c:v>
                </c:pt>
                <c:pt idx="4">
                  <c:v>1.2330511269182034</c:v>
                </c:pt>
                <c:pt idx="5">
                  <c:v>1.540170126885289</c:v>
                </c:pt>
                <c:pt idx="6">
                  <c:v>1.846835997106981</c:v>
                </c:pt>
                <c:pt idx="7">
                  <c:v>2.1530509023674917</c:v>
                </c:pt>
                <c:pt idx="8">
                  <c:v>2.4588169923619176</c:v>
                </c:pt>
                <c:pt idx="9">
                  <c:v>2.7641364017978005</c:v>
                </c:pt>
                <c:pt idx="10">
                  <c:v>3.0690112504954561</c:v>
                </c:pt>
                <c:pt idx="11">
                  <c:v>3.3734436434870858</c:v>
                </c:pt>
                <c:pt idx="12">
                  <c:v>3.6774356711146883</c:v>
                </c:pt>
                <c:pt idx="13">
                  <c:v>3.9809894091267815</c:v>
                </c:pt>
                <c:pt idx="14">
                  <c:v>4.2841069187739524</c:v>
                </c:pt>
                <c:pt idx="15">
                  <c:v>4.5867902469032451</c:v>
                </c:pt>
                <c:pt idx="16">
                  <c:v>4.8890414260514072</c:v>
                </c:pt>
                <c:pt idx="17">
                  <c:v>5.190862474537</c:v>
                </c:pt>
                <c:pt idx="18">
                  <c:v>5.4922553965513927</c:v>
                </c:pt>
                <c:pt idx="19">
                  <c:v>5.7932221822486509</c:v>
                </c:pt>
                <c:pt idx="20">
                  <c:v>6.0937648078343347</c:v>
                </c:pt>
                <c:pt idx="21">
                  <c:v>6.3938852356532152</c:v>
                </c:pt>
                <c:pt idx="22">
                  <c:v>6.6935854142759306</c:v>
                </c:pt>
                <c:pt idx="23">
                  <c:v>6.9928672785845825</c:v>
                </c:pt>
                <c:pt idx="24">
                  <c:v>7.2917327498572977</c:v>
                </c:pt>
                <c:pt idx="25">
                  <c:v>7.5901837358517605</c:v>
                </c:pt>
                <c:pt idx="26">
                  <c:v>7.8882221308877289</c:v>
                </c:pt>
                <c:pt idx="27">
                  <c:v>8.1858498159285507</c:v>
                </c:pt>
                <c:pt idx="28">
                  <c:v>8.4830686586616828</c:v>
                </c:pt>
                <c:pt idx="29">
                  <c:v>8.7798805135782416</c:v>
                </c:pt>
                <c:pt idx="30">
                  <c:v>9.0762872220515778</c:v>
                </c:pt>
                <c:pt idx="31">
                  <c:v>9.3722906124148988</c:v>
                </c:pt>
                <c:pt idx="32">
                  <c:v>9.6678925000379525</c:v>
                </c:pt>
                <c:pt idx="33">
                  <c:v>9.963094687402771</c:v>
                </c:pt>
                <c:pt idx="34">
                  <c:v>10.257898964178505</c:v>
                </c:pt>
                <c:pt idx="35">
                  <c:v>10.552307107295336</c:v>
                </c:pt>
                <c:pt idx="36">
                  <c:v>10.846320881017505</c:v>
                </c:pt>
                <c:pt idx="37">
                  <c:v>11.139942037015443</c:v>
                </c:pt>
                <c:pt idx="38">
                  <c:v>11.433172314437037</c:v>
                </c:pt>
                <c:pt idx="39">
                  <c:v>11.726013439978024</c:v>
                </c:pt>
                <c:pt idx="40">
                  <c:v>12.018467127951531</c:v>
                </c:pt>
                <c:pt idx="41">
                  <c:v>12.310535080356784</c:v>
                </c:pt>
                <c:pt idx="42">
                  <c:v>12.602218986946969</c:v>
                </c:pt>
                <c:pt idx="43">
                  <c:v>12.893520525296287</c:v>
                </c:pt>
                <c:pt idx="44">
                  <c:v>13.184441360866188</c:v>
                </c:pt>
                <c:pt idx="45">
                  <c:v>13.474983147070807</c:v>
                </c:pt>
                <c:pt idx="46">
                  <c:v>13.765147525341618</c:v>
                </c:pt>
                <c:pt idx="47">
                  <c:v>14.054936125191299</c:v>
                </c:pt>
                <c:pt idx="48">
                  <c:v>14.344350564276832</c:v>
                </c:pt>
                <c:pt idx="49">
                  <c:v>14.633392448461846</c:v>
                </c:pt>
                <c:pt idx="50">
                  <c:v>14.922063371878211</c:v>
                </c:pt>
                <c:pt idx="51">
                  <c:v>15.210364916986892</c:v>
                </c:pt>
                <c:pt idx="52">
                  <c:v>15.498298654638072</c:v>
                </c:pt>
                <c:pt idx="53">
                  <c:v>15.785866144130562</c:v>
                </c:pt>
                <c:pt idx="54">
                  <c:v>16.073068933270502</c:v>
                </c:pt>
                <c:pt idx="55">
                  <c:v>16.35990855842936</c:v>
                </c:pt>
                <c:pt idx="56">
                  <c:v>16.646386544601238</c:v>
                </c:pt>
                <c:pt idx="57">
                  <c:v>16.932504405459515</c:v>
                </c:pt>
                <c:pt idx="58">
                  <c:v>17.218263643412794</c:v>
                </c:pt>
                <c:pt idx="59">
                  <c:v>17.503665749660222</c:v>
                </c:pt>
                <c:pt idx="60">
                  <c:v>17.788712204246128</c:v>
                </c:pt>
                <c:pt idx="61">
                  <c:v>18.073404476114046</c:v>
                </c:pt>
                <c:pt idx="62">
                  <c:v>18.357744023160084</c:v>
                </c:pt>
                <c:pt idx="63">
                  <c:v>18.641732292285692</c:v>
                </c:pt>
                <c:pt idx="64">
                  <c:v>18.925370719449802</c:v>
                </c:pt>
                <c:pt idx="65">
                  <c:v>19.208660729720371</c:v>
                </c:pt>
                <c:pt idx="66">
                  <c:v>19.491603737325338</c:v>
                </c:pt>
                <c:pt idx="67">
                  <c:v>19.774201145702978</c:v>
                </c:pt>
                <c:pt idx="68">
                  <c:v>20.0564543475517</c:v>
                </c:pt>
                <c:pt idx="69">
                  <c:v>20.338364724879266</c:v>
                </c:pt>
                <c:pt idx="70">
                  <c:v>20.619933649051458</c:v>
                </c:pt>
                <c:pt idx="71">
                  <c:v>20.901162480840203</c:v>
                </c:pt>
                <c:pt idx="72">
                  <c:v>21.18205257047115</c:v>
                </c:pt>
                <c:pt idx="73">
                  <c:v>21.462605257670724</c:v>
                </c:pt>
                <c:pt idx="74">
                  <c:v>21.742821871712653</c:v>
                </c:pt>
                <c:pt idx="75">
                  <c:v>22.022703731463999</c:v>
                </c:pt>
                <c:pt idx="76">
                  <c:v>22.302252145430668</c:v>
                </c:pt>
                <c:pt idx="77">
                  <c:v>22.581468411802433</c:v>
                </c:pt>
                <c:pt idx="78">
                  <c:v>22.860353818497487</c:v>
                </c:pt>
                <c:pt idx="79">
                  <c:v>23.1389096432065</c:v>
                </c:pt>
                <c:pt idx="80">
                  <c:v>23.417137153436219</c:v>
                </c:pt>
                <c:pt idx="81">
                  <c:v>23.695037606552621</c:v>
                </c:pt>
                <c:pt idx="82">
                  <c:v>23.972612249823595</c:v>
                </c:pt>
                <c:pt idx="83">
                  <c:v>24.249862320461201</c:v>
                </c:pt>
                <c:pt idx="84">
                  <c:v>24.526789045663499</c:v>
                </c:pt>
                <c:pt idx="85">
                  <c:v>24.803393642655941</c:v>
                </c:pt>
                <c:pt idx="86">
                  <c:v>25.079677318732372</c:v>
                </c:pt>
                <c:pt idx="87">
                  <c:v>25.35564127129561</c:v>
                </c:pt>
                <c:pt idx="88">
                  <c:v>25.631286687897632</c:v>
                </c:pt>
                <c:pt idx="89">
                  <c:v>25.906614746279374</c:v>
                </c:pt>
                <c:pt idx="90">
                  <c:v>26.18162661441017</c:v>
                </c:pt>
                <c:pt idx="91">
                  <c:v>26.456323450526796</c:v>
                </c:pt>
                <c:pt idx="92">
                  <c:v>26.73070640317216</c:v>
                </c:pt>
                <c:pt idx="93">
                  <c:v>27.004776611233659</c:v>
                </c:pt>
                <c:pt idx="94">
                  <c:v>27.278535203981168</c:v>
                </c:pt>
                <c:pt idx="95">
                  <c:v>27.551983301104702</c:v>
                </c:pt>
                <c:pt idx="96">
                  <c:v>27.82512201275177</c:v>
                </c:pt>
                <c:pt idx="97">
                  <c:v>28.097952439564374</c:v>
                </c:pt>
                <c:pt idx="98">
                  <c:v>28.370475672715742</c:v>
                </c:pt>
                <c:pt idx="99">
                  <c:v>28.642692793946729</c:v>
                </c:pt>
                <c:pt idx="100">
                  <c:v>28.914604875601935</c:v>
                </c:pt>
                <c:pt idx="101">
                  <c:v>29.186212980665545</c:v>
                </c:pt>
                <c:pt idx="102">
                  <c:v>29.457518162796898</c:v>
                </c:pt>
                <c:pt idx="103">
                  <c:v>29.728521466365766</c:v>
                </c:pt>
                <c:pt idx="104">
                  <c:v>29.99922392648741</c:v>
                </c:pt>
                <c:pt idx="105">
                  <c:v>30.269626569057355</c:v>
                </c:pt>
                <c:pt idx="106">
                  <c:v>30.539730410785939</c:v>
                </c:pt>
                <c:pt idx="107">
                  <c:v>30.809536459232632</c:v>
                </c:pt>
                <c:pt idx="108">
                  <c:v>31.079045712840124</c:v>
                </c:pt>
                <c:pt idx="109">
                  <c:v>31.34825916096819</c:v>
                </c:pt>
                <c:pt idx="110">
                  <c:v>31.617177783927367</c:v>
                </c:pt>
                <c:pt idx="111">
                  <c:v>31.885802553012418</c:v>
                </c:pt>
                <c:pt idx="112">
                  <c:v>32.154134430535592</c:v>
                </c:pt>
                <c:pt idx="113">
                  <c:v>32.422174369859739</c:v>
                </c:pt>
                <c:pt idx="114">
                  <c:v>32.689923315431209</c:v>
                </c:pt>
                <c:pt idx="115">
                  <c:v>32.95738220281261</c:v>
                </c:pt>
                <c:pt idx="116">
                  <c:v>33.224551958715381</c:v>
                </c:pt>
                <c:pt idx="117">
                  <c:v>33.491433501032247</c:v>
                </c:pt>
                <c:pt idx="118">
                  <c:v>33.758027738869522</c:v>
                </c:pt>
                <c:pt idx="119">
                  <c:v>34.024335572579247</c:v>
                </c:pt>
                <c:pt idx="120">
                  <c:v>34.290357893791231</c:v>
                </c:pt>
                <c:pt idx="121">
                  <c:v>34.556095585444986</c:v>
                </c:pt>
                <c:pt idx="122">
                  <c:v>34.821549521821495</c:v>
                </c:pt>
                <c:pt idx="123">
                  <c:v>35.086720568574933</c:v>
                </c:pt>
                <c:pt idx="124">
                  <c:v>35.351609582764269</c:v>
                </c:pt>
                <c:pt idx="125">
                  <c:v>35.616217412884779</c:v>
                </c:pt>
                <c:pt idx="126">
                  <c:v>35.880544898899466</c:v>
                </c:pt>
                <c:pt idx="127">
                  <c:v>36.144592872270437</c:v>
                </c:pt>
                <c:pt idx="128">
                  <c:v>36.408362155990183</c:v>
                </c:pt>
                <c:pt idx="129">
                  <c:v>36.671853564612817</c:v>
                </c:pt>
                <c:pt idx="130">
                  <c:v>36.935067904285269</c:v>
                </c:pt>
                <c:pt idx="131">
                  <c:v>37.198005972778411</c:v>
                </c:pt>
                <c:pt idx="132">
                  <c:v>37.460668559518169</c:v>
                </c:pt>
                <c:pt idx="133">
                  <c:v>37.723056445616585</c:v>
                </c:pt>
                <c:pt idx="134">
                  <c:v>37.985170403902877</c:v>
                </c:pt>
                <c:pt idx="135">
                  <c:v>38.247011198954475</c:v>
                </c:pt>
                <c:pt idx="136">
                  <c:v>38.50857958712804</c:v>
                </c:pt>
                <c:pt idx="137">
                  <c:v>38.769876316590477</c:v>
                </c:pt>
                <c:pt idx="138">
                  <c:v>39.030902127349989</c:v>
                </c:pt>
                <c:pt idx="139">
                  <c:v>39.291657751287097</c:v>
                </c:pt>
                <c:pt idx="140">
                  <c:v>39.552143912185706</c:v>
                </c:pt>
                <c:pt idx="141">
                  <c:v>39.812361325764172</c:v>
                </c:pt>
                <c:pt idx="142">
                  <c:v>40.072310699706428</c:v>
                </c:pt>
                <c:pt idx="143">
                  <c:v>40.33199273369312</c:v>
                </c:pt>
                <c:pt idx="144">
                  <c:v>40.59140811943282</c:v>
                </c:pt>
                <c:pt idx="145">
                  <c:v>40.850557540693245</c:v>
                </c:pt>
                <c:pt idx="146">
                  <c:v>41.109441673332555</c:v>
                </c:pt>
                <c:pt idx="147">
                  <c:v>41.368061185330717</c:v>
                </c:pt>
                <c:pt idx="148">
                  <c:v>41.626416736820921</c:v>
                </c:pt>
                <c:pt idx="149">
                  <c:v>41.884508980121083</c:v>
                </c:pt>
                <c:pt idx="150">
                  <c:v>42.142338559765406</c:v>
                </c:pt>
                <c:pt idx="151">
                  <c:v>42.399906112536044</c:v>
                </c:pt>
                <c:pt idx="152">
                  <c:v>42.657212267494835</c:v>
                </c:pt>
                <c:pt idx="153">
                  <c:v>42.914257646015159</c:v>
                </c:pt>
                <c:pt idx="154">
                  <c:v>43.171042861813859</c:v>
                </c:pt>
                <c:pt idx="155">
                  <c:v>43.427568520983272</c:v>
                </c:pt>
                <c:pt idx="156">
                  <c:v>43.683835222023397</c:v>
                </c:pt>
                <c:pt idx="157">
                  <c:v>43.939843555874141</c:v>
                </c:pt>
                <c:pt idx="158">
                  <c:v>44.195594105947706</c:v>
                </c:pt>
                <c:pt idx="159">
                  <c:v>44.451087448161083</c:v>
                </c:pt>
                <c:pt idx="160">
                  <c:v>44.706324150968683</c:v>
                </c:pt>
                <c:pt idx="161">
                  <c:v>44.961304775395078</c:v>
                </c:pt>
                <c:pt idx="162">
                  <c:v>45.216029875067917</c:v>
                </c:pt>
                <c:pt idx="163">
                  <c:v>45.470499996250936</c:v>
                </c:pt>
                <c:pt idx="164">
                  <c:v>45.724715677877136</c:v>
                </c:pt>
                <c:pt idx="165">
                  <c:v>45.978677451582094</c:v>
                </c:pt>
                <c:pt idx="166">
                  <c:v>46.232385841737432</c:v>
                </c:pt>
                <c:pt idx="167">
                  <c:v>46.48584136548444</c:v>
                </c:pt>
                <c:pt idx="168">
                  <c:v>46.739044532767828</c:v>
                </c:pt>
                <c:pt idx="169">
                  <c:v>46.991995846369683</c:v>
                </c:pt>
                <c:pt idx="170">
                  <c:v>47.24469580194355</c:v>
                </c:pt>
                <c:pt idx="171">
                  <c:v>47.497144888048673</c:v>
                </c:pt>
                <c:pt idx="172">
                  <c:v>47.749343586184438</c:v>
                </c:pt>
                <c:pt idx="173">
                  <c:v>48.001292370824963</c:v>
                </c:pt>
                <c:pt idx="174">
                  <c:v>48.252991709453838</c:v>
                </c:pt>
                <c:pt idx="175">
                  <c:v>48.50444206259909</c:v>
                </c:pt>
                <c:pt idx="176">
                  <c:v>48.755643883868274</c:v>
                </c:pt>
                <c:pt idx="177">
                  <c:v>49.006597619983765</c:v>
                </c:pt>
                <c:pt idx="178">
                  <c:v>49.257303710818221</c:v>
                </c:pt>
                <c:pt idx="179">
                  <c:v>49.507762589430236</c:v>
                </c:pt>
                <c:pt idx="180">
                  <c:v>49.757974682100169</c:v>
                </c:pt>
                <c:pt idx="181">
                  <c:v>50.007940408366139</c:v>
                </c:pt>
                <c:pt idx="182">
                  <c:v>50.257660181060238</c:v>
                </c:pt>
                <c:pt idx="183">
                  <c:v>50.507134406344882</c:v>
                </c:pt>
                <c:pt idx="184">
                  <c:v>50.756363483749411</c:v>
                </c:pt>
                <c:pt idx="185">
                  <c:v>51.0053478062068</c:v>
                </c:pt>
                <c:pt idx="186">
                  <c:v>51.25408776009062</c:v>
                </c:pt>
                <c:pt idx="187">
                  <c:v>51.502583725252151</c:v>
                </c:pt>
                <c:pt idx="188">
                  <c:v>51.750836075057691</c:v>
                </c:pt>
                <c:pt idx="189">
                  <c:v>51.998845176426038</c:v>
                </c:pt>
                <c:pt idx="190">
                  <c:v>52.246611389866189</c:v>
                </c:pt>
                <c:pt idx="191">
                  <c:v>52.494135069515195</c:v>
                </c:pt>
                <c:pt idx="192">
                  <c:v>52.741416563176216</c:v>
                </c:pt>
                <c:pt idx="193">
                  <c:v>52.988456212356759</c:v>
                </c:pt>
                <c:pt idx="194">
                  <c:v>53.235254352307102</c:v>
                </c:pt>
                <c:pt idx="195">
                  <c:v>53.481811312058888</c:v>
                </c:pt>
                <c:pt idx="196">
                  <c:v>53.728127414463913</c:v>
                </c:pt>
                <c:pt idx="197">
                  <c:v>53.974202976233101</c:v>
                </c:pt>
                <c:pt idx="198">
                  <c:v>54.220038307975642</c:v>
                </c:pt>
                <c:pt idx="199">
                  <c:v>54.465633714238322</c:v>
                </c:pt>
                <c:pt idx="200">
                  <c:v>54.710989493545014</c:v>
                </c:pt>
                <c:pt idx="201">
                  <c:v>54.956105938436366</c:v>
                </c:pt>
                <c:pt idx="202">
                  <c:v>55.200983335509633</c:v>
                </c:pt>
                <c:pt idx="203">
                  <c:v>55.445621965458713</c:v>
                </c:pt>
                <c:pt idx="204">
                  <c:v>55.690022103114323</c:v>
                </c:pt>
                <c:pt idx="205">
                  <c:v>55.934184017484363</c:v>
                </c:pt>
                <c:pt idx="206">
                  <c:v>56.178107971794411</c:v>
                </c:pt>
                <c:pt idx="207">
                  <c:v>56.421794223528437</c:v>
                </c:pt>
                <c:pt idx="208">
                  <c:v>56.665243024469603</c:v>
                </c:pt>
                <c:pt idx="209">
                  <c:v>56.908454620741281</c:v>
                </c:pt>
                <c:pt idx="210">
                  <c:v>57.151429252848196</c:v>
                </c:pt>
                <c:pt idx="211">
                  <c:v>57.394167155717724</c:v>
                </c:pt>
                <c:pt idx="212">
                  <c:v>57.636668558741334</c:v>
                </c:pt>
                <c:pt idx="213">
                  <c:v>57.878933685816172</c:v>
                </c:pt>
                <c:pt idx="214">
                  <c:v>58.120962755386799</c:v>
                </c:pt>
                <c:pt idx="215">
                  <c:v>58.362755980487059</c:v>
                </c:pt>
                <c:pt idx="216">
                  <c:v>58.604313568782068</c:v>
                </c:pt>
                <c:pt idx="217">
                  <c:v>58.845635722610368</c:v>
                </c:pt>
                <c:pt idx="218">
                  <c:v>59.086722639026156</c:v>
                </c:pt>
                <c:pt idx="219">
                  <c:v>59.327574509841689</c:v>
                </c:pt>
                <c:pt idx="220">
                  <c:v>59.568191521669775</c:v>
                </c:pt>
                <c:pt idx="221">
                  <c:v>59.808573855966394</c:v>
                </c:pt>
                <c:pt idx="222">
                  <c:v>60.048721689073425</c:v>
                </c:pt>
                <c:pt idx="223">
                  <c:v>60.288635192261466</c:v>
                </c:pt>
                <c:pt idx="224">
                  <c:v>60.528314531772793</c:v>
                </c:pt>
                <c:pt idx="225">
                  <c:v>60.767759868864388</c:v>
                </c:pt>
                <c:pt idx="226">
                  <c:v>61.006971359851079</c:v>
                </c:pt>
                <c:pt idx="227">
                  <c:v>61.245949156148747</c:v>
                </c:pt>
                <c:pt idx="228">
                  <c:v>61.484693404317653</c:v>
                </c:pt>
                <c:pt idx="229">
                  <c:v>61.723204246105823</c:v>
                </c:pt>
                <c:pt idx="230">
                  <c:v>61.961481818492501</c:v>
                </c:pt>
                <c:pt idx="231">
                  <c:v>62.199526253731719</c:v>
                </c:pt>
                <c:pt idx="232">
                  <c:v>62.437337679395881</c:v>
                </c:pt>
                <c:pt idx="233">
                  <c:v>62.674916218419455</c:v>
                </c:pt>
                <c:pt idx="234">
                  <c:v>62.912261989142699</c:v>
                </c:pt>
                <c:pt idx="235">
                  <c:v>63.149375105355446</c:v>
                </c:pt>
                <c:pt idx="236">
                  <c:v>63.386255676340951</c:v>
                </c:pt>
                <c:pt idx="237">
                  <c:v>63.622903806919751</c:v>
                </c:pt>
                <c:pt idx="238">
                  <c:v>63.859319597493617</c:v>
                </c:pt>
                <c:pt idx="239">
                  <c:v>64.095503144089491</c:v>
                </c:pt>
                <c:pt idx="240">
                  <c:v>64.331454538403491</c:v>
                </c:pt>
                <c:pt idx="241">
                  <c:v>64.567173867844915</c:v>
                </c:pt>
                <c:pt idx="242">
                  <c:v>64.802661215580272</c:v>
                </c:pt>
                <c:pt idx="243">
                  <c:v>65.037916660577366</c:v>
                </c:pt>
                <c:pt idx="244">
                  <c:v>65.272940277649326</c:v>
                </c:pt>
                <c:pt idx="245">
                  <c:v>65.507732137498692</c:v>
                </c:pt>
                <c:pt idx="246">
                  <c:v>65.742292306761499</c:v>
                </c:pt>
                <c:pt idx="247">
                  <c:v>65.976620848051326</c:v>
                </c:pt>
                <c:pt idx="248">
                  <c:v>66.210717820003381</c:v>
                </c:pt>
                <c:pt idx="249">
                  <c:v>66.444583277318557</c:v>
                </c:pt>
                <c:pt idx="250">
                  <c:v>66.678217270807423</c:v>
                </c:pt>
                <c:pt idx="251">
                  <c:v>66.911619847434295</c:v>
                </c:pt>
                <c:pt idx="252">
                  <c:v>67.144791050361178</c:v>
                </c:pt>
                <c:pt idx="253">
                  <c:v>67.377730918991759</c:v>
                </c:pt>
                <c:pt idx="254">
                  <c:v>67.610439489015278</c:v>
                </c:pt>
                <c:pt idx="255">
                  <c:v>67.842916792450438</c:v>
                </c:pt>
                <c:pt idx="256">
                  <c:v>68.075162857689236</c:v>
                </c:pt>
                <c:pt idx="257">
                  <c:v>68.307177709540724</c:v>
                </c:pt>
                <c:pt idx="258">
                  <c:v>68.538961369274773</c:v>
                </c:pt>
                <c:pt idx="259">
                  <c:v>68.770513854665708</c:v>
                </c:pt>
                <c:pt idx="260">
                  <c:v>69.001835180035926</c:v>
                </c:pt>
                <c:pt idx="261">
                  <c:v>69.232925356299404</c:v>
                </c:pt>
                <c:pt idx="262">
                  <c:v>69.46378439100522</c:v>
                </c:pt>
                <c:pt idx="263">
                  <c:v>69.694412288380889</c:v>
                </c:pt>
                <c:pt idx="264">
                  <c:v>69.924809049375682</c:v>
                </c:pt>
                <c:pt idx="265">
                  <c:v>70.15497467170384</c:v>
                </c:pt>
                <c:pt idx="266">
                  <c:v>70.384909149887704</c:v>
                </c:pt>
                <c:pt idx="267">
                  <c:v>70.614612475300746</c:v>
                </c:pt>
                <c:pt idx="268">
                  <c:v>70.844084636210525</c:v>
                </c:pt>
                <c:pt idx="269">
                  <c:v>71.073325617821467</c:v>
                </c:pt>
                <c:pt idx="270">
                  <c:v>71.302335402317652</c:v>
                </c:pt>
              </c:numCache>
            </c:numRef>
          </c:xVal>
          <c:yVal>
            <c:numRef>
              <c:f>'9ft'!$G$19:$G$289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'9ft'!$H$18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0.30895347219793551</c:v>
                </c:pt>
                <c:pt idx="2">
                  <c:v>0.61744500254732038</c:v>
                </c:pt>
                <c:pt idx="3">
                  <c:v>0.92547681722958919</c:v>
                </c:pt>
                <c:pt idx="4">
                  <c:v>1.2330511269182034</c:v>
                </c:pt>
                <c:pt idx="5">
                  <c:v>1.540170126885289</c:v>
                </c:pt>
                <c:pt idx="6">
                  <c:v>1.846835997106981</c:v>
                </c:pt>
                <c:pt idx="7">
                  <c:v>2.1530509023674917</c:v>
                </c:pt>
                <c:pt idx="8">
                  <c:v>2.4588169923619176</c:v>
                </c:pt>
                <c:pt idx="9">
                  <c:v>2.7641364017978005</c:v>
                </c:pt>
                <c:pt idx="10">
                  <c:v>3.0690112504954561</c:v>
                </c:pt>
                <c:pt idx="11">
                  <c:v>3.3734436434870858</c:v>
                </c:pt>
                <c:pt idx="12">
                  <c:v>3.6774356711146883</c:v>
                </c:pt>
                <c:pt idx="13">
                  <c:v>3.9809894091267815</c:v>
                </c:pt>
                <c:pt idx="14">
                  <c:v>4.2841069187739524</c:v>
                </c:pt>
                <c:pt idx="15">
                  <c:v>4.5867902469032451</c:v>
                </c:pt>
                <c:pt idx="16">
                  <c:v>4.8890414260514072</c:v>
                </c:pt>
                <c:pt idx="17">
                  <c:v>5.190862474537</c:v>
                </c:pt>
                <c:pt idx="18">
                  <c:v>5.4922553965513927</c:v>
                </c:pt>
                <c:pt idx="19">
                  <c:v>5.7932221822486509</c:v>
                </c:pt>
                <c:pt idx="20">
                  <c:v>6.0937648078343347</c:v>
                </c:pt>
                <c:pt idx="21">
                  <c:v>6.3938852356532152</c:v>
                </c:pt>
                <c:pt idx="22">
                  <c:v>6.6935854142759306</c:v>
                </c:pt>
                <c:pt idx="23">
                  <c:v>6.9928672785845825</c:v>
                </c:pt>
                <c:pt idx="24">
                  <c:v>7.2917327498572977</c:v>
                </c:pt>
                <c:pt idx="25">
                  <c:v>7.5901837358517605</c:v>
                </c:pt>
                <c:pt idx="26">
                  <c:v>7.8882221308877289</c:v>
                </c:pt>
                <c:pt idx="27">
                  <c:v>8.1858498159285507</c:v>
                </c:pt>
                <c:pt idx="28">
                  <c:v>8.4830686586616828</c:v>
                </c:pt>
                <c:pt idx="29">
                  <c:v>8.7798805135782416</c:v>
                </c:pt>
                <c:pt idx="30">
                  <c:v>9.0762872220515778</c:v>
                </c:pt>
                <c:pt idx="31">
                  <c:v>9.3722906124148988</c:v>
                </c:pt>
                <c:pt idx="32">
                  <c:v>9.6678925000379525</c:v>
                </c:pt>
                <c:pt idx="33">
                  <c:v>9.963094687402771</c:v>
                </c:pt>
                <c:pt idx="34">
                  <c:v>10.257898964178505</c:v>
                </c:pt>
                <c:pt idx="35">
                  <c:v>10.552307107295336</c:v>
                </c:pt>
                <c:pt idx="36">
                  <c:v>10.846320881017505</c:v>
                </c:pt>
                <c:pt idx="37">
                  <c:v>11.139942037015443</c:v>
                </c:pt>
                <c:pt idx="38">
                  <c:v>11.433172314437037</c:v>
                </c:pt>
                <c:pt idx="39">
                  <c:v>11.726013439978024</c:v>
                </c:pt>
                <c:pt idx="40">
                  <c:v>12.018467127951531</c:v>
                </c:pt>
                <c:pt idx="41">
                  <c:v>12.310535080356784</c:v>
                </c:pt>
                <c:pt idx="42">
                  <c:v>12.602218986946969</c:v>
                </c:pt>
                <c:pt idx="43">
                  <c:v>12.893520525296287</c:v>
                </c:pt>
                <c:pt idx="44">
                  <c:v>13.184441360866188</c:v>
                </c:pt>
                <c:pt idx="45">
                  <c:v>13.474983147070807</c:v>
                </c:pt>
                <c:pt idx="46">
                  <c:v>13.765147525341618</c:v>
                </c:pt>
                <c:pt idx="47">
                  <c:v>14.054936125191299</c:v>
                </c:pt>
                <c:pt idx="48">
                  <c:v>14.344350564276832</c:v>
                </c:pt>
                <c:pt idx="49">
                  <c:v>14.633392448461846</c:v>
                </c:pt>
                <c:pt idx="50">
                  <c:v>14.922063371878211</c:v>
                </c:pt>
                <c:pt idx="51">
                  <c:v>15.210364916986892</c:v>
                </c:pt>
                <c:pt idx="52">
                  <c:v>15.498298654638072</c:v>
                </c:pt>
                <c:pt idx="53">
                  <c:v>15.785866144130562</c:v>
                </c:pt>
                <c:pt idx="54">
                  <c:v>16.073068933270502</c:v>
                </c:pt>
                <c:pt idx="55">
                  <c:v>16.35990855842936</c:v>
                </c:pt>
                <c:pt idx="56">
                  <c:v>16.646386544601238</c:v>
                </c:pt>
                <c:pt idx="57">
                  <c:v>16.932504405459515</c:v>
                </c:pt>
                <c:pt idx="58">
                  <c:v>17.218263643412794</c:v>
                </c:pt>
                <c:pt idx="59">
                  <c:v>17.503665749660222</c:v>
                </c:pt>
                <c:pt idx="60">
                  <c:v>17.788712204246128</c:v>
                </c:pt>
                <c:pt idx="61">
                  <c:v>18.073404476114046</c:v>
                </c:pt>
                <c:pt idx="62">
                  <c:v>18.357744023160084</c:v>
                </c:pt>
                <c:pt idx="63">
                  <c:v>18.641732292285692</c:v>
                </c:pt>
                <c:pt idx="64">
                  <c:v>18.925370719449802</c:v>
                </c:pt>
                <c:pt idx="65">
                  <c:v>19.208660729720371</c:v>
                </c:pt>
                <c:pt idx="66">
                  <c:v>19.491603737325338</c:v>
                </c:pt>
                <c:pt idx="67">
                  <c:v>19.774201145702978</c:v>
                </c:pt>
                <c:pt idx="68">
                  <c:v>20.0564543475517</c:v>
                </c:pt>
                <c:pt idx="69">
                  <c:v>20.338364724879266</c:v>
                </c:pt>
                <c:pt idx="70">
                  <c:v>20.619933649051458</c:v>
                </c:pt>
                <c:pt idx="71">
                  <c:v>20.901162480840203</c:v>
                </c:pt>
                <c:pt idx="72">
                  <c:v>21.18205257047115</c:v>
                </c:pt>
                <c:pt idx="73">
                  <c:v>21.462605257670724</c:v>
                </c:pt>
                <c:pt idx="74">
                  <c:v>21.742821871712653</c:v>
                </c:pt>
                <c:pt idx="75">
                  <c:v>22.022703731463999</c:v>
                </c:pt>
                <c:pt idx="76">
                  <c:v>22.302252145430668</c:v>
                </c:pt>
                <c:pt idx="77">
                  <c:v>22.581468411802433</c:v>
                </c:pt>
                <c:pt idx="78">
                  <c:v>22.860353818497487</c:v>
                </c:pt>
                <c:pt idx="79">
                  <c:v>23.1389096432065</c:v>
                </c:pt>
                <c:pt idx="80">
                  <c:v>23.417137153436219</c:v>
                </c:pt>
                <c:pt idx="81">
                  <c:v>23.695037606552621</c:v>
                </c:pt>
                <c:pt idx="82">
                  <c:v>23.972612249823595</c:v>
                </c:pt>
                <c:pt idx="83">
                  <c:v>24.249862320461201</c:v>
                </c:pt>
                <c:pt idx="84">
                  <c:v>24.526789045663499</c:v>
                </c:pt>
                <c:pt idx="85">
                  <c:v>24.803393642655941</c:v>
                </c:pt>
                <c:pt idx="86">
                  <c:v>25.079677318732372</c:v>
                </c:pt>
                <c:pt idx="87">
                  <c:v>25.35564127129561</c:v>
                </c:pt>
                <c:pt idx="88">
                  <c:v>25.631286687897632</c:v>
                </c:pt>
                <c:pt idx="89">
                  <c:v>25.906614746279374</c:v>
                </c:pt>
                <c:pt idx="90">
                  <c:v>26.18162661441017</c:v>
                </c:pt>
                <c:pt idx="91">
                  <c:v>26.456323450526796</c:v>
                </c:pt>
                <c:pt idx="92">
                  <c:v>26.73070640317216</c:v>
                </c:pt>
                <c:pt idx="93">
                  <c:v>27.004776611233659</c:v>
                </c:pt>
                <c:pt idx="94">
                  <c:v>27.278535203981168</c:v>
                </c:pt>
                <c:pt idx="95">
                  <c:v>27.551983301104702</c:v>
                </c:pt>
                <c:pt idx="96">
                  <c:v>27.82512201275177</c:v>
                </c:pt>
                <c:pt idx="97">
                  <c:v>28.097952439564374</c:v>
                </c:pt>
                <c:pt idx="98">
                  <c:v>28.370475672715742</c:v>
                </c:pt>
                <c:pt idx="99">
                  <c:v>28.642692793946729</c:v>
                </c:pt>
                <c:pt idx="100">
                  <c:v>28.914604875601935</c:v>
                </c:pt>
                <c:pt idx="101">
                  <c:v>29.186212980665545</c:v>
                </c:pt>
                <c:pt idx="102">
                  <c:v>29.457518162796898</c:v>
                </c:pt>
                <c:pt idx="103">
                  <c:v>29.728521466365766</c:v>
                </c:pt>
                <c:pt idx="104">
                  <c:v>29.99922392648741</c:v>
                </c:pt>
                <c:pt idx="105">
                  <c:v>30.269626569057355</c:v>
                </c:pt>
                <c:pt idx="106">
                  <c:v>30.539730410785939</c:v>
                </c:pt>
                <c:pt idx="107">
                  <c:v>30.809536459232632</c:v>
                </c:pt>
                <c:pt idx="108">
                  <c:v>31.079045712840124</c:v>
                </c:pt>
                <c:pt idx="109">
                  <c:v>31.34825916096819</c:v>
                </c:pt>
                <c:pt idx="110">
                  <c:v>31.617177783927367</c:v>
                </c:pt>
                <c:pt idx="111">
                  <c:v>31.885802553012418</c:v>
                </c:pt>
                <c:pt idx="112">
                  <c:v>32.154134430535592</c:v>
                </c:pt>
                <c:pt idx="113">
                  <c:v>32.422174369859739</c:v>
                </c:pt>
                <c:pt idx="114">
                  <c:v>32.689923315431209</c:v>
                </c:pt>
                <c:pt idx="115">
                  <c:v>32.95738220281261</c:v>
                </c:pt>
                <c:pt idx="116">
                  <c:v>33.224551958715381</c:v>
                </c:pt>
                <c:pt idx="117">
                  <c:v>33.491433501032247</c:v>
                </c:pt>
                <c:pt idx="118">
                  <c:v>33.758027738869522</c:v>
                </c:pt>
                <c:pt idx="119">
                  <c:v>34.024335572579247</c:v>
                </c:pt>
                <c:pt idx="120">
                  <c:v>34.290357893791231</c:v>
                </c:pt>
                <c:pt idx="121">
                  <c:v>34.556095585444986</c:v>
                </c:pt>
                <c:pt idx="122">
                  <c:v>34.821549521821495</c:v>
                </c:pt>
                <c:pt idx="123">
                  <c:v>35.086720568574933</c:v>
                </c:pt>
                <c:pt idx="124">
                  <c:v>35.351609582764269</c:v>
                </c:pt>
                <c:pt idx="125">
                  <c:v>35.616217412884779</c:v>
                </c:pt>
                <c:pt idx="126">
                  <c:v>35.880544898899466</c:v>
                </c:pt>
                <c:pt idx="127">
                  <c:v>36.144592872270437</c:v>
                </c:pt>
                <c:pt idx="128">
                  <c:v>36.408362155990183</c:v>
                </c:pt>
                <c:pt idx="129">
                  <c:v>36.671853564612817</c:v>
                </c:pt>
                <c:pt idx="130">
                  <c:v>36.935067904285269</c:v>
                </c:pt>
                <c:pt idx="131">
                  <c:v>37.198005972778411</c:v>
                </c:pt>
                <c:pt idx="132">
                  <c:v>37.460668559518169</c:v>
                </c:pt>
                <c:pt idx="133">
                  <c:v>37.723056445616585</c:v>
                </c:pt>
                <c:pt idx="134">
                  <c:v>37.985170403902877</c:v>
                </c:pt>
                <c:pt idx="135">
                  <c:v>38.247011198954475</c:v>
                </c:pt>
                <c:pt idx="136">
                  <c:v>38.50857958712804</c:v>
                </c:pt>
                <c:pt idx="137">
                  <c:v>38.769876316590477</c:v>
                </c:pt>
                <c:pt idx="138">
                  <c:v>39.030902127349989</c:v>
                </c:pt>
                <c:pt idx="139">
                  <c:v>39.291657751287097</c:v>
                </c:pt>
                <c:pt idx="140">
                  <c:v>39.552143912185706</c:v>
                </c:pt>
                <c:pt idx="141">
                  <c:v>39.812361325764172</c:v>
                </c:pt>
                <c:pt idx="142">
                  <c:v>40.072310699706428</c:v>
                </c:pt>
                <c:pt idx="143">
                  <c:v>40.33199273369312</c:v>
                </c:pt>
                <c:pt idx="144">
                  <c:v>40.59140811943282</c:v>
                </c:pt>
                <c:pt idx="145">
                  <c:v>40.850557540693245</c:v>
                </c:pt>
                <c:pt idx="146">
                  <c:v>41.109441673332555</c:v>
                </c:pt>
                <c:pt idx="147">
                  <c:v>41.368061185330717</c:v>
                </c:pt>
                <c:pt idx="148">
                  <c:v>41.626416736820921</c:v>
                </c:pt>
                <c:pt idx="149">
                  <c:v>41.884508980121083</c:v>
                </c:pt>
                <c:pt idx="150">
                  <c:v>42.142338559765406</c:v>
                </c:pt>
                <c:pt idx="151">
                  <c:v>42.399906112536044</c:v>
                </c:pt>
                <c:pt idx="152">
                  <c:v>42.657212267494835</c:v>
                </c:pt>
                <c:pt idx="153">
                  <c:v>42.914257646015159</c:v>
                </c:pt>
                <c:pt idx="154">
                  <c:v>43.171042861813859</c:v>
                </c:pt>
                <c:pt idx="155">
                  <c:v>43.427568520983272</c:v>
                </c:pt>
                <c:pt idx="156">
                  <c:v>43.683835222023397</c:v>
                </c:pt>
                <c:pt idx="157">
                  <c:v>43.939843555874141</c:v>
                </c:pt>
                <c:pt idx="158">
                  <c:v>44.195594105947706</c:v>
                </c:pt>
                <c:pt idx="159">
                  <c:v>44.451087448161083</c:v>
                </c:pt>
                <c:pt idx="160">
                  <c:v>44.706324150968683</c:v>
                </c:pt>
                <c:pt idx="161">
                  <c:v>44.961304775395078</c:v>
                </c:pt>
                <c:pt idx="162">
                  <c:v>45.216029875067917</c:v>
                </c:pt>
                <c:pt idx="163">
                  <c:v>45.470499996250936</c:v>
                </c:pt>
                <c:pt idx="164">
                  <c:v>45.724715677877136</c:v>
                </c:pt>
                <c:pt idx="165">
                  <c:v>45.978677451582094</c:v>
                </c:pt>
                <c:pt idx="166">
                  <c:v>46.232385841737432</c:v>
                </c:pt>
                <c:pt idx="167">
                  <c:v>46.48584136548444</c:v>
                </c:pt>
                <c:pt idx="168">
                  <c:v>46.739044532767828</c:v>
                </c:pt>
                <c:pt idx="169">
                  <c:v>46.991995846369683</c:v>
                </c:pt>
                <c:pt idx="170">
                  <c:v>47.24469580194355</c:v>
                </c:pt>
                <c:pt idx="171">
                  <c:v>47.497144888048673</c:v>
                </c:pt>
                <c:pt idx="172">
                  <c:v>47.749343586184438</c:v>
                </c:pt>
                <c:pt idx="173">
                  <c:v>48.001292370824963</c:v>
                </c:pt>
                <c:pt idx="174">
                  <c:v>48.252991709453838</c:v>
                </c:pt>
                <c:pt idx="175">
                  <c:v>48.50444206259909</c:v>
                </c:pt>
                <c:pt idx="176">
                  <c:v>48.755643883868274</c:v>
                </c:pt>
                <c:pt idx="177">
                  <c:v>49.006597619983765</c:v>
                </c:pt>
                <c:pt idx="178">
                  <c:v>49.257303710818221</c:v>
                </c:pt>
                <c:pt idx="179">
                  <c:v>49.507762589430236</c:v>
                </c:pt>
                <c:pt idx="180">
                  <c:v>49.757974682100169</c:v>
                </c:pt>
                <c:pt idx="181">
                  <c:v>50.007940408366139</c:v>
                </c:pt>
                <c:pt idx="182">
                  <c:v>50.257660181060238</c:v>
                </c:pt>
                <c:pt idx="183">
                  <c:v>50.507134406344882</c:v>
                </c:pt>
                <c:pt idx="184">
                  <c:v>50.756363483749411</c:v>
                </c:pt>
                <c:pt idx="185">
                  <c:v>51.0053478062068</c:v>
                </c:pt>
                <c:pt idx="186">
                  <c:v>51.25408776009062</c:v>
                </c:pt>
                <c:pt idx="187">
                  <c:v>51.502583725252151</c:v>
                </c:pt>
                <c:pt idx="188">
                  <c:v>51.750836075057691</c:v>
                </c:pt>
                <c:pt idx="189">
                  <c:v>51.998845176426038</c:v>
                </c:pt>
                <c:pt idx="190">
                  <c:v>52.246611389866189</c:v>
                </c:pt>
                <c:pt idx="191">
                  <c:v>52.494135069515195</c:v>
                </c:pt>
                <c:pt idx="192">
                  <c:v>52.741416563176216</c:v>
                </c:pt>
                <c:pt idx="193">
                  <c:v>52.988456212356759</c:v>
                </c:pt>
                <c:pt idx="194">
                  <c:v>53.235254352307102</c:v>
                </c:pt>
                <c:pt idx="195">
                  <c:v>53.481811312058888</c:v>
                </c:pt>
                <c:pt idx="196">
                  <c:v>53.728127414463913</c:v>
                </c:pt>
                <c:pt idx="197">
                  <c:v>53.974202976233101</c:v>
                </c:pt>
                <c:pt idx="198">
                  <c:v>54.220038307975642</c:v>
                </c:pt>
                <c:pt idx="199">
                  <c:v>54.465633714238322</c:v>
                </c:pt>
                <c:pt idx="200">
                  <c:v>54.710989493545014</c:v>
                </c:pt>
                <c:pt idx="201">
                  <c:v>54.956105938436366</c:v>
                </c:pt>
                <c:pt idx="202">
                  <c:v>55.200983335509633</c:v>
                </c:pt>
                <c:pt idx="203">
                  <c:v>55.445621965458713</c:v>
                </c:pt>
                <c:pt idx="204">
                  <c:v>55.690022103114323</c:v>
                </c:pt>
                <c:pt idx="205">
                  <c:v>55.934184017484363</c:v>
                </c:pt>
                <c:pt idx="206">
                  <c:v>56.178107971794411</c:v>
                </c:pt>
                <c:pt idx="207">
                  <c:v>56.421794223528437</c:v>
                </c:pt>
                <c:pt idx="208">
                  <c:v>56.665243024469603</c:v>
                </c:pt>
                <c:pt idx="209">
                  <c:v>56.908454620741281</c:v>
                </c:pt>
                <c:pt idx="210">
                  <c:v>57.151429252848196</c:v>
                </c:pt>
                <c:pt idx="211">
                  <c:v>57.394167155717724</c:v>
                </c:pt>
                <c:pt idx="212">
                  <c:v>57.636668558741334</c:v>
                </c:pt>
                <c:pt idx="213">
                  <c:v>57.878933685816172</c:v>
                </c:pt>
                <c:pt idx="214">
                  <c:v>58.120962755386799</c:v>
                </c:pt>
                <c:pt idx="215">
                  <c:v>58.362755980487059</c:v>
                </c:pt>
                <c:pt idx="216">
                  <c:v>58.604313568782068</c:v>
                </c:pt>
                <c:pt idx="217">
                  <c:v>58.845635722610368</c:v>
                </c:pt>
                <c:pt idx="218">
                  <c:v>59.086722639026156</c:v>
                </c:pt>
                <c:pt idx="219">
                  <c:v>59.327574509841689</c:v>
                </c:pt>
                <c:pt idx="220">
                  <c:v>59.568191521669775</c:v>
                </c:pt>
                <c:pt idx="221">
                  <c:v>59.808573855966394</c:v>
                </c:pt>
                <c:pt idx="222">
                  <c:v>60.048721689073425</c:v>
                </c:pt>
                <c:pt idx="223">
                  <c:v>60.288635192261466</c:v>
                </c:pt>
                <c:pt idx="224">
                  <c:v>60.528314531772793</c:v>
                </c:pt>
                <c:pt idx="225">
                  <c:v>60.767759868864388</c:v>
                </c:pt>
                <c:pt idx="226">
                  <c:v>61.006971359851079</c:v>
                </c:pt>
                <c:pt idx="227">
                  <c:v>61.245949156148747</c:v>
                </c:pt>
                <c:pt idx="228">
                  <c:v>61.484693404317653</c:v>
                </c:pt>
                <c:pt idx="229">
                  <c:v>61.723204246105823</c:v>
                </c:pt>
                <c:pt idx="230">
                  <c:v>61.961481818492501</c:v>
                </c:pt>
                <c:pt idx="231">
                  <c:v>62.199526253731719</c:v>
                </c:pt>
                <c:pt idx="232">
                  <c:v>62.437337679395881</c:v>
                </c:pt>
                <c:pt idx="233">
                  <c:v>62.674916218419455</c:v>
                </c:pt>
                <c:pt idx="234">
                  <c:v>62.912261989142699</c:v>
                </c:pt>
                <c:pt idx="235">
                  <c:v>63.149375105355446</c:v>
                </c:pt>
                <c:pt idx="236">
                  <c:v>63.386255676340951</c:v>
                </c:pt>
                <c:pt idx="237">
                  <c:v>63.622903806919751</c:v>
                </c:pt>
                <c:pt idx="238">
                  <c:v>63.859319597493617</c:v>
                </c:pt>
                <c:pt idx="239">
                  <c:v>64.095503144089491</c:v>
                </c:pt>
                <c:pt idx="240">
                  <c:v>64.331454538403491</c:v>
                </c:pt>
                <c:pt idx="241">
                  <c:v>64.567173867844915</c:v>
                </c:pt>
                <c:pt idx="242">
                  <c:v>64.802661215580272</c:v>
                </c:pt>
                <c:pt idx="243">
                  <c:v>65.037916660577366</c:v>
                </c:pt>
                <c:pt idx="244">
                  <c:v>65.272940277649326</c:v>
                </c:pt>
                <c:pt idx="245">
                  <c:v>65.507732137498692</c:v>
                </c:pt>
                <c:pt idx="246">
                  <c:v>65.742292306761499</c:v>
                </c:pt>
                <c:pt idx="247">
                  <c:v>65.976620848051326</c:v>
                </c:pt>
                <c:pt idx="248">
                  <c:v>66.210717820003381</c:v>
                </c:pt>
                <c:pt idx="249">
                  <c:v>66.444583277318557</c:v>
                </c:pt>
                <c:pt idx="250">
                  <c:v>66.678217270807423</c:v>
                </c:pt>
                <c:pt idx="251">
                  <c:v>66.911619847434295</c:v>
                </c:pt>
                <c:pt idx="252">
                  <c:v>67.144791050361178</c:v>
                </c:pt>
                <c:pt idx="253">
                  <c:v>67.377730918991759</c:v>
                </c:pt>
                <c:pt idx="254">
                  <c:v>67.610439489015278</c:v>
                </c:pt>
                <c:pt idx="255">
                  <c:v>67.842916792450438</c:v>
                </c:pt>
                <c:pt idx="256">
                  <c:v>68.075162857689236</c:v>
                </c:pt>
                <c:pt idx="257">
                  <c:v>68.307177709540724</c:v>
                </c:pt>
                <c:pt idx="258">
                  <c:v>68.538961369274773</c:v>
                </c:pt>
                <c:pt idx="259">
                  <c:v>68.770513854665708</c:v>
                </c:pt>
                <c:pt idx="260">
                  <c:v>69.001835180035926</c:v>
                </c:pt>
                <c:pt idx="261">
                  <c:v>69.232925356299404</c:v>
                </c:pt>
                <c:pt idx="262">
                  <c:v>69.46378439100522</c:v>
                </c:pt>
                <c:pt idx="263">
                  <c:v>69.694412288380889</c:v>
                </c:pt>
                <c:pt idx="264">
                  <c:v>69.924809049375682</c:v>
                </c:pt>
                <c:pt idx="265">
                  <c:v>70.15497467170384</c:v>
                </c:pt>
                <c:pt idx="266">
                  <c:v>70.384909149887704</c:v>
                </c:pt>
                <c:pt idx="267">
                  <c:v>70.614612475300746</c:v>
                </c:pt>
                <c:pt idx="268">
                  <c:v>70.844084636210525</c:v>
                </c:pt>
                <c:pt idx="269">
                  <c:v>71.073325617821467</c:v>
                </c:pt>
                <c:pt idx="270">
                  <c:v>71.302335402317652</c:v>
                </c:pt>
              </c:numCache>
            </c:numRef>
          </c:xVal>
          <c:yVal>
            <c:numRef>
              <c:f>'9ft'!$H$19:$H$289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5680"/>
        <c:axId val="637446072"/>
      </c:scatterChart>
      <c:valAx>
        <c:axId val="63744568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6072"/>
        <c:crosses val="max"/>
        <c:crossBetween val="midCat"/>
        <c:majorUnit val="2"/>
      </c:valAx>
      <c:valAx>
        <c:axId val="63744607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568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0.31153370005936898</c:v>
                </c:pt>
                <c:pt idx="2">
                  <c:v>0.62260920309002932</c:v>
                </c:pt>
                <c:pt idx="3">
                  <c:v>0.93322863945145584</c:v>
                </c:pt>
                <c:pt idx="4">
                  <c:v>1.2433941247784399</c:v>
                </c:pt>
                <c:pt idx="5">
                  <c:v>1.5531077600793262</c:v>
                </c:pt>
                <c:pt idx="6">
                  <c:v>1.8623716318330943</c:v>
                </c:pt>
                <c:pt idx="7">
                  <c:v>2.1711878120852983</c:v>
                </c:pt>
                <c:pt idx="8">
                  <c:v>2.4795583585428775</c:v>
                </c:pt>
                <c:pt idx="9">
                  <c:v>2.7874853146678538</c:v>
                </c:pt>
                <c:pt idx="10">
                  <c:v>3.0949707097699255</c:v>
                </c:pt>
                <c:pt idx="11">
                  <c:v>3.4020165590979765</c:v>
                </c:pt>
                <c:pt idx="12">
                  <c:v>3.7086248639305075</c:v>
                </c:pt>
                <c:pt idx="13">
                  <c:v>4.0147976116650073</c:v>
                </c:pt>
                <c:pt idx="14">
                  <c:v>4.3205367759062732</c:v>
                </c:pt>
                <c:pt idx="15">
                  <c:v>4.6258443165536978</c:v>
                </c:pt>
                <c:pt idx="16">
                  <c:v>4.9307221798875274</c:v>
                </c:pt>
                <c:pt idx="17">
                  <c:v>5.2351722986541125</c:v>
                </c:pt>
                <c:pt idx="18">
                  <c:v>5.5391965921501578</c:v>
                </c:pt>
                <c:pt idx="19">
                  <c:v>5.8427969663059853</c:v>
                </c:pt>
                <c:pt idx="20">
                  <c:v>6.1459753137678197</c:v>
                </c:pt>
                <c:pt idx="21">
                  <c:v>6.4487335139791142</c:v>
                </c:pt>
                <c:pt idx="22">
                  <c:v>6.7510734332609221</c:v>
                </c:pt>
                <c:pt idx="23">
                  <c:v>7.0529969248913282</c:v>
                </c:pt>
                <c:pt idx="24">
                  <c:v>7.3545058291839531</c:v>
                </c:pt>
                <c:pt idx="25">
                  <c:v>7.6556019735655401</c:v>
                </c:pt>
                <c:pt idx="26">
                  <c:v>7.9562871726526332</c:v>
                </c:pt>
                <c:pt idx="27">
                  <c:v>8.2565632283273658</c:v>
                </c:pt>
                <c:pt idx="28">
                  <c:v>8.5564319298123603</c:v>
                </c:pt>
                <c:pt idx="29">
                  <c:v>8.8558950537447583</c:v>
                </c:pt>
                <c:pt idx="30">
                  <c:v>9.1549543642493898</c:v>
                </c:pt>
                <c:pt idx="31">
                  <c:v>9.4536116130110859</c:v>
                </c:pt>
                <c:pt idx="32">
                  <c:v>9.7518685393461553</c:v>
                </c:pt>
                <c:pt idx="33">
                  <c:v>10.049726870273034</c:v>
                </c:pt>
                <c:pt idx="34">
                  <c:v>10.347188320582104</c:v>
                </c:pt>
                <c:pt idx="35">
                  <c:v>10.644254592904721</c:v>
                </c:pt>
                <c:pt idx="36">
                  <c:v>10.940927377781422</c:v>
                </c:pt>
                <c:pt idx="37">
                  <c:v>11.237208353729365</c:v>
                </c:pt>
                <c:pt idx="38">
                  <c:v>11.533099187308972</c:v>
                </c:pt>
                <c:pt idx="39">
                  <c:v>11.82860153318982</c:v>
                </c:pt>
                <c:pt idx="40">
                  <c:v>12.12371703421576</c:v>
                </c:pt>
                <c:pt idx="41">
                  <c:v>12.418447321469296</c:v>
                </c:pt>
                <c:pt idx="42">
                  <c:v>12.712794014335223</c:v>
                </c:pt>
                <c:pt idx="43">
                  <c:v>13.006758720563536</c:v>
                </c:pt>
                <c:pt idx="44">
                  <c:v>13.300343036331613</c:v>
                </c:pt>
                <c:pt idx="45">
                  <c:v>13.593548546305707</c:v>
                </c:pt>
                <c:pt idx="46">
                  <c:v>13.886376823701712</c:v>
                </c:pt>
                <c:pt idx="47">
                  <c:v>14.17882943034526</c:v>
                </c:pt>
                <c:pt idx="48">
                  <c:v>14.470907916731129</c:v>
                </c:pt>
                <c:pt idx="49">
                  <c:v>14.762613822081976</c:v>
                </c:pt>
                <c:pt idx="50">
                  <c:v>15.053948674406408</c:v>
                </c:pt>
                <c:pt idx="51">
                  <c:v>15.344913990556407</c:v>
                </c:pt>
                <c:pt idx="52">
                  <c:v>15.635511276284101</c:v>
                </c:pt>
                <c:pt idx="53">
                  <c:v>15.925742026297906</c:v>
                </c:pt>
                <c:pt idx="54">
                  <c:v>16.215607724318041</c:v>
                </c:pt>
                <c:pt idx="55">
                  <c:v>16.505109843131425</c:v>
                </c:pt>
                <c:pt idx="56">
                  <c:v>16.794249844645961</c:v>
                </c:pt>
                <c:pt idx="57">
                  <c:v>17.083029179944237</c:v>
                </c:pt>
                <c:pt idx="58">
                  <c:v>17.371449289336613</c:v>
                </c:pt>
                <c:pt idx="59">
                  <c:v>17.659511602413748</c:v>
                </c:pt>
                <c:pt idx="60">
                  <c:v>17.947217538098542</c:v>
                </c:pt>
                <c:pt idx="61">
                  <c:v>18.234568504697513</c:v>
                </c:pt>
                <c:pt idx="62">
                  <c:v>18.521565899951636</c:v>
                </c:pt>
                <c:pt idx="63">
                  <c:v>18.808211111086603</c:v>
                </c:pt>
                <c:pt idx="64">
                  <c:v>19.094505514862583</c:v>
                </c:pt>
                <c:pt idx="65">
                  <c:v>19.380450477623423</c:v>
                </c:pt>
                <c:pt idx="66">
                  <c:v>19.666047355345338</c:v>
                </c:pt>
                <c:pt idx="67">
                  <c:v>19.951297493685097</c:v>
                </c:pt>
                <c:pt idx="68">
                  <c:v>20.236202228027683</c:v>
                </c:pt>
                <c:pt idx="69">
                  <c:v>20.520762883533486</c:v>
                </c:pt>
                <c:pt idx="70">
                  <c:v>20.80498077518499</c:v>
                </c:pt>
                <c:pt idx="71">
                  <c:v>21.088857207832973</c:v>
                </c:pt>
                <c:pt idx="72">
                  <c:v>21.372393476242266</c:v>
                </c:pt>
                <c:pt idx="73">
                  <c:v>21.655590865137018</c:v>
                </c:pt>
                <c:pt idx="74">
                  <c:v>21.938450649245528</c:v>
                </c:pt>
                <c:pt idx="75">
                  <c:v>22.220974093344623</c:v>
                </c:pt>
                <c:pt idx="76">
                  <c:v>22.503162452303588</c:v>
                </c:pt>
                <c:pt idx="77">
                  <c:v>22.785016971127696</c:v>
                </c:pt>
                <c:pt idx="78">
                  <c:v>23.066538885001282</c:v>
                </c:pt>
                <c:pt idx="79">
                  <c:v>23.347729419330427</c:v>
                </c:pt>
                <c:pt idx="80">
                  <c:v>23.628589789785224</c:v>
                </c:pt>
                <c:pt idx="81">
                  <c:v>23.909121202341655</c:v>
                </c:pt>
                <c:pt idx="82">
                  <c:v>24.189324853323075</c:v>
                </c:pt>
                <c:pt idx="83">
                  <c:v>24.469201929441311</c:v>
                </c:pt>
                <c:pt idx="84">
                  <c:v>24.748753607837394</c:v>
                </c:pt>
                <c:pt idx="85">
                  <c:v>25.02798105612192</c:v>
                </c:pt>
                <c:pt idx="86">
                  <c:v>25.306885432415061</c:v>
                </c:pt>
                <c:pt idx="87">
                  <c:v>25.585467885386219</c:v>
                </c:pt>
                <c:pt idx="88">
                  <c:v>25.863729554293336</c:v>
                </c:pt>
                <c:pt idx="89">
                  <c:v>26.141671569021874</c:v>
                </c:pt>
                <c:pt idx="90">
                  <c:v>26.41929505012348</c:v>
                </c:pt>
                <c:pt idx="91">
                  <c:v>26.696601108854306</c:v>
                </c:pt>
                <c:pt idx="92">
                  <c:v>26.973590847213043</c:v>
                </c:pt>
                <c:pt idx="93">
                  <c:v>27.250265357978638</c:v>
                </c:pt>
                <c:pt idx="94">
                  <c:v>27.526625724747721</c:v>
                </c:pt>
                <c:pt idx="95">
                  <c:v>27.802673021971739</c:v>
                </c:pt>
                <c:pt idx="96">
                  <c:v>28.078408314993816</c:v>
                </c:pt>
                <c:pt idx="97">
                  <c:v>28.353832660085338</c:v>
                </c:pt>
                <c:pt idx="98">
                  <c:v>28.628947104482272</c:v>
                </c:pt>
                <c:pt idx="99">
                  <c:v>28.903752686421218</c:v>
                </c:pt>
                <c:pt idx="100">
                  <c:v>29.178250435175237</c:v>
                </c:pt>
                <c:pt idx="101">
                  <c:v>29.452441371089403</c:v>
                </c:pt>
                <c:pt idx="102">
                  <c:v>29.726326505616147</c:v>
                </c:pt>
                <c:pt idx="103">
                  <c:v>29.999906841350352</c:v>
                </c:pt>
                <c:pt idx="104">
                  <c:v>30.273183372064249</c:v>
                </c:pt>
                <c:pt idx="105">
                  <c:v>30.546157082742077</c:v>
                </c:pt>
                <c:pt idx="106">
                  <c:v>30.818828949614556</c:v>
                </c:pt>
                <c:pt idx="107">
                  <c:v>31.091199940193142</c:v>
                </c:pt>
                <c:pt idx="108">
                  <c:v>31.363271013304114</c:v>
                </c:pt>
                <c:pt idx="109">
                  <c:v>31.63504311912245</c:v>
                </c:pt>
                <c:pt idx="110">
                  <c:v>31.906517199205556</c:v>
                </c:pt>
                <c:pt idx="111">
                  <c:v>32.177694186526786</c:v>
                </c:pt>
                <c:pt idx="112">
                  <c:v>32.448575005508843</c:v>
                </c:pt>
                <c:pt idx="113">
                  <c:v>32.719160572056992</c:v>
                </c:pt>
                <c:pt idx="114">
                  <c:v>32.989451793592117</c:v>
                </c:pt>
                <c:pt idx="115">
                  <c:v>33.259449569083678</c:v>
                </c:pt>
                <c:pt idx="116">
                  <c:v>33.529154789082497</c:v>
                </c:pt>
                <c:pt idx="117">
                  <c:v>33.798568335753409</c:v>
                </c:pt>
                <c:pt idx="118">
                  <c:v>34.067691082907821</c:v>
                </c:pt>
                <c:pt idx="119">
                  <c:v>34.336523896036141</c:v>
                </c:pt>
                <c:pt idx="120">
                  <c:v>34.605067632340088</c:v>
                </c:pt>
                <c:pt idx="121">
                  <c:v>34.873323140764917</c:v>
                </c:pt>
                <c:pt idx="122">
                  <c:v>35.141291262031537</c:v>
                </c:pt>
                <c:pt idx="123">
                  <c:v>35.408972828668546</c:v>
                </c:pt>
                <c:pt idx="124">
                  <c:v>35.676368665044173</c:v>
                </c:pt>
                <c:pt idx="125">
                  <c:v>35.943479587398173</c:v>
                </c:pt>
                <c:pt idx="126">
                  <c:v>36.210306403873595</c:v>
                </c:pt>
                <c:pt idx="127">
                  <c:v>36.476849914548566</c:v>
                </c:pt>
                <c:pt idx="128">
                  <c:v>36.74311091146793</c:v>
                </c:pt>
                <c:pt idx="129">
                  <c:v>37.009090178674903</c:v>
                </c:pt>
                <c:pt idx="130">
                  <c:v>37.274788492242649</c:v>
                </c:pt>
                <c:pt idx="131">
                  <c:v>37.540206620305838</c:v>
                </c:pt>
                <c:pt idx="132">
                  <c:v>37.805345323092141</c:v>
                </c:pt>
                <c:pt idx="133">
                  <c:v>38.070205352953714</c:v>
                </c:pt>
                <c:pt idx="134">
                  <c:v>38.334787454398679</c:v>
                </c:pt>
                <c:pt idx="135">
                  <c:v>38.599092364122541</c:v>
                </c:pt>
                <c:pt idx="136">
                  <c:v>38.863120811039643</c:v>
                </c:pt>
                <c:pt idx="137">
                  <c:v>39.126873516314582</c:v>
                </c:pt>
                <c:pt idx="138">
                  <c:v>39.390351193393649</c:v>
                </c:pt>
                <c:pt idx="139">
                  <c:v>39.653554548036247</c:v>
                </c:pt>
                <c:pt idx="140">
                  <c:v>39.91648427834636</c:v>
                </c:pt>
                <c:pt idx="141">
                  <c:v>40.179141074803979</c:v>
                </c:pt>
                <c:pt idx="142">
                  <c:v>40.441525620296616</c:v>
                </c:pt>
                <c:pt idx="143">
                  <c:v>40.703638590150788</c:v>
                </c:pt>
                <c:pt idx="144">
                  <c:v>40.965480652163563</c:v>
                </c:pt>
                <c:pt idx="145">
                  <c:v>41.227052466634142</c:v>
                </c:pt>
                <c:pt idx="146">
                  <c:v>41.488354686395446</c:v>
                </c:pt>
                <c:pt idx="147">
                  <c:v>41.749387956845801</c:v>
                </c:pt>
                <c:pt idx="148">
                  <c:v>42.01015291598064</c:v>
                </c:pt>
                <c:pt idx="149">
                  <c:v>42.270650194424242</c:v>
                </c:pt>
                <c:pt idx="150">
                  <c:v>42.530880415461588</c:v>
                </c:pt>
                <c:pt idx="151">
                  <c:v>42.790844195070207</c:v>
                </c:pt>
                <c:pt idx="152">
                  <c:v>43.050542141952143</c:v>
                </c:pt>
                <c:pt idx="153">
                  <c:v>43.309974857565969</c:v>
                </c:pt>
                <c:pt idx="154">
                  <c:v>43.569142936158883</c:v>
                </c:pt>
                <c:pt idx="155">
                  <c:v>43.828046964798872</c:v>
                </c:pt>
                <c:pt idx="156">
                  <c:v>44.086687523406958</c:v>
                </c:pt>
                <c:pt idx="157">
                  <c:v>44.345065184789561</c:v>
                </c:pt>
                <c:pt idx="158">
                  <c:v>44.603180514670889</c:v>
                </c:pt>
                <c:pt idx="159">
                  <c:v>44.861034071725484</c:v>
                </c:pt>
                <c:pt idx="160">
                  <c:v>45.118626407610826</c:v>
                </c:pt>
                <c:pt idx="161">
                  <c:v>45.375958067000042</c:v>
                </c:pt>
                <c:pt idx="162">
                  <c:v>45.633029587614729</c:v>
                </c:pt>
                <c:pt idx="163">
                  <c:v>45.889841500257845</c:v>
                </c:pt>
                <c:pt idx="164">
                  <c:v>46.146394328846775</c:v>
                </c:pt>
                <c:pt idx="165">
                  <c:v>46.402688590446417</c:v>
                </c:pt>
                <c:pt idx="166">
                  <c:v>46.658724795302476</c:v>
                </c:pt>
                <c:pt idx="167">
                  <c:v>46.914503446874782</c:v>
                </c:pt>
                <c:pt idx="168">
                  <c:v>47.170025041870801</c:v>
                </c:pt>
                <c:pt idx="169">
                  <c:v>47.42529007027921</c:v>
                </c:pt>
                <c:pt idx="170">
                  <c:v>47.680299015403619</c:v>
                </c:pt>
                <c:pt idx="171">
                  <c:v>47.935052353896417</c:v>
                </c:pt>
                <c:pt idx="172">
                  <c:v>48.189550555792735</c:v>
                </c:pt>
                <c:pt idx="173">
                  <c:v>48.443794084544535</c:v>
                </c:pt>
                <c:pt idx="174">
                  <c:v>48.697783397054828</c:v>
                </c:pt>
                <c:pt idx="175">
                  <c:v>48.951518943712017</c:v>
                </c:pt>
                <c:pt idx="176">
                  <c:v>49.205001168424403</c:v>
                </c:pt>
                <c:pt idx="177">
                  <c:v>49.458230508654765</c:v>
                </c:pt>
                <c:pt idx="178">
                  <c:v>49.711207395455119</c:v>
                </c:pt>
                <c:pt idx="179">
                  <c:v>49.963932253501589</c:v>
                </c:pt>
                <c:pt idx="180">
                  <c:v>50.216405501129437</c:v>
                </c:pt>
                <c:pt idx="181">
                  <c:v>50.468627550368183</c:v>
                </c:pt>
                <c:pt idx="182">
                  <c:v>50.720598806976909</c:v>
                </c:pt>
                <c:pt idx="183">
                  <c:v>50.972319670479671</c:v>
                </c:pt>
                <c:pt idx="184">
                  <c:v>51.223790534201065</c:v>
                </c:pt>
                <c:pt idx="185">
                  <c:v>51.475011785301902</c:v>
                </c:pt>
                <c:pt idx="186">
                  <c:v>51.725983804815058</c:v>
                </c:pt>
                <c:pt idx="187">
                  <c:v>51.976706967681423</c:v>
                </c:pt>
                <c:pt idx="188">
                  <c:v>52.227181642786022</c:v>
                </c:pt>
                <c:pt idx="189">
                  <c:v>52.477408192994247</c:v>
                </c:pt>
                <c:pt idx="190">
                  <c:v>52.727386975188232</c:v>
                </c:pt>
                <c:pt idx="191">
                  <c:v>52.977118340303356</c:v>
                </c:pt>
                <c:pt idx="192">
                  <c:v>53.226602633364919</c:v>
                </c:pt>
                <c:pt idx="193">
                  <c:v>53.475840193524888</c:v>
                </c:pt>
                <c:pt idx="194">
                  <c:v>53.724831354098832</c:v>
                </c:pt>
                <c:pt idx="195">
                  <c:v>53.973576442602962</c:v>
                </c:pt>
                <c:pt idx="196">
                  <c:v>54.222075780791307</c:v>
                </c:pt>
                <c:pt idx="197">
                  <c:v>54.470329684693027</c:v>
                </c:pt>
                <c:pt idx="198">
                  <c:v>54.718338464649847</c:v>
                </c:pt>
                <c:pt idx="199">
                  <c:v>54.966102425353625</c:v>
                </c:pt>
                <c:pt idx="200">
                  <c:v>55.213621865884036</c:v>
                </c:pt>
                <c:pt idx="201">
                  <c:v>55.460897079746388</c:v>
                </c:pt>
                <c:pt idx="202">
                  <c:v>55.707928354909555</c:v>
                </c:pt>
                <c:pt idx="203">
                  <c:v>55.954715973844053</c:v>
                </c:pt>
                <c:pt idx="204">
                  <c:v>56.20126021356019</c:v>
                </c:pt>
                <c:pt idx="205">
                  <c:v>56.447561345646385</c:v>
                </c:pt>
                <c:pt idx="206">
                  <c:v>56.69361963630756</c:v>
                </c:pt>
                <c:pt idx="207">
                  <c:v>56.93943534640367</c:v>
                </c:pt>
                <c:pt idx="208">
                  <c:v>57.185008731488338</c:v>
                </c:pt>
                <c:pt idx="209">
                  <c:v>57.430340041847586</c:v>
                </c:pt>
                <c:pt idx="210">
                  <c:v>57.675429522538693</c:v>
                </c:pt>
                <c:pt idx="211">
                  <c:v>57.920277413429133</c:v>
                </c:pt>
                <c:pt idx="212">
                  <c:v>58.164883949235637</c:v>
                </c:pt>
                <c:pt idx="213">
                  <c:v>58.40924935956334</c:v>
                </c:pt>
                <c:pt idx="214">
                  <c:v>58.65337386894501</c:v>
                </c:pt>
                <c:pt idx="215">
                  <c:v>58.897257696880409</c:v>
                </c:pt>
                <c:pt idx="216">
                  <c:v>59.140901057875702</c:v>
                </c:pt>
                <c:pt idx="217">
                  <c:v>59.384304161482973</c:v>
                </c:pt>
                <c:pt idx="218">
                  <c:v>59.62746721233983</c:v>
                </c:pt>
                <c:pt idx="219">
                  <c:v>59.870390410209083</c:v>
                </c:pt>
                <c:pt idx="220">
                  <c:v>60.113073950018482</c:v>
                </c:pt>
                <c:pt idx="221">
                  <c:v>60.355518021900558</c:v>
                </c:pt>
                <c:pt idx="222">
                  <c:v>60.597722811232536</c:v>
                </c:pt>
                <c:pt idx="223">
                  <c:v>60.839688498676288</c:v>
                </c:pt>
                <c:pt idx="224">
                  <c:v>61.081415260218371</c:v>
                </c:pt>
                <c:pt idx="225">
                  <c:v>61.322903267210123</c:v>
                </c:pt>
                <c:pt idx="226">
                  <c:v>61.564152686407802</c:v>
                </c:pt>
                <c:pt idx="227">
                  <c:v>61.805163680012818</c:v>
                </c:pt>
                <c:pt idx="228">
                  <c:v>62.04593640571197</c:v>
                </c:pt>
                <c:pt idx="229">
                  <c:v>62.286471016717755</c:v>
                </c:pt>
                <c:pt idx="230">
                  <c:v>62.526767661808719</c:v>
                </c:pt>
                <c:pt idx="231">
                  <c:v>62.76682648536984</c:v>
                </c:pt>
                <c:pt idx="232">
                  <c:v>63.006647627432955</c:v>
                </c:pt>
                <c:pt idx="233">
                  <c:v>63.246231223717217</c:v>
                </c:pt>
                <c:pt idx="234">
                  <c:v>63.485577405669581</c:v>
                </c:pt>
                <c:pt idx="235">
                  <c:v>63.724686300505311</c:v>
                </c:pt>
                <c:pt idx="236">
                  <c:v>63.96355803124851</c:v>
                </c:pt>
                <c:pt idx="237">
                  <c:v>64.202192716772672</c:v>
                </c:pt>
                <c:pt idx="238">
                  <c:v>64.440590471841247</c:v>
                </c:pt>
                <c:pt idx="239">
                  <c:v>64.678751407148212</c:v>
                </c:pt>
                <c:pt idx="240">
                  <c:v>64.916675629358664</c:v>
                </c:pt>
                <c:pt idx="241">
                  <c:v>65.154363241149355</c:v>
                </c:pt>
                <c:pt idx="242">
                  <c:v>65.391814341249329</c:v>
                </c:pt>
                <c:pt idx="243">
                  <c:v>65.629029024480474</c:v>
                </c:pt>
                <c:pt idx="244">
                  <c:v>65.86600738179807</c:v>
                </c:pt>
                <c:pt idx="245">
                  <c:v>66.102749500331356</c:v>
                </c:pt>
                <c:pt idx="246">
                  <c:v>66.339255463424081</c:v>
                </c:pt>
                <c:pt idx="247">
                  <c:v>66.575525350674994</c:v>
                </c:pt>
                <c:pt idx="248">
                  <c:v>66.811559237978329</c:v>
                </c:pt>
                <c:pt idx="249">
                  <c:v>67.04735719756431</c:v>
                </c:pt>
                <c:pt idx="250">
                  <c:v>67.282919298039516</c:v>
                </c:pt>
                <c:pt idx="251">
                  <c:v>67.518245604427321</c:v>
                </c:pt>
                <c:pt idx="252">
                  <c:v>67.75333617820823</c:v>
                </c:pt>
                <c:pt idx="253">
                  <c:v>67.988191077360199</c:v>
                </c:pt>
                <c:pt idx="254">
                  <c:v>68.222810356398881</c:v>
                </c:pt>
                <c:pt idx="255">
                  <c:v>68.457194066417856</c:v>
                </c:pt>
                <c:pt idx="256">
                  <c:v>68.691342255128745</c:v>
                </c:pt>
                <c:pt idx="257">
                  <c:v>68.925254966901363</c:v>
                </c:pt>
                <c:pt idx="258">
                  <c:v>69.158932242803729</c:v>
                </c:pt>
                <c:pt idx="259">
                  <c:v>69.392374120642003</c:v>
                </c:pt>
                <c:pt idx="260">
                  <c:v>69.625580635000446</c:v>
                </c:pt>
                <c:pt idx="261">
                  <c:v>69.858551817281196</c:v>
                </c:pt>
                <c:pt idx="262">
                  <c:v>70.091287695744043</c:v>
                </c:pt>
                <c:pt idx="263">
                  <c:v>70.32378829554608</c:v>
                </c:pt>
                <c:pt idx="264">
                  <c:v>70.556053638781307</c:v>
                </c:pt>
                <c:pt idx="265">
                  <c:v>70.788083744520122</c:v>
                </c:pt>
                <c:pt idx="266">
                  <c:v>71.019878628848701</c:v>
                </c:pt>
                <c:pt idx="267">
                  <c:v>71.251438304908348</c:v>
                </c:pt>
                <c:pt idx="268">
                  <c:v>71.482762782934699</c:v>
                </c:pt>
                <c:pt idx="269">
                  <c:v>71.713852070296809</c:v>
                </c:pt>
                <c:pt idx="270">
                  <c:v>71.944706171536197</c:v>
                </c:pt>
              </c:numCache>
            </c:numRef>
          </c:xVal>
          <c:yVal>
            <c:numRef>
              <c:f>'10ft'!$E$19:$E$289</c:f>
              <c:numCache>
                <c:formatCode>General</c:formatCode>
                <c:ptCount val="271"/>
                <c:pt idx="0">
                  <c:v>1.1297674566469604</c:v>
                </c:pt>
                <c:pt idx="1">
                  <c:v>1.3374301840871272</c:v>
                </c:pt>
                <c:pt idx="2">
                  <c:v>1.5436292203186037</c:v>
                </c:pt>
                <c:pt idx="3">
                  <c:v>1.7483676835359607</c:v>
                </c:pt>
                <c:pt idx="4">
                  <c:v>1.9516486688454453</c:v>
                </c:pt>
                <c:pt idx="5">
                  <c:v>2.1534752484551416</c:v>
                </c:pt>
                <c:pt idx="6">
                  <c:v>2.353850471863483</c:v>
                </c:pt>
                <c:pt idx="7">
                  <c:v>2.5527773660461346</c:v>
                </c:pt>
                <c:pt idx="8">
                  <c:v>2.7502589356412748</c:v>
                </c:pt>
                <c:pt idx="9">
                  <c:v>2.9462981631332954</c:v>
                </c:pt>
                <c:pt idx="10">
                  <c:v>3.1408980090349439</c:v>
                </c:pt>
                <c:pt idx="11">
                  <c:v>3.3340614120679328</c:v>
                </c:pt>
                <c:pt idx="12">
                  <c:v>3.5257912893420364</c:v>
                </c:pt>
                <c:pt idx="13">
                  <c:v>3.7160905365326951</c:v>
                </c:pt>
                <c:pt idx="14">
                  <c:v>3.9049620280571546</c:v>
                </c:pt>
                <c:pt idx="15">
                  <c:v>4.0924086172491565</c:v>
                </c:pt>
                <c:pt idx="16">
                  <c:v>4.2784331365322039</c:v>
                </c:pt>
                <c:pt idx="17">
                  <c:v>4.4630383975914203</c:v>
                </c:pt>
                <c:pt idx="18">
                  <c:v>4.6462271915440274</c:v>
                </c:pt>
                <c:pt idx="19">
                  <c:v>4.8280022891084595</c:v>
                </c:pt>
                <c:pt idx="20">
                  <c:v>5.0083664407721322</c:v>
                </c:pt>
                <c:pt idx="21">
                  <c:v>5.187322376957888</c:v>
                </c:pt>
                <c:pt idx="22">
                  <c:v>5.3648728081891424</c:v>
                </c:pt>
                <c:pt idx="23">
                  <c:v>5.5410204252537394</c:v>
                </c:pt>
                <c:pt idx="24">
                  <c:v>5.7157678993665479</c:v>
                </c:pt>
                <c:pt idx="25">
                  <c:v>5.889117882330809</c:v>
                </c:pt>
                <c:pt idx="26">
                  <c:v>6.0610730066982557</c:v>
                </c:pt>
                <c:pt idx="27">
                  <c:v>6.2316358859280259</c:v>
                </c:pt>
                <c:pt idx="28">
                  <c:v>6.4008091145443835</c:v>
                </c:pt>
                <c:pt idx="29">
                  <c:v>6.568595268293266</c:v>
                </c:pt>
                <c:pt idx="30">
                  <c:v>6.7349969042976818</c:v>
                </c:pt>
                <c:pt idx="31">
                  <c:v>6.9000165612119639</c:v>
                </c:pt>
                <c:pt idx="32">
                  <c:v>7.0636567593749087</c:v>
                </c:pt>
                <c:pt idx="33">
                  <c:v>7.2259200009618123</c:v>
                </c:pt>
                <c:pt idx="34">
                  <c:v>7.3868087701354179</c:v>
                </c:pt>
                <c:pt idx="35">
                  <c:v>7.5463255331957964</c:v>
                </c:pt>
                <c:pt idx="36">
                  <c:v>7.7044727387291738</c:v>
                </c:pt>
                <c:pt idx="37">
                  <c:v>7.8612528177557248</c:v>
                </c:pt>
                <c:pt idx="38">
                  <c:v>8.0166681838763427</c:v>
                </c:pt>
                <c:pt idx="39">
                  <c:v>8.1707212334184085</c:v>
                </c:pt>
                <c:pt idx="40">
                  <c:v>8.3234143455805665</c:v>
                </c:pt>
                <c:pt idx="41">
                  <c:v>8.4747498825765355</c:v>
                </c:pt>
                <c:pt idx="42">
                  <c:v>8.6247301897779547</c:v>
                </c:pt>
                <c:pt idx="43">
                  <c:v>8.7733575958562877</c:v>
                </c:pt>
                <c:pt idx="44">
                  <c:v>8.9206344129238015</c:v>
                </c:pt>
                <c:pt idx="45">
                  <c:v>9.066562936673634</c:v>
                </c:pt>
                <c:pt idx="46">
                  <c:v>9.2111454465189571</c:v>
                </c:pt>
                <c:pt idx="47">
                  <c:v>9.3543842057312609</c:v>
                </c:pt>
                <c:pt idx="48">
                  <c:v>9.496281461577766</c:v>
                </c:pt>
                <c:pt idx="49">
                  <c:v>9.6368394454579764</c:v>
                </c:pt>
                <c:pt idx="50">
                  <c:v>9.776060373039396</c:v>
                </c:pt>
                <c:pt idx="51">
                  <c:v>9.9139464443924137</c:v>
                </c:pt>
                <c:pt idx="52">
                  <c:v>10.050499844124367</c:v>
                </c:pt>
                <c:pt idx="53">
                  <c:v>10.185722741512816</c:v>
                </c:pt>
                <c:pt idx="54">
                  <c:v>10.319617290638014</c:v>
                </c:pt>
                <c:pt idx="55">
                  <c:v>10.452185630514617</c:v>
                </c:pt>
                <c:pt idx="56">
                  <c:v>10.583429885222609</c:v>
                </c:pt>
                <c:pt idx="57">
                  <c:v>10.713352164037499</c:v>
                </c:pt>
                <c:pt idx="58">
                  <c:v>10.84195456155976</c:v>
                </c:pt>
                <c:pt idx="59">
                  <c:v>10.969239157843553</c:v>
                </c:pt>
                <c:pt idx="60">
                  <c:v>11.095208018524731</c:v>
                </c:pt>
                <c:pt idx="61">
                  <c:v>11.219863194948138</c:v>
                </c:pt>
                <c:pt idx="62">
                  <c:v>11.34320672429422</c:v>
                </c:pt>
                <c:pt idx="63">
                  <c:v>11.465240629704955</c:v>
                </c:pt>
                <c:pt idx="64">
                  <c:v>11.585966920409112</c:v>
                </c:pt>
                <c:pt idx="65">
                  <c:v>11.705387591846858</c:v>
                </c:pt>
                <c:pt idx="66">
                  <c:v>11.823504625793708</c:v>
                </c:pt>
                <c:pt idx="67">
                  <c:v>11.940319990483845</c:v>
                </c:pt>
                <c:pt idx="68">
                  <c:v>12.055835640732814</c:v>
                </c:pt>
                <c:pt idx="69">
                  <c:v>12.170053518059602</c:v>
                </c:pt>
                <c:pt idx="70">
                  <c:v>12.282975550808105</c:v>
                </c:pt>
                <c:pt idx="71">
                  <c:v>12.394603654268012</c:v>
                </c:pt>
                <c:pt idx="72">
                  <c:v>12.504939730795092</c:v>
                </c:pt>
                <c:pt idx="73">
                  <c:v>12.613985669930912</c:v>
                </c:pt>
                <c:pt idx="74">
                  <c:v>12.721743348521986</c:v>
                </c:pt>
                <c:pt idx="75">
                  <c:v>12.828214630838373</c:v>
                </c:pt>
                <c:pt idx="76">
                  <c:v>12.933401368691715</c:v>
                </c:pt>
                <c:pt idx="77">
                  <c:v>13.037305401552752</c:v>
                </c:pt>
                <c:pt idx="78">
                  <c:v>13.139928556668293</c:v>
                </c:pt>
                <c:pt idx="79">
                  <c:v>13.241272649177679</c:v>
                </c:pt>
                <c:pt idx="80">
                  <c:v>13.341339482228721</c:v>
                </c:pt>
                <c:pt idx="81">
                  <c:v>13.440130847093142</c:v>
                </c:pt>
                <c:pt idx="82">
                  <c:v>13.537648523281522</c:v>
                </c:pt>
                <c:pt idx="83">
                  <c:v>13.633894278657753</c:v>
                </c:pt>
                <c:pt idx="84">
                  <c:v>13.72886986955301</c:v>
                </c:pt>
                <c:pt idx="85">
                  <c:v>13.822577040879262</c:v>
                </c:pt>
                <c:pt idx="86">
                  <c:v>13.9150175262423</c:v>
                </c:pt>
                <c:pt idx="87">
                  <c:v>14.006193048054325</c:v>
                </c:pt>
                <c:pt idx="88">
                  <c:v>14.096105317646073</c:v>
                </c:pt>
                <c:pt idx="89">
                  <c:v>14.184756035378502</c:v>
                </c:pt>
                <c:pt idx="90">
                  <c:v>14.272146890754042</c:v>
                </c:pt>
                <c:pt idx="91">
                  <c:v>14.358279562527409</c:v>
                </c:pt>
                <c:pt idx="92">
                  <c:v>14.443155718816003</c:v>
                </c:pt>
                <c:pt idx="93">
                  <c:v>14.52677701720989</c:v>
                </c:pt>
                <c:pt idx="94">
                  <c:v>14.609145104881357</c:v>
                </c:pt>
                <c:pt idx="95">
                  <c:v>14.690261618694086</c:v>
                </c:pt>
                <c:pt idx="96">
                  <c:v>14.770128185311904</c:v>
                </c:pt>
                <c:pt idx="97">
                  <c:v>14.848746421307158</c:v>
                </c:pt>
                <c:pt idx="98">
                  <c:v>14.92611793326869</c:v>
                </c:pt>
                <c:pt idx="99">
                  <c:v>15.002244317909435</c:v>
                </c:pt>
                <c:pt idx="100">
                  <c:v>15.077127162173637</c:v>
                </c:pt>
                <c:pt idx="101">
                  <c:v>15.150768043343694</c:v>
                </c:pt>
                <c:pt idx="102">
                  <c:v>15.223168529146639</c:v>
                </c:pt>
                <c:pt idx="103">
                  <c:v>15.294330177860241</c:v>
                </c:pt>
                <c:pt idx="104">
                  <c:v>15.364254538418772</c:v>
                </c:pt>
                <c:pt idx="105">
                  <c:v>15.432943150518394</c:v>
                </c:pt>
                <c:pt idx="106">
                  <c:v>15.500397544722212</c:v>
                </c:pt>
                <c:pt idx="107">
                  <c:v>15.566619242564974</c:v>
                </c:pt>
                <c:pt idx="108">
                  <c:v>15.631609756657424</c:v>
                </c:pt>
                <c:pt idx="109">
                  <c:v>15.695370590790324</c:v>
                </c:pt>
                <c:pt idx="110">
                  <c:v>15.757903240038129</c:v>
                </c:pt>
                <c:pt idx="111">
                  <c:v>15.819209190862338</c:v>
                </c:pt>
                <c:pt idx="112">
                  <c:v>15.879289921214514</c:v>
                </c:pt>
                <c:pt idx="113">
                  <c:v>15.938146900638968</c:v>
                </c:pt>
                <c:pt idx="114">
                  <c:v>15.995781590375127</c:v>
                </c:pt>
                <c:pt idx="115">
                  <c:v>16.052195443459585</c:v>
                </c:pt>
                <c:pt idx="116">
                  <c:v>16.107389904827812</c:v>
                </c:pt>
                <c:pt idx="117">
                  <c:v>16.161366411415585</c:v>
                </c:pt>
                <c:pt idx="118">
                  <c:v>16.214126392260056</c:v>
                </c:pt>
                <c:pt idx="119">
                  <c:v>16.265671268600546</c:v>
                </c:pt>
                <c:pt idx="120">
                  <c:v>16.316002453979007</c:v>
                </c:pt>
                <c:pt idx="121">
                  <c:v>16.365121354340179</c:v>
                </c:pt>
                <c:pt idx="122">
                  <c:v>16.413029368131447</c:v>
                </c:pt>
                <c:pt idx="123">
                  <c:v>16.459727886402369</c:v>
                </c:pt>
                <c:pt idx="124">
                  <c:v>16.505218292903923</c:v>
                </c:pt>
                <c:pt idx="125">
                  <c:v>16.549501964187431</c:v>
                </c:pt>
                <c:pt idx="126">
                  <c:v>16.592580269703184</c:v>
                </c:pt>
                <c:pt idx="127">
                  <c:v>16.634454571898772</c:v>
                </c:pt>
                <c:pt idx="128">
                  <c:v>16.675126226317087</c:v>
                </c:pt>
                <c:pt idx="129">
                  <c:v>16.714596581694046</c:v>
                </c:pt>
                <c:pt idx="130">
                  <c:v>16.752866980056005</c:v>
                </c:pt>
                <c:pt idx="131">
                  <c:v>16.789938756816863</c:v>
                </c:pt>
                <c:pt idx="132">
                  <c:v>16.825813240874865</c:v>
                </c:pt>
                <c:pt idx="133">
                  <c:v>16.860491754709106</c:v>
                </c:pt>
                <c:pt idx="134">
                  <c:v>16.893975614475721</c:v>
                </c:pt>
                <c:pt idx="135">
                  <c:v>16.926266130103787</c:v>
                </c:pt>
                <c:pt idx="136">
                  <c:v>16.9573646053909</c:v>
                </c:pt>
                <c:pt idx="137">
                  <c:v>16.987272338098457</c:v>
                </c:pt>
                <c:pt idx="138">
                  <c:v>17.015990620046626</c:v>
                </c:pt>
                <c:pt idx="139">
                  <c:v>17.043520737209011</c:v>
                </c:pt>
                <c:pt idx="140">
                  <c:v>17.069863969806999</c:v>
                </c:pt>
                <c:pt idx="141">
                  <c:v>17.095021592403803</c:v>
                </c:pt>
                <c:pt idx="142">
                  <c:v>17.118994873998194</c:v>
                </c:pt>
                <c:pt idx="143">
                  <c:v>17.141785078117891</c:v>
                </c:pt>
                <c:pt idx="144">
                  <c:v>17.163393462912683</c:v>
                </c:pt>
                <c:pt idx="145">
                  <c:v>17.183821281247187</c:v>
                </c:pt>
                <c:pt idx="146">
                  <c:v>17.2030697807933</c:v>
                </c:pt>
                <c:pt idx="147">
                  <c:v>17.221140204122328</c:v>
                </c:pt>
                <c:pt idx="148">
                  <c:v>17.238033788796798</c:v>
                </c:pt>
                <c:pt idx="149">
                  <c:v>17.253751767461925</c:v>
                </c:pt>
                <c:pt idx="150">
                  <c:v>17.268295367936751</c:v>
                </c:pt>
                <c:pt idx="151">
                  <c:v>17.281665813304965</c:v>
                </c:pt>
                <c:pt idx="152">
                  <c:v>17.293864322005362</c:v>
                </c:pt>
                <c:pt idx="153">
                  <c:v>17.304892107921976</c:v>
                </c:pt>
                <c:pt idx="154">
                  <c:v>17.314750380473875</c:v>
                </c:pt>
                <c:pt idx="155">
                  <c:v>17.323440344704593</c:v>
                </c:pt>
                <c:pt idx="156">
                  <c:v>17.330963201371226</c:v>
                </c:pt>
                <c:pt idx="157">
                  <c:v>17.337320147033168</c:v>
                </c:pt>
                <c:pt idx="158">
                  <c:v>17.342512374140494</c:v>
                </c:pt>
                <c:pt idx="159">
                  <c:v>17.346541071121983</c:v>
                </c:pt>
                <c:pt idx="160">
                  <c:v>17.349407422472765</c:v>
                </c:pt>
                <c:pt idx="161">
                  <c:v>17.351112608841618</c:v>
                </c:pt>
                <c:pt idx="162">
                  <c:v>17.351657807117881</c:v>
                </c:pt>
                <c:pt idx="163">
                  <c:v>17.351044190518003</c:v>
                </c:pt>
                <c:pt idx="164">
                  <c:v>17.349272928671688</c:v>
                </c:pt>
                <c:pt idx="165">
                  <c:v>17.346345187707687</c:v>
                </c:pt>
                <c:pt idx="166">
                  <c:v>17.342262130339179</c:v>
                </c:pt>
                <c:pt idx="167">
                  <c:v>17.337024915948771</c:v>
                </c:pt>
                <c:pt idx="168">
                  <c:v>17.330634700673098</c:v>
                </c:pt>
                <c:pt idx="169">
                  <c:v>17.323092637487026</c:v>
                </c:pt>
                <c:pt idx="170">
                  <c:v>17.314399876287435</c:v>
                </c:pt>
                <c:pt idx="171">
                  <c:v>17.304557563976612</c:v>
                </c:pt>
                <c:pt idx="172">
                  <c:v>17.293566844545214</c:v>
                </c:pt>
                <c:pt idx="173">
                  <c:v>17.281428859154826</c:v>
                </c:pt>
                <c:pt idx="174">
                  <c:v>17.268144746220077</c:v>
                </c:pt>
                <c:pt idx="175">
                  <c:v>17.253715641490352</c:v>
                </c:pt>
                <c:pt idx="176">
                  <c:v>17.238142678131041</c:v>
                </c:pt>
                <c:pt idx="177">
                  <c:v>17.221426986804381</c:v>
                </c:pt>
                <c:pt idx="178">
                  <c:v>17.203569695749835</c:v>
                </c:pt>
                <c:pt idx="179">
                  <c:v>17.184571930864024</c:v>
                </c:pt>
                <c:pt idx="180">
                  <c:v>17.164434815780226</c:v>
                </c:pt>
                <c:pt idx="181">
                  <c:v>17.143159471947392</c:v>
                </c:pt>
                <c:pt idx="182">
                  <c:v>17.120747018708723</c:v>
                </c:pt>
                <c:pt idx="183">
                  <c:v>17.097198573379764</c:v>
                </c:pt>
                <c:pt idx="184">
                  <c:v>17.072515251326042</c:v>
                </c:pt>
                <c:pt idx="185">
                  <c:v>17.046698166040215</c:v>
                </c:pt>
                <c:pt idx="186">
                  <c:v>17.01974842921874</c:v>
                </c:pt>
                <c:pt idx="187">
                  <c:v>16.991667150838069</c:v>
                </c:pt>
                <c:pt idx="188">
                  <c:v>16.962455439230339</c:v>
                </c:pt>
                <c:pt idx="189">
                  <c:v>16.932114401158582</c:v>
                </c:pt>
                <c:pt idx="190">
                  <c:v>16.900645141891417</c:v>
                </c:pt>
                <c:pt idx="191">
                  <c:v>16.868048765277248</c:v>
                </c:pt>
                <c:pt idx="192">
                  <c:v>16.834326373817955</c:v>
                </c:pt>
                <c:pt idx="193">
                  <c:v>16.799479068742066</c:v>
                </c:pt>
                <c:pt idx="194">
                  <c:v>16.763507950077408</c:v>
                </c:pt>
                <c:pt idx="195">
                  <c:v>16.726414116723237</c:v>
                </c:pt>
                <c:pt idx="196">
                  <c:v>16.688198666521849</c:v>
                </c:pt>
                <c:pt idx="197">
                  <c:v>16.648862696329637</c:v>
                </c:pt>
                <c:pt idx="198">
                  <c:v>16.608407302087627</c:v>
                </c:pt>
                <c:pt idx="199">
                  <c:v>16.566833578891476</c:v>
                </c:pt>
                <c:pt idx="200">
                  <c:v>16.524142621060911</c:v>
                </c:pt>
                <c:pt idx="201">
                  <c:v>16.48033552220862</c:v>
                </c:pt>
                <c:pt idx="202">
                  <c:v>16.435413375308595</c:v>
                </c:pt>
                <c:pt idx="203">
                  <c:v>16.38937727276392</c:v>
                </c:pt>
                <c:pt idx="204">
                  <c:v>16.342228306473974</c:v>
                </c:pt>
                <c:pt idx="205">
                  <c:v>16.293967567901095</c:v>
                </c:pt>
                <c:pt idx="206">
                  <c:v>16.244596148136651</c:v>
                </c:pt>
                <c:pt idx="207">
                  <c:v>16.194115137966545</c:v>
                </c:pt>
                <c:pt idx="208">
                  <c:v>16.142525627936148</c:v>
                </c:pt>
                <c:pt idx="209">
                  <c:v>16.089828708414633</c:v>
                </c:pt>
                <c:pt idx="210">
                  <c:v>16.036025469658732</c:v>
                </c:pt>
                <c:pt idx="211">
                  <c:v>15.981117001875901</c:v>
                </c:pt>
                <c:pt idx="212">
                  <c:v>15.925104395286898</c:v>
                </c:pt>
                <c:pt idx="213">
                  <c:v>15.86798874018775</c:v>
                </c:pt>
                <c:pt idx="214">
                  <c:v>15.80977112701113</c:v>
                </c:pt>
                <c:pt idx="215">
                  <c:v>15.75045264638713</c:v>
                </c:pt>
                <c:pt idx="216">
                  <c:v>15.690034389203415</c:v>
                </c:pt>
                <c:pt idx="217">
                  <c:v>15.628517446664787</c:v>
                </c:pt>
                <c:pt idx="218">
                  <c:v>15.565902910352115</c:v>
                </c:pt>
                <c:pt idx="219">
                  <c:v>15.50219187228066</c:v>
                </c:pt>
                <c:pt idx="220">
                  <c:v>15.437385424957784</c:v>
                </c:pt>
                <c:pt idx="221">
                  <c:v>15.371484661440027</c:v>
                </c:pt>
                <c:pt idx="222">
                  <c:v>15.304490675389568</c:v>
                </c:pt>
                <c:pt idx="223">
                  <c:v>15.236404561130055</c:v>
                </c:pt>
                <c:pt idx="224">
                  <c:v>15.167227413701807</c:v>
                </c:pt>
                <c:pt idx="225">
                  <c:v>15.096960328916385</c:v>
                </c:pt>
                <c:pt idx="226">
                  <c:v>15.025604403410528</c:v>
                </c:pt>
                <c:pt idx="227">
                  <c:v>14.953160734699454</c:v>
                </c:pt>
                <c:pt idx="228">
                  <c:v>14.879630421229527</c:v>
                </c:pt>
                <c:pt idx="229">
                  <c:v>14.805014562430271</c:v>
                </c:pt>
                <c:pt idx="230">
                  <c:v>14.729314258765767</c:v>
                </c:pt>
                <c:pt idx="231">
                  <c:v>14.652530611785377</c:v>
                </c:pt>
                <c:pt idx="232">
                  <c:v>14.574664724173848</c:v>
                </c:pt>
                <c:pt idx="233">
                  <c:v>14.49571769980076</c:v>
                </c:pt>
                <c:pt idx="234">
                  <c:v>14.415690643769322</c:v>
                </c:pt>
                <c:pt idx="235">
                  <c:v>14.334584662464531</c:v>
                </c:pt>
                <c:pt idx="236">
                  <c:v>14.252400863600673</c:v>
                </c:pt>
                <c:pt idx="237">
                  <c:v>14.16914035626818</c:v>
                </c:pt>
                <c:pt idx="238">
                  <c:v>14.084804250979822</c:v>
                </c:pt>
                <c:pt idx="239">
                  <c:v>13.999393659716269</c:v>
                </c:pt>
                <c:pt idx="240">
                  <c:v>13.912909695970978</c:v>
                </c:pt>
                <c:pt idx="241">
                  <c:v>13.825353474794444</c:v>
                </c:pt>
                <c:pt idx="242">
                  <c:v>13.736726112837786</c:v>
                </c:pt>
                <c:pt idx="243">
                  <c:v>13.647028728395687</c:v>
                </c:pt>
                <c:pt idx="244">
                  <c:v>13.556262441448675</c:v>
                </c:pt>
                <c:pt idx="245">
                  <c:v>13.464428373704751</c:v>
                </c:pt>
                <c:pt idx="246">
                  <c:v>13.371527648640365</c:v>
                </c:pt>
                <c:pt idx="247">
                  <c:v>13.277561391540736</c:v>
                </c:pt>
                <c:pt idx="248">
                  <c:v>13.18253072953952</c:v>
                </c:pt>
                <c:pt idx="249">
                  <c:v>13.086436791657823</c:v>
                </c:pt>
                <c:pt idx="250">
                  <c:v>12.989280708842564</c:v>
                </c:pt>
                <c:pt idx="251">
                  <c:v>12.891063614004187</c:v>
                </c:pt>
                <c:pt idx="252">
                  <c:v>12.791786642053712</c:v>
                </c:pt>
                <c:pt idx="253">
                  <c:v>12.691450929939151</c:v>
                </c:pt>
                <c:pt idx="254">
                  <c:v>12.590057616681261</c:v>
                </c:pt>
                <c:pt idx="255">
                  <c:v>12.487607843408655</c:v>
                </c:pt>
                <c:pt idx="256">
                  <c:v>12.38410275339227</c:v>
                </c:pt>
                <c:pt idx="257">
                  <c:v>12.279543492079172</c:v>
                </c:pt>
                <c:pt idx="258">
                  <c:v>12.17393120712574</c:v>
                </c:pt>
                <c:pt idx="259">
                  <c:v>12.067267048430185</c:v>
                </c:pt>
                <c:pt idx="260">
                  <c:v>11.959552168164441</c:v>
                </c:pt>
                <c:pt idx="261">
                  <c:v>11.850787720805409</c:v>
                </c:pt>
                <c:pt idx="262">
                  <c:v>11.740974863165567</c:v>
                </c:pt>
                <c:pt idx="263">
                  <c:v>11.630114754422941</c:v>
                </c:pt>
                <c:pt idx="264">
                  <c:v>11.518208556150441</c:v>
                </c:pt>
                <c:pt idx="265">
                  <c:v>11.405257432344563</c:v>
                </c:pt>
                <c:pt idx="266">
                  <c:v>11.291262549453466</c:v>
                </c:pt>
                <c:pt idx="267">
                  <c:v>11.176225076404412</c:v>
                </c:pt>
                <c:pt idx="268">
                  <c:v>11.060146184630591</c:v>
                </c:pt>
                <c:pt idx="269">
                  <c:v>10.94302704809731</c:v>
                </c:pt>
                <c:pt idx="270">
                  <c:v>10.824868843327572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0.31153370005936898</c:v>
                </c:pt>
                <c:pt idx="2">
                  <c:v>0.62260920309002932</c:v>
                </c:pt>
                <c:pt idx="3">
                  <c:v>0.93322863945145584</c:v>
                </c:pt>
                <c:pt idx="4">
                  <c:v>1.2433941247784399</c:v>
                </c:pt>
                <c:pt idx="5">
                  <c:v>1.5531077600793262</c:v>
                </c:pt>
                <c:pt idx="6">
                  <c:v>1.8623716318330943</c:v>
                </c:pt>
                <c:pt idx="7">
                  <c:v>2.1711878120852983</c:v>
                </c:pt>
                <c:pt idx="8">
                  <c:v>2.4795583585428775</c:v>
                </c:pt>
                <c:pt idx="9">
                  <c:v>2.7874853146678538</c:v>
                </c:pt>
                <c:pt idx="10">
                  <c:v>3.0949707097699255</c:v>
                </c:pt>
                <c:pt idx="11">
                  <c:v>3.4020165590979765</c:v>
                </c:pt>
                <c:pt idx="12">
                  <c:v>3.7086248639305075</c:v>
                </c:pt>
                <c:pt idx="13">
                  <c:v>4.0147976116650073</c:v>
                </c:pt>
                <c:pt idx="14">
                  <c:v>4.3205367759062732</c:v>
                </c:pt>
                <c:pt idx="15">
                  <c:v>4.6258443165536978</c:v>
                </c:pt>
                <c:pt idx="16">
                  <c:v>4.9307221798875274</c:v>
                </c:pt>
                <c:pt idx="17">
                  <c:v>5.2351722986541125</c:v>
                </c:pt>
                <c:pt idx="18">
                  <c:v>5.5391965921501578</c:v>
                </c:pt>
                <c:pt idx="19">
                  <c:v>5.8427969663059853</c:v>
                </c:pt>
                <c:pt idx="20">
                  <c:v>6.1459753137678197</c:v>
                </c:pt>
                <c:pt idx="21">
                  <c:v>6.4487335139791142</c:v>
                </c:pt>
                <c:pt idx="22">
                  <c:v>6.7510734332609221</c:v>
                </c:pt>
                <c:pt idx="23">
                  <c:v>7.0529969248913282</c:v>
                </c:pt>
                <c:pt idx="24">
                  <c:v>7.3545058291839531</c:v>
                </c:pt>
                <c:pt idx="25">
                  <c:v>7.6556019735655401</c:v>
                </c:pt>
                <c:pt idx="26">
                  <c:v>7.9562871726526332</c:v>
                </c:pt>
                <c:pt idx="27">
                  <c:v>8.2565632283273658</c:v>
                </c:pt>
                <c:pt idx="28">
                  <c:v>8.5564319298123603</c:v>
                </c:pt>
                <c:pt idx="29">
                  <c:v>8.8558950537447583</c:v>
                </c:pt>
                <c:pt idx="30">
                  <c:v>9.1549543642493898</c:v>
                </c:pt>
                <c:pt idx="31">
                  <c:v>9.4536116130110859</c:v>
                </c:pt>
                <c:pt idx="32">
                  <c:v>9.7518685393461553</c:v>
                </c:pt>
                <c:pt idx="33">
                  <c:v>10.049726870273034</c:v>
                </c:pt>
                <c:pt idx="34">
                  <c:v>10.347188320582104</c:v>
                </c:pt>
                <c:pt idx="35">
                  <c:v>10.644254592904721</c:v>
                </c:pt>
                <c:pt idx="36">
                  <c:v>10.940927377781422</c:v>
                </c:pt>
                <c:pt idx="37">
                  <c:v>11.237208353729365</c:v>
                </c:pt>
                <c:pt idx="38">
                  <c:v>11.533099187308972</c:v>
                </c:pt>
                <c:pt idx="39">
                  <c:v>11.82860153318982</c:v>
                </c:pt>
                <c:pt idx="40">
                  <c:v>12.12371703421576</c:v>
                </c:pt>
                <c:pt idx="41">
                  <c:v>12.418447321469296</c:v>
                </c:pt>
                <c:pt idx="42">
                  <c:v>12.712794014335223</c:v>
                </c:pt>
                <c:pt idx="43">
                  <c:v>13.006758720563536</c:v>
                </c:pt>
                <c:pt idx="44">
                  <c:v>13.300343036331613</c:v>
                </c:pt>
                <c:pt idx="45">
                  <c:v>13.593548546305707</c:v>
                </c:pt>
                <c:pt idx="46">
                  <c:v>13.886376823701712</c:v>
                </c:pt>
                <c:pt idx="47">
                  <c:v>14.17882943034526</c:v>
                </c:pt>
                <c:pt idx="48">
                  <c:v>14.470907916731129</c:v>
                </c:pt>
                <c:pt idx="49">
                  <c:v>14.762613822081976</c:v>
                </c:pt>
                <c:pt idx="50">
                  <c:v>15.053948674406408</c:v>
                </c:pt>
                <c:pt idx="51">
                  <c:v>15.344913990556407</c:v>
                </c:pt>
                <c:pt idx="52">
                  <c:v>15.635511276284101</c:v>
                </c:pt>
                <c:pt idx="53">
                  <c:v>15.925742026297906</c:v>
                </c:pt>
                <c:pt idx="54">
                  <c:v>16.215607724318041</c:v>
                </c:pt>
                <c:pt idx="55">
                  <c:v>16.505109843131425</c:v>
                </c:pt>
                <c:pt idx="56">
                  <c:v>16.794249844645961</c:v>
                </c:pt>
                <c:pt idx="57">
                  <c:v>17.083029179944237</c:v>
                </c:pt>
                <c:pt idx="58">
                  <c:v>17.371449289336613</c:v>
                </c:pt>
                <c:pt idx="59">
                  <c:v>17.659511602413748</c:v>
                </c:pt>
                <c:pt idx="60">
                  <c:v>17.947217538098542</c:v>
                </c:pt>
                <c:pt idx="61">
                  <c:v>18.234568504697513</c:v>
                </c:pt>
                <c:pt idx="62">
                  <c:v>18.521565899951636</c:v>
                </c:pt>
                <c:pt idx="63">
                  <c:v>18.808211111086603</c:v>
                </c:pt>
                <c:pt idx="64">
                  <c:v>19.094505514862583</c:v>
                </c:pt>
                <c:pt idx="65">
                  <c:v>19.380450477623423</c:v>
                </c:pt>
                <c:pt idx="66">
                  <c:v>19.666047355345338</c:v>
                </c:pt>
                <c:pt idx="67">
                  <c:v>19.951297493685097</c:v>
                </c:pt>
                <c:pt idx="68">
                  <c:v>20.236202228027683</c:v>
                </c:pt>
                <c:pt idx="69">
                  <c:v>20.520762883533486</c:v>
                </c:pt>
                <c:pt idx="70">
                  <c:v>20.80498077518499</c:v>
                </c:pt>
                <c:pt idx="71">
                  <c:v>21.088857207832973</c:v>
                </c:pt>
                <c:pt idx="72">
                  <c:v>21.372393476242266</c:v>
                </c:pt>
                <c:pt idx="73">
                  <c:v>21.655590865137018</c:v>
                </c:pt>
                <c:pt idx="74">
                  <c:v>21.938450649245528</c:v>
                </c:pt>
                <c:pt idx="75">
                  <c:v>22.220974093344623</c:v>
                </c:pt>
                <c:pt idx="76">
                  <c:v>22.503162452303588</c:v>
                </c:pt>
                <c:pt idx="77">
                  <c:v>22.785016971127696</c:v>
                </c:pt>
                <c:pt idx="78">
                  <c:v>23.066538885001282</c:v>
                </c:pt>
                <c:pt idx="79">
                  <c:v>23.347729419330427</c:v>
                </c:pt>
                <c:pt idx="80">
                  <c:v>23.628589789785224</c:v>
                </c:pt>
                <c:pt idx="81">
                  <c:v>23.909121202341655</c:v>
                </c:pt>
                <c:pt idx="82">
                  <c:v>24.189324853323075</c:v>
                </c:pt>
                <c:pt idx="83">
                  <c:v>24.469201929441311</c:v>
                </c:pt>
                <c:pt idx="84">
                  <c:v>24.748753607837394</c:v>
                </c:pt>
                <c:pt idx="85">
                  <c:v>25.02798105612192</c:v>
                </c:pt>
                <c:pt idx="86">
                  <c:v>25.306885432415061</c:v>
                </c:pt>
                <c:pt idx="87">
                  <c:v>25.585467885386219</c:v>
                </c:pt>
                <c:pt idx="88">
                  <c:v>25.863729554293336</c:v>
                </c:pt>
                <c:pt idx="89">
                  <c:v>26.141671569021874</c:v>
                </c:pt>
                <c:pt idx="90">
                  <c:v>26.41929505012348</c:v>
                </c:pt>
                <c:pt idx="91">
                  <c:v>26.696601108854306</c:v>
                </c:pt>
                <c:pt idx="92">
                  <c:v>26.973590847213043</c:v>
                </c:pt>
                <c:pt idx="93">
                  <c:v>27.250265357978638</c:v>
                </c:pt>
                <c:pt idx="94">
                  <c:v>27.526625724747721</c:v>
                </c:pt>
                <c:pt idx="95">
                  <c:v>27.802673021971739</c:v>
                </c:pt>
                <c:pt idx="96">
                  <c:v>28.078408314993816</c:v>
                </c:pt>
                <c:pt idx="97">
                  <c:v>28.353832660085338</c:v>
                </c:pt>
                <c:pt idx="98">
                  <c:v>28.628947104482272</c:v>
                </c:pt>
                <c:pt idx="99">
                  <c:v>28.903752686421218</c:v>
                </c:pt>
                <c:pt idx="100">
                  <c:v>29.178250435175237</c:v>
                </c:pt>
                <c:pt idx="101">
                  <c:v>29.452441371089403</c:v>
                </c:pt>
                <c:pt idx="102">
                  <c:v>29.726326505616147</c:v>
                </c:pt>
                <c:pt idx="103">
                  <c:v>29.999906841350352</c:v>
                </c:pt>
                <c:pt idx="104">
                  <c:v>30.273183372064249</c:v>
                </c:pt>
                <c:pt idx="105">
                  <c:v>30.546157082742077</c:v>
                </c:pt>
                <c:pt idx="106">
                  <c:v>30.818828949614556</c:v>
                </c:pt>
                <c:pt idx="107">
                  <c:v>31.091199940193142</c:v>
                </c:pt>
                <c:pt idx="108">
                  <c:v>31.363271013304114</c:v>
                </c:pt>
                <c:pt idx="109">
                  <c:v>31.63504311912245</c:v>
                </c:pt>
                <c:pt idx="110">
                  <c:v>31.906517199205556</c:v>
                </c:pt>
                <c:pt idx="111">
                  <c:v>32.177694186526786</c:v>
                </c:pt>
                <c:pt idx="112">
                  <c:v>32.448575005508843</c:v>
                </c:pt>
                <c:pt idx="113">
                  <c:v>32.719160572056992</c:v>
                </c:pt>
                <c:pt idx="114">
                  <c:v>32.989451793592117</c:v>
                </c:pt>
                <c:pt idx="115">
                  <c:v>33.259449569083678</c:v>
                </c:pt>
                <c:pt idx="116">
                  <c:v>33.529154789082497</c:v>
                </c:pt>
                <c:pt idx="117">
                  <c:v>33.798568335753409</c:v>
                </c:pt>
                <c:pt idx="118">
                  <c:v>34.067691082907821</c:v>
                </c:pt>
                <c:pt idx="119">
                  <c:v>34.336523896036141</c:v>
                </c:pt>
                <c:pt idx="120">
                  <c:v>34.605067632340088</c:v>
                </c:pt>
                <c:pt idx="121">
                  <c:v>34.873323140764917</c:v>
                </c:pt>
                <c:pt idx="122">
                  <c:v>35.141291262031537</c:v>
                </c:pt>
                <c:pt idx="123">
                  <c:v>35.408972828668546</c:v>
                </c:pt>
                <c:pt idx="124">
                  <c:v>35.676368665044173</c:v>
                </c:pt>
                <c:pt idx="125">
                  <c:v>35.943479587398173</c:v>
                </c:pt>
                <c:pt idx="126">
                  <c:v>36.210306403873595</c:v>
                </c:pt>
                <c:pt idx="127">
                  <c:v>36.476849914548566</c:v>
                </c:pt>
                <c:pt idx="128">
                  <c:v>36.74311091146793</c:v>
                </c:pt>
                <c:pt idx="129">
                  <c:v>37.009090178674903</c:v>
                </c:pt>
                <c:pt idx="130">
                  <c:v>37.274788492242649</c:v>
                </c:pt>
                <c:pt idx="131">
                  <c:v>37.540206620305838</c:v>
                </c:pt>
                <c:pt idx="132">
                  <c:v>37.805345323092141</c:v>
                </c:pt>
                <c:pt idx="133">
                  <c:v>38.070205352953714</c:v>
                </c:pt>
                <c:pt idx="134">
                  <c:v>38.334787454398679</c:v>
                </c:pt>
                <c:pt idx="135">
                  <c:v>38.599092364122541</c:v>
                </c:pt>
                <c:pt idx="136">
                  <c:v>38.863120811039643</c:v>
                </c:pt>
                <c:pt idx="137">
                  <c:v>39.126873516314582</c:v>
                </c:pt>
                <c:pt idx="138">
                  <c:v>39.390351193393649</c:v>
                </c:pt>
                <c:pt idx="139">
                  <c:v>39.653554548036247</c:v>
                </c:pt>
                <c:pt idx="140">
                  <c:v>39.91648427834636</c:v>
                </c:pt>
                <c:pt idx="141">
                  <c:v>40.179141074803979</c:v>
                </c:pt>
                <c:pt idx="142">
                  <c:v>40.441525620296616</c:v>
                </c:pt>
                <c:pt idx="143">
                  <c:v>40.703638590150788</c:v>
                </c:pt>
                <c:pt idx="144">
                  <c:v>40.965480652163563</c:v>
                </c:pt>
                <c:pt idx="145">
                  <c:v>41.227052466634142</c:v>
                </c:pt>
                <c:pt idx="146">
                  <c:v>41.488354686395446</c:v>
                </c:pt>
                <c:pt idx="147">
                  <c:v>41.749387956845801</c:v>
                </c:pt>
                <c:pt idx="148">
                  <c:v>42.01015291598064</c:v>
                </c:pt>
                <c:pt idx="149">
                  <c:v>42.270650194424242</c:v>
                </c:pt>
                <c:pt idx="150">
                  <c:v>42.530880415461588</c:v>
                </c:pt>
                <c:pt idx="151">
                  <c:v>42.790844195070207</c:v>
                </c:pt>
                <c:pt idx="152">
                  <c:v>43.050542141952143</c:v>
                </c:pt>
                <c:pt idx="153">
                  <c:v>43.309974857565969</c:v>
                </c:pt>
                <c:pt idx="154">
                  <c:v>43.569142936158883</c:v>
                </c:pt>
                <c:pt idx="155">
                  <c:v>43.828046964798872</c:v>
                </c:pt>
                <c:pt idx="156">
                  <c:v>44.086687523406958</c:v>
                </c:pt>
                <c:pt idx="157">
                  <c:v>44.345065184789561</c:v>
                </c:pt>
                <c:pt idx="158">
                  <c:v>44.603180514670889</c:v>
                </c:pt>
                <c:pt idx="159">
                  <c:v>44.861034071725484</c:v>
                </c:pt>
                <c:pt idx="160">
                  <c:v>45.118626407610826</c:v>
                </c:pt>
                <c:pt idx="161">
                  <c:v>45.375958067000042</c:v>
                </c:pt>
                <c:pt idx="162">
                  <c:v>45.633029587614729</c:v>
                </c:pt>
                <c:pt idx="163">
                  <c:v>45.889841500257845</c:v>
                </c:pt>
                <c:pt idx="164">
                  <c:v>46.146394328846775</c:v>
                </c:pt>
                <c:pt idx="165">
                  <c:v>46.402688590446417</c:v>
                </c:pt>
                <c:pt idx="166">
                  <c:v>46.658724795302476</c:v>
                </c:pt>
                <c:pt idx="167">
                  <c:v>46.914503446874782</c:v>
                </c:pt>
                <c:pt idx="168">
                  <c:v>47.170025041870801</c:v>
                </c:pt>
                <c:pt idx="169">
                  <c:v>47.42529007027921</c:v>
                </c:pt>
                <c:pt idx="170">
                  <c:v>47.680299015403619</c:v>
                </c:pt>
                <c:pt idx="171">
                  <c:v>47.935052353896417</c:v>
                </c:pt>
                <c:pt idx="172">
                  <c:v>48.189550555792735</c:v>
                </c:pt>
                <c:pt idx="173">
                  <c:v>48.443794084544535</c:v>
                </c:pt>
                <c:pt idx="174">
                  <c:v>48.697783397054828</c:v>
                </c:pt>
                <c:pt idx="175">
                  <c:v>48.951518943712017</c:v>
                </c:pt>
                <c:pt idx="176">
                  <c:v>49.205001168424403</c:v>
                </c:pt>
                <c:pt idx="177">
                  <c:v>49.458230508654765</c:v>
                </c:pt>
                <c:pt idx="178">
                  <c:v>49.711207395455119</c:v>
                </c:pt>
                <c:pt idx="179">
                  <c:v>49.963932253501589</c:v>
                </c:pt>
                <c:pt idx="180">
                  <c:v>50.216405501129437</c:v>
                </c:pt>
                <c:pt idx="181">
                  <c:v>50.468627550368183</c:v>
                </c:pt>
                <c:pt idx="182">
                  <c:v>50.720598806976909</c:v>
                </c:pt>
                <c:pt idx="183">
                  <c:v>50.972319670479671</c:v>
                </c:pt>
                <c:pt idx="184">
                  <c:v>51.223790534201065</c:v>
                </c:pt>
                <c:pt idx="185">
                  <c:v>51.475011785301902</c:v>
                </c:pt>
                <c:pt idx="186">
                  <c:v>51.725983804815058</c:v>
                </c:pt>
                <c:pt idx="187">
                  <c:v>51.976706967681423</c:v>
                </c:pt>
                <c:pt idx="188">
                  <c:v>52.227181642786022</c:v>
                </c:pt>
                <c:pt idx="189">
                  <c:v>52.477408192994247</c:v>
                </c:pt>
                <c:pt idx="190">
                  <c:v>52.727386975188232</c:v>
                </c:pt>
                <c:pt idx="191">
                  <c:v>52.977118340303356</c:v>
                </c:pt>
                <c:pt idx="192">
                  <c:v>53.226602633364919</c:v>
                </c:pt>
                <c:pt idx="193">
                  <c:v>53.475840193524888</c:v>
                </c:pt>
                <c:pt idx="194">
                  <c:v>53.724831354098832</c:v>
                </c:pt>
                <c:pt idx="195">
                  <c:v>53.973576442602962</c:v>
                </c:pt>
                <c:pt idx="196">
                  <c:v>54.222075780791307</c:v>
                </c:pt>
                <c:pt idx="197">
                  <c:v>54.470329684693027</c:v>
                </c:pt>
                <c:pt idx="198">
                  <c:v>54.718338464649847</c:v>
                </c:pt>
                <c:pt idx="199">
                  <c:v>54.966102425353625</c:v>
                </c:pt>
                <c:pt idx="200">
                  <c:v>55.213621865884036</c:v>
                </c:pt>
                <c:pt idx="201">
                  <c:v>55.460897079746388</c:v>
                </c:pt>
                <c:pt idx="202">
                  <c:v>55.707928354909555</c:v>
                </c:pt>
                <c:pt idx="203">
                  <c:v>55.954715973844053</c:v>
                </c:pt>
                <c:pt idx="204">
                  <c:v>56.20126021356019</c:v>
                </c:pt>
                <c:pt idx="205">
                  <c:v>56.447561345646385</c:v>
                </c:pt>
                <c:pt idx="206">
                  <c:v>56.69361963630756</c:v>
                </c:pt>
                <c:pt idx="207">
                  <c:v>56.93943534640367</c:v>
                </c:pt>
                <c:pt idx="208">
                  <c:v>57.185008731488338</c:v>
                </c:pt>
                <c:pt idx="209">
                  <c:v>57.430340041847586</c:v>
                </c:pt>
                <c:pt idx="210">
                  <c:v>57.675429522538693</c:v>
                </c:pt>
                <c:pt idx="211">
                  <c:v>57.920277413429133</c:v>
                </c:pt>
                <c:pt idx="212">
                  <c:v>58.164883949235637</c:v>
                </c:pt>
                <c:pt idx="213">
                  <c:v>58.40924935956334</c:v>
                </c:pt>
                <c:pt idx="214">
                  <c:v>58.65337386894501</c:v>
                </c:pt>
                <c:pt idx="215">
                  <c:v>58.897257696880409</c:v>
                </c:pt>
                <c:pt idx="216">
                  <c:v>59.140901057875702</c:v>
                </c:pt>
                <c:pt idx="217">
                  <c:v>59.384304161482973</c:v>
                </c:pt>
                <c:pt idx="218">
                  <c:v>59.62746721233983</c:v>
                </c:pt>
                <c:pt idx="219">
                  <c:v>59.870390410209083</c:v>
                </c:pt>
                <c:pt idx="220">
                  <c:v>60.113073950018482</c:v>
                </c:pt>
                <c:pt idx="221">
                  <c:v>60.355518021900558</c:v>
                </c:pt>
                <c:pt idx="222">
                  <c:v>60.597722811232536</c:v>
                </c:pt>
                <c:pt idx="223">
                  <c:v>60.839688498676288</c:v>
                </c:pt>
                <c:pt idx="224">
                  <c:v>61.081415260218371</c:v>
                </c:pt>
                <c:pt idx="225">
                  <c:v>61.322903267210123</c:v>
                </c:pt>
                <c:pt idx="226">
                  <c:v>61.564152686407802</c:v>
                </c:pt>
                <c:pt idx="227">
                  <c:v>61.805163680012818</c:v>
                </c:pt>
                <c:pt idx="228">
                  <c:v>62.04593640571197</c:v>
                </c:pt>
                <c:pt idx="229">
                  <c:v>62.286471016717755</c:v>
                </c:pt>
                <c:pt idx="230">
                  <c:v>62.526767661808719</c:v>
                </c:pt>
                <c:pt idx="231">
                  <c:v>62.76682648536984</c:v>
                </c:pt>
                <c:pt idx="232">
                  <c:v>63.006647627432955</c:v>
                </c:pt>
                <c:pt idx="233">
                  <c:v>63.246231223717217</c:v>
                </c:pt>
                <c:pt idx="234">
                  <c:v>63.485577405669581</c:v>
                </c:pt>
                <c:pt idx="235">
                  <c:v>63.724686300505311</c:v>
                </c:pt>
                <c:pt idx="236">
                  <c:v>63.96355803124851</c:v>
                </c:pt>
                <c:pt idx="237">
                  <c:v>64.202192716772672</c:v>
                </c:pt>
                <c:pt idx="238">
                  <c:v>64.440590471841247</c:v>
                </c:pt>
                <c:pt idx="239">
                  <c:v>64.678751407148212</c:v>
                </c:pt>
                <c:pt idx="240">
                  <c:v>64.916675629358664</c:v>
                </c:pt>
                <c:pt idx="241">
                  <c:v>65.154363241149355</c:v>
                </c:pt>
                <c:pt idx="242">
                  <c:v>65.391814341249329</c:v>
                </c:pt>
                <c:pt idx="243">
                  <c:v>65.629029024480474</c:v>
                </c:pt>
                <c:pt idx="244">
                  <c:v>65.86600738179807</c:v>
                </c:pt>
                <c:pt idx="245">
                  <c:v>66.102749500331356</c:v>
                </c:pt>
                <c:pt idx="246">
                  <c:v>66.339255463424081</c:v>
                </c:pt>
                <c:pt idx="247">
                  <c:v>66.575525350674994</c:v>
                </c:pt>
                <c:pt idx="248">
                  <c:v>66.811559237978329</c:v>
                </c:pt>
                <c:pt idx="249">
                  <c:v>67.04735719756431</c:v>
                </c:pt>
                <c:pt idx="250">
                  <c:v>67.282919298039516</c:v>
                </c:pt>
                <c:pt idx="251">
                  <c:v>67.518245604427321</c:v>
                </c:pt>
                <c:pt idx="252">
                  <c:v>67.75333617820823</c:v>
                </c:pt>
                <c:pt idx="253">
                  <c:v>67.988191077360199</c:v>
                </c:pt>
                <c:pt idx="254">
                  <c:v>68.222810356398881</c:v>
                </c:pt>
                <c:pt idx="255">
                  <c:v>68.457194066417856</c:v>
                </c:pt>
                <c:pt idx="256">
                  <c:v>68.691342255128745</c:v>
                </c:pt>
                <c:pt idx="257">
                  <c:v>68.925254966901363</c:v>
                </c:pt>
                <c:pt idx="258">
                  <c:v>69.158932242803729</c:v>
                </c:pt>
                <c:pt idx="259">
                  <c:v>69.392374120642003</c:v>
                </c:pt>
                <c:pt idx="260">
                  <c:v>69.625580635000446</c:v>
                </c:pt>
                <c:pt idx="261">
                  <c:v>69.858551817281196</c:v>
                </c:pt>
                <c:pt idx="262">
                  <c:v>70.091287695744043</c:v>
                </c:pt>
                <c:pt idx="263">
                  <c:v>70.32378829554608</c:v>
                </c:pt>
                <c:pt idx="264">
                  <c:v>70.556053638781307</c:v>
                </c:pt>
                <c:pt idx="265">
                  <c:v>70.788083744520122</c:v>
                </c:pt>
                <c:pt idx="266">
                  <c:v>71.019878628848701</c:v>
                </c:pt>
                <c:pt idx="267">
                  <c:v>71.251438304908348</c:v>
                </c:pt>
                <c:pt idx="268">
                  <c:v>71.482762782934699</c:v>
                </c:pt>
                <c:pt idx="269">
                  <c:v>71.713852070296809</c:v>
                </c:pt>
                <c:pt idx="270">
                  <c:v>71.944706171536197</c:v>
                </c:pt>
              </c:numCache>
            </c:numRef>
          </c:xVal>
          <c:yVal>
            <c:numRef>
              <c:f>'10ft'!$G$19:$G$289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0.31153370005936898</c:v>
                </c:pt>
                <c:pt idx="2">
                  <c:v>0.62260920309002932</c:v>
                </c:pt>
                <c:pt idx="3">
                  <c:v>0.93322863945145584</c:v>
                </c:pt>
                <c:pt idx="4">
                  <c:v>1.2433941247784399</c:v>
                </c:pt>
                <c:pt idx="5">
                  <c:v>1.5531077600793262</c:v>
                </c:pt>
                <c:pt idx="6">
                  <c:v>1.8623716318330943</c:v>
                </c:pt>
                <c:pt idx="7">
                  <c:v>2.1711878120852983</c:v>
                </c:pt>
                <c:pt idx="8">
                  <c:v>2.4795583585428775</c:v>
                </c:pt>
                <c:pt idx="9">
                  <c:v>2.7874853146678538</c:v>
                </c:pt>
                <c:pt idx="10">
                  <c:v>3.0949707097699255</c:v>
                </c:pt>
                <c:pt idx="11">
                  <c:v>3.4020165590979765</c:v>
                </c:pt>
                <c:pt idx="12">
                  <c:v>3.7086248639305075</c:v>
                </c:pt>
                <c:pt idx="13">
                  <c:v>4.0147976116650073</c:v>
                </c:pt>
                <c:pt idx="14">
                  <c:v>4.3205367759062732</c:v>
                </c:pt>
                <c:pt idx="15">
                  <c:v>4.6258443165536978</c:v>
                </c:pt>
                <c:pt idx="16">
                  <c:v>4.9307221798875274</c:v>
                </c:pt>
                <c:pt idx="17">
                  <c:v>5.2351722986541125</c:v>
                </c:pt>
                <c:pt idx="18">
                  <c:v>5.5391965921501578</c:v>
                </c:pt>
                <c:pt idx="19">
                  <c:v>5.8427969663059853</c:v>
                </c:pt>
                <c:pt idx="20">
                  <c:v>6.1459753137678197</c:v>
                </c:pt>
                <c:pt idx="21">
                  <c:v>6.4487335139791142</c:v>
                </c:pt>
                <c:pt idx="22">
                  <c:v>6.7510734332609221</c:v>
                </c:pt>
                <c:pt idx="23">
                  <c:v>7.0529969248913282</c:v>
                </c:pt>
                <c:pt idx="24">
                  <c:v>7.3545058291839531</c:v>
                </c:pt>
                <c:pt idx="25">
                  <c:v>7.6556019735655401</c:v>
                </c:pt>
                <c:pt idx="26">
                  <c:v>7.9562871726526332</c:v>
                </c:pt>
                <c:pt idx="27">
                  <c:v>8.2565632283273658</c:v>
                </c:pt>
                <c:pt idx="28">
                  <c:v>8.5564319298123603</c:v>
                </c:pt>
                <c:pt idx="29">
                  <c:v>8.8558950537447583</c:v>
                </c:pt>
                <c:pt idx="30">
                  <c:v>9.1549543642493898</c:v>
                </c:pt>
                <c:pt idx="31">
                  <c:v>9.4536116130110859</c:v>
                </c:pt>
                <c:pt idx="32">
                  <c:v>9.7518685393461553</c:v>
                </c:pt>
                <c:pt idx="33">
                  <c:v>10.049726870273034</c:v>
                </c:pt>
                <c:pt idx="34">
                  <c:v>10.347188320582104</c:v>
                </c:pt>
                <c:pt idx="35">
                  <c:v>10.644254592904721</c:v>
                </c:pt>
                <c:pt idx="36">
                  <c:v>10.940927377781422</c:v>
                </c:pt>
                <c:pt idx="37">
                  <c:v>11.237208353729365</c:v>
                </c:pt>
                <c:pt idx="38">
                  <c:v>11.533099187308972</c:v>
                </c:pt>
                <c:pt idx="39">
                  <c:v>11.82860153318982</c:v>
                </c:pt>
                <c:pt idx="40">
                  <c:v>12.12371703421576</c:v>
                </c:pt>
                <c:pt idx="41">
                  <c:v>12.418447321469296</c:v>
                </c:pt>
                <c:pt idx="42">
                  <c:v>12.712794014335223</c:v>
                </c:pt>
                <c:pt idx="43">
                  <c:v>13.006758720563536</c:v>
                </c:pt>
                <c:pt idx="44">
                  <c:v>13.300343036331613</c:v>
                </c:pt>
                <c:pt idx="45">
                  <c:v>13.593548546305707</c:v>
                </c:pt>
                <c:pt idx="46">
                  <c:v>13.886376823701712</c:v>
                </c:pt>
                <c:pt idx="47">
                  <c:v>14.17882943034526</c:v>
                </c:pt>
                <c:pt idx="48">
                  <c:v>14.470907916731129</c:v>
                </c:pt>
                <c:pt idx="49">
                  <c:v>14.762613822081976</c:v>
                </c:pt>
                <c:pt idx="50">
                  <c:v>15.053948674406408</c:v>
                </c:pt>
                <c:pt idx="51">
                  <c:v>15.344913990556407</c:v>
                </c:pt>
                <c:pt idx="52">
                  <c:v>15.635511276284101</c:v>
                </c:pt>
                <c:pt idx="53">
                  <c:v>15.925742026297906</c:v>
                </c:pt>
                <c:pt idx="54">
                  <c:v>16.215607724318041</c:v>
                </c:pt>
                <c:pt idx="55">
                  <c:v>16.505109843131425</c:v>
                </c:pt>
                <c:pt idx="56">
                  <c:v>16.794249844645961</c:v>
                </c:pt>
                <c:pt idx="57">
                  <c:v>17.083029179944237</c:v>
                </c:pt>
                <c:pt idx="58">
                  <c:v>17.371449289336613</c:v>
                </c:pt>
                <c:pt idx="59">
                  <c:v>17.659511602413748</c:v>
                </c:pt>
                <c:pt idx="60">
                  <c:v>17.947217538098542</c:v>
                </c:pt>
                <c:pt idx="61">
                  <c:v>18.234568504697513</c:v>
                </c:pt>
                <c:pt idx="62">
                  <c:v>18.521565899951636</c:v>
                </c:pt>
                <c:pt idx="63">
                  <c:v>18.808211111086603</c:v>
                </c:pt>
                <c:pt idx="64">
                  <c:v>19.094505514862583</c:v>
                </c:pt>
                <c:pt idx="65">
                  <c:v>19.380450477623423</c:v>
                </c:pt>
                <c:pt idx="66">
                  <c:v>19.666047355345338</c:v>
                </c:pt>
                <c:pt idx="67">
                  <c:v>19.951297493685097</c:v>
                </c:pt>
                <c:pt idx="68">
                  <c:v>20.236202228027683</c:v>
                </c:pt>
                <c:pt idx="69">
                  <c:v>20.520762883533486</c:v>
                </c:pt>
                <c:pt idx="70">
                  <c:v>20.80498077518499</c:v>
                </c:pt>
                <c:pt idx="71">
                  <c:v>21.088857207832973</c:v>
                </c:pt>
                <c:pt idx="72">
                  <c:v>21.372393476242266</c:v>
                </c:pt>
                <c:pt idx="73">
                  <c:v>21.655590865137018</c:v>
                </c:pt>
                <c:pt idx="74">
                  <c:v>21.938450649245528</c:v>
                </c:pt>
                <c:pt idx="75">
                  <c:v>22.220974093344623</c:v>
                </c:pt>
                <c:pt idx="76">
                  <c:v>22.503162452303588</c:v>
                </c:pt>
                <c:pt idx="77">
                  <c:v>22.785016971127696</c:v>
                </c:pt>
                <c:pt idx="78">
                  <c:v>23.066538885001282</c:v>
                </c:pt>
                <c:pt idx="79">
                  <c:v>23.347729419330427</c:v>
                </c:pt>
                <c:pt idx="80">
                  <c:v>23.628589789785224</c:v>
                </c:pt>
                <c:pt idx="81">
                  <c:v>23.909121202341655</c:v>
                </c:pt>
                <c:pt idx="82">
                  <c:v>24.189324853323075</c:v>
                </c:pt>
                <c:pt idx="83">
                  <c:v>24.469201929441311</c:v>
                </c:pt>
                <c:pt idx="84">
                  <c:v>24.748753607837394</c:v>
                </c:pt>
                <c:pt idx="85">
                  <c:v>25.02798105612192</c:v>
                </c:pt>
                <c:pt idx="86">
                  <c:v>25.306885432415061</c:v>
                </c:pt>
                <c:pt idx="87">
                  <c:v>25.585467885386219</c:v>
                </c:pt>
                <c:pt idx="88">
                  <c:v>25.863729554293336</c:v>
                </c:pt>
                <c:pt idx="89">
                  <c:v>26.141671569021874</c:v>
                </c:pt>
                <c:pt idx="90">
                  <c:v>26.41929505012348</c:v>
                </c:pt>
                <c:pt idx="91">
                  <c:v>26.696601108854306</c:v>
                </c:pt>
                <c:pt idx="92">
                  <c:v>26.973590847213043</c:v>
                </c:pt>
                <c:pt idx="93">
                  <c:v>27.250265357978638</c:v>
                </c:pt>
                <c:pt idx="94">
                  <c:v>27.526625724747721</c:v>
                </c:pt>
                <c:pt idx="95">
                  <c:v>27.802673021971739</c:v>
                </c:pt>
                <c:pt idx="96">
                  <c:v>28.078408314993816</c:v>
                </c:pt>
                <c:pt idx="97">
                  <c:v>28.353832660085338</c:v>
                </c:pt>
                <c:pt idx="98">
                  <c:v>28.628947104482272</c:v>
                </c:pt>
                <c:pt idx="99">
                  <c:v>28.903752686421218</c:v>
                </c:pt>
                <c:pt idx="100">
                  <c:v>29.178250435175237</c:v>
                </c:pt>
                <c:pt idx="101">
                  <c:v>29.452441371089403</c:v>
                </c:pt>
                <c:pt idx="102">
                  <c:v>29.726326505616147</c:v>
                </c:pt>
                <c:pt idx="103">
                  <c:v>29.999906841350352</c:v>
                </c:pt>
                <c:pt idx="104">
                  <c:v>30.273183372064249</c:v>
                </c:pt>
                <c:pt idx="105">
                  <c:v>30.546157082742077</c:v>
                </c:pt>
                <c:pt idx="106">
                  <c:v>30.818828949614556</c:v>
                </c:pt>
                <c:pt idx="107">
                  <c:v>31.091199940193142</c:v>
                </c:pt>
                <c:pt idx="108">
                  <c:v>31.363271013304114</c:v>
                </c:pt>
                <c:pt idx="109">
                  <c:v>31.63504311912245</c:v>
                </c:pt>
                <c:pt idx="110">
                  <c:v>31.906517199205556</c:v>
                </c:pt>
                <c:pt idx="111">
                  <c:v>32.177694186526786</c:v>
                </c:pt>
                <c:pt idx="112">
                  <c:v>32.448575005508843</c:v>
                </c:pt>
                <c:pt idx="113">
                  <c:v>32.719160572056992</c:v>
                </c:pt>
                <c:pt idx="114">
                  <c:v>32.989451793592117</c:v>
                </c:pt>
                <c:pt idx="115">
                  <c:v>33.259449569083678</c:v>
                </c:pt>
                <c:pt idx="116">
                  <c:v>33.529154789082497</c:v>
                </c:pt>
                <c:pt idx="117">
                  <c:v>33.798568335753409</c:v>
                </c:pt>
                <c:pt idx="118">
                  <c:v>34.067691082907821</c:v>
                </c:pt>
                <c:pt idx="119">
                  <c:v>34.336523896036141</c:v>
                </c:pt>
                <c:pt idx="120">
                  <c:v>34.605067632340088</c:v>
                </c:pt>
                <c:pt idx="121">
                  <c:v>34.873323140764917</c:v>
                </c:pt>
                <c:pt idx="122">
                  <c:v>35.141291262031537</c:v>
                </c:pt>
                <c:pt idx="123">
                  <c:v>35.408972828668546</c:v>
                </c:pt>
                <c:pt idx="124">
                  <c:v>35.676368665044173</c:v>
                </c:pt>
                <c:pt idx="125">
                  <c:v>35.943479587398173</c:v>
                </c:pt>
                <c:pt idx="126">
                  <c:v>36.210306403873595</c:v>
                </c:pt>
                <c:pt idx="127">
                  <c:v>36.476849914548566</c:v>
                </c:pt>
                <c:pt idx="128">
                  <c:v>36.74311091146793</c:v>
                </c:pt>
                <c:pt idx="129">
                  <c:v>37.009090178674903</c:v>
                </c:pt>
                <c:pt idx="130">
                  <c:v>37.274788492242649</c:v>
                </c:pt>
                <c:pt idx="131">
                  <c:v>37.540206620305838</c:v>
                </c:pt>
                <c:pt idx="132">
                  <c:v>37.805345323092141</c:v>
                </c:pt>
                <c:pt idx="133">
                  <c:v>38.070205352953714</c:v>
                </c:pt>
                <c:pt idx="134">
                  <c:v>38.334787454398679</c:v>
                </c:pt>
                <c:pt idx="135">
                  <c:v>38.599092364122541</c:v>
                </c:pt>
                <c:pt idx="136">
                  <c:v>38.863120811039643</c:v>
                </c:pt>
                <c:pt idx="137">
                  <c:v>39.126873516314582</c:v>
                </c:pt>
                <c:pt idx="138">
                  <c:v>39.390351193393649</c:v>
                </c:pt>
                <c:pt idx="139">
                  <c:v>39.653554548036247</c:v>
                </c:pt>
                <c:pt idx="140">
                  <c:v>39.91648427834636</c:v>
                </c:pt>
                <c:pt idx="141">
                  <c:v>40.179141074803979</c:v>
                </c:pt>
                <c:pt idx="142">
                  <c:v>40.441525620296616</c:v>
                </c:pt>
                <c:pt idx="143">
                  <c:v>40.703638590150788</c:v>
                </c:pt>
                <c:pt idx="144">
                  <c:v>40.965480652163563</c:v>
                </c:pt>
                <c:pt idx="145">
                  <c:v>41.227052466634142</c:v>
                </c:pt>
                <c:pt idx="146">
                  <c:v>41.488354686395446</c:v>
                </c:pt>
                <c:pt idx="147">
                  <c:v>41.749387956845801</c:v>
                </c:pt>
                <c:pt idx="148">
                  <c:v>42.01015291598064</c:v>
                </c:pt>
                <c:pt idx="149">
                  <c:v>42.270650194424242</c:v>
                </c:pt>
                <c:pt idx="150">
                  <c:v>42.530880415461588</c:v>
                </c:pt>
                <c:pt idx="151">
                  <c:v>42.790844195070207</c:v>
                </c:pt>
                <c:pt idx="152">
                  <c:v>43.050542141952143</c:v>
                </c:pt>
                <c:pt idx="153">
                  <c:v>43.309974857565969</c:v>
                </c:pt>
                <c:pt idx="154">
                  <c:v>43.569142936158883</c:v>
                </c:pt>
                <c:pt idx="155">
                  <c:v>43.828046964798872</c:v>
                </c:pt>
                <c:pt idx="156">
                  <c:v>44.086687523406958</c:v>
                </c:pt>
                <c:pt idx="157">
                  <c:v>44.345065184789561</c:v>
                </c:pt>
                <c:pt idx="158">
                  <c:v>44.603180514670889</c:v>
                </c:pt>
                <c:pt idx="159">
                  <c:v>44.861034071725484</c:v>
                </c:pt>
                <c:pt idx="160">
                  <c:v>45.118626407610826</c:v>
                </c:pt>
                <c:pt idx="161">
                  <c:v>45.375958067000042</c:v>
                </c:pt>
                <c:pt idx="162">
                  <c:v>45.633029587614729</c:v>
                </c:pt>
                <c:pt idx="163">
                  <c:v>45.889841500257845</c:v>
                </c:pt>
                <c:pt idx="164">
                  <c:v>46.146394328846775</c:v>
                </c:pt>
                <c:pt idx="165">
                  <c:v>46.402688590446417</c:v>
                </c:pt>
                <c:pt idx="166">
                  <c:v>46.658724795302476</c:v>
                </c:pt>
                <c:pt idx="167">
                  <c:v>46.914503446874782</c:v>
                </c:pt>
                <c:pt idx="168">
                  <c:v>47.170025041870801</c:v>
                </c:pt>
                <c:pt idx="169">
                  <c:v>47.42529007027921</c:v>
                </c:pt>
                <c:pt idx="170">
                  <c:v>47.680299015403619</c:v>
                </c:pt>
                <c:pt idx="171">
                  <c:v>47.935052353896417</c:v>
                </c:pt>
                <c:pt idx="172">
                  <c:v>48.189550555792735</c:v>
                </c:pt>
                <c:pt idx="173">
                  <c:v>48.443794084544535</c:v>
                </c:pt>
                <c:pt idx="174">
                  <c:v>48.697783397054828</c:v>
                </c:pt>
                <c:pt idx="175">
                  <c:v>48.951518943712017</c:v>
                </c:pt>
                <c:pt idx="176">
                  <c:v>49.205001168424403</c:v>
                </c:pt>
                <c:pt idx="177">
                  <c:v>49.458230508654765</c:v>
                </c:pt>
                <c:pt idx="178">
                  <c:v>49.711207395455119</c:v>
                </c:pt>
                <c:pt idx="179">
                  <c:v>49.963932253501589</c:v>
                </c:pt>
                <c:pt idx="180">
                  <c:v>50.216405501129437</c:v>
                </c:pt>
                <c:pt idx="181">
                  <c:v>50.468627550368183</c:v>
                </c:pt>
                <c:pt idx="182">
                  <c:v>50.720598806976909</c:v>
                </c:pt>
                <c:pt idx="183">
                  <c:v>50.972319670479671</c:v>
                </c:pt>
                <c:pt idx="184">
                  <c:v>51.223790534201065</c:v>
                </c:pt>
                <c:pt idx="185">
                  <c:v>51.475011785301902</c:v>
                </c:pt>
                <c:pt idx="186">
                  <c:v>51.725983804815058</c:v>
                </c:pt>
                <c:pt idx="187">
                  <c:v>51.976706967681423</c:v>
                </c:pt>
                <c:pt idx="188">
                  <c:v>52.227181642786022</c:v>
                </c:pt>
                <c:pt idx="189">
                  <c:v>52.477408192994247</c:v>
                </c:pt>
                <c:pt idx="190">
                  <c:v>52.727386975188232</c:v>
                </c:pt>
                <c:pt idx="191">
                  <c:v>52.977118340303356</c:v>
                </c:pt>
                <c:pt idx="192">
                  <c:v>53.226602633364919</c:v>
                </c:pt>
                <c:pt idx="193">
                  <c:v>53.475840193524888</c:v>
                </c:pt>
                <c:pt idx="194">
                  <c:v>53.724831354098832</c:v>
                </c:pt>
                <c:pt idx="195">
                  <c:v>53.973576442602962</c:v>
                </c:pt>
                <c:pt idx="196">
                  <c:v>54.222075780791307</c:v>
                </c:pt>
                <c:pt idx="197">
                  <c:v>54.470329684693027</c:v>
                </c:pt>
                <c:pt idx="198">
                  <c:v>54.718338464649847</c:v>
                </c:pt>
                <c:pt idx="199">
                  <c:v>54.966102425353625</c:v>
                </c:pt>
                <c:pt idx="200">
                  <c:v>55.213621865884036</c:v>
                </c:pt>
                <c:pt idx="201">
                  <c:v>55.460897079746388</c:v>
                </c:pt>
                <c:pt idx="202">
                  <c:v>55.707928354909555</c:v>
                </c:pt>
                <c:pt idx="203">
                  <c:v>55.954715973844053</c:v>
                </c:pt>
                <c:pt idx="204">
                  <c:v>56.20126021356019</c:v>
                </c:pt>
                <c:pt idx="205">
                  <c:v>56.447561345646385</c:v>
                </c:pt>
                <c:pt idx="206">
                  <c:v>56.69361963630756</c:v>
                </c:pt>
                <c:pt idx="207">
                  <c:v>56.93943534640367</c:v>
                </c:pt>
                <c:pt idx="208">
                  <c:v>57.185008731488338</c:v>
                </c:pt>
                <c:pt idx="209">
                  <c:v>57.430340041847586</c:v>
                </c:pt>
                <c:pt idx="210">
                  <c:v>57.675429522538693</c:v>
                </c:pt>
                <c:pt idx="211">
                  <c:v>57.920277413429133</c:v>
                </c:pt>
                <c:pt idx="212">
                  <c:v>58.164883949235637</c:v>
                </c:pt>
                <c:pt idx="213">
                  <c:v>58.40924935956334</c:v>
                </c:pt>
                <c:pt idx="214">
                  <c:v>58.65337386894501</c:v>
                </c:pt>
                <c:pt idx="215">
                  <c:v>58.897257696880409</c:v>
                </c:pt>
                <c:pt idx="216">
                  <c:v>59.140901057875702</c:v>
                </c:pt>
                <c:pt idx="217">
                  <c:v>59.384304161482973</c:v>
                </c:pt>
                <c:pt idx="218">
                  <c:v>59.62746721233983</c:v>
                </c:pt>
                <c:pt idx="219">
                  <c:v>59.870390410209083</c:v>
                </c:pt>
                <c:pt idx="220">
                  <c:v>60.113073950018482</c:v>
                </c:pt>
                <c:pt idx="221">
                  <c:v>60.355518021900558</c:v>
                </c:pt>
                <c:pt idx="222">
                  <c:v>60.597722811232536</c:v>
                </c:pt>
                <c:pt idx="223">
                  <c:v>60.839688498676288</c:v>
                </c:pt>
                <c:pt idx="224">
                  <c:v>61.081415260218371</c:v>
                </c:pt>
                <c:pt idx="225">
                  <c:v>61.322903267210123</c:v>
                </c:pt>
                <c:pt idx="226">
                  <c:v>61.564152686407802</c:v>
                </c:pt>
                <c:pt idx="227">
                  <c:v>61.805163680012818</c:v>
                </c:pt>
                <c:pt idx="228">
                  <c:v>62.04593640571197</c:v>
                </c:pt>
                <c:pt idx="229">
                  <c:v>62.286471016717755</c:v>
                </c:pt>
                <c:pt idx="230">
                  <c:v>62.526767661808719</c:v>
                </c:pt>
                <c:pt idx="231">
                  <c:v>62.76682648536984</c:v>
                </c:pt>
                <c:pt idx="232">
                  <c:v>63.006647627432955</c:v>
                </c:pt>
                <c:pt idx="233">
                  <c:v>63.246231223717217</c:v>
                </c:pt>
                <c:pt idx="234">
                  <c:v>63.485577405669581</c:v>
                </c:pt>
                <c:pt idx="235">
                  <c:v>63.724686300505311</c:v>
                </c:pt>
                <c:pt idx="236">
                  <c:v>63.96355803124851</c:v>
                </c:pt>
                <c:pt idx="237">
                  <c:v>64.202192716772672</c:v>
                </c:pt>
                <c:pt idx="238">
                  <c:v>64.440590471841247</c:v>
                </c:pt>
                <c:pt idx="239">
                  <c:v>64.678751407148212</c:v>
                </c:pt>
                <c:pt idx="240">
                  <c:v>64.916675629358664</c:v>
                </c:pt>
                <c:pt idx="241">
                  <c:v>65.154363241149355</c:v>
                </c:pt>
                <c:pt idx="242">
                  <c:v>65.391814341249329</c:v>
                </c:pt>
                <c:pt idx="243">
                  <c:v>65.629029024480474</c:v>
                </c:pt>
                <c:pt idx="244">
                  <c:v>65.86600738179807</c:v>
                </c:pt>
                <c:pt idx="245">
                  <c:v>66.102749500331356</c:v>
                </c:pt>
                <c:pt idx="246">
                  <c:v>66.339255463424081</c:v>
                </c:pt>
                <c:pt idx="247">
                  <c:v>66.575525350674994</c:v>
                </c:pt>
                <c:pt idx="248">
                  <c:v>66.811559237978329</c:v>
                </c:pt>
                <c:pt idx="249">
                  <c:v>67.04735719756431</c:v>
                </c:pt>
                <c:pt idx="250">
                  <c:v>67.282919298039516</c:v>
                </c:pt>
                <c:pt idx="251">
                  <c:v>67.518245604427321</c:v>
                </c:pt>
                <c:pt idx="252">
                  <c:v>67.75333617820823</c:v>
                </c:pt>
                <c:pt idx="253">
                  <c:v>67.988191077360199</c:v>
                </c:pt>
                <c:pt idx="254">
                  <c:v>68.222810356398881</c:v>
                </c:pt>
                <c:pt idx="255">
                  <c:v>68.457194066417856</c:v>
                </c:pt>
                <c:pt idx="256">
                  <c:v>68.691342255128745</c:v>
                </c:pt>
                <c:pt idx="257">
                  <c:v>68.925254966901363</c:v>
                </c:pt>
                <c:pt idx="258">
                  <c:v>69.158932242803729</c:v>
                </c:pt>
                <c:pt idx="259">
                  <c:v>69.392374120642003</c:v>
                </c:pt>
                <c:pt idx="260">
                  <c:v>69.625580635000446</c:v>
                </c:pt>
                <c:pt idx="261">
                  <c:v>69.858551817281196</c:v>
                </c:pt>
                <c:pt idx="262">
                  <c:v>70.091287695744043</c:v>
                </c:pt>
                <c:pt idx="263">
                  <c:v>70.32378829554608</c:v>
                </c:pt>
                <c:pt idx="264">
                  <c:v>70.556053638781307</c:v>
                </c:pt>
                <c:pt idx="265">
                  <c:v>70.788083744520122</c:v>
                </c:pt>
                <c:pt idx="266">
                  <c:v>71.019878628848701</c:v>
                </c:pt>
                <c:pt idx="267">
                  <c:v>71.251438304908348</c:v>
                </c:pt>
                <c:pt idx="268">
                  <c:v>71.482762782934699</c:v>
                </c:pt>
                <c:pt idx="269">
                  <c:v>71.713852070296809</c:v>
                </c:pt>
                <c:pt idx="270">
                  <c:v>71.944706171536197</c:v>
                </c:pt>
              </c:numCache>
            </c:numRef>
          </c:xVal>
          <c:yVal>
            <c:numRef>
              <c:f>'10ft'!$H$19:$H$289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6856"/>
        <c:axId val="637447248"/>
      </c:scatterChart>
      <c:valAx>
        <c:axId val="63744685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7248"/>
        <c:crosses val="max"/>
        <c:crossBetween val="midCat"/>
        <c:majorUnit val="2"/>
      </c:valAx>
      <c:valAx>
        <c:axId val="63744724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685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0.32312892664476522</c:v>
                </c:pt>
                <c:pt idx="2">
                  <c:v>0.64577467442662262</c:v>
                </c:pt>
                <c:pt idx="3">
                  <c:v>0.96793948759211712</c:v>
                </c:pt>
                <c:pt idx="4">
                  <c:v>1.2896255944993587</c:v>
                </c:pt>
                <c:pt idx="5">
                  <c:v>1.6108352077245689</c:v>
                </c:pt>
                <c:pt idx="6">
                  <c:v>1.9315705241673717</c:v>
                </c:pt>
                <c:pt idx="7">
                  <c:v>2.2518337251548419</c:v>
                </c:pt>
                <c:pt idx="8">
                  <c:v>2.5716269765443269</c:v>
                </c:pt>
                <c:pt idx="9">
                  <c:v>2.890952428825059</c:v>
                </c:pt>
                <c:pt idx="10">
                  <c:v>3.209812217218571</c:v>
                </c:pt>
                <c:pt idx="11">
                  <c:v>3.5282084617779317</c:v>
                </c:pt>
                <c:pt idx="12">
                  <c:v>3.846143267485814</c:v>
                </c:pt>
                <c:pt idx="13">
                  <c:v>4.163618724351414</c:v>
                </c:pt>
                <c:pt idx="14">
                  <c:v>4.4806369075062298</c:v>
                </c:pt>
                <c:pt idx="15">
                  <c:v>4.7971998772987199</c:v>
                </c:pt>
                <c:pt idx="16">
                  <c:v>5.1133096793878519</c:v>
                </c:pt>
                <c:pt idx="17">
                  <c:v>5.4289683448355577</c:v>
                </c:pt>
                <c:pt idx="18">
                  <c:v>5.7441778901981051</c:v>
                </c:pt>
                <c:pt idx="19">
                  <c:v>6.0589403176164041</c:v>
                </c:pt>
                <c:pt idx="20">
                  <c:v>6.3732576149052598</c:v>
                </c:pt>
                <c:pt idx="21">
                  <c:v>6.687131755641583</c:v>
                </c:pt>
                <c:pt idx="22">
                  <c:v>7.0005646992515773</c:v>
                </c:pt>
                <c:pt idx="23">
                  <c:v>7.3135583910969055</c:v>
                </c:pt>
                <c:pt idx="24">
                  <c:v>7.6261147625598626</c:v>
                </c:pt>
                <c:pt idx="25">
                  <c:v>7.9382357311275547</c:v>
                </c:pt>
                <c:pt idx="26">
                  <c:v>8.2499232004751075</c:v>
                </c:pt>
                <c:pt idx="27">
                  <c:v>8.5611790605479055</c:v>
                </c:pt>
                <c:pt idx="28">
                  <c:v>8.8720051876428894</c:v>
                </c:pt>
                <c:pt idx="29">
                  <c:v>9.1824034444889051</c:v>
                </c:pt>
                <c:pt idx="30">
                  <c:v>9.4923756803261377</c:v>
                </c:pt>
                <c:pt idx="31">
                  <c:v>9.8019237309846243</c:v>
                </c:pt>
                <c:pt idx="32">
                  <c:v>10.111049418961867</c:v>
                </c:pt>
                <c:pt idx="33">
                  <c:v>10.419754553499562</c:v>
                </c:pt>
                <c:pt idx="34">
                  <c:v>10.728040930659438</c:v>
                </c:pt>
                <c:pt idx="35">
                  <c:v>11.035910333398242</c:v>
                </c:pt>
                <c:pt idx="36">
                  <c:v>11.343364531641868</c:v>
                </c:pt>
                <c:pt idx="37">
                  <c:v>11.650405282358635</c:v>
                </c:pt>
                <c:pt idx="38">
                  <c:v>11.957034329631744</c:v>
                </c:pt>
                <c:pt idx="39">
                  <c:v>12.263253404730905</c:v>
                </c:pt>
                <c:pt idx="40">
                  <c:v>12.569064226183167</c:v>
                </c:pt>
                <c:pt idx="41">
                  <c:v>12.874468499842941</c:v>
                </c:pt>
                <c:pt idx="42">
                  <c:v>13.179467918961235</c:v>
                </c:pt>
                <c:pt idx="43">
                  <c:v>13.484064164254129</c:v>
                </c:pt>
                <c:pt idx="44">
                  <c:v>13.788258903970465</c:v>
                </c:pt>
                <c:pt idx="45">
                  <c:v>14.092053793958803</c:v>
                </c:pt>
                <c:pt idx="46">
                  <c:v>14.395450477733613</c:v>
                </c:pt>
                <c:pt idx="47">
                  <c:v>14.69845058654076</c:v>
                </c:pt>
                <c:pt idx="48">
                  <c:v>15.001055739422245</c:v>
                </c:pt>
                <c:pt idx="49">
                  <c:v>15.303267543280251</c:v>
                </c:pt>
                <c:pt idx="50">
                  <c:v>15.605087592940476</c:v>
                </c:pt>
                <c:pt idx="51">
                  <c:v>15.906517471214791</c:v>
                </c:pt>
                <c:pt idx="52">
                  <c:v>16.207558748963201</c:v>
                </c:pt>
                <c:pt idx="53">
                  <c:v>16.508212985155158</c:v>
                </c:pt>
                <c:pt idx="54">
                  <c:v>16.808481726930189</c:v>
                </c:pt>
                <c:pt idx="55">
                  <c:v>17.108366509657898</c:v>
                </c:pt>
                <c:pt idx="56">
                  <c:v>17.407868856997325</c:v>
                </c:pt>
                <c:pt idx="57">
                  <c:v>17.706990280955662</c:v>
                </c:pt>
                <c:pt idx="58">
                  <c:v>18.005732281946365</c:v>
                </c:pt>
                <c:pt idx="59">
                  <c:v>18.304096348846659</c:v>
                </c:pt>
                <c:pt idx="60">
                  <c:v>18.602083959054433</c:v>
                </c:pt>
                <c:pt idx="61">
                  <c:v>18.89969657854455</c:v>
                </c:pt>
                <c:pt idx="62">
                  <c:v>19.196935661924588</c:v>
                </c:pt>
                <c:pt idx="63">
                  <c:v>19.493802652489993</c:v>
                </c:pt>
                <c:pt idx="64">
                  <c:v>19.790298982278692</c:v>
                </c:pt>
                <c:pt idx="65">
                  <c:v>20.086426072125139</c:v>
                </c:pt>
                <c:pt idx="66">
                  <c:v>20.382185331713838</c:v>
                </c:pt>
                <c:pt idx="67">
                  <c:v>20.677578159632318</c:v>
                </c:pt>
                <c:pt idx="68">
                  <c:v>20.972605943423602</c:v>
                </c:pt>
                <c:pt idx="69">
                  <c:v>21.267270059638143</c:v>
                </c:pt>
                <c:pt idx="70">
                  <c:v>21.561571873885288</c:v>
                </c:pt>
                <c:pt idx="71">
                  <c:v>21.855512740884219</c:v>
                </c:pt>
                <c:pt idx="72">
                  <c:v>22.149094004514424</c:v>
                </c:pt>
                <c:pt idx="73">
                  <c:v>22.442316997865706</c:v>
                </c:pt>
                <c:pt idx="74">
                  <c:v>22.735183043287698</c:v>
                </c:pt>
                <c:pt idx="75">
                  <c:v>23.027693452438943</c:v>
                </c:pt>
                <c:pt idx="76">
                  <c:v>23.319849526335517</c:v>
                </c:pt>
                <c:pt idx="77">
                  <c:v>23.611652555399225</c:v>
                </c:pt>
                <c:pt idx="78">
                  <c:v>23.903103819505358</c:v>
                </c:pt>
                <c:pt idx="79">
                  <c:v>24.194204588030029</c:v>
                </c:pt>
                <c:pt idx="80">
                  <c:v>24.48495611989711</c:v>
                </c:pt>
                <c:pt idx="81">
                  <c:v>24.775359663624752</c:v>
                </c:pt>
                <c:pt idx="82">
                  <c:v>25.065416457371526</c:v>
                </c:pt>
                <c:pt idx="83">
                  <c:v>25.355127728982168</c:v>
                </c:pt>
                <c:pt idx="84">
                  <c:v>25.644494696032954</c:v>
                </c:pt>
                <c:pt idx="85">
                  <c:v>25.933518565876707</c:v>
                </c:pt>
                <c:pt idx="86">
                  <c:v>26.222200535687453</c:v>
                </c:pt>
                <c:pt idx="87">
                  <c:v>26.510541792504714</c:v>
                </c:pt>
                <c:pt idx="88">
                  <c:v>26.798543513277473</c:v>
                </c:pt>
                <c:pt idx="89">
                  <c:v>27.086206864907798</c:v>
                </c:pt>
                <c:pt idx="90">
                  <c:v>27.373533004294146</c:v>
                </c:pt>
                <c:pt idx="91">
                  <c:v>27.660523078374354</c:v>
                </c:pt>
                <c:pt idx="92">
                  <c:v>27.947178224168322</c:v>
                </c:pt>
                <c:pt idx="93">
                  <c:v>28.233499568820392</c:v>
                </c:pt>
                <c:pt idx="94">
                  <c:v>28.519488229641443</c:v>
                </c:pt>
                <c:pt idx="95">
                  <c:v>28.805145314150714</c:v>
                </c:pt>
                <c:pt idx="96">
                  <c:v>29.090471920117324</c:v>
                </c:pt>
                <c:pt idx="97">
                  <c:v>29.375469135601566</c:v>
                </c:pt>
                <c:pt idx="98">
                  <c:v>29.66013803899591</c:v>
                </c:pt>
                <c:pt idx="99">
                  <c:v>29.944479699065777</c:v>
                </c:pt>
                <c:pt idx="100">
                  <c:v>30.228495174990062</c:v>
                </c:pt>
                <c:pt idx="101">
                  <c:v>30.512185516401438</c:v>
                </c:pt>
                <c:pt idx="102">
                  <c:v>30.795551763426417</c:v>
                </c:pt>
                <c:pt idx="103">
                  <c:v>31.078594946725204</c:v>
                </c:pt>
                <c:pt idx="104">
                  <c:v>31.361316087531343</c:v>
                </c:pt>
                <c:pt idx="105">
                  <c:v>31.643716197691163</c:v>
                </c:pt>
                <c:pt idx="106">
                  <c:v>31.925796279703018</c:v>
                </c:pt>
                <c:pt idx="107">
                  <c:v>32.207557326756366</c:v>
                </c:pt>
                <c:pt idx="108">
                  <c:v>32.489000322770629</c:v>
                </c:pt>
                <c:pt idx="109">
                  <c:v>32.770126242433939</c:v>
                </c:pt>
                <c:pt idx="110">
                  <c:v>33.050936051241663</c:v>
                </c:pt>
                <c:pt idx="111">
                  <c:v>33.331430705534807</c:v>
                </c:pt>
                <c:pt idx="112">
                  <c:v>33.611611152538273</c:v>
                </c:pt>
                <c:pt idx="113">
                  <c:v>33.891478330398954</c:v>
                </c:pt>
                <c:pt idx="114">
                  <c:v>34.171033168223701</c:v>
                </c:pt>
                <c:pt idx="115">
                  <c:v>34.450276586117191</c:v>
                </c:pt>
                <c:pt idx="116">
                  <c:v>34.729209495219635</c:v>
                </c:pt>
                <c:pt idx="117">
                  <c:v>35.007832797744392</c:v>
                </c:pt>
                <c:pt idx="118">
                  <c:v>35.286147387015482</c:v>
                </c:pt>
                <c:pt idx="119">
                  <c:v>35.564154147504993</c:v>
                </c:pt>
                <c:pt idx="120">
                  <c:v>35.841853954870409</c:v>
                </c:pt>
                <c:pt idx="121">
                  <c:v>36.119247675991829</c:v>
                </c:pt>
                <c:pt idx="122">
                  <c:v>36.396336169009125</c:v>
                </c:pt>
                <c:pt idx="123">
                  <c:v>36.673120283359026</c:v>
                </c:pt>
                <c:pt idx="124">
                  <c:v>36.949600859812129</c:v>
                </c:pt>
                <c:pt idx="125">
                  <c:v>37.225778730509866</c:v>
                </c:pt>
                <c:pt idx="126">
                  <c:v>37.501654719001394</c:v>
                </c:pt>
                <c:pt idx="127">
                  <c:v>37.777229640280467</c:v>
                </c:pt>
                <c:pt idx="128">
                  <c:v>38.05250430082225</c:v>
                </c:pt>
                <c:pt idx="129">
                  <c:v>38.327479498620093</c:v>
                </c:pt>
                <c:pt idx="130">
                  <c:v>38.602156023222292</c:v>
                </c:pt>
                <c:pt idx="131">
                  <c:v>38.876534655768829</c:v>
                </c:pt>
                <c:pt idx="132">
                  <c:v>39.150616169028069</c:v>
                </c:pt>
                <c:pt idx="133">
                  <c:v>39.424401327433486</c:v>
                </c:pt>
                <c:pt idx="134">
                  <c:v>39.69789088712033</c:v>
                </c:pt>
                <c:pt idx="135">
                  <c:v>39.971085595962357</c:v>
                </c:pt>
                <c:pt idx="136">
                  <c:v>40.243986193608514</c:v>
                </c:pt>
                <c:pt idx="137">
                  <c:v>40.516593411519658</c:v>
                </c:pt>
                <c:pt idx="138">
                  <c:v>40.78890797300528</c:v>
                </c:pt>
                <c:pt idx="139">
                  <c:v>41.060930593260267</c:v>
                </c:pt>
                <c:pt idx="140">
                  <c:v>41.332661979401657</c:v>
                </c:pt>
                <c:pt idx="141">
                  <c:v>41.604102830505454</c:v>
                </c:pt>
                <c:pt idx="142">
                  <c:v>41.875253837643477</c:v>
                </c:pt>
                <c:pt idx="143">
                  <c:v>42.146115683920229</c:v>
                </c:pt>
                <c:pt idx="144">
                  <c:v>42.416689044509823</c:v>
                </c:pt>
                <c:pt idx="145">
                  <c:v>42.686974586692962</c:v>
                </c:pt>
                <c:pt idx="146">
                  <c:v>42.956972969893947</c:v>
                </c:pt>
                <c:pt idx="147">
                  <c:v>43.22668484571777</c:v>
                </c:pt>
                <c:pt idx="148">
                  <c:v>43.496110857987262</c:v>
                </c:pt>
                <c:pt idx="149">
                  <c:v>43.765251642780292</c:v>
                </c:pt>
                <c:pt idx="150">
                  <c:v>44.034107828467043</c:v>
                </c:pt>
                <c:pt idx="151">
                  <c:v>44.302680035747365</c:v>
                </c:pt>
                <c:pt idx="152">
                  <c:v>44.570968877688188</c:v>
                </c:pt>
                <c:pt idx="153">
                  <c:v>44.838974959761046</c:v>
                </c:pt>
                <c:pt idx="154">
                  <c:v>45.106698879879644</c:v>
                </c:pt>
                <c:pt idx="155">
                  <c:v>45.374141228437523</c:v>
                </c:pt>
                <c:pt idx="156">
                  <c:v>45.641302588345845</c:v>
                </c:pt>
                <c:pt idx="157">
                  <c:v>45.908183535071217</c:v>
                </c:pt>
                <c:pt idx="158">
                  <c:v>46.174784636673643</c:v>
                </c:pt>
                <c:pt idx="159">
                  <c:v>46.441106453844583</c:v>
                </c:pt>
                <c:pt idx="160">
                  <c:v>46.707149539945064</c:v>
                </c:pt>
                <c:pt idx="161">
                  <c:v>46.97291444104394</c:v>
                </c:pt>
                <c:pt idx="162">
                  <c:v>47.238401695956249</c:v>
                </c:pt>
                <c:pt idx="163">
                  <c:v>47.503611836281635</c:v>
                </c:pt>
                <c:pt idx="164">
                  <c:v>47.768545386442931</c:v>
                </c:pt>
                <c:pt idx="165">
                  <c:v>48.033202863724817</c:v>
                </c:pt>
                <c:pt idx="166">
                  <c:v>48.297584778312618</c:v>
                </c:pt>
                <c:pt idx="167">
                  <c:v>48.561691633331179</c:v>
                </c:pt>
                <c:pt idx="168">
                  <c:v>48.825523924883889</c:v>
                </c:pt>
                <c:pt idx="169">
                  <c:v>49.089082142091797</c:v>
                </c:pt>
                <c:pt idx="170">
                  <c:v>49.352366767132857</c:v>
                </c:pt>
                <c:pt idx="171">
                  <c:v>49.615378275281294</c:v>
                </c:pt>
                <c:pt idx="172">
                  <c:v>49.878117134947075</c:v>
                </c:pt>
                <c:pt idx="173">
                  <c:v>50.140583807715522</c:v>
                </c:pt>
                <c:pt idx="174">
                  <c:v>50.402778748387007</c:v>
                </c:pt>
                <c:pt idx="175">
                  <c:v>50.664702405016833</c:v>
                </c:pt>
                <c:pt idx="176">
                  <c:v>50.926355218955152</c:v>
                </c:pt>
                <c:pt idx="177">
                  <c:v>51.187737624887085</c:v>
                </c:pt>
                <c:pt idx="178">
                  <c:v>51.448850050872913</c:v>
                </c:pt>
                <c:pt idx="179">
                  <c:v>51.70969291838842</c:v>
                </c:pt>
                <c:pt idx="180">
                  <c:v>51.970266642365324</c:v>
                </c:pt>
                <c:pt idx="181">
                  <c:v>52.230571631231868</c:v>
                </c:pt>
                <c:pt idx="182">
                  <c:v>52.490608286953503</c:v>
                </c:pt>
                <c:pt idx="183">
                  <c:v>52.750377005073709</c:v>
                </c:pt>
                <c:pt idx="184">
                  <c:v>53.009878174754938</c:v>
                </c:pt>
                <c:pt idx="185">
                  <c:v>53.269112178819654</c:v>
                </c:pt>
                <c:pt idx="186">
                  <c:v>53.528079393791522</c:v>
                </c:pt>
                <c:pt idx="187">
                  <c:v>53.786780189936707</c:v>
                </c:pt>
                <c:pt idx="188">
                  <c:v>54.045214931305253</c:v>
                </c:pt>
                <c:pt idx="189">
                  <c:v>54.303383975772654</c:v>
                </c:pt>
                <c:pt idx="190">
                  <c:v>54.561287675081452</c:v>
                </c:pt>
                <c:pt idx="191">
                  <c:v>54.818926374883027</c:v>
                </c:pt>
                <c:pt idx="192">
                  <c:v>55.076300414779432</c:v>
                </c:pt>
                <c:pt idx="193">
                  <c:v>55.333410128365394</c:v>
                </c:pt>
                <c:pt idx="194">
                  <c:v>55.590255843270391</c:v>
                </c:pt>
                <c:pt idx="195">
                  <c:v>55.846837881200834</c:v>
                </c:pt>
                <c:pt idx="196">
                  <c:v>56.103156557982366</c:v>
                </c:pt>
                <c:pt idx="197">
                  <c:v>56.359212183602281</c:v>
                </c:pt>
                <c:pt idx="198">
                  <c:v>56.615005062252003</c:v>
                </c:pt>
                <c:pt idx="199">
                  <c:v>56.87053549236969</c:v>
                </c:pt>
                <c:pt idx="200">
                  <c:v>57.125803766682935</c:v>
                </c:pt>
                <c:pt idx="201">
                  <c:v>57.380810172251543</c:v>
                </c:pt>
                <c:pt idx="202">
                  <c:v>57.635554990510421</c:v>
                </c:pt>
                <c:pt idx="203">
                  <c:v>57.890038497312545</c:v>
                </c:pt>
                <c:pt idx="204">
                  <c:v>58.144260962972027</c:v>
                </c:pt>
                <c:pt idx="205">
                  <c:v>58.398222652307226</c:v>
                </c:pt>
                <c:pt idx="206">
                  <c:v>58.651923824684005</c:v>
                </c:pt>
                <c:pt idx="207">
                  <c:v>58.905364734059006</c:v>
                </c:pt>
                <c:pt idx="208">
                  <c:v>59.158545629023031</c:v>
                </c:pt>
                <c:pt idx="209">
                  <c:v>59.411466752844483</c:v>
                </c:pt>
                <c:pt idx="210">
                  <c:v>59.664128343512893</c:v>
                </c:pt>
                <c:pt idx="211">
                  <c:v>59.916530633782493</c:v>
                </c:pt>
                <c:pt idx="212">
                  <c:v>60.168673851215871</c:v>
                </c:pt>
                <c:pt idx="213">
                  <c:v>60.420558218227647</c:v>
                </c:pt>
                <c:pt idx="214">
                  <c:v>60.672183952128272</c:v>
                </c:pt>
                <c:pt idx="215">
                  <c:v>60.923551265167802</c:v>
                </c:pt>
                <c:pt idx="216">
                  <c:v>61.1746603645798</c:v>
                </c:pt>
                <c:pt idx="217">
                  <c:v>61.425511452625216</c:v>
                </c:pt>
                <c:pt idx="218">
                  <c:v>61.676104726636346</c:v>
                </c:pt>
                <c:pt idx="219">
                  <c:v>61.926440379060836</c:v>
                </c:pt>
                <c:pt idx="220">
                  <c:v>62.176518597505677</c:v>
                </c:pt>
                <c:pt idx="221">
                  <c:v>62.426339564781294</c:v>
                </c:pt>
                <c:pt idx="222">
                  <c:v>62.675903458945612</c:v>
                </c:pt>
                <c:pt idx="223">
                  <c:v>62.925210453348178</c:v>
                </c:pt>
                <c:pt idx="224">
                  <c:v>63.17426071667429</c:v>
                </c:pt>
                <c:pt idx="225">
                  <c:v>63.423054412989131</c:v>
                </c:pt>
                <c:pt idx="226">
                  <c:v>63.671591701781942</c:v>
                </c:pt>
                <c:pt idx="227">
                  <c:v>63.919872738010191</c:v>
                </c:pt>
                <c:pt idx="228">
                  <c:v>64.167897672143752</c:v>
                </c:pt>
                <c:pt idx="229">
                  <c:v>64.415666650209062</c:v>
                </c:pt>
                <c:pt idx="230">
                  <c:v>64.663179813833324</c:v>
                </c:pt>
                <c:pt idx="231">
                  <c:v>64.910437300288649</c:v>
                </c:pt>
                <c:pt idx="232">
                  <c:v>65.157439242536228</c:v>
                </c:pt>
                <c:pt idx="233">
                  <c:v>65.404185769270484</c:v>
                </c:pt>
                <c:pt idx="234">
                  <c:v>65.650677004963185</c:v>
                </c:pt>
                <c:pt idx="235">
                  <c:v>65.896913069907541</c:v>
                </c:pt>
                <c:pt idx="236">
                  <c:v>66.14289408026228</c:v>
                </c:pt>
                <c:pt idx="237">
                  <c:v>66.38862014809574</c:v>
                </c:pt>
                <c:pt idx="238">
                  <c:v>66.63409138142984</c:v>
                </c:pt>
                <c:pt idx="239">
                  <c:v>66.879307884284046</c:v>
                </c:pt>
                <c:pt idx="240">
                  <c:v>67.124269756719357</c:v>
                </c:pt>
                <c:pt idx="241">
                  <c:v>67.36897709488214</c:v>
                </c:pt>
                <c:pt idx="242">
                  <c:v>67.613429991048022</c:v>
                </c:pt>
                <c:pt idx="243">
                  <c:v>67.857628533665633</c:v>
                </c:pt>
                <c:pt idx="244">
                  <c:v>68.101572807400373</c:v>
                </c:pt>
                <c:pt idx="245">
                  <c:v>68.345262893178031</c:v>
                </c:pt>
                <c:pt idx="246">
                  <c:v>68.588698868228448</c:v>
                </c:pt>
                <c:pt idx="247">
                  <c:v>68.831880806129021</c:v>
                </c:pt>
                <c:pt idx="248">
                  <c:v>69.074808776848144</c:v>
                </c:pt>
                <c:pt idx="249">
                  <c:v>69.317482846788636</c:v>
                </c:pt>
                <c:pt idx="250">
                  <c:v>69.559903078831027</c:v>
                </c:pt>
                <c:pt idx="251">
                  <c:v>69.802069532376763</c:v>
                </c:pt>
                <c:pt idx="252">
                  <c:v>70.043982263391385</c:v>
                </c:pt>
                <c:pt idx="253">
                  <c:v>70.285641324447525</c:v>
                </c:pt>
                <c:pt idx="254">
                  <c:v>70.527046764767874</c:v>
                </c:pt>
                <c:pt idx="255">
                  <c:v>70.768198630268046</c:v>
                </c:pt>
                <c:pt idx="256">
                  <c:v>71.009096963599291</c:v>
                </c:pt>
                <c:pt idx="257">
                  <c:v>71.24974180419116</c:v>
                </c:pt>
                <c:pt idx="258">
                  <c:v>71.490133188294024</c:v>
                </c:pt>
                <c:pt idx="259">
                  <c:v>71.730271149021519</c:v>
                </c:pt>
                <c:pt idx="260">
                  <c:v>71.970155716392824</c:v>
                </c:pt>
                <c:pt idx="261">
                  <c:v>72.209786917374856</c:v>
                </c:pt>
                <c:pt idx="262">
                  <c:v>72.449164775924302</c:v>
                </c:pt>
                <c:pt idx="263">
                  <c:v>72.6882893130296</c:v>
                </c:pt>
                <c:pt idx="264">
                  <c:v>72.927160546752717</c:v>
                </c:pt>
                <c:pt idx="265">
                  <c:v>73.165778492270817</c:v>
                </c:pt>
                <c:pt idx="266">
                  <c:v>73.404143161917801</c:v>
                </c:pt>
                <c:pt idx="267">
                  <c:v>73.642254565225727</c:v>
                </c:pt>
                <c:pt idx="268">
                  <c:v>73.880112708966024</c:v>
                </c:pt>
                <c:pt idx="269">
                  <c:v>74.117717597190619</c:v>
                </c:pt>
                <c:pt idx="270">
                  <c:v>74.355069231272921</c:v>
                </c:pt>
              </c:numCache>
            </c:numRef>
          </c:xVal>
          <c:yVal>
            <c:numRef>
              <c:f>'11ft'!$E$19:$E$289</c:f>
              <c:numCache>
                <c:formatCode>General</c:formatCode>
                <c:ptCount val="271"/>
                <c:pt idx="0">
                  <c:v>1.1080815068089311</c:v>
                </c:pt>
                <c:pt idx="1">
                  <c:v>1.3092789731411552</c:v>
                </c:pt>
                <c:pt idx="2">
                  <c:v>1.5089783903435654</c:v>
                </c:pt>
                <c:pt idx="3">
                  <c:v>1.7071829403484113</c:v>
                </c:pt>
                <c:pt idx="4">
                  <c:v>1.9038957813096653</c:v>
                </c:pt>
                <c:pt idx="5">
                  <c:v>2.0991200478038845</c:v>
                </c:pt>
                <c:pt idx="6">
                  <c:v>2.2928588510293415</c:v>
                </c:pt>
                <c:pt idx="7">
                  <c:v>2.4851152790034496</c:v>
                </c:pt>
                <c:pt idx="8">
                  <c:v>2.6758923967585089</c:v>
                </c:pt>
                <c:pt idx="9">
                  <c:v>2.8651932465357954</c:v>
                </c:pt>
                <c:pt idx="10">
                  <c:v>3.0530208479780199</c:v>
                </c:pt>
                <c:pt idx="11">
                  <c:v>3.2393781983201806</c:v>
                </c:pt>
                <c:pt idx="12">
                  <c:v>3.4242682725788325</c:v>
                </c:pt>
                <c:pt idx="13">
                  <c:v>3.6076940237397968</c:v>
                </c:pt>
                <c:pt idx="14">
                  <c:v>3.7896583829443347</c:v>
                </c:pt>
                <c:pt idx="15">
                  <c:v>3.9701642596738078</c:v>
                </c:pt>
                <c:pt idx="16">
                  <c:v>4.1492145419328477</c:v>
                </c:pt>
                <c:pt idx="17">
                  <c:v>4.3268120964310581</c:v>
                </c:pt>
                <c:pt idx="18">
                  <c:v>4.502959768763267</c:v>
                </c:pt>
                <c:pt idx="19">
                  <c:v>4.6776603835883606</c:v>
                </c:pt>
                <c:pt idx="20">
                  <c:v>4.8509167448067076</c:v>
                </c:pt>
                <c:pt idx="21">
                  <c:v>5.0227316357362062</c:v>
                </c:pt>
                <c:pt idx="22">
                  <c:v>5.1931078192869675</c:v>
                </c:pt>
                <c:pt idx="23">
                  <c:v>5.3620480381346578</c:v>
                </c:pt>
                <c:pt idx="24">
                  <c:v>5.5295550148925239</c:v>
                </c:pt>
                <c:pt idx="25">
                  <c:v>5.6956314522821154</c:v>
                </c:pt>
                <c:pt idx="26">
                  <c:v>5.8602800333027281</c:v>
                </c:pt>
                <c:pt idx="27">
                  <c:v>6.0235034213995871</c:v>
                </c:pt>
                <c:pt idx="28">
                  <c:v>6.1853042606307858</c:v>
                </c:pt>
                <c:pt idx="29">
                  <c:v>6.3456851758330082</c:v>
                </c:pt>
                <c:pt idx="30">
                  <c:v>6.5046487727860409</c:v>
                </c:pt>
                <c:pt idx="31">
                  <c:v>6.6621976383761048</c:v>
                </c:pt>
                <c:pt idx="32">
                  <c:v>6.8183343407580193</c:v>
                </c:pt>
                <c:pt idx="33">
                  <c:v>6.9730614295162168</c:v>
                </c:pt>
                <c:pt idx="34">
                  <c:v>7.1263814358246274</c:v>
                </c:pt>
                <c:pt idx="35">
                  <c:v>7.2782968726054484</c:v>
                </c:pt>
                <c:pt idx="36">
                  <c:v>7.4288102346868214</c:v>
                </c:pt>
                <c:pt idx="37">
                  <c:v>7.5779239989594291</c:v>
                </c:pt>
                <c:pt idx="38">
                  <c:v>7.7256406245320273</c:v>
                </c:pt>
                <c:pt idx="39">
                  <c:v>7.871962552885936</c:v>
                </c:pt>
                <c:pt idx="40">
                  <c:v>8.0168922080285014</c:v>
                </c:pt>
                <c:pt idx="41">
                  <c:v>8.1604319966455403</c:v>
                </c:pt>
                <c:pt idx="42">
                  <c:v>8.3025843082527953</c:v>
                </c:pt>
                <c:pt idx="43">
                  <c:v>8.4433515153464</c:v>
                </c:pt>
                <c:pt idx="44">
                  <c:v>8.5827359735523903</c:v>
                </c:pt>
                <c:pt idx="45">
                  <c:v>8.7207400217752529</c:v>
                </c:pt>
                <c:pt idx="46">
                  <c:v>8.8573659823455504</c:v>
                </c:pt>
                <c:pt idx="47">
                  <c:v>8.992616161166616</c:v>
                </c:pt>
                <c:pt idx="48">
                  <c:v>9.1264928478603533</c:v>
                </c:pt>
                <c:pt idx="49">
                  <c:v>9.2589983159121338</c:v>
                </c:pt>
                <c:pt idx="50">
                  <c:v>9.3901348228148276</c:v>
                </c:pt>
                <c:pt idx="51">
                  <c:v>9.5199046102119667</c:v>
                </c:pt>
                <c:pt idx="52">
                  <c:v>9.6483099040400546</c:v>
                </c:pt>
                <c:pt idx="53">
                  <c:v>9.7753529146700515</c:v>
                </c:pt>
                <c:pt idx="54">
                  <c:v>9.9010358370480276</c:v>
                </c:pt>
                <c:pt idx="55">
                  <c:v>10.025360850835016</c:v>
                </c:pt>
                <c:pt idx="56">
                  <c:v>10.14833012054606</c:v>
                </c:pt>
                <c:pt idx="57">
                  <c:v>10.269945795688486</c:v>
                </c:pt>
                <c:pt idx="58">
                  <c:v>10.3902100108994</c:v>
                </c:pt>
                <c:pt idx="59">
                  <c:v>10.509124886082436</c:v>
                </c:pt>
                <c:pt idx="60">
                  <c:v>10.62669252654374</c:v>
                </c:pt>
                <c:pt idx="61">
                  <c:v>10.742915023127244</c:v>
                </c:pt>
                <c:pt idx="62">
                  <c:v>10.857794452349193</c:v>
                </c:pt>
                <c:pt idx="63">
                  <c:v>10.97133287653198</c:v>
                </c:pt>
                <c:pt idx="64">
                  <c:v>11.083532343937279</c:v>
                </c:pt>
                <c:pt idx="65">
                  <c:v>11.194394888898479</c:v>
                </c:pt>
                <c:pt idx="66">
                  <c:v>11.303922531952454</c:v>
                </c:pt>
                <c:pt idx="67">
                  <c:v>11.412117279970659</c:v>
                </c:pt>
                <c:pt idx="68">
                  <c:v>11.518981126289571</c:v>
                </c:pt>
                <c:pt idx="69">
                  <c:v>11.624516050840491</c:v>
                </c:pt>
                <c:pt idx="70">
                  <c:v>11.728724020278703</c:v>
                </c:pt>
                <c:pt idx="71">
                  <c:v>11.831606988112011</c:v>
                </c:pt>
                <c:pt idx="72">
                  <c:v>11.933166894828664</c:v>
                </c:pt>
                <c:pt idx="73">
                  <c:v>12.033405668024672</c:v>
                </c:pt>
                <c:pt idx="74">
                  <c:v>12.132325222530524</c:v>
                </c:pt>
                <c:pt idx="75">
                  <c:v>12.22992746053732</c:v>
                </c:pt>
                <c:pt idx="76">
                  <c:v>12.326214271722336</c:v>
                </c:pt>
                <c:pt idx="77">
                  <c:v>12.421187533373995</c:v>
                </c:pt>
                <c:pt idx="78">
                  <c:v>12.514849110516309</c:v>
                </c:pt>
                <c:pt idx="79">
                  <c:v>12.60720085603274</c:v>
                </c:pt>
                <c:pt idx="80">
                  <c:v>12.698244610789541</c:v>
                </c:pt>
                <c:pt idx="81">
                  <c:v>12.78798220375854</c:v>
                </c:pt>
                <c:pt idx="82">
                  <c:v>12.876415452139417</c:v>
                </c:pt>
                <c:pt idx="83">
                  <c:v>12.963546161481444</c:v>
                </c:pt>
                <c:pt idx="84">
                  <c:v>13.049376125804722</c:v>
                </c:pt>
                <c:pt idx="85">
                  <c:v>13.133907127720908</c:v>
                </c:pt>
                <c:pt idx="86">
                  <c:v>13.217140938553451</c:v>
                </c:pt>
                <c:pt idx="87">
                  <c:v>13.299079318457322</c:v>
                </c:pt>
                <c:pt idx="88">
                  <c:v>13.37972401653828</c:v>
                </c:pt>
                <c:pt idx="89">
                  <c:v>13.459076770971643</c:v>
                </c:pt>
                <c:pt idx="90">
                  <c:v>13.537139309120596</c:v>
                </c:pt>
                <c:pt idx="91">
                  <c:v>13.613913347654027</c:v>
                </c:pt>
                <c:pt idx="92">
                  <c:v>13.689400592663912</c:v>
                </c:pt>
                <c:pt idx="93">
                  <c:v>13.763602739782241</c:v>
                </c:pt>
                <c:pt idx="94">
                  <c:v>13.836521474297498</c:v>
                </c:pt>
                <c:pt idx="95">
                  <c:v>13.908158471270696</c:v>
                </c:pt>
                <c:pt idx="96">
                  <c:v>13.978515395650971</c:v>
                </c:pt>
                <c:pt idx="97">
                  <c:v>14.04759390239076</c:v>
                </c:pt>
                <c:pt idx="98">
                  <c:v>14.115395636560528</c:v>
                </c:pt>
                <c:pt idx="99">
                  <c:v>14.181922233463091</c:v>
                </c:pt>
                <c:pt idx="100">
                  <c:v>14.247175318747509</c:v>
                </c:pt>
                <c:pt idx="101">
                  <c:v>14.31115650852257</c:v>
                </c:pt>
                <c:pt idx="102">
                  <c:v>14.37386740946987</c:v>
                </c:pt>
                <c:pt idx="103">
                  <c:v>14.435309618956467</c:v>
                </c:pt>
                <c:pt idx="104">
                  <c:v>14.495484725147154</c:v>
                </c:pt>
                <c:pt idx="105">
                  <c:v>14.554394307116324</c:v>
                </c:pt>
                <c:pt idx="106">
                  <c:v>14.612039934959435</c:v>
                </c:pt>
                <c:pt idx="107">
                  <c:v>14.668423169904091</c:v>
                </c:pt>
                <c:pt idx="108">
                  <c:v>14.723545564420728</c:v>
                </c:pt>
                <c:pt idx="109">
                  <c:v>14.777408662332915</c:v>
                </c:pt>
                <c:pt idx="110">
                  <c:v>14.830013998927269</c:v>
                </c:pt>
                <c:pt idx="111">
                  <c:v>14.881363101062995</c:v>
                </c:pt>
                <c:pt idx="112">
                  <c:v>14.931457487281039</c:v>
                </c:pt>
                <c:pt idx="113">
                  <c:v>14.980298667912862</c:v>
                </c:pt>
                <c:pt idx="114">
                  <c:v>15.027888145188852</c:v>
                </c:pt>
                <c:pt idx="115">
                  <c:v>15.074227413346344</c:v>
                </c:pt>
                <c:pt idx="116">
                  <c:v>15.119317958737286</c:v>
                </c:pt>
                <c:pt idx="117">
                  <c:v>15.163161259935514</c:v>
                </c:pt>
                <c:pt idx="118">
                  <c:v>15.20575878784368</c:v>
                </c:pt>
                <c:pt idx="119">
                  <c:v>15.24711200579979</c:v>
                </c:pt>
                <c:pt idx="120">
                  <c:v>15.287222369683395</c:v>
                </c:pt>
                <c:pt idx="121">
                  <c:v>15.326091328021393</c:v>
                </c:pt>
                <c:pt idx="122">
                  <c:v>15.363720322093481</c:v>
                </c:pt>
                <c:pt idx="123">
                  <c:v>15.400110786037235</c:v>
                </c:pt>
                <c:pt idx="124">
                  <c:v>15.435264146952823</c:v>
                </c:pt>
                <c:pt idx="125">
                  <c:v>15.469181825007356</c:v>
                </c:pt>
                <c:pt idx="126">
                  <c:v>15.50186523353886</c:v>
                </c:pt>
                <c:pt idx="127">
                  <c:v>15.533315779159906</c:v>
                </c:pt>
                <c:pt idx="128">
                  <c:v>15.563534861860846</c:v>
                </c:pt>
                <c:pt idx="129">
                  <c:v>15.592523875112699</c:v>
                </c:pt>
                <c:pt idx="130">
                  <c:v>15.620284205969661</c:v>
                </c:pt>
                <c:pt idx="131">
                  <c:v>15.646817235171248</c:v>
                </c:pt>
                <c:pt idx="132">
                  <c:v>15.672124337244071</c:v>
                </c:pt>
                <c:pt idx="133">
                  <c:v>15.696206880603231</c:v>
                </c:pt>
                <c:pt idx="134">
                  <c:v>15.719066227653352</c:v>
                </c:pt>
                <c:pt idx="135">
                  <c:v>15.740703734889228</c:v>
                </c:pt>
                <c:pt idx="136">
                  <c:v>15.761120752996108</c:v>
                </c:pt>
                <c:pt idx="137">
                  <c:v>15.780318626949581</c:v>
                </c:pt>
                <c:pt idx="138">
                  <c:v>15.798298696115108</c:v>
                </c:pt>
                <c:pt idx="139">
                  <c:v>15.815062294347149</c:v>
                </c:pt>
                <c:pt idx="140">
                  <c:v>15.830610750087919</c:v>
                </c:pt>
                <c:pt idx="141">
                  <c:v>15.844945386465751</c:v>
                </c:pt>
                <c:pt idx="142">
                  <c:v>15.858067521393073</c:v>
                </c:pt>
                <c:pt idx="143">
                  <c:v>15.869978467663991</c:v>
                </c:pt>
                <c:pt idx="144">
                  <c:v>15.880679533051479</c:v>
                </c:pt>
                <c:pt idx="145">
                  <c:v>15.890172020404171</c:v>
                </c:pt>
                <c:pt idx="146">
                  <c:v>15.898457227742753</c:v>
                </c:pt>
                <c:pt idx="147">
                  <c:v>15.905536448355953</c:v>
                </c:pt>
                <c:pt idx="148">
                  <c:v>15.911410970896119</c:v>
                </c:pt>
                <c:pt idx="149">
                  <c:v>15.916082079474398</c:v>
                </c:pt>
                <c:pt idx="150">
                  <c:v>15.919551053755489</c:v>
                </c:pt>
                <c:pt idx="151">
                  <c:v>15.921819169051988</c:v>
                </c:pt>
                <c:pt idx="152">
                  <c:v>15.922887696418313</c:v>
                </c:pt>
                <c:pt idx="153">
                  <c:v>15.922757902744197</c:v>
                </c:pt>
                <c:pt idx="154">
                  <c:v>15.921431050847763</c:v>
                </c:pt>
                <c:pt idx="155">
                  <c:v>15.918908399568167</c:v>
                </c:pt>
                <c:pt idx="156">
                  <c:v>15.915191203857793</c:v>
                </c:pt>
                <c:pt idx="157">
                  <c:v>15.910280714874027</c:v>
                </c:pt>
                <c:pt idx="158">
                  <c:v>15.904178180070572</c:v>
                </c:pt>
                <c:pt idx="159">
                  <c:v>15.896884843288328</c:v>
                </c:pt>
                <c:pt idx="160">
                  <c:v>15.88840194484581</c:v>
                </c:pt>
                <c:pt idx="161">
                  <c:v>15.87873072162912</c:v>
                </c:pt>
                <c:pt idx="162">
                  <c:v>15.867872407181444</c:v>
                </c:pt>
                <c:pt idx="163">
                  <c:v>15.855828231792104</c:v>
                </c:pt>
                <c:pt idx="164">
                  <c:v>15.842599422585124</c:v>
                </c:pt>
                <c:pt idx="165">
                  <c:v>15.82818720360733</c:v>
                </c:pt>
                <c:pt idx="166">
                  <c:v>15.812592795915974</c:v>
                </c:pt>
                <c:pt idx="167">
                  <c:v>15.795817417665869</c:v>
                </c:pt>
                <c:pt idx="168">
                  <c:v>15.777862284196045</c:v>
                </c:pt>
                <c:pt idx="169">
                  <c:v>15.758728608115899</c:v>
                </c:pt>
                <c:pt idx="170">
                  <c:v>15.738417599390868</c:v>
                </c:pt>
                <c:pt idx="171">
                  <c:v>15.716930465427584</c:v>
                </c:pt>
                <c:pt idx="172">
                  <c:v>15.694268411158534</c:v>
                </c:pt>
                <c:pt idx="173">
                  <c:v>15.670432639126203</c:v>
                </c:pt>
                <c:pt idx="174">
                  <c:v>15.645424349566703</c:v>
                </c:pt>
                <c:pt idx="175">
                  <c:v>15.619244740492887</c:v>
                </c:pt>
                <c:pt idx="176">
                  <c:v>15.59189500777693</c:v>
                </c:pt>
                <c:pt idx="177">
                  <c:v>15.563376345232388</c:v>
                </c:pt>
                <c:pt idx="178">
                  <c:v>15.533689944695716</c:v>
                </c:pt>
                <c:pt idx="179">
                  <c:v>15.502836996107254</c:v>
                </c:pt>
                <c:pt idx="180">
                  <c:v>15.470818687591663</c:v>
                </c:pt>
                <c:pt idx="181">
                  <c:v>15.437636205537821</c:v>
                </c:pt>
                <c:pt idx="182">
                  <c:v>15.403290734678151</c:v>
                </c:pt>
                <c:pt idx="183">
                  <c:v>15.367783458167411</c:v>
                </c:pt>
                <c:pt idx="184">
                  <c:v>15.331115557660905</c:v>
                </c:pt>
                <c:pt idx="185">
                  <c:v>15.293288213392135</c:v>
                </c:pt>
                <c:pt idx="186">
                  <c:v>15.254302604249879</c:v>
                </c:pt>
                <c:pt idx="187">
                  <c:v>15.2141599078547</c:v>
                </c:pt>
                <c:pt idx="188">
                  <c:v>15.172861300634858</c:v>
                </c:pt>
                <c:pt idx="189">
                  <c:v>15.130407957901658</c:v>
                </c:pt>
                <c:pt idx="190">
                  <c:v>15.086801053924191</c:v>
                </c:pt>
                <c:pt idx="191">
                  <c:v>15.042041762003489</c:v>
                </c:pt>
                <c:pt idx="192">
                  <c:v>14.996131254546084</c:v>
                </c:pt>
                <c:pt idx="193">
                  <c:v>14.949070703136959</c:v>
                </c:pt>
                <c:pt idx="194">
                  <c:v>14.900861278611901</c:v>
                </c:pt>
                <c:pt idx="195">
                  <c:v>14.851504151129227</c:v>
                </c:pt>
                <c:pt idx="196">
                  <c:v>14.801000490240916</c:v>
                </c:pt>
                <c:pt idx="197">
                  <c:v>14.749351464963111</c:v>
                </c:pt>
                <c:pt idx="198">
                  <c:v>14.696558243845992</c:v>
                </c:pt>
                <c:pt idx="199">
                  <c:v>14.64262199504304</c:v>
                </c:pt>
                <c:pt idx="200">
                  <c:v>14.587543886379658</c:v>
                </c:pt>
                <c:pt idx="201">
                  <c:v>14.531325085421157</c:v>
                </c:pt>
                <c:pt idx="202">
                  <c:v>14.473966759540117</c:v>
                </c:pt>
                <c:pt idx="203">
                  <c:v>14.415470075983089</c:v>
                </c:pt>
                <c:pt idx="204">
                  <c:v>14.35583620193667</c:v>
                </c:pt>
                <c:pt idx="205">
                  <c:v>14.295066304592922</c:v>
                </c:pt>
                <c:pt idx="206">
                  <c:v>14.233161551214133</c:v>
                </c:pt>
                <c:pt idx="207">
                  <c:v>14.170123109196943</c:v>
                </c:pt>
                <c:pt idx="208">
                  <c:v>14.105952146135792</c:v>
                </c:pt>
                <c:pt idx="209">
                  <c:v>14.040649829885718</c:v>
                </c:pt>
                <c:pt idx="210">
                  <c:v>13.974217328624492</c:v>
                </c:pt>
                <c:pt idx="211">
                  <c:v>13.906655810914092</c:v>
                </c:pt>
                <c:pt idx="212">
                  <c:v>13.83796644576149</c:v>
                </c:pt>
                <c:pt idx="213">
                  <c:v>13.76815040267879</c:v>
                </c:pt>
                <c:pt idx="214">
                  <c:v>13.697208851742678</c:v>
                </c:pt>
                <c:pt idx="215">
                  <c:v>13.6251429636532</c:v>
                </c:pt>
                <c:pt idx="216">
                  <c:v>13.55195390979187</c:v>
                </c:pt>
                <c:pt idx="217">
                  <c:v>13.477642862279076</c:v>
                </c:pt>
                <c:pt idx="218">
                  <c:v>13.402210994030836</c:v>
                </c:pt>
                <c:pt idx="219">
                  <c:v>13.325659478814837</c:v>
                </c:pt>
                <c:pt idx="220">
                  <c:v>13.247989491305807</c:v>
                </c:pt>
                <c:pt idx="221">
                  <c:v>13.169202207140202</c:v>
                </c:pt>
                <c:pt idx="222">
                  <c:v>13.089298802970186</c:v>
                </c:pt>
                <c:pt idx="223">
                  <c:v>13.008280456516939</c:v>
                </c:pt>
                <c:pt idx="224">
                  <c:v>12.926148346623261</c:v>
                </c:pt>
                <c:pt idx="225">
                  <c:v>12.842903653305491</c:v>
                </c:pt>
                <c:pt idx="226">
                  <c:v>12.758547557804723</c:v>
                </c:pt>
                <c:pt idx="227">
                  <c:v>12.673081242637332</c:v>
                </c:pt>
                <c:pt idx="228">
                  <c:v>12.586505891644807</c:v>
                </c:pt>
                <c:pt idx="229">
                  <c:v>12.498822690042877</c:v>
                </c:pt>
                <c:pt idx="230">
                  <c:v>12.410032824469949</c:v>
                </c:pt>
                <c:pt idx="231">
                  <c:v>12.320137483034845</c:v>
                </c:pt>
                <c:pt idx="232">
                  <c:v>12.229137855363836</c:v>
                </c:pt>
                <c:pt idx="233">
                  <c:v>12.137035132646986</c:v>
                </c:pt>
                <c:pt idx="234">
                  <c:v>12.043830507683785</c:v>
                </c:pt>
                <c:pt idx="235">
                  <c:v>11.949525174928095</c:v>
                </c:pt>
                <c:pt idx="236">
                  <c:v>11.854120330532393</c:v>
                </c:pt>
                <c:pt idx="237">
                  <c:v>11.757617172391308</c:v>
                </c:pt>
                <c:pt idx="238">
                  <c:v>11.66001690018447</c:v>
                </c:pt>
                <c:pt idx="239">
                  <c:v>11.561320715418656</c:v>
                </c:pt>
                <c:pt idx="240">
                  <c:v>11.461529821469238</c:v>
                </c:pt>
                <c:pt idx="241">
                  <c:v>11.360645423620934</c:v>
                </c:pt>
                <c:pt idx="242">
                  <c:v>11.258668729107866</c:v>
                </c:pt>
                <c:pt idx="243">
                  <c:v>11.155600947152916</c:v>
                </c:pt>
                <c:pt idx="244">
                  <c:v>11.051443289006398</c:v>
                </c:pt>
                <c:pt idx="245">
                  <c:v>10.946196967984026</c:v>
                </c:pt>
                <c:pt idx="246">
                  <c:v>10.839863199504196</c:v>
                </c:pt>
                <c:pt idx="247">
                  <c:v>10.732443201124573</c:v>
                </c:pt>
                <c:pt idx="248">
                  <c:v>10.623938192577995</c:v>
                </c:pt>
                <c:pt idx="249">
                  <c:v>10.514349395807685</c:v>
                </c:pt>
                <c:pt idx="250">
                  <c:v>10.403678035001773</c:v>
                </c:pt>
                <c:pt idx="251">
                  <c:v>10.291925336627143</c:v>
                </c:pt>
                <c:pt idx="252">
                  <c:v>10.179092529462586</c:v>
                </c:pt>
                <c:pt idx="253">
                  <c:v>10.06518084463128</c:v>
                </c:pt>
                <c:pt idx="254">
                  <c:v>9.9501915156325893</c:v>
                </c:pt>
                <c:pt idx="255">
                  <c:v>9.834125778373183</c:v>
                </c:pt>
                <c:pt idx="256">
                  <c:v>9.7169848711974875</c:v>
                </c:pt>
                <c:pt idx="257">
                  <c:v>9.5987700349174574</c:v>
                </c:pt>
                <c:pt idx="258">
                  <c:v>9.4794825128416829</c:v>
                </c:pt>
                <c:pt idx="259">
                  <c:v>9.3591235508038242</c:v>
                </c:pt>
                <c:pt idx="260">
                  <c:v>9.2376943971903884</c:v>
                </c:pt>
                <c:pt idx="261">
                  <c:v>9.1151963029678349</c:v>
                </c:pt>
                <c:pt idx="262">
                  <c:v>8.9916305217090322</c:v>
                </c:pt>
                <c:pt idx="263">
                  <c:v>8.8669983096190474</c:v>
                </c:pt>
                <c:pt idx="264">
                  <c:v>8.7413009255602869</c:v>
                </c:pt>
                <c:pt idx="265">
                  <c:v>8.6145396310769904</c:v>
                </c:pt>
                <c:pt idx="266">
                  <c:v>8.4867156904190679</c:v>
                </c:pt>
                <c:pt idx="267">
                  <c:v>8.357830370565301</c:v>
                </c:pt>
                <c:pt idx="268">
                  <c:v>8.227884941245895</c:v>
                </c:pt>
                <c:pt idx="269">
                  <c:v>8.0968806749644013</c:v>
                </c:pt>
                <c:pt idx="270">
                  <c:v>7.9648188470189956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0.32312892664476522</c:v>
                </c:pt>
                <c:pt idx="2">
                  <c:v>0.64577467442662262</c:v>
                </c:pt>
                <c:pt idx="3">
                  <c:v>0.96793948759211712</c:v>
                </c:pt>
                <c:pt idx="4">
                  <c:v>1.2896255944993587</c:v>
                </c:pt>
                <c:pt idx="5">
                  <c:v>1.6108352077245689</c:v>
                </c:pt>
                <c:pt idx="6">
                  <c:v>1.9315705241673717</c:v>
                </c:pt>
                <c:pt idx="7">
                  <c:v>2.2518337251548419</c:v>
                </c:pt>
                <c:pt idx="8">
                  <c:v>2.5716269765443269</c:v>
                </c:pt>
                <c:pt idx="9">
                  <c:v>2.890952428825059</c:v>
                </c:pt>
                <c:pt idx="10">
                  <c:v>3.209812217218571</c:v>
                </c:pt>
                <c:pt idx="11">
                  <c:v>3.5282084617779317</c:v>
                </c:pt>
                <c:pt idx="12">
                  <c:v>3.846143267485814</c:v>
                </c:pt>
                <c:pt idx="13">
                  <c:v>4.163618724351414</c:v>
                </c:pt>
                <c:pt idx="14">
                  <c:v>4.4806369075062298</c:v>
                </c:pt>
                <c:pt idx="15">
                  <c:v>4.7971998772987199</c:v>
                </c:pt>
                <c:pt idx="16">
                  <c:v>5.1133096793878519</c:v>
                </c:pt>
                <c:pt idx="17">
                  <c:v>5.4289683448355577</c:v>
                </c:pt>
                <c:pt idx="18">
                  <c:v>5.7441778901981051</c:v>
                </c:pt>
                <c:pt idx="19">
                  <c:v>6.0589403176164041</c:v>
                </c:pt>
                <c:pt idx="20">
                  <c:v>6.3732576149052598</c:v>
                </c:pt>
                <c:pt idx="21">
                  <c:v>6.687131755641583</c:v>
                </c:pt>
                <c:pt idx="22">
                  <c:v>7.0005646992515773</c:v>
                </c:pt>
                <c:pt idx="23">
                  <c:v>7.3135583910969055</c:v>
                </c:pt>
                <c:pt idx="24">
                  <c:v>7.6261147625598626</c:v>
                </c:pt>
                <c:pt idx="25">
                  <c:v>7.9382357311275547</c:v>
                </c:pt>
                <c:pt idx="26">
                  <c:v>8.2499232004751075</c:v>
                </c:pt>
                <c:pt idx="27">
                  <c:v>8.5611790605479055</c:v>
                </c:pt>
                <c:pt idx="28">
                  <c:v>8.8720051876428894</c:v>
                </c:pt>
                <c:pt idx="29">
                  <c:v>9.1824034444889051</c:v>
                </c:pt>
                <c:pt idx="30">
                  <c:v>9.4923756803261377</c:v>
                </c:pt>
                <c:pt idx="31">
                  <c:v>9.8019237309846243</c:v>
                </c:pt>
                <c:pt idx="32">
                  <c:v>10.111049418961867</c:v>
                </c:pt>
                <c:pt idx="33">
                  <c:v>10.419754553499562</c:v>
                </c:pt>
                <c:pt idx="34">
                  <c:v>10.728040930659438</c:v>
                </c:pt>
                <c:pt idx="35">
                  <c:v>11.035910333398242</c:v>
                </c:pt>
                <c:pt idx="36">
                  <c:v>11.343364531641868</c:v>
                </c:pt>
                <c:pt idx="37">
                  <c:v>11.650405282358635</c:v>
                </c:pt>
                <c:pt idx="38">
                  <c:v>11.957034329631744</c:v>
                </c:pt>
                <c:pt idx="39">
                  <c:v>12.263253404730905</c:v>
                </c:pt>
                <c:pt idx="40">
                  <c:v>12.569064226183167</c:v>
                </c:pt>
                <c:pt idx="41">
                  <c:v>12.874468499842941</c:v>
                </c:pt>
                <c:pt idx="42">
                  <c:v>13.179467918961235</c:v>
                </c:pt>
                <c:pt idx="43">
                  <c:v>13.484064164254129</c:v>
                </c:pt>
                <c:pt idx="44">
                  <c:v>13.788258903970465</c:v>
                </c:pt>
                <c:pt idx="45">
                  <c:v>14.092053793958803</c:v>
                </c:pt>
                <c:pt idx="46">
                  <c:v>14.395450477733613</c:v>
                </c:pt>
                <c:pt idx="47">
                  <c:v>14.69845058654076</c:v>
                </c:pt>
                <c:pt idx="48">
                  <c:v>15.001055739422245</c:v>
                </c:pt>
                <c:pt idx="49">
                  <c:v>15.303267543280251</c:v>
                </c:pt>
                <c:pt idx="50">
                  <c:v>15.605087592940476</c:v>
                </c:pt>
                <c:pt idx="51">
                  <c:v>15.906517471214791</c:v>
                </c:pt>
                <c:pt idx="52">
                  <c:v>16.207558748963201</c:v>
                </c:pt>
                <c:pt idx="53">
                  <c:v>16.508212985155158</c:v>
                </c:pt>
                <c:pt idx="54">
                  <c:v>16.808481726930189</c:v>
                </c:pt>
                <c:pt idx="55">
                  <c:v>17.108366509657898</c:v>
                </c:pt>
                <c:pt idx="56">
                  <c:v>17.407868856997325</c:v>
                </c:pt>
                <c:pt idx="57">
                  <c:v>17.706990280955662</c:v>
                </c:pt>
                <c:pt idx="58">
                  <c:v>18.005732281946365</c:v>
                </c:pt>
                <c:pt idx="59">
                  <c:v>18.304096348846659</c:v>
                </c:pt>
                <c:pt idx="60">
                  <c:v>18.602083959054433</c:v>
                </c:pt>
                <c:pt idx="61">
                  <c:v>18.89969657854455</c:v>
                </c:pt>
                <c:pt idx="62">
                  <c:v>19.196935661924588</c:v>
                </c:pt>
                <c:pt idx="63">
                  <c:v>19.493802652489993</c:v>
                </c:pt>
                <c:pt idx="64">
                  <c:v>19.790298982278692</c:v>
                </c:pt>
                <c:pt idx="65">
                  <c:v>20.086426072125139</c:v>
                </c:pt>
                <c:pt idx="66">
                  <c:v>20.382185331713838</c:v>
                </c:pt>
                <c:pt idx="67">
                  <c:v>20.677578159632318</c:v>
                </c:pt>
                <c:pt idx="68">
                  <c:v>20.972605943423602</c:v>
                </c:pt>
                <c:pt idx="69">
                  <c:v>21.267270059638143</c:v>
                </c:pt>
                <c:pt idx="70">
                  <c:v>21.561571873885288</c:v>
                </c:pt>
                <c:pt idx="71">
                  <c:v>21.855512740884219</c:v>
                </c:pt>
                <c:pt idx="72">
                  <c:v>22.149094004514424</c:v>
                </c:pt>
                <c:pt idx="73">
                  <c:v>22.442316997865706</c:v>
                </c:pt>
                <c:pt idx="74">
                  <c:v>22.735183043287698</c:v>
                </c:pt>
                <c:pt idx="75">
                  <c:v>23.027693452438943</c:v>
                </c:pt>
                <c:pt idx="76">
                  <c:v>23.319849526335517</c:v>
                </c:pt>
                <c:pt idx="77">
                  <c:v>23.611652555399225</c:v>
                </c:pt>
                <c:pt idx="78">
                  <c:v>23.903103819505358</c:v>
                </c:pt>
                <c:pt idx="79">
                  <c:v>24.194204588030029</c:v>
                </c:pt>
                <c:pt idx="80">
                  <c:v>24.48495611989711</c:v>
                </c:pt>
                <c:pt idx="81">
                  <c:v>24.775359663624752</c:v>
                </c:pt>
                <c:pt idx="82">
                  <c:v>25.065416457371526</c:v>
                </c:pt>
                <c:pt idx="83">
                  <c:v>25.355127728982168</c:v>
                </c:pt>
                <c:pt idx="84">
                  <c:v>25.644494696032954</c:v>
                </c:pt>
                <c:pt idx="85">
                  <c:v>25.933518565876707</c:v>
                </c:pt>
                <c:pt idx="86">
                  <c:v>26.222200535687453</c:v>
                </c:pt>
                <c:pt idx="87">
                  <c:v>26.510541792504714</c:v>
                </c:pt>
                <c:pt idx="88">
                  <c:v>26.798543513277473</c:v>
                </c:pt>
                <c:pt idx="89">
                  <c:v>27.086206864907798</c:v>
                </c:pt>
                <c:pt idx="90">
                  <c:v>27.373533004294146</c:v>
                </c:pt>
                <c:pt idx="91">
                  <c:v>27.660523078374354</c:v>
                </c:pt>
                <c:pt idx="92">
                  <c:v>27.947178224168322</c:v>
                </c:pt>
                <c:pt idx="93">
                  <c:v>28.233499568820392</c:v>
                </c:pt>
                <c:pt idx="94">
                  <c:v>28.519488229641443</c:v>
                </c:pt>
                <c:pt idx="95">
                  <c:v>28.805145314150714</c:v>
                </c:pt>
                <c:pt idx="96">
                  <c:v>29.090471920117324</c:v>
                </c:pt>
                <c:pt idx="97">
                  <c:v>29.375469135601566</c:v>
                </c:pt>
                <c:pt idx="98">
                  <c:v>29.66013803899591</c:v>
                </c:pt>
                <c:pt idx="99">
                  <c:v>29.944479699065777</c:v>
                </c:pt>
                <c:pt idx="100">
                  <c:v>30.228495174990062</c:v>
                </c:pt>
                <c:pt idx="101">
                  <c:v>30.512185516401438</c:v>
                </c:pt>
                <c:pt idx="102">
                  <c:v>30.795551763426417</c:v>
                </c:pt>
                <c:pt idx="103">
                  <c:v>31.078594946725204</c:v>
                </c:pt>
                <c:pt idx="104">
                  <c:v>31.361316087531343</c:v>
                </c:pt>
                <c:pt idx="105">
                  <c:v>31.643716197691163</c:v>
                </c:pt>
                <c:pt idx="106">
                  <c:v>31.925796279703018</c:v>
                </c:pt>
                <c:pt idx="107">
                  <c:v>32.207557326756366</c:v>
                </c:pt>
                <c:pt idx="108">
                  <c:v>32.489000322770629</c:v>
                </c:pt>
                <c:pt idx="109">
                  <c:v>32.770126242433939</c:v>
                </c:pt>
                <c:pt idx="110">
                  <c:v>33.050936051241663</c:v>
                </c:pt>
                <c:pt idx="111">
                  <c:v>33.331430705534807</c:v>
                </c:pt>
                <c:pt idx="112">
                  <c:v>33.611611152538273</c:v>
                </c:pt>
                <c:pt idx="113">
                  <c:v>33.891478330398954</c:v>
                </c:pt>
                <c:pt idx="114">
                  <c:v>34.171033168223701</c:v>
                </c:pt>
                <c:pt idx="115">
                  <c:v>34.450276586117191</c:v>
                </c:pt>
                <c:pt idx="116">
                  <c:v>34.729209495219635</c:v>
                </c:pt>
                <c:pt idx="117">
                  <c:v>35.007832797744392</c:v>
                </c:pt>
                <c:pt idx="118">
                  <c:v>35.286147387015482</c:v>
                </c:pt>
                <c:pt idx="119">
                  <c:v>35.564154147504993</c:v>
                </c:pt>
                <c:pt idx="120">
                  <c:v>35.841853954870409</c:v>
                </c:pt>
                <c:pt idx="121">
                  <c:v>36.119247675991829</c:v>
                </c:pt>
                <c:pt idx="122">
                  <c:v>36.396336169009125</c:v>
                </c:pt>
                <c:pt idx="123">
                  <c:v>36.673120283359026</c:v>
                </c:pt>
                <c:pt idx="124">
                  <c:v>36.949600859812129</c:v>
                </c:pt>
                <c:pt idx="125">
                  <c:v>37.225778730509866</c:v>
                </c:pt>
                <c:pt idx="126">
                  <c:v>37.501654719001394</c:v>
                </c:pt>
                <c:pt idx="127">
                  <c:v>37.777229640280467</c:v>
                </c:pt>
                <c:pt idx="128">
                  <c:v>38.05250430082225</c:v>
                </c:pt>
                <c:pt idx="129">
                  <c:v>38.327479498620093</c:v>
                </c:pt>
                <c:pt idx="130">
                  <c:v>38.602156023222292</c:v>
                </c:pt>
                <c:pt idx="131">
                  <c:v>38.876534655768829</c:v>
                </c:pt>
                <c:pt idx="132">
                  <c:v>39.150616169028069</c:v>
                </c:pt>
                <c:pt idx="133">
                  <c:v>39.424401327433486</c:v>
                </c:pt>
                <c:pt idx="134">
                  <c:v>39.69789088712033</c:v>
                </c:pt>
                <c:pt idx="135">
                  <c:v>39.971085595962357</c:v>
                </c:pt>
                <c:pt idx="136">
                  <c:v>40.243986193608514</c:v>
                </c:pt>
                <c:pt idx="137">
                  <c:v>40.516593411519658</c:v>
                </c:pt>
                <c:pt idx="138">
                  <c:v>40.78890797300528</c:v>
                </c:pt>
                <c:pt idx="139">
                  <c:v>41.060930593260267</c:v>
                </c:pt>
                <c:pt idx="140">
                  <c:v>41.332661979401657</c:v>
                </c:pt>
                <c:pt idx="141">
                  <c:v>41.604102830505454</c:v>
                </c:pt>
                <c:pt idx="142">
                  <c:v>41.875253837643477</c:v>
                </c:pt>
                <c:pt idx="143">
                  <c:v>42.146115683920229</c:v>
                </c:pt>
                <c:pt idx="144">
                  <c:v>42.416689044509823</c:v>
                </c:pt>
                <c:pt idx="145">
                  <c:v>42.686974586692962</c:v>
                </c:pt>
                <c:pt idx="146">
                  <c:v>42.956972969893947</c:v>
                </c:pt>
                <c:pt idx="147">
                  <c:v>43.22668484571777</c:v>
                </c:pt>
                <c:pt idx="148">
                  <c:v>43.496110857987262</c:v>
                </c:pt>
                <c:pt idx="149">
                  <c:v>43.765251642780292</c:v>
                </c:pt>
                <c:pt idx="150">
                  <c:v>44.034107828467043</c:v>
                </c:pt>
                <c:pt idx="151">
                  <c:v>44.302680035747365</c:v>
                </c:pt>
                <c:pt idx="152">
                  <c:v>44.570968877688188</c:v>
                </c:pt>
                <c:pt idx="153">
                  <c:v>44.838974959761046</c:v>
                </c:pt>
                <c:pt idx="154">
                  <c:v>45.106698879879644</c:v>
                </c:pt>
                <c:pt idx="155">
                  <c:v>45.374141228437523</c:v>
                </c:pt>
                <c:pt idx="156">
                  <c:v>45.641302588345845</c:v>
                </c:pt>
                <c:pt idx="157">
                  <c:v>45.908183535071217</c:v>
                </c:pt>
                <c:pt idx="158">
                  <c:v>46.174784636673643</c:v>
                </c:pt>
                <c:pt idx="159">
                  <c:v>46.441106453844583</c:v>
                </c:pt>
                <c:pt idx="160">
                  <c:v>46.707149539945064</c:v>
                </c:pt>
                <c:pt idx="161">
                  <c:v>46.97291444104394</c:v>
                </c:pt>
                <c:pt idx="162">
                  <c:v>47.238401695956249</c:v>
                </c:pt>
                <c:pt idx="163">
                  <c:v>47.503611836281635</c:v>
                </c:pt>
                <c:pt idx="164">
                  <c:v>47.768545386442931</c:v>
                </c:pt>
                <c:pt idx="165">
                  <c:v>48.033202863724817</c:v>
                </c:pt>
                <c:pt idx="166">
                  <c:v>48.297584778312618</c:v>
                </c:pt>
                <c:pt idx="167">
                  <c:v>48.561691633331179</c:v>
                </c:pt>
                <c:pt idx="168">
                  <c:v>48.825523924883889</c:v>
                </c:pt>
                <c:pt idx="169">
                  <c:v>49.089082142091797</c:v>
                </c:pt>
                <c:pt idx="170">
                  <c:v>49.352366767132857</c:v>
                </c:pt>
                <c:pt idx="171">
                  <c:v>49.615378275281294</c:v>
                </c:pt>
                <c:pt idx="172">
                  <c:v>49.878117134947075</c:v>
                </c:pt>
                <c:pt idx="173">
                  <c:v>50.140583807715522</c:v>
                </c:pt>
                <c:pt idx="174">
                  <c:v>50.402778748387007</c:v>
                </c:pt>
                <c:pt idx="175">
                  <c:v>50.664702405016833</c:v>
                </c:pt>
                <c:pt idx="176">
                  <c:v>50.926355218955152</c:v>
                </c:pt>
                <c:pt idx="177">
                  <c:v>51.187737624887085</c:v>
                </c:pt>
                <c:pt idx="178">
                  <c:v>51.448850050872913</c:v>
                </c:pt>
                <c:pt idx="179">
                  <c:v>51.70969291838842</c:v>
                </c:pt>
                <c:pt idx="180">
                  <c:v>51.970266642365324</c:v>
                </c:pt>
                <c:pt idx="181">
                  <c:v>52.230571631231868</c:v>
                </c:pt>
                <c:pt idx="182">
                  <c:v>52.490608286953503</c:v>
                </c:pt>
                <c:pt idx="183">
                  <c:v>52.750377005073709</c:v>
                </c:pt>
                <c:pt idx="184">
                  <c:v>53.009878174754938</c:v>
                </c:pt>
                <c:pt idx="185">
                  <c:v>53.269112178819654</c:v>
                </c:pt>
                <c:pt idx="186">
                  <c:v>53.528079393791522</c:v>
                </c:pt>
                <c:pt idx="187">
                  <c:v>53.786780189936707</c:v>
                </c:pt>
                <c:pt idx="188">
                  <c:v>54.045214931305253</c:v>
                </c:pt>
                <c:pt idx="189">
                  <c:v>54.303383975772654</c:v>
                </c:pt>
                <c:pt idx="190">
                  <c:v>54.561287675081452</c:v>
                </c:pt>
                <c:pt idx="191">
                  <c:v>54.818926374883027</c:v>
                </c:pt>
                <c:pt idx="192">
                  <c:v>55.076300414779432</c:v>
                </c:pt>
                <c:pt idx="193">
                  <c:v>55.333410128365394</c:v>
                </c:pt>
                <c:pt idx="194">
                  <c:v>55.590255843270391</c:v>
                </c:pt>
                <c:pt idx="195">
                  <c:v>55.846837881200834</c:v>
                </c:pt>
                <c:pt idx="196">
                  <c:v>56.103156557982366</c:v>
                </c:pt>
                <c:pt idx="197">
                  <c:v>56.359212183602281</c:v>
                </c:pt>
                <c:pt idx="198">
                  <c:v>56.615005062252003</c:v>
                </c:pt>
                <c:pt idx="199">
                  <c:v>56.87053549236969</c:v>
                </c:pt>
                <c:pt idx="200">
                  <c:v>57.125803766682935</c:v>
                </c:pt>
                <c:pt idx="201">
                  <c:v>57.380810172251543</c:v>
                </c:pt>
                <c:pt idx="202">
                  <c:v>57.635554990510421</c:v>
                </c:pt>
                <c:pt idx="203">
                  <c:v>57.890038497312545</c:v>
                </c:pt>
                <c:pt idx="204">
                  <c:v>58.144260962972027</c:v>
                </c:pt>
                <c:pt idx="205">
                  <c:v>58.398222652307226</c:v>
                </c:pt>
                <c:pt idx="206">
                  <c:v>58.651923824684005</c:v>
                </c:pt>
                <c:pt idx="207">
                  <c:v>58.905364734059006</c:v>
                </c:pt>
                <c:pt idx="208">
                  <c:v>59.158545629023031</c:v>
                </c:pt>
                <c:pt idx="209">
                  <c:v>59.411466752844483</c:v>
                </c:pt>
                <c:pt idx="210">
                  <c:v>59.664128343512893</c:v>
                </c:pt>
                <c:pt idx="211">
                  <c:v>59.916530633782493</c:v>
                </c:pt>
                <c:pt idx="212">
                  <c:v>60.168673851215871</c:v>
                </c:pt>
                <c:pt idx="213">
                  <c:v>60.420558218227647</c:v>
                </c:pt>
                <c:pt idx="214">
                  <c:v>60.672183952128272</c:v>
                </c:pt>
                <c:pt idx="215">
                  <c:v>60.923551265167802</c:v>
                </c:pt>
                <c:pt idx="216">
                  <c:v>61.1746603645798</c:v>
                </c:pt>
                <c:pt idx="217">
                  <c:v>61.425511452625216</c:v>
                </c:pt>
                <c:pt idx="218">
                  <c:v>61.676104726636346</c:v>
                </c:pt>
                <c:pt idx="219">
                  <c:v>61.926440379060836</c:v>
                </c:pt>
                <c:pt idx="220">
                  <c:v>62.176518597505677</c:v>
                </c:pt>
                <c:pt idx="221">
                  <c:v>62.426339564781294</c:v>
                </c:pt>
                <c:pt idx="222">
                  <c:v>62.675903458945612</c:v>
                </c:pt>
                <c:pt idx="223">
                  <c:v>62.925210453348178</c:v>
                </c:pt>
                <c:pt idx="224">
                  <c:v>63.17426071667429</c:v>
                </c:pt>
                <c:pt idx="225">
                  <c:v>63.423054412989131</c:v>
                </c:pt>
                <c:pt idx="226">
                  <c:v>63.671591701781942</c:v>
                </c:pt>
                <c:pt idx="227">
                  <c:v>63.919872738010191</c:v>
                </c:pt>
                <c:pt idx="228">
                  <c:v>64.167897672143752</c:v>
                </c:pt>
                <c:pt idx="229">
                  <c:v>64.415666650209062</c:v>
                </c:pt>
                <c:pt idx="230">
                  <c:v>64.663179813833324</c:v>
                </c:pt>
                <c:pt idx="231">
                  <c:v>64.910437300288649</c:v>
                </c:pt>
                <c:pt idx="232">
                  <c:v>65.157439242536228</c:v>
                </c:pt>
                <c:pt idx="233">
                  <c:v>65.404185769270484</c:v>
                </c:pt>
                <c:pt idx="234">
                  <c:v>65.650677004963185</c:v>
                </c:pt>
                <c:pt idx="235">
                  <c:v>65.896913069907541</c:v>
                </c:pt>
                <c:pt idx="236">
                  <c:v>66.14289408026228</c:v>
                </c:pt>
                <c:pt idx="237">
                  <c:v>66.38862014809574</c:v>
                </c:pt>
                <c:pt idx="238">
                  <c:v>66.63409138142984</c:v>
                </c:pt>
                <c:pt idx="239">
                  <c:v>66.879307884284046</c:v>
                </c:pt>
                <c:pt idx="240">
                  <c:v>67.124269756719357</c:v>
                </c:pt>
                <c:pt idx="241">
                  <c:v>67.36897709488214</c:v>
                </c:pt>
                <c:pt idx="242">
                  <c:v>67.613429991048022</c:v>
                </c:pt>
                <c:pt idx="243">
                  <c:v>67.857628533665633</c:v>
                </c:pt>
                <c:pt idx="244">
                  <c:v>68.101572807400373</c:v>
                </c:pt>
                <c:pt idx="245">
                  <c:v>68.345262893178031</c:v>
                </c:pt>
                <c:pt idx="246">
                  <c:v>68.588698868228448</c:v>
                </c:pt>
                <c:pt idx="247">
                  <c:v>68.831880806129021</c:v>
                </c:pt>
                <c:pt idx="248">
                  <c:v>69.074808776848144</c:v>
                </c:pt>
                <c:pt idx="249">
                  <c:v>69.317482846788636</c:v>
                </c:pt>
                <c:pt idx="250">
                  <c:v>69.559903078831027</c:v>
                </c:pt>
                <c:pt idx="251">
                  <c:v>69.802069532376763</c:v>
                </c:pt>
                <c:pt idx="252">
                  <c:v>70.043982263391385</c:v>
                </c:pt>
                <c:pt idx="253">
                  <c:v>70.285641324447525</c:v>
                </c:pt>
                <c:pt idx="254">
                  <c:v>70.527046764767874</c:v>
                </c:pt>
                <c:pt idx="255">
                  <c:v>70.768198630268046</c:v>
                </c:pt>
                <c:pt idx="256">
                  <c:v>71.009096963599291</c:v>
                </c:pt>
                <c:pt idx="257">
                  <c:v>71.24974180419116</c:v>
                </c:pt>
                <c:pt idx="258">
                  <c:v>71.490133188294024</c:v>
                </c:pt>
                <c:pt idx="259">
                  <c:v>71.730271149021519</c:v>
                </c:pt>
                <c:pt idx="260">
                  <c:v>71.970155716392824</c:v>
                </c:pt>
                <c:pt idx="261">
                  <c:v>72.209786917374856</c:v>
                </c:pt>
                <c:pt idx="262">
                  <c:v>72.449164775924302</c:v>
                </c:pt>
                <c:pt idx="263">
                  <c:v>72.6882893130296</c:v>
                </c:pt>
                <c:pt idx="264">
                  <c:v>72.927160546752717</c:v>
                </c:pt>
                <c:pt idx="265">
                  <c:v>73.165778492270817</c:v>
                </c:pt>
                <c:pt idx="266">
                  <c:v>73.404143161917801</c:v>
                </c:pt>
                <c:pt idx="267">
                  <c:v>73.642254565225727</c:v>
                </c:pt>
                <c:pt idx="268">
                  <c:v>73.880112708966024</c:v>
                </c:pt>
                <c:pt idx="269">
                  <c:v>74.117717597190619</c:v>
                </c:pt>
                <c:pt idx="270">
                  <c:v>74.355069231272921</c:v>
                </c:pt>
              </c:numCache>
            </c:numRef>
          </c:xVal>
          <c:yVal>
            <c:numRef>
              <c:f>'11ft'!$G$19:$G$289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0.32312892664476522</c:v>
                </c:pt>
                <c:pt idx="2">
                  <c:v>0.64577467442662262</c:v>
                </c:pt>
                <c:pt idx="3">
                  <c:v>0.96793948759211712</c:v>
                </c:pt>
                <c:pt idx="4">
                  <c:v>1.2896255944993587</c:v>
                </c:pt>
                <c:pt idx="5">
                  <c:v>1.6108352077245689</c:v>
                </c:pt>
                <c:pt idx="6">
                  <c:v>1.9315705241673717</c:v>
                </c:pt>
                <c:pt idx="7">
                  <c:v>2.2518337251548419</c:v>
                </c:pt>
                <c:pt idx="8">
                  <c:v>2.5716269765443269</c:v>
                </c:pt>
                <c:pt idx="9">
                  <c:v>2.890952428825059</c:v>
                </c:pt>
                <c:pt idx="10">
                  <c:v>3.209812217218571</c:v>
                </c:pt>
                <c:pt idx="11">
                  <c:v>3.5282084617779317</c:v>
                </c:pt>
                <c:pt idx="12">
                  <c:v>3.846143267485814</c:v>
                </c:pt>
                <c:pt idx="13">
                  <c:v>4.163618724351414</c:v>
                </c:pt>
                <c:pt idx="14">
                  <c:v>4.4806369075062298</c:v>
                </c:pt>
                <c:pt idx="15">
                  <c:v>4.7971998772987199</c:v>
                </c:pt>
                <c:pt idx="16">
                  <c:v>5.1133096793878519</c:v>
                </c:pt>
                <c:pt idx="17">
                  <c:v>5.4289683448355577</c:v>
                </c:pt>
                <c:pt idx="18">
                  <c:v>5.7441778901981051</c:v>
                </c:pt>
                <c:pt idx="19">
                  <c:v>6.0589403176164041</c:v>
                </c:pt>
                <c:pt idx="20">
                  <c:v>6.3732576149052598</c:v>
                </c:pt>
                <c:pt idx="21">
                  <c:v>6.687131755641583</c:v>
                </c:pt>
                <c:pt idx="22">
                  <c:v>7.0005646992515773</c:v>
                </c:pt>
                <c:pt idx="23">
                  <c:v>7.3135583910969055</c:v>
                </c:pt>
                <c:pt idx="24">
                  <c:v>7.6261147625598626</c:v>
                </c:pt>
                <c:pt idx="25">
                  <c:v>7.9382357311275547</c:v>
                </c:pt>
                <c:pt idx="26">
                  <c:v>8.2499232004751075</c:v>
                </c:pt>
                <c:pt idx="27">
                  <c:v>8.5611790605479055</c:v>
                </c:pt>
                <c:pt idx="28">
                  <c:v>8.8720051876428894</c:v>
                </c:pt>
                <c:pt idx="29">
                  <c:v>9.1824034444889051</c:v>
                </c:pt>
                <c:pt idx="30">
                  <c:v>9.4923756803261377</c:v>
                </c:pt>
                <c:pt idx="31">
                  <c:v>9.8019237309846243</c:v>
                </c:pt>
                <c:pt idx="32">
                  <c:v>10.111049418961867</c:v>
                </c:pt>
                <c:pt idx="33">
                  <c:v>10.419754553499562</c:v>
                </c:pt>
                <c:pt idx="34">
                  <c:v>10.728040930659438</c:v>
                </c:pt>
                <c:pt idx="35">
                  <c:v>11.035910333398242</c:v>
                </c:pt>
                <c:pt idx="36">
                  <c:v>11.343364531641868</c:v>
                </c:pt>
                <c:pt idx="37">
                  <c:v>11.650405282358635</c:v>
                </c:pt>
                <c:pt idx="38">
                  <c:v>11.957034329631744</c:v>
                </c:pt>
                <c:pt idx="39">
                  <c:v>12.263253404730905</c:v>
                </c:pt>
                <c:pt idx="40">
                  <c:v>12.569064226183167</c:v>
                </c:pt>
                <c:pt idx="41">
                  <c:v>12.874468499842941</c:v>
                </c:pt>
                <c:pt idx="42">
                  <c:v>13.179467918961235</c:v>
                </c:pt>
                <c:pt idx="43">
                  <c:v>13.484064164254129</c:v>
                </c:pt>
                <c:pt idx="44">
                  <c:v>13.788258903970465</c:v>
                </c:pt>
                <c:pt idx="45">
                  <c:v>14.092053793958803</c:v>
                </c:pt>
                <c:pt idx="46">
                  <c:v>14.395450477733613</c:v>
                </c:pt>
                <c:pt idx="47">
                  <c:v>14.69845058654076</c:v>
                </c:pt>
                <c:pt idx="48">
                  <c:v>15.001055739422245</c:v>
                </c:pt>
                <c:pt idx="49">
                  <c:v>15.303267543280251</c:v>
                </c:pt>
                <c:pt idx="50">
                  <c:v>15.605087592940476</c:v>
                </c:pt>
                <c:pt idx="51">
                  <c:v>15.906517471214791</c:v>
                </c:pt>
                <c:pt idx="52">
                  <c:v>16.207558748963201</c:v>
                </c:pt>
                <c:pt idx="53">
                  <c:v>16.508212985155158</c:v>
                </c:pt>
                <c:pt idx="54">
                  <c:v>16.808481726930189</c:v>
                </c:pt>
                <c:pt idx="55">
                  <c:v>17.108366509657898</c:v>
                </c:pt>
                <c:pt idx="56">
                  <c:v>17.407868856997325</c:v>
                </c:pt>
                <c:pt idx="57">
                  <c:v>17.706990280955662</c:v>
                </c:pt>
                <c:pt idx="58">
                  <c:v>18.005732281946365</c:v>
                </c:pt>
                <c:pt idx="59">
                  <c:v>18.304096348846659</c:v>
                </c:pt>
                <c:pt idx="60">
                  <c:v>18.602083959054433</c:v>
                </c:pt>
                <c:pt idx="61">
                  <c:v>18.89969657854455</c:v>
                </c:pt>
                <c:pt idx="62">
                  <c:v>19.196935661924588</c:v>
                </c:pt>
                <c:pt idx="63">
                  <c:v>19.493802652489993</c:v>
                </c:pt>
                <c:pt idx="64">
                  <c:v>19.790298982278692</c:v>
                </c:pt>
                <c:pt idx="65">
                  <c:v>20.086426072125139</c:v>
                </c:pt>
                <c:pt idx="66">
                  <c:v>20.382185331713838</c:v>
                </c:pt>
                <c:pt idx="67">
                  <c:v>20.677578159632318</c:v>
                </c:pt>
                <c:pt idx="68">
                  <c:v>20.972605943423602</c:v>
                </c:pt>
                <c:pt idx="69">
                  <c:v>21.267270059638143</c:v>
                </c:pt>
                <c:pt idx="70">
                  <c:v>21.561571873885288</c:v>
                </c:pt>
                <c:pt idx="71">
                  <c:v>21.855512740884219</c:v>
                </c:pt>
                <c:pt idx="72">
                  <c:v>22.149094004514424</c:v>
                </c:pt>
                <c:pt idx="73">
                  <c:v>22.442316997865706</c:v>
                </c:pt>
                <c:pt idx="74">
                  <c:v>22.735183043287698</c:v>
                </c:pt>
                <c:pt idx="75">
                  <c:v>23.027693452438943</c:v>
                </c:pt>
                <c:pt idx="76">
                  <c:v>23.319849526335517</c:v>
                </c:pt>
                <c:pt idx="77">
                  <c:v>23.611652555399225</c:v>
                </c:pt>
                <c:pt idx="78">
                  <c:v>23.903103819505358</c:v>
                </c:pt>
                <c:pt idx="79">
                  <c:v>24.194204588030029</c:v>
                </c:pt>
                <c:pt idx="80">
                  <c:v>24.48495611989711</c:v>
                </c:pt>
                <c:pt idx="81">
                  <c:v>24.775359663624752</c:v>
                </c:pt>
                <c:pt idx="82">
                  <c:v>25.065416457371526</c:v>
                </c:pt>
                <c:pt idx="83">
                  <c:v>25.355127728982168</c:v>
                </c:pt>
                <c:pt idx="84">
                  <c:v>25.644494696032954</c:v>
                </c:pt>
                <c:pt idx="85">
                  <c:v>25.933518565876707</c:v>
                </c:pt>
                <c:pt idx="86">
                  <c:v>26.222200535687453</c:v>
                </c:pt>
                <c:pt idx="87">
                  <c:v>26.510541792504714</c:v>
                </c:pt>
                <c:pt idx="88">
                  <c:v>26.798543513277473</c:v>
                </c:pt>
                <c:pt idx="89">
                  <c:v>27.086206864907798</c:v>
                </c:pt>
                <c:pt idx="90">
                  <c:v>27.373533004294146</c:v>
                </c:pt>
                <c:pt idx="91">
                  <c:v>27.660523078374354</c:v>
                </c:pt>
                <c:pt idx="92">
                  <c:v>27.947178224168322</c:v>
                </c:pt>
                <c:pt idx="93">
                  <c:v>28.233499568820392</c:v>
                </c:pt>
                <c:pt idx="94">
                  <c:v>28.519488229641443</c:v>
                </c:pt>
                <c:pt idx="95">
                  <c:v>28.805145314150714</c:v>
                </c:pt>
                <c:pt idx="96">
                  <c:v>29.090471920117324</c:v>
                </c:pt>
                <c:pt idx="97">
                  <c:v>29.375469135601566</c:v>
                </c:pt>
                <c:pt idx="98">
                  <c:v>29.66013803899591</c:v>
                </c:pt>
                <c:pt idx="99">
                  <c:v>29.944479699065777</c:v>
                </c:pt>
                <c:pt idx="100">
                  <c:v>30.228495174990062</c:v>
                </c:pt>
                <c:pt idx="101">
                  <c:v>30.512185516401438</c:v>
                </c:pt>
                <c:pt idx="102">
                  <c:v>30.795551763426417</c:v>
                </c:pt>
                <c:pt idx="103">
                  <c:v>31.078594946725204</c:v>
                </c:pt>
                <c:pt idx="104">
                  <c:v>31.361316087531343</c:v>
                </c:pt>
                <c:pt idx="105">
                  <c:v>31.643716197691163</c:v>
                </c:pt>
                <c:pt idx="106">
                  <c:v>31.925796279703018</c:v>
                </c:pt>
                <c:pt idx="107">
                  <c:v>32.207557326756366</c:v>
                </c:pt>
                <c:pt idx="108">
                  <c:v>32.489000322770629</c:v>
                </c:pt>
                <c:pt idx="109">
                  <c:v>32.770126242433939</c:v>
                </c:pt>
                <c:pt idx="110">
                  <c:v>33.050936051241663</c:v>
                </c:pt>
                <c:pt idx="111">
                  <c:v>33.331430705534807</c:v>
                </c:pt>
                <c:pt idx="112">
                  <c:v>33.611611152538273</c:v>
                </c:pt>
                <c:pt idx="113">
                  <c:v>33.891478330398954</c:v>
                </c:pt>
                <c:pt idx="114">
                  <c:v>34.171033168223701</c:v>
                </c:pt>
                <c:pt idx="115">
                  <c:v>34.450276586117191</c:v>
                </c:pt>
                <c:pt idx="116">
                  <c:v>34.729209495219635</c:v>
                </c:pt>
                <c:pt idx="117">
                  <c:v>35.007832797744392</c:v>
                </c:pt>
                <c:pt idx="118">
                  <c:v>35.286147387015482</c:v>
                </c:pt>
                <c:pt idx="119">
                  <c:v>35.564154147504993</c:v>
                </c:pt>
                <c:pt idx="120">
                  <c:v>35.841853954870409</c:v>
                </c:pt>
                <c:pt idx="121">
                  <c:v>36.119247675991829</c:v>
                </c:pt>
                <c:pt idx="122">
                  <c:v>36.396336169009125</c:v>
                </c:pt>
                <c:pt idx="123">
                  <c:v>36.673120283359026</c:v>
                </c:pt>
                <c:pt idx="124">
                  <c:v>36.949600859812129</c:v>
                </c:pt>
                <c:pt idx="125">
                  <c:v>37.225778730509866</c:v>
                </c:pt>
                <c:pt idx="126">
                  <c:v>37.501654719001394</c:v>
                </c:pt>
                <c:pt idx="127">
                  <c:v>37.777229640280467</c:v>
                </c:pt>
                <c:pt idx="128">
                  <c:v>38.05250430082225</c:v>
                </c:pt>
                <c:pt idx="129">
                  <c:v>38.327479498620093</c:v>
                </c:pt>
                <c:pt idx="130">
                  <c:v>38.602156023222292</c:v>
                </c:pt>
                <c:pt idx="131">
                  <c:v>38.876534655768829</c:v>
                </c:pt>
                <c:pt idx="132">
                  <c:v>39.150616169028069</c:v>
                </c:pt>
                <c:pt idx="133">
                  <c:v>39.424401327433486</c:v>
                </c:pt>
                <c:pt idx="134">
                  <c:v>39.69789088712033</c:v>
                </c:pt>
                <c:pt idx="135">
                  <c:v>39.971085595962357</c:v>
                </c:pt>
                <c:pt idx="136">
                  <c:v>40.243986193608514</c:v>
                </c:pt>
                <c:pt idx="137">
                  <c:v>40.516593411519658</c:v>
                </c:pt>
                <c:pt idx="138">
                  <c:v>40.78890797300528</c:v>
                </c:pt>
                <c:pt idx="139">
                  <c:v>41.060930593260267</c:v>
                </c:pt>
                <c:pt idx="140">
                  <c:v>41.332661979401657</c:v>
                </c:pt>
                <c:pt idx="141">
                  <c:v>41.604102830505454</c:v>
                </c:pt>
                <c:pt idx="142">
                  <c:v>41.875253837643477</c:v>
                </c:pt>
                <c:pt idx="143">
                  <c:v>42.146115683920229</c:v>
                </c:pt>
                <c:pt idx="144">
                  <c:v>42.416689044509823</c:v>
                </c:pt>
                <c:pt idx="145">
                  <c:v>42.686974586692962</c:v>
                </c:pt>
                <c:pt idx="146">
                  <c:v>42.956972969893947</c:v>
                </c:pt>
                <c:pt idx="147">
                  <c:v>43.22668484571777</c:v>
                </c:pt>
                <c:pt idx="148">
                  <c:v>43.496110857987262</c:v>
                </c:pt>
                <c:pt idx="149">
                  <c:v>43.765251642780292</c:v>
                </c:pt>
                <c:pt idx="150">
                  <c:v>44.034107828467043</c:v>
                </c:pt>
                <c:pt idx="151">
                  <c:v>44.302680035747365</c:v>
                </c:pt>
                <c:pt idx="152">
                  <c:v>44.570968877688188</c:v>
                </c:pt>
                <c:pt idx="153">
                  <c:v>44.838974959761046</c:v>
                </c:pt>
                <c:pt idx="154">
                  <c:v>45.106698879879644</c:v>
                </c:pt>
                <c:pt idx="155">
                  <c:v>45.374141228437523</c:v>
                </c:pt>
                <c:pt idx="156">
                  <c:v>45.641302588345845</c:v>
                </c:pt>
                <c:pt idx="157">
                  <c:v>45.908183535071217</c:v>
                </c:pt>
                <c:pt idx="158">
                  <c:v>46.174784636673643</c:v>
                </c:pt>
                <c:pt idx="159">
                  <c:v>46.441106453844583</c:v>
                </c:pt>
                <c:pt idx="160">
                  <c:v>46.707149539945064</c:v>
                </c:pt>
                <c:pt idx="161">
                  <c:v>46.97291444104394</c:v>
                </c:pt>
                <c:pt idx="162">
                  <c:v>47.238401695956249</c:v>
                </c:pt>
                <c:pt idx="163">
                  <c:v>47.503611836281635</c:v>
                </c:pt>
                <c:pt idx="164">
                  <c:v>47.768545386442931</c:v>
                </c:pt>
                <c:pt idx="165">
                  <c:v>48.033202863724817</c:v>
                </c:pt>
                <c:pt idx="166">
                  <c:v>48.297584778312618</c:v>
                </c:pt>
                <c:pt idx="167">
                  <c:v>48.561691633331179</c:v>
                </c:pt>
                <c:pt idx="168">
                  <c:v>48.825523924883889</c:v>
                </c:pt>
                <c:pt idx="169">
                  <c:v>49.089082142091797</c:v>
                </c:pt>
                <c:pt idx="170">
                  <c:v>49.352366767132857</c:v>
                </c:pt>
                <c:pt idx="171">
                  <c:v>49.615378275281294</c:v>
                </c:pt>
                <c:pt idx="172">
                  <c:v>49.878117134947075</c:v>
                </c:pt>
                <c:pt idx="173">
                  <c:v>50.140583807715522</c:v>
                </c:pt>
                <c:pt idx="174">
                  <c:v>50.402778748387007</c:v>
                </c:pt>
                <c:pt idx="175">
                  <c:v>50.664702405016833</c:v>
                </c:pt>
                <c:pt idx="176">
                  <c:v>50.926355218955152</c:v>
                </c:pt>
                <c:pt idx="177">
                  <c:v>51.187737624887085</c:v>
                </c:pt>
                <c:pt idx="178">
                  <c:v>51.448850050872913</c:v>
                </c:pt>
                <c:pt idx="179">
                  <c:v>51.70969291838842</c:v>
                </c:pt>
                <c:pt idx="180">
                  <c:v>51.970266642365324</c:v>
                </c:pt>
                <c:pt idx="181">
                  <c:v>52.230571631231868</c:v>
                </c:pt>
                <c:pt idx="182">
                  <c:v>52.490608286953503</c:v>
                </c:pt>
                <c:pt idx="183">
                  <c:v>52.750377005073709</c:v>
                </c:pt>
                <c:pt idx="184">
                  <c:v>53.009878174754938</c:v>
                </c:pt>
                <c:pt idx="185">
                  <c:v>53.269112178819654</c:v>
                </c:pt>
                <c:pt idx="186">
                  <c:v>53.528079393791522</c:v>
                </c:pt>
                <c:pt idx="187">
                  <c:v>53.786780189936707</c:v>
                </c:pt>
                <c:pt idx="188">
                  <c:v>54.045214931305253</c:v>
                </c:pt>
                <c:pt idx="189">
                  <c:v>54.303383975772654</c:v>
                </c:pt>
                <c:pt idx="190">
                  <c:v>54.561287675081452</c:v>
                </c:pt>
                <c:pt idx="191">
                  <c:v>54.818926374883027</c:v>
                </c:pt>
                <c:pt idx="192">
                  <c:v>55.076300414779432</c:v>
                </c:pt>
                <c:pt idx="193">
                  <c:v>55.333410128365394</c:v>
                </c:pt>
                <c:pt idx="194">
                  <c:v>55.590255843270391</c:v>
                </c:pt>
                <c:pt idx="195">
                  <c:v>55.846837881200834</c:v>
                </c:pt>
                <c:pt idx="196">
                  <c:v>56.103156557982366</c:v>
                </c:pt>
                <c:pt idx="197">
                  <c:v>56.359212183602281</c:v>
                </c:pt>
                <c:pt idx="198">
                  <c:v>56.615005062252003</c:v>
                </c:pt>
                <c:pt idx="199">
                  <c:v>56.87053549236969</c:v>
                </c:pt>
                <c:pt idx="200">
                  <c:v>57.125803766682935</c:v>
                </c:pt>
                <c:pt idx="201">
                  <c:v>57.380810172251543</c:v>
                </c:pt>
                <c:pt idx="202">
                  <c:v>57.635554990510421</c:v>
                </c:pt>
                <c:pt idx="203">
                  <c:v>57.890038497312545</c:v>
                </c:pt>
                <c:pt idx="204">
                  <c:v>58.144260962972027</c:v>
                </c:pt>
                <c:pt idx="205">
                  <c:v>58.398222652307226</c:v>
                </c:pt>
                <c:pt idx="206">
                  <c:v>58.651923824684005</c:v>
                </c:pt>
                <c:pt idx="207">
                  <c:v>58.905364734059006</c:v>
                </c:pt>
                <c:pt idx="208">
                  <c:v>59.158545629023031</c:v>
                </c:pt>
                <c:pt idx="209">
                  <c:v>59.411466752844483</c:v>
                </c:pt>
                <c:pt idx="210">
                  <c:v>59.664128343512893</c:v>
                </c:pt>
                <c:pt idx="211">
                  <c:v>59.916530633782493</c:v>
                </c:pt>
                <c:pt idx="212">
                  <c:v>60.168673851215871</c:v>
                </c:pt>
                <c:pt idx="213">
                  <c:v>60.420558218227647</c:v>
                </c:pt>
                <c:pt idx="214">
                  <c:v>60.672183952128272</c:v>
                </c:pt>
                <c:pt idx="215">
                  <c:v>60.923551265167802</c:v>
                </c:pt>
                <c:pt idx="216">
                  <c:v>61.1746603645798</c:v>
                </c:pt>
                <c:pt idx="217">
                  <c:v>61.425511452625216</c:v>
                </c:pt>
                <c:pt idx="218">
                  <c:v>61.676104726636346</c:v>
                </c:pt>
                <c:pt idx="219">
                  <c:v>61.926440379060836</c:v>
                </c:pt>
                <c:pt idx="220">
                  <c:v>62.176518597505677</c:v>
                </c:pt>
                <c:pt idx="221">
                  <c:v>62.426339564781294</c:v>
                </c:pt>
                <c:pt idx="222">
                  <c:v>62.675903458945612</c:v>
                </c:pt>
                <c:pt idx="223">
                  <c:v>62.925210453348178</c:v>
                </c:pt>
                <c:pt idx="224">
                  <c:v>63.17426071667429</c:v>
                </c:pt>
                <c:pt idx="225">
                  <c:v>63.423054412989131</c:v>
                </c:pt>
                <c:pt idx="226">
                  <c:v>63.671591701781942</c:v>
                </c:pt>
                <c:pt idx="227">
                  <c:v>63.919872738010191</c:v>
                </c:pt>
                <c:pt idx="228">
                  <c:v>64.167897672143752</c:v>
                </c:pt>
                <c:pt idx="229">
                  <c:v>64.415666650209062</c:v>
                </c:pt>
                <c:pt idx="230">
                  <c:v>64.663179813833324</c:v>
                </c:pt>
                <c:pt idx="231">
                  <c:v>64.910437300288649</c:v>
                </c:pt>
                <c:pt idx="232">
                  <c:v>65.157439242536228</c:v>
                </c:pt>
                <c:pt idx="233">
                  <c:v>65.404185769270484</c:v>
                </c:pt>
                <c:pt idx="234">
                  <c:v>65.650677004963185</c:v>
                </c:pt>
                <c:pt idx="235">
                  <c:v>65.896913069907541</c:v>
                </c:pt>
                <c:pt idx="236">
                  <c:v>66.14289408026228</c:v>
                </c:pt>
                <c:pt idx="237">
                  <c:v>66.38862014809574</c:v>
                </c:pt>
                <c:pt idx="238">
                  <c:v>66.63409138142984</c:v>
                </c:pt>
                <c:pt idx="239">
                  <c:v>66.879307884284046</c:v>
                </c:pt>
                <c:pt idx="240">
                  <c:v>67.124269756719357</c:v>
                </c:pt>
                <c:pt idx="241">
                  <c:v>67.36897709488214</c:v>
                </c:pt>
                <c:pt idx="242">
                  <c:v>67.613429991048022</c:v>
                </c:pt>
                <c:pt idx="243">
                  <c:v>67.857628533665633</c:v>
                </c:pt>
                <c:pt idx="244">
                  <c:v>68.101572807400373</c:v>
                </c:pt>
                <c:pt idx="245">
                  <c:v>68.345262893178031</c:v>
                </c:pt>
                <c:pt idx="246">
                  <c:v>68.588698868228448</c:v>
                </c:pt>
                <c:pt idx="247">
                  <c:v>68.831880806129021</c:v>
                </c:pt>
                <c:pt idx="248">
                  <c:v>69.074808776848144</c:v>
                </c:pt>
                <c:pt idx="249">
                  <c:v>69.317482846788636</c:v>
                </c:pt>
                <c:pt idx="250">
                  <c:v>69.559903078831027</c:v>
                </c:pt>
                <c:pt idx="251">
                  <c:v>69.802069532376763</c:v>
                </c:pt>
                <c:pt idx="252">
                  <c:v>70.043982263391385</c:v>
                </c:pt>
                <c:pt idx="253">
                  <c:v>70.285641324447525</c:v>
                </c:pt>
                <c:pt idx="254">
                  <c:v>70.527046764767874</c:v>
                </c:pt>
                <c:pt idx="255">
                  <c:v>70.768198630268046</c:v>
                </c:pt>
                <c:pt idx="256">
                  <c:v>71.009096963599291</c:v>
                </c:pt>
                <c:pt idx="257">
                  <c:v>71.24974180419116</c:v>
                </c:pt>
                <c:pt idx="258">
                  <c:v>71.490133188294024</c:v>
                </c:pt>
                <c:pt idx="259">
                  <c:v>71.730271149021519</c:v>
                </c:pt>
                <c:pt idx="260">
                  <c:v>71.970155716392824</c:v>
                </c:pt>
                <c:pt idx="261">
                  <c:v>72.209786917374856</c:v>
                </c:pt>
                <c:pt idx="262">
                  <c:v>72.449164775924302</c:v>
                </c:pt>
                <c:pt idx="263">
                  <c:v>72.6882893130296</c:v>
                </c:pt>
                <c:pt idx="264">
                  <c:v>72.927160546752717</c:v>
                </c:pt>
                <c:pt idx="265">
                  <c:v>73.165778492270817</c:v>
                </c:pt>
                <c:pt idx="266">
                  <c:v>73.404143161917801</c:v>
                </c:pt>
                <c:pt idx="267">
                  <c:v>73.642254565225727</c:v>
                </c:pt>
                <c:pt idx="268">
                  <c:v>73.880112708966024</c:v>
                </c:pt>
                <c:pt idx="269">
                  <c:v>74.117717597190619</c:v>
                </c:pt>
                <c:pt idx="270">
                  <c:v>74.355069231272921</c:v>
                </c:pt>
              </c:numCache>
            </c:numRef>
          </c:xVal>
          <c:yVal>
            <c:numRef>
              <c:f>'11ft'!$H$19:$H$289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448032"/>
        <c:axId val="637448424"/>
      </c:scatterChart>
      <c:valAx>
        <c:axId val="63744803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8424"/>
        <c:crosses val="max"/>
        <c:crossBetween val="midCat"/>
        <c:majorUnit val="2"/>
      </c:valAx>
      <c:valAx>
        <c:axId val="63744842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44803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0.32199593162842793</c:v>
                </c:pt>
                <c:pt idx="2">
                  <c:v>0.64351824617401221</c:v>
                </c:pt>
                <c:pt idx="3">
                  <c:v>0.96456908081082471</c:v>
                </c:pt>
                <c:pt idx="4">
                  <c:v>1.2851505577543014</c:v>
                </c:pt>
                <c:pt idx="5">
                  <c:v>1.6052647843592109</c:v>
                </c:pt>
                <c:pt idx="6">
                  <c:v>1.9249138532164989</c:v>
                </c:pt>
                <c:pt idx="7">
                  <c:v>2.2440998422490206</c:v>
                </c:pt>
                <c:pt idx="8">
                  <c:v>2.5628248148061763</c:v>
                </c:pt>
                <c:pt idx="9">
                  <c:v>2.8810908197574641</c:v>
                </c:pt>
                <c:pt idx="10">
                  <c:v>3.1988998915849596</c:v>
                </c:pt>
                <c:pt idx="11">
                  <c:v>3.5162540504747422</c:v>
                </c:pt>
                <c:pt idx="12">
                  <c:v>3.8331553024072749</c:v>
                </c:pt>
                <c:pt idx="13">
                  <c:v>4.1496056392467544</c:v>
                </c:pt>
                <c:pt idx="14">
                  <c:v>4.4656070388294431</c:v>
                </c:pt>
                <c:pt idx="15">
                  <c:v>4.7811614650509968</c:v>
                </c:pt>
                <c:pt idx="16">
                  <c:v>5.0962708679527982</c:v>
                </c:pt>
                <c:pt idx="17">
                  <c:v>5.4109371838073104</c:v>
                </c:pt>
                <c:pt idx="18">
                  <c:v>5.7251623352024668</c:v>
                </c:pt>
                <c:pt idx="19">
                  <c:v>6.038948231125099</c:v>
                </c:pt>
                <c:pt idx="20">
                  <c:v>6.3522967670434261</c:v>
                </c:pt>
                <c:pt idx="21">
                  <c:v>6.6652098249886116</c:v>
                </c:pt>
                <c:pt idx="22">
                  <c:v>6.9776892736354004</c:v>
                </c:pt>
                <c:pt idx="23">
                  <c:v>7.2897369683818471</c:v>
                </c:pt>
                <c:pt idx="24">
                  <c:v>7.6013547514281505</c:v>
                </c:pt>
                <c:pt idx="25">
                  <c:v>7.9125444518546013</c:v>
                </c:pt>
                <c:pt idx="26">
                  <c:v>8.2233078856986594</c:v>
                </c:pt>
                <c:pt idx="27">
                  <c:v>8.5336468560311669</c:v>
                </c:pt>
                <c:pt idx="28">
                  <c:v>8.8435631530317096</c:v>
                </c:pt>
                <c:pt idx="29">
                  <c:v>9.1530585540631435</c:v>
                </c:pt>
                <c:pt idx="30">
                  <c:v>9.4621348237452896</c:v>
                </c:pt>
                <c:pt idx="31">
                  <c:v>9.7707937140278105</c:v>
                </c:pt>
                <c:pt idx="32">
                  <c:v>10.079036964262285</c:v>
                </c:pt>
                <c:pt idx="33">
                  <c:v>10.386866301273475</c:v>
                </c:pt>
                <c:pt idx="34">
                  <c:v>10.694283439429828</c:v>
                </c:pt>
                <c:pt idx="35">
                  <c:v>11.001290080713183</c:v>
                </c:pt>
                <c:pt idx="36">
                  <c:v>11.307887914787722</c:v>
                </c:pt>
                <c:pt idx="37">
                  <c:v>11.614078619068172</c:v>
                </c:pt>
                <c:pt idx="38">
                  <c:v>11.919863858787254</c:v>
                </c:pt>
                <c:pt idx="39">
                  <c:v>12.225245287062405</c:v>
                </c:pt>
                <c:pt idx="40">
                  <c:v>12.530224544961778</c:v>
                </c:pt>
                <c:pt idx="41">
                  <c:v>12.834803261569517</c:v>
                </c:pt>
                <c:pt idx="42">
                  <c:v>13.13898305405035</c:v>
                </c:pt>
                <c:pt idx="43">
                  <c:v>13.442765527713465</c:v>
                </c:pt>
                <c:pt idx="44">
                  <c:v>13.746152276075723</c:v>
                </c:pt>
                <c:pt idx="45">
                  <c:v>14.049144880924182</c:v>
                </c:pt>
                <c:pt idx="46">
                  <c:v>14.351744912377967</c:v>
                </c:pt>
                <c:pt idx="47">
                  <c:v>14.653953928949484</c:v>
                </c:pt>
                <c:pt idx="48">
                  <c:v>14.955773477604984</c:v>
                </c:pt>
                <c:pt idx="49">
                  <c:v>15.257205093824497</c:v>
                </c:pt>
                <c:pt idx="50">
                  <c:v>15.558250301661143</c:v>
                </c:pt>
                <c:pt idx="51">
                  <c:v>15.858910613799816</c:v>
                </c:pt>
                <c:pt idx="52">
                  <c:v>16.159187531615274</c:v>
                </c:pt>
                <c:pt idx="53">
                  <c:v>16.45908254522962</c:v>
                </c:pt>
                <c:pt idx="54">
                  <c:v>16.758597133569204</c:v>
                </c:pt>
                <c:pt idx="55">
                  <c:v>17.057732764420937</c:v>
                </c:pt>
                <c:pt idx="56">
                  <c:v>17.356490894488044</c:v>
                </c:pt>
                <c:pt idx="57">
                  <c:v>17.654872969445247</c:v>
                </c:pt>
                <c:pt idx="58">
                  <c:v>17.952880423993399</c:v>
                </c:pt>
                <c:pt idx="59">
                  <c:v>18.250514681913575</c:v>
                </c:pt>
                <c:pt idx="60">
                  <c:v>18.547777156120638</c:v>
                </c:pt>
                <c:pt idx="61">
                  <c:v>18.844669248716254</c:v>
                </c:pt>
                <c:pt idx="62">
                  <c:v>19.141192351041422</c:v>
                </c:pt>
                <c:pt idx="63">
                  <c:v>19.437347843728471</c:v>
                </c:pt>
                <c:pt idx="64">
                  <c:v>19.733137096752571</c:v>
                </c:pt>
                <c:pt idx="65">
                  <c:v>20.028561469482749</c:v>
                </c:pt>
                <c:pt idx="66">
                  <c:v>20.323622310732421</c:v>
                </c:pt>
                <c:pt idx="67">
                  <c:v>20.618320958809456</c:v>
                </c:pt>
                <c:pt idx="68">
                  <c:v>20.912658741565767</c:v>
                </c:pt>
                <c:pt idx="69">
                  <c:v>21.206636976446458</c:v>
                </c:pt>
                <c:pt idx="70">
                  <c:v>21.500256970538498</c:v>
                </c:pt>
                <c:pt idx="71">
                  <c:v>21.793520020618992</c:v>
                </c:pt>
                <c:pt idx="72">
                  <c:v>22.086427413202987</c:v>
                </c:pt>
                <c:pt idx="73">
                  <c:v>22.378980424590875</c:v>
                </c:pt>
                <c:pt idx="74">
                  <c:v>22.671180320915362</c:v>
                </c:pt>
                <c:pt idx="75">
                  <c:v>22.963028358188051</c:v>
                </c:pt>
                <c:pt idx="76">
                  <c:v>23.25452578234562</c:v>
                </c:pt>
                <c:pt idx="77">
                  <c:v>23.545673829295598</c:v>
                </c:pt>
                <c:pt idx="78">
                  <c:v>23.83647372496177</c:v>
                </c:pt>
                <c:pt idx="79">
                  <c:v>24.126926685329202</c:v>
                </c:pt>
                <c:pt idx="80">
                  <c:v>24.417033916488904</c:v>
                </c:pt>
                <c:pt idx="81">
                  <c:v>24.70679661468213</c:v>
                </c:pt>
                <c:pt idx="82">
                  <c:v>24.996215966344327</c:v>
                </c:pt>
                <c:pt idx="83">
                  <c:v>25.285293148148746</c:v>
                </c:pt>
                <c:pt idx="84">
                  <c:v>25.574029327049715</c:v>
                </c:pt>
                <c:pt idx="85">
                  <c:v>25.862425660325574</c:v>
                </c:pt>
                <c:pt idx="86">
                  <c:v>26.150483295621317</c:v>
                </c:pt>
                <c:pt idx="87">
                  <c:v>26.438203370990887</c:v>
                </c:pt>
                <c:pt idx="88">
                  <c:v>26.725587014939201</c:v>
                </c:pt>
                <c:pt idx="89">
                  <c:v>27.012635346463849</c:v>
                </c:pt>
                <c:pt idx="90">
                  <c:v>27.299349475096523</c:v>
                </c:pt>
                <c:pt idx="91">
                  <c:v>27.585730500944155</c:v>
                </c:pt>
                <c:pt idx="92">
                  <c:v>27.871779514729784</c:v>
                </c:pt>
                <c:pt idx="93">
                  <c:v>28.157497597833153</c:v>
                </c:pt>
                <c:pt idx="94">
                  <c:v>28.442885822331053</c:v>
                </c:pt>
                <c:pt idx="95">
                  <c:v>28.727945251037404</c:v>
                </c:pt>
                <c:pt idx="96">
                  <c:v>29.012676937543102</c:v>
                </c:pt>
                <c:pt idx="97">
                  <c:v>29.297081926255615</c:v>
                </c:pt>
                <c:pt idx="98">
                  <c:v>29.581161252438367</c:v>
                </c:pt>
                <c:pt idx="99">
                  <c:v>29.86491594224988</c:v>
                </c:pt>
                <c:pt idx="100">
                  <c:v>30.148347012782704</c:v>
                </c:pt>
                <c:pt idx="101">
                  <c:v>30.431455472102151</c:v>
                </c:pt>
                <c:pt idx="102">
                  <c:v>30.7142423192848</c:v>
                </c:pt>
                <c:pt idx="103">
                  <c:v>30.99670854445684</c:v>
                </c:pt>
                <c:pt idx="104">
                  <c:v>31.278855128832191</c:v>
                </c:pt>
                <c:pt idx="105">
                  <c:v>31.560683044750462</c:v>
                </c:pt>
                <c:pt idx="106">
                  <c:v>31.842193255714729</c:v>
                </c:pt>
                <c:pt idx="107">
                  <c:v>32.123386716429152</c:v>
                </c:pt>
                <c:pt idx="108">
                  <c:v>32.404264372836408</c:v>
                </c:pt>
                <c:pt idx="109">
                  <c:v>32.684827162154996</c:v>
                </c:pt>
                <c:pt idx="110">
                  <c:v>32.96507601291637</c:v>
                </c:pt>
                <c:pt idx="111">
                  <c:v>33.245011845001947</c:v>
                </c:pt>
                <c:pt idx="112">
                  <c:v>33.524635569679965</c:v>
                </c:pt>
                <c:pt idx="113">
                  <c:v>33.803948089642226</c:v>
                </c:pt>
                <c:pt idx="114">
                  <c:v>34.082950299040697</c:v>
                </c:pt>
                <c:pt idx="115">
                  <c:v>34.361643083524001</c:v>
                </c:pt>
                <c:pt idx="116">
                  <c:v>34.640027320273809</c:v>
                </c:pt>
                <c:pt idx="117">
                  <c:v>34.918103878041116</c:v>
                </c:pt>
                <c:pt idx="118">
                  <c:v>35.1958736171824</c:v>
                </c:pt>
                <c:pt idx="119">
                  <c:v>35.473337389695736</c:v>
                </c:pt>
                <c:pt idx="120">
                  <c:v>35.750496039256767</c:v>
                </c:pt>
                <c:pt idx="121">
                  <c:v>36.027350401254623</c:v>
                </c:pt>
                <c:pt idx="122">
                  <c:v>36.303901302827775</c:v>
                </c:pt>
                <c:pt idx="123">
                  <c:v>36.580149562899777</c:v>
                </c:pt>
                <c:pt idx="124">
                  <c:v>36.856095992214996</c:v>
                </c:pt>
                <c:pt idx="125">
                  <c:v>37.131741393374227</c:v>
                </c:pt>
                <c:pt idx="126">
                  <c:v>37.407086560870312</c:v>
                </c:pt>
                <c:pt idx="127">
                  <c:v>37.682132281123657</c:v>
                </c:pt>
                <c:pt idx="128">
                  <c:v>37.956879332517744</c:v>
                </c:pt>
                <c:pt idx="129">
                  <c:v>38.231328485434581</c:v>
                </c:pt>
                <c:pt idx="130">
                  <c:v>38.505480502290133</c:v>
                </c:pt>
                <c:pt idx="131">
                  <c:v>38.779336137569715</c:v>
                </c:pt>
                <c:pt idx="132">
                  <c:v>39.052896137863364</c:v>
                </c:pt>
                <c:pt idx="133">
                  <c:v>39.326161241901204</c:v>
                </c:pt>
                <c:pt idx="134">
                  <c:v>39.599132180588775</c:v>
                </c:pt>
                <c:pt idx="135">
                  <c:v>39.871809677042371</c:v>
                </c:pt>
                <c:pt idx="136">
                  <c:v>40.144194446624361</c:v>
                </c:pt>
                <c:pt idx="137">
                  <c:v>40.41628719697853</c:v>
                </c:pt>
                <c:pt idx="138">
                  <c:v>40.688088628065401</c:v>
                </c:pt>
                <c:pt idx="139">
                  <c:v>40.959599432197564</c:v>
                </c:pt>
                <c:pt idx="140">
                  <c:v>41.230820294075038</c:v>
                </c:pt>
                <c:pt idx="141">
                  <c:v>41.501751890820643</c:v>
                </c:pt>
                <c:pt idx="142">
                  <c:v>41.772394892015377</c:v>
                </c:pt>
                <c:pt idx="143">
                  <c:v>42.042749959733847</c:v>
                </c:pt>
                <c:pt idx="144">
                  <c:v>42.312817748579675</c:v>
                </c:pt>
                <c:pt idx="145">
                  <c:v>42.582598905721014</c:v>
                </c:pt>
                <c:pt idx="146">
                  <c:v>42.852094070926029</c:v>
                </c:pt>
                <c:pt idx="147">
                  <c:v>43.121303876598439</c:v>
                </c:pt>
                <c:pt idx="148">
                  <c:v>43.390228947813135</c:v>
                </c:pt>
                <c:pt idx="149">
                  <c:v>43.658869902351782</c:v>
                </c:pt>
                <c:pt idx="150">
                  <c:v>43.927227350738519</c:v>
                </c:pt>
                <c:pt idx="151">
                  <c:v>44.195301896275701</c:v>
                </c:pt>
                <c:pt idx="152">
                  <c:v>44.463094135079665</c:v>
                </c:pt>
                <c:pt idx="153">
                  <c:v>44.730604656116597</c:v>
                </c:pt>
                <c:pt idx="154">
                  <c:v>44.997834041238434</c:v>
                </c:pt>
                <c:pt idx="155">
                  <c:v>45.264782865218834</c:v>
                </c:pt>
                <c:pt idx="156">
                  <c:v>45.531451695789201</c:v>
                </c:pt>
                <c:pt idx="157">
                  <c:v>45.797841093674798</c:v>
                </c:pt>
                <c:pt idx="158">
                  <c:v>46.063951612630923</c:v>
                </c:pt>
                <c:pt idx="159">
                  <c:v>46.329783799479152</c:v>
                </c:pt>
                <c:pt idx="160">
                  <c:v>46.59533819414365</c:v>
                </c:pt>
                <c:pt idx="161">
                  <c:v>46.860615329687576</c:v>
                </c:pt>
                <c:pt idx="162">
                  <c:v>47.125615732349544</c:v>
                </c:pt>
                <c:pt idx="163">
                  <c:v>47.390339921580207</c:v>
                </c:pt>
                <c:pt idx="164">
                  <c:v>47.654788410078851</c:v>
                </c:pt>
                <c:pt idx="165">
                  <c:v>47.918961703830149</c:v>
                </c:pt>
                <c:pt idx="166">
                  <c:v>48.182860302140938</c:v>
                </c:pt>
                <c:pt idx="167">
                  <c:v>48.446484697677136</c:v>
                </c:pt>
                <c:pt idx="168">
                  <c:v>48.709835376500692</c:v>
                </c:pt>
                <c:pt idx="169">
                  <c:v>48.972912818106657</c:v>
                </c:pt>
                <c:pt idx="170">
                  <c:v>49.235717495460349</c:v>
                </c:pt>
                <c:pt idx="171">
                  <c:v>49.498249875034581</c:v>
                </c:pt>
                <c:pt idx="172">
                  <c:v>49.760510416847012</c:v>
                </c:pt>
                <c:pt idx="173">
                  <c:v>50.022499574497559</c:v>
                </c:pt>
                <c:pt idx="174">
                  <c:v>50.284217795205912</c:v>
                </c:pt>
                <c:pt idx="175">
                  <c:v>50.545665519849159</c:v>
                </c:pt>
                <c:pt idx="176">
                  <c:v>50.806843182999472</c:v>
                </c:pt>
                <c:pt idx="177">
                  <c:v>51.06775121296193</c:v>
                </c:pt>
                <c:pt idx="178">
                  <c:v>51.328390031812376</c:v>
                </c:pt>
                <c:pt idx="179">
                  <c:v>51.588760055435415</c:v>
                </c:pt>
                <c:pt idx="180">
                  <c:v>51.84886169356249</c:v>
                </c:pt>
                <c:pt idx="181">
                  <c:v>52.108695349810056</c:v>
                </c:pt>
                <c:pt idx="182">
                  <c:v>52.368261421717833</c:v>
                </c:pt>
                <c:pt idx="183">
                  <c:v>52.627560300787152</c:v>
                </c:pt>
                <c:pt idx="184">
                  <c:v>52.886592372519424</c:v>
                </c:pt>
                <c:pt idx="185">
                  <c:v>53.145358016454651</c:v>
                </c:pt>
                <c:pt idx="186">
                  <c:v>53.403857606210074</c:v>
                </c:pt>
                <c:pt idx="187">
                  <c:v>53.662091509518881</c:v>
                </c:pt>
                <c:pt idx="188">
                  <c:v>53.920060088269004</c:v>
                </c:pt>
                <c:pt idx="189">
                  <c:v>54.177763698542044</c:v>
                </c:pt>
                <c:pt idx="190">
                  <c:v>54.435202690652218</c:v>
                </c:pt>
                <c:pt idx="191">
                  <c:v>54.69237740918544</c:v>
                </c:pt>
                <c:pt idx="192">
                  <c:v>54.949288193038484</c:v>
                </c:pt>
                <c:pt idx="193">
                  <c:v>55.205935375458196</c:v>
                </c:pt>
                <c:pt idx="194">
                  <c:v>55.462319284080834</c:v>
                </c:pt>
                <c:pt idx="195">
                  <c:v>55.718440240971447</c:v>
                </c:pt>
                <c:pt idx="196">
                  <c:v>55.974298562663364</c:v>
                </c:pt>
                <c:pt idx="197">
                  <c:v>56.229894560197749</c:v>
                </c:pt>
                <c:pt idx="198">
                  <c:v>56.485228539163224</c:v>
                </c:pt>
                <c:pt idx="199">
                  <c:v>56.740300799735564</c:v>
                </c:pt>
                <c:pt idx="200">
                  <c:v>56.995111636717489</c:v>
                </c:pt>
                <c:pt idx="201">
                  <c:v>57.249661339578495</c:v>
                </c:pt>
                <c:pt idx="202">
                  <c:v>57.503950192494777</c:v>
                </c:pt>
                <c:pt idx="203">
                  <c:v>57.757978474389212</c:v>
                </c:pt>
                <c:pt idx="204">
                  <c:v>58.011746458971373</c:v>
                </c:pt>
                <c:pt idx="205">
                  <c:v>58.265254414777665</c:v>
                </c:pt>
                <c:pt idx="206">
                  <c:v>58.518502605211474</c:v>
                </c:pt>
                <c:pt idx="207">
                  <c:v>58.771491288583377</c:v>
                </c:pt>
                <c:pt idx="208">
                  <c:v>59.024220718151433</c:v>
                </c:pt>
                <c:pt idx="209">
                  <c:v>59.276691142161503</c:v>
                </c:pt>
                <c:pt idx="210">
                  <c:v>59.528902803887611</c:v>
                </c:pt>
                <c:pt idx="211">
                  <c:v>59.780855941672392</c:v>
                </c:pt>
                <c:pt idx="212">
                  <c:v>60.032550788967534</c:v>
                </c:pt>
                <c:pt idx="213">
                  <c:v>60.283987574374301</c:v>
                </c:pt>
                <c:pt idx="214">
                  <c:v>60.535166521684062</c:v>
                </c:pt>
                <c:pt idx="215">
                  <c:v>60.786087849918886</c:v>
                </c:pt>
                <c:pt idx="216">
                  <c:v>61.03675177337216</c:v>
                </c:pt>
                <c:pt idx="217">
                  <c:v>61.28715850164923</c:v>
                </c:pt>
                <c:pt idx="218">
                  <c:v>61.537308239708061</c:v>
                </c:pt>
                <c:pt idx="219">
                  <c:v>61.787201187899946</c:v>
                </c:pt>
                <c:pt idx="220">
                  <c:v>62.036837542010232</c:v>
                </c:pt>
                <c:pt idx="221">
                  <c:v>62.286217493299034</c:v>
                </c:pt>
                <c:pt idx="222">
                  <c:v>62.535341228542009</c:v>
                </c:pt>
                <c:pt idx="223">
                  <c:v>62.784208930071102</c:v>
                </c:pt>
                <c:pt idx="224">
                  <c:v>63.032820775815345</c:v>
                </c:pt>
                <c:pt idx="225">
                  <c:v>63.281176939341599</c:v>
                </c:pt>
                <c:pt idx="226">
                  <c:v>63.529277589895365</c:v>
                </c:pt>
                <c:pt idx="227">
                  <c:v>63.777122892441561</c:v>
                </c:pt>
                <c:pt idx="228">
                  <c:v>64.024713007705287</c:v>
                </c:pt>
                <c:pt idx="229">
                  <c:v>64.272048092212628</c:v>
                </c:pt>
                <c:pt idx="230">
                  <c:v>64.519128298331353</c:v>
                </c:pt>
                <c:pt idx="231">
                  <c:v>64.76595377431174</c:v>
                </c:pt>
                <c:pt idx="232">
                  <c:v>65.012524664327259</c:v>
                </c:pt>
                <c:pt idx="233">
                  <c:v>65.258841108515284</c:v>
                </c:pt>
                <c:pt idx="234">
                  <c:v>65.504903243017822</c:v>
                </c:pt>
                <c:pt idx="235">
                  <c:v>65.750711200022124</c:v>
                </c:pt>
                <c:pt idx="236">
                  <c:v>65.996265107801349</c:v>
                </c:pt>
                <c:pt idx="237">
                  <c:v>66.241565090755159</c:v>
                </c:pt>
                <c:pt idx="238">
                  <c:v>66.486611269450279</c:v>
                </c:pt>
                <c:pt idx="239">
                  <c:v>66.731403760661024</c:v>
                </c:pt>
                <c:pt idx="240">
                  <c:v>66.97594267740979</c:v>
                </c:pt>
                <c:pt idx="241">
                  <c:v>67.220228129007467</c:v>
                </c:pt>
                <c:pt idx="242">
                  <c:v>67.464260221093852</c:v>
                </c:pt>
                <c:pt idx="243">
                  <c:v>67.708039055677958</c:v>
                </c:pt>
                <c:pt idx="244">
                  <c:v>67.951564731178323</c:v>
                </c:pt>
                <c:pt idx="245">
                  <c:v>68.194837342463202</c:v>
                </c:pt>
                <c:pt idx="246">
                  <c:v>68.437856980890714</c:v>
                </c:pt>
                <c:pt idx="247">
                  <c:v>68.680623734348984</c:v>
                </c:pt>
                <c:pt idx="248">
                  <c:v>68.923137687296119</c:v>
                </c:pt>
                <c:pt idx="249">
                  <c:v>69.165398920800172</c:v>
                </c:pt>
                <c:pt idx="250">
                  <c:v>69.407407512579027</c:v>
                </c:pt>
                <c:pt idx="251">
                  <c:v>69.649163537040167</c:v>
                </c:pt>
                <c:pt idx="252">
                  <c:v>69.890667065320443</c:v>
                </c:pt>
                <c:pt idx="253">
                  <c:v>70.131918165325644</c:v>
                </c:pt>
                <c:pt idx="254">
                  <c:v>70.372916901770097</c:v>
                </c:pt>
                <c:pt idx="255">
                  <c:v>70.613663336216064</c:v>
                </c:pt>
                <c:pt idx="256">
                  <c:v>70.854157527113159</c:v>
                </c:pt>
                <c:pt idx="257">
                  <c:v>71.09439952983756</c:v>
                </c:pt>
                <c:pt idx="258">
                  <c:v>71.334389396731225</c:v>
                </c:pt>
                <c:pt idx="259">
                  <c:v>71.574127177140895</c:v>
                </c:pt>
                <c:pt idx="260">
                  <c:v>71.813612917457078</c:v>
                </c:pt>
                <c:pt idx="261">
                  <c:v>72.052846661152898</c:v>
                </c:pt>
                <c:pt idx="262">
                  <c:v>72.291828448822841</c:v>
                </c:pt>
                <c:pt idx="263">
                  <c:v>72.530558318221338</c:v>
                </c:pt>
                <c:pt idx="264">
                  <c:v>72.769036304301309</c:v>
                </c:pt>
                <c:pt idx="265">
                  <c:v>73.007262439252528</c:v>
                </c:pt>
                <c:pt idx="266">
                  <c:v>73.245236752539867</c:v>
                </c:pt>
                <c:pt idx="267">
                  <c:v>73.482959270941478</c:v>
                </c:pt>
                <c:pt idx="268">
                  <c:v>73.720430018586754</c:v>
                </c:pt>
                <c:pt idx="269">
                  <c:v>73.957649016994253</c:v>
                </c:pt>
                <c:pt idx="270">
                  <c:v>74.194616285109404</c:v>
                </c:pt>
              </c:numCache>
            </c:numRef>
          </c:xVal>
          <c:yVal>
            <c:numRef>
              <c:f>'12ft'!$E$19:$E$289</c:f>
              <c:numCache>
                <c:formatCode>General</c:formatCode>
                <c:ptCount val="271"/>
                <c:pt idx="0">
                  <c:v>1.0929090229261675</c:v>
                </c:pt>
                <c:pt idx="1">
                  <c:v>1.2839976720228345</c:v>
                </c:pt>
                <c:pt idx="2">
                  <c:v>1.4736469875194953</c:v>
                </c:pt>
                <c:pt idx="3">
                  <c:v>1.661859936208798</c:v>
                </c:pt>
                <c:pt idx="4">
                  <c:v>1.8486394631989211</c:v>
                </c:pt>
                <c:pt idx="5">
                  <c:v>2.0339884920949673</c:v>
                </c:pt>
                <c:pt idx="6">
                  <c:v>2.2179099251788448</c:v>
                </c:pt>
                <c:pt idx="7">
                  <c:v>2.4004066435876568</c:v>
                </c:pt>
                <c:pt idx="8">
                  <c:v>2.5814815074906248</c:v>
                </c:pt>
                <c:pt idx="9">
                  <c:v>2.7611373562645611</c:v>
                </c:pt>
                <c:pt idx="10">
                  <c:v>2.939377008667917</c:v>
                </c:pt>
                <c:pt idx="11">
                  <c:v>3.1162032630134244</c:v>
                </c:pt>
                <c:pt idx="12">
                  <c:v>3.2916188973393523</c:v>
                </c:pt>
                <c:pt idx="13">
                  <c:v>3.465626669579398</c:v>
                </c:pt>
                <c:pt idx="14">
                  <c:v>3.6382293177312324</c:v>
                </c:pt>
                <c:pt idx="15">
                  <c:v>3.8094295600237222</c:v>
                </c:pt>
                <c:pt idx="16">
                  <c:v>3.9792300950828432</c:v>
                </c:pt>
                <c:pt idx="17">
                  <c:v>4.1476336020963096</c:v>
                </c:pt>
                <c:pt idx="18">
                  <c:v>4.3146427409769323</c:v>
                </c:pt>
                <c:pt idx="19">
                  <c:v>4.480260152524731</c:v>
                </c:pt>
                <c:pt idx="20">
                  <c:v>4.6444884585878139</c:v>
                </c:pt>
                <c:pt idx="21">
                  <c:v>4.8073302622220471</c:v>
                </c:pt>
                <c:pt idx="22">
                  <c:v>4.9687881478495246</c:v>
                </c:pt>
                <c:pt idx="23">
                  <c:v>5.1288646814158669</c:v>
                </c:pt>
                <c:pt idx="24">
                  <c:v>5.2875624105463572</c:v>
                </c:pt>
                <c:pt idx="25">
                  <c:v>5.4448838647009365</c:v>
                </c:pt>
                <c:pt idx="26">
                  <c:v>5.6008315553280736</c:v>
                </c:pt>
                <c:pt idx="27">
                  <c:v>5.7554079760175263</c:v>
                </c:pt>
                <c:pt idx="28">
                  <c:v>5.9086156026520111</c:v>
                </c:pt>
                <c:pt idx="29">
                  <c:v>6.0604568935578005</c:v>
                </c:pt>
                <c:pt idx="30">
                  <c:v>6.2109342896542561</c:v>
                </c:pt>
                <c:pt idx="31">
                  <c:v>6.3600502146023219</c:v>
                </c:pt>
                <c:pt idx="32">
                  <c:v>6.507807074951991</c:v>
                </c:pt>
                <c:pt idx="33">
                  <c:v>6.6542072602887563</c:v>
                </c:pt>
                <c:pt idx="34">
                  <c:v>6.7992531433790688</c:v>
                </c:pt>
                <c:pt idx="35">
                  <c:v>6.9429470803148128</c:v>
                </c:pt>
                <c:pt idx="36">
                  <c:v>7.0852914106568141</c:v>
                </c:pt>
                <c:pt idx="37">
                  <c:v>7.2262884575773958</c:v>
                </c:pt>
                <c:pt idx="38">
                  <c:v>7.3659405280019987</c:v>
                </c:pt>
                <c:pt idx="39">
                  <c:v>7.5042499127498754</c:v>
                </c:pt>
                <c:pt idx="40">
                  <c:v>7.6412188866738777</c:v>
                </c:pt>
                <c:pt idx="41">
                  <c:v>7.7768497087993493</c:v>
                </c:pt>
                <c:pt idx="42">
                  <c:v>7.9111446224621336</c:v>
                </c:pt>
                <c:pt idx="43">
                  <c:v>8.0441058554457161</c:v>
                </c:pt>
                <c:pt idx="44">
                  <c:v>8.1757356201175124</c:v>
                </c:pt>
                <c:pt idx="45">
                  <c:v>8.3060361135643124</c:v>
                </c:pt>
                <c:pt idx="46">
                  <c:v>8.4350095177268969</c:v>
                </c:pt>
                <c:pt idx="47">
                  <c:v>8.5626579995338385</c:v>
                </c:pt>
                <c:pt idx="48">
                  <c:v>8.688983711034501</c:v>
                </c:pt>
                <c:pt idx="49">
                  <c:v>8.8139887895312388</c:v>
                </c:pt>
                <c:pt idx="50">
                  <c:v>8.9376753577108303</c:v>
                </c:pt>
                <c:pt idx="51">
                  <c:v>9.0600455237751376</c:v>
                </c:pt>
                <c:pt idx="52">
                  <c:v>9.1811013815710041</c:v>
                </c:pt>
                <c:pt idx="53">
                  <c:v>9.3008450107194243</c:v>
                </c:pt>
                <c:pt idx="54">
                  <c:v>9.4192784767439708</c:v>
                </c:pt>
                <c:pt idx="55">
                  <c:v>9.5364038311984967</c:v>
                </c:pt>
                <c:pt idx="56">
                  <c:v>9.6522231117941413</c:v>
                </c:pt>
                <c:pt idx="57">
                  <c:v>9.7667383425256258</c:v>
                </c:pt>
                <c:pt idx="58">
                  <c:v>9.8799515337968646</c:v>
                </c:pt>
                <c:pt idx="59">
                  <c:v>9.9918646825459021</c:v>
                </c:pt>
                <c:pt idx="60">
                  <c:v>10.102479772369174</c:v>
                </c:pt>
                <c:pt idx="61">
                  <c:v>10.211798773645119</c:v>
                </c:pt>
                <c:pt idx="62">
                  <c:v>10.319823643657147</c:v>
                </c:pt>
                <c:pt idx="63">
                  <c:v>10.426556326715948</c:v>
                </c:pt>
                <c:pt idx="64">
                  <c:v>10.53199875428121</c:v>
                </c:pt>
                <c:pt idx="65">
                  <c:v>10.63615284508268</c:v>
                </c:pt>
                <c:pt idx="66">
                  <c:v>10.739020505240648</c:v>
                </c:pt>
                <c:pt idx="67">
                  <c:v>10.840603628385809</c:v>
                </c:pt>
                <c:pt idx="68">
                  <c:v>10.940904095778549</c:v>
                </c:pt>
                <c:pt idx="69">
                  <c:v>11.03992377642764</c:v>
                </c:pt>
                <c:pt idx="70">
                  <c:v>11.137664527208367</c:v>
                </c:pt>
                <c:pt idx="71">
                  <c:v>11.234128192980087</c:v>
                </c:pt>
                <c:pt idx="72">
                  <c:v>11.329316606703236</c:v>
                </c:pt>
                <c:pt idx="73">
                  <c:v>11.423231589555781</c:v>
                </c:pt>
                <c:pt idx="74">
                  <c:v>11.51587495104914</c:v>
                </c:pt>
                <c:pt idx="75">
                  <c:v>11.60724848914356</c:v>
                </c:pt>
                <c:pt idx="76">
                  <c:v>11.697353990362977</c:v>
                </c:pt>
                <c:pt idx="77">
                  <c:v>11.78619322990936</c:v>
                </c:pt>
                <c:pt idx="78">
                  <c:v>11.873767971776536</c:v>
                </c:pt>
                <c:pt idx="79">
                  <c:v>11.960079968863518</c:v>
                </c:pt>
                <c:pt idx="80">
                  <c:v>12.04513096308734</c:v>
                </c:pt>
                <c:pt idx="81">
                  <c:v>12.128922685495395</c:v>
                </c:pt>
                <c:pt idx="82">
                  <c:v>12.211456856377293</c:v>
                </c:pt>
                <c:pt idx="83">
                  <c:v>12.292735185376246</c:v>
                </c:pt>
                <c:pt idx="84">
                  <c:v>12.372759371599983</c:v>
                </c:pt>
                <c:pt idx="85">
                  <c:v>12.451531103731194</c:v>
                </c:pt>
                <c:pt idx="86">
                  <c:v>12.52905206013752</c:v>
                </c:pt>
                <c:pt idx="87">
                  <c:v>12.605323908981099</c:v>
                </c:pt>
                <c:pt idx="88">
                  <c:v>12.680348308327648</c:v>
                </c:pt>
                <c:pt idx="89">
                  <c:v>12.754126906255125</c:v>
                </c:pt>
                <c:pt idx="90">
                  <c:v>12.826661340961936</c:v>
                </c:pt>
                <c:pt idx="91">
                  <c:v>12.89795324087472</c:v>
                </c:pt>
                <c:pt idx="92">
                  <c:v>12.968004224755715</c:v>
                </c:pt>
                <c:pt idx="93">
                  <c:v>13.036815901809687</c:v>
                </c:pt>
                <c:pt idx="94">
                  <c:v>13.10438987179046</c:v>
                </c:pt>
                <c:pt idx="95">
                  <c:v>13.170727725107019</c:v>
                </c:pt>
                <c:pt idx="96">
                  <c:v>13.23583104292922</c:v>
                </c:pt>
                <c:pt idx="97">
                  <c:v>13.299701397293083</c:v>
                </c:pt>
                <c:pt idx="98">
                  <c:v>13.362340351205694</c:v>
                </c:pt>
                <c:pt idx="99">
                  <c:v>13.423749458749711</c:v>
                </c:pt>
                <c:pt idx="100">
                  <c:v>13.483930265187482</c:v>
                </c:pt>
                <c:pt idx="101">
                  <c:v>13.542884307064757</c:v>
                </c:pt>
                <c:pt idx="102">
                  <c:v>13.600613112314042</c:v>
                </c:pt>
                <c:pt idx="103">
                  <c:v>13.657118200357546</c:v>
                </c:pt>
                <c:pt idx="104">
                  <c:v>13.712401082209769</c:v>
                </c:pt>
                <c:pt idx="105">
                  <c:v>13.766463260579702</c:v>
                </c:pt>
                <c:pt idx="106">
                  <c:v>13.819306229972657</c:v>
                </c:pt>
                <c:pt idx="107">
                  <c:v>13.870931476791732</c:v>
                </c:pt>
                <c:pt idx="108">
                  <c:v>13.921340479438898</c:v>
                </c:pt>
                <c:pt idx="109">
                  <c:v>13.970534708415732</c:v>
                </c:pt>
                <c:pt idx="110">
                  <c:v>14.018515626423776</c:v>
                </c:pt>
                <c:pt idx="111">
                  <c:v>14.065284688464539</c:v>
                </c:pt>
                <c:pt idx="112">
                  <c:v>14.110843341939141</c:v>
                </c:pt>
                <c:pt idx="113">
                  <c:v>14.155193026747595</c:v>
                </c:pt>
                <c:pt idx="114">
                  <c:v>14.198335175387733</c:v>
                </c:pt>
                <c:pt idx="115">
                  <c:v>14.240271213053779</c:v>
                </c:pt>
                <c:pt idx="116">
                  <c:v>14.281002557734571</c:v>
                </c:pt>
                <c:pt idx="117">
                  <c:v>14.320530620311414</c:v>
                </c:pt>
                <c:pt idx="118">
                  <c:v>14.358856804655609</c:v>
                </c:pt>
                <c:pt idx="119">
                  <c:v>14.395982507725599</c:v>
                </c:pt>
                <c:pt idx="120">
                  <c:v>14.431909119663787</c:v>
                </c:pt>
                <c:pt idx="121">
                  <c:v>14.466638023892997</c:v>
                </c:pt>
                <c:pt idx="122">
                  <c:v>14.500170597212584</c:v>
                </c:pt>
                <c:pt idx="123">
                  <c:v>14.532508209894193</c:v>
                </c:pt>
                <c:pt idx="124">
                  <c:v>14.563652225777171</c:v>
                </c:pt>
                <c:pt idx="125">
                  <c:v>14.593604002363634</c:v>
                </c:pt>
                <c:pt idx="126">
                  <c:v>14.622364890913174</c:v>
                </c:pt>
                <c:pt idx="127">
                  <c:v>14.649936236537224</c:v>
                </c:pt>
                <c:pt idx="128">
                  <c:v>14.676319378293067</c:v>
                </c:pt>
                <c:pt idx="129">
                  <c:v>14.701515649277505</c:v>
                </c:pt>
                <c:pt idx="130">
                  <c:v>14.725526376720156</c:v>
                </c:pt>
                <c:pt idx="131">
                  <c:v>14.748352882076421</c:v>
                </c:pt>
                <c:pt idx="132">
                  <c:v>14.769996481120083</c:v>
                </c:pt>
                <c:pt idx="133">
                  <c:v>14.790458484035556</c:v>
                </c:pt>
                <c:pt idx="134">
                  <c:v>14.809740195509777</c:v>
                </c:pt>
                <c:pt idx="135">
                  <c:v>14.827842914823743</c:v>
                </c:pt>
                <c:pt idx="136">
                  <c:v>14.844767935943684</c:v>
                </c:pt>
                <c:pt idx="137">
                  <c:v>14.860516547611891</c:v>
                </c:pt>
                <c:pt idx="138">
                  <c:v>14.875090033437155</c:v>
                </c:pt>
                <c:pt idx="139">
                  <c:v>14.888489671984875</c:v>
                </c:pt>
                <c:pt idx="140">
                  <c:v>14.900716736866773</c:v>
                </c:pt>
                <c:pt idx="141">
                  <c:v>14.91177249683026</c:v>
                </c:pt>
                <c:pt idx="142">
                  <c:v>14.921658215847422</c:v>
                </c:pt>
                <c:pt idx="143">
                  <c:v>14.930375153203645</c:v>
                </c:pt>
                <c:pt idx="144">
                  <c:v>14.937924563585849</c:v>
                </c:pt>
                <c:pt idx="145">
                  <c:v>14.944307697170366</c:v>
                </c:pt>
                <c:pt idx="146">
                  <c:v>14.949525799710427</c:v>
                </c:pt>
                <c:pt idx="147">
                  <c:v>14.953580112623271</c:v>
                </c:pt>
                <c:pt idx="148">
                  <c:v>14.956471873076868</c:v>
                </c:pt>
                <c:pt idx="149">
                  <c:v>14.958202314076262</c:v>
                </c:pt>
                <c:pt idx="150">
                  <c:v>14.958772664549516</c:v>
                </c:pt>
                <c:pt idx="151">
                  <c:v>14.958184149433272</c:v>
                </c:pt>
                <c:pt idx="152">
                  <c:v>14.956437989757918</c:v>
                </c:pt>
                <c:pt idx="153">
                  <c:v>14.95353540273234</c:v>
                </c:pt>
                <c:pt idx="154">
                  <c:v>14.949477601828297</c:v>
                </c:pt>
                <c:pt idx="155">
                  <c:v>14.944265796864377</c:v>
                </c:pt>
                <c:pt idx="156">
                  <c:v>14.937901194089543</c:v>
                </c:pt>
                <c:pt idx="157">
                  <c:v>14.930384996266282</c:v>
                </c:pt>
                <c:pt idx="158">
                  <c:v>14.921718402753328</c:v>
                </c:pt>
                <c:pt idx="159">
                  <c:v>14.911902609587967</c:v>
                </c:pt>
                <c:pt idx="160">
                  <c:v>14.900938809567933</c:v>
                </c:pt>
                <c:pt idx="161">
                  <c:v>14.888828192332864</c:v>
                </c:pt>
                <c:pt idx="162">
                  <c:v>14.875571944445348</c:v>
                </c:pt>
                <c:pt idx="163">
                  <c:v>14.861171249471516</c:v>
                </c:pt>
                <c:pt idx="164">
                  <c:v>14.84562728806122</c:v>
                </c:pt>
                <c:pt idx="165">
                  <c:v>14.82894123802776</c:v>
                </c:pt>
                <c:pt idx="166">
                  <c:v>14.811114274427171</c:v>
                </c:pt>
                <c:pt idx="167">
                  <c:v>14.792147569637068</c:v>
                </c:pt>
                <c:pt idx="168">
                  <c:v>14.772042293435039</c:v>
                </c:pt>
                <c:pt idx="169">
                  <c:v>14.750799613076579</c:v>
                </c:pt>
                <c:pt idx="170">
                  <c:v>14.728420693372573</c:v>
                </c:pt>
                <c:pt idx="171">
                  <c:v>14.70490669676632</c:v>
                </c:pt>
                <c:pt idx="172">
                  <c:v>14.68025878341008</c:v>
                </c:pt>
                <c:pt idx="173">
                  <c:v>14.654478111241167</c:v>
                </c:pt>
                <c:pt idx="174">
                  <c:v>14.627565836057558</c:v>
                </c:pt>
                <c:pt idx="175">
                  <c:v>14.599523111593033</c:v>
                </c:pt>
                <c:pt idx="176">
                  <c:v>14.570351089591828</c:v>
                </c:pt>
                <c:pt idx="177">
                  <c:v>14.540050919882811</c:v>
                </c:pt>
                <c:pt idx="178">
                  <c:v>14.508623750453165</c:v>
                </c:pt>
                <c:pt idx="179">
                  <c:v>14.476070727521575</c:v>
                </c:pt>
                <c:pt idx="180">
                  <c:v>14.442392995610938</c:v>
                </c:pt>
                <c:pt idx="181">
                  <c:v>14.407591697620541</c:v>
                </c:pt>
                <c:pt idx="182">
                  <c:v>14.371667974897775</c:v>
                </c:pt>
                <c:pt idx="183">
                  <c:v>14.334622967309308</c:v>
                </c:pt>
                <c:pt idx="184">
                  <c:v>14.296457813311767</c:v>
                </c:pt>
                <c:pt idx="185">
                  <c:v>14.257173650021898</c:v>
                </c:pt>
                <c:pt idx="186">
                  <c:v>14.216771613286213</c:v>
                </c:pt>
                <c:pt idx="187">
                  <c:v>14.175252837750106</c:v>
                </c:pt>
                <c:pt idx="188">
                  <c:v>14.132618456926458</c:v>
                </c:pt>
                <c:pt idx="189">
                  <c:v>14.088869603263696</c:v>
                </c:pt>
                <c:pt idx="190">
                  <c:v>14.04400740821333</c:v>
                </c:pt>
                <c:pt idx="191">
                  <c:v>13.998033002296957</c:v>
                </c:pt>
                <c:pt idx="192">
                  <c:v>13.950947515172713</c:v>
                </c:pt>
                <c:pt idx="193">
                  <c:v>13.902752075701196</c:v>
                </c:pt>
                <c:pt idx="194">
                  <c:v>13.853447812010831</c:v>
                </c:pt>
                <c:pt idx="195">
                  <c:v>13.803035851562695</c:v>
                </c:pt>
                <c:pt idx="196">
                  <c:v>13.751517321214779</c:v>
                </c:pt>
                <c:pt idx="197">
                  <c:v>13.698893347285704</c:v>
                </c:pt>
                <c:pt idx="198">
                  <c:v>13.645165055617875</c:v>
                </c:pt>
                <c:pt idx="199">
                  <c:v>13.590333571640064</c:v>
                </c:pt>
                <c:pt idx="200">
                  <c:v>13.534400020429441</c:v>
                </c:pt>
                <c:pt idx="201">
                  <c:v>13.477365526773029</c:v>
                </c:pt>
                <c:pt idx="202">
                  <c:v>13.419231215228589</c:v>
                </c:pt>
                <c:pt idx="203">
                  <c:v>13.359998210184928</c:v>
                </c:pt>
                <c:pt idx="204">
                  <c:v>13.299667635921642</c:v>
                </c:pt>
                <c:pt idx="205">
                  <c:v>13.238240616668262</c:v>
                </c:pt>
                <c:pt idx="206">
                  <c:v>13.175718276662835</c:v>
                </c:pt>
                <c:pt idx="207">
                  <c:v>13.112101740209905</c:v>
                </c:pt>
                <c:pt idx="208">
                  <c:v>13.047392131737922</c:v>
                </c:pt>
                <c:pt idx="209">
                  <c:v>12.981590575856051</c:v>
                </c:pt>
                <c:pt idx="210">
                  <c:v>12.914698197410393</c:v>
                </c:pt>
                <c:pt idx="211">
                  <c:v>12.846716121539611</c:v>
                </c:pt>
                <c:pt idx="212">
                  <c:v>12.777645473729963</c:v>
                </c:pt>
                <c:pt idx="213">
                  <c:v>12.707487379869736</c:v>
                </c:pt>
                <c:pt idx="214">
                  <c:v>12.636242966303076</c:v>
                </c:pt>
                <c:pt idx="215">
                  <c:v>12.56391335988322</c:v>
                </c:pt>
                <c:pt idx="216">
                  <c:v>12.490499688025125</c:v>
                </c:pt>
                <c:pt idx="217">
                  <c:v>12.416003078757493</c:v>
                </c:pt>
                <c:pt idx="218">
                  <c:v>12.340424660774181</c:v>
                </c:pt>
                <c:pt idx="219">
                  <c:v>12.263765563485013</c:v>
                </c:pt>
                <c:pt idx="220">
                  <c:v>12.186026917065975</c:v>
                </c:pt>
                <c:pt idx="221">
                  <c:v>12.107209852508802</c:v>
                </c:pt>
                <c:pt idx="222">
                  <c:v>12.027315501669955</c:v>
                </c:pt>
                <c:pt idx="223">
                  <c:v>11.946344997318977</c:v>
                </c:pt>
                <c:pt idx="224">
                  <c:v>11.864299473186243</c:v>
                </c:pt>
                <c:pt idx="225">
                  <c:v>11.781180064010089</c:v>
                </c:pt>
                <c:pt idx="226">
                  <c:v>11.696987905583327</c:v>
                </c:pt>
                <c:pt idx="227">
                  <c:v>11.611724134799143</c:v>
                </c:pt>
                <c:pt idx="228">
                  <c:v>11.525389889696376</c:v>
                </c:pt>
                <c:pt idx="229">
                  <c:v>11.437986309504181</c:v>
                </c:pt>
                <c:pt idx="230">
                  <c:v>11.349514534686069</c:v>
                </c:pt>
                <c:pt idx="231">
                  <c:v>11.259975706983335</c:v>
                </c:pt>
                <c:pt idx="232">
                  <c:v>11.169370969457857</c:v>
                </c:pt>
                <c:pt idx="233">
                  <c:v>11.077701466534286</c:v>
                </c:pt>
                <c:pt idx="234">
                  <c:v>10.98496834404161</c:v>
                </c:pt>
                <c:pt idx="235">
                  <c:v>10.891172749254093</c:v>
                </c:pt>
                <c:pt idx="236">
                  <c:v>10.796315830931611</c:v>
                </c:pt>
                <c:pt idx="237">
                  <c:v>10.700398739359354</c:v>
                </c:pt>
                <c:pt idx="238">
                  <c:v>10.603422626386909</c:v>
                </c:pt>
                <c:pt idx="239">
                  <c:v>10.505388645466736</c:v>
                </c:pt>
                <c:pt idx="240">
                  <c:v>10.406297951692018</c:v>
                </c:pt>
                <c:pt idx="241">
                  <c:v>10.306151701833887</c:v>
                </c:pt>
                <c:pt idx="242">
                  <c:v>10.204951054378048</c:v>
                </c:pt>
                <c:pt idx="243">
                  <c:v>10.102697169560775</c:v>
                </c:pt>
                <c:pt idx="244">
                  <c:v>9.9993912094042976</c:v>
                </c:pt>
                <c:pt idx="245">
                  <c:v>9.8950343377515679</c:v>
                </c:pt>
                <c:pt idx="246">
                  <c:v>9.7896277203004196</c:v>
                </c:pt>
                <c:pt idx="247">
                  <c:v>9.6831725246371114</c:v>
                </c:pt>
                <c:pt idx="248">
                  <c:v>9.5756699202692612</c:v>
                </c:pt>
                <c:pt idx="249">
                  <c:v>9.4671210786581703</c:v>
                </c:pt>
                <c:pt idx="250">
                  <c:v>9.357527173250535</c:v>
                </c:pt>
                <c:pt idx="251">
                  <c:v>9.2468893795095592</c:v>
                </c:pt>
                <c:pt idx="252">
                  <c:v>9.1352088749454516</c:v>
                </c:pt>
                <c:pt idx="253">
                  <c:v>9.0224868391453317</c:v>
                </c:pt>
                <c:pt idx="254">
                  <c:v>8.9087244538025203</c:v>
                </c:pt>
                <c:pt idx="255">
                  <c:v>8.7939229027452388</c:v>
                </c:pt>
                <c:pt idx="256">
                  <c:v>8.678083371964707</c:v>
                </c:pt>
                <c:pt idx="257">
                  <c:v>8.5612070496426433</c:v>
                </c:pt>
                <c:pt idx="258">
                  <c:v>8.4432951261781728</c:v>
                </c:pt>
                <c:pt idx="259">
                  <c:v>8.3243487942141421</c:v>
                </c:pt>
                <c:pt idx="260">
                  <c:v>8.2043692486628412</c:v>
                </c:pt>
                <c:pt idx="261">
                  <c:v>8.0833576867311443</c:v>
                </c:pt>
                <c:pt idx="262">
                  <c:v>7.9613153079450578</c:v>
                </c:pt>
                <c:pt idx="263">
                  <c:v>7.8382433141736865</c:v>
                </c:pt>
                <c:pt idx="264">
                  <c:v>7.7141429096526224</c:v>
                </c:pt>
                <c:pt idx="265">
                  <c:v>7.5890153010067518</c:v>
                </c:pt>
                <c:pt idx="266">
                  <c:v>7.4628616972724897</c:v>
                </c:pt>
                <c:pt idx="267">
                  <c:v>7.3356833099194372</c:v>
                </c:pt>
                <c:pt idx="268">
                  <c:v>7.2074813528714712</c:v>
                </c:pt>
                <c:pt idx="269">
                  <c:v>7.0782570425272668</c:v>
                </c:pt>
                <c:pt idx="270">
                  <c:v>6.9480115977802548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0.32199593162842793</c:v>
                </c:pt>
                <c:pt idx="2">
                  <c:v>0.64351824617401221</c:v>
                </c:pt>
                <c:pt idx="3">
                  <c:v>0.96456908081082471</c:v>
                </c:pt>
                <c:pt idx="4">
                  <c:v>1.2851505577543014</c:v>
                </c:pt>
                <c:pt idx="5">
                  <c:v>1.6052647843592109</c:v>
                </c:pt>
                <c:pt idx="6">
                  <c:v>1.9249138532164989</c:v>
                </c:pt>
                <c:pt idx="7">
                  <c:v>2.2440998422490206</c:v>
                </c:pt>
                <c:pt idx="8">
                  <c:v>2.5628248148061763</c:v>
                </c:pt>
                <c:pt idx="9">
                  <c:v>2.8810908197574641</c:v>
                </c:pt>
                <c:pt idx="10">
                  <c:v>3.1988998915849596</c:v>
                </c:pt>
                <c:pt idx="11">
                  <c:v>3.5162540504747422</c:v>
                </c:pt>
                <c:pt idx="12">
                  <c:v>3.8331553024072749</c:v>
                </c:pt>
                <c:pt idx="13">
                  <c:v>4.1496056392467544</c:v>
                </c:pt>
                <c:pt idx="14">
                  <c:v>4.4656070388294431</c:v>
                </c:pt>
                <c:pt idx="15">
                  <c:v>4.7811614650509968</c:v>
                </c:pt>
                <c:pt idx="16">
                  <c:v>5.0962708679527982</c:v>
                </c:pt>
                <c:pt idx="17">
                  <c:v>5.4109371838073104</c:v>
                </c:pt>
                <c:pt idx="18">
                  <c:v>5.7251623352024668</c:v>
                </c:pt>
                <c:pt idx="19">
                  <c:v>6.038948231125099</c:v>
                </c:pt>
                <c:pt idx="20">
                  <c:v>6.3522967670434261</c:v>
                </c:pt>
                <c:pt idx="21">
                  <c:v>6.6652098249886116</c:v>
                </c:pt>
                <c:pt idx="22">
                  <c:v>6.9776892736354004</c:v>
                </c:pt>
                <c:pt idx="23">
                  <c:v>7.2897369683818471</c:v>
                </c:pt>
                <c:pt idx="24">
                  <c:v>7.6013547514281505</c:v>
                </c:pt>
                <c:pt idx="25">
                  <c:v>7.9125444518546013</c:v>
                </c:pt>
                <c:pt idx="26">
                  <c:v>8.2233078856986594</c:v>
                </c:pt>
                <c:pt idx="27">
                  <c:v>8.5336468560311669</c:v>
                </c:pt>
                <c:pt idx="28">
                  <c:v>8.8435631530317096</c:v>
                </c:pt>
                <c:pt idx="29">
                  <c:v>9.1530585540631435</c:v>
                </c:pt>
                <c:pt idx="30">
                  <c:v>9.4621348237452896</c:v>
                </c:pt>
                <c:pt idx="31">
                  <c:v>9.7707937140278105</c:v>
                </c:pt>
                <c:pt idx="32">
                  <c:v>10.079036964262285</c:v>
                </c:pt>
                <c:pt idx="33">
                  <c:v>10.386866301273475</c:v>
                </c:pt>
                <c:pt idx="34">
                  <c:v>10.694283439429828</c:v>
                </c:pt>
                <c:pt idx="35">
                  <c:v>11.001290080713183</c:v>
                </c:pt>
                <c:pt idx="36">
                  <c:v>11.307887914787722</c:v>
                </c:pt>
                <c:pt idx="37">
                  <c:v>11.614078619068172</c:v>
                </c:pt>
                <c:pt idx="38">
                  <c:v>11.919863858787254</c:v>
                </c:pt>
                <c:pt idx="39">
                  <c:v>12.225245287062405</c:v>
                </c:pt>
                <c:pt idx="40">
                  <c:v>12.530224544961778</c:v>
                </c:pt>
                <c:pt idx="41">
                  <c:v>12.834803261569517</c:v>
                </c:pt>
                <c:pt idx="42">
                  <c:v>13.13898305405035</c:v>
                </c:pt>
                <c:pt idx="43">
                  <c:v>13.442765527713465</c:v>
                </c:pt>
                <c:pt idx="44">
                  <c:v>13.746152276075723</c:v>
                </c:pt>
                <c:pt idx="45">
                  <c:v>14.049144880924182</c:v>
                </c:pt>
                <c:pt idx="46">
                  <c:v>14.351744912377967</c:v>
                </c:pt>
                <c:pt idx="47">
                  <c:v>14.653953928949484</c:v>
                </c:pt>
                <c:pt idx="48">
                  <c:v>14.955773477604984</c:v>
                </c:pt>
                <c:pt idx="49">
                  <c:v>15.257205093824497</c:v>
                </c:pt>
                <c:pt idx="50">
                  <c:v>15.558250301661143</c:v>
                </c:pt>
                <c:pt idx="51">
                  <c:v>15.858910613799816</c:v>
                </c:pt>
                <c:pt idx="52">
                  <c:v>16.159187531615274</c:v>
                </c:pt>
                <c:pt idx="53">
                  <c:v>16.45908254522962</c:v>
                </c:pt>
                <c:pt idx="54">
                  <c:v>16.758597133569204</c:v>
                </c:pt>
                <c:pt idx="55">
                  <c:v>17.057732764420937</c:v>
                </c:pt>
                <c:pt idx="56">
                  <c:v>17.356490894488044</c:v>
                </c:pt>
                <c:pt idx="57">
                  <c:v>17.654872969445247</c:v>
                </c:pt>
                <c:pt idx="58">
                  <c:v>17.952880423993399</c:v>
                </c:pt>
                <c:pt idx="59">
                  <c:v>18.250514681913575</c:v>
                </c:pt>
                <c:pt idx="60">
                  <c:v>18.547777156120638</c:v>
                </c:pt>
                <c:pt idx="61">
                  <c:v>18.844669248716254</c:v>
                </c:pt>
                <c:pt idx="62">
                  <c:v>19.141192351041422</c:v>
                </c:pt>
                <c:pt idx="63">
                  <c:v>19.437347843728471</c:v>
                </c:pt>
                <c:pt idx="64">
                  <c:v>19.733137096752571</c:v>
                </c:pt>
                <c:pt idx="65">
                  <c:v>20.028561469482749</c:v>
                </c:pt>
                <c:pt idx="66">
                  <c:v>20.323622310732421</c:v>
                </c:pt>
                <c:pt idx="67">
                  <c:v>20.618320958809456</c:v>
                </c:pt>
                <c:pt idx="68">
                  <c:v>20.912658741565767</c:v>
                </c:pt>
                <c:pt idx="69">
                  <c:v>21.206636976446458</c:v>
                </c:pt>
                <c:pt idx="70">
                  <c:v>21.500256970538498</c:v>
                </c:pt>
                <c:pt idx="71">
                  <c:v>21.793520020618992</c:v>
                </c:pt>
                <c:pt idx="72">
                  <c:v>22.086427413202987</c:v>
                </c:pt>
                <c:pt idx="73">
                  <c:v>22.378980424590875</c:v>
                </c:pt>
                <c:pt idx="74">
                  <c:v>22.671180320915362</c:v>
                </c:pt>
                <c:pt idx="75">
                  <c:v>22.963028358188051</c:v>
                </c:pt>
                <c:pt idx="76">
                  <c:v>23.25452578234562</c:v>
                </c:pt>
                <c:pt idx="77">
                  <c:v>23.545673829295598</c:v>
                </c:pt>
                <c:pt idx="78">
                  <c:v>23.83647372496177</c:v>
                </c:pt>
                <c:pt idx="79">
                  <c:v>24.126926685329202</c:v>
                </c:pt>
                <c:pt idx="80">
                  <c:v>24.417033916488904</c:v>
                </c:pt>
                <c:pt idx="81">
                  <c:v>24.70679661468213</c:v>
                </c:pt>
                <c:pt idx="82">
                  <c:v>24.996215966344327</c:v>
                </c:pt>
                <c:pt idx="83">
                  <c:v>25.285293148148746</c:v>
                </c:pt>
                <c:pt idx="84">
                  <c:v>25.574029327049715</c:v>
                </c:pt>
                <c:pt idx="85">
                  <c:v>25.862425660325574</c:v>
                </c:pt>
                <c:pt idx="86">
                  <c:v>26.150483295621317</c:v>
                </c:pt>
                <c:pt idx="87">
                  <c:v>26.438203370990887</c:v>
                </c:pt>
                <c:pt idx="88">
                  <c:v>26.725587014939201</c:v>
                </c:pt>
                <c:pt idx="89">
                  <c:v>27.012635346463849</c:v>
                </c:pt>
                <c:pt idx="90">
                  <c:v>27.299349475096523</c:v>
                </c:pt>
                <c:pt idx="91">
                  <c:v>27.585730500944155</c:v>
                </c:pt>
                <c:pt idx="92">
                  <c:v>27.871779514729784</c:v>
                </c:pt>
                <c:pt idx="93">
                  <c:v>28.157497597833153</c:v>
                </c:pt>
                <c:pt idx="94">
                  <c:v>28.442885822331053</c:v>
                </c:pt>
                <c:pt idx="95">
                  <c:v>28.727945251037404</c:v>
                </c:pt>
                <c:pt idx="96">
                  <c:v>29.012676937543102</c:v>
                </c:pt>
                <c:pt idx="97">
                  <c:v>29.297081926255615</c:v>
                </c:pt>
                <c:pt idx="98">
                  <c:v>29.581161252438367</c:v>
                </c:pt>
                <c:pt idx="99">
                  <c:v>29.86491594224988</c:v>
                </c:pt>
                <c:pt idx="100">
                  <c:v>30.148347012782704</c:v>
                </c:pt>
                <c:pt idx="101">
                  <c:v>30.431455472102151</c:v>
                </c:pt>
                <c:pt idx="102">
                  <c:v>30.7142423192848</c:v>
                </c:pt>
                <c:pt idx="103">
                  <c:v>30.99670854445684</c:v>
                </c:pt>
                <c:pt idx="104">
                  <c:v>31.278855128832191</c:v>
                </c:pt>
                <c:pt idx="105">
                  <c:v>31.560683044750462</c:v>
                </c:pt>
                <c:pt idx="106">
                  <c:v>31.842193255714729</c:v>
                </c:pt>
                <c:pt idx="107">
                  <c:v>32.123386716429152</c:v>
                </c:pt>
                <c:pt idx="108">
                  <c:v>32.404264372836408</c:v>
                </c:pt>
                <c:pt idx="109">
                  <c:v>32.684827162154996</c:v>
                </c:pt>
                <c:pt idx="110">
                  <c:v>32.96507601291637</c:v>
                </c:pt>
                <c:pt idx="111">
                  <c:v>33.245011845001947</c:v>
                </c:pt>
                <c:pt idx="112">
                  <c:v>33.524635569679965</c:v>
                </c:pt>
                <c:pt idx="113">
                  <c:v>33.803948089642226</c:v>
                </c:pt>
                <c:pt idx="114">
                  <c:v>34.082950299040697</c:v>
                </c:pt>
                <c:pt idx="115">
                  <c:v>34.361643083524001</c:v>
                </c:pt>
                <c:pt idx="116">
                  <c:v>34.640027320273809</c:v>
                </c:pt>
                <c:pt idx="117">
                  <c:v>34.918103878041116</c:v>
                </c:pt>
                <c:pt idx="118">
                  <c:v>35.1958736171824</c:v>
                </c:pt>
                <c:pt idx="119">
                  <c:v>35.473337389695736</c:v>
                </c:pt>
                <c:pt idx="120">
                  <c:v>35.750496039256767</c:v>
                </c:pt>
                <c:pt idx="121">
                  <c:v>36.027350401254623</c:v>
                </c:pt>
                <c:pt idx="122">
                  <c:v>36.303901302827775</c:v>
                </c:pt>
                <c:pt idx="123">
                  <c:v>36.580149562899777</c:v>
                </c:pt>
                <c:pt idx="124">
                  <c:v>36.856095992214996</c:v>
                </c:pt>
                <c:pt idx="125">
                  <c:v>37.131741393374227</c:v>
                </c:pt>
                <c:pt idx="126">
                  <c:v>37.407086560870312</c:v>
                </c:pt>
                <c:pt idx="127">
                  <c:v>37.682132281123657</c:v>
                </c:pt>
                <c:pt idx="128">
                  <c:v>37.956879332517744</c:v>
                </c:pt>
                <c:pt idx="129">
                  <c:v>38.231328485434581</c:v>
                </c:pt>
                <c:pt idx="130">
                  <c:v>38.505480502290133</c:v>
                </c:pt>
                <c:pt idx="131">
                  <c:v>38.779336137569715</c:v>
                </c:pt>
                <c:pt idx="132">
                  <c:v>39.052896137863364</c:v>
                </c:pt>
                <c:pt idx="133">
                  <c:v>39.326161241901204</c:v>
                </c:pt>
                <c:pt idx="134">
                  <c:v>39.599132180588775</c:v>
                </c:pt>
                <c:pt idx="135">
                  <c:v>39.871809677042371</c:v>
                </c:pt>
                <c:pt idx="136">
                  <c:v>40.144194446624361</c:v>
                </c:pt>
                <c:pt idx="137">
                  <c:v>40.41628719697853</c:v>
                </c:pt>
                <c:pt idx="138">
                  <c:v>40.688088628065401</c:v>
                </c:pt>
                <c:pt idx="139">
                  <c:v>40.959599432197564</c:v>
                </c:pt>
                <c:pt idx="140">
                  <c:v>41.230820294075038</c:v>
                </c:pt>
                <c:pt idx="141">
                  <c:v>41.501751890820643</c:v>
                </c:pt>
                <c:pt idx="142">
                  <c:v>41.772394892015377</c:v>
                </c:pt>
                <c:pt idx="143">
                  <c:v>42.042749959733847</c:v>
                </c:pt>
                <c:pt idx="144">
                  <c:v>42.312817748579675</c:v>
                </c:pt>
                <c:pt idx="145">
                  <c:v>42.582598905721014</c:v>
                </c:pt>
                <c:pt idx="146">
                  <c:v>42.852094070926029</c:v>
                </c:pt>
                <c:pt idx="147">
                  <c:v>43.121303876598439</c:v>
                </c:pt>
                <c:pt idx="148">
                  <c:v>43.390228947813135</c:v>
                </c:pt>
                <c:pt idx="149">
                  <c:v>43.658869902351782</c:v>
                </c:pt>
                <c:pt idx="150">
                  <c:v>43.927227350738519</c:v>
                </c:pt>
                <c:pt idx="151">
                  <c:v>44.195301896275701</c:v>
                </c:pt>
                <c:pt idx="152">
                  <c:v>44.463094135079665</c:v>
                </c:pt>
                <c:pt idx="153">
                  <c:v>44.730604656116597</c:v>
                </c:pt>
                <c:pt idx="154">
                  <c:v>44.997834041238434</c:v>
                </c:pt>
                <c:pt idx="155">
                  <c:v>45.264782865218834</c:v>
                </c:pt>
                <c:pt idx="156">
                  <c:v>45.531451695789201</c:v>
                </c:pt>
                <c:pt idx="157">
                  <c:v>45.797841093674798</c:v>
                </c:pt>
                <c:pt idx="158">
                  <c:v>46.063951612630923</c:v>
                </c:pt>
                <c:pt idx="159">
                  <c:v>46.329783799479152</c:v>
                </c:pt>
                <c:pt idx="160">
                  <c:v>46.59533819414365</c:v>
                </c:pt>
                <c:pt idx="161">
                  <c:v>46.860615329687576</c:v>
                </c:pt>
                <c:pt idx="162">
                  <c:v>47.125615732349544</c:v>
                </c:pt>
                <c:pt idx="163">
                  <c:v>47.390339921580207</c:v>
                </c:pt>
                <c:pt idx="164">
                  <c:v>47.654788410078851</c:v>
                </c:pt>
                <c:pt idx="165">
                  <c:v>47.918961703830149</c:v>
                </c:pt>
                <c:pt idx="166">
                  <c:v>48.182860302140938</c:v>
                </c:pt>
                <c:pt idx="167">
                  <c:v>48.446484697677136</c:v>
                </c:pt>
                <c:pt idx="168">
                  <c:v>48.709835376500692</c:v>
                </c:pt>
                <c:pt idx="169">
                  <c:v>48.972912818106657</c:v>
                </c:pt>
                <c:pt idx="170">
                  <c:v>49.235717495460349</c:v>
                </c:pt>
                <c:pt idx="171">
                  <c:v>49.498249875034581</c:v>
                </c:pt>
                <c:pt idx="172">
                  <c:v>49.760510416847012</c:v>
                </c:pt>
                <c:pt idx="173">
                  <c:v>50.022499574497559</c:v>
                </c:pt>
                <c:pt idx="174">
                  <c:v>50.284217795205912</c:v>
                </c:pt>
                <c:pt idx="175">
                  <c:v>50.545665519849159</c:v>
                </c:pt>
                <c:pt idx="176">
                  <c:v>50.806843182999472</c:v>
                </c:pt>
                <c:pt idx="177">
                  <c:v>51.06775121296193</c:v>
                </c:pt>
                <c:pt idx="178">
                  <c:v>51.328390031812376</c:v>
                </c:pt>
                <c:pt idx="179">
                  <c:v>51.588760055435415</c:v>
                </c:pt>
                <c:pt idx="180">
                  <c:v>51.84886169356249</c:v>
                </c:pt>
                <c:pt idx="181">
                  <c:v>52.108695349810056</c:v>
                </c:pt>
                <c:pt idx="182">
                  <c:v>52.368261421717833</c:v>
                </c:pt>
                <c:pt idx="183">
                  <c:v>52.627560300787152</c:v>
                </c:pt>
                <c:pt idx="184">
                  <c:v>52.886592372519424</c:v>
                </c:pt>
                <c:pt idx="185">
                  <c:v>53.145358016454651</c:v>
                </c:pt>
                <c:pt idx="186">
                  <c:v>53.403857606210074</c:v>
                </c:pt>
                <c:pt idx="187">
                  <c:v>53.662091509518881</c:v>
                </c:pt>
                <c:pt idx="188">
                  <c:v>53.920060088269004</c:v>
                </c:pt>
                <c:pt idx="189">
                  <c:v>54.177763698542044</c:v>
                </c:pt>
                <c:pt idx="190">
                  <c:v>54.435202690652218</c:v>
                </c:pt>
                <c:pt idx="191">
                  <c:v>54.69237740918544</c:v>
                </c:pt>
                <c:pt idx="192">
                  <c:v>54.949288193038484</c:v>
                </c:pt>
                <c:pt idx="193">
                  <c:v>55.205935375458196</c:v>
                </c:pt>
                <c:pt idx="194">
                  <c:v>55.462319284080834</c:v>
                </c:pt>
                <c:pt idx="195">
                  <c:v>55.718440240971447</c:v>
                </c:pt>
                <c:pt idx="196">
                  <c:v>55.974298562663364</c:v>
                </c:pt>
                <c:pt idx="197">
                  <c:v>56.229894560197749</c:v>
                </c:pt>
                <c:pt idx="198">
                  <c:v>56.485228539163224</c:v>
                </c:pt>
                <c:pt idx="199">
                  <c:v>56.740300799735564</c:v>
                </c:pt>
                <c:pt idx="200">
                  <c:v>56.995111636717489</c:v>
                </c:pt>
                <c:pt idx="201">
                  <c:v>57.249661339578495</c:v>
                </c:pt>
                <c:pt idx="202">
                  <c:v>57.503950192494777</c:v>
                </c:pt>
                <c:pt idx="203">
                  <c:v>57.757978474389212</c:v>
                </c:pt>
                <c:pt idx="204">
                  <c:v>58.011746458971373</c:v>
                </c:pt>
                <c:pt idx="205">
                  <c:v>58.265254414777665</c:v>
                </c:pt>
                <c:pt idx="206">
                  <c:v>58.518502605211474</c:v>
                </c:pt>
                <c:pt idx="207">
                  <c:v>58.771491288583377</c:v>
                </c:pt>
                <c:pt idx="208">
                  <c:v>59.024220718151433</c:v>
                </c:pt>
                <c:pt idx="209">
                  <c:v>59.276691142161503</c:v>
                </c:pt>
                <c:pt idx="210">
                  <c:v>59.528902803887611</c:v>
                </c:pt>
                <c:pt idx="211">
                  <c:v>59.780855941672392</c:v>
                </c:pt>
                <c:pt idx="212">
                  <c:v>60.032550788967534</c:v>
                </c:pt>
                <c:pt idx="213">
                  <c:v>60.283987574374301</c:v>
                </c:pt>
                <c:pt idx="214">
                  <c:v>60.535166521684062</c:v>
                </c:pt>
                <c:pt idx="215">
                  <c:v>60.786087849918886</c:v>
                </c:pt>
                <c:pt idx="216">
                  <c:v>61.03675177337216</c:v>
                </c:pt>
                <c:pt idx="217">
                  <c:v>61.28715850164923</c:v>
                </c:pt>
                <c:pt idx="218">
                  <c:v>61.537308239708061</c:v>
                </c:pt>
                <c:pt idx="219">
                  <c:v>61.787201187899946</c:v>
                </c:pt>
                <c:pt idx="220">
                  <c:v>62.036837542010232</c:v>
                </c:pt>
                <c:pt idx="221">
                  <c:v>62.286217493299034</c:v>
                </c:pt>
                <c:pt idx="222">
                  <c:v>62.535341228542009</c:v>
                </c:pt>
                <c:pt idx="223">
                  <c:v>62.784208930071102</c:v>
                </c:pt>
                <c:pt idx="224">
                  <c:v>63.032820775815345</c:v>
                </c:pt>
                <c:pt idx="225">
                  <c:v>63.281176939341599</c:v>
                </c:pt>
                <c:pt idx="226">
                  <c:v>63.529277589895365</c:v>
                </c:pt>
                <c:pt idx="227">
                  <c:v>63.777122892441561</c:v>
                </c:pt>
                <c:pt idx="228">
                  <c:v>64.024713007705287</c:v>
                </c:pt>
                <c:pt idx="229">
                  <c:v>64.272048092212628</c:v>
                </c:pt>
                <c:pt idx="230">
                  <c:v>64.519128298331353</c:v>
                </c:pt>
                <c:pt idx="231">
                  <c:v>64.76595377431174</c:v>
                </c:pt>
                <c:pt idx="232">
                  <c:v>65.012524664327259</c:v>
                </c:pt>
                <c:pt idx="233">
                  <c:v>65.258841108515284</c:v>
                </c:pt>
                <c:pt idx="234">
                  <c:v>65.504903243017822</c:v>
                </c:pt>
                <c:pt idx="235">
                  <c:v>65.750711200022124</c:v>
                </c:pt>
                <c:pt idx="236">
                  <c:v>65.996265107801349</c:v>
                </c:pt>
                <c:pt idx="237">
                  <c:v>66.241565090755159</c:v>
                </c:pt>
                <c:pt idx="238">
                  <c:v>66.486611269450279</c:v>
                </c:pt>
                <c:pt idx="239">
                  <c:v>66.731403760661024</c:v>
                </c:pt>
                <c:pt idx="240">
                  <c:v>66.97594267740979</c:v>
                </c:pt>
                <c:pt idx="241">
                  <c:v>67.220228129007467</c:v>
                </c:pt>
                <c:pt idx="242">
                  <c:v>67.464260221093852</c:v>
                </c:pt>
                <c:pt idx="243">
                  <c:v>67.708039055677958</c:v>
                </c:pt>
                <c:pt idx="244">
                  <c:v>67.951564731178323</c:v>
                </c:pt>
                <c:pt idx="245">
                  <c:v>68.194837342463202</c:v>
                </c:pt>
                <c:pt idx="246">
                  <c:v>68.437856980890714</c:v>
                </c:pt>
                <c:pt idx="247">
                  <c:v>68.680623734348984</c:v>
                </c:pt>
                <c:pt idx="248">
                  <c:v>68.923137687296119</c:v>
                </c:pt>
                <c:pt idx="249">
                  <c:v>69.165398920800172</c:v>
                </c:pt>
                <c:pt idx="250">
                  <c:v>69.407407512579027</c:v>
                </c:pt>
                <c:pt idx="251">
                  <c:v>69.649163537040167</c:v>
                </c:pt>
                <c:pt idx="252">
                  <c:v>69.890667065320443</c:v>
                </c:pt>
                <c:pt idx="253">
                  <c:v>70.131918165325644</c:v>
                </c:pt>
                <c:pt idx="254">
                  <c:v>70.372916901770097</c:v>
                </c:pt>
                <c:pt idx="255">
                  <c:v>70.613663336216064</c:v>
                </c:pt>
                <c:pt idx="256">
                  <c:v>70.854157527113159</c:v>
                </c:pt>
                <c:pt idx="257">
                  <c:v>71.09439952983756</c:v>
                </c:pt>
                <c:pt idx="258">
                  <c:v>71.334389396731225</c:v>
                </c:pt>
                <c:pt idx="259">
                  <c:v>71.574127177140895</c:v>
                </c:pt>
                <c:pt idx="260">
                  <c:v>71.813612917457078</c:v>
                </c:pt>
                <c:pt idx="261">
                  <c:v>72.052846661152898</c:v>
                </c:pt>
                <c:pt idx="262">
                  <c:v>72.291828448822841</c:v>
                </c:pt>
                <c:pt idx="263">
                  <c:v>72.530558318221338</c:v>
                </c:pt>
                <c:pt idx="264">
                  <c:v>72.769036304301309</c:v>
                </c:pt>
                <c:pt idx="265">
                  <c:v>73.007262439252528</c:v>
                </c:pt>
                <c:pt idx="266">
                  <c:v>73.245236752539867</c:v>
                </c:pt>
                <c:pt idx="267">
                  <c:v>73.482959270941478</c:v>
                </c:pt>
                <c:pt idx="268">
                  <c:v>73.720430018586754</c:v>
                </c:pt>
                <c:pt idx="269">
                  <c:v>73.957649016994253</c:v>
                </c:pt>
                <c:pt idx="270">
                  <c:v>74.194616285109404</c:v>
                </c:pt>
              </c:numCache>
            </c:numRef>
          </c:xVal>
          <c:yVal>
            <c:numRef>
              <c:f>'12ft'!$G$19:$G$289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0.32199593162842793</c:v>
                </c:pt>
                <c:pt idx="2">
                  <c:v>0.64351824617401221</c:v>
                </c:pt>
                <c:pt idx="3">
                  <c:v>0.96456908081082471</c:v>
                </c:pt>
                <c:pt idx="4">
                  <c:v>1.2851505577543014</c:v>
                </c:pt>
                <c:pt idx="5">
                  <c:v>1.6052647843592109</c:v>
                </c:pt>
                <c:pt idx="6">
                  <c:v>1.9249138532164989</c:v>
                </c:pt>
                <c:pt idx="7">
                  <c:v>2.2440998422490206</c:v>
                </c:pt>
                <c:pt idx="8">
                  <c:v>2.5628248148061763</c:v>
                </c:pt>
                <c:pt idx="9">
                  <c:v>2.8810908197574641</c:v>
                </c:pt>
                <c:pt idx="10">
                  <c:v>3.1988998915849596</c:v>
                </c:pt>
                <c:pt idx="11">
                  <c:v>3.5162540504747422</c:v>
                </c:pt>
                <c:pt idx="12">
                  <c:v>3.8331553024072749</c:v>
                </c:pt>
                <c:pt idx="13">
                  <c:v>4.1496056392467544</c:v>
                </c:pt>
                <c:pt idx="14">
                  <c:v>4.4656070388294431</c:v>
                </c:pt>
                <c:pt idx="15">
                  <c:v>4.7811614650509968</c:v>
                </c:pt>
                <c:pt idx="16">
                  <c:v>5.0962708679527982</c:v>
                </c:pt>
                <c:pt idx="17">
                  <c:v>5.4109371838073104</c:v>
                </c:pt>
                <c:pt idx="18">
                  <c:v>5.7251623352024668</c:v>
                </c:pt>
                <c:pt idx="19">
                  <c:v>6.038948231125099</c:v>
                </c:pt>
                <c:pt idx="20">
                  <c:v>6.3522967670434261</c:v>
                </c:pt>
                <c:pt idx="21">
                  <c:v>6.6652098249886116</c:v>
                </c:pt>
                <c:pt idx="22">
                  <c:v>6.9776892736354004</c:v>
                </c:pt>
                <c:pt idx="23">
                  <c:v>7.2897369683818471</c:v>
                </c:pt>
                <c:pt idx="24">
                  <c:v>7.6013547514281505</c:v>
                </c:pt>
                <c:pt idx="25">
                  <c:v>7.9125444518546013</c:v>
                </c:pt>
                <c:pt idx="26">
                  <c:v>8.2233078856986594</c:v>
                </c:pt>
                <c:pt idx="27">
                  <c:v>8.5336468560311669</c:v>
                </c:pt>
                <c:pt idx="28">
                  <c:v>8.8435631530317096</c:v>
                </c:pt>
                <c:pt idx="29">
                  <c:v>9.1530585540631435</c:v>
                </c:pt>
                <c:pt idx="30">
                  <c:v>9.4621348237452896</c:v>
                </c:pt>
                <c:pt idx="31">
                  <c:v>9.7707937140278105</c:v>
                </c:pt>
                <c:pt idx="32">
                  <c:v>10.079036964262285</c:v>
                </c:pt>
                <c:pt idx="33">
                  <c:v>10.386866301273475</c:v>
                </c:pt>
                <c:pt idx="34">
                  <c:v>10.694283439429828</c:v>
                </c:pt>
                <c:pt idx="35">
                  <c:v>11.001290080713183</c:v>
                </c:pt>
                <c:pt idx="36">
                  <c:v>11.307887914787722</c:v>
                </c:pt>
                <c:pt idx="37">
                  <c:v>11.614078619068172</c:v>
                </c:pt>
                <c:pt idx="38">
                  <c:v>11.919863858787254</c:v>
                </c:pt>
                <c:pt idx="39">
                  <c:v>12.225245287062405</c:v>
                </c:pt>
                <c:pt idx="40">
                  <c:v>12.530224544961778</c:v>
                </c:pt>
                <c:pt idx="41">
                  <c:v>12.834803261569517</c:v>
                </c:pt>
                <c:pt idx="42">
                  <c:v>13.13898305405035</c:v>
                </c:pt>
                <c:pt idx="43">
                  <c:v>13.442765527713465</c:v>
                </c:pt>
                <c:pt idx="44">
                  <c:v>13.746152276075723</c:v>
                </c:pt>
                <c:pt idx="45">
                  <c:v>14.049144880924182</c:v>
                </c:pt>
                <c:pt idx="46">
                  <c:v>14.351744912377967</c:v>
                </c:pt>
                <c:pt idx="47">
                  <c:v>14.653953928949484</c:v>
                </c:pt>
                <c:pt idx="48">
                  <c:v>14.955773477604984</c:v>
                </c:pt>
                <c:pt idx="49">
                  <c:v>15.257205093824497</c:v>
                </c:pt>
                <c:pt idx="50">
                  <c:v>15.558250301661143</c:v>
                </c:pt>
                <c:pt idx="51">
                  <c:v>15.858910613799816</c:v>
                </c:pt>
                <c:pt idx="52">
                  <c:v>16.159187531615274</c:v>
                </c:pt>
                <c:pt idx="53">
                  <c:v>16.45908254522962</c:v>
                </c:pt>
                <c:pt idx="54">
                  <c:v>16.758597133569204</c:v>
                </c:pt>
                <c:pt idx="55">
                  <c:v>17.057732764420937</c:v>
                </c:pt>
                <c:pt idx="56">
                  <c:v>17.356490894488044</c:v>
                </c:pt>
                <c:pt idx="57">
                  <c:v>17.654872969445247</c:v>
                </c:pt>
                <c:pt idx="58">
                  <c:v>17.952880423993399</c:v>
                </c:pt>
                <c:pt idx="59">
                  <c:v>18.250514681913575</c:v>
                </c:pt>
                <c:pt idx="60">
                  <c:v>18.547777156120638</c:v>
                </c:pt>
                <c:pt idx="61">
                  <c:v>18.844669248716254</c:v>
                </c:pt>
                <c:pt idx="62">
                  <c:v>19.141192351041422</c:v>
                </c:pt>
                <c:pt idx="63">
                  <c:v>19.437347843728471</c:v>
                </c:pt>
                <c:pt idx="64">
                  <c:v>19.733137096752571</c:v>
                </c:pt>
                <c:pt idx="65">
                  <c:v>20.028561469482749</c:v>
                </c:pt>
                <c:pt idx="66">
                  <c:v>20.323622310732421</c:v>
                </c:pt>
                <c:pt idx="67">
                  <c:v>20.618320958809456</c:v>
                </c:pt>
                <c:pt idx="68">
                  <c:v>20.912658741565767</c:v>
                </c:pt>
                <c:pt idx="69">
                  <c:v>21.206636976446458</c:v>
                </c:pt>
                <c:pt idx="70">
                  <c:v>21.500256970538498</c:v>
                </c:pt>
                <c:pt idx="71">
                  <c:v>21.793520020618992</c:v>
                </c:pt>
                <c:pt idx="72">
                  <c:v>22.086427413202987</c:v>
                </c:pt>
                <c:pt idx="73">
                  <c:v>22.378980424590875</c:v>
                </c:pt>
                <c:pt idx="74">
                  <c:v>22.671180320915362</c:v>
                </c:pt>
                <c:pt idx="75">
                  <c:v>22.963028358188051</c:v>
                </c:pt>
                <c:pt idx="76">
                  <c:v>23.25452578234562</c:v>
                </c:pt>
                <c:pt idx="77">
                  <c:v>23.545673829295598</c:v>
                </c:pt>
                <c:pt idx="78">
                  <c:v>23.83647372496177</c:v>
                </c:pt>
                <c:pt idx="79">
                  <c:v>24.126926685329202</c:v>
                </c:pt>
                <c:pt idx="80">
                  <c:v>24.417033916488904</c:v>
                </c:pt>
                <c:pt idx="81">
                  <c:v>24.70679661468213</c:v>
                </c:pt>
                <c:pt idx="82">
                  <c:v>24.996215966344327</c:v>
                </c:pt>
                <c:pt idx="83">
                  <c:v>25.285293148148746</c:v>
                </c:pt>
                <c:pt idx="84">
                  <c:v>25.574029327049715</c:v>
                </c:pt>
                <c:pt idx="85">
                  <c:v>25.862425660325574</c:v>
                </c:pt>
                <c:pt idx="86">
                  <c:v>26.150483295621317</c:v>
                </c:pt>
                <c:pt idx="87">
                  <c:v>26.438203370990887</c:v>
                </c:pt>
                <c:pt idx="88">
                  <c:v>26.725587014939201</c:v>
                </c:pt>
                <c:pt idx="89">
                  <c:v>27.012635346463849</c:v>
                </c:pt>
                <c:pt idx="90">
                  <c:v>27.299349475096523</c:v>
                </c:pt>
                <c:pt idx="91">
                  <c:v>27.585730500944155</c:v>
                </c:pt>
                <c:pt idx="92">
                  <c:v>27.871779514729784</c:v>
                </c:pt>
                <c:pt idx="93">
                  <c:v>28.157497597833153</c:v>
                </c:pt>
                <c:pt idx="94">
                  <c:v>28.442885822331053</c:v>
                </c:pt>
                <c:pt idx="95">
                  <c:v>28.727945251037404</c:v>
                </c:pt>
                <c:pt idx="96">
                  <c:v>29.012676937543102</c:v>
                </c:pt>
                <c:pt idx="97">
                  <c:v>29.297081926255615</c:v>
                </c:pt>
                <c:pt idx="98">
                  <c:v>29.581161252438367</c:v>
                </c:pt>
                <c:pt idx="99">
                  <c:v>29.86491594224988</c:v>
                </c:pt>
                <c:pt idx="100">
                  <c:v>30.148347012782704</c:v>
                </c:pt>
                <c:pt idx="101">
                  <c:v>30.431455472102151</c:v>
                </c:pt>
                <c:pt idx="102">
                  <c:v>30.7142423192848</c:v>
                </c:pt>
                <c:pt idx="103">
                  <c:v>30.99670854445684</c:v>
                </c:pt>
                <c:pt idx="104">
                  <c:v>31.278855128832191</c:v>
                </c:pt>
                <c:pt idx="105">
                  <c:v>31.560683044750462</c:v>
                </c:pt>
                <c:pt idx="106">
                  <c:v>31.842193255714729</c:v>
                </c:pt>
                <c:pt idx="107">
                  <c:v>32.123386716429152</c:v>
                </c:pt>
                <c:pt idx="108">
                  <c:v>32.404264372836408</c:v>
                </c:pt>
                <c:pt idx="109">
                  <c:v>32.684827162154996</c:v>
                </c:pt>
                <c:pt idx="110">
                  <c:v>32.96507601291637</c:v>
                </c:pt>
                <c:pt idx="111">
                  <c:v>33.245011845001947</c:v>
                </c:pt>
                <c:pt idx="112">
                  <c:v>33.524635569679965</c:v>
                </c:pt>
                <c:pt idx="113">
                  <c:v>33.803948089642226</c:v>
                </c:pt>
                <c:pt idx="114">
                  <c:v>34.082950299040697</c:v>
                </c:pt>
                <c:pt idx="115">
                  <c:v>34.361643083524001</c:v>
                </c:pt>
                <c:pt idx="116">
                  <c:v>34.640027320273809</c:v>
                </c:pt>
                <c:pt idx="117">
                  <c:v>34.918103878041116</c:v>
                </c:pt>
                <c:pt idx="118">
                  <c:v>35.1958736171824</c:v>
                </c:pt>
                <c:pt idx="119">
                  <c:v>35.473337389695736</c:v>
                </c:pt>
                <c:pt idx="120">
                  <c:v>35.750496039256767</c:v>
                </c:pt>
                <c:pt idx="121">
                  <c:v>36.027350401254623</c:v>
                </c:pt>
                <c:pt idx="122">
                  <c:v>36.303901302827775</c:v>
                </c:pt>
                <c:pt idx="123">
                  <c:v>36.580149562899777</c:v>
                </c:pt>
                <c:pt idx="124">
                  <c:v>36.856095992214996</c:v>
                </c:pt>
                <c:pt idx="125">
                  <c:v>37.131741393374227</c:v>
                </c:pt>
                <c:pt idx="126">
                  <c:v>37.407086560870312</c:v>
                </c:pt>
                <c:pt idx="127">
                  <c:v>37.682132281123657</c:v>
                </c:pt>
                <c:pt idx="128">
                  <c:v>37.956879332517744</c:v>
                </c:pt>
                <c:pt idx="129">
                  <c:v>38.231328485434581</c:v>
                </c:pt>
                <c:pt idx="130">
                  <c:v>38.505480502290133</c:v>
                </c:pt>
                <c:pt idx="131">
                  <c:v>38.779336137569715</c:v>
                </c:pt>
                <c:pt idx="132">
                  <c:v>39.052896137863364</c:v>
                </c:pt>
                <c:pt idx="133">
                  <c:v>39.326161241901204</c:v>
                </c:pt>
                <c:pt idx="134">
                  <c:v>39.599132180588775</c:v>
                </c:pt>
                <c:pt idx="135">
                  <c:v>39.871809677042371</c:v>
                </c:pt>
                <c:pt idx="136">
                  <c:v>40.144194446624361</c:v>
                </c:pt>
                <c:pt idx="137">
                  <c:v>40.41628719697853</c:v>
                </c:pt>
                <c:pt idx="138">
                  <c:v>40.688088628065401</c:v>
                </c:pt>
                <c:pt idx="139">
                  <c:v>40.959599432197564</c:v>
                </c:pt>
                <c:pt idx="140">
                  <c:v>41.230820294075038</c:v>
                </c:pt>
                <c:pt idx="141">
                  <c:v>41.501751890820643</c:v>
                </c:pt>
                <c:pt idx="142">
                  <c:v>41.772394892015377</c:v>
                </c:pt>
                <c:pt idx="143">
                  <c:v>42.042749959733847</c:v>
                </c:pt>
                <c:pt idx="144">
                  <c:v>42.312817748579675</c:v>
                </c:pt>
                <c:pt idx="145">
                  <c:v>42.582598905721014</c:v>
                </c:pt>
                <c:pt idx="146">
                  <c:v>42.852094070926029</c:v>
                </c:pt>
                <c:pt idx="147">
                  <c:v>43.121303876598439</c:v>
                </c:pt>
                <c:pt idx="148">
                  <c:v>43.390228947813135</c:v>
                </c:pt>
                <c:pt idx="149">
                  <c:v>43.658869902351782</c:v>
                </c:pt>
                <c:pt idx="150">
                  <c:v>43.927227350738519</c:v>
                </c:pt>
                <c:pt idx="151">
                  <c:v>44.195301896275701</c:v>
                </c:pt>
                <c:pt idx="152">
                  <c:v>44.463094135079665</c:v>
                </c:pt>
                <c:pt idx="153">
                  <c:v>44.730604656116597</c:v>
                </c:pt>
                <c:pt idx="154">
                  <c:v>44.997834041238434</c:v>
                </c:pt>
                <c:pt idx="155">
                  <c:v>45.264782865218834</c:v>
                </c:pt>
                <c:pt idx="156">
                  <c:v>45.531451695789201</c:v>
                </c:pt>
                <c:pt idx="157">
                  <c:v>45.797841093674798</c:v>
                </c:pt>
                <c:pt idx="158">
                  <c:v>46.063951612630923</c:v>
                </c:pt>
                <c:pt idx="159">
                  <c:v>46.329783799479152</c:v>
                </c:pt>
                <c:pt idx="160">
                  <c:v>46.59533819414365</c:v>
                </c:pt>
                <c:pt idx="161">
                  <c:v>46.860615329687576</c:v>
                </c:pt>
                <c:pt idx="162">
                  <c:v>47.125615732349544</c:v>
                </c:pt>
                <c:pt idx="163">
                  <c:v>47.390339921580207</c:v>
                </c:pt>
                <c:pt idx="164">
                  <c:v>47.654788410078851</c:v>
                </c:pt>
                <c:pt idx="165">
                  <c:v>47.918961703830149</c:v>
                </c:pt>
                <c:pt idx="166">
                  <c:v>48.182860302140938</c:v>
                </c:pt>
                <c:pt idx="167">
                  <c:v>48.446484697677136</c:v>
                </c:pt>
                <c:pt idx="168">
                  <c:v>48.709835376500692</c:v>
                </c:pt>
                <c:pt idx="169">
                  <c:v>48.972912818106657</c:v>
                </c:pt>
                <c:pt idx="170">
                  <c:v>49.235717495460349</c:v>
                </c:pt>
                <c:pt idx="171">
                  <c:v>49.498249875034581</c:v>
                </c:pt>
                <c:pt idx="172">
                  <c:v>49.760510416847012</c:v>
                </c:pt>
                <c:pt idx="173">
                  <c:v>50.022499574497559</c:v>
                </c:pt>
                <c:pt idx="174">
                  <c:v>50.284217795205912</c:v>
                </c:pt>
                <c:pt idx="175">
                  <c:v>50.545665519849159</c:v>
                </c:pt>
                <c:pt idx="176">
                  <c:v>50.806843182999472</c:v>
                </c:pt>
                <c:pt idx="177">
                  <c:v>51.06775121296193</c:v>
                </c:pt>
                <c:pt idx="178">
                  <c:v>51.328390031812376</c:v>
                </c:pt>
                <c:pt idx="179">
                  <c:v>51.588760055435415</c:v>
                </c:pt>
                <c:pt idx="180">
                  <c:v>51.84886169356249</c:v>
                </c:pt>
                <c:pt idx="181">
                  <c:v>52.108695349810056</c:v>
                </c:pt>
                <c:pt idx="182">
                  <c:v>52.368261421717833</c:v>
                </c:pt>
                <c:pt idx="183">
                  <c:v>52.627560300787152</c:v>
                </c:pt>
                <c:pt idx="184">
                  <c:v>52.886592372519424</c:v>
                </c:pt>
                <c:pt idx="185">
                  <c:v>53.145358016454651</c:v>
                </c:pt>
                <c:pt idx="186">
                  <c:v>53.403857606210074</c:v>
                </c:pt>
                <c:pt idx="187">
                  <c:v>53.662091509518881</c:v>
                </c:pt>
                <c:pt idx="188">
                  <c:v>53.920060088269004</c:v>
                </c:pt>
                <c:pt idx="189">
                  <c:v>54.177763698542044</c:v>
                </c:pt>
                <c:pt idx="190">
                  <c:v>54.435202690652218</c:v>
                </c:pt>
                <c:pt idx="191">
                  <c:v>54.69237740918544</c:v>
                </c:pt>
                <c:pt idx="192">
                  <c:v>54.949288193038484</c:v>
                </c:pt>
                <c:pt idx="193">
                  <c:v>55.205935375458196</c:v>
                </c:pt>
                <c:pt idx="194">
                  <c:v>55.462319284080834</c:v>
                </c:pt>
                <c:pt idx="195">
                  <c:v>55.718440240971447</c:v>
                </c:pt>
                <c:pt idx="196">
                  <c:v>55.974298562663364</c:v>
                </c:pt>
                <c:pt idx="197">
                  <c:v>56.229894560197749</c:v>
                </c:pt>
                <c:pt idx="198">
                  <c:v>56.485228539163224</c:v>
                </c:pt>
                <c:pt idx="199">
                  <c:v>56.740300799735564</c:v>
                </c:pt>
                <c:pt idx="200">
                  <c:v>56.995111636717489</c:v>
                </c:pt>
                <c:pt idx="201">
                  <c:v>57.249661339578495</c:v>
                </c:pt>
                <c:pt idx="202">
                  <c:v>57.503950192494777</c:v>
                </c:pt>
                <c:pt idx="203">
                  <c:v>57.757978474389212</c:v>
                </c:pt>
                <c:pt idx="204">
                  <c:v>58.011746458971373</c:v>
                </c:pt>
                <c:pt idx="205">
                  <c:v>58.265254414777665</c:v>
                </c:pt>
                <c:pt idx="206">
                  <c:v>58.518502605211474</c:v>
                </c:pt>
                <c:pt idx="207">
                  <c:v>58.771491288583377</c:v>
                </c:pt>
                <c:pt idx="208">
                  <c:v>59.024220718151433</c:v>
                </c:pt>
                <c:pt idx="209">
                  <c:v>59.276691142161503</c:v>
                </c:pt>
                <c:pt idx="210">
                  <c:v>59.528902803887611</c:v>
                </c:pt>
                <c:pt idx="211">
                  <c:v>59.780855941672392</c:v>
                </c:pt>
                <c:pt idx="212">
                  <c:v>60.032550788967534</c:v>
                </c:pt>
                <c:pt idx="213">
                  <c:v>60.283987574374301</c:v>
                </c:pt>
                <c:pt idx="214">
                  <c:v>60.535166521684062</c:v>
                </c:pt>
                <c:pt idx="215">
                  <c:v>60.786087849918886</c:v>
                </c:pt>
                <c:pt idx="216">
                  <c:v>61.03675177337216</c:v>
                </c:pt>
                <c:pt idx="217">
                  <c:v>61.28715850164923</c:v>
                </c:pt>
                <c:pt idx="218">
                  <c:v>61.537308239708061</c:v>
                </c:pt>
                <c:pt idx="219">
                  <c:v>61.787201187899946</c:v>
                </c:pt>
                <c:pt idx="220">
                  <c:v>62.036837542010232</c:v>
                </c:pt>
                <c:pt idx="221">
                  <c:v>62.286217493299034</c:v>
                </c:pt>
                <c:pt idx="222">
                  <c:v>62.535341228542009</c:v>
                </c:pt>
                <c:pt idx="223">
                  <c:v>62.784208930071102</c:v>
                </c:pt>
                <c:pt idx="224">
                  <c:v>63.032820775815345</c:v>
                </c:pt>
                <c:pt idx="225">
                  <c:v>63.281176939341599</c:v>
                </c:pt>
                <c:pt idx="226">
                  <c:v>63.529277589895365</c:v>
                </c:pt>
                <c:pt idx="227">
                  <c:v>63.777122892441561</c:v>
                </c:pt>
                <c:pt idx="228">
                  <c:v>64.024713007705287</c:v>
                </c:pt>
                <c:pt idx="229">
                  <c:v>64.272048092212628</c:v>
                </c:pt>
                <c:pt idx="230">
                  <c:v>64.519128298331353</c:v>
                </c:pt>
                <c:pt idx="231">
                  <c:v>64.76595377431174</c:v>
                </c:pt>
                <c:pt idx="232">
                  <c:v>65.012524664327259</c:v>
                </c:pt>
                <c:pt idx="233">
                  <c:v>65.258841108515284</c:v>
                </c:pt>
                <c:pt idx="234">
                  <c:v>65.504903243017822</c:v>
                </c:pt>
                <c:pt idx="235">
                  <c:v>65.750711200022124</c:v>
                </c:pt>
                <c:pt idx="236">
                  <c:v>65.996265107801349</c:v>
                </c:pt>
                <c:pt idx="237">
                  <c:v>66.241565090755159</c:v>
                </c:pt>
                <c:pt idx="238">
                  <c:v>66.486611269450279</c:v>
                </c:pt>
                <c:pt idx="239">
                  <c:v>66.731403760661024</c:v>
                </c:pt>
                <c:pt idx="240">
                  <c:v>66.97594267740979</c:v>
                </c:pt>
                <c:pt idx="241">
                  <c:v>67.220228129007467</c:v>
                </c:pt>
                <c:pt idx="242">
                  <c:v>67.464260221093852</c:v>
                </c:pt>
                <c:pt idx="243">
                  <c:v>67.708039055677958</c:v>
                </c:pt>
                <c:pt idx="244">
                  <c:v>67.951564731178323</c:v>
                </c:pt>
                <c:pt idx="245">
                  <c:v>68.194837342463202</c:v>
                </c:pt>
                <c:pt idx="246">
                  <c:v>68.437856980890714</c:v>
                </c:pt>
                <c:pt idx="247">
                  <c:v>68.680623734348984</c:v>
                </c:pt>
                <c:pt idx="248">
                  <c:v>68.923137687296119</c:v>
                </c:pt>
                <c:pt idx="249">
                  <c:v>69.165398920800172</c:v>
                </c:pt>
                <c:pt idx="250">
                  <c:v>69.407407512579027</c:v>
                </c:pt>
                <c:pt idx="251">
                  <c:v>69.649163537040167</c:v>
                </c:pt>
                <c:pt idx="252">
                  <c:v>69.890667065320443</c:v>
                </c:pt>
                <c:pt idx="253">
                  <c:v>70.131918165325644</c:v>
                </c:pt>
                <c:pt idx="254">
                  <c:v>70.372916901770097</c:v>
                </c:pt>
                <c:pt idx="255">
                  <c:v>70.613663336216064</c:v>
                </c:pt>
                <c:pt idx="256">
                  <c:v>70.854157527113159</c:v>
                </c:pt>
                <c:pt idx="257">
                  <c:v>71.09439952983756</c:v>
                </c:pt>
                <c:pt idx="258">
                  <c:v>71.334389396731225</c:v>
                </c:pt>
                <c:pt idx="259">
                  <c:v>71.574127177140895</c:v>
                </c:pt>
                <c:pt idx="260">
                  <c:v>71.813612917457078</c:v>
                </c:pt>
                <c:pt idx="261">
                  <c:v>72.052846661152898</c:v>
                </c:pt>
                <c:pt idx="262">
                  <c:v>72.291828448822841</c:v>
                </c:pt>
                <c:pt idx="263">
                  <c:v>72.530558318221338</c:v>
                </c:pt>
                <c:pt idx="264">
                  <c:v>72.769036304301309</c:v>
                </c:pt>
                <c:pt idx="265">
                  <c:v>73.007262439252528</c:v>
                </c:pt>
                <c:pt idx="266">
                  <c:v>73.245236752539867</c:v>
                </c:pt>
                <c:pt idx="267">
                  <c:v>73.482959270941478</c:v>
                </c:pt>
                <c:pt idx="268">
                  <c:v>73.720430018586754</c:v>
                </c:pt>
                <c:pt idx="269">
                  <c:v>73.957649016994253</c:v>
                </c:pt>
                <c:pt idx="270">
                  <c:v>74.194616285109404</c:v>
                </c:pt>
              </c:numCache>
            </c:numRef>
          </c:xVal>
          <c:yVal>
            <c:numRef>
              <c:f>'12ft'!$H$19:$H$289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74456"/>
        <c:axId val="639874848"/>
      </c:scatterChart>
      <c:valAx>
        <c:axId val="63987445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4848"/>
        <c:crosses val="max"/>
        <c:crossBetween val="midCat"/>
        <c:majorUnit val="2"/>
      </c:valAx>
      <c:valAx>
        <c:axId val="63987484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445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'13ft'!$E$18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0.32727695579585731</c:v>
                </c:pt>
                <c:pt idx="2">
                  <c:v>0.65407250853812071</c:v>
                </c:pt>
                <c:pt idx="3">
                  <c:v>0.98038879408462565</c:v>
                </c:pt>
                <c:pt idx="4">
                  <c:v>1.3062279332435529</c:v>
                </c:pt>
                <c:pt idx="5">
                  <c:v>1.6315920318711128</c:v>
                </c:pt>
                <c:pt idx="6">
                  <c:v>1.9564831809681233</c:v>
                </c:pt>
                <c:pt idx="7">
                  <c:v>2.2809034567754991</c:v>
                </c:pt>
                <c:pt idx="8">
                  <c:v>2.6048549208686635</c:v>
                </c:pt>
                <c:pt idx="9">
                  <c:v>2.9283396202508967</c:v>
                </c:pt>
                <c:pt idx="10">
                  <c:v>3.2513595874456356</c:v>
                </c:pt>
                <c:pt idx="11">
                  <c:v>3.5739168405877368</c:v>
                </c:pt>
                <c:pt idx="12">
                  <c:v>3.8960133835137163</c:v>
                </c:pt>
                <c:pt idx="13">
                  <c:v>4.217651205850979</c:v>
                </c:pt>
                <c:pt idx="14">
                  <c:v>4.5388322831060517</c:v>
                </c:pt>
                <c:pt idx="15">
                  <c:v>4.8595585767518301</c:v>
                </c:pt>
                <c:pt idx="16">
                  <c:v>5.179832034313856</c:v>
                </c:pt>
                <c:pt idx="17">
                  <c:v>5.499654589455635</c:v>
                </c:pt>
                <c:pt idx="18">
                  <c:v>5.8190281620630042</c:v>
                </c:pt>
                <c:pt idx="19">
                  <c:v>6.1379546583275681</c:v>
                </c:pt>
                <c:pt idx="20">
                  <c:v>6.4564359708292116</c:v>
                </c:pt>
                <c:pt idx="21">
                  <c:v>6.7744739786177028</c:v>
                </c:pt>
                <c:pt idx="22">
                  <c:v>7.0920705472933943</c:v>
                </c:pt>
                <c:pt idx="23">
                  <c:v>7.4092275290870404</c:v>
                </c:pt>
                <c:pt idx="24">
                  <c:v>7.7259467629387384</c:v>
                </c:pt>
                <c:pt idx="25">
                  <c:v>8.0422300745760058</c:v>
                </c:pt>
                <c:pt idx="26">
                  <c:v>8.3580792765910061</c:v>
                </c:pt>
                <c:pt idx="27">
                  <c:v>8.6734961685169321</c:v>
                </c:pt>
                <c:pt idx="28">
                  <c:v>8.9884825369035628</c:v>
                </c:pt>
                <c:pt idx="29">
                  <c:v>9.3030401553919937</c:v>
                </c:pt>
                <c:pt idx="30">
                  <c:v>9.6171707847885735</c:v>
                </c:pt>
                <c:pt idx="31">
                  <c:v>9.9308761731380315</c:v>
                </c:pt>
                <c:pt idx="32">
                  <c:v>10.244158055795825</c:v>
                </c:pt>
                <c:pt idx="33">
                  <c:v>10.557018155499712</c:v>
                </c:pt>
                <c:pt idx="34">
                  <c:v>10.869458182440559</c:v>
                </c:pt>
                <c:pt idx="35">
                  <c:v>11.181479834332393</c:v>
                </c:pt>
                <c:pt idx="36">
                  <c:v>11.493084796481716</c:v>
                </c:pt>
                <c:pt idx="37">
                  <c:v>11.804274741856082</c:v>
                </c:pt>
                <c:pt idx="38">
                  <c:v>12.11505133115195</c:v>
                </c:pt>
                <c:pt idx="39">
                  <c:v>12.425416212861835</c:v>
                </c:pt>
                <c:pt idx="40">
                  <c:v>12.735371023340745</c:v>
                </c:pt>
                <c:pt idx="41">
                  <c:v>13.044917386871932</c:v>
                </c:pt>
                <c:pt idx="42">
                  <c:v>13.354056915731961</c:v>
                </c:pt>
                <c:pt idx="43">
                  <c:v>13.662791210255111</c:v>
                </c:pt>
                <c:pt idx="44">
                  <c:v>13.971121858897105</c:v>
                </c:pt>
                <c:pt idx="45">
                  <c:v>14.279050438298194</c:v>
                </c:pt>
                <c:pt idx="46">
                  <c:v>14.586578513345602</c:v>
                </c:pt>
                <c:pt idx="47">
                  <c:v>14.893707637235329</c:v>
                </c:pt>
                <c:pt idx="48">
                  <c:v>15.200439351533337</c:v>
                </c:pt>
                <c:pt idx="49">
                  <c:v>15.506775186236123</c:v>
                </c:pt>
                <c:pt idx="50">
                  <c:v>15.812716659830686</c:v>
                </c:pt>
                <c:pt idx="51">
                  <c:v>16.118265279353899</c:v>
                </c:pt>
                <c:pt idx="52">
                  <c:v>16.423422540451295</c:v>
                </c:pt>
                <c:pt idx="53">
                  <c:v>16.728189927435281</c:v>
                </c:pt>
                <c:pt idx="54">
                  <c:v>17.032568913342775</c:v>
                </c:pt>
                <c:pt idx="55">
                  <c:v>17.336560959992305</c:v>
                </c:pt>
                <c:pt idx="56">
                  <c:v>17.640167518040538</c:v>
                </c:pt>
                <c:pt idx="57">
                  <c:v>17.943390027038276</c:v>
                </c:pt>
                <c:pt idx="58">
                  <c:v>18.24622991548593</c:v>
                </c:pt>
                <c:pt idx="59">
                  <c:v>18.548688600888461</c:v>
                </c:pt>
                <c:pt idx="60">
                  <c:v>18.850767489809819</c:v>
                </c:pt>
                <c:pt idx="61">
                  <c:v>19.152467977926865</c:v>
                </c:pt>
                <c:pt idx="62">
                  <c:v>19.453791450082807</c:v>
                </c:pt>
                <c:pt idx="63">
                  <c:v>19.754739280340154</c:v>
                </c:pt>
                <c:pt idx="64">
                  <c:v>20.05531283203317</c:v>
                </c:pt>
                <c:pt idx="65">
                  <c:v>20.355513457819885</c:v>
                </c:pt>
                <c:pt idx="66">
                  <c:v>20.655342499733635</c:v>
                </c:pt>
                <c:pt idx="67">
                  <c:v>20.954801289234144</c:v>
                </c:pt>
                <c:pt idx="68">
                  <c:v>21.253891147258162</c:v>
                </c:pt>
                <c:pt idx="69">
                  <c:v>21.552613384269684</c:v>
                </c:pt>
                <c:pt idx="70">
                  <c:v>21.850969300309714</c:v>
                </c:pt>
                <c:pt idx="71">
                  <c:v>22.148960185045645</c:v>
                </c:pt>
                <c:pt idx="72">
                  <c:v>22.446587317820196</c:v>
                </c:pt>
                <c:pt idx="73">
                  <c:v>22.743851967699957</c:v>
                </c:pt>
                <c:pt idx="74">
                  <c:v>23.040755393523554</c:v>
                </c:pt>
                <c:pt idx="75">
                  <c:v>23.337298843949409</c:v>
                </c:pt>
                <c:pt idx="76">
                  <c:v>23.633483557503123</c:v>
                </c:pt>
                <c:pt idx="77">
                  <c:v>23.92931076262451</c:v>
                </c:pt>
                <c:pt idx="78">
                  <c:v>24.224781677714237</c:v>
                </c:pt>
                <c:pt idx="79">
                  <c:v>24.519897511180133</c:v>
                </c:pt>
                <c:pt idx="80">
                  <c:v>24.814659461483146</c:v>
                </c:pt>
                <c:pt idx="81">
                  <c:v>25.10906871718295</c:v>
                </c:pt>
                <c:pt idx="82">
                  <c:v>25.403126456983234</c:v>
                </c:pt>
                <c:pt idx="83">
                  <c:v>25.69683384977667</c:v>
                </c:pt>
                <c:pt idx="84">
                  <c:v>25.990192054689548</c:v>
                </c:pt>
                <c:pt idx="85">
                  <c:v>26.283202221126114</c:v>
                </c:pt>
                <c:pt idx="86">
                  <c:v>26.575865488812614</c:v>
                </c:pt>
                <c:pt idx="87">
                  <c:v>26.868182987841024</c:v>
                </c:pt>
                <c:pt idx="88">
                  <c:v>27.160155838712523</c:v>
                </c:pt>
                <c:pt idx="89">
                  <c:v>27.451785152380651</c:v>
                </c:pt>
                <c:pt idx="90">
                  <c:v>27.74307203029424</c:v>
                </c:pt>
                <c:pt idx="91">
                  <c:v>28.034017564440031</c:v>
                </c:pt>
                <c:pt idx="92">
                  <c:v>28.324622837385078</c:v>
                </c:pt>
                <c:pt idx="93">
                  <c:v>28.614888922318883</c:v>
                </c:pt>
                <c:pt idx="94">
                  <c:v>28.904816883095283</c:v>
                </c:pt>
                <c:pt idx="95">
                  <c:v>29.194407774274108</c:v>
                </c:pt>
                <c:pt idx="96">
                  <c:v>29.483662641162624</c:v>
                </c:pt>
                <c:pt idx="97">
                  <c:v>29.772582519856723</c:v>
                </c:pt>
                <c:pt idx="98">
                  <c:v>30.061168437281928</c:v>
                </c:pt>
                <c:pt idx="99">
                  <c:v>30.349421411234179</c:v>
                </c:pt>
                <c:pt idx="100">
                  <c:v>30.637342450420409</c:v>
                </c:pt>
                <c:pt idx="101">
                  <c:v>30.924932554498945</c:v>
                </c:pt>
                <c:pt idx="102">
                  <c:v>31.212192714119698</c:v>
                </c:pt>
                <c:pt idx="103">
                  <c:v>31.499123910964197</c:v>
                </c:pt>
                <c:pt idx="104">
                  <c:v>31.78572711778542</c:v>
                </c:pt>
                <c:pt idx="105">
                  <c:v>32.072003298447484</c:v>
                </c:pt>
                <c:pt idx="106">
                  <c:v>32.357953407965155</c:v>
                </c:pt>
                <c:pt idx="107">
                  <c:v>32.643578392543212</c:v>
                </c:pt>
                <c:pt idx="108">
                  <c:v>32.92887918961565</c:v>
                </c:pt>
                <c:pt idx="109">
                  <c:v>33.213856727884746</c:v>
                </c:pt>
                <c:pt idx="110">
                  <c:v>33.498511927359999</c:v>
                </c:pt>
                <c:pt idx="111">
                  <c:v>33.782845699396923</c:v>
                </c:pt>
                <c:pt idx="112">
                  <c:v>34.066858946735721</c:v>
                </c:pt>
                <c:pt idx="113">
                  <c:v>34.350552563539836</c:v>
                </c:pt>
                <c:pt idx="114">
                  <c:v>34.633927435434394</c:v>
                </c:pt>
                <c:pt idx="115">
                  <c:v>34.916984439544542</c:v>
                </c:pt>
                <c:pt idx="116">
                  <c:v>35.199724444533679</c:v>
                </c:pt>
                <c:pt idx="117">
                  <c:v>35.48214831064157</c:v>
                </c:pt>
                <c:pt idx="118">
                  <c:v>35.764256889722425</c:v>
                </c:pt>
                <c:pt idx="119">
                  <c:v>36.046051025282821</c:v>
                </c:pt>
                <c:pt idx="120">
                  <c:v>36.327531552519616</c:v>
                </c:pt>
                <c:pt idx="121">
                  <c:v>36.608699298357713</c:v>
                </c:pt>
                <c:pt idx="122">
                  <c:v>36.889555081487828</c:v>
                </c:pt>
                <c:pt idx="123">
                  <c:v>37.170099712404138</c:v>
                </c:pt>
                <c:pt idx="124">
                  <c:v>37.450333993441902</c:v>
                </c:pt>
                <c:pt idx="125">
                  <c:v>37.730258718815008</c:v>
                </c:pt>
                <c:pt idx="126">
                  <c:v>38.009874674653489</c:v>
                </c:pt>
                <c:pt idx="127">
                  <c:v>38.289182639040973</c:v>
                </c:pt>
                <c:pt idx="128">
                  <c:v>38.568183382052112</c:v>
                </c:pt>
                <c:pt idx="129">
                  <c:v>38.846877665789961</c:v>
                </c:pt>
                <c:pt idx="130">
                  <c:v>39.125266244423337</c:v>
                </c:pt>
                <c:pt idx="131">
                  <c:v>39.403349864224147</c:v>
                </c:pt>
                <c:pt idx="132">
                  <c:v>39.681129263604682</c:v>
                </c:pt>
                <c:pt idx="133">
                  <c:v>39.958605173154929</c:v>
                </c:pt>
                <c:pt idx="134">
                  <c:v>40.235778315679823</c:v>
                </c:pt>
                <c:pt idx="135">
                  <c:v>40.512649406236513</c:v>
                </c:pt>
                <c:pt idx="136">
                  <c:v>40.78921915217164</c:v>
                </c:pt>
                <c:pt idx="137">
                  <c:v>41.06548825315857</c:v>
                </c:pt>
                <c:pt idx="138">
                  <c:v>41.34145740123467</c:v>
                </c:pt>
                <c:pt idx="139">
                  <c:v>41.617127280838559</c:v>
                </c:pt>
                <c:pt idx="140">
                  <c:v>41.892498568847401</c:v>
                </c:pt>
                <c:pt idx="141">
                  <c:v>42.167571934614159</c:v>
                </c:pt>
                <c:pt idx="142">
                  <c:v>42.442348040004937</c:v>
                </c:pt>
                <c:pt idx="143">
                  <c:v>42.716827539436274</c:v>
                </c:pt>
                <c:pt idx="144">
                  <c:v>42.991011079912504</c:v>
                </c:pt>
                <c:pt idx="145">
                  <c:v>43.264899301063117</c:v>
                </c:pt>
                <c:pt idx="146">
                  <c:v>43.538492835180158</c:v>
                </c:pt>
                <c:pt idx="147">
                  <c:v>43.811792307255665</c:v>
                </c:pt>
                <c:pt idx="148">
                  <c:v>44.084798335019137</c:v>
                </c:pt>
                <c:pt idx="149">
                  <c:v>44.357511528975031</c:v>
                </c:pt>
                <c:pt idx="150">
                  <c:v>44.629932492440297</c:v>
                </c:pt>
                <c:pt idx="151">
                  <c:v>44.902061821581981</c:v>
                </c:pt>
                <c:pt idx="152">
                  <c:v>45.173900105454834</c:v>
                </c:pt>
                <c:pt idx="153">
                  <c:v>45.445447926039002</c:v>
                </c:pt>
                <c:pt idx="154">
                  <c:v>45.716705858277756</c:v>
                </c:pt>
                <c:pt idx="155">
                  <c:v>45.987674470115252</c:v>
                </c:pt>
                <c:pt idx="156">
                  <c:v>46.258354322534373</c:v>
                </c:pt>
                <c:pt idx="157">
                  <c:v>46.528745969594603</c:v>
                </c:pt>
                <c:pt idx="158">
                  <c:v>46.79884995846998</c:v>
                </c:pt>
                <c:pt idx="159">
                  <c:v>47.068666829487093</c:v>
                </c:pt>
                <c:pt idx="160">
                  <c:v>47.338197116163137</c:v>
                </c:pt>
                <c:pt idx="161">
                  <c:v>47.607441345244041</c:v>
                </c:pt>
                <c:pt idx="162">
                  <c:v>47.876400036742645</c:v>
                </c:pt>
                <c:pt idx="163">
                  <c:v>48.145073703976955</c:v>
                </c:pt>
                <c:pt idx="164">
                  <c:v>48.413462853608451</c:v>
                </c:pt>
                <c:pt idx="165">
                  <c:v>48.681567985680466</c:v>
                </c:pt>
                <c:pt idx="166">
                  <c:v>48.949389593656633</c:v>
                </c:pt>
                <c:pt idx="167">
                  <c:v>49.216928164459411</c:v>
                </c:pt>
                <c:pt idx="168">
                  <c:v>49.484184178508656</c:v>
                </c:pt>
                <c:pt idx="169">
                  <c:v>49.751158109760276</c:v>
                </c:pt>
                <c:pt idx="170">
                  <c:v>50.017850425744953</c:v>
                </c:pt>
                <c:pt idx="171">
                  <c:v>50.284261587606942</c:v>
                </c:pt>
                <c:pt idx="172">
                  <c:v>50.550392050142932</c:v>
                </c:pt>
                <c:pt idx="173">
                  <c:v>50.816242261840969</c:v>
                </c:pt>
                <c:pt idx="174">
                  <c:v>51.081812664919482</c:v>
                </c:pt>
                <c:pt idx="175">
                  <c:v>51.34710369536635</c:v>
                </c:pt>
                <c:pt idx="176">
                  <c:v>51.612115782978037</c:v>
                </c:pt>
                <c:pt idx="177">
                  <c:v>51.876849351398832</c:v>
                </c:pt>
                <c:pt idx="178">
                  <c:v>52.14130481816013</c:v>
                </c:pt>
                <c:pt idx="179">
                  <c:v>52.405482594719786</c:v>
                </c:pt>
                <c:pt idx="180">
                  <c:v>52.669383086501547</c:v>
                </c:pt>
                <c:pt idx="181">
                  <c:v>52.933006692934555</c:v>
                </c:pt>
                <c:pt idx="182">
                  <c:v>53.196353807492919</c:v>
                </c:pt>
                <c:pt idx="183">
                  <c:v>53.459424817735325</c:v>
                </c:pt>
                <c:pt idx="184">
                  <c:v>53.722220105344775</c:v>
                </c:pt>
                <c:pt idx="185">
                  <c:v>53.984740046168319</c:v>
                </c:pt>
                <c:pt idx="186">
                  <c:v>54.246985010256921</c:v>
                </c:pt>
                <c:pt idx="187">
                  <c:v>54.508955361905343</c:v>
                </c:pt>
                <c:pt idx="188">
                  <c:v>54.770651459692111</c:v>
                </c:pt>
                <c:pt idx="189">
                  <c:v>55.032073656519529</c:v>
                </c:pt>
                <c:pt idx="190">
                  <c:v>55.29322229965377</c:v>
                </c:pt>
                <c:pt idx="191">
                  <c:v>55.554097730765037</c:v>
                </c:pt>
                <c:pt idx="192">
                  <c:v>55.814700285967731</c:v>
                </c:pt>
                <c:pt idx="193">
                  <c:v>56.075030295860749</c:v>
                </c:pt>
                <c:pt idx="194">
                  <c:v>56.335088085567762</c:v>
                </c:pt>
                <c:pt idx="195">
                  <c:v>56.594873974777599</c:v>
                </c:pt>
                <c:pt idx="196">
                  <c:v>56.854388277784679</c:v>
                </c:pt>
                <c:pt idx="197">
                  <c:v>57.113631303529445</c:v>
                </c:pt>
                <c:pt idx="198">
                  <c:v>57.372603355638908</c:v>
                </c:pt>
                <c:pt idx="199">
                  <c:v>57.6313047324672</c:v>
                </c:pt>
                <c:pt idx="200">
                  <c:v>57.889735727136177</c:v>
                </c:pt>
                <c:pt idx="201">
                  <c:v>58.147896627576074</c:v>
                </c:pt>
                <c:pt idx="202">
                  <c:v>58.405787716566195</c:v>
                </c:pt>
                <c:pt idx="203">
                  <c:v>58.663409271775613</c:v>
                </c:pt>
                <c:pt idx="204">
                  <c:v>58.920761565803964</c:v>
                </c:pt>
                <c:pt idx="205">
                  <c:v>59.177844866222223</c:v>
                </c:pt>
                <c:pt idx="206">
                  <c:v>59.434659435613533</c:v>
                </c:pt>
                <c:pt idx="207">
                  <c:v>59.69120553161406</c:v>
                </c:pt>
                <c:pt idx="208">
                  <c:v>59.947483406953864</c:v>
                </c:pt>
                <c:pt idx="209">
                  <c:v>60.203493309497823</c:v>
                </c:pt>
                <c:pt idx="210">
                  <c:v>60.459235482286523</c:v>
                </c:pt>
                <c:pt idx="211">
                  <c:v>60.71471016357723</c:v>
                </c:pt>
                <c:pt idx="212">
                  <c:v>60.969917586884833</c:v>
                </c:pt>
                <c:pt idx="213">
                  <c:v>61.224857981022829</c:v>
                </c:pt>
                <c:pt idx="214">
                  <c:v>61.479531570144296</c:v>
                </c:pt>
                <c:pt idx="215">
                  <c:v>61.733938573782886</c:v>
                </c:pt>
                <c:pt idx="216">
                  <c:v>61.988079206893815</c:v>
                </c:pt>
                <c:pt idx="217">
                  <c:v>62.241953679894863</c:v>
                </c:pt>
                <c:pt idx="218">
                  <c:v>62.49556219870739</c:v>
                </c:pt>
                <c:pt idx="219">
                  <c:v>62.748904964797305</c:v>
                </c:pt>
                <c:pt idx="220">
                  <c:v>63.001982175216064</c:v>
                </c:pt>
                <c:pt idx="221">
                  <c:v>63.254794022641647</c:v>
                </c:pt>
                <c:pt idx="222">
                  <c:v>63.507340695419543</c:v>
                </c:pt>
                <c:pt idx="223">
                  <c:v>63.759622377603684</c:v>
                </c:pt>
                <c:pt idx="224">
                  <c:v>64.011639248997369</c:v>
                </c:pt>
                <c:pt idx="225">
                  <c:v>64.263391485194234</c:v>
                </c:pt>
                <c:pt idx="226">
                  <c:v>64.514879257619057</c:v>
                </c:pt>
                <c:pt idx="227">
                  <c:v>64.766102733568715</c:v>
                </c:pt>
                <c:pt idx="228">
                  <c:v>65.017062076252941</c:v>
                </c:pt>
                <c:pt idx="229">
                  <c:v>65.267757444835183</c:v>
                </c:pt>
                <c:pt idx="230">
                  <c:v>65.518188994473334</c:v>
                </c:pt>
                <c:pt idx="231">
                  <c:v>65.7683568763605</c:v>
                </c:pt>
                <c:pt idx="232">
                  <c:v>66.018261237765628</c:v>
                </c:pt>
                <c:pt idx="233">
                  <c:v>66.267902222074213</c:v>
                </c:pt>
                <c:pt idx="234">
                  <c:v>66.517279968828831</c:v>
                </c:pt>
                <c:pt idx="235">
                  <c:v>66.766394613769762</c:v>
                </c:pt>
                <c:pt idx="236">
                  <c:v>67.015246288875389</c:v>
                </c:pt>
                <c:pt idx="237">
                  <c:v>67.263835122402696</c:v>
                </c:pt>
                <c:pt idx="238">
                  <c:v>67.512161238927632</c:v>
                </c:pt>
                <c:pt idx="239">
                  <c:v>67.760224759385395</c:v>
                </c:pt>
                <c:pt idx="240">
                  <c:v>68.008025801110719</c:v>
                </c:pt>
                <c:pt idx="241">
                  <c:v>68.255564477878011</c:v>
                </c:pt>
                <c:pt idx="242">
                  <c:v>68.502840899941475</c:v>
                </c:pt>
                <c:pt idx="243">
                  <c:v>68.749855174075165</c:v>
                </c:pt>
                <c:pt idx="244">
                  <c:v>68.996607403612899</c:v>
                </c:pt>
                <c:pt idx="245">
                  <c:v>69.243097688488163</c:v>
                </c:pt>
                <c:pt idx="246">
                  <c:v>69.489326125273877</c:v>
                </c:pt>
                <c:pt idx="247">
                  <c:v>69.735292807222109</c:v>
                </c:pt>
                <c:pt idx="248">
                  <c:v>69.980997824303699</c:v>
                </c:pt>
                <c:pt idx="249">
                  <c:v>70.226441263247779</c:v>
                </c:pt>
                <c:pt idx="250">
                  <c:v>70.471623207581189</c:v>
                </c:pt>
                <c:pt idx="251">
                  <c:v>70.71654373766782</c:v>
                </c:pt>
                <c:pt idx="252">
                  <c:v>70.961202930747817</c:v>
                </c:pt>
                <c:pt idx="253">
                  <c:v>71.205600860976759</c:v>
                </c:pt>
                <c:pt idx="254">
                  <c:v>71.449737599464612</c:v>
                </c:pt>
                <c:pt idx="255">
                  <c:v>71.693613214314709</c:v>
                </c:pt>
                <c:pt idx="256">
                  <c:v>71.937227770662489</c:v>
                </c:pt>
                <c:pt idx="257">
                  <c:v>72.180581330714219</c:v>
                </c:pt>
                <c:pt idx="258">
                  <c:v>72.423673953785567</c:v>
                </c:pt>
                <c:pt idx="259">
                  <c:v>72.666505696340025</c:v>
                </c:pt>
                <c:pt idx="260">
                  <c:v>72.909076612027278</c:v>
                </c:pt>
                <c:pt idx="261">
                  <c:v>73.151386751721361</c:v>
                </c:pt>
                <c:pt idx="262">
                  <c:v>73.393436163558761</c:v>
                </c:pt>
                <c:pt idx="263">
                  <c:v>73.635224892976368</c:v>
                </c:pt>
                <c:pt idx="264">
                  <c:v>73.876752982749295</c:v>
                </c:pt>
                <c:pt idx="265">
                  <c:v>74.118020473028551</c:v>
                </c:pt>
                <c:pt idx="266">
                  <c:v>74.359027401378569</c:v>
                </c:pt>
                <c:pt idx="267">
                  <c:v>74.599773802814653</c:v>
                </c:pt>
                <c:pt idx="268">
                  <c:v>74.840259709840197</c:v>
                </c:pt>
                <c:pt idx="269">
                  <c:v>75.080485152483845</c:v>
                </c:pt>
                <c:pt idx="270">
                  <c:v>75.320450158336442</c:v>
                </c:pt>
              </c:numCache>
            </c:numRef>
          </c:xVal>
          <c:yVal>
            <c:numRef>
              <c:f>'13ft'!$E$19:$E$289</c:f>
              <c:numCache>
                <c:formatCode>General</c:formatCode>
                <c:ptCount val="271"/>
                <c:pt idx="0">
                  <c:v>1.0725300697034867</c:v>
                </c:pt>
                <c:pt idx="1">
                  <c:v>1.2544549445109416</c:v>
                </c:pt>
                <c:pt idx="2">
                  <c:v>1.4349539544251215</c:v>
                </c:pt>
                <c:pt idx="3">
                  <c:v>1.6140299853938234</c:v>
                </c:pt>
                <c:pt idx="4">
                  <c:v>1.7916859024493281</c:v>
                </c:pt>
                <c:pt idx="5">
                  <c:v>1.9679245498850806</c:v>
                </c:pt>
                <c:pt idx="6">
                  <c:v>2.1427487514309287</c:v>
                </c:pt>
                <c:pt idx="7">
                  <c:v>2.3161613104269443</c:v>
                </c:pt>
                <c:pt idx="8">
                  <c:v>2.4881650099958428</c:v>
                </c:pt>
                <c:pt idx="9">
                  <c:v>2.6587626132140247</c:v>
                </c:pt>
                <c:pt idx="10">
                  <c:v>2.8279568632812584</c:v>
                </c:pt>
                <c:pt idx="11">
                  <c:v>2.9957504836890227</c:v>
                </c:pt>
                <c:pt idx="12">
                  <c:v>3.1621461783875309</c:v>
                </c:pt>
                <c:pt idx="13">
                  <c:v>3.327146631951452</c:v>
                </c:pt>
                <c:pt idx="14">
                  <c:v>3.4907545097443529</c:v>
                </c:pt>
                <c:pt idx="15">
                  <c:v>3.6529724580818757</c:v>
                </c:pt>
                <c:pt idx="16">
                  <c:v>3.8138031043936711</c:v>
                </c:pt>
                <c:pt idx="17">
                  <c:v>3.9732490573841055</c:v>
                </c:pt>
                <c:pt idx="18">
                  <c:v>4.1313129071917585</c:v>
                </c:pt>
                <c:pt idx="19">
                  <c:v>4.2879972255477323</c:v>
                </c:pt>
                <c:pt idx="20">
                  <c:v>4.4433045659327854</c:v>
                </c:pt>
                <c:pt idx="21">
                  <c:v>4.5972374637333111</c:v>
                </c:pt>
                <c:pt idx="22">
                  <c:v>4.749798436396178</c:v>
                </c:pt>
                <c:pt idx="23">
                  <c:v>4.9009899835824458</c:v>
                </c:pt>
                <c:pt idx="24">
                  <c:v>5.0508145873199775</c:v>
                </c:pt>
                <c:pt idx="25">
                  <c:v>5.1992747121549643</c:v>
                </c:pt>
                <c:pt idx="26">
                  <c:v>5.3463728053023702</c:v>
                </c:pt>
                <c:pt idx="27">
                  <c:v>5.4921112967953292</c:v>
                </c:pt>
                <c:pt idx="28">
                  <c:v>5.63649259963349</c:v>
                </c:pt>
                <c:pt idx="29">
                  <c:v>5.7795191099303445</c:v>
                </c:pt>
                <c:pt idx="30">
                  <c:v>5.9211932070595372</c:v>
                </c:pt>
                <c:pt idx="31">
                  <c:v>6.0615172538001847</c:v>
                </c:pt>
                <c:pt idx="32">
                  <c:v>6.2004935964812091</c:v>
                </c:pt>
                <c:pt idx="33">
                  <c:v>6.3381245651247085</c:v>
                </c:pt>
                <c:pt idx="34">
                  <c:v>6.4744124735883739</c:v>
                </c:pt>
                <c:pt idx="35">
                  <c:v>6.6093596197069679</c:v>
                </c:pt>
                <c:pt idx="36">
                  <c:v>6.7429682854328785</c:v>
                </c:pt>
                <c:pt idx="37">
                  <c:v>6.8752407369757647</c:v>
                </c:pt>
                <c:pt idx="38">
                  <c:v>7.0061792249413042</c:v>
                </c:pt>
                <c:pt idx="39">
                  <c:v>7.1357859844690577</c:v>
                </c:pt>
                <c:pt idx="40">
                  <c:v>7.2640632353694645</c:v>
                </c:pt>
                <c:pt idx="41">
                  <c:v>7.3910131822599787</c:v>
                </c:pt>
                <c:pt idx="42">
                  <c:v>7.516638014700364</c:v>
                </c:pt>
                <c:pt idx="43">
                  <c:v>7.6409399073271533</c:v>
                </c:pt>
                <c:pt idx="44">
                  <c:v>7.7639210199872926</c:v>
                </c:pt>
                <c:pt idx="45">
                  <c:v>7.8855834978709751</c:v>
                </c:pt>
                <c:pt idx="46">
                  <c:v>8.0059294716436824</c:v>
                </c:pt>
                <c:pt idx="47">
                  <c:v>8.1249610575774405</c:v>
                </c:pt>
                <c:pt idx="48">
                  <c:v>8.2426803576813086</c:v>
                </c:pt>
                <c:pt idx="49">
                  <c:v>8.3590894598311003</c:v>
                </c:pt>
                <c:pt idx="50">
                  <c:v>8.4741904378983648</c:v>
                </c:pt>
                <c:pt idx="51">
                  <c:v>8.587985351878622</c:v>
                </c:pt>
                <c:pt idx="52">
                  <c:v>8.7004762480188802</c:v>
                </c:pt>
                <c:pt idx="53">
                  <c:v>8.8116651589444306</c:v>
                </c:pt>
                <c:pt idx="54">
                  <c:v>8.9215541037849402</c:v>
                </c:pt>
                <c:pt idx="55">
                  <c:v>9.0301450882998466</c:v>
                </c:pt>
                <c:pt idx="56">
                  <c:v>9.1374401050030727</c:v>
                </c:pt>
                <c:pt idx="57">
                  <c:v>9.2434411332870621</c:v>
                </c:pt>
                <c:pt idx="58">
                  <c:v>9.3481501395461546</c:v>
                </c:pt>
                <c:pt idx="59">
                  <c:v>9.4515690772993022</c:v>
                </c:pt>
                <c:pt idx="60">
                  <c:v>9.5536998873121419</c:v>
                </c:pt>
                <c:pt idx="61">
                  <c:v>9.6545444977184296</c:v>
                </c:pt>
                <c:pt idx="62">
                  <c:v>9.754104824140855</c:v>
                </c:pt>
                <c:pt idx="63">
                  <c:v>9.852382769811225</c:v>
                </c:pt>
                <c:pt idx="64">
                  <c:v>9.9493802256900512</c:v>
                </c:pt>
                <c:pt idx="65">
                  <c:v>10.045099070585529</c:v>
                </c:pt>
                <c:pt idx="66">
                  <c:v>10.139541171271926</c:v>
                </c:pt>
                <c:pt idx="67">
                  <c:v>10.23270838260739</c:v>
                </c:pt>
                <c:pt idx="68">
                  <c:v>10.324602547651176</c:v>
                </c:pt>
                <c:pt idx="69">
                  <c:v>10.415225497780309</c:v>
                </c:pt>
                <c:pt idx="70">
                  <c:v>10.504579052805687</c:v>
                </c:pt>
                <c:pt idx="71">
                  <c:v>10.592665021087631</c:v>
                </c:pt>
                <c:pt idx="72">
                  <c:v>10.679485199650891</c:v>
                </c:pt>
                <c:pt idx="73">
                  <c:v>10.765041374299111</c:v>
                </c:pt>
                <c:pt idx="74">
                  <c:v>10.84933531972877</c:v>
                </c:pt>
                <c:pt idx="75">
                  <c:v>10.932368799642594</c:v>
                </c:pt>
                <c:pt idx="76">
                  <c:v>11.014143566862456</c:v>
                </c:pt>
                <c:pt idx="77">
                  <c:v>11.094661363441762</c:v>
                </c:pt>
                <c:pt idx="78">
                  <c:v>11.173923920777336</c:v>
                </c:pt>
                <c:pt idx="79">
                  <c:v>11.251932959720806</c:v>
                </c:pt>
                <c:pt idx="80">
                  <c:v>11.328690190689507</c:v>
                </c:pt>
                <c:pt idx="81">
                  <c:v>11.404197313776884</c:v>
                </c:pt>
                <c:pt idx="82">
                  <c:v>11.478456018862428</c:v>
                </c:pt>
                <c:pt idx="83">
                  <c:v>11.551467985721137</c:v>
                </c:pt>
                <c:pt idx="84">
                  <c:v>11.623234884132506</c:v>
                </c:pt>
                <c:pt idx="85">
                  <c:v>11.693758373989052</c:v>
                </c:pt>
                <c:pt idx="86">
                  <c:v>11.763040105404389</c:v>
                </c:pt>
                <c:pt idx="87">
                  <c:v>11.831081718820846</c:v>
                </c:pt>
                <c:pt idx="88">
                  <c:v>11.897884845116636</c:v>
                </c:pt>
                <c:pt idx="89">
                  <c:v>11.963451105712586</c:v>
                </c:pt>
                <c:pt idx="90">
                  <c:v>12.027782112678429</c:v>
                </c:pt>
                <c:pt idx="91">
                  <c:v>12.090879468838654</c:v>
                </c:pt>
                <c:pt idx="92">
                  <c:v>12.152744767877937</c:v>
                </c:pt>
                <c:pt idx="93">
                  <c:v>12.213379594446142</c:v>
                </c:pt>
                <c:pt idx="94">
                  <c:v>12.272785524262897</c:v>
                </c:pt>
                <c:pt idx="95">
                  <c:v>12.330964124221756</c:v>
                </c:pt>
                <c:pt idx="96">
                  <c:v>12.387916952493947</c:v>
                </c:pt>
                <c:pt idx="97">
                  <c:v>12.44364555863171</c:v>
                </c:pt>
                <c:pt idx="98">
                  <c:v>12.498151483671219</c:v>
                </c:pt>
                <c:pt idx="99">
                  <c:v>12.551436260235111</c:v>
                </c:pt>
                <c:pt idx="100">
                  <c:v>12.603501412634607</c:v>
                </c:pt>
                <c:pt idx="101">
                  <c:v>12.654348456971237</c:v>
                </c:pt>
                <c:pt idx="102">
                  <c:v>12.703978901238168</c:v>
                </c:pt>
                <c:pt idx="103">
                  <c:v>12.752394245421135</c:v>
                </c:pt>
                <c:pt idx="104">
                  <c:v>12.799595981598992</c:v>
                </c:pt>
                <c:pt idx="105">
                  <c:v>12.845585594043863</c:v>
                </c:pt>
                <c:pt idx="106">
                  <c:v>12.890364559320906</c:v>
                </c:pt>
                <c:pt idx="107">
                  <c:v>12.93393434638771</c:v>
                </c:pt>
                <c:pt idx="108">
                  <c:v>12.976296416693284</c:v>
                </c:pt>
                <c:pt idx="109">
                  <c:v>13.017452224276683</c:v>
                </c:pt>
                <c:pt idx="110">
                  <c:v>13.05740321586525</c:v>
                </c:pt>
                <c:pt idx="111">
                  <c:v>13.096150830972475</c:v>
                </c:pt>
                <c:pt idx="112">
                  <c:v>13.133696501995482</c:v>
                </c:pt>
                <c:pt idx="113">
                  <c:v>13.170041654312143</c:v>
                </c:pt>
                <c:pt idx="114">
                  <c:v>13.205187706377808</c:v>
                </c:pt>
                <c:pt idx="115">
                  <c:v>13.239136069821669</c:v>
                </c:pt>
                <c:pt idx="116">
                  <c:v>13.271888149542747</c:v>
                </c:pt>
                <c:pt idx="117">
                  <c:v>13.30344534380551</c:v>
                </c:pt>
                <c:pt idx="118">
                  <c:v>13.333809044335114</c:v>
                </c:pt>
                <c:pt idx="119">
                  <c:v>13.362980636412273</c:v>
                </c:pt>
                <c:pt idx="120">
                  <c:v>13.390961498967766</c:v>
                </c:pt>
                <c:pt idx="121">
                  <c:v>13.417753004676555</c:v>
                </c:pt>
                <c:pt idx="122">
                  <c:v>13.443356520051553</c:v>
                </c:pt>
                <c:pt idx="123">
                  <c:v>13.467773405537001</c:v>
                </c:pt>
                <c:pt idx="124">
                  <c:v>13.491005015601479</c:v>
                </c:pt>
                <c:pt idx="125">
                  <c:v>13.513052698830554</c:v>
                </c:pt>
                <c:pt idx="126">
                  <c:v>13.533917798019043</c:v>
                </c:pt>
                <c:pt idx="127">
                  <c:v>13.553601650262904</c:v>
                </c:pt>
                <c:pt idx="128">
                  <c:v>13.572105587050755</c:v>
                </c:pt>
                <c:pt idx="129">
                  <c:v>13.589430934355025</c:v>
                </c:pt>
                <c:pt idx="130">
                  <c:v>13.605579012722712</c:v>
                </c:pt>
                <c:pt idx="131">
                  <c:v>13.620551137365773</c:v>
                </c:pt>
                <c:pt idx="132">
                  <c:v>13.63434861825114</c:v>
                </c:pt>
                <c:pt idx="133">
                  <c:v>13.646972760190348</c:v>
                </c:pt>
                <c:pt idx="134">
                  <c:v>13.658424862928783</c:v>
                </c:pt>
                <c:pt idx="135">
                  <c:v>13.668706221234549</c:v>
                </c:pt>
                <c:pt idx="136">
                  <c:v>13.677818124986953</c:v>
                </c:pt>
                <c:pt idx="137">
                  <c:v>13.685761859264591</c:v>
                </c:pt>
                <c:pt idx="138">
                  <c:v>13.692538704433069</c:v>
                </c:pt>
                <c:pt idx="139">
                  <c:v>13.69814993623231</c:v>
                </c:pt>
                <c:pt idx="140">
                  <c:v>13.702596825863482</c:v>
                </c:pt>
                <c:pt idx="141">
                  <c:v>13.705880640075531</c:v>
                </c:pt>
                <c:pt idx="142">
                  <c:v>13.708002641251316</c:v>
                </c:pt>
                <c:pt idx="143">
                  <c:v>13.708964087493344</c:v>
                </c:pt>
                <c:pt idx="144">
                  <c:v>13.70876623270911</c:v>
                </c:pt>
                <c:pt idx="145">
                  <c:v>13.707410326696026</c:v>
                </c:pt>
                <c:pt idx="146">
                  <c:v>13.704897615225955</c:v>
                </c:pt>
                <c:pt idx="147">
                  <c:v>13.701229340129322</c:v>
                </c:pt>
                <c:pt idx="148">
                  <c:v>13.69640673937883</c:v>
                </c:pt>
                <c:pt idx="149">
                  <c:v>13.690431047172751</c:v>
                </c:pt>
                <c:pt idx="150">
                  <c:v>13.683303494017814</c:v>
                </c:pt>
                <c:pt idx="151">
                  <c:v>13.675025306811655</c:v>
                </c:pt>
                <c:pt idx="152">
                  <c:v>13.665597708924867</c:v>
                </c:pt>
                <c:pt idx="153">
                  <c:v>13.655021920282607</c:v>
                </c:pt>
                <c:pt idx="154">
                  <c:v>13.643299157445787</c:v>
                </c:pt>
                <c:pt idx="155">
                  <c:v>13.630430633691832</c:v>
                </c:pt>
                <c:pt idx="156">
                  <c:v>13.616417559095003</c:v>
                </c:pt>
                <c:pt idx="157">
                  <c:v>13.601261140606285</c:v>
                </c:pt>
                <c:pt idx="158">
                  <c:v>13.584962582132832</c:v>
                </c:pt>
                <c:pt idx="159">
                  <c:v>13.567523084616973</c:v>
                </c:pt>
                <c:pt idx="160">
                  <c:v>13.548943846114774</c:v>
                </c:pt>
                <c:pt idx="161">
                  <c:v>13.529226061874146</c:v>
                </c:pt>
                <c:pt idx="162">
                  <c:v>13.5083709244125</c:v>
                </c:pt>
                <c:pt idx="163">
                  <c:v>13.486379623593949</c:v>
                </c:pt>
                <c:pt idx="164">
                  <c:v>13.463253346706058</c:v>
                </c:pt>
                <c:pt idx="165">
                  <c:v>13.43899327853611</c:v>
                </c:pt>
                <c:pt idx="166">
                  <c:v>13.413600601446936</c:v>
                </c:pt>
                <c:pt idx="167">
                  <c:v>13.387076495452249</c:v>
                </c:pt>
                <c:pt idx="168">
                  <c:v>13.359422138291526</c:v>
                </c:pt>
                <c:pt idx="169">
                  <c:v>13.330638705504404</c:v>
                </c:pt>
                <c:pt idx="170">
                  <c:v>13.300727370504591</c:v>
                </c:pt>
                <c:pt idx="171">
                  <c:v>13.269689304653312</c:v>
                </c:pt>
                <c:pt idx="172">
                  <c:v>13.237525677332258</c:v>
                </c:pt>
                <c:pt idx="173">
                  <c:v>13.204237656016042</c:v>
                </c:pt>
                <c:pt idx="174">
                  <c:v>13.169826406344175</c:v>
                </c:pt>
                <c:pt idx="175">
                  <c:v>13.13429309219253</c:v>
                </c:pt>
                <c:pt idx="176">
                  <c:v>13.097638875744329</c:v>
                </c:pt>
                <c:pt idx="177">
                  <c:v>13.059864917560599</c:v>
                </c:pt>
                <c:pt idx="178">
                  <c:v>13.020972376650153</c:v>
                </c:pt>
                <c:pt idx="179">
                  <c:v>12.980962410539036</c:v>
                </c:pt>
                <c:pt idx="180">
                  <c:v>12.939836175339469</c:v>
                </c:pt>
                <c:pt idx="181">
                  <c:v>12.897594825818286</c:v>
                </c:pt>
                <c:pt idx="182">
                  <c:v>12.854239515464837</c:v>
                </c:pt>
                <c:pt idx="183">
                  <c:v>12.809771396558375</c:v>
                </c:pt>
                <c:pt idx="184">
                  <c:v>12.764191620234925</c:v>
                </c:pt>
                <c:pt idx="185">
                  <c:v>12.71750133655361</c:v>
                </c:pt>
                <c:pt idx="186">
                  <c:v>12.669701694562461</c:v>
                </c:pt>
                <c:pt idx="187">
                  <c:v>12.620793842363678</c:v>
                </c:pt>
                <c:pt idx="188">
                  <c:v>12.570778927178374</c:v>
                </c:pt>
                <c:pt idx="189">
                  <c:v>12.519658095410749</c:v>
                </c:pt>
                <c:pt idx="190">
                  <c:v>12.467432492711753</c:v>
                </c:pt>
                <c:pt idx="191">
                  <c:v>12.414103264042177</c:v>
                </c:pt>
                <c:pt idx="192">
                  <c:v>12.359671553735211</c:v>
                </c:pt>
                <c:pt idx="193">
                  <c:v>12.304138505558443</c:v>
                </c:pt>
                <c:pt idx="194">
                  <c:v>12.247505262775304</c:v>
                </c:pt>
                <c:pt idx="195">
                  <c:v>12.189772968205963</c:v>
                </c:pt>
                <c:pt idx="196">
                  <c:v>12.130942764287649</c:v>
                </c:pt>
                <c:pt idx="197">
                  <c:v>12.071015793134428</c:v>
                </c:pt>
                <c:pt idx="198">
                  <c:v>12.009993196596398</c:v>
                </c:pt>
                <c:pt idx="199">
                  <c:v>11.947876116318328</c:v>
                </c:pt>
                <c:pt idx="200">
                  <c:v>11.884665693797729</c:v>
                </c:pt>
                <c:pt idx="201">
                  <c:v>11.82036307044234</c:v>
                </c:pt>
                <c:pt idx="202">
                  <c:v>11.754969387627064</c:v>
                </c:pt>
                <c:pt idx="203">
                  <c:v>11.688485786750297</c:v>
                </c:pt>
                <c:pt idx="204">
                  <c:v>11.62091340928971</c:v>
                </c:pt>
                <c:pt idx="205">
                  <c:v>11.552253396857424</c:v>
                </c:pt>
                <c:pt idx="206">
                  <c:v>11.482506891254626</c:v>
                </c:pt>
                <c:pt idx="207">
                  <c:v>11.411675034525588</c:v>
                </c:pt>
                <c:pt idx="208">
                  <c:v>11.339758969011102</c:v>
                </c:pt>
                <c:pt idx="209">
                  <c:v>11.266759837401331</c:v>
                </c:pt>
                <c:pt idx="210">
                  <c:v>11.192678782788066</c:v>
                </c:pt>
                <c:pt idx="211">
                  <c:v>11.117516948716405</c:v>
                </c:pt>
                <c:pt idx="212">
                  <c:v>11.041275479235823</c:v>
                </c:pt>
                <c:pt idx="213">
                  <c:v>10.963955518950664</c:v>
                </c:pt>
                <c:pt idx="214">
                  <c:v>10.885558213070027</c:v>
                </c:pt>
                <c:pt idx="215">
                  <c:v>10.806084707457069</c:v>
                </c:pt>
                <c:pt idx="216">
                  <c:v>10.725536148677696</c:v>
                </c:pt>
                <c:pt idx="217">
                  <c:v>10.64391368404867</c:v>
                </c:pt>
                <c:pt idx="218">
                  <c:v>10.561218461685112</c:v>
                </c:pt>
                <c:pt idx="219">
                  <c:v>10.477451630547403</c:v>
                </c:pt>
                <c:pt idx="220">
                  <c:v>10.392614340487489</c:v>
                </c:pt>
                <c:pt idx="221">
                  <c:v>10.306707742294583</c:v>
                </c:pt>
                <c:pt idx="222">
                  <c:v>10.219732987740263</c:v>
                </c:pt>
                <c:pt idx="223">
                  <c:v>10.13169122962298</c:v>
                </c:pt>
                <c:pt idx="224">
                  <c:v>10.042583621811941</c:v>
                </c:pt>
                <c:pt idx="225">
                  <c:v>9.9524113192904142</c:v>
                </c:pt>
                <c:pt idx="226">
                  <c:v>9.8611754781984153</c:v>
                </c:pt>
                <c:pt idx="227">
                  <c:v>9.7688772558747914</c:v>
                </c:pt>
                <c:pt idx="228">
                  <c:v>9.675517810898711</c:v>
                </c:pt>
                <c:pt idx="229">
                  <c:v>9.5810983031305437</c:v>
                </c:pt>
                <c:pt idx="230">
                  <c:v>9.4856198937521334</c:v>
                </c:pt>
                <c:pt idx="231">
                  <c:v>9.3890837453064773</c:v>
                </c:pt>
                <c:pt idx="232">
                  <c:v>9.2914910217367996</c:v>
                </c:pt>
                <c:pt idx="233">
                  <c:v>9.192842888425016</c:v>
                </c:pt>
                <c:pt idx="234">
                  <c:v>9.0931405122296045</c:v>
                </c:pt>
                <c:pt idx="235">
                  <c:v>8.9923850615228744</c:v>
                </c:pt>
                <c:pt idx="236">
                  <c:v>8.8905777062276279</c:v>
                </c:pt>
                <c:pt idx="237">
                  <c:v>8.7877196178532273</c:v>
                </c:pt>
                <c:pt idx="238">
                  <c:v>8.683811969531062</c:v>
                </c:pt>
                <c:pt idx="239">
                  <c:v>8.5788559360494165</c:v>
                </c:pt>
                <c:pt idx="240">
                  <c:v>8.4728526938877398</c:v>
                </c:pt>
                <c:pt idx="241">
                  <c:v>8.3658034212503232</c:v>
                </c:pt>
                <c:pt idx="242">
                  <c:v>8.2577092980993729</c:v>
                </c:pt>
                <c:pt idx="243">
                  <c:v>8.148571506187503</c:v>
                </c:pt>
                <c:pt idx="244">
                  <c:v>8.0383912290896227</c:v>
                </c:pt>
                <c:pt idx="245">
                  <c:v>7.9271696522342339</c:v>
                </c:pt>
                <c:pt idx="246">
                  <c:v>7.8149079629341491</c:v>
                </c:pt>
                <c:pt idx="247">
                  <c:v>7.7016073504166078</c:v>
                </c:pt>
                <c:pt idx="248">
                  <c:v>7.5872690058528143</c:v>
                </c:pt>
                <c:pt idx="249">
                  <c:v>7.4718941223868853</c:v>
                </c:pt>
                <c:pt idx="250">
                  <c:v>7.3554838951642187</c:v>
                </c:pt>
                <c:pt idx="251">
                  <c:v>7.2380395213592763</c:v>
                </c:pt>
                <c:pt idx="252">
                  <c:v>7.1195622002027878</c:v>
                </c:pt>
                <c:pt idx="253">
                  <c:v>7.0000531330083797</c:v>
                </c:pt>
                <c:pt idx="254">
                  <c:v>6.8795135231986242</c:v>
                </c:pt>
                <c:pt idx="255">
                  <c:v>6.7579445763305168</c:v>
                </c:pt>
                <c:pt idx="256">
                  <c:v>6.6353475001203819</c:v>
                </c:pt>
                <c:pt idx="257">
                  <c:v>6.5117235044682094</c:v>
                </c:pt>
                <c:pt idx="258">
                  <c:v>6.3870738014814208</c:v>
                </c:pt>
                <c:pt idx="259">
                  <c:v>6.2613996054980765</c:v>
                </c:pt>
                <c:pt idx="260">
                  <c:v>6.1347021331095162</c:v>
                </c:pt>
                <c:pt idx="261">
                  <c:v>6.0069826031824407</c:v>
                </c:pt>
                <c:pt idx="262">
                  <c:v>5.8782422368804372</c:v>
                </c:pt>
                <c:pt idx="263">
                  <c:v>5.7484822576849472</c:v>
                </c:pt>
                <c:pt idx="264">
                  <c:v>5.6177038914156876</c:v>
                </c:pt>
                <c:pt idx="265">
                  <c:v>5.4859083662505173</c:v>
                </c:pt>
                <c:pt idx="266">
                  <c:v>5.3530969127447579</c:v>
                </c:pt>
                <c:pt idx="267">
                  <c:v>5.219270763849976</c:v>
                </c:pt>
                <c:pt idx="268">
                  <c:v>5.0844311549322159</c:v>
                </c:pt>
                <c:pt idx="269">
                  <c:v>4.948579323789704</c:v>
                </c:pt>
                <c:pt idx="270">
                  <c:v>4.8117165106700099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'13ft'!$G$18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0.32727695579585731</c:v>
                </c:pt>
                <c:pt idx="2">
                  <c:v>0.65407250853812071</c:v>
                </c:pt>
                <c:pt idx="3">
                  <c:v>0.98038879408462565</c:v>
                </c:pt>
                <c:pt idx="4">
                  <c:v>1.3062279332435529</c:v>
                </c:pt>
                <c:pt idx="5">
                  <c:v>1.6315920318711128</c:v>
                </c:pt>
                <c:pt idx="6">
                  <c:v>1.9564831809681233</c:v>
                </c:pt>
                <c:pt idx="7">
                  <c:v>2.2809034567754991</c:v>
                </c:pt>
                <c:pt idx="8">
                  <c:v>2.6048549208686635</c:v>
                </c:pt>
                <c:pt idx="9">
                  <c:v>2.9283396202508967</c:v>
                </c:pt>
                <c:pt idx="10">
                  <c:v>3.2513595874456356</c:v>
                </c:pt>
                <c:pt idx="11">
                  <c:v>3.5739168405877368</c:v>
                </c:pt>
                <c:pt idx="12">
                  <c:v>3.8960133835137163</c:v>
                </c:pt>
                <c:pt idx="13">
                  <c:v>4.217651205850979</c:v>
                </c:pt>
                <c:pt idx="14">
                  <c:v>4.5388322831060517</c:v>
                </c:pt>
                <c:pt idx="15">
                  <c:v>4.8595585767518301</c:v>
                </c:pt>
                <c:pt idx="16">
                  <c:v>5.179832034313856</c:v>
                </c:pt>
                <c:pt idx="17">
                  <c:v>5.499654589455635</c:v>
                </c:pt>
                <c:pt idx="18">
                  <c:v>5.8190281620630042</c:v>
                </c:pt>
                <c:pt idx="19">
                  <c:v>6.1379546583275681</c:v>
                </c:pt>
                <c:pt idx="20">
                  <c:v>6.4564359708292116</c:v>
                </c:pt>
                <c:pt idx="21">
                  <c:v>6.7744739786177028</c:v>
                </c:pt>
                <c:pt idx="22">
                  <c:v>7.0920705472933943</c:v>
                </c:pt>
                <c:pt idx="23">
                  <c:v>7.4092275290870404</c:v>
                </c:pt>
                <c:pt idx="24">
                  <c:v>7.7259467629387384</c:v>
                </c:pt>
                <c:pt idx="25">
                  <c:v>8.0422300745760058</c:v>
                </c:pt>
                <c:pt idx="26">
                  <c:v>8.3580792765910061</c:v>
                </c:pt>
                <c:pt idx="27">
                  <c:v>8.6734961685169321</c:v>
                </c:pt>
                <c:pt idx="28">
                  <c:v>8.9884825369035628</c:v>
                </c:pt>
                <c:pt idx="29">
                  <c:v>9.3030401553919937</c:v>
                </c:pt>
                <c:pt idx="30">
                  <c:v>9.6171707847885735</c:v>
                </c:pt>
                <c:pt idx="31">
                  <c:v>9.9308761731380315</c:v>
                </c:pt>
                <c:pt idx="32">
                  <c:v>10.244158055795825</c:v>
                </c:pt>
                <c:pt idx="33">
                  <c:v>10.557018155499712</c:v>
                </c:pt>
                <c:pt idx="34">
                  <c:v>10.869458182440559</c:v>
                </c:pt>
                <c:pt idx="35">
                  <c:v>11.181479834332393</c:v>
                </c:pt>
                <c:pt idx="36">
                  <c:v>11.493084796481716</c:v>
                </c:pt>
                <c:pt idx="37">
                  <c:v>11.804274741856082</c:v>
                </c:pt>
                <c:pt idx="38">
                  <c:v>12.11505133115195</c:v>
                </c:pt>
                <c:pt idx="39">
                  <c:v>12.425416212861835</c:v>
                </c:pt>
                <c:pt idx="40">
                  <c:v>12.735371023340745</c:v>
                </c:pt>
                <c:pt idx="41">
                  <c:v>13.044917386871932</c:v>
                </c:pt>
                <c:pt idx="42">
                  <c:v>13.354056915731961</c:v>
                </c:pt>
                <c:pt idx="43">
                  <c:v>13.662791210255111</c:v>
                </c:pt>
                <c:pt idx="44">
                  <c:v>13.971121858897105</c:v>
                </c:pt>
                <c:pt idx="45">
                  <c:v>14.279050438298194</c:v>
                </c:pt>
                <c:pt idx="46">
                  <c:v>14.586578513345602</c:v>
                </c:pt>
                <c:pt idx="47">
                  <c:v>14.893707637235329</c:v>
                </c:pt>
                <c:pt idx="48">
                  <c:v>15.200439351533337</c:v>
                </c:pt>
                <c:pt idx="49">
                  <c:v>15.506775186236123</c:v>
                </c:pt>
                <c:pt idx="50">
                  <c:v>15.812716659830686</c:v>
                </c:pt>
                <c:pt idx="51">
                  <c:v>16.118265279353899</c:v>
                </c:pt>
                <c:pt idx="52">
                  <c:v>16.423422540451295</c:v>
                </c:pt>
                <c:pt idx="53">
                  <c:v>16.728189927435281</c:v>
                </c:pt>
                <c:pt idx="54">
                  <c:v>17.032568913342775</c:v>
                </c:pt>
                <c:pt idx="55">
                  <c:v>17.336560959992305</c:v>
                </c:pt>
                <c:pt idx="56">
                  <c:v>17.640167518040538</c:v>
                </c:pt>
                <c:pt idx="57">
                  <c:v>17.943390027038276</c:v>
                </c:pt>
                <c:pt idx="58">
                  <c:v>18.24622991548593</c:v>
                </c:pt>
                <c:pt idx="59">
                  <c:v>18.548688600888461</c:v>
                </c:pt>
                <c:pt idx="60">
                  <c:v>18.850767489809819</c:v>
                </c:pt>
                <c:pt idx="61">
                  <c:v>19.152467977926865</c:v>
                </c:pt>
                <c:pt idx="62">
                  <c:v>19.453791450082807</c:v>
                </c:pt>
                <c:pt idx="63">
                  <c:v>19.754739280340154</c:v>
                </c:pt>
                <c:pt idx="64">
                  <c:v>20.05531283203317</c:v>
                </c:pt>
                <c:pt idx="65">
                  <c:v>20.355513457819885</c:v>
                </c:pt>
                <c:pt idx="66">
                  <c:v>20.655342499733635</c:v>
                </c:pt>
                <c:pt idx="67">
                  <c:v>20.954801289234144</c:v>
                </c:pt>
                <c:pt idx="68">
                  <c:v>21.253891147258162</c:v>
                </c:pt>
                <c:pt idx="69">
                  <c:v>21.552613384269684</c:v>
                </c:pt>
                <c:pt idx="70">
                  <c:v>21.850969300309714</c:v>
                </c:pt>
                <c:pt idx="71">
                  <c:v>22.148960185045645</c:v>
                </c:pt>
                <c:pt idx="72">
                  <c:v>22.446587317820196</c:v>
                </c:pt>
                <c:pt idx="73">
                  <c:v>22.743851967699957</c:v>
                </c:pt>
                <c:pt idx="74">
                  <c:v>23.040755393523554</c:v>
                </c:pt>
                <c:pt idx="75">
                  <c:v>23.337298843949409</c:v>
                </c:pt>
                <c:pt idx="76">
                  <c:v>23.633483557503123</c:v>
                </c:pt>
                <c:pt idx="77">
                  <c:v>23.92931076262451</c:v>
                </c:pt>
                <c:pt idx="78">
                  <c:v>24.224781677714237</c:v>
                </c:pt>
                <c:pt idx="79">
                  <c:v>24.519897511180133</c:v>
                </c:pt>
                <c:pt idx="80">
                  <c:v>24.814659461483146</c:v>
                </c:pt>
                <c:pt idx="81">
                  <c:v>25.10906871718295</c:v>
                </c:pt>
                <c:pt idx="82">
                  <c:v>25.403126456983234</c:v>
                </c:pt>
                <c:pt idx="83">
                  <c:v>25.69683384977667</c:v>
                </c:pt>
                <c:pt idx="84">
                  <c:v>25.990192054689548</c:v>
                </c:pt>
                <c:pt idx="85">
                  <c:v>26.283202221126114</c:v>
                </c:pt>
                <c:pt idx="86">
                  <c:v>26.575865488812614</c:v>
                </c:pt>
                <c:pt idx="87">
                  <c:v>26.868182987841024</c:v>
                </c:pt>
                <c:pt idx="88">
                  <c:v>27.160155838712523</c:v>
                </c:pt>
                <c:pt idx="89">
                  <c:v>27.451785152380651</c:v>
                </c:pt>
                <c:pt idx="90">
                  <c:v>27.74307203029424</c:v>
                </c:pt>
                <c:pt idx="91">
                  <c:v>28.034017564440031</c:v>
                </c:pt>
                <c:pt idx="92">
                  <c:v>28.324622837385078</c:v>
                </c:pt>
                <c:pt idx="93">
                  <c:v>28.614888922318883</c:v>
                </c:pt>
                <c:pt idx="94">
                  <c:v>28.904816883095283</c:v>
                </c:pt>
                <c:pt idx="95">
                  <c:v>29.194407774274108</c:v>
                </c:pt>
                <c:pt idx="96">
                  <c:v>29.483662641162624</c:v>
                </c:pt>
                <c:pt idx="97">
                  <c:v>29.772582519856723</c:v>
                </c:pt>
                <c:pt idx="98">
                  <c:v>30.061168437281928</c:v>
                </c:pt>
                <c:pt idx="99">
                  <c:v>30.349421411234179</c:v>
                </c:pt>
                <c:pt idx="100">
                  <c:v>30.637342450420409</c:v>
                </c:pt>
                <c:pt idx="101">
                  <c:v>30.924932554498945</c:v>
                </c:pt>
                <c:pt idx="102">
                  <c:v>31.212192714119698</c:v>
                </c:pt>
                <c:pt idx="103">
                  <c:v>31.499123910964197</c:v>
                </c:pt>
                <c:pt idx="104">
                  <c:v>31.78572711778542</c:v>
                </c:pt>
                <c:pt idx="105">
                  <c:v>32.072003298447484</c:v>
                </c:pt>
                <c:pt idx="106">
                  <c:v>32.357953407965155</c:v>
                </c:pt>
                <c:pt idx="107">
                  <c:v>32.643578392543212</c:v>
                </c:pt>
                <c:pt idx="108">
                  <c:v>32.92887918961565</c:v>
                </c:pt>
                <c:pt idx="109">
                  <c:v>33.213856727884746</c:v>
                </c:pt>
                <c:pt idx="110">
                  <c:v>33.498511927359999</c:v>
                </c:pt>
                <c:pt idx="111">
                  <c:v>33.782845699396923</c:v>
                </c:pt>
                <c:pt idx="112">
                  <c:v>34.066858946735721</c:v>
                </c:pt>
                <c:pt idx="113">
                  <c:v>34.350552563539836</c:v>
                </c:pt>
                <c:pt idx="114">
                  <c:v>34.633927435434394</c:v>
                </c:pt>
                <c:pt idx="115">
                  <c:v>34.916984439544542</c:v>
                </c:pt>
                <c:pt idx="116">
                  <c:v>35.199724444533679</c:v>
                </c:pt>
                <c:pt idx="117">
                  <c:v>35.48214831064157</c:v>
                </c:pt>
                <c:pt idx="118">
                  <c:v>35.764256889722425</c:v>
                </c:pt>
                <c:pt idx="119">
                  <c:v>36.046051025282821</c:v>
                </c:pt>
                <c:pt idx="120">
                  <c:v>36.327531552519616</c:v>
                </c:pt>
                <c:pt idx="121">
                  <c:v>36.608699298357713</c:v>
                </c:pt>
                <c:pt idx="122">
                  <c:v>36.889555081487828</c:v>
                </c:pt>
                <c:pt idx="123">
                  <c:v>37.170099712404138</c:v>
                </c:pt>
                <c:pt idx="124">
                  <c:v>37.450333993441902</c:v>
                </c:pt>
                <c:pt idx="125">
                  <c:v>37.730258718815008</c:v>
                </c:pt>
                <c:pt idx="126">
                  <c:v>38.009874674653489</c:v>
                </c:pt>
                <c:pt idx="127">
                  <c:v>38.289182639040973</c:v>
                </c:pt>
                <c:pt idx="128">
                  <c:v>38.568183382052112</c:v>
                </c:pt>
                <c:pt idx="129">
                  <c:v>38.846877665789961</c:v>
                </c:pt>
                <c:pt idx="130">
                  <c:v>39.125266244423337</c:v>
                </c:pt>
                <c:pt idx="131">
                  <c:v>39.403349864224147</c:v>
                </c:pt>
                <c:pt idx="132">
                  <c:v>39.681129263604682</c:v>
                </c:pt>
                <c:pt idx="133">
                  <c:v>39.958605173154929</c:v>
                </c:pt>
                <c:pt idx="134">
                  <c:v>40.235778315679823</c:v>
                </c:pt>
                <c:pt idx="135">
                  <c:v>40.512649406236513</c:v>
                </c:pt>
                <c:pt idx="136">
                  <c:v>40.78921915217164</c:v>
                </c:pt>
                <c:pt idx="137">
                  <c:v>41.06548825315857</c:v>
                </c:pt>
                <c:pt idx="138">
                  <c:v>41.34145740123467</c:v>
                </c:pt>
                <c:pt idx="139">
                  <c:v>41.617127280838559</c:v>
                </c:pt>
                <c:pt idx="140">
                  <c:v>41.892498568847401</c:v>
                </c:pt>
                <c:pt idx="141">
                  <c:v>42.167571934614159</c:v>
                </c:pt>
                <c:pt idx="142">
                  <c:v>42.442348040004937</c:v>
                </c:pt>
                <c:pt idx="143">
                  <c:v>42.716827539436274</c:v>
                </c:pt>
                <c:pt idx="144">
                  <c:v>42.991011079912504</c:v>
                </c:pt>
                <c:pt idx="145">
                  <c:v>43.264899301063117</c:v>
                </c:pt>
                <c:pt idx="146">
                  <c:v>43.538492835180158</c:v>
                </c:pt>
                <c:pt idx="147">
                  <c:v>43.811792307255665</c:v>
                </c:pt>
                <c:pt idx="148">
                  <c:v>44.084798335019137</c:v>
                </c:pt>
                <c:pt idx="149">
                  <c:v>44.357511528975031</c:v>
                </c:pt>
                <c:pt idx="150">
                  <c:v>44.629932492440297</c:v>
                </c:pt>
                <c:pt idx="151">
                  <c:v>44.902061821581981</c:v>
                </c:pt>
                <c:pt idx="152">
                  <c:v>45.173900105454834</c:v>
                </c:pt>
                <c:pt idx="153">
                  <c:v>45.445447926039002</c:v>
                </c:pt>
                <c:pt idx="154">
                  <c:v>45.716705858277756</c:v>
                </c:pt>
                <c:pt idx="155">
                  <c:v>45.987674470115252</c:v>
                </c:pt>
                <c:pt idx="156">
                  <c:v>46.258354322534373</c:v>
                </c:pt>
                <c:pt idx="157">
                  <c:v>46.528745969594603</c:v>
                </c:pt>
                <c:pt idx="158">
                  <c:v>46.79884995846998</c:v>
                </c:pt>
                <c:pt idx="159">
                  <c:v>47.068666829487093</c:v>
                </c:pt>
                <c:pt idx="160">
                  <c:v>47.338197116163137</c:v>
                </c:pt>
                <c:pt idx="161">
                  <c:v>47.607441345244041</c:v>
                </c:pt>
                <c:pt idx="162">
                  <c:v>47.876400036742645</c:v>
                </c:pt>
                <c:pt idx="163">
                  <c:v>48.145073703976955</c:v>
                </c:pt>
                <c:pt idx="164">
                  <c:v>48.413462853608451</c:v>
                </c:pt>
                <c:pt idx="165">
                  <c:v>48.681567985680466</c:v>
                </c:pt>
                <c:pt idx="166">
                  <c:v>48.949389593656633</c:v>
                </c:pt>
                <c:pt idx="167">
                  <c:v>49.216928164459411</c:v>
                </c:pt>
                <c:pt idx="168">
                  <c:v>49.484184178508656</c:v>
                </c:pt>
                <c:pt idx="169">
                  <c:v>49.751158109760276</c:v>
                </c:pt>
                <c:pt idx="170">
                  <c:v>50.017850425744953</c:v>
                </c:pt>
                <c:pt idx="171">
                  <c:v>50.284261587606942</c:v>
                </c:pt>
                <c:pt idx="172">
                  <c:v>50.550392050142932</c:v>
                </c:pt>
                <c:pt idx="173">
                  <c:v>50.816242261840969</c:v>
                </c:pt>
                <c:pt idx="174">
                  <c:v>51.081812664919482</c:v>
                </c:pt>
                <c:pt idx="175">
                  <c:v>51.34710369536635</c:v>
                </c:pt>
                <c:pt idx="176">
                  <c:v>51.612115782978037</c:v>
                </c:pt>
                <c:pt idx="177">
                  <c:v>51.876849351398832</c:v>
                </c:pt>
                <c:pt idx="178">
                  <c:v>52.14130481816013</c:v>
                </c:pt>
                <c:pt idx="179">
                  <c:v>52.405482594719786</c:v>
                </c:pt>
                <c:pt idx="180">
                  <c:v>52.669383086501547</c:v>
                </c:pt>
                <c:pt idx="181">
                  <c:v>52.933006692934555</c:v>
                </c:pt>
                <c:pt idx="182">
                  <c:v>53.196353807492919</c:v>
                </c:pt>
                <c:pt idx="183">
                  <c:v>53.459424817735325</c:v>
                </c:pt>
                <c:pt idx="184">
                  <c:v>53.722220105344775</c:v>
                </c:pt>
                <c:pt idx="185">
                  <c:v>53.984740046168319</c:v>
                </c:pt>
                <c:pt idx="186">
                  <c:v>54.246985010256921</c:v>
                </c:pt>
                <c:pt idx="187">
                  <c:v>54.508955361905343</c:v>
                </c:pt>
                <c:pt idx="188">
                  <c:v>54.770651459692111</c:v>
                </c:pt>
                <c:pt idx="189">
                  <c:v>55.032073656519529</c:v>
                </c:pt>
                <c:pt idx="190">
                  <c:v>55.29322229965377</c:v>
                </c:pt>
                <c:pt idx="191">
                  <c:v>55.554097730765037</c:v>
                </c:pt>
                <c:pt idx="192">
                  <c:v>55.814700285967731</c:v>
                </c:pt>
                <c:pt idx="193">
                  <c:v>56.075030295860749</c:v>
                </c:pt>
                <c:pt idx="194">
                  <c:v>56.335088085567762</c:v>
                </c:pt>
                <c:pt idx="195">
                  <c:v>56.594873974777599</c:v>
                </c:pt>
                <c:pt idx="196">
                  <c:v>56.854388277784679</c:v>
                </c:pt>
                <c:pt idx="197">
                  <c:v>57.113631303529445</c:v>
                </c:pt>
                <c:pt idx="198">
                  <c:v>57.372603355638908</c:v>
                </c:pt>
                <c:pt idx="199">
                  <c:v>57.6313047324672</c:v>
                </c:pt>
                <c:pt idx="200">
                  <c:v>57.889735727136177</c:v>
                </c:pt>
                <c:pt idx="201">
                  <c:v>58.147896627576074</c:v>
                </c:pt>
                <c:pt idx="202">
                  <c:v>58.405787716566195</c:v>
                </c:pt>
                <c:pt idx="203">
                  <c:v>58.663409271775613</c:v>
                </c:pt>
                <c:pt idx="204">
                  <c:v>58.920761565803964</c:v>
                </c:pt>
                <c:pt idx="205">
                  <c:v>59.177844866222223</c:v>
                </c:pt>
                <c:pt idx="206">
                  <c:v>59.434659435613533</c:v>
                </c:pt>
                <c:pt idx="207">
                  <c:v>59.69120553161406</c:v>
                </c:pt>
                <c:pt idx="208">
                  <c:v>59.947483406953864</c:v>
                </c:pt>
                <c:pt idx="209">
                  <c:v>60.203493309497823</c:v>
                </c:pt>
                <c:pt idx="210">
                  <c:v>60.459235482286523</c:v>
                </c:pt>
                <c:pt idx="211">
                  <c:v>60.71471016357723</c:v>
                </c:pt>
                <c:pt idx="212">
                  <c:v>60.969917586884833</c:v>
                </c:pt>
                <c:pt idx="213">
                  <c:v>61.224857981022829</c:v>
                </c:pt>
                <c:pt idx="214">
                  <c:v>61.479531570144296</c:v>
                </c:pt>
                <c:pt idx="215">
                  <c:v>61.733938573782886</c:v>
                </c:pt>
                <c:pt idx="216">
                  <c:v>61.988079206893815</c:v>
                </c:pt>
                <c:pt idx="217">
                  <c:v>62.241953679894863</c:v>
                </c:pt>
                <c:pt idx="218">
                  <c:v>62.49556219870739</c:v>
                </c:pt>
                <c:pt idx="219">
                  <c:v>62.748904964797305</c:v>
                </c:pt>
                <c:pt idx="220">
                  <c:v>63.001982175216064</c:v>
                </c:pt>
                <c:pt idx="221">
                  <c:v>63.254794022641647</c:v>
                </c:pt>
                <c:pt idx="222">
                  <c:v>63.507340695419543</c:v>
                </c:pt>
                <c:pt idx="223">
                  <c:v>63.759622377603684</c:v>
                </c:pt>
                <c:pt idx="224">
                  <c:v>64.011639248997369</c:v>
                </c:pt>
                <c:pt idx="225">
                  <c:v>64.263391485194234</c:v>
                </c:pt>
                <c:pt idx="226">
                  <c:v>64.514879257619057</c:v>
                </c:pt>
                <c:pt idx="227">
                  <c:v>64.766102733568715</c:v>
                </c:pt>
                <c:pt idx="228">
                  <c:v>65.017062076252941</c:v>
                </c:pt>
                <c:pt idx="229">
                  <c:v>65.267757444835183</c:v>
                </c:pt>
                <c:pt idx="230">
                  <c:v>65.518188994473334</c:v>
                </c:pt>
                <c:pt idx="231">
                  <c:v>65.7683568763605</c:v>
                </c:pt>
                <c:pt idx="232">
                  <c:v>66.018261237765628</c:v>
                </c:pt>
                <c:pt idx="233">
                  <c:v>66.267902222074213</c:v>
                </c:pt>
                <c:pt idx="234">
                  <c:v>66.517279968828831</c:v>
                </c:pt>
                <c:pt idx="235">
                  <c:v>66.766394613769762</c:v>
                </c:pt>
                <c:pt idx="236">
                  <c:v>67.015246288875389</c:v>
                </c:pt>
                <c:pt idx="237">
                  <c:v>67.263835122402696</c:v>
                </c:pt>
                <c:pt idx="238">
                  <c:v>67.512161238927632</c:v>
                </c:pt>
                <c:pt idx="239">
                  <c:v>67.760224759385395</c:v>
                </c:pt>
                <c:pt idx="240">
                  <c:v>68.008025801110719</c:v>
                </c:pt>
                <c:pt idx="241">
                  <c:v>68.255564477878011</c:v>
                </c:pt>
                <c:pt idx="242">
                  <c:v>68.502840899941475</c:v>
                </c:pt>
                <c:pt idx="243">
                  <c:v>68.749855174075165</c:v>
                </c:pt>
                <c:pt idx="244">
                  <c:v>68.996607403612899</c:v>
                </c:pt>
                <c:pt idx="245">
                  <c:v>69.243097688488163</c:v>
                </c:pt>
                <c:pt idx="246">
                  <c:v>69.489326125273877</c:v>
                </c:pt>
                <c:pt idx="247">
                  <c:v>69.735292807222109</c:v>
                </c:pt>
                <c:pt idx="248">
                  <c:v>69.980997824303699</c:v>
                </c:pt>
                <c:pt idx="249">
                  <c:v>70.226441263247779</c:v>
                </c:pt>
                <c:pt idx="250">
                  <c:v>70.471623207581189</c:v>
                </c:pt>
                <c:pt idx="251">
                  <c:v>70.71654373766782</c:v>
                </c:pt>
                <c:pt idx="252">
                  <c:v>70.961202930747817</c:v>
                </c:pt>
                <c:pt idx="253">
                  <c:v>71.205600860976759</c:v>
                </c:pt>
                <c:pt idx="254">
                  <c:v>71.449737599464612</c:v>
                </c:pt>
                <c:pt idx="255">
                  <c:v>71.693613214314709</c:v>
                </c:pt>
                <c:pt idx="256">
                  <c:v>71.937227770662489</c:v>
                </c:pt>
                <c:pt idx="257">
                  <c:v>72.180581330714219</c:v>
                </c:pt>
                <c:pt idx="258">
                  <c:v>72.423673953785567</c:v>
                </c:pt>
                <c:pt idx="259">
                  <c:v>72.666505696340025</c:v>
                </c:pt>
                <c:pt idx="260">
                  <c:v>72.909076612027278</c:v>
                </c:pt>
                <c:pt idx="261">
                  <c:v>73.151386751721361</c:v>
                </c:pt>
                <c:pt idx="262">
                  <c:v>73.393436163558761</c:v>
                </c:pt>
                <c:pt idx="263">
                  <c:v>73.635224892976368</c:v>
                </c:pt>
                <c:pt idx="264">
                  <c:v>73.876752982749295</c:v>
                </c:pt>
                <c:pt idx="265">
                  <c:v>74.118020473028551</c:v>
                </c:pt>
                <c:pt idx="266">
                  <c:v>74.359027401378569</c:v>
                </c:pt>
                <c:pt idx="267">
                  <c:v>74.599773802814653</c:v>
                </c:pt>
                <c:pt idx="268">
                  <c:v>74.840259709840197</c:v>
                </c:pt>
                <c:pt idx="269">
                  <c:v>75.080485152483845</c:v>
                </c:pt>
                <c:pt idx="270">
                  <c:v>75.320450158336442</c:v>
                </c:pt>
              </c:numCache>
            </c:numRef>
          </c:xVal>
          <c:yVal>
            <c:numRef>
              <c:f>'13ft'!$G$19:$G$289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'13ft'!$H$18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0.32727695579585731</c:v>
                </c:pt>
                <c:pt idx="2">
                  <c:v>0.65407250853812071</c:v>
                </c:pt>
                <c:pt idx="3">
                  <c:v>0.98038879408462565</c:v>
                </c:pt>
                <c:pt idx="4">
                  <c:v>1.3062279332435529</c:v>
                </c:pt>
                <c:pt idx="5">
                  <c:v>1.6315920318711128</c:v>
                </c:pt>
                <c:pt idx="6">
                  <c:v>1.9564831809681233</c:v>
                </c:pt>
                <c:pt idx="7">
                  <c:v>2.2809034567754991</c:v>
                </c:pt>
                <c:pt idx="8">
                  <c:v>2.6048549208686635</c:v>
                </c:pt>
                <c:pt idx="9">
                  <c:v>2.9283396202508967</c:v>
                </c:pt>
                <c:pt idx="10">
                  <c:v>3.2513595874456356</c:v>
                </c:pt>
                <c:pt idx="11">
                  <c:v>3.5739168405877368</c:v>
                </c:pt>
                <c:pt idx="12">
                  <c:v>3.8960133835137163</c:v>
                </c:pt>
                <c:pt idx="13">
                  <c:v>4.217651205850979</c:v>
                </c:pt>
                <c:pt idx="14">
                  <c:v>4.5388322831060517</c:v>
                </c:pt>
                <c:pt idx="15">
                  <c:v>4.8595585767518301</c:v>
                </c:pt>
                <c:pt idx="16">
                  <c:v>5.179832034313856</c:v>
                </c:pt>
                <c:pt idx="17">
                  <c:v>5.499654589455635</c:v>
                </c:pt>
                <c:pt idx="18">
                  <c:v>5.8190281620630042</c:v>
                </c:pt>
                <c:pt idx="19">
                  <c:v>6.1379546583275681</c:v>
                </c:pt>
                <c:pt idx="20">
                  <c:v>6.4564359708292116</c:v>
                </c:pt>
                <c:pt idx="21">
                  <c:v>6.7744739786177028</c:v>
                </c:pt>
                <c:pt idx="22">
                  <c:v>7.0920705472933943</c:v>
                </c:pt>
                <c:pt idx="23">
                  <c:v>7.4092275290870404</c:v>
                </c:pt>
                <c:pt idx="24">
                  <c:v>7.7259467629387384</c:v>
                </c:pt>
                <c:pt idx="25">
                  <c:v>8.0422300745760058</c:v>
                </c:pt>
                <c:pt idx="26">
                  <c:v>8.3580792765910061</c:v>
                </c:pt>
                <c:pt idx="27">
                  <c:v>8.6734961685169321</c:v>
                </c:pt>
                <c:pt idx="28">
                  <c:v>8.9884825369035628</c:v>
                </c:pt>
                <c:pt idx="29">
                  <c:v>9.3030401553919937</c:v>
                </c:pt>
                <c:pt idx="30">
                  <c:v>9.6171707847885735</c:v>
                </c:pt>
                <c:pt idx="31">
                  <c:v>9.9308761731380315</c:v>
                </c:pt>
                <c:pt idx="32">
                  <c:v>10.244158055795825</c:v>
                </c:pt>
                <c:pt idx="33">
                  <c:v>10.557018155499712</c:v>
                </c:pt>
                <c:pt idx="34">
                  <c:v>10.869458182440559</c:v>
                </c:pt>
                <c:pt idx="35">
                  <c:v>11.181479834332393</c:v>
                </c:pt>
                <c:pt idx="36">
                  <c:v>11.493084796481716</c:v>
                </c:pt>
                <c:pt idx="37">
                  <c:v>11.804274741856082</c:v>
                </c:pt>
                <c:pt idx="38">
                  <c:v>12.11505133115195</c:v>
                </c:pt>
                <c:pt idx="39">
                  <c:v>12.425416212861835</c:v>
                </c:pt>
                <c:pt idx="40">
                  <c:v>12.735371023340745</c:v>
                </c:pt>
                <c:pt idx="41">
                  <c:v>13.044917386871932</c:v>
                </c:pt>
                <c:pt idx="42">
                  <c:v>13.354056915731961</c:v>
                </c:pt>
                <c:pt idx="43">
                  <c:v>13.662791210255111</c:v>
                </c:pt>
                <c:pt idx="44">
                  <c:v>13.971121858897105</c:v>
                </c:pt>
                <c:pt idx="45">
                  <c:v>14.279050438298194</c:v>
                </c:pt>
                <c:pt idx="46">
                  <c:v>14.586578513345602</c:v>
                </c:pt>
                <c:pt idx="47">
                  <c:v>14.893707637235329</c:v>
                </c:pt>
                <c:pt idx="48">
                  <c:v>15.200439351533337</c:v>
                </c:pt>
                <c:pt idx="49">
                  <c:v>15.506775186236123</c:v>
                </c:pt>
                <c:pt idx="50">
                  <c:v>15.812716659830686</c:v>
                </c:pt>
                <c:pt idx="51">
                  <c:v>16.118265279353899</c:v>
                </c:pt>
                <c:pt idx="52">
                  <c:v>16.423422540451295</c:v>
                </c:pt>
                <c:pt idx="53">
                  <c:v>16.728189927435281</c:v>
                </c:pt>
                <c:pt idx="54">
                  <c:v>17.032568913342775</c:v>
                </c:pt>
                <c:pt idx="55">
                  <c:v>17.336560959992305</c:v>
                </c:pt>
                <c:pt idx="56">
                  <c:v>17.640167518040538</c:v>
                </c:pt>
                <c:pt idx="57">
                  <c:v>17.943390027038276</c:v>
                </c:pt>
                <c:pt idx="58">
                  <c:v>18.24622991548593</c:v>
                </c:pt>
                <c:pt idx="59">
                  <c:v>18.548688600888461</c:v>
                </c:pt>
                <c:pt idx="60">
                  <c:v>18.850767489809819</c:v>
                </c:pt>
                <c:pt idx="61">
                  <c:v>19.152467977926865</c:v>
                </c:pt>
                <c:pt idx="62">
                  <c:v>19.453791450082807</c:v>
                </c:pt>
                <c:pt idx="63">
                  <c:v>19.754739280340154</c:v>
                </c:pt>
                <c:pt idx="64">
                  <c:v>20.05531283203317</c:v>
                </c:pt>
                <c:pt idx="65">
                  <c:v>20.355513457819885</c:v>
                </c:pt>
                <c:pt idx="66">
                  <c:v>20.655342499733635</c:v>
                </c:pt>
                <c:pt idx="67">
                  <c:v>20.954801289234144</c:v>
                </c:pt>
                <c:pt idx="68">
                  <c:v>21.253891147258162</c:v>
                </c:pt>
                <c:pt idx="69">
                  <c:v>21.552613384269684</c:v>
                </c:pt>
                <c:pt idx="70">
                  <c:v>21.850969300309714</c:v>
                </c:pt>
                <c:pt idx="71">
                  <c:v>22.148960185045645</c:v>
                </c:pt>
                <c:pt idx="72">
                  <c:v>22.446587317820196</c:v>
                </c:pt>
                <c:pt idx="73">
                  <c:v>22.743851967699957</c:v>
                </c:pt>
                <c:pt idx="74">
                  <c:v>23.040755393523554</c:v>
                </c:pt>
                <c:pt idx="75">
                  <c:v>23.337298843949409</c:v>
                </c:pt>
                <c:pt idx="76">
                  <c:v>23.633483557503123</c:v>
                </c:pt>
                <c:pt idx="77">
                  <c:v>23.92931076262451</c:v>
                </c:pt>
                <c:pt idx="78">
                  <c:v>24.224781677714237</c:v>
                </c:pt>
                <c:pt idx="79">
                  <c:v>24.519897511180133</c:v>
                </c:pt>
                <c:pt idx="80">
                  <c:v>24.814659461483146</c:v>
                </c:pt>
                <c:pt idx="81">
                  <c:v>25.10906871718295</c:v>
                </c:pt>
                <c:pt idx="82">
                  <c:v>25.403126456983234</c:v>
                </c:pt>
                <c:pt idx="83">
                  <c:v>25.69683384977667</c:v>
                </c:pt>
                <c:pt idx="84">
                  <c:v>25.990192054689548</c:v>
                </c:pt>
                <c:pt idx="85">
                  <c:v>26.283202221126114</c:v>
                </c:pt>
                <c:pt idx="86">
                  <c:v>26.575865488812614</c:v>
                </c:pt>
                <c:pt idx="87">
                  <c:v>26.868182987841024</c:v>
                </c:pt>
                <c:pt idx="88">
                  <c:v>27.160155838712523</c:v>
                </c:pt>
                <c:pt idx="89">
                  <c:v>27.451785152380651</c:v>
                </c:pt>
                <c:pt idx="90">
                  <c:v>27.74307203029424</c:v>
                </c:pt>
                <c:pt idx="91">
                  <c:v>28.034017564440031</c:v>
                </c:pt>
                <c:pt idx="92">
                  <c:v>28.324622837385078</c:v>
                </c:pt>
                <c:pt idx="93">
                  <c:v>28.614888922318883</c:v>
                </c:pt>
                <c:pt idx="94">
                  <c:v>28.904816883095283</c:v>
                </c:pt>
                <c:pt idx="95">
                  <c:v>29.194407774274108</c:v>
                </c:pt>
                <c:pt idx="96">
                  <c:v>29.483662641162624</c:v>
                </c:pt>
                <c:pt idx="97">
                  <c:v>29.772582519856723</c:v>
                </c:pt>
                <c:pt idx="98">
                  <c:v>30.061168437281928</c:v>
                </c:pt>
                <c:pt idx="99">
                  <c:v>30.349421411234179</c:v>
                </c:pt>
                <c:pt idx="100">
                  <c:v>30.637342450420409</c:v>
                </c:pt>
                <c:pt idx="101">
                  <c:v>30.924932554498945</c:v>
                </c:pt>
                <c:pt idx="102">
                  <c:v>31.212192714119698</c:v>
                </c:pt>
                <c:pt idx="103">
                  <c:v>31.499123910964197</c:v>
                </c:pt>
                <c:pt idx="104">
                  <c:v>31.78572711778542</c:v>
                </c:pt>
                <c:pt idx="105">
                  <c:v>32.072003298447484</c:v>
                </c:pt>
                <c:pt idx="106">
                  <c:v>32.357953407965155</c:v>
                </c:pt>
                <c:pt idx="107">
                  <c:v>32.643578392543212</c:v>
                </c:pt>
                <c:pt idx="108">
                  <c:v>32.92887918961565</c:v>
                </c:pt>
                <c:pt idx="109">
                  <c:v>33.213856727884746</c:v>
                </c:pt>
                <c:pt idx="110">
                  <c:v>33.498511927359999</c:v>
                </c:pt>
                <c:pt idx="111">
                  <c:v>33.782845699396923</c:v>
                </c:pt>
                <c:pt idx="112">
                  <c:v>34.066858946735721</c:v>
                </c:pt>
                <c:pt idx="113">
                  <c:v>34.350552563539836</c:v>
                </c:pt>
                <c:pt idx="114">
                  <c:v>34.633927435434394</c:v>
                </c:pt>
                <c:pt idx="115">
                  <c:v>34.916984439544542</c:v>
                </c:pt>
                <c:pt idx="116">
                  <c:v>35.199724444533679</c:v>
                </c:pt>
                <c:pt idx="117">
                  <c:v>35.48214831064157</c:v>
                </c:pt>
                <c:pt idx="118">
                  <c:v>35.764256889722425</c:v>
                </c:pt>
                <c:pt idx="119">
                  <c:v>36.046051025282821</c:v>
                </c:pt>
                <c:pt idx="120">
                  <c:v>36.327531552519616</c:v>
                </c:pt>
                <c:pt idx="121">
                  <c:v>36.608699298357713</c:v>
                </c:pt>
                <c:pt idx="122">
                  <c:v>36.889555081487828</c:v>
                </c:pt>
                <c:pt idx="123">
                  <c:v>37.170099712404138</c:v>
                </c:pt>
                <c:pt idx="124">
                  <c:v>37.450333993441902</c:v>
                </c:pt>
                <c:pt idx="125">
                  <c:v>37.730258718815008</c:v>
                </c:pt>
                <c:pt idx="126">
                  <c:v>38.009874674653489</c:v>
                </c:pt>
                <c:pt idx="127">
                  <c:v>38.289182639040973</c:v>
                </c:pt>
                <c:pt idx="128">
                  <c:v>38.568183382052112</c:v>
                </c:pt>
                <c:pt idx="129">
                  <c:v>38.846877665789961</c:v>
                </c:pt>
                <c:pt idx="130">
                  <c:v>39.125266244423337</c:v>
                </c:pt>
                <c:pt idx="131">
                  <c:v>39.403349864224147</c:v>
                </c:pt>
                <c:pt idx="132">
                  <c:v>39.681129263604682</c:v>
                </c:pt>
                <c:pt idx="133">
                  <c:v>39.958605173154929</c:v>
                </c:pt>
                <c:pt idx="134">
                  <c:v>40.235778315679823</c:v>
                </c:pt>
                <c:pt idx="135">
                  <c:v>40.512649406236513</c:v>
                </c:pt>
                <c:pt idx="136">
                  <c:v>40.78921915217164</c:v>
                </c:pt>
                <c:pt idx="137">
                  <c:v>41.06548825315857</c:v>
                </c:pt>
                <c:pt idx="138">
                  <c:v>41.34145740123467</c:v>
                </c:pt>
                <c:pt idx="139">
                  <c:v>41.617127280838559</c:v>
                </c:pt>
                <c:pt idx="140">
                  <c:v>41.892498568847401</c:v>
                </c:pt>
                <c:pt idx="141">
                  <c:v>42.167571934614159</c:v>
                </c:pt>
                <c:pt idx="142">
                  <c:v>42.442348040004937</c:v>
                </c:pt>
                <c:pt idx="143">
                  <c:v>42.716827539436274</c:v>
                </c:pt>
                <c:pt idx="144">
                  <c:v>42.991011079912504</c:v>
                </c:pt>
                <c:pt idx="145">
                  <c:v>43.264899301063117</c:v>
                </c:pt>
                <c:pt idx="146">
                  <c:v>43.538492835180158</c:v>
                </c:pt>
                <c:pt idx="147">
                  <c:v>43.811792307255665</c:v>
                </c:pt>
                <c:pt idx="148">
                  <c:v>44.084798335019137</c:v>
                </c:pt>
                <c:pt idx="149">
                  <c:v>44.357511528975031</c:v>
                </c:pt>
                <c:pt idx="150">
                  <c:v>44.629932492440297</c:v>
                </c:pt>
                <c:pt idx="151">
                  <c:v>44.902061821581981</c:v>
                </c:pt>
                <c:pt idx="152">
                  <c:v>45.173900105454834</c:v>
                </c:pt>
                <c:pt idx="153">
                  <c:v>45.445447926039002</c:v>
                </c:pt>
                <c:pt idx="154">
                  <c:v>45.716705858277756</c:v>
                </c:pt>
                <c:pt idx="155">
                  <c:v>45.987674470115252</c:v>
                </c:pt>
                <c:pt idx="156">
                  <c:v>46.258354322534373</c:v>
                </c:pt>
                <c:pt idx="157">
                  <c:v>46.528745969594603</c:v>
                </c:pt>
                <c:pt idx="158">
                  <c:v>46.79884995846998</c:v>
                </c:pt>
                <c:pt idx="159">
                  <c:v>47.068666829487093</c:v>
                </c:pt>
                <c:pt idx="160">
                  <c:v>47.338197116163137</c:v>
                </c:pt>
                <c:pt idx="161">
                  <c:v>47.607441345244041</c:v>
                </c:pt>
                <c:pt idx="162">
                  <c:v>47.876400036742645</c:v>
                </c:pt>
                <c:pt idx="163">
                  <c:v>48.145073703976955</c:v>
                </c:pt>
                <c:pt idx="164">
                  <c:v>48.413462853608451</c:v>
                </c:pt>
                <c:pt idx="165">
                  <c:v>48.681567985680466</c:v>
                </c:pt>
                <c:pt idx="166">
                  <c:v>48.949389593656633</c:v>
                </c:pt>
                <c:pt idx="167">
                  <c:v>49.216928164459411</c:v>
                </c:pt>
                <c:pt idx="168">
                  <c:v>49.484184178508656</c:v>
                </c:pt>
                <c:pt idx="169">
                  <c:v>49.751158109760276</c:v>
                </c:pt>
                <c:pt idx="170">
                  <c:v>50.017850425744953</c:v>
                </c:pt>
                <c:pt idx="171">
                  <c:v>50.284261587606942</c:v>
                </c:pt>
                <c:pt idx="172">
                  <c:v>50.550392050142932</c:v>
                </c:pt>
                <c:pt idx="173">
                  <c:v>50.816242261840969</c:v>
                </c:pt>
                <c:pt idx="174">
                  <c:v>51.081812664919482</c:v>
                </c:pt>
                <c:pt idx="175">
                  <c:v>51.34710369536635</c:v>
                </c:pt>
                <c:pt idx="176">
                  <c:v>51.612115782978037</c:v>
                </c:pt>
                <c:pt idx="177">
                  <c:v>51.876849351398832</c:v>
                </c:pt>
                <c:pt idx="178">
                  <c:v>52.14130481816013</c:v>
                </c:pt>
                <c:pt idx="179">
                  <c:v>52.405482594719786</c:v>
                </c:pt>
                <c:pt idx="180">
                  <c:v>52.669383086501547</c:v>
                </c:pt>
                <c:pt idx="181">
                  <c:v>52.933006692934555</c:v>
                </c:pt>
                <c:pt idx="182">
                  <c:v>53.196353807492919</c:v>
                </c:pt>
                <c:pt idx="183">
                  <c:v>53.459424817735325</c:v>
                </c:pt>
                <c:pt idx="184">
                  <c:v>53.722220105344775</c:v>
                </c:pt>
                <c:pt idx="185">
                  <c:v>53.984740046168319</c:v>
                </c:pt>
                <c:pt idx="186">
                  <c:v>54.246985010256921</c:v>
                </c:pt>
                <c:pt idx="187">
                  <c:v>54.508955361905343</c:v>
                </c:pt>
                <c:pt idx="188">
                  <c:v>54.770651459692111</c:v>
                </c:pt>
                <c:pt idx="189">
                  <c:v>55.032073656519529</c:v>
                </c:pt>
                <c:pt idx="190">
                  <c:v>55.29322229965377</c:v>
                </c:pt>
                <c:pt idx="191">
                  <c:v>55.554097730765037</c:v>
                </c:pt>
                <c:pt idx="192">
                  <c:v>55.814700285967731</c:v>
                </c:pt>
                <c:pt idx="193">
                  <c:v>56.075030295860749</c:v>
                </c:pt>
                <c:pt idx="194">
                  <c:v>56.335088085567762</c:v>
                </c:pt>
                <c:pt idx="195">
                  <c:v>56.594873974777599</c:v>
                </c:pt>
                <c:pt idx="196">
                  <c:v>56.854388277784679</c:v>
                </c:pt>
                <c:pt idx="197">
                  <c:v>57.113631303529445</c:v>
                </c:pt>
                <c:pt idx="198">
                  <c:v>57.372603355638908</c:v>
                </c:pt>
                <c:pt idx="199">
                  <c:v>57.6313047324672</c:v>
                </c:pt>
                <c:pt idx="200">
                  <c:v>57.889735727136177</c:v>
                </c:pt>
                <c:pt idx="201">
                  <c:v>58.147896627576074</c:v>
                </c:pt>
                <c:pt idx="202">
                  <c:v>58.405787716566195</c:v>
                </c:pt>
                <c:pt idx="203">
                  <c:v>58.663409271775613</c:v>
                </c:pt>
                <c:pt idx="204">
                  <c:v>58.920761565803964</c:v>
                </c:pt>
                <c:pt idx="205">
                  <c:v>59.177844866222223</c:v>
                </c:pt>
                <c:pt idx="206">
                  <c:v>59.434659435613533</c:v>
                </c:pt>
                <c:pt idx="207">
                  <c:v>59.69120553161406</c:v>
                </c:pt>
                <c:pt idx="208">
                  <c:v>59.947483406953864</c:v>
                </c:pt>
                <c:pt idx="209">
                  <c:v>60.203493309497823</c:v>
                </c:pt>
                <c:pt idx="210">
                  <c:v>60.459235482286523</c:v>
                </c:pt>
                <c:pt idx="211">
                  <c:v>60.71471016357723</c:v>
                </c:pt>
                <c:pt idx="212">
                  <c:v>60.969917586884833</c:v>
                </c:pt>
                <c:pt idx="213">
                  <c:v>61.224857981022829</c:v>
                </c:pt>
                <c:pt idx="214">
                  <c:v>61.479531570144296</c:v>
                </c:pt>
                <c:pt idx="215">
                  <c:v>61.733938573782886</c:v>
                </c:pt>
                <c:pt idx="216">
                  <c:v>61.988079206893815</c:v>
                </c:pt>
                <c:pt idx="217">
                  <c:v>62.241953679894863</c:v>
                </c:pt>
                <c:pt idx="218">
                  <c:v>62.49556219870739</c:v>
                </c:pt>
                <c:pt idx="219">
                  <c:v>62.748904964797305</c:v>
                </c:pt>
                <c:pt idx="220">
                  <c:v>63.001982175216064</c:v>
                </c:pt>
                <c:pt idx="221">
                  <c:v>63.254794022641647</c:v>
                </c:pt>
                <c:pt idx="222">
                  <c:v>63.507340695419543</c:v>
                </c:pt>
                <c:pt idx="223">
                  <c:v>63.759622377603684</c:v>
                </c:pt>
                <c:pt idx="224">
                  <c:v>64.011639248997369</c:v>
                </c:pt>
                <c:pt idx="225">
                  <c:v>64.263391485194234</c:v>
                </c:pt>
                <c:pt idx="226">
                  <c:v>64.514879257619057</c:v>
                </c:pt>
                <c:pt idx="227">
                  <c:v>64.766102733568715</c:v>
                </c:pt>
                <c:pt idx="228">
                  <c:v>65.017062076252941</c:v>
                </c:pt>
                <c:pt idx="229">
                  <c:v>65.267757444835183</c:v>
                </c:pt>
                <c:pt idx="230">
                  <c:v>65.518188994473334</c:v>
                </c:pt>
                <c:pt idx="231">
                  <c:v>65.7683568763605</c:v>
                </c:pt>
                <c:pt idx="232">
                  <c:v>66.018261237765628</c:v>
                </c:pt>
                <c:pt idx="233">
                  <c:v>66.267902222074213</c:v>
                </c:pt>
                <c:pt idx="234">
                  <c:v>66.517279968828831</c:v>
                </c:pt>
                <c:pt idx="235">
                  <c:v>66.766394613769762</c:v>
                </c:pt>
                <c:pt idx="236">
                  <c:v>67.015246288875389</c:v>
                </c:pt>
                <c:pt idx="237">
                  <c:v>67.263835122402696</c:v>
                </c:pt>
                <c:pt idx="238">
                  <c:v>67.512161238927632</c:v>
                </c:pt>
                <c:pt idx="239">
                  <c:v>67.760224759385395</c:v>
                </c:pt>
                <c:pt idx="240">
                  <c:v>68.008025801110719</c:v>
                </c:pt>
                <c:pt idx="241">
                  <c:v>68.255564477878011</c:v>
                </c:pt>
                <c:pt idx="242">
                  <c:v>68.502840899941475</c:v>
                </c:pt>
                <c:pt idx="243">
                  <c:v>68.749855174075165</c:v>
                </c:pt>
                <c:pt idx="244">
                  <c:v>68.996607403612899</c:v>
                </c:pt>
                <c:pt idx="245">
                  <c:v>69.243097688488163</c:v>
                </c:pt>
                <c:pt idx="246">
                  <c:v>69.489326125273877</c:v>
                </c:pt>
                <c:pt idx="247">
                  <c:v>69.735292807222109</c:v>
                </c:pt>
                <c:pt idx="248">
                  <c:v>69.980997824303699</c:v>
                </c:pt>
                <c:pt idx="249">
                  <c:v>70.226441263247779</c:v>
                </c:pt>
                <c:pt idx="250">
                  <c:v>70.471623207581189</c:v>
                </c:pt>
                <c:pt idx="251">
                  <c:v>70.71654373766782</c:v>
                </c:pt>
                <c:pt idx="252">
                  <c:v>70.961202930747817</c:v>
                </c:pt>
                <c:pt idx="253">
                  <c:v>71.205600860976759</c:v>
                </c:pt>
                <c:pt idx="254">
                  <c:v>71.449737599464612</c:v>
                </c:pt>
                <c:pt idx="255">
                  <c:v>71.693613214314709</c:v>
                </c:pt>
                <c:pt idx="256">
                  <c:v>71.937227770662489</c:v>
                </c:pt>
                <c:pt idx="257">
                  <c:v>72.180581330714219</c:v>
                </c:pt>
                <c:pt idx="258">
                  <c:v>72.423673953785567</c:v>
                </c:pt>
                <c:pt idx="259">
                  <c:v>72.666505696340025</c:v>
                </c:pt>
                <c:pt idx="260">
                  <c:v>72.909076612027278</c:v>
                </c:pt>
                <c:pt idx="261">
                  <c:v>73.151386751721361</c:v>
                </c:pt>
                <c:pt idx="262">
                  <c:v>73.393436163558761</c:v>
                </c:pt>
                <c:pt idx="263">
                  <c:v>73.635224892976368</c:v>
                </c:pt>
                <c:pt idx="264">
                  <c:v>73.876752982749295</c:v>
                </c:pt>
                <c:pt idx="265">
                  <c:v>74.118020473028551</c:v>
                </c:pt>
                <c:pt idx="266">
                  <c:v>74.359027401378569</c:v>
                </c:pt>
                <c:pt idx="267">
                  <c:v>74.599773802814653</c:v>
                </c:pt>
                <c:pt idx="268">
                  <c:v>74.840259709840197</c:v>
                </c:pt>
                <c:pt idx="269">
                  <c:v>75.080485152483845</c:v>
                </c:pt>
                <c:pt idx="270">
                  <c:v>75.320450158336442</c:v>
                </c:pt>
              </c:numCache>
            </c:numRef>
          </c:xVal>
          <c:yVal>
            <c:numRef>
              <c:f>'13ft'!$H$19:$H$289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75632"/>
        <c:axId val="639876024"/>
      </c:scatterChart>
      <c:valAx>
        <c:axId val="63987563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6024"/>
        <c:crosses val="max"/>
        <c:crossBetween val="midCat"/>
        <c:majorUnit val="2"/>
      </c:valAx>
      <c:valAx>
        <c:axId val="63987602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563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'14ft'!$E$18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0.33087051785518667</c:v>
                </c:pt>
                <c:pt idx="2">
                  <c:v>0.66125433349592977</c:v>
                </c:pt>
                <c:pt idx="3">
                  <c:v>0.99115357975951035</c:v>
                </c:pt>
                <c:pt idx="4">
                  <c:v>1.3205703743841695</c:v>
                </c:pt>
                <c:pt idx="5">
                  <c:v>1.6495068201065326</c:v>
                </c:pt>
                <c:pt idx="6">
                  <c:v>1.9779650047579471</c:v>
                </c:pt>
                <c:pt idx="7">
                  <c:v>2.3059470013597458</c:v>
                </c:pt>
                <c:pt idx="8">
                  <c:v>2.6334548682174486</c:v>
                </c:pt>
                <c:pt idx="9">
                  <c:v>2.9604906490139191</c:v>
                </c:pt>
                <c:pt idx="10">
                  <c:v>3.2870563729014877</c:v>
                </c:pt>
                <c:pt idx="11">
                  <c:v>3.6131540545930521</c:v>
                </c:pt>
                <c:pt idx="12">
                  <c:v>3.9387856944521746</c:v>
                </c:pt>
                <c:pt idx="13">
                  <c:v>4.2639532785821839</c:v>
                </c:pt>
                <c:pt idx="14">
                  <c:v>4.5886587789142936</c:v>
                </c:pt>
                <c:pt idx="15">
                  <c:v>4.9129041532947557</c:v>
                </c:pt>
                <c:pt idx="16">
                  <c:v>5.2366913455710566</c:v>
                </c:pt>
                <c:pt idx="17">
                  <c:v>5.5600222856771717</c:v>
                </c:pt>
                <c:pt idx="18">
                  <c:v>5.8828988897178851</c:v>
                </c:pt>
                <c:pt idx="19">
                  <c:v>6.2053230600521951</c:v>
                </c:pt>
                <c:pt idx="20">
                  <c:v>6.5272966853758101</c:v>
                </c:pt>
                <c:pt idx="21">
                  <c:v>6.8488216408027514</c:v>
                </c:pt>
                <c:pt idx="22">
                  <c:v>7.1698997879460737</c:v>
                </c:pt>
                <c:pt idx="23">
                  <c:v>7.4905329749977136</c:v>
                </c:pt>
                <c:pt idx="24">
                  <c:v>7.8107230368074783</c:v>
                </c:pt>
                <c:pt idx="25">
                  <c:v>8.1304717949611884</c:v>
                </c:pt>
                <c:pt idx="26">
                  <c:v>8.4497810578579866</c:v>
                </c:pt>
                <c:pt idx="27">
                  <c:v>8.7686526207868116</c:v>
                </c:pt>
                <c:pt idx="28">
                  <c:v>9.0870882660020715</c:v>
                </c:pt>
                <c:pt idx="29">
                  <c:v>9.4050897627985073</c:v>
                </c:pt>
                <c:pt idx="30">
                  <c:v>9.7226588675852668</c:v>
                </c:pt>
                <c:pt idx="31">
                  <c:v>10.039797323959194</c:v>
                </c:pt>
                <c:pt idx="32">
                  <c:v>10.356506862777355</c:v>
                </c:pt>
                <c:pt idx="33">
                  <c:v>10.672789202228806</c:v>
                </c:pt>
                <c:pt idx="34">
                  <c:v>10.988646047905602</c:v>
                </c:pt>
                <c:pt idx="35">
                  <c:v>11.304079092873081</c:v>
                </c:pt>
                <c:pt idx="36">
                  <c:v>11.619090017739413</c:v>
                </c:pt>
                <c:pt idx="37">
                  <c:v>11.93368049072444</c:v>
                </c:pt>
                <c:pt idx="38">
                  <c:v>12.247852167727794</c:v>
                </c:pt>
                <c:pt idx="39">
                  <c:v>12.561606692396342</c:v>
                </c:pt>
                <c:pt idx="40">
                  <c:v>12.874945696190926</c:v>
                </c:pt>
                <c:pt idx="41">
                  <c:v>13.187870798452433</c:v>
                </c:pt>
                <c:pt idx="42">
                  <c:v>13.500383606467205</c:v>
                </c:pt>
                <c:pt idx="43">
                  <c:v>13.812485715531782</c:v>
                </c:pt>
                <c:pt idx="44">
                  <c:v>14.124178709017009</c:v>
                </c:pt>
                <c:pt idx="45">
                  <c:v>14.435464158431506</c:v>
                </c:pt>
                <c:pt idx="46">
                  <c:v>14.746343623484501</c:v>
                </c:pt>
                <c:pt idx="47">
                  <c:v>15.056818652148062</c:v>
                </c:pt>
                <c:pt idx="48">
                  <c:v>15.366890780718704</c:v>
                </c:pt>
                <c:pt idx="49">
                  <c:v>15.676561533878418</c:v>
                </c:pt>
                <c:pt idx="50">
                  <c:v>15.985832424755097</c:v>
                </c:pt>
                <c:pt idx="51">
                  <c:v>16.294704954982382</c:v>
                </c:pt>
                <c:pt idx="52">
                  <c:v>16.603180614758955</c:v>
                </c:pt>
                <c:pt idx="53">
                  <c:v>16.911260882907253</c:v>
                </c:pt>
                <c:pt idx="54">
                  <c:v>17.21894722693164</c:v>
                </c:pt>
                <c:pt idx="55">
                  <c:v>17.526241103076035</c:v>
                </c:pt>
                <c:pt idx="56">
                  <c:v>17.833143956381008</c:v>
                </c:pt>
                <c:pt idx="57">
                  <c:v>18.13965722074035</c:v>
                </c:pt>
                <c:pt idx="58">
                  <c:v>18.445782318957132</c:v>
                </c:pt>
                <c:pt idx="59">
                  <c:v>18.751520662799255</c:v>
                </c:pt>
                <c:pt idx="60">
                  <c:v>19.056873653054492</c:v>
                </c:pt>
                <c:pt idx="61">
                  <c:v>19.36184267958507</c:v>
                </c:pt>
                <c:pt idx="62">
                  <c:v>19.666429121381743</c:v>
                </c:pt>
                <c:pt idx="63">
                  <c:v>19.970634346617398</c:v>
                </c:pt>
                <c:pt idx="64">
                  <c:v>20.274459712700221</c:v>
                </c:pt>
                <c:pt idx="65">
                  <c:v>20.57790656632638</c:v>
                </c:pt>
                <c:pt idx="66">
                  <c:v>20.880976243532277</c:v>
                </c:pt>
                <c:pt idx="67">
                  <c:v>21.183670069746366</c:v>
                </c:pt>
                <c:pt idx="68">
                  <c:v>21.485989359840531</c:v>
                </c:pt>
                <c:pt idx="69">
                  <c:v>21.78793541818105</c:v>
                </c:pt>
                <c:pt idx="70">
                  <c:v>22.089509538679142</c:v>
                </c:pt>
                <c:pt idx="71">
                  <c:v>22.390713004841121</c:v>
                </c:pt>
                <c:pt idx="72">
                  <c:v>22.69154708981814</c:v>
                </c:pt>
                <c:pt idx="73">
                  <c:v>22.992013056455551</c:v>
                </c:pt>
                <c:pt idx="74">
                  <c:v>23.292112157341887</c:v>
                </c:pt>
                <c:pt idx="75">
                  <c:v>23.591845634857478</c:v>
                </c:pt>
                <c:pt idx="76">
                  <c:v>23.891214721222688</c:v>
                </c:pt>
                <c:pt idx="77">
                  <c:v>24.19022063854581</c:v>
                </c:pt>
                <c:pt idx="78">
                  <c:v>24.488864598870599</c:v>
                </c:pt>
                <c:pt idx="79">
                  <c:v>24.787147804223483</c:v>
                </c:pt>
                <c:pt idx="80">
                  <c:v>25.085071446660418</c:v>
                </c:pt>
                <c:pt idx="81">
                  <c:v>25.382636708313434</c:v>
                </c:pt>
                <c:pt idx="82">
                  <c:v>25.679844761436861</c:v>
                </c:pt>
                <c:pt idx="83">
                  <c:v>25.976696768453234</c:v>
                </c:pt>
                <c:pt idx="84">
                  <c:v>26.27319388199891</c:v>
                </c:pt>
                <c:pt idx="85">
                  <c:v>26.569337244969379</c:v>
                </c:pt>
                <c:pt idx="86">
                  <c:v>26.865127990564293</c:v>
                </c:pt>
                <c:pt idx="87">
                  <c:v>27.160567242332203</c:v>
                </c:pt>
                <c:pt idx="88">
                  <c:v>27.455656114215042</c:v>
                </c:pt>
                <c:pt idx="89">
                  <c:v>27.750395710592322</c:v>
                </c:pt>
                <c:pt idx="90">
                  <c:v>28.044787126325087</c:v>
                </c:pt>
                <c:pt idx="91">
                  <c:v>28.338831446799599</c:v>
                </c:pt>
                <c:pt idx="92">
                  <c:v>28.632529747970789</c:v>
                </c:pt>
                <c:pt idx="93">
                  <c:v>28.925883096405471</c:v>
                </c:pt>
                <c:pt idx="94">
                  <c:v>29.218892549325314</c:v>
                </c:pt>
                <c:pt idx="95">
                  <c:v>29.511559154649603</c:v>
                </c:pt>
                <c:pt idx="96">
                  <c:v>29.803883951037768</c:v>
                </c:pt>
                <c:pt idx="97">
                  <c:v>30.095867967931721</c:v>
                </c:pt>
                <c:pt idx="98">
                  <c:v>30.387512225597956</c:v>
                </c:pt>
                <c:pt idx="99">
                  <c:v>30.678817735169492</c:v>
                </c:pt>
                <c:pt idx="100">
                  <c:v>30.969785498687592</c:v>
                </c:pt>
                <c:pt idx="101">
                  <c:v>31.260416509143315</c:v>
                </c:pt>
                <c:pt idx="102">
                  <c:v>31.550711750518879</c:v>
                </c:pt>
                <c:pt idx="103">
                  <c:v>31.840672197828855</c:v>
                </c:pt>
                <c:pt idx="104">
                  <c:v>32.130298817161197</c:v>
                </c:pt>
                <c:pt idx="105">
                  <c:v>32.419592565718119</c:v>
                </c:pt>
                <c:pt idx="106">
                  <c:v>32.708554391856801</c:v>
                </c:pt>
                <c:pt idx="107">
                  <c:v>32.997185235129948</c:v>
                </c:pt>
                <c:pt idx="108">
                  <c:v>33.285486026326225</c:v>
                </c:pt>
                <c:pt idx="109">
                  <c:v>33.573457687510555</c:v>
                </c:pt>
                <c:pt idx="110">
                  <c:v>33.861101132064263</c:v>
                </c:pt>
                <c:pt idx="111">
                  <c:v>34.148417264725104</c:v>
                </c:pt>
                <c:pt idx="112">
                  <c:v>34.435406981627203</c:v>
                </c:pt>
                <c:pt idx="113">
                  <c:v>34.72207117034084</c:v>
                </c:pt>
                <c:pt idx="114">
                  <c:v>35.008410709912141</c:v>
                </c:pt>
                <c:pt idx="115">
                  <c:v>35.294426470902671</c:v>
                </c:pt>
                <c:pt idx="116">
                  <c:v>35.580119315428945</c:v>
                </c:pt>
                <c:pt idx="117">
                  <c:v>35.865490097201814</c:v>
                </c:pt>
                <c:pt idx="118">
                  <c:v>36.150539661565787</c:v>
                </c:pt>
                <c:pt idx="119">
                  <c:v>36.435268845538268</c:v>
                </c:pt>
                <c:pt idx="120">
                  <c:v>36.719678477848703</c:v>
                </c:pt>
                <c:pt idx="121">
                  <c:v>37.003769378977687</c:v>
                </c:pt>
                <c:pt idx="122">
                  <c:v>37.287542361195968</c:v>
                </c:pt>
                <c:pt idx="123">
                  <c:v>37.570998228603408</c:v>
                </c:pt>
                <c:pt idx="124">
                  <c:v>37.854137777167892</c:v>
                </c:pt>
                <c:pt idx="125">
                  <c:v>38.136961794764176</c:v>
                </c:pt>
                <c:pt idx="126">
                  <c:v>38.419471061212676</c:v>
                </c:pt>
                <c:pt idx="127">
                  <c:v>38.701666348318234</c:v>
                </c:pt>
                <c:pt idx="128">
                  <c:v>38.983548419908843</c:v>
                </c:pt>
                <c:pt idx="129">
                  <c:v>39.265118031874309</c:v>
                </c:pt>
                <c:pt idx="130">
                  <c:v>39.546375932204924</c:v>
                </c:pt>
                <c:pt idx="131">
                  <c:v>39.827322861030076</c:v>
                </c:pt>
                <c:pt idx="132">
                  <c:v>40.107959550656865</c:v>
                </c:pt>
                <c:pt idx="133">
                  <c:v>40.388286725608666</c:v>
                </c:pt>
                <c:pt idx="134">
                  <c:v>40.668305102663716</c:v>
                </c:pt>
                <c:pt idx="135">
                  <c:v>40.948015390893666</c:v>
                </c:pt>
                <c:pt idx="136">
                  <c:v>41.227418291702122</c:v>
                </c:pt>
                <c:pt idx="137">
                  <c:v>41.50651449886319</c:v>
                </c:pt>
                <c:pt idx="138">
                  <c:v>41.785304698560026</c:v>
                </c:pt>
                <c:pt idx="139">
                  <c:v>42.063789569423371</c:v>
                </c:pt>
                <c:pt idx="140">
                  <c:v>42.341969782570111</c:v>
                </c:pt>
                <c:pt idx="141">
                  <c:v>42.619846001641839</c:v>
                </c:pt>
                <c:pt idx="142">
                  <c:v>42.897418882843404</c:v>
                </c:pt>
                <c:pt idx="143">
                  <c:v>43.174689074981522</c:v>
                </c:pt>
                <c:pt idx="144">
                  <c:v>43.451657219503367</c:v>
                </c:pt>
                <c:pt idx="145">
                  <c:v>43.728323950535191</c:v>
                </c:pt>
                <c:pt idx="146">
                  <c:v>44.004689894920972</c:v>
                </c:pt>
                <c:pt idx="147">
                  <c:v>44.28075567226108</c:v>
                </c:pt>
                <c:pt idx="148">
                  <c:v>44.556521894950997</c:v>
                </c:pt>
                <c:pt idx="149">
                  <c:v>44.831989168220012</c:v>
                </c:pt>
                <c:pt idx="150">
                  <c:v>45.107158090170003</c:v>
                </c:pt>
                <c:pt idx="151">
                  <c:v>45.382029251814224</c:v>
                </c:pt>
                <c:pt idx="152">
                  <c:v>45.656603237116137</c:v>
                </c:pt>
                <c:pt idx="153">
                  <c:v>45.930880623028287</c:v>
                </c:pt>
                <c:pt idx="154">
                  <c:v>46.204861979531195</c:v>
                </c:pt>
                <c:pt idx="155">
                  <c:v>46.478547869672333</c:v>
                </c:pt>
                <c:pt idx="156">
                  <c:v>46.751938849605089</c:v>
                </c:pt>
                <c:pt idx="157">
                  <c:v>47.025035468627827</c:v>
                </c:pt>
                <c:pt idx="158">
                  <c:v>47.297838269222972</c:v>
                </c:pt>
                <c:pt idx="159">
                  <c:v>47.570347787096125</c:v>
                </c:pt>
                <c:pt idx="160">
                  <c:v>47.842564551215268</c:v>
                </c:pt>
                <c:pt idx="161">
                  <c:v>48.114489083849975</c:v>
                </c:pt>
                <c:pt idx="162">
                  <c:v>48.386121900610711</c:v>
                </c:pt>
                <c:pt idx="163">
                  <c:v>48.657463510488157</c:v>
                </c:pt>
                <c:pt idx="164">
                  <c:v>48.928514415892593</c:v>
                </c:pt>
                <c:pt idx="165">
                  <c:v>49.19927511269335</c:v>
                </c:pt>
                <c:pt idx="166">
                  <c:v>49.469746090258297</c:v>
                </c:pt>
                <c:pt idx="167">
                  <c:v>49.739927831493397</c:v>
                </c:pt>
                <c:pt idx="168">
                  <c:v>50.009820812882303</c:v>
                </c:pt>
                <c:pt idx="169">
                  <c:v>50.279425504526024</c:v>
                </c:pt>
                <c:pt idx="170">
                  <c:v>50.548742370182637</c:v>
                </c:pt>
                <c:pt idx="171">
                  <c:v>50.817771867307059</c:v>
                </c:pt>
                <c:pt idx="172">
                  <c:v>51.08651444709087</c:v>
                </c:pt>
                <c:pt idx="173">
                  <c:v>51.354970554502216</c:v>
                </c:pt>
                <c:pt idx="174">
                  <c:v>51.623140628325714</c:v>
                </c:pt>
                <c:pt idx="175">
                  <c:v>51.891025101202466</c:v>
                </c:pt>
                <c:pt idx="176">
                  <c:v>52.15862439967011</c:v>
                </c:pt>
                <c:pt idx="177">
                  <c:v>52.425938944202926</c:v>
                </c:pt>
                <c:pt idx="178">
                  <c:v>52.692969149251979</c:v>
                </c:pt>
                <c:pt idx="179">
                  <c:v>52.959715423285346</c:v>
                </c:pt>
                <c:pt idx="180">
                  <c:v>53.226178168828376</c:v>
                </c:pt>
                <c:pt idx="181">
                  <c:v>53.492357782504008</c:v>
                </c:pt>
                <c:pt idx="182">
                  <c:v>53.758254655073138</c:v>
                </c:pt>
                <c:pt idx="183">
                  <c:v>54.023869171475049</c:v>
                </c:pt>
                <c:pt idx="184">
                  <c:v>54.289201710867871</c:v>
                </c:pt>
                <c:pt idx="185">
                  <c:v>54.554252646669106</c:v>
                </c:pt>
                <c:pt idx="186">
                  <c:v>54.819022346596192</c:v>
                </c:pt>
                <c:pt idx="187">
                  <c:v>55.083511172707112</c:v>
                </c:pt>
                <c:pt idx="188">
                  <c:v>55.347719481441068</c:v>
                </c:pt>
                <c:pt idx="189">
                  <c:v>55.611647623659159</c:v>
                </c:pt>
                <c:pt idx="190">
                  <c:v>55.875295944685149</c:v>
                </c:pt>
                <c:pt idx="191">
                  <c:v>56.13866478434624</c:v>
                </c:pt>
                <c:pt idx="192">
                  <c:v>56.401754477013895</c:v>
                </c:pt>
                <c:pt idx="193">
                  <c:v>56.664565351644718</c:v>
                </c:pt>
                <c:pt idx="194">
                  <c:v>56.927097731821327</c:v>
                </c:pt>
                <c:pt idx="195">
                  <c:v>57.189351935793312</c:v>
                </c:pt>
                <c:pt idx="196">
                  <c:v>57.45132827651819</c:v>
                </c:pt>
                <c:pt idx="197">
                  <c:v>57.713027061702398</c:v>
                </c:pt>
                <c:pt idx="198">
                  <c:v>57.974448593842325</c:v>
                </c:pt>
                <c:pt idx="199">
                  <c:v>58.235593170265361</c:v>
                </c:pt>
                <c:pt idx="200">
                  <c:v>58.496461083170985</c:v>
                </c:pt>
                <c:pt idx="201">
                  <c:v>58.757052619671853</c:v>
                </c:pt>
                <c:pt idx="202">
                  <c:v>59.017368061834929</c:v>
                </c:pt>
                <c:pt idx="203">
                  <c:v>59.277407686722611</c:v>
                </c:pt>
                <c:pt idx="204">
                  <c:v>59.5371717664339</c:v>
                </c:pt>
                <c:pt idx="205">
                  <c:v>59.796660568145569</c:v>
                </c:pt>
                <c:pt idx="206">
                  <c:v>60.055874354153332</c:v>
                </c:pt>
                <c:pt idx="207">
                  <c:v>60.314813381913055</c:v>
                </c:pt>
                <c:pt idx="208">
                  <c:v>60.573477904081933</c:v>
                </c:pt>
                <c:pt idx="209">
                  <c:v>60.831868168559708</c:v>
                </c:pt>
                <c:pt idx="210">
                  <c:v>61.089984418529873</c:v>
                </c:pt>
                <c:pt idx="211">
                  <c:v>61.347826892500855</c:v>
                </c:pt>
                <c:pt idx="212">
                  <c:v>61.605395824347248</c:v>
                </c:pt>
                <c:pt idx="213">
                  <c:v>61.862691443350982</c:v>
                </c:pt>
                <c:pt idx="214">
                  <c:v>62.119713974242529</c:v>
                </c:pt>
                <c:pt idx="215">
                  <c:v>62.376463637242068</c:v>
                </c:pt>
                <c:pt idx="216">
                  <c:v>62.63294064810065</c:v>
                </c:pt>
                <c:pt idx="217">
                  <c:v>62.889145218141351</c:v>
                </c:pt>
                <c:pt idx="218">
                  <c:v>63.145077554300393</c:v>
                </c:pt>
                <c:pt idx="219">
                  <c:v>63.400737859168252</c:v>
                </c:pt>
                <c:pt idx="220">
                  <c:v>63.656126331030741</c:v>
                </c:pt>
                <c:pt idx="221">
                  <c:v>63.911243163910072</c:v>
                </c:pt>
                <c:pt idx="222">
                  <c:v>64.166088547605867</c:v>
                </c:pt>
                <c:pt idx="223">
                  <c:v>64.420662667736181</c:v>
                </c:pt>
                <c:pt idx="224">
                  <c:v>64.674965705778405</c:v>
                </c:pt>
                <c:pt idx="225">
                  <c:v>64.928997839110252</c:v>
                </c:pt>
                <c:pt idx="226">
                  <c:v>65.18275924105059</c:v>
                </c:pt>
                <c:pt idx="227">
                  <c:v>65.43625008090028</c:v>
                </c:pt>
                <c:pt idx="228">
                  <c:v>65.689470523982976</c:v>
                </c:pt>
                <c:pt idx="229">
                  <c:v>65.942420731685885</c:v>
                </c:pt>
                <c:pt idx="230">
                  <c:v>66.195100861500393</c:v>
                </c:pt>
                <c:pt idx="231">
                  <c:v>66.447511067062763</c:v>
                </c:pt>
                <c:pt idx="232">
                  <c:v>66.699651498194655</c:v>
                </c:pt>
                <c:pt idx="233">
                  <c:v>66.95152230094368</c:v>
                </c:pt>
                <c:pt idx="234">
                  <c:v>67.203123617623817</c:v>
                </c:pt>
                <c:pt idx="235">
                  <c:v>67.454455586855801</c:v>
                </c:pt>
                <c:pt idx="236">
                  <c:v>67.705518343607451</c:v>
                </c:pt>
                <c:pt idx="237">
                  <c:v>67.956312019233906</c:v>
                </c:pt>
                <c:pt idx="238">
                  <c:v>68.20683674151779</c:v>
                </c:pt>
                <c:pt idx="239">
                  <c:v>68.457092634709269</c:v>
                </c:pt>
                <c:pt idx="240">
                  <c:v>68.707079819566104</c:v>
                </c:pt>
                <c:pt idx="241">
                  <c:v>68.956798413393557</c:v>
                </c:pt>
                <c:pt idx="242">
                  <c:v>69.206248530084224</c:v>
                </c:pt>
                <c:pt idx="243">
                  <c:v>69.455430280157785</c:v>
                </c:pt>
                <c:pt idx="244">
                  <c:v>69.704343770800676</c:v>
                </c:pt>
                <c:pt idx="245">
                  <c:v>69.95298910590563</c:v>
                </c:pt>
                <c:pt idx="246">
                  <c:v>70.201366386111161</c:v>
                </c:pt>
                <c:pt idx="247">
                  <c:v>70.449475708840907</c:v>
                </c:pt>
                <c:pt idx="248">
                  <c:v>70.697317168342948</c:v>
                </c:pt>
                <c:pt idx="249">
                  <c:v>70.944890855728886</c:v>
                </c:pt>
                <c:pt idx="250">
                  <c:v>71.192196859012967</c:v>
                </c:pt>
                <c:pt idx="251">
                  <c:v>71.439235263150991</c:v>
                </c:pt>
                <c:pt idx="252">
                  <c:v>71.686006150079137</c:v>
                </c:pt>
                <c:pt idx="253">
                  <c:v>71.932509598752702</c:v>
                </c:pt>
                <c:pt idx="254">
                  <c:v>72.178745685184666</c:v>
                </c:pt>
                <c:pt idx="255">
                  <c:v>72.424714482484191</c:v>
                </c:pt>
                <c:pt idx="256">
                  <c:v>72.670416060894965</c:v>
                </c:pt>
                <c:pt idx="257">
                  <c:v>72.915850487833424</c:v>
                </c:pt>
                <c:pt idx="258">
                  <c:v>73.161017827926884</c:v>
                </c:pt>
                <c:pt idx="259">
                  <c:v>73.405918143051451</c:v>
                </c:pt>
                <c:pt idx="260">
                  <c:v>73.650551492369928</c:v>
                </c:pt>
                <c:pt idx="261">
                  <c:v>73.894917932369481</c:v>
                </c:pt>
                <c:pt idx="262">
                  <c:v>74.139017516899202</c:v>
                </c:pt>
                <c:pt idx="263">
                  <c:v>74.382850297207554</c:v>
                </c:pt>
                <c:pt idx="264">
                  <c:v>74.626416321979661</c:v>
                </c:pt>
                <c:pt idx="265">
                  <c:v>74.869715637374441</c:v>
                </c:pt>
                <c:pt idx="266">
                  <c:v>75.112748287061592</c:v>
                </c:pt>
                <c:pt idx="267">
                  <c:v>75.355514312258464</c:v>
                </c:pt>
                <c:pt idx="268">
                  <c:v>75.598013751766757</c:v>
                </c:pt>
                <c:pt idx="269">
                  <c:v>75.840246642009049</c:v>
                </c:pt>
                <c:pt idx="270">
                  <c:v>76.082213017065229</c:v>
                </c:pt>
              </c:numCache>
            </c:numRef>
          </c:xVal>
          <c:yVal>
            <c:numRef>
              <c:f>'14ft'!$E$19:$E$289</c:f>
              <c:numCache>
                <c:formatCode>General</c:formatCode>
                <c:ptCount val="271"/>
                <c:pt idx="0">
                  <c:v>1.057855114958117</c:v>
                </c:pt>
                <c:pt idx="1">
                  <c:v>1.2331811241849149</c:v>
                </c:pt>
                <c:pt idx="2">
                  <c:v>1.4070909680132329</c:v>
                </c:pt>
                <c:pt idx="3">
                  <c:v>1.5795874754373571</c:v>
                </c:pt>
                <c:pt idx="4">
                  <c:v>1.7506734550862464</c:v>
                </c:pt>
                <c:pt idx="5">
                  <c:v>1.9203516953968709</c:v>
                </c:pt>
                <c:pt idx="6">
                  <c:v>2.0886249647861601</c:v>
                </c:pt>
                <c:pt idx="7">
                  <c:v>2.2554960118215805</c:v>
                </c:pt>
                <c:pt idx="8">
                  <c:v>2.4209675653903608</c:v>
                </c:pt>
                <c:pt idx="9">
                  <c:v>2.5850423348673868</c:v>
                </c:pt>
                <c:pt idx="10">
                  <c:v>2.7477230102817827</c:v>
                </c:pt>
                <c:pt idx="11">
                  <c:v>2.9090122624821988</c:v>
                </c:pt>
                <c:pt idx="12">
                  <c:v>3.0689127433008263</c:v>
                </c:pt>
                <c:pt idx="13">
                  <c:v>3.227427085716152</c:v>
                </c:pt>
                <c:pt idx="14">
                  <c:v>3.3845579040144789</c:v>
                </c:pt>
                <c:pt idx="15">
                  <c:v>3.540307793950225</c:v>
                </c:pt>
                <c:pt idx="16">
                  <c:v>3.6946793329050185</c:v>
                </c:pt>
                <c:pt idx="17">
                  <c:v>3.8476750800456099</c:v>
                </c:pt>
                <c:pt idx="18">
                  <c:v>3.999297576480616</c:v>
                </c:pt>
                <c:pt idx="19">
                  <c:v>4.1495493454161121</c:v>
                </c:pt>
                <c:pt idx="20">
                  <c:v>4.2984328923100925</c:v>
                </c:pt>
                <c:pt idx="21">
                  <c:v>4.4459507050258109</c:v>
                </c:pt>
                <c:pt idx="22">
                  <c:v>4.5921052539840215</c:v>
                </c:pt>
                <c:pt idx="23">
                  <c:v>4.7368989923141358</c:v>
                </c:pt>
                <c:pt idx="24">
                  <c:v>4.8803343560043082</c:v>
                </c:pt>
                <c:pt idx="25">
                  <c:v>5.0224137640504702</c:v>
                </c:pt>
                <c:pt idx="26">
                  <c:v>5.1631396186043252</c:v>
                </c:pt>
                <c:pt idx="27">
                  <c:v>5.3025143051203205</c:v>
                </c:pt>
                <c:pt idx="28">
                  <c:v>5.4405401925016132</c:v>
                </c:pt>
                <c:pt idx="29">
                  <c:v>5.5772196332450408</c:v>
                </c:pt>
                <c:pt idx="30">
                  <c:v>5.7125549635851147</c:v>
                </c:pt>
                <c:pt idx="31">
                  <c:v>5.8465485036370506</c:v>
                </c:pt>
                <c:pt idx="32">
                  <c:v>5.9792025575388443</c:v>
                </c:pt>
                <c:pt idx="33">
                  <c:v>6.1105194135924199</c:v>
                </c:pt>
                <c:pt idx="34">
                  <c:v>6.2405013444038451</c:v>
                </c:pt>
                <c:pt idx="35">
                  <c:v>6.3691506070226476</c:v>
                </c:pt>
                <c:pt idx="36">
                  <c:v>6.4964694430802306</c:v>
                </c:pt>
                <c:pt idx="37">
                  <c:v>6.6224600789274053</c:v>
                </c:pt>
                <c:pt idx="38">
                  <c:v>6.7471247257710605</c:v>
                </c:pt>
                <c:pt idx="39">
                  <c:v>6.8704655798099665</c:v>
                </c:pt>
                <c:pt idx="40">
                  <c:v>6.992484822369744</c:v>
                </c:pt>
                <c:pt idx="41">
                  <c:v>7.1131846200369937</c:v>
                </c:pt>
                <c:pt idx="42">
                  <c:v>7.2325671247926131</c:v>
                </c:pt>
                <c:pt idx="43">
                  <c:v>7.3506344741443002</c:v>
                </c:pt>
                <c:pt idx="44">
                  <c:v>7.4673887912582648</c:v>
                </c:pt>
                <c:pt idx="45">
                  <c:v>7.5828321850901563</c:v>
                </c:pt>
                <c:pt idx="46">
                  <c:v>7.6969667505152159</c:v>
                </c:pt>
                <c:pt idx="47">
                  <c:v>7.8097945684576686</c:v>
                </c:pt>
                <c:pt idx="48">
                  <c:v>7.9213177060193667</c:v>
                </c:pt>
                <c:pt idx="49">
                  <c:v>8.0315382166076912</c:v>
                </c:pt>
                <c:pt idx="50">
                  <c:v>8.1404581400627265</c:v>
                </c:pt>
                <c:pt idx="51">
                  <c:v>8.2480795027837157</c:v>
                </c:pt>
                <c:pt idx="52">
                  <c:v>8.3544043178548062</c:v>
                </c:pt>
                <c:pt idx="53">
                  <c:v>8.4594345851701007</c:v>
                </c:pt>
                <c:pt idx="54">
                  <c:v>8.5631722915580184</c:v>
                </c:pt>
                <c:pt idx="55">
                  <c:v>8.6656194109049807</c:v>
                </c:pt>
                <c:pt idx="56">
                  <c:v>8.7667779042784222</c:v>
                </c:pt>
                <c:pt idx="57">
                  <c:v>8.8666497200491516</c:v>
                </c:pt>
                <c:pt idx="58">
                  <c:v>8.9652367940130535</c:v>
                </c:pt>
                <c:pt idx="59">
                  <c:v>9.0625410495121557</c:v>
                </c:pt>
                <c:pt idx="60">
                  <c:v>9.1585643975550663</c:v>
                </c:pt>
                <c:pt idx="61">
                  <c:v>9.2533087369367788</c:v>
                </c:pt>
                <c:pt idx="62">
                  <c:v>9.3467759543578737</c:v>
                </c:pt>
                <c:pt idx="63">
                  <c:v>9.4389679245431051</c:v>
                </c:pt>
                <c:pt idx="64">
                  <c:v>9.5298865103593968</c:v>
                </c:pt>
                <c:pt idx="65">
                  <c:v>9.6195335629332437</c:v>
                </c:pt>
                <c:pt idx="66">
                  <c:v>9.7079109217675335</c:v>
                </c:pt>
                <c:pt idx="67">
                  <c:v>9.7950204148577917</c:v>
                </c:pt>
                <c:pt idx="68">
                  <c:v>9.8808638588078637</c:v>
                </c:pt>
                <c:pt idx="69">
                  <c:v>9.9654430589450378</c:v>
                </c:pt>
                <c:pt idx="70">
                  <c:v>10.048759809434612</c:v>
                </c:pt>
                <c:pt idx="71">
                  <c:v>10.130815893393921</c:v>
                </c:pt>
                <c:pt idx="72">
                  <c:v>10.211613083005819</c:v>
                </c:pt>
                <c:pt idx="73">
                  <c:v>10.291153139631643</c:v>
                </c:pt>
                <c:pt idx="74">
                  <c:v>10.369437813923634</c:v>
                </c:pt>
                <c:pt idx="75">
                  <c:v>10.446468845936858</c:v>
                </c:pt>
                <c:pt idx="76">
                  <c:v>10.522247965240602</c:v>
                </c:pt>
                <c:pt idx="77">
                  <c:v>10.59677689102927</c:v>
                </c:pt>
                <c:pt idx="78">
                  <c:v>10.67005733223278</c:v>
                </c:pt>
                <c:pt idx="79">
                  <c:v>10.74209098762646</c:v>
                </c:pt>
                <c:pt idx="80">
                  <c:v>10.812879545940465</c:v>
                </c:pt>
                <c:pt idx="81">
                  <c:v>10.882424685968706</c:v>
                </c:pt>
                <c:pt idx="82">
                  <c:v>10.950728076677297</c:v>
                </c:pt>
                <c:pt idx="83">
                  <c:v>11.017791377312538</c:v>
                </c:pt>
                <c:pt idx="84">
                  <c:v>11.083616237508423</c:v>
                </c:pt>
                <c:pt idx="85">
                  <c:v>11.14820429739369</c:v>
                </c:pt>
                <c:pt idx="86">
                  <c:v>11.211557187698407</c:v>
                </c:pt>
                <c:pt idx="87">
                  <c:v>11.273676529860115</c:v>
                </c:pt>
                <c:pt idx="88">
                  <c:v>11.334563936129504</c:v>
                </c:pt>
                <c:pt idx="89">
                  <c:v>11.394221009675665</c:v>
                </c:pt>
                <c:pt idx="90">
                  <c:v>11.452649344690883</c:v>
                </c:pt>
                <c:pt idx="91">
                  <c:v>11.509850526495004</c:v>
                </c:pt>
                <c:pt idx="92">
                  <c:v>11.565826131639362</c:v>
                </c:pt>
                <c:pt idx="93">
                  <c:v>11.620577728010279</c:v>
                </c:pt>
                <c:pt idx="94">
                  <c:v>11.674106874932136</c:v>
                </c:pt>
                <c:pt idx="95">
                  <c:v>11.726415123270028</c:v>
                </c:pt>
                <c:pt idx="96">
                  <c:v>11.77750401553199</c:v>
                </c:pt>
                <c:pt idx="97">
                  <c:v>11.827375085970811</c:v>
                </c:pt>
                <c:pt idx="98">
                  <c:v>11.87602986068543</c:v>
                </c:pt>
                <c:pt idx="99">
                  <c:v>11.923469857721924</c:v>
                </c:pt>
                <c:pt idx="100">
                  <c:v>11.969696587174091</c:v>
                </c:pt>
                <c:pt idx="101">
                  <c:v>12.014711551283614</c:v>
                </c:pt>
                <c:pt idx="102">
                  <c:v>12.058516244539833</c:v>
                </c:pt>
                <c:pt idx="103">
                  <c:v>12.101112153779107</c:v>
                </c:pt>
                <c:pt idx="104">
                  <c:v>12.142500758283786</c:v>
                </c:pt>
                <c:pt idx="105">
                  <c:v>12.182683529880768</c:v>
                </c:pt>
                <c:pt idx="106">
                  <c:v>12.221661933039677</c:v>
                </c:pt>
                <c:pt idx="107">
                  <c:v>12.259437424970635</c:v>
                </c:pt>
                <c:pt idx="108">
                  <c:v>12.296011455721645</c:v>
                </c:pt>
                <c:pt idx="109">
                  <c:v>12.331385468275579</c:v>
                </c:pt>
                <c:pt idx="110">
                  <c:v>12.36556089864678</c:v>
                </c:pt>
                <c:pt idx="111">
                  <c:v>12.398539175977266</c:v>
                </c:pt>
                <c:pt idx="112">
                  <c:v>12.430321722632554</c:v>
                </c:pt>
                <c:pt idx="113">
                  <c:v>12.460909954297088</c:v>
                </c:pt>
                <c:pt idx="114">
                  <c:v>12.490305280069288</c:v>
                </c:pt>
                <c:pt idx="115">
                  <c:v>12.518509102556198</c:v>
                </c:pt>
                <c:pt idx="116">
                  <c:v>12.545522817967765</c:v>
                </c:pt>
                <c:pt idx="117">
                  <c:v>12.571347816210714</c:v>
                </c:pt>
                <c:pt idx="118">
                  <c:v>12.595985480982055</c:v>
                </c:pt>
                <c:pt idx="119">
                  <c:v>12.619437189862188</c:v>
                </c:pt>
                <c:pt idx="120">
                  <c:v>12.641704314407628</c:v>
                </c:pt>
                <c:pt idx="121">
                  <c:v>12.662788220243344</c:v>
                </c:pt>
                <c:pt idx="122">
                  <c:v>12.682690267154717</c:v>
                </c:pt>
                <c:pt idx="123">
                  <c:v>12.701411809179097</c:v>
                </c:pt>
                <c:pt idx="124">
                  <c:v>12.718954194696982</c:v>
                </c:pt>
                <c:pt idx="125">
                  <c:v>12.735318766522809</c:v>
                </c:pt>
                <c:pt idx="126">
                  <c:v>12.750506861995355</c:v>
                </c:pt>
                <c:pt idx="127">
                  <c:v>12.764519813067743</c:v>
                </c:pt>
                <c:pt idx="128">
                  <c:v>12.777358946397063</c:v>
                </c:pt>
                <c:pt idx="129">
                  <c:v>12.789025583433602</c:v>
                </c:pt>
                <c:pt idx="130">
                  <c:v>12.799521040509674</c:v>
                </c:pt>
                <c:pt idx="131">
                  <c:v>12.808846628928064</c:v>
                </c:pt>
                <c:pt idx="132">
                  <c:v>12.817003655050071</c:v>
                </c:pt>
                <c:pt idx="133">
                  <c:v>12.823993420383157</c:v>
                </c:pt>
                <c:pt idx="134">
                  <c:v>12.829817221668193</c:v>
                </c:pt>
                <c:pt idx="135">
                  <c:v>12.834476350966314</c:v>
                </c:pt>
                <c:pt idx="136">
                  <c:v>12.837972095745359</c:v>
                </c:pt>
                <c:pt idx="137">
                  <c:v>12.84030573896592</c:v>
                </c:pt>
                <c:pt idx="138">
                  <c:v>12.84147855916698</c:v>
                </c:pt>
                <c:pt idx="139">
                  <c:v>12.841491830551142</c:v>
                </c:pt>
                <c:pt idx="140">
                  <c:v>12.840346823069453</c:v>
                </c:pt>
                <c:pt idx="141">
                  <c:v>12.838044802505809</c:v>
                </c:pt>
                <c:pt idx="142">
                  <c:v>12.834587030560963</c:v>
                </c:pt>
                <c:pt idx="143">
                  <c:v>12.829974764936093</c:v>
                </c:pt>
                <c:pt idx="144">
                  <c:v>12.824209259415975</c:v>
                </c:pt>
                <c:pt idx="145">
                  <c:v>12.817291763951717</c:v>
                </c:pt>
                <c:pt idx="146">
                  <c:v>12.809223524743086</c:v>
                </c:pt>
                <c:pt idx="147">
                  <c:v>12.800005784320398</c:v>
                </c:pt>
                <c:pt idx="148">
                  <c:v>12.789639781625986</c:v>
                </c:pt>
                <c:pt idx="149">
                  <c:v>12.77812675209524</c:v>
                </c:pt>
                <c:pt idx="150">
                  <c:v>12.7654679277372</c:v>
                </c:pt>
                <c:pt idx="151">
                  <c:v>12.751664537214735</c:v>
                </c:pt>
                <c:pt idx="152">
                  <c:v>12.736717805924267</c:v>
                </c:pt>
                <c:pt idx="153">
                  <c:v>12.720628956075055</c:v>
                </c:pt>
                <c:pt idx="154">
                  <c:v>12.703399206768051</c:v>
                </c:pt>
                <c:pt idx="155">
                  <c:v>12.685029774074284</c:v>
                </c:pt>
                <c:pt idx="156">
                  <c:v>12.665521871112817</c:v>
                </c:pt>
                <c:pt idx="157">
                  <c:v>12.644876708128239</c:v>
                </c:pt>
                <c:pt idx="158">
                  <c:v>12.623095492567703</c:v>
                </c:pt>
                <c:pt idx="159">
                  <c:v>12.600179429157514</c:v>
                </c:pt>
                <c:pt idx="160">
                  <c:v>12.576129719979239</c:v>
                </c:pt>
                <c:pt idx="161">
                  <c:v>12.550947564545371</c:v>
                </c:pt>
                <c:pt idx="162">
                  <c:v>12.524634159874518</c:v>
                </c:pt>
                <c:pt idx="163">
                  <c:v>12.497190700566112</c:v>
                </c:pt>
                <c:pt idx="164">
                  <c:v>12.468618378874663</c:v>
                </c:pt>
                <c:pt idx="165">
                  <c:v>12.438918384783522</c:v>
                </c:pt>
                <c:pt idx="166">
                  <c:v>12.408091906078171</c:v>
                </c:pt>
                <c:pt idx="167">
                  <c:v>12.376140128419033</c:v>
                </c:pt>
                <c:pt idx="168">
                  <c:v>12.343064235413783</c:v>
                </c:pt>
                <c:pt idx="169">
                  <c:v>12.308865408689186</c:v>
                </c:pt>
                <c:pt idx="170">
                  <c:v>12.273544827962438</c:v>
                </c:pt>
                <c:pt idx="171">
                  <c:v>12.237103671112006</c:v>
                </c:pt>
                <c:pt idx="172">
                  <c:v>12.199543114247982</c:v>
                </c:pt>
                <c:pt idx="173">
                  <c:v>12.160864331781921</c:v>
                </c:pt>
                <c:pt idx="174">
                  <c:v>12.121068496496191</c:v>
                </c:pt>
                <c:pt idx="175">
                  <c:v>12.080156779612803</c:v>
                </c:pt>
                <c:pt idx="176">
                  <c:v>12.038130350861742</c:v>
                </c:pt>
                <c:pt idx="177">
                  <c:v>11.994990378548776</c:v>
                </c:pt>
                <c:pt idx="178">
                  <c:v>11.950738029622753</c:v>
                </c:pt>
                <c:pt idx="179">
                  <c:v>11.905374469742384</c:v>
                </c:pt>
                <c:pt idx="180">
                  <c:v>11.858900863342493</c:v>
                </c:pt>
                <c:pt idx="181">
                  <c:v>11.811318373699756</c:v>
                </c:pt>
                <c:pt idx="182">
                  <c:v>11.762628162997903</c:v>
                </c:pt>
                <c:pt idx="183">
                  <c:v>11.712831392392395</c:v>
                </c:pt>
                <c:pt idx="184">
                  <c:v>11.661929222074569</c:v>
                </c:pt>
                <c:pt idx="185">
                  <c:v>11.60992281133524</c:v>
                </c:pt>
                <c:pt idx="186">
                  <c:v>11.556813318627773</c:v>
                </c:pt>
                <c:pt idx="187">
                  <c:v>11.502601901630614</c:v>
                </c:pt>
                <c:pt idx="188">
                  <c:v>11.447289717309273</c:v>
                </c:pt>
                <c:pt idx="189">
                  <c:v>11.390877921977763</c:v>
                </c:pt>
                <c:pt idx="190">
                  <c:v>11.333367671359495</c:v>
                </c:pt>
                <c:pt idx="191">
                  <c:v>11.274760120647617</c:v>
                </c:pt>
                <c:pt idx="192">
                  <c:v>11.215056424564802</c:v>
                </c:pt>
                <c:pt idx="193">
                  <c:v>11.154257737422478</c:v>
                </c:pt>
                <c:pt idx="194">
                  <c:v>11.092365213179509</c:v>
                </c:pt>
                <c:pt idx="195">
                  <c:v>11.029380005500308</c:v>
                </c:pt>
                <c:pt idx="196">
                  <c:v>10.965303267812384</c:v>
                </c:pt>
                <c:pt idx="197">
                  <c:v>10.900136153363345</c:v>
                </c:pt>
                <c:pt idx="198">
                  <c:v>10.833879815277308</c:v>
                </c:pt>
                <c:pt idx="199">
                  <c:v>10.766535406610764</c:v>
                </c:pt>
                <c:pt idx="200">
                  <c:v>10.698104080407859</c:v>
                </c:pt>
                <c:pt idx="201">
                  <c:v>10.62858698975511</c:v>
                </c:pt>
                <c:pt idx="202">
                  <c:v>10.557985287835548</c:v>
                </c:pt>
                <c:pt idx="203">
                  <c:v>10.486300127982277</c:v>
                </c:pt>
                <c:pt idx="204">
                  <c:v>10.413532663731475</c:v>
                </c:pt>
                <c:pt idx="205">
                  <c:v>10.339684048874796</c:v>
                </c:pt>
                <c:pt idx="206">
                  <c:v>10.264755437511202</c:v>
                </c:pt>
                <c:pt idx="207">
                  <c:v>10.188747984098219</c:v>
                </c:pt>
                <c:pt idx="208">
                  <c:v>10.111662843502605</c:v>
                </c:pt>
                <c:pt idx="209">
                  <c:v>10.03350117105043</c:v>
                </c:pt>
                <c:pt idx="210">
                  <c:v>9.9542641225765784</c:v>
                </c:pt>
                <c:pt idx="211">
                  <c:v>9.8739528544736679</c:v>
                </c:pt>
                <c:pt idx="212">
                  <c:v>9.792568523740373</c:v>
                </c:pt>
                <c:pt idx="213">
                  <c:v>9.7101122880291655</c:v>
                </c:pt>
                <c:pt idx="214">
                  <c:v>9.6265853056934674</c:v>
                </c:pt>
                <c:pt idx="215">
                  <c:v>9.5419887358342148</c:v>
                </c:pt>
                <c:pt idx="216">
                  <c:v>9.4563237383458283</c:v>
                </c:pt>
                <c:pt idx="217">
                  <c:v>9.3695914739615951</c:v>
                </c:pt>
                <c:pt idx="218">
                  <c:v>9.2817931042984636</c:v>
                </c:pt>
                <c:pt idx="219">
                  <c:v>9.1929297919012374</c:v>
                </c:pt>
                <c:pt idx="220">
                  <c:v>9.1030027002861882</c:v>
                </c:pt>
                <c:pt idx="221">
                  <c:v>9.0120129939840687</c:v>
                </c:pt>
                <c:pt idx="222">
                  <c:v>8.9199618385825357</c:v>
                </c:pt>
                <c:pt idx="223">
                  <c:v>8.8268504007679844</c:v>
                </c:pt>
                <c:pt idx="224">
                  <c:v>8.7326798483667805</c:v>
                </c:pt>
                <c:pt idx="225">
                  <c:v>8.6374513503859145</c:v>
                </c:pt>
                <c:pt idx="226">
                  <c:v>8.5411660770530471</c:v>
                </c:pt>
                <c:pt idx="227">
                  <c:v>8.4438251998559775</c:v>
                </c:pt>
                <c:pt idx="228">
                  <c:v>8.3454298915815102</c:v>
                </c:pt>
                <c:pt idx="229">
                  <c:v>8.2459813263537338</c:v>
                </c:pt>
                <c:pt idx="230">
                  <c:v>8.1454806796717119</c:v>
                </c:pt>
                <c:pt idx="231">
                  <c:v>8.0439291284465746</c:v>
                </c:pt>
                <c:pt idx="232">
                  <c:v>7.9413278510380305</c:v>
                </c:pt>
                <c:pt idx="233">
                  <c:v>7.8376780272902842</c:v>
                </c:pt>
                <c:pt idx="234">
                  <c:v>7.7329808385673662</c:v>
                </c:pt>
                <c:pt idx="235">
                  <c:v>7.6272374677878751</c:v>
                </c:pt>
                <c:pt idx="236">
                  <c:v>7.5204490994591362</c:v>
                </c:pt>
                <c:pt idx="237">
                  <c:v>7.4126169197107687</c:v>
                </c:pt>
                <c:pt idx="238">
                  <c:v>7.3037421163276761</c:v>
                </c:pt>
                <c:pt idx="239">
                  <c:v>7.1938258787824454</c:v>
                </c:pt>
                <c:pt idx="240">
                  <c:v>7.0828693982671709</c:v>
                </c:pt>
                <c:pt idx="241">
                  <c:v>6.970873867724694</c:v>
                </c:pt>
                <c:pt idx="242">
                  <c:v>6.8578404818792649</c:v>
                </c:pt>
                <c:pt idx="243">
                  <c:v>6.7437704372666252</c:v>
                </c:pt>
                <c:pt idx="244">
                  <c:v>6.6286649322635149</c:v>
                </c:pt>
                <c:pt idx="245">
                  <c:v>6.512525167116606</c:v>
                </c:pt>
                <c:pt idx="246">
                  <c:v>6.3953523439708606</c:v>
                </c:pt>
                <c:pt idx="247">
                  <c:v>6.2771476668973198</c:v>
                </c:pt>
                <c:pt idx="248">
                  <c:v>6.1579123419203237</c:v>
                </c:pt>
                <c:pt idx="249">
                  <c:v>6.0376475770441589</c:v>
                </c:pt>
                <c:pt idx="250">
                  <c:v>5.9163545822791486</c:v>
                </c:pt>
                <c:pt idx="251">
                  <c:v>5.794034569667172</c:v>
                </c:pt>
                <c:pt idx="252">
                  <c:v>5.6706887533066244</c:v>
                </c:pt>
                <c:pt idx="253">
                  <c:v>5.546318349376822</c:v>
                </c:pt>
                <c:pt idx="254">
                  <c:v>5.4209245761618412</c:v>
                </c:pt>
                <c:pt idx="255">
                  <c:v>5.2945086540738115</c:v>
                </c:pt>
                <c:pt idx="256">
                  <c:v>5.1670718056756506</c:v>
                </c:pt>
                <c:pt idx="257">
                  <c:v>5.0386152557032524</c:v>
                </c:pt>
                <c:pt idx="258">
                  <c:v>4.9091402310871244</c:v>
                </c:pt>
                <c:pt idx="259">
                  <c:v>4.7786479609734824</c:v>
                </c:pt>
                <c:pt idx="260">
                  <c:v>4.6471396767448017</c:v>
                </c:pt>
                <c:pt idx="261">
                  <c:v>4.5146166120398279</c:v>
                </c:pt>
                <c:pt idx="262">
                  <c:v>4.3810800027730519</c:v>
                </c:pt>
                <c:pt idx="263">
                  <c:v>4.2465310871536488</c:v>
                </c:pt>
                <c:pt idx="264">
                  <c:v>4.1109711057038858</c:v>
                </c:pt>
                <c:pt idx="265">
                  <c:v>3.974401301277001</c:v>
                </c:pt>
                <c:pt idx="266">
                  <c:v>3.8368229190745557</c:v>
                </c:pt>
                <c:pt idx="267">
                  <c:v>3.6982372066632649</c:v>
                </c:pt>
                <c:pt idx="268">
                  <c:v>3.558645413991306</c:v>
                </c:pt>
                <c:pt idx="269">
                  <c:v>3.4180487934041111</c:v>
                </c:pt>
                <c:pt idx="270">
                  <c:v>3.2764485996596462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'14ft'!$G$18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0.33087051785518667</c:v>
                </c:pt>
                <c:pt idx="2">
                  <c:v>0.66125433349592977</c:v>
                </c:pt>
                <c:pt idx="3">
                  <c:v>0.99115357975951035</c:v>
                </c:pt>
                <c:pt idx="4">
                  <c:v>1.3205703743841695</c:v>
                </c:pt>
                <c:pt idx="5">
                  <c:v>1.6495068201065326</c:v>
                </c:pt>
                <c:pt idx="6">
                  <c:v>1.9779650047579471</c:v>
                </c:pt>
                <c:pt idx="7">
                  <c:v>2.3059470013597458</c:v>
                </c:pt>
                <c:pt idx="8">
                  <c:v>2.6334548682174486</c:v>
                </c:pt>
                <c:pt idx="9">
                  <c:v>2.9604906490139191</c:v>
                </c:pt>
                <c:pt idx="10">
                  <c:v>3.2870563729014877</c:v>
                </c:pt>
                <c:pt idx="11">
                  <c:v>3.6131540545930521</c:v>
                </c:pt>
                <c:pt idx="12">
                  <c:v>3.9387856944521746</c:v>
                </c:pt>
                <c:pt idx="13">
                  <c:v>4.2639532785821839</c:v>
                </c:pt>
                <c:pt idx="14">
                  <c:v>4.5886587789142936</c:v>
                </c:pt>
                <c:pt idx="15">
                  <c:v>4.9129041532947557</c:v>
                </c:pt>
                <c:pt idx="16">
                  <c:v>5.2366913455710566</c:v>
                </c:pt>
                <c:pt idx="17">
                  <c:v>5.5600222856771717</c:v>
                </c:pt>
                <c:pt idx="18">
                  <c:v>5.8828988897178851</c:v>
                </c:pt>
                <c:pt idx="19">
                  <c:v>6.2053230600521951</c:v>
                </c:pt>
                <c:pt idx="20">
                  <c:v>6.5272966853758101</c:v>
                </c:pt>
                <c:pt idx="21">
                  <c:v>6.8488216408027514</c:v>
                </c:pt>
                <c:pt idx="22">
                  <c:v>7.1698997879460737</c:v>
                </c:pt>
                <c:pt idx="23">
                  <c:v>7.4905329749977136</c:v>
                </c:pt>
                <c:pt idx="24">
                  <c:v>7.8107230368074783</c:v>
                </c:pt>
                <c:pt idx="25">
                  <c:v>8.1304717949611884</c:v>
                </c:pt>
                <c:pt idx="26">
                  <c:v>8.4497810578579866</c:v>
                </c:pt>
                <c:pt idx="27">
                  <c:v>8.7686526207868116</c:v>
                </c:pt>
                <c:pt idx="28">
                  <c:v>9.0870882660020715</c:v>
                </c:pt>
                <c:pt idx="29">
                  <c:v>9.4050897627985073</c:v>
                </c:pt>
                <c:pt idx="30">
                  <c:v>9.7226588675852668</c:v>
                </c:pt>
                <c:pt idx="31">
                  <c:v>10.039797323959194</c:v>
                </c:pt>
                <c:pt idx="32">
                  <c:v>10.356506862777355</c:v>
                </c:pt>
                <c:pt idx="33">
                  <c:v>10.672789202228806</c:v>
                </c:pt>
                <c:pt idx="34">
                  <c:v>10.988646047905602</c:v>
                </c:pt>
                <c:pt idx="35">
                  <c:v>11.304079092873081</c:v>
                </c:pt>
                <c:pt idx="36">
                  <c:v>11.619090017739413</c:v>
                </c:pt>
                <c:pt idx="37">
                  <c:v>11.93368049072444</c:v>
                </c:pt>
                <c:pt idx="38">
                  <c:v>12.247852167727794</c:v>
                </c:pt>
                <c:pt idx="39">
                  <c:v>12.561606692396342</c:v>
                </c:pt>
                <c:pt idx="40">
                  <c:v>12.874945696190926</c:v>
                </c:pt>
                <c:pt idx="41">
                  <c:v>13.187870798452433</c:v>
                </c:pt>
                <c:pt idx="42">
                  <c:v>13.500383606467205</c:v>
                </c:pt>
                <c:pt idx="43">
                  <c:v>13.812485715531782</c:v>
                </c:pt>
                <c:pt idx="44">
                  <c:v>14.124178709017009</c:v>
                </c:pt>
                <c:pt idx="45">
                  <c:v>14.435464158431506</c:v>
                </c:pt>
                <c:pt idx="46">
                  <c:v>14.746343623484501</c:v>
                </c:pt>
                <c:pt idx="47">
                  <c:v>15.056818652148062</c:v>
                </c:pt>
                <c:pt idx="48">
                  <c:v>15.366890780718704</c:v>
                </c:pt>
                <c:pt idx="49">
                  <c:v>15.676561533878418</c:v>
                </c:pt>
                <c:pt idx="50">
                  <c:v>15.985832424755097</c:v>
                </c:pt>
                <c:pt idx="51">
                  <c:v>16.294704954982382</c:v>
                </c:pt>
                <c:pt idx="52">
                  <c:v>16.603180614758955</c:v>
                </c:pt>
                <c:pt idx="53">
                  <c:v>16.911260882907253</c:v>
                </c:pt>
                <c:pt idx="54">
                  <c:v>17.21894722693164</c:v>
                </c:pt>
                <c:pt idx="55">
                  <c:v>17.526241103076035</c:v>
                </c:pt>
                <c:pt idx="56">
                  <c:v>17.833143956381008</c:v>
                </c:pt>
                <c:pt idx="57">
                  <c:v>18.13965722074035</c:v>
                </c:pt>
                <c:pt idx="58">
                  <c:v>18.445782318957132</c:v>
                </c:pt>
                <c:pt idx="59">
                  <c:v>18.751520662799255</c:v>
                </c:pt>
                <c:pt idx="60">
                  <c:v>19.056873653054492</c:v>
                </c:pt>
                <c:pt idx="61">
                  <c:v>19.36184267958507</c:v>
                </c:pt>
                <c:pt idx="62">
                  <c:v>19.666429121381743</c:v>
                </c:pt>
                <c:pt idx="63">
                  <c:v>19.970634346617398</c:v>
                </c:pt>
                <c:pt idx="64">
                  <c:v>20.274459712700221</c:v>
                </c:pt>
                <c:pt idx="65">
                  <c:v>20.57790656632638</c:v>
                </c:pt>
                <c:pt idx="66">
                  <c:v>20.880976243532277</c:v>
                </c:pt>
                <c:pt idx="67">
                  <c:v>21.183670069746366</c:v>
                </c:pt>
                <c:pt idx="68">
                  <c:v>21.485989359840531</c:v>
                </c:pt>
                <c:pt idx="69">
                  <c:v>21.78793541818105</c:v>
                </c:pt>
                <c:pt idx="70">
                  <c:v>22.089509538679142</c:v>
                </c:pt>
                <c:pt idx="71">
                  <c:v>22.390713004841121</c:v>
                </c:pt>
                <c:pt idx="72">
                  <c:v>22.69154708981814</c:v>
                </c:pt>
                <c:pt idx="73">
                  <c:v>22.992013056455551</c:v>
                </c:pt>
                <c:pt idx="74">
                  <c:v>23.292112157341887</c:v>
                </c:pt>
                <c:pt idx="75">
                  <c:v>23.591845634857478</c:v>
                </c:pt>
                <c:pt idx="76">
                  <c:v>23.891214721222688</c:v>
                </c:pt>
                <c:pt idx="77">
                  <c:v>24.19022063854581</c:v>
                </c:pt>
                <c:pt idx="78">
                  <c:v>24.488864598870599</c:v>
                </c:pt>
                <c:pt idx="79">
                  <c:v>24.787147804223483</c:v>
                </c:pt>
                <c:pt idx="80">
                  <c:v>25.085071446660418</c:v>
                </c:pt>
                <c:pt idx="81">
                  <c:v>25.382636708313434</c:v>
                </c:pt>
                <c:pt idx="82">
                  <c:v>25.679844761436861</c:v>
                </c:pt>
                <c:pt idx="83">
                  <c:v>25.976696768453234</c:v>
                </c:pt>
                <c:pt idx="84">
                  <c:v>26.27319388199891</c:v>
                </c:pt>
                <c:pt idx="85">
                  <c:v>26.569337244969379</c:v>
                </c:pt>
                <c:pt idx="86">
                  <c:v>26.865127990564293</c:v>
                </c:pt>
                <c:pt idx="87">
                  <c:v>27.160567242332203</c:v>
                </c:pt>
                <c:pt idx="88">
                  <c:v>27.455656114215042</c:v>
                </c:pt>
                <c:pt idx="89">
                  <c:v>27.750395710592322</c:v>
                </c:pt>
                <c:pt idx="90">
                  <c:v>28.044787126325087</c:v>
                </c:pt>
                <c:pt idx="91">
                  <c:v>28.338831446799599</c:v>
                </c:pt>
                <c:pt idx="92">
                  <c:v>28.632529747970789</c:v>
                </c:pt>
                <c:pt idx="93">
                  <c:v>28.925883096405471</c:v>
                </c:pt>
                <c:pt idx="94">
                  <c:v>29.218892549325314</c:v>
                </c:pt>
                <c:pt idx="95">
                  <c:v>29.511559154649603</c:v>
                </c:pt>
                <c:pt idx="96">
                  <c:v>29.803883951037768</c:v>
                </c:pt>
                <c:pt idx="97">
                  <c:v>30.095867967931721</c:v>
                </c:pt>
                <c:pt idx="98">
                  <c:v>30.387512225597956</c:v>
                </c:pt>
                <c:pt idx="99">
                  <c:v>30.678817735169492</c:v>
                </c:pt>
                <c:pt idx="100">
                  <c:v>30.969785498687592</c:v>
                </c:pt>
                <c:pt idx="101">
                  <c:v>31.260416509143315</c:v>
                </c:pt>
                <c:pt idx="102">
                  <c:v>31.550711750518879</c:v>
                </c:pt>
                <c:pt idx="103">
                  <c:v>31.840672197828855</c:v>
                </c:pt>
                <c:pt idx="104">
                  <c:v>32.130298817161197</c:v>
                </c:pt>
                <c:pt idx="105">
                  <c:v>32.419592565718119</c:v>
                </c:pt>
                <c:pt idx="106">
                  <c:v>32.708554391856801</c:v>
                </c:pt>
                <c:pt idx="107">
                  <c:v>32.997185235129948</c:v>
                </c:pt>
                <c:pt idx="108">
                  <c:v>33.285486026326225</c:v>
                </c:pt>
                <c:pt idx="109">
                  <c:v>33.573457687510555</c:v>
                </c:pt>
                <c:pt idx="110">
                  <c:v>33.861101132064263</c:v>
                </c:pt>
                <c:pt idx="111">
                  <c:v>34.148417264725104</c:v>
                </c:pt>
                <c:pt idx="112">
                  <c:v>34.435406981627203</c:v>
                </c:pt>
                <c:pt idx="113">
                  <c:v>34.72207117034084</c:v>
                </c:pt>
                <c:pt idx="114">
                  <c:v>35.008410709912141</c:v>
                </c:pt>
                <c:pt idx="115">
                  <c:v>35.294426470902671</c:v>
                </c:pt>
                <c:pt idx="116">
                  <c:v>35.580119315428945</c:v>
                </c:pt>
                <c:pt idx="117">
                  <c:v>35.865490097201814</c:v>
                </c:pt>
                <c:pt idx="118">
                  <c:v>36.150539661565787</c:v>
                </c:pt>
                <c:pt idx="119">
                  <c:v>36.435268845538268</c:v>
                </c:pt>
                <c:pt idx="120">
                  <c:v>36.719678477848703</c:v>
                </c:pt>
                <c:pt idx="121">
                  <c:v>37.003769378977687</c:v>
                </c:pt>
                <c:pt idx="122">
                  <c:v>37.287542361195968</c:v>
                </c:pt>
                <c:pt idx="123">
                  <c:v>37.570998228603408</c:v>
                </c:pt>
                <c:pt idx="124">
                  <c:v>37.854137777167892</c:v>
                </c:pt>
                <c:pt idx="125">
                  <c:v>38.136961794764176</c:v>
                </c:pt>
                <c:pt idx="126">
                  <c:v>38.419471061212676</c:v>
                </c:pt>
                <c:pt idx="127">
                  <c:v>38.701666348318234</c:v>
                </c:pt>
                <c:pt idx="128">
                  <c:v>38.983548419908843</c:v>
                </c:pt>
                <c:pt idx="129">
                  <c:v>39.265118031874309</c:v>
                </c:pt>
                <c:pt idx="130">
                  <c:v>39.546375932204924</c:v>
                </c:pt>
                <c:pt idx="131">
                  <c:v>39.827322861030076</c:v>
                </c:pt>
                <c:pt idx="132">
                  <c:v>40.107959550656865</c:v>
                </c:pt>
                <c:pt idx="133">
                  <c:v>40.388286725608666</c:v>
                </c:pt>
                <c:pt idx="134">
                  <c:v>40.668305102663716</c:v>
                </c:pt>
                <c:pt idx="135">
                  <c:v>40.948015390893666</c:v>
                </c:pt>
                <c:pt idx="136">
                  <c:v>41.227418291702122</c:v>
                </c:pt>
                <c:pt idx="137">
                  <c:v>41.50651449886319</c:v>
                </c:pt>
                <c:pt idx="138">
                  <c:v>41.785304698560026</c:v>
                </c:pt>
                <c:pt idx="139">
                  <c:v>42.063789569423371</c:v>
                </c:pt>
                <c:pt idx="140">
                  <c:v>42.341969782570111</c:v>
                </c:pt>
                <c:pt idx="141">
                  <c:v>42.619846001641839</c:v>
                </c:pt>
                <c:pt idx="142">
                  <c:v>42.897418882843404</c:v>
                </c:pt>
                <c:pt idx="143">
                  <c:v>43.174689074981522</c:v>
                </c:pt>
                <c:pt idx="144">
                  <c:v>43.451657219503367</c:v>
                </c:pt>
                <c:pt idx="145">
                  <c:v>43.728323950535191</c:v>
                </c:pt>
                <c:pt idx="146">
                  <c:v>44.004689894920972</c:v>
                </c:pt>
                <c:pt idx="147">
                  <c:v>44.28075567226108</c:v>
                </c:pt>
                <c:pt idx="148">
                  <c:v>44.556521894950997</c:v>
                </c:pt>
                <c:pt idx="149">
                  <c:v>44.831989168220012</c:v>
                </c:pt>
                <c:pt idx="150">
                  <c:v>45.107158090170003</c:v>
                </c:pt>
                <c:pt idx="151">
                  <c:v>45.382029251814224</c:v>
                </c:pt>
                <c:pt idx="152">
                  <c:v>45.656603237116137</c:v>
                </c:pt>
                <c:pt idx="153">
                  <c:v>45.930880623028287</c:v>
                </c:pt>
                <c:pt idx="154">
                  <c:v>46.204861979531195</c:v>
                </c:pt>
                <c:pt idx="155">
                  <c:v>46.478547869672333</c:v>
                </c:pt>
                <c:pt idx="156">
                  <c:v>46.751938849605089</c:v>
                </c:pt>
                <c:pt idx="157">
                  <c:v>47.025035468627827</c:v>
                </c:pt>
                <c:pt idx="158">
                  <c:v>47.297838269222972</c:v>
                </c:pt>
                <c:pt idx="159">
                  <c:v>47.570347787096125</c:v>
                </c:pt>
                <c:pt idx="160">
                  <c:v>47.842564551215268</c:v>
                </c:pt>
                <c:pt idx="161">
                  <c:v>48.114489083849975</c:v>
                </c:pt>
                <c:pt idx="162">
                  <c:v>48.386121900610711</c:v>
                </c:pt>
                <c:pt idx="163">
                  <c:v>48.657463510488157</c:v>
                </c:pt>
                <c:pt idx="164">
                  <c:v>48.928514415892593</c:v>
                </c:pt>
                <c:pt idx="165">
                  <c:v>49.19927511269335</c:v>
                </c:pt>
                <c:pt idx="166">
                  <c:v>49.469746090258297</c:v>
                </c:pt>
                <c:pt idx="167">
                  <c:v>49.739927831493397</c:v>
                </c:pt>
                <c:pt idx="168">
                  <c:v>50.009820812882303</c:v>
                </c:pt>
                <c:pt idx="169">
                  <c:v>50.279425504526024</c:v>
                </c:pt>
                <c:pt idx="170">
                  <c:v>50.548742370182637</c:v>
                </c:pt>
                <c:pt idx="171">
                  <c:v>50.817771867307059</c:v>
                </c:pt>
                <c:pt idx="172">
                  <c:v>51.08651444709087</c:v>
                </c:pt>
                <c:pt idx="173">
                  <c:v>51.354970554502216</c:v>
                </c:pt>
                <c:pt idx="174">
                  <c:v>51.623140628325714</c:v>
                </c:pt>
                <c:pt idx="175">
                  <c:v>51.891025101202466</c:v>
                </c:pt>
                <c:pt idx="176">
                  <c:v>52.15862439967011</c:v>
                </c:pt>
                <c:pt idx="177">
                  <c:v>52.425938944202926</c:v>
                </c:pt>
                <c:pt idx="178">
                  <c:v>52.692969149251979</c:v>
                </c:pt>
                <c:pt idx="179">
                  <c:v>52.959715423285346</c:v>
                </c:pt>
                <c:pt idx="180">
                  <c:v>53.226178168828376</c:v>
                </c:pt>
                <c:pt idx="181">
                  <c:v>53.492357782504008</c:v>
                </c:pt>
                <c:pt idx="182">
                  <c:v>53.758254655073138</c:v>
                </c:pt>
                <c:pt idx="183">
                  <c:v>54.023869171475049</c:v>
                </c:pt>
                <c:pt idx="184">
                  <c:v>54.289201710867871</c:v>
                </c:pt>
                <c:pt idx="185">
                  <c:v>54.554252646669106</c:v>
                </c:pt>
                <c:pt idx="186">
                  <c:v>54.819022346596192</c:v>
                </c:pt>
                <c:pt idx="187">
                  <c:v>55.083511172707112</c:v>
                </c:pt>
                <c:pt idx="188">
                  <c:v>55.347719481441068</c:v>
                </c:pt>
                <c:pt idx="189">
                  <c:v>55.611647623659159</c:v>
                </c:pt>
                <c:pt idx="190">
                  <c:v>55.875295944685149</c:v>
                </c:pt>
                <c:pt idx="191">
                  <c:v>56.13866478434624</c:v>
                </c:pt>
                <c:pt idx="192">
                  <c:v>56.401754477013895</c:v>
                </c:pt>
                <c:pt idx="193">
                  <c:v>56.664565351644718</c:v>
                </c:pt>
                <c:pt idx="194">
                  <c:v>56.927097731821327</c:v>
                </c:pt>
                <c:pt idx="195">
                  <c:v>57.189351935793312</c:v>
                </c:pt>
                <c:pt idx="196">
                  <c:v>57.45132827651819</c:v>
                </c:pt>
                <c:pt idx="197">
                  <c:v>57.713027061702398</c:v>
                </c:pt>
                <c:pt idx="198">
                  <c:v>57.974448593842325</c:v>
                </c:pt>
                <c:pt idx="199">
                  <c:v>58.235593170265361</c:v>
                </c:pt>
                <c:pt idx="200">
                  <c:v>58.496461083170985</c:v>
                </c:pt>
                <c:pt idx="201">
                  <c:v>58.757052619671853</c:v>
                </c:pt>
                <c:pt idx="202">
                  <c:v>59.017368061834929</c:v>
                </c:pt>
                <c:pt idx="203">
                  <c:v>59.277407686722611</c:v>
                </c:pt>
                <c:pt idx="204">
                  <c:v>59.5371717664339</c:v>
                </c:pt>
                <c:pt idx="205">
                  <c:v>59.796660568145569</c:v>
                </c:pt>
                <c:pt idx="206">
                  <c:v>60.055874354153332</c:v>
                </c:pt>
                <c:pt idx="207">
                  <c:v>60.314813381913055</c:v>
                </c:pt>
                <c:pt idx="208">
                  <c:v>60.573477904081933</c:v>
                </c:pt>
                <c:pt idx="209">
                  <c:v>60.831868168559708</c:v>
                </c:pt>
                <c:pt idx="210">
                  <c:v>61.089984418529873</c:v>
                </c:pt>
                <c:pt idx="211">
                  <c:v>61.347826892500855</c:v>
                </c:pt>
                <c:pt idx="212">
                  <c:v>61.605395824347248</c:v>
                </c:pt>
                <c:pt idx="213">
                  <c:v>61.862691443350982</c:v>
                </c:pt>
                <c:pt idx="214">
                  <c:v>62.119713974242529</c:v>
                </c:pt>
                <c:pt idx="215">
                  <c:v>62.376463637242068</c:v>
                </c:pt>
                <c:pt idx="216">
                  <c:v>62.63294064810065</c:v>
                </c:pt>
                <c:pt idx="217">
                  <c:v>62.889145218141351</c:v>
                </c:pt>
                <c:pt idx="218">
                  <c:v>63.145077554300393</c:v>
                </c:pt>
                <c:pt idx="219">
                  <c:v>63.400737859168252</c:v>
                </c:pt>
                <c:pt idx="220">
                  <c:v>63.656126331030741</c:v>
                </c:pt>
                <c:pt idx="221">
                  <c:v>63.911243163910072</c:v>
                </c:pt>
                <c:pt idx="222">
                  <c:v>64.166088547605867</c:v>
                </c:pt>
                <c:pt idx="223">
                  <c:v>64.420662667736181</c:v>
                </c:pt>
                <c:pt idx="224">
                  <c:v>64.674965705778405</c:v>
                </c:pt>
                <c:pt idx="225">
                  <c:v>64.928997839110252</c:v>
                </c:pt>
                <c:pt idx="226">
                  <c:v>65.18275924105059</c:v>
                </c:pt>
                <c:pt idx="227">
                  <c:v>65.43625008090028</c:v>
                </c:pt>
                <c:pt idx="228">
                  <c:v>65.689470523982976</c:v>
                </c:pt>
                <c:pt idx="229">
                  <c:v>65.942420731685885</c:v>
                </c:pt>
                <c:pt idx="230">
                  <c:v>66.195100861500393</c:v>
                </c:pt>
                <c:pt idx="231">
                  <c:v>66.447511067062763</c:v>
                </c:pt>
                <c:pt idx="232">
                  <c:v>66.699651498194655</c:v>
                </c:pt>
                <c:pt idx="233">
                  <c:v>66.95152230094368</c:v>
                </c:pt>
                <c:pt idx="234">
                  <c:v>67.203123617623817</c:v>
                </c:pt>
                <c:pt idx="235">
                  <c:v>67.454455586855801</c:v>
                </c:pt>
                <c:pt idx="236">
                  <c:v>67.705518343607451</c:v>
                </c:pt>
                <c:pt idx="237">
                  <c:v>67.956312019233906</c:v>
                </c:pt>
                <c:pt idx="238">
                  <c:v>68.20683674151779</c:v>
                </c:pt>
                <c:pt idx="239">
                  <c:v>68.457092634709269</c:v>
                </c:pt>
                <c:pt idx="240">
                  <c:v>68.707079819566104</c:v>
                </c:pt>
                <c:pt idx="241">
                  <c:v>68.956798413393557</c:v>
                </c:pt>
                <c:pt idx="242">
                  <c:v>69.206248530084224</c:v>
                </c:pt>
                <c:pt idx="243">
                  <c:v>69.455430280157785</c:v>
                </c:pt>
                <c:pt idx="244">
                  <c:v>69.704343770800676</c:v>
                </c:pt>
                <c:pt idx="245">
                  <c:v>69.95298910590563</c:v>
                </c:pt>
                <c:pt idx="246">
                  <c:v>70.201366386111161</c:v>
                </c:pt>
                <c:pt idx="247">
                  <c:v>70.449475708840907</c:v>
                </c:pt>
                <c:pt idx="248">
                  <c:v>70.697317168342948</c:v>
                </c:pt>
                <c:pt idx="249">
                  <c:v>70.944890855728886</c:v>
                </c:pt>
                <c:pt idx="250">
                  <c:v>71.192196859012967</c:v>
                </c:pt>
                <c:pt idx="251">
                  <c:v>71.439235263150991</c:v>
                </c:pt>
                <c:pt idx="252">
                  <c:v>71.686006150079137</c:v>
                </c:pt>
                <c:pt idx="253">
                  <c:v>71.932509598752702</c:v>
                </c:pt>
                <c:pt idx="254">
                  <c:v>72.178745685184666</c:v>
                </c:pt>
                <c:pt idx="255">
                  <c:v>72.424714482484191</c:v>
                </c:pt>
                <c:pt idx="256">
                  <c:v>72.670416060894965</c:v>
                </c:pt>
                <c:pt idx="257">
                  <c:v>72.915850487833424</c:v>
                </c:pt>
                <c:pt idx="258">
                  <c:v>73.161017827926884</c:v>
                </c:pt>
                <c:pt idx="259">
                  <c:v>73.405918143051451</c:v>
                </c:pt>
                <c:pt idx="260">
                  <c:v>73.650551492369928</c:v>
                </c:pt>
                <c:pt idx="261">
                  <c:v>73.894917932369481</c:v>
                </c:pt>
                <c:pt idx="262">
                  <c:v>74.139017516899202</c:v>
                </c:pt>
                <c:pt idx="263">
                  <c:v>74.382850297207554</c:v>
                </c:pt>
                <c:pt idx="264">
                  <c:v>74.626416321979661</c:v>
                </c:pt>
                <c:pt idx="265">
                  <c:v>74.869715637374441</c:v>
                </c:pt>
                <c:pt idx="266">
                  <c:v>75.112748287061592</c:v>
                </c:pt>
                <c:pt idx="267">
                  <c:v>75.355514312258464</c:v>
                </c:pt>
                <c:pt idx="268">
                  <c:v>75.598013751766757</c:v>
                </c:pt>
                <c:pt idx="269">
                  <c:v>75.840246642009049</c:v>
                </c:pt>
                <c:pt idx="270">
                  <c:v>76.082213017065229</c:v>
                </c:pt>
              </c:numCache>
            </c:numRef>
          </c:xVal>
          <c:yVal>
            <c:numRef>
              <c:f>'14ft'!$G$19:$G$289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'14ft'!$H$18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0.33087051785518667</c:v>
                </c:pt>
                <c:pt idx="2">
                  <c:v>0.66125433349592977</c:v>
                </c:pt>
                <c:pt idx="3">
                  <c:v>0.99115357975951035</c:v>
                </c:pt>
                <c:pt idx="4">
                  <c:v>1.3205703743841695</c:v>
                </c:pt>
                <c:pt idx="5">
                  <c:v>1.6495068201065326</c:v>
                </c:pt>
                <c:pt idx="6">
                  <c:v>1.9779650047579471</c:v>
                </c:pt>
                <c:pt idx="7">
                  <c:v>2.3059470013597458</c:v>
                </c:pt>
                <c:pt idx="8">
                  <c:v>2.6334548682174486</c:v>
                </c:pt>
                <c:pt idx="9">
                  <c:v>2.9604906490139191</c:v>
                </c:pt>
                <c:pt idx="10">
                  <c:v>3.2870563729014877</c:v>
                </c:pt>
                <c:pt idx="11">
                  <c:v>3.6131540545930521</c:v>
                </c:pt>
                <c:pt idx="12">
                  <c:v>3.9387856944521746</c:v>
                </c:pt>
                <c:pt idx="13">
                  <c:v>4.2639532785821839</c:v>
                </c:pt>
                <c:pt idx="14">
                  <c:v>4.5886587789142936</c:v>
                </c:pt>
                <c:pt idx="15">
                  <c:v>4.9129041532947557</c:v>
                </c:pt>
                <c:pt idx="16">
                  <c:v>5.2366913455710566</c:v>
                </c:pt>
                <c:pt idx="17">
                  <c:v>5.5600222856771717</c:v>
                </c:pt>
                <c:pt idx="18">
                  <c:v>5.8828988897178851</c:v>
                </c:pt>
                <c:pt idx="19">
                  <c:v>6.2053230600521951</c:v>
                </c:pt>
                <c:pt idx="20">
                  <c:v>6.5272966853758101</c:v>
                </c:pt>
                <c:pt idx="21">
                  <c:v>6.8488216408027514</c:v>
                </c:pt>
                <c:pt idx="22">
                  <c:v>7.1698997879460737</c:v>
                </c:pt>
                <c:pt idx="23">
                  <c:v>7.4905329749977136</c:v>
                </c:pt>
                <c:pt idx="24">
                  <c:v>7.8107230368074783</c:v>
                </c:pt>
                <c:pt idx="25">
                  <c:v>8.1304717949611884</c:v>
                </c:pt>
                <c:pt idx="26">
                  <c:v>8.4497810578579866</c:v>
                </c:pt>
                <c:pt idx="27">
                  <c:v>8.7686526207868116</c:v>
                </c:pt>
                <c:pt idx="28">
                  <c:v>9.0870882660020715</c:v>
                </c:pt>
                <c:pt idx="29">
                  <c:v>9.4050897627985073</c:v>
                </c:pt>
                <c:pt idx="30">
                  <c:v>9.7226588675852668</c:v>
                </c:pt>
                <c:pt idx="31">
                  <c:v>10.039797323959194</c:v>
                </c:pt>
                <c:pt idx="32">
                  <c:v>10.356506862777355</c:v>
                </c:pt>
                <c:pt idx="33">
                  <c:v>10.672789202228806</c:v>
                </c:pt>
                <c:pt idx="34">
                  <c:v>10.988646047905602</c:v>
                </c:pt>
                <c:pt idx="35">
                  <c:v>11.304079092873081</c:v>
                </c:pt>
                <c:pt idx="36">
                  <c:v>11.619090017739413</c:v>
                </c:pt>
                <c:pt idx="37">
                  <c:v>11.93368049072444</c:v>
                </c:pt>
                <c:pt idx="38">
                  <c:v>12.247852167727794</c:v>
                </c:pt>
                <c:pt idx="39">
                  <c:v>12.561606692396342</c:v>
                </c:pt>
                <c:pt idx="40">
                  <c:v>12.874945696190926</c:v>
                </c:pt>
                <c:pt idx="41">
                  <c:v>13.187870798452433</c:v>
                </c:pt>
                <c:pt idx="42">
                  <c:v>13.500383606467205</c:v>
                </c:pt>
                <c:pt idx="43">
                  <c:v>13.812485715531782</c:v>
                </c:pt>
                <c:pt idx="44">
                  <c:v>14.124178709017009</c:v>
                </c:pt>
                <c:pt idx="45">
                  <c:v>14.435464158431506</c:v>
                </c:pt>
                <c:pt idx="46">
                  <c:v>14.746343623484501</c:v>
                </c:pt>
                <c:pt idx="47">
                  <c:v>15.056818652148062</c:v>
                </c:pt>
                <c:pt idx="48">
                  <c:v>15.366890780718704</c:v>
                </c:pt>
                <c:pt idx="49">
                  <c:v>15.676561533878418</c:v>
                </c:pt>
                <c:pt idx="50">
                  <c:v>15.985832424755097</c:v>
                </c:pt>
                <c:pt idx="51">
                  <c:v>16.294704954982382</c:v>
                </c:pt>
                <c:pt idx="52">
                  <c:v>16.603180614758955</c:v>
                </c:pt>
                <c:pt idx="53">
                  <c:v>16.911260882907253</c:v>
                </c:pt>
                <c:pt idx="54">
                  <c:v>17.21894722693164</c:v>
                </c:pt>
                <c:pt idx="55">
                  <c:v>17.526241103076035</c:v>
                </c:pt>
                <c:pt idx="56">
                  <c:v>17.833143956381008</c:v>
                </c:pt>
                <c:pt idx="57">
                  <c:v>18.13965722074035</c:v>
                </c:pt>
                <c:pt idx="58">
                  <c:v>18.445782318957132</c:v>
                </c:pt>
                <c:pt idx="59">
                  <c:v>18.751520662799255</c:v>
                </c:pt>
                <c:pt idx="60">
                  <c:v>19.056873653054492</c:v>
                </c:pt>
                <c:pt idx="61">
                  <c:v>19.36184267958507</c:v>
                </c:pt>
                <c:pt idx="62">
                  <c:v>19.666429121381743</c:v>
                </c:pt>
                <c:pt idx="63">
                  <c:v>19.970634346617398</c:v>
                </c:pt>
                <c:pt idx="64">
                  <c:v>20.274459712700221</c:v>
                </c:pt>
                <c:pt idx="65">
                  <c:v>20.57790656632638</c:v>
                </c:pt>
                <c:pt idx="66">
                  <c:v>20.880976243532277</c:v>
                </c:pt>
                <c:pt idx="67">
                  <c:v>21.183670069746366</c:v>
                </c:pt>
                <c:pt idx="68">
                  <c:v>21.485989359840531</c:v>
                </c:pt>
                <c:pt idx="69">
                  <c:v>21.78793541818105</c:v>
                </c:pt>
                <c:pt idx="70">
                  <c:v>22.089509538679142</c:v>
                </c:pt>
                <c:pt idx="71">
                  <c:v>22.390713004841121</c:v>
                </c:pt>
                <c:pt idx="72">
                  <c:v>22.69154708981814</c:v>
                </c:pt>
                <c:pt idx="73">
                  <c:v>22.992013056455551</c:v>
                </c:pt>
                <c:pt idx="74">
                  <c:v>23.292112157341887</c:v>
                </c:pt>
                <c:pt idx="75">
                  <c:v>23.591845634857478</c:v>
                </c:pt>
                <c:pt idx="76">
                  <c:v>23.891214721222688</c:v>
                </c:pt>
                <c:pt idx="77">
                  <c:v>24.19022063854581</c:v>
                </c:pt>
                <c:pt idx="78">
                  <c:v>24.488864598870599</c:v>
                </c:pt>
                <c:pt idx="79">
                  <c:v>24.787147804223483</c:v>
                </c:pt>
                <c:pt idx="80">
                  <c:v>25.085071446660418</c:v>
                </c:pt>
                <c:pt idx="81">
                  <c:v>25.382636708313434</c:v>
                </c:pt>
                <c:pt idx="82">
                  <c:v>25.679844761436861</c:v>
                </c:pt>
                <c:pt idx="83">
                  <c:v>25.976696768453234</c:v>
                </c:pt>
                <c:pt idx="84">
                  <c:v>26.27319388199891</c:v>
                </c:pt>
                <c:pt idx="85">
                  <c:v>26.569337244969379</c:v>
                </c:pt>
                <c:pt idx="86">
                  <c:v>26.865127990564293</c:v>
                </c:pt>
                <c:pt idx="87">
                  <c:v>27.160567242332203</c:v>
                </c:pt>
                <c:pt idx="88">
                  <c:v>27.455656114215042</c:v>
                </c:pt>
                <c:pt idx="89">
                  <c:v>27.750395710592322</c:v>
                </c:pt>
                <c:pt idx="90">
                  <c:v>28.044787126325087</c:v>
                </c:pt>
                <c:pt idx="91">
                  <c:v>28.338831446799599</c:v>
                </c:pt>
                <c:pt idx="92">
                  <c:v>28.632529747970789</c:v>
                </c:pt>
                <c:pt idx="93">
                  <c:v>28.925883096405471</c:v>
                </c:pt>
                <c:pt idx="94">
                  <c:v>29.218892549325314</c:v>
                </c:pt>
                <c:pt idx="95">
                  <c:v>29.511559154649603</c:v>
                </c:pt>
                <c:pt idx="96">
                  <c:v>29.803883951037768</c:v>
                </c:pt>
                <c:pt idx="97">
                  <c:v>30.095867967931721</c:v>
                </c:pt>
                <c:pt idx="98">
                  <c:v>30.387512225597956</c:v>
                </c:pt>
                <c:pt idx="99">
                  <c:v>30.678817735169492</c:v>
                </c:pt>
                <c:pt idx="100">
                  <c:v>30.969785498687592</c:v>
                </c:pt>
                <c:pt idx="101">
                  <c:v>31.260416509143315</c:v>
                </c:pt>
                <c:pt idx="102">
                  <c:v>31.550711750518879</c:v>
                </c:pt>
                <c:pt idx="103">
                  <c:v>31.840672197828855</c:v>
                </c:pt>
                <c:pt idx="104">
                  <c:v>32.130298817161197</c:v>
                </c:pt>
                <c:pt idx="105">
                  <c:v>32.419592565718119</c:v>
                </c:pt>
                <c:pt idx="106">
                  <c:v>32.708554391856801</c:v>
                </c:pt>
                <c:pt idx="107">
                  <c:v>32.997185235129948</c:v>
                </c:pt>
                <c:pt idx="108">
                  <c:v>33.285486026326225</c:v>
                </c:pt>
                <c:pt idx="109">
                  <c:v>33.573457687510555</c:v>
                </c:pt>
                <c:pt idx="110">
                  <c:v>33.861101132064263</c:v>
                </c:pt>
                <c:pt idx="111">
                  <c:v>34.148417264725104</c:v>
                </c:pt>
                <c:pt idx="112">
                  <c:v>34.435406981627203</c:v>
                </c:pt>
                <c:pt idx="113">
                  <c:v>34.72207117034084</c:v>
                </c:pt>
                <c:pt idx="114">
                  <c:v>35.008410709912141</c:v>
                </c:pt>
                <c:pt idx="115">
                  <c:v>35.294426470902671</c:v>
                </c:pt>
                <c:pt idx="116">
                  <c:v>35.580119315428945</c:v>
                </c:pt>
                <c:pt idx="117">
                  <c:v>35.865490097201814</c:v>
                </c:pt>
                <c:pt idx="118">
                  <c:v>36.150539661565787</c:v>
                </c:pt>
                <c:pt idx="119">
                  <c:v>36.435268845538268</c:v>
                </c:pt>
                <c:pt idx="120">
                  <c:v>36.719678477848703</c:v>
                </c:pt>
                <c:pt idx="121">
                  <c:v>37.003769378977687</c:v>
                </c:pt>
                <c:pt idx="122">
                  <c:v>37.287542361195968</c:v>
                </c:pt>
                <c:pt idx="123">
                  <c:v>37.570998228603408</c:v>
                </c:pt>
                <c:pt idx="124">
                  <c:v>37.854137777167892</c:v>
                </c:pt>
                <c:pt idx="125">
                  <c:v>38.136961794764176</c:v>
                </c:pt>
                <c:pt idx="126">
                  <c:v>38.419471061212676</c:v>
                </c:pt>
                <c:pt idx="127">
                  <c:v>38.701666348318234</c:v>
                </c:pt>
                <c:pt idx="128">
                  <c:v>38.983548419908843</c:v>
                </c:pt>
                <c:pt idx="129">
                  <c:v>39.265118031874309</c:v>
                </c:pt>
                <c:pt idx="130">
                  <c:v>39.546375932204924</c:v>
                </c:pt>
                <c:pt idx="131">
                  <c:v>39.827322861030076</c:v>
                </c:pt>
                <c:pt idx="132">
                  <c:v>40.107959550656865</c:v>
                </c:pt>
                <c:pt idx="133">
                  <c:v>40.388286725608666</c:v>
                </c:pt>
                <c:pt idx="134">
                  <c:v>40.668305102663716</c:v>
                </c:pt>
                <c:pt idx="135">
                  <c:v>40.948015390893666</c:v>
                </c:pt>
                <c:pt idx="136">
                  <c:v>41.227418291702122</c:v>
                </c:pt>
                <c:pt idx="137">
                  <c:v>41.50651449886319</c:v>
                </c:pt>
                <c:pt idx="138">
                  <c:v>41.785304698560026</c:v>
                </c:pt>
                <c:pt idx="139">
                  <c:v>42.063789569423371</c:v>
                </c:pt>
                <c:pt idx="140">
                  <c:v>42.341969782570111</c:v>
                </c:pt>
                <c:pt idx="141">
                  <c:v>42.619846001641839</c:v>
                </c:pt>
                <c:pt idx="142">
                  <c:v>42.897418882843404</c:v>
                </c:pt>
                <c:pt idx="143">
                  <c:v>43.174689074981522</c:v>
                </c:pt>
                <c:pt idx="144">
                  <c:v>43.451657219503367</c:v>
                </c:pt>
                <c:pt idx="145">
                  <c:v>43.728323950535191</c:v>
                </c:pt>
                <c:pt idx="146">
                  <c:v>44.004689894920972</c:v>
                </c:pt>
                <c:pt idx="147">
                  <c:v>44.28075567226108</c:v>
                </c:pt>
                <c:pt idx="148">
                  <c:v>44.556521894950997</c:v>
                </c:pt>
                <c:pt idx="149">
                  <c:v>44.831989168220012</c:v>
                </c:pt>
                <c:pt idx="150">
                  <c:v>45.107158090170003</c:v>
                </c:pt>
                <c:pt idx="151">
                  <c:v>45.382029251814224</c:v>
                </c:pt>
                <c:pt idx="152">
                  <c:v>45.656603237116137</c:v>
                </c:pt>
                <c:pt idx="153">
                  <c:v>45.930880623028287</c:v>
                </c:pt>
                <c:pt idx="154">
                  <c:v>46.204861979531195</c:v>
                </c:pt>
                <c:pt idx="155">
                  <c:v>46.478547869672333</c:v>
                </c:pt>
                <c:pt idx="156">
                  <c:v>46.751938849605089</c:v>
                </c:pt>
                <c:pt idx="157">
                  <c:v>47.025035468627827</c:v>
                </c:pt>
                <c:pt idx="158">
                  <c:v>47.297838269222972</c:v>
                </c:pt>
                <c:pt idx="159">
                  <c:v>47.570347787096125</c:v>
                </c:pt>
                <c:pt idx="160">
                  <c:v>47.842564551215268</c:v>
                </c:pt>
                <c:pt idx="161">
                  <c:v>48.114489083849975</c:v>
                </c:pt>
                <c:pt idx="162">
                  <c:v>48.386121900610711</c:v>
                </c:pt>
                <c:pt idx="163">
                  <c:v>48.657463510488157</c:v>
                </c:pt>
                <c:pt idx="164">
                  <c:v>48.928514415892593</c:v>
                </c:pt>
                <c:pt idx="165">
                  <c:v>49.19927511269335</c:v>
                </c:pt>
                <c:pt idx="166">
                  <c:v>49.469746090258297</c:v>
                </c:pt>
                <c:pt idx="167">
                  <c:v>49.739927831493397</c:v>
                </c:pt>
                <c:pt idx="168">
                  <c:v>50.009820812882303</c:v>
                </c:pt>
                <c:pt idx="169">
                  <c:v>50.279425504526024</c:v>
                </c:pt>
                <c:pt idx="170">
                  <c:v>50.548742370182637</c:v>
                </c:pt>
                <c:pt idx="171">
                  <c:v>50.817771867307059</c:v>
                </c:pt>
                <c:pt idx="172">
                  <c:v>51.08651444709087</c:v>
                </c:pt>
                <c:pt idx="173">
                  <c:v>51.354970554502216</c:v>
                </c:pt>
                <c:pt idx="174">
                  <c:v>51.623140628325714</c:v>
                </c:pt>
                <c:pt idx="175">
                  <c:v>51.891025101202466</c:v>
                </c:pt>
                <c:pt idx="176">
                  <c:v>52.15862439967011</c:v>
                </c:pt>
                <c:pt idx="177">
                  <c:v>52.425938944202926</c:v>
                </c:pt>
                <c:pt idx="178">
                  <c:v>52.692969149251979</c:v>
                </c:pt>
                <c:pt idx="179">
                  <c:v>52.959715423285346</c:v>
                </c:pt>
                <c:pt idx="180">
                  <c:v>53.226178168828376</c:v>
                </c:pt>
                <c:pt idx="181">
                  <c:v>53.492357782504008</c:v>
                </c:pt>
                <c:pt idx="182">
                  <c:v>53.758254655073138</c:v>
                </c:pt>
                <c:pt idx="183">
                  <c:v>54.023869171475049</c:v>
                </c:pt>
                <c:pt idx="184">
                  <c:v>54.289201710867871</c:v>
                </c:pt>
                <c:pt idx="185">
                  <c:v>54.554252646669106</c:v>
                </c:pt>
                <c:pt idx="186">
                  <c:v>54.819022346596192</c:v>
                </c:pt>
                <c:pt idx="187">
                  <c:v>55.083511172707112</c:v>
                </c:pt>
                <c:pt idx="188">
                  <c:v>55.347719481441068</c:v>
                </c:pt>
                <c:pt idx="189">
                  <c:v>55.611647623659159</c:v>
                </c:pt>
                <c:pt idx="190">
                  <c:v>55.875295944685149</c:v>
                </c:pt>
                <c:pt idx="191">
                  <c:v>56.13866478434624</c:v>
                </c:pt>
                <c:pt idx="192">
                  <c:v>56.401754477013895</c:v>
                </c:pt>
                <c:pt idx="193">
                  <c:v>56.664565351644718</c:v>
                </c:pt>
                <c:pt idx="194">
                  <c:v>56.927097731821327</c:v>
                </c:pt>
                <c:pt idx="195">
                  <c:v>57.189351935793312</c:v>
                </c:pt>
                <c:pt idx="196">
                  <c:v>57.45132827651819</c:v>
                </c:pt>
                <c:pt idx="197">
                  <c:v>57.713027061702398</c:v>
                </c:pt>
                <c:pt idx="198">
                  <c:v>57.974448593842325</c:v>
                </c:pt>
                <c:pt idx="199">
                  <c:v>58.235593170265361</c:v>
                </c:pt>
                <c:pt idx="200">
                  <c:v>58.496461083170985</c:v>
                </c:pt>
                <c:pt idx="201">
                  <c:v>58.757052619671853</c:v>
                </c:pt>
                <c:pt idx="202">
                  <c:v>59.017368061834929</c:v>
                </c:pt>
                <c:pt idx="203">
                  <c:v>59.277407686722611</c:v>
                </c:pt>
                <c:pt idx="204">
                  <c:v>59.5371717664339</c:v>
                </c:pt>
                <c:pt idx="205">
                  <c:v>59.796660568145569</c:v>
                </c:pt>
                <c:pt idx="206">
                  <c:v>60.055874354153332</c:v>
                </c:pt>
                <c:pt idx="207">
                  <c:v>60.314813381913055</c:v>
                </c:pt>
                <c:pt idx="208">
                  <c:v>60.573477904081933</c:v>
                </c:pt>
                <c:pt idx="209">
                  <c:v>60.831868168559708</c:v>
                </c:pt>
                <c:pt idx="210">
                  <c:v>61.089984418529873</c:v>
                </c:pt>
                <c:pt idx="211">
                  <c:v>61.347826892500855</c:v>
                </c:pt>
                <c:pt idx="212">
                  <c:v>61.605395824347248</c:v>
                </c:pt>
                <c:pt idx="213">
                  <c:v>61.862691443350982</c:v>
                </c:pt>
                <c:pt idx="214">
                  <c:v>62.119713974242529</c:v>
                </c:pt>
                <c:pt idx="215">
                  <c:v>62.376463637242068</c:v>
                </c:pt>
                <c:pt idx="216">
                  <c:v>62.63294064810065</c:v>
                </c:pt>
                <c:pt idx="217">
                  <c:v>62.889145218141351</c:v>
                </c:pt>
                <c:pt idx="218">
                  <c:v>63.145077554300393</c:v>
                </c:pt>
                <c:pt idx="219">
                  <c:v>63.400737859168252</c:v>
                </c:pt>
                <c:pt idx="220">
                  <c:v>63.656126331030741</c:v>
                </c:pt>
                <c:pt idx="221">
                  <c:v>63.911243163910072</c:v>
                </c:pt>
                <c:pt idx="222">
                  <c:v>64.166088547605867</c:v>
                </c:pt>
                <c:pt idx="223">
                  <c:v>64.420662667736181</c:v>
                </c:pt>
                <c:pt idx="224">
                  <c:v>64.674965705778405</c:v>
                </c:pt>
                <c:pt idx="225">
                  <c:v>64.928997839110252</c:v>
                </c:pt>
                <c:pt idx="226">
                  <c:v>65.18275924105059</c:v>
                </c:pt>
                <c:pt idx="227">
                  <c:v>65.43625008090028</c:v>
                </c:pt>
                <c:pt idx="228">
                  <c:v>65.689470523982976</c:v>
                </c:pt>
                <c:pt idx="229">
                  <c:v>65.942420731685885</c:v>
                </c:pt>
                <c:pt idx="230">
                  <c:v>66.195100861500393</c:v>
                </c:pt>
                <c:pt idx="231">
                  <c:v>66.447511067062763</c:v>
                </c:pt>
                <c:pt idx="232">
                  <c:v>66.699651498194655</c:v>
                </c:pt>
                <c:pt idx="233">
                  <c:v>66.95152230094368</c:v>
                </c:pt>
                <c:pt idx="234">
                  <c:v>67.203123617623817</c:v>
                </c:pt>
                <c:pt idx="235">
                  <c:v>67.454455586855801</c:v>
                </c:pt>
                <c:pt idx="236">
                  <c:v>67.705518343607451</c:v>
                </c:pt>
                <c:pt idx="237">
                  <c:v>67.956312019233906</c:v>
                </c:pt>
                <c:pt idx="238">
                  <c:v>68.20683674151779</c:v>
                </c:pt>
                <c:pt idx="239">
                  <c:v>68.457092634709269</c:v>
                </c:pt>
                <c:pt idx="240">
                  <c:v>68.707079819566104</c:v>
                </c:pt>
                <c:pt idx="241">
                  <c:v>68.956798413393557</c:v>
                </c:pt>
                <c:pt idx="242">
                  <c:v>69.206248530084224</c:v>
                </c:pt>
                <c:pt idx="243">
                  <c:v>69.455430280157785</c:v>
                </c:pt>
                <c:pt idx="244">
                  <c:v>69.704343770800676</c:v>
                </c:pt>
                <c:pt idx="245">
                  <c:v>69.95298910590563</c:v>
                </c:pt>
                <c:pt idx="246">
                  <c:v>70.201366386111161</c:v>
                </c:pt>
                <c:pt idx="247">
                  <c:v>70.449475708840907</c:v>
                </c:pt>
                <c:pt idx="248">
                  <c:v>70.697317168342948</c:v>
                </c:pt>
                <c:pt idx="249">
                  <c:v>70.944890855728886</c:v>
                </c:pt>
                <c:pt idx="250">
                  <c:v>71.192196859012967</c:v>
                </c:pt>
                <c:pt idx="251">
                  <c:v>71.439235263150991</c:v>
                </c:pt>
                <c:pt idx="252">
                  <c:v>71.686006150079137</c:v>
                </c:pt>
                <c:pt idx="253">
                  <c:v>71.932509598752702</c:v>
                </c:pt>
                <c:pt idx="254">
                  <c:v>72.178745685184666</c:v>
                </c:pt>
                <c:pt idx="255">
                  <c:v>72.424714482484191</c:v>
                </c:pt>
                <c:pt idx="256">
                  <c:v>72.670416060894965</c:v>
                </c:pt>
                <c:pt idx="257">
                  <c:v>72.915850487833424</c:v>
                </c:pt>
                <c:pt idx="258">
                  <c:v>73.161017827926884</c:v>
                </c:pt>
                <c:pt idx="259">
                  <c:v>73.405918143051451</c:v>
                </c:pt>
                <c:pt idx="260">
                  <c:v>73.650551492369928</c:v>
                </c:pt>
                <c:pt idx="261">
                  <c:v>73.894917932369481</c:v>
                </c:pt>
                <c:pt idx="262">
                  <c:v>74.139017516899202</c:v>
                </c:pt>
                <c:pt idx="263">
                  <c:v>74.382850297207554</c:v>
                </c:pt>
                <c:pt idx="264">
                  <c:v>74.626416321979661</c:v>
                </c:pt>
                <c:pt idx="265">
                  <c:v>74.869715637374441</c:v>
                </c:pt>
                <c:pt idx="266">
                  <c:v>75.112748287061592</c:v>
                </c:pt>
                <c:pt idx="267">
                  <c:v>75.355514312258464</c:v>
                </c:pt>
                <c:pt idx="268">
                  <c:v>75.598013751766757</c:v>
                </c:pt>
                <c:pt idx="269">
                  <c:v>75.840246642009049</c:v>
                </c:pt>
                <c:pt idx="270">
                  <c:v>76.082213017065229</c:v>
                </c:pt>
              </c:numCache>
            </c:numRef>
          </c:xVal>
          <c:yVal>
            <c:numRef>
              <c:f>'14ft'!$H$19:$H$289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76808"/>
        <c:axId val="639877200"/>
      </c:scatterChart>
      <c:valAx>
        <c:axId val="63987680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7200"/>
        <c:crosses val="max"/>
        <c:crossBetween val="midCat"/>
        <c:majorUnit val="2"/>
      </c:valAx>
      <c:valAx>
        <c:axId val="63987720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680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'15ft'!$E$18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0.33389666736974533</c:v>
                </c:pt>
                <c:pt idx="2">
                  <c:v>0.66730216934083741</c:v>
                </c:pt>
                <c:pt idx="3">
                  <c:v>1.0002186347218796</c:v>
                </c:pt>
                <c:pt idx="4">
                  <c:v>1.3326481771898178</c:v>
                </c:pt>
                <c:pt idx="5">
                  <c:v>1.6645928953871056</c:v>
                </c:pt>
                <c:pt idx="6">
                  <c:v>1.9960548730177958</c:v>
                </c:pt>
                <c:pt idx="7">
                  <c:v>2.3270361789425729</c:v>
                </c:pt>
                <c:pt idx="8">
                  <c:v>2.6575388672727409</c:v>
                </c:pt>
                <c:pt idx="9">
                  <c:v>2.9875649774631801</c:v>
                </c:pt>
                <c:pt idx="10">
                  <c:v>3.3171165344042852</c:v>
                </c:pt>
                <c:pt idx="11">
                  <c:v>3.646195548512897</c:v>
                </c:pt>
                <c:pt idx="12">
                  <c:v>3.9748040158222451</c:v>
                </c:pt>
                <c:pt idx="13">
                  <c:v>4.302943918070909</c:v>
                </c:pt>
                <c:pt idx="14">
                  <c:v>4.6306172227908151</c:v>
                </c:pt>
                <c:pt idx="15">
                  <c:v>4.9578258833942783</c:v>
                </c:pt>
                <c:pt idx="16">
                  <c:v>5.2845718392601038</c:v>
                </c:pt>
                <c:pt idx="17">
                  <c:v>5.6108570158187625</c:v>
                </c:pt>
                <c:pt idx="18">
                  <c:v>5.9366833246366468</c:v>
                </c:pt>
                <c:pt idx="19">
                  <c:v>6.2620526634994258</c:v>
                </c:pt>
                <c:pt idx="20">
                  <c:v>6.5869669164945046</c:v>
                </c:pt>
                <c:pt idx="21">
                  <c:v>6.9114279540926091</c:v>
                </c:pt>
                <c:pt idx="22">
                  <c:v>7.2354376332284991</c:v>
                </c:pt>
                <c:pt idx="23">
                  <c:v>7.5589977973808269</c:v>
                </c:pt>
                <c:pt idx="24">
                  <c:v>7.8821102766511508</c:v>
                </c:pt>
                <c:pt idx="25">
                  <c:v>8.204776887842117</c:v>
                </c:pt>
                <c:pt idx="26">
                  <c:v>8.5269994345348152</c:v>
                </c:pt>
                <c:pt idx="27">
                  <c:v>8.8487797071653311</c:v>
                </c:pt>
                <c:pt idx="28">
                  <c:v>9.1701194831004962</c:v>
                </c:pt>
                <c:pt idx="29">
                  <c:v>9.4910205267128465</c:v>
                </c:pt>
                <c:pt idx="30">
                  <c:v>9.8114845894548122</c:v>
                </c:pt>
                <c:pt idx="31">
                  <c:v>10.131513409932134</c:v>
                </c:pt>
                <c:pt idx="32">
                  <c:v>10.451108713976529</c:v>
                </c:pt>
                <c:pt idx="33">
                  <c:v>10.770272214717609</c:v>
                </c:pt>
                <c:pt idx="34">
                  <c:v>11.089005612654068</c:v>
                </c:pt>
                <c:pt idx="35">
                  <c:v>11.407310595724145</c:v>
                </c:pt>
                <c:pt idx="36">
                  <c:v>11.725188839375374</c:v>
                </c:pt>
                <c:pt idx="37">
                  <c:v>12.042642006633633</c:v>
                </c:pt>
                <c:pt idx="38">
                  <c:v>12.359671748171502</c:v>
                </c:pt>
                <c:pt idx="39">
                  <c:v>12.676279702375934</c:v>
                </c:pt>
                <c:pt idx="40">
                  <c:v>12.992467495415262</c:v>
                </c:pt>
                <c:pt idx="41">
                  <c:v>13.308236741305539</c:v>
                </c:pt>
                <c:pt idx="42">
                  <c:v>13.623589041976224</c:v>
                </c:pt>
                <c:pt idx="43">
                  <c:v>13.938525987335241</c:v>
                </c:pt>
                <c:pt idx="44">
                  <c:v>14.253049155333386</c:v>
                </c:pt>
                <c:pt idx="45">
                  <c:v>14.567160112028127</c:v>
                </c:pt>
                <c:pt idx="46">
                  <c:v>14.880860411646784</c:v>
                </c:pt>
                <c:pt idx="47">
                  <c:v>15.194151596649114</c:v>
                </c:pt>
                <c:pt idx="48">
                  <c:v>15.507035197789287</c:v>
                </c:pt>
                <c:pt idx="49">
                  <c:v>15.819512734177303</c:v>
                </c:pt>
                <c:pt idx="50">
                  <c:v>16.13158571333981</c:v>
                </c:pt>
                <c:pt idx="51">
                  <c:v>16.443255631280376</c:v>
                </c:pt>
                <c:pt idx="52">
                  <c:v>16.754523972539186</c:v>
                </c:pt>
                <c:pt idx="53">
                  <c:v>17.065392210252217</c:v>
                </c:pt>
                <c:pt idx="54">
                  <c:v>17.375861806209851</c:v>
                </c:pt>
                <c:pt idx="55">
                  <c:v>17.685934210914983</c:v>
                </c:pt>
                <c:pt idx="56">
                  <c:v>17.995610863640582</c:v>
                </c:pt>
                <c:pt idx="57">
                  <c:v>18.304893192486769</c:v>
                </c:pt>
                <c:pt idx="58">
                  <c:v>18.613782614437383</c:v>
                </c:pt>
                <c:pt idx="59">
                  <c:v>18.922280535416043</c:v>
                </c:pt>
                <c:pt idx="60">
                  <c:v>19.230388350341745</c:v>
                </c:pt>
                <c:pt idx="61">
                  <c:v>19.538107443183968</c:v>
                </c:pt>
                <c:pt idx="62">
                  <c:v>19.84543918701733</c:v>
                </c:pt>
                <c:pt idx="63">
                  <c:v>20.152384944075767</c:v>
                </c:pt>
                <c:pt idx="64">
                  <c:v>20.458946065806273</c:v>
                </c:pt>
                <c:pt idx="65">
                  <c:v>20.765123892922205</c:v>
                </c:pt>
                <c:pt idx="66">
                  <c:v>21.070919755456135</c:v>
                </c:pt>
                <c:pt idx="67">
                  <c:v>21.376334972812302</c:v>
                </c:pt>
                <c:pt idx="68">
                  <c:v>21.681370853818624</c:v>
                </c:pt>
                <c:pt idx="69">
                  <c:v>21.986028696778327</c:v>
                </c:pt>
                <c:pt idx="70">
                  <c:v>22.290309789521153</c:v>
                </c:pt>
                <c:pt idx="71">
                  <c:v>22.594215409454183</c:v>
                </c:pt>
                <c:pt idx="72">
                  <c:v>22.897746823612284</c:v>
                </c:pt>
                <c:pt idx="73">
                  <c:v>23.200905288708171</c:v>
                </c:pt>
                <c:pt idx="74">
                  <c:v>23.503692051182099</c:v>
                </c:pt>
                <c:pt idx="75">
                  <c:v>23.806108347251204</c:v>
                </c:pt>
                <c:pt idx="76">
                  <c:v>24.108155402958488</c:v>
                </c:pt>
                <c:pt idx="77">
                  <c:v>24.409834434221462</c:v>
                </c:pt>
                <c:pt idx="78">
                  <c:v>24.71114664688044</c:v>
                </c:pt>
                <c:pt idx="79">
                  <c:v>25.012093236746519</c:v>
                </c:pt>
                <c:pt idx="80">
                  <c:v>25.312675389649229</c:v>
                </c:pt>
                <c:pt idx="81">
                  <c:v>25.612894281483872</c:v>
                </c:pt>
                <c:pt idx="82">
                  <c:v>25.912751078258555</c:v>
                </c:pt>
                <c:pt idx="83">
                  <c:v>26.212246936140918</c:v>
                </c:pt>
                <c:pt idx="84">
                  <c:v>26.511383001504573</c:v>
                </c:pt>
                <c:pt idx="85">
                  <c:v>26.810160410975261</c:v>
                </c:pt>
                <c:pt idx="86">
                  <c:v>27.108580291476727</c:v>
                </c:pt>
                <c:pt idx="87">
                  <c:v>27.406643760276332</c:v>
                </c:pt>
                <c:pt idx="88">
                  <c:v>27.70435192503038</c:v>
                </c:pt>
                <c:pt idx="89">
                  <c:v>28.001705883829224</c:v>
                </c:pt>
                <c:pt idx="90">
                  <c:v>28.298706725242091</c:v>
                </c:pt>
                <c:pt idx="91">
                  <c:v>28.595355528361679</c:v>
                </c:pt>
                <c:pt idx="92">
                  <c:v>28.891653362848508</c:v>
                </c:pt>
                <c:pt idx="93">
                  <c:v>29.187601288975063</c:v>
                </c:pt>
                <c:pt idx="94">
                  <c:v>29.483200357669684</c:v>
                </c:pt>
                <c:pt idx="95">
                  <c:v>29.778451610560268</c:v>
                </c:pt>
                <c:pt idx="96">
                  <c:v>30.073356080017746</c:v>
                </c:pt>
                <c:pt idx="97">
                  <c:v>30.367914789199357</c:v>
                </c:pt>
                <c:pt idx="98">
                  <c:v>30.662128752091736</c:v>
                </c:pt>
                <c:pt idx="99">
                  <c:v>30.9559989735538</c:v>
                </c:pt>
                <c:pt idx="100">
                  <c:v>31.249526449359465</c:v>
                </c:pt>
                <c:pt idx="101">
                  <c:v>31.542712166240158</c:v>
                </c:pt>
                <c:pt idx="102">
                  <c:v>31.835557101927186</c:v>
                </c:pt>
                <c:pt idx="103">
                  <c:v>32.128062225193936</c:v>
                </c:pt>
                <c:pt idx="104">
                  <c:v>32.420228495897895</c:v>
                </c:pt>
                <c:pt idx="105">
                  <c:v>32.712056865022532</c:v>
                </c:pt>
                <c:pt idx="106">
                  <c:v>33.003548274719037</c:v>
                </c:pt>
                <c:pt idx="107">
                  <c:v>33.294703658347906</c:v>
                </c:pt>
                <c:pt idx="108">
                  <c:v>33.585523940520382</c:v>
                </c:pt>
                <c:pt idx="109">
                  <c:v>33.876010037139807</c:v>
                </c:pt>
                <c:pt idx="110">
                  <c:v>34.166162855442792</c:v>
                </c:pt>
                <c:pt idx="111">
                  <c:v>34.455983294040301</c:v>
                </c:pt>
                <c:pt idx="112">
                  <c:v>34.745472242958627</c:v>
                </c:pt>
                <c:pt idx="113">
                  <c:v>35.034630583680226</c:v>
                </c:pt>
                <c:pt idx="114">
                  <c:v>35.323459189184483</c:v>
                </c:pt>
                <c:pt idx="115">
                  <c:v>35.611958923988361</c:v>
                </c:pt>
                <c:pt idx="116">
                  <c:v>35.900130644186945</c:v>
                </c:pt>
                <c:pt idx="117">
                  <c:v>36.187975197493934</c:v>
                </c:pt>
                <c:pt idx="118">
                  <c:v>36.475493423282018</c:v>
                </c:pt>
                <c:pt idx="119">
                  <c:v>36.762686152623161</c:v>
                </c:pt>
                <c:pt idx="120">
                  <c:v>37.049554208328871</c:v>
                </c:pt>
                <c:pt idx="121">
                  <c:v>37.336098404990338</c:v>
                </c:pt>
                <c:pt idx="122">
                  <c:v>37.622319549018535</c:v>
                </c:pt>
                <c:pt idx="123">
                  <c:v>37.908218438684258</c:v>
                </c:pt>
                <c:pt idx="124">
                  <c:v>38.193795864158112</c:v>
                </c:pt>
                <c:pt idx="125">
                  <c:v>38.479052607550422</c:v>
                </c:pt>
                <c:pt idx="126">
                  <c:v>38.763989442951122</c:v>
                </c:pt>
                <c:pt idx="127">
                  <c:v>39.048607136469606</c:v>
                </c:pt>
                <c:pt idx="128">
                  <c:v>39.332906446274507</c:v>
                </c:pt>
                <c:pt idx="129">
                  <c:v>39.616888122633462</c:v>
                </c:pt>
                <c:pt idx="130">
                  <c:v>39.900552907952843</c:v>
                </c:pt>
                <c:pt idx="131">
                  <c:v>40.183901536817459</c:v>
                </c:pt>
                <c:pt idx="132">
                  <c:v>40.466934736030233</c:v>
                </c:pt>
                <c:pt idx="133">
                  <c:v>40.749653224651858</c:v>
                </c:pt>
                <c:pt idx="134">
                  <c:v>41.032057714040427</c:v>
                </c:pt>
                <c:pt idx="135">
                  <c:v>41.314148907891074</c:v>
                </c:pt>
                <c:pt idx="136">
                  <c:v>41.595927502275572</c:v>
                </c:pt>
                <c:pt idx="137">
                  <c:v>41.87739418568195</c:v>
                </c:pt>
                <c:pt idx="138">
                  <c:v>42.158549639054073</c:v>
                </c:pt>
                <c:pt idx="139">
                  <c:v>42.439394535831262</c:v>
                </c:pt>
                <c:pt idx="140">
                  <c:v>42.719929541987888</c:v>
                </c:pt>
                <c:pt idx="141">
                  <c:v>43.000155316072977</c:v>
                </c:pt>
                <c:pt idx="142">
                  <c:v>43.280072509249813</c:v>
                </c:pt>
                <c:pt idx="143">
                  <c:v>43.559681765335569</c:v>
                </c:pt>
                <c:pt idx="144">
                  <c:v>43.838983720840929</c:v>
                </c:pt>
                <c:pt idx="145">
                  <c:v>44.117979005009751</c:v>
                </c:pt>
                <c:pt idx="146">
                  <c:v>44.396668239858705</c:v>
                </c:pt>
                <c:pt idx="147">
                  <c:v>44.675052040216976</c:v>
                </c:pt>
                <c:pt idx="148">
                  <c:v>44.953131013765962</c:v>
                </c:pt>
                <c:pt idx="149">
                  <c:v>45.230905761078986</c:v>
                </c:pt>
                <c:pt idx="150">
                  <c:v>45.508376875661057</c:v>
                </c:pt>
                <c:pt idx="151">
                  <c:v>45.785544943988654</c:v>
                </c:pt>
                <c:pt idx="152">
                  <c:v>46.062410545549511</c:v>
                </c:pt>
                <c:pt idx="153">
                  <c:v>46.338974252882466</c:v>
                </c:pt>
                <c:pt idx="154">
                  <c:v>46.615236631617314</c:v>
                </c:pt>
                <c:pt idx="155">
                  <c:v>46.891198240514733</c:v>
                </c:pt>
                <c:pt idx="156">
                  <c:v>47.166859631506192</c:v>
                </c:pt>
                <c:pt idx="157">
                  <c:v>47.44222134973392</c:v>
                </c:pt>
                <c:pt idx="158">
                  <c:v>47.717283933590927</c:v>
                </c:pt>
                <c:pt idx="159">
                  <c:v>47.992047914761031</c:v>
                </c:pt>
                <c:pt idx="160">
                  <c:v>48.26651381825895</c:v>
                </c:pt>
                <c:pt idx="161">
                  <c:v>48.540682162470411</c:v>
                </c:pt>
                <c:pt idx="162">
                  <c:v>48.814553459192332</c:v>
                </c:pt>
                <c:pt idx="163">
                  <c:v>49.088128213672995</c:v>
                </c:pt>
                <c:pt idx="164">
                  <c:v>49.361406924652321</c:v>
                </c:pt>
                <c:pt idx="165">
                  <c:v>49.634390084402121</c:v>
                </c:pt>
                <c:pt idx="166">
                  <c:v>49.907078178766454</c:v>
                </c:pt>
                <c:pt idx="167">
                  <c:v>50.179471687201975</c:v>
                </c:pt>
                <c:pt idx="168">
                  <c:v>50.451571082818361</c:v>
                </c:pt>
                <c:pt idx="169">
                  <c:v>50.723376832418765</c:v>
                </c:pt>
                <c:pt idx="170">
                  <c:v>50.994889396540302</c:v>
                </c:pt>
                <c:pt idx="171">
                  <c:v>51.26610922949461</c:v>
                </c:pt>
                <c:pt idx="172">
                  <c:v>51.537036779408417</c:v>
                </c:pt>
                <c:pt idx="173">
                  <c:v>51.807672488264174</c:v>
                </c:pt>
                <c:pt idx="174">
                  <c:v>52.078016791940733</c:v>
                </c:pt>
                <c:pt idx="175">
                  <c:v>52.348070120254036</c:v>
                </c:pt>
                <c:pt idx="176">
                  <c:v>52.617832896997896</c:v>
                </c:pt>
                <c:pt idx="177">
                  <c:v>52.887305539984773</c:v>
                </c:pt>
                <c:pt idx="178">
                  <c:v>53.156488461086603</c:v>
                </c:pt>
                <c:pt idx="179">
                  <c:v>53.425382066275674</c:v>
                </c:pt>
                <c:pt idx="180">
                  <c:v>53.693986755665549</c:v>
                </c:pt>
                <c:pt idx="181">
                  <c:v>53.962302923552002</c:v>
                </c:pt>
                <c:pt idx="182">
                  <c:v>54.230330958454005</c:v>
                </c:pt>
                <c:pt idx="183">
                  <c:v>54.498071243154762</c:v>
                </c:pt>
                <c:pt idx="184">
                  <c:v>54.765524154742749</c:v>
                </c:pt>
                <c:pt idx="185">
                  <c:v>55.032690064652812</c:v>
                </c:pt>
                <c:pt idx="186">
                  <c:v>55.299569338707293</c:v>
                </c:pt>
                <c:pt idx="187">
                  <c:v>55.566162337157181</c:v>
                </c:pt>
                <c:pt idx="188">
                  <c:v>55.832469414723285</c:v>
                </c:pt>
                <c:pt idx="189">
                  <c:v>56.098490920637467</c:v>
                </c:pt>
                <c:pt idx="190">
                  <c:v>56.364227198683864</c:v>
                </c:pt>
                <c:pt idx="191">
                  <c:v>56.62967858724015</c:v>
                </c:pt>
                <c:pt idx="192">
                  <c:v>56.894845419318834</c:v>
                </c:pt>
                <c:pt idx="193">
                  <c:v>57.159728022608562</c:v>
                </c:pt>
                <c:pt idx="194">
                  <c:v>57.424326719515456</c:v>
                </c:pt>
                <c:pt idx="195">
                  <c:v>57.688641827204442</c:v>
                </c:pt>
                <c:pt idx="196">
                  <c:v>57.952673657640645</c:v>
                </c:pt>
                <c:pt idx="197">
                  <c:v>58.216422517630733</c:v>
                </c:pt>
                <c:pt idx="198">
                  <c:v>58.479888708864337</c:v>
                </c:pt>
                <c:pt idx="199">
                  <c:v>58.743072527955441</c:v>
                </c:pt>
                <c:pt idx="200">
                  <c:v>59.005974266483797</c:v>
                </c:pt>
                <c:pt idx="201">
                  <c:v>59.268594211036337</c:v>
                </c:pt>
                <c:pt idx="202">
                  <c:v>59.530932643248612</c:v>
                </c:pt>
                <c:pt idx="203">
                  <c:v>59.7929898398462</c:v>
                </c:pt>
                <c:pt idx="204">
                  <c:v>60.054766072686135</c:v>
                </c:pt>
                <c:pt idx="205">
                  <c:v>60.316261608798342</c:v>
                </c:pt>
                <c:pt idx="206">
                  <c:v>60.577476710427042</c:v>
                </c:pt>
                <c:pt idx="207">
                  <c:v>60.83841163507217</c:v>
                </c:pt>
                <c:pt idx="208">
                  <c:v>61.099066635530782</c:v>
                </c:pt>
                <c:pt idx="209">
                  <c:v>61.359441959938437</c:v>
                </c:pt>
                <c:pt idx="210">
                  <c:v>61.619537851810577</c:v>
                </c:pt>
                <c:pt idx="211">
                  <c:v>61.87935455008391</c:v>
                </c:pt>
                <c:pt idx="212">
                  <c:v>62.138892289157717</c:v>
                </c:pt>
                <c:pt idx="213">
                  <c:v>62.398151298935197</c:v>
                </c:pt>
                <c:pt idx="214">
                  <c:v>62.657131804864768</c:v>
                </c:pt>
                <c:pt idx="215">
                  <c:v>62.915834027981326</c:v>
                </c:pt>
                <c:pt idx="216">
                  <c:v>63.17425818494749</c:v>
                </c:pt>
                <c:pt idx="217">
                  <c:v>63.432404488094818</c:v>
                </c:pt>
                <c:pt idx="218">
                  <c:v>63.690273145464978</c:v>
                </c:pt>
                <c:pt idx="219">
                  <c:v>63.9478643608509</c:v>
                </c:pt>
                <c:pt idx="220">
                  <c:v>64.205178333837864</c:v>
                </c:pt>
                <c:pt idx="221">
                  <c:v>64.462215259844569</c:v>
                </c:pt>
                <c:pt idx="222">
                  <c:v>64.718975330164128</c:v>
                </c:pt>
                <c:pt idx="223">
                  <c:v>64.975458732005066</c:v>
                </c:pt>
                <c:pt idx="224">
                  <c:v>65.231665648532228</c:v>
                </c:pt>
                <c:pt idx="225">
                  <c:v>65.487596258907615</c:v>
                </c:pt>
                <c:pt idx="226">
                  <c:v>65.743250738331241</c:v>
                </c:pt>
                <c:pt idx="227">
                  <c:v>65.998629258081834</c:v>
                </c:pt>
                <c:pt idx="228">
                  <c:v>66.253731985557565</c:v>
                </c:pt>
                <c:pt idx="229">
                  <c:v>66.508559084316659</c:v>
                </c:pt>
                <c:pt idx="230">
                  <c:v>66.763110714117957</c:v>
                </c:pt>
                <c:pt idx="231">
                  <c:v>67.017387030961416</c:v>
                </c:pt>
                <c:pt idx="232">
                  <c:v>67.271388187128522</c:v>
                </c:pt>
                <c:pt idx="233">
                  <c:v>67.525114331222639</c:v>
                </c:pt>
                <c:pt idx="234">
                  <c:v>67.778565608209277</c:v>
                </c:pt>
                <c:pt idx="235">
                  <c:v>68.031742159456286</c:v>
                </c:pt>
                <c:pt idx="236">
                  <c:v>68.284644122773955</c:v>
                </c:pt>
                <c:pt idx="237">
                  <c:v>68.537271632455059</c:v>
                </c:pt>
                <c:pt idx="238">
                  <c:v>68.789624819314753</c:v>
                </c:pt>
                <c:pt idx="239">
                  <c:v>69.041703810730482</c:v>
                </c:pt>
                <c:pt idx="240">
                  <c:v>69.293508730681665</c:v>
                </c:pt>
                <c:pt idx="241">
                  <c:v>69.545039699789413</c:v>
                </c:pt>
                <c:pt idx="242">
                  <c:v>69.796296835356031</c:v>
                </c:pt>
                <c:pt idx="243">
                  <c:v>70.04728025140453</c:v>
                </c:pt>
                <c:pt idx="244">
                  <c:v>70.297990058717971</c:v>
                </c:pt>
                <c:pt idx="245">
                  <c:v>70.548426364878694</c:v>
                </c:pt>
                <c:pt idx="246">
                  <c:v>70.798589274307474</c:v>
                </c:pt>
                <c:pt idx="247">
                  <c:v>71.048478888302583</c:v>
                </c:pt>
                <c:pt idx="248">
                  <c:v>71.298095305078647</c:v>
                </c:pt>
                <c:pt idx="249">
                  <c:v>71.547438619805533</c:v>
                </c:pt>
                <c:pt idx="250">
                  <c:v>71.796508924646957</c:v>
                </c:pt>
                <c:pt idx="251">
                  <c:v>72.045306308799113</c:v>
                </c:pt>
                <c:pt idx="252">
                  <c:v>72.293830858529077</c:v>
                </c:pt>
                <c:pt idx="253">
                  <c:v>72.542082657213143</c:v>
                </c:pt>
                <c:pt idx="254">
                  <c:v>72.790061785375016</c:v>
                </c:pt>
                <c:pt idx="255">
                  <c:v>73.037768320723885</c:v>
                </c:pt>
                <c:pt idx="256">
                  <c:v>73.285202338192335</c:v>
                </c:pt>
                <c:pt idx="257">
                  <c:v>73.532363909974137</c:v>
                </c:pt>
                <c:pt idx="258">
                  <c:v>73.779253105561963</c:v>
                </c:pt>
                <c:pt idx="259">
                  <c:v>74.025869991784845</c:v>
                </c:pt>
                <c:pt idx="260">
                  <c:v>74.272214632845589</c:v>
                </c:pt>
                <c:pt idx="261">
                  <c:v>74.518287090358001</c:v>
                </c:pt>
                <c:pt idx="262">
                  <c:v>74.764087423384012</c:v>
                </c:pt>
                <c:pt idx="263">
                  <c:v>75.009615688470603</c:v>
                </c:pt>
                <c:pt idx="264">
                  <c:v>75.254871939686595</c:v>
                </c:pt>
                <c:pt idx="265">
                  <c:v>75.499856228659311</c:v>
                </c:pt>
                <c:pt idx="266">
                  <c:v>75.744568604611075</c:v>
                </c:pt>
                <c:pt idx="267">
                  <c:v>75.989009114395557</c:v>
                </c:pt>
                <c:pt idx="268">
                  <c:v>76.233177802533945</c:v>
                </c:pt>
                <c:pt idx="269">
                  <c:v>76.477074711250992</c:v>
                </c:pt>
                <c:pt idx="270">
                  <c:v>76.72069988051085</c:v>
                </c:pt>
              </c:numCache>
            </c:numRef>
          </c:xVal>
          <c:yVal>
            <c:numRef>
              <c:f>'15ft'!$E$19:$E$289</c:f>
              <c:numCache>
                <c:formatCode>General</c:formatCode>
                <c:ptCount val="271"/>
                <c:pt idx="0">
                  <c:v>1.0449251829298027</c:v>
                </c:pt>
                <c:pt idx="1">
                  <c:v>1.2144370084059621</c:v>
                </c:pt>
                <c:pt idx="2">
                  <c:v>1.3825412150345477</c:v>
                </c:pt>
                <c:pt idx="3">
                  <c:v>1.5492405825050524</c:v>
                </c:pt>
                <c:pt idx="4">
                  <c:v>1.7145378706237917</c:v>
                </c:pt>
                <c:pt idx="5">
                  <c:v>1.8784358194843331</c:v>
                </c:pt>
                <c:pt idx="6">
                  <c:v>2.0409371496365769</c:v>
                </c:pt>
                <c:pt idx="7">
                  <c:v>2.2020445622545068</c:v>
                </c:pt>
                <c:pt idx="8">
                  <c:v>2.361760739302631</c:v>
                </c:pt>
                <c:pt idx="9">
                  <c:v>2.5200883437011314</c:v>
                </c:pt>
                <c:pt idx="10">
                  <c:v>2.6770300194897407</c:v>
                </c:pt>
                <c:pt idx="11">
                  <c:v>2.8325883919903627</c:v>
                </c:pt>
                <c:pt idx="12">
                  <c:v>2.9867660679684582</c:v>
                </c:pt>
                <c:pt idx="13">
                  <c:v>3.1395656357932125</c:v>
                </c:pt>
                <c:pt idx="14">
                  <c:v>3.2909896655964985</c:v>
                </c:pt>
                <c:pt idx="15">
                  <c:v>3.441040709430661</c:v>
                </c:pt>
                <c:pt idx="16">
                  <c:v>3.5897213014251288</c:v>
                </c:pt>
                <c:pt idx="17">
                  <c:v>3.7370339579418816</c:v>
                </c:pt>
                <c:pt idx="18">
                  <c:v>3.8829811777297816</c:v>
                </c:pt>
                <c:pt idx="19">
                  <c:v>4.0275654420777878</c:v>
                </c:pt>
                <c:pt idx="20">
                  <c:v>4.1707892149670709</c:v>
                </c:pt>
                <c:pt idx="21">
                  <c:v>4.312654943222042</c:v>
                </c:pt>
                <c:pt idx="22">
                  <c:v>4.453165056660314</c:v>
                </c:pt>
                <c:pt idx="23">
                  <c:v>4.5923219682416097</c:v>
                </c:pt>
                <c:pt idx="24">
                  <c:v>4.730128074215628</c:v>
                </c:pt>
                <c:pt idx="25">
                  <c:v>4.8665857542688915</c:v>
                </c:pt>
                <c:pt idx="26">
                  <c:v>5.0016973716705824</c:v>
                </c:pt>
                <c:pt idx="27">
                  <c:v>5.1354652734173873</c:v>
                </c:pt>
                <c:pt idx="28">
                  <c:v>5.2678917903773614</c:v>
                </c:pt>
                <c:pt idx="29">
                  <c:v>5.3989792374328252</c:v>
                </c:pt>
                <c:pt idx="30">
                  <c:v>5.528729913622314</c:v>
                </c:pt>
                <c:pt idx="31">
                  <c:v>5.6571461022815885</c:v>
                </c:pt>
                <c:pt idx="32">
                  <c:v>5.7842300711837202</c:v>
                </c:pt>
                <c:pt idx="33">
                  <c:v>5.9099840726782693</c:v>
                </c:pt>
                <c:pt idx="34">
                  <c:v>6.0344103438295607</c:v>
                </c:pt>
                <c:pt idx="35">
                  <c:v>6.1575111065540815</c:v>
                </c:pt>
                <c:pt idx="36">
                  <c:v>6.2792885677570025</c:v>
                </c:pt>
                <c:pt idx="37">
                  <c:v>6.3997449194678433</c:v>
                </c:pt>
                <c:pt idx="38">
                  <c:v>6.5188823389752883</c:v>
                </c:pt>
                <c:pt idx="39">
                  <c:v>6.6367029889611713</c:v>
                </c:pt>
                <c:pt idx="40">
                  <c:v>6.7532090176336359</c:v>
                </c:pt>
                <c:pt idx="41">
                  <c:v>6.8684025588594864</c:v>
                </c:pt>
                <c:pt idx="42">
                  <c:v>6.9822857322957388</c:v>
                </c:pt>
                <c:pt idx="43">
                  <c:v>7.0948606435203843</c:v>
                </c:pt>
                <c:pt idx="44">
                  <c:v>7.2061293841623772</c:v>
                </c:pt>
                <c:pt idx="45">
                  <c:v>7.3160940320308576</c:v>
                </c:pt>
                <c:pt idx="46">
                  <c:v>7.4247566512436203</c:v>
                </c:pt>
                <c:pt idx="47">
                  <c:v>7.5321192923548379</c:v>
                </c:pt>
                <c:pt idx="48">
                  <c:v>7.6381839924820536</c:v>
                </c:pt>
                <c:pt idx="49">
                  <c:v>7.7429527754324488</c:v>
                </c:pt>
                <c:pt idx="50">
                  <c:v>7.8464276518284004</c:v>
                </c:pt>
                <c:pt idx="51">
                  <c:v>7.9486106192323325</c:v>
                </c:pt>
                <c:pt idx="52">
                  <c:v>8.0495036622708795</c:v>
                </c:pt>
                <c:pt idx="53">
                  <c:v>8.1491087527583606</c:v>
                </c:pt>
                <c:pt idx="54">
                  <c:v>8.2474278498195854</c:v>
                </c:pt>
                <c:pt idx="55">
                  <c:v>8.3444629000119921</c:v>
                </c:pt>
                <c:pt idx="56">
                  <c:v>8.4402158374471323</c:v>
                </c:pt>
                <c:pt idx="57">
                  <c:v>8.534688583911505</c:v>
                </c:pt>
                <c:pt idx="58">
                  <c:v>8.6278830489867584</c:v>
                </c:pt>
                <c:pt idx="59">
                  <c:v>8.7198011301692606</c:v>
                </c:pt>
                <c:pt idx="60">
                  <c:v>8.8104447129890495</c:v>
                </c:pt>
                <c:pt idx="61">
                  <c:v>8.8998156711281631</c:v>
                </c:pt>
                <c:pt idx="62">
                  <c:v>8.9879158665383816</c:v>
                </c:pt>
                <c:pt idx="63">
                  <c:v>9.0747471495583554</c:v>
                </c:pt>
                <c:pt idx="64">
                  <c:v>9.160311359030155</c:v>
                </c:pt>
                <c:pt idx="65">
                  <c:v>9.2446103224152374</c:v>
                </c:pt>
                <c:pt idx="66">
                  <c:v>9.3276458559098359</c:v>
                </c:pt>
                <c:pt idx="67">
                  <c:v>9.4094197645597859</c:v>
                </c:pt>
                <c:pt idx="68">
                  <c:v>9.489933842374791</c:v>
                </c:pt>
                <c:pt idx="69">
                  <c:v>9.5691898724421343</c:v>
                </c:pt>
                <c:pt idx="70">
                  <c:v>9.6471896270398467</c:v>
                </c:pt>
                <c:pt idx="71">
                  <c:v>9.7239348677493336</c:v>
                </c:pt>
                <c:pt idx="72">
                  <c:v>9.7994273455674676</c:v>
                </c:pt>
                <c:pt idx="73">
                  <c:v>9.8736688010181606</c:v>
                </c:pt>
                <c:pt idx="74">
                  <c:v>9.9466609642634083</c:v>
                </c:pt>
                <c:pt idx="75">
                  <c:v>10.018405555213823</c:v>
                </c:pt>
                <c:pt idx="76">
                  <c:v>10.088904283638657</c:v>
                </c:pt>
                <c:pt idx="77">
                  <c:v>10.158158849275322</c:v>
                </c:pt>
                <c:pt idx="78">
                  <c:v>10.226170941938417</c:v>
                </c:pt>
                <c:pt idx="79">
                  <c:v>10.292942241628252</c:v>
                </c:pt>
                <c:pt idx="80">
                  <c:v>10.358474418638894</c:v>
                </c:pt>
                <c:pt idx="81">
                  <c:v>10.422769133665726</c:v>
                </c:pt>
                <c:pt idx="82">
                  <c:v>10.485828037912533</c:v>
                </c:pt>
                <c:pt idx="83">
                  <c:v>10.547652773198111</c:v>
                </c:pt>
                <c:pt idx="84">
                  <c:v>10.608244972062405</c:v>
                </c:pt>
                <c:pt idx="85">
                  <c:v>10.667606257872192</c:v>
                </c:pt>
                <c:pt idx="86">
                  <c:v>10.725738244926299</c:v>
                </c:pt>
                <c:pt idx="87">
                  <c:v>10.782642538560363</c:v>
                </c:pt>
                <c:pt idx="88">
                  <c:v>10.838320735251143</c:v>
                </c:pt>
                <c:pt idx="89">
                  <c:v>10.892774422720384</c:v>
                </c:pt>
                <c:pt idx="90">
                  <c:v>10.946005180038238</c:v>
                </c:pt>
                <c:pt idx="91">
                  <c:v>10.99801457772624</c:v>
                </c:pt>
                <c:pt idx="92">
                  <c:v>11.048804177859846</c:v>
                </c:pt>
                <c:pt idx="93">
                  <c:v>11.098375534170547</c:v>
                </c:pt>
                <c:pt idx="94">
                  <c:v>11.146730192147537</c:v>
                </c:pt>
                <c:pt idx="95">
                  <c:v>11.193869689138966</c:v>
                </c:pt>
                <c:pt idx="96">
                  <c:v>11.239795554452758</c:v>
                </c:pt>
                <c:pt idx="97">
                  <c:v>11.284509309457013</c:v>
                </c:pt>
                <c:pt idx="98">
                  <c:v>11.328012467679983</c:v>
                </c:pt>
                <c:pt idx="99">
                  <c:v>11.370306534909636</c:v>
                </c:pt>
                <c:pt idx="100">
                  <c:v>11.411393009292796</c:v>
                </c:pt>
                <c:pt idx="101">
                  <c:v>11.451273381433879</c:v>
                </c:pt>
                <c:pt idx="102">
                  <c:v>11.489949134493207</c:v>
                </c:pt>
                <c:pt idx="103">
                  <c:v>11.527421744284924</c:v>
                </c:pt>
                <c:pt idx="104">
                  <c:v>11.563692679374491</c:v>
                </c:pt>
                <c:pt idx="105">
                  <c:v>11.598763401175782</c:v>
                </c:pt>
                <c:pt idx="106">
                  <c:v>11.632635364047774</c:v>
                </c:pt>
                <c:pt idx="107">
                  <c:v>11.66531001539083</c:v>
                </c:pt>
                <c:pt idx="108">
                  <c:v>11.696788795742583</c:v>
                </c:pt>
                <c:pt idx="109">
                  <c:v>11.727073138873413</c:v>
                </c:pt>
                <c:pt idx="110">
                  <c:v>11.756164471881528</c:v>
                </c:pt>
                <c:pt idx="111">
                  <c:v>11.784064215287641</c:v>
                </c:pt>
                <c:pt idx="112">
                  <c:v>11.81077378312925</c:v>
                </c:pt>
                <c:pt idx="113">
                  <c:v>11.836294583054517</c:v>
                </c:pt>
                <c:pt idx="114">
                  <c:v>11.860628016415752</c:v>
                </c:pt>
                <c:pt idx="115">
                  <c:v>11.883775478362493</c:v>
                </c:pt>
                <c:pt idx="116">
                  <c:v>11.905738357934187</c:v>
                </c:pt>
                <c:pt idx="117">
                  <c:v>11.926518038152487</c:v>
                </c:pt>
                <c:pt idx="118">
                  <c:v>11.946115896113133</c:v>
                </c:pt>
                <c:pt idx="119">
                  <c:v>11.964533303077442</c:v>
                </c:pt>
                <c:pt idx="120">
                  <c:v>11.981771624563404</c:v>
                </c:pt>
                <c:pt idx="121">
                  <c:v>11.997832220436372</c:v>
                </c:pt>
                <c:pt idx="122">
                  <c:v>12.012716444999354</c:v>
                </c:pt>
                <c:pt idx="123">
                  <c:v>12.026425647082911</c:v>
                </c:pt>
                <c:pt idx="124">
                  <c:v>12.038961170134646</c:v>
                </c:pt>
                <c:pt idx="125">
                  <c:v>12.050324352308296</c:v>
                </c:pt>
                <c:pt idx="126">
                  <c:v>12.060516526552423</c:v>
                </c:pt>
                <c:pt idx="127">
                  <c:v>12.069539020698697</c:v>
                </c:pt>
                <c:pt idx="128">
                  <c:v>12.077393157549782</c:v>
                </c:pt>
                <c:pt idx="129">
                  <c:v>12.084080254966807</c:v>
                </c:pt>
                <c:pt idx="130">
                  <c:v>12.089601625956439</c:v>
                </c:pt>
                <c:pt idx="131">
                  <c:v>12.093958578757542</c:v>
                </c:pt>
                <c:pt idx="132">
                  <c:v>12.097152416927432</c:v>
                </c:pt>
                <c:pt idx="133">
                  <c:v>12.099184439427718</c:v>
                </c:pt>
                <c:pt idx="134">
                  <c:v>12.100055940709726</c:v>
                </c:pt>
                <c:pt idx="135">
                  <c:v>12.099768210799519</c:v>
                </c:pt>
                <c:pt idx="136">
                  <c:v>12.098322535382493</c:v>
                </c:pt>
                <c:pt idx="137">
                  <c:v>12.09572019588756</c:v>
                </c:pt>
                <c:pt idx="138">
                  <c:v>12.091962469570907</c:v>
                </c:pt>
                <c:pt idx="139">
                  <c:v>12.087050629599338</c:v>
                </c:pt>
                <c:pt idx="140">
                  <c:v>12.080985945133188</c:v>
                </c:pt>
                <c:pt idx="141">
                  <c:v>12.073769681408818</c:v>
                </c:pt>
                <c:pt idx="142">
                  <c:v>12.065403099820678</c:v>
                </c:pt>
                <c:pt idx="143">
                  <c:v>12.055887458002941</c:v>
                </c:pt>
                <c:pt idx="144">
                  <c:v>12.045224009910701</c:v>
                </c:pt>
                <c:pt idx="145">
                  <c:v>12.033414005900745</c:v>
                </c:pt>
                <c:pt idx="146">
                  <c:v>12.020458692811882</c:v>
                </c:pt>
                <c:pt idx="147">
                  <c:v>12.006359314044836</c:v>
                </c:pt>
                <c:pt idx="148">
                  <c:v>11.991117109641696</c:v>
                </c:pt>
                <c:pt idx="149">
                  <c:v>11.974733316364921</c:v>
                </c:pt>
                <c:pt idx="150">
                  <c:v>11.957209167775902</c:v>
                </c:pt>
                <c:pt idx="151">
                  <c:v>11.938545894313076</c:v>
                </c:pt>
                <c:pt idx="152">
                  <c:v>11.918744723369578</c:v>
                </c:pt>
                <c:pt idx="153">
                  <c:v>11.897806879370451</c:v>
                </c:pt>
                <c:pt idx="154">
                  <c:v>11.875733583849398</c:v>
                </c:pt>
                <c:pt idx="155">
                  <c:v>11.852526055525063</c:v>
                </c:pt>
                <c:pt idx="156">
                  <c:v>11.828185510376866</c:v>
                </c:pt>
                <c:pt idx="157">
                  <c:v>11.802713161720357</c:v>
                </c:pt>
                <c:pt idx="158">
                  <c:v>11.776110220282119</c:v>
                </c:pt>
                <c:pt idx="159">
                  <c:v>11.748377894274185</c:v>
                </c:pt>
                <c:pt idx="160">
                  <c:v>11.719517389467992</c:v>
                </c:pt>
                <c:pt idx="161">
                  <c:v>11.689529909267854</c:v>
                </c:pt>
                <c:pt idx="162">
                  <c:v>11.658416654783961</c:v>
                </c:pt>
                <c:pt idx="163">
                  <c:v>11.626178824904889</c:v>
                </c:pt>
                <c:pt idx="164">
                  <c:v>11.592817616369631</c:v>
                </c:pt>
                <c:pt idx="165">
                  <c:v>11.558334223839145</c:v>
                </c:pt>
                <c:pt idx="166">
                  <c:v>11.522729839967399</c:v>
                </c:pt>
                <c:pt idx="167">
                  <c:v>11.486005655471939</c:v>
                </c:pt>
                <c:pt idx="168">
                  <c:v>11.448162859203945</c:v>
                </c:pt>
                <c:pt idx="169">
                  <c:v>11.409202638217808</c:v>
                </c:pt>
                <c:pt idx="170">
                  <c:v>11.369126177840185</c:v>
                </c:pt>
                <c:pt idx="171">
                  <c:v>11.327934661738563</c:v>
                </c:pt>
                <c:pt idx="172">
                  <c:v>11.28562927198932</c:v>
                </c:pt>
                <c:pt idx="173">
                  <c:v>11.242211189145259</c:v>
                </c:pt>
                <c:pt idx="174">
                  <c:v>11.197681592302652</c:v>
                </c:pt>
                <c:pt idx="175">
                  <c:v>11.152041659167752</c:v>
                </c:pt>
                <c:pt idx="176">
                  <c:v>11.105292566122795</c:v>
                </c:pt>
                <c:pt idx="177">
                  <c:v>11.057435488291484</c:v>
                </c:pt>
                <c:pt idx="178">
                  <c:v>11.00847159960394</c:v>
                </c:pt>
                <c:pt idx="179">
                  <c:v>10.958402072861146</c:v>
                </c:pt>
                <c:pt idx="180">
                  <c:v>10.907228079798845</c:v>
                </c:pt>
                <c:pt idx="181">
                  <c:v>10.854950791150914</c:v>
                </c:pt>
                <c:pt idx="182">
                  <c:v>10.801571376712211</c:v>
                </c:pt>
                <c:pt idx="183">
                  <c:v>10.747091005400881</c:v>
                </c:pt>
                <c:pt idx="184">
                  <c:v>10.691510845320122</c:v>
                </c:pt>
                <c:pt idx="185">
                  <c:v>10.634832063819424</c:v>
                </c:pt>
                <c:pt idx="186">
                  <c:v>10.577055827555242</c:v>
                </c:pt>
                <c:pt idx="187">
                  <c:v>10.518183302551154</c:v>
                </c:pt>
                <c:pt idx="188">
                  <c:v>10.458215654257449</c:v>
                </c:pt>
                <c:pt idx="189">
                  <c:v>10.397154047610178</c:v>
                </c:pt>
                <c:pt idx="190">
                  <c:v>10.334999647089647</c:v>
                </c:pt>
                <c:pt idx="191">
                  <c:v>10.271753616778369</c:v>
                </c:pt>
                <c:pt idx="192">
                  <c:v>10.207417120418443</c:v>
                </c:pt>
                <c:pt idx="193">
                  <c:v>10.141991321468394</c:v>
                </c:pt>
                <c:pt idx="194">
                  <c:v>10.075477383159447</c:v>
                </c:pt>
                <c:pt idx="195">
                  <c:v>10.007876468551229</c:v>
                </c:pt>
                <c:pt idx="196">
                  <c:v>9.9391897405869365</c:v>
                </c:pt>
                <c:pt idx="197">
                  <c:v>9.8694183621479077</c:v>
                </c:pt>
                <c:pt idx="198">
                  <c:v>9.7985634961076506</c:v>
                </c:pt>
                <c:pt idx="199">
                  <c:v>9.7266263053852953</c:v>
                </c:pt>
                <c:pt idx="200">
                  <c:v>9.6536079529984811</c:v>
                </c:pt>
                <c:pt idx="201">
                  <c:v>9.5795096021156692</c:v>
                </c:pt>
                <c:pt idx="202">
                  <c:v>9.5043324161078857</c:v>
                </c:pt>
                <c:pt idx="203">
                  <c:v>9.428077558599897</c:v>
                </c:pt>
                <c:pt idx="204">
                  <c:v>9.3507461935208021</c:v>
                </c:pt>
                <c:pt idx="205">
                  <c:v>9.2723394851540579</c:v>
                </c:pt>
                <c:pt idx="206">
                  <c:v>9.1928585981869197</c:v>
                </c:pt>
                <c:pt idx="207">
                  <c:v>9.112304697759317</c:v>
                </c:pt>
                <c:pt idx="208">
                  <c:v>9.0306789495121365</c:v>
                </c:pt>
                <c:pt idx="209">
                  <c:v>8.9479825196349374</c:v>
                </c:pt>
                <c:pt idx="210">
                  <c:v>8.8642165749130815</c:v>
                </c:pt>
                <c:pt idx="211">
                  <c:v>8.7793822827742822</c:v>
                </c:pt>
                <c:pt idx="212">
                  <c:v>8.6934808113345792</c:v>
                </c:pt>
                <c:pt idx="213">
                  <c:v>8.6065133294437199</c:v>
                </c:pt>
                <c:pt idx="214">
                  <c:v>8.5184810067299708</c:v>
                </c:pt>
                <c:pt idx="215">
                  <c:v>8.4293850136443353</c:v>
                </c:pt>
                <c:pt idx="216">
                  <c:v>8.3392265215041963</c:v>
                </c:pt>
                <c:pt idx="217">
                  <c:v>8.2480067025363724</c:v>
                </c:pt>
                <c:pt idx="218">
                  <c:v>8.1557267299195946</c:v>
                </c:pt>
                <c:pt idx="219">
                  <c:v>8.0623877778263893</c:v>
                </c:pt>
                <c:pt idx="220">
                  <c:v>7.9679910214643899</c:v>
                </c:pt>
                <c:pt idx="221">
                  <c:v>7.8725376371170572</c:v>
                </c:pt>
                <c:pt idx="222">
                  <c:v>7.77602880218382</c:v>
                </c:pt>
                <c:pt idx="223">
                  <c:v>7.6784656952196304</c:v>
                </c:pt>
                <c:pt idx="224">
                  <c:v>7.5798494959739386</c:v>
                </c:pt>
                <c:pt idx="225">
                  <c:v>7.4801813854290815</c:v>
                </c:pt>
                <c:pt idx="226">
                  <c:v>7.3794625458380922</c:v>
                </c:pt>
                <c:pt idx="227">
                  <c:v>7.2776941607619294</c:v>
                </c:pt>
                <c:pt idx="228">
                  <c:v>7.1748774151061205</c:v>
                </c:pt>
                <c:pt idx="229">
                  <c:v>7.0710134951568282</c:v>
                </c:pt>
                <c:pt idx="230">
                  <c:v>6.9661035886163392</c:v>
                </c:pt>
                <c:pt idx="231">
                  <c:v>6.8601488846379688</c:v>
                </c:pt>
                <c:pt idx="232">
                  <c:v>6.7531505738603927</c:v>
                </c:pt>
                <c:pt idx="233">
                  <c:v>6.6451098484413977</c:v>
                </c:pt>
                <c:pt idx="234">
                  <c:v>6.5360279020910603</c:v>
                </c:pt>
                <c:pt idx="235">
                  <c:v>6.4259059301043484</c:v>
                </c:pt>
                <c:pt idx="236">
                  <c:v>6.3147451293931507</c:v>
                </c:pt>
                <c:pt idx="237">
                  <c:v>6.2025466985177307</c:v>
                </c:pt>
                <c:pt idx="238">
                  <c:v>6.0893118377176148</c:v>
                </c:pt>
                <c:pt idx="239">
                  <c:v>5.9750417489419059</c:v>
                </c:pt>
                <c:pt idx="240">
                  <c:v>5.859737635879033</c:v>
                </c:pt>
                <c:pt idx="241">
                  <c:v>5.7434007039859312</c:v>
                </c:pt>
                <c:pt idx="242">
                  <c:v>5.6260321605166563</c:v>
                </c:pt>
                <c:pt idx="243">
                  <c:v>5.5076332145504399</c:v>
                </c:pt>
                <c:pt idx="244">
                  <c:v>5.3882050770191796</c:v>
                </c:pt>
                <c:pt idx="245">
                  <c:v>5.2677489607343713</c:v>
                </c:pt>
                <c:pt idx="246">
                  <c:v>5.146266080413481</c:v>
                </c:pt>
                <c:pt idx="247">
                  <c:v>5.0237576527057639</c:v>
                </c:pt>
                <c:pt idx="248">
                  <c:v>4.9002248962175274</c:v>
                </c:pt>
                <c:pt idx="249">
                  <c:v>4.7756690315368431</c:v>
                </c:pt>
                <c:pt idx="250">
                  <c:v>4.6500912812577093</c:v>
                </c:pt>
                <c:pt idx="251">
                  <c:v>4.5234928700036647</c:v>
                </c:pt>
                <c:pt idx="252">
                  <c:v>4.3958750244508558</c:v>
                </c:pt>
                <c:pt idx="253">
                  <c:v>4.2672389733505671</c:v>
                </c:pt>
                <c:pt idx="254">
                  <c:v>4.1375859475512025</c:v>
                </c:pt>
                <c:pt idx="255">
                  <c:v>4.0069171800197338</c:v>
                </c:pt>
                <c:pt idx="256">
                  <c:v>3.8752339058626122</c:v>
                </c:pt>
                <c:pt idx="257">
                  <c:v>3.7425373623461451</c:v>
                </c:pt>
                <c:pt idx="258">
                  <c:v>3.6088287889163437</c:v>
                </c:pt>
                <c:pt idx="259">
                  <c:v>3.4741094272182429</c:v>
                </c:pt>
                <c:pt idx="260">
                  <c:v>3.3383805211146935</c:v>
                </c:pt>
                <c:pt idx="261">
                  <c:v>3.2016433167046339</c:v>
                </c:pt>
                <c:pt idx="262">
                  <c:v>3.0638990623408411</c:v>
                </c:pt>
                <c:pt idx="263">
                  <c:v>2.9251490086471641</c:v>
                </c:pt>
                <c:pt idx="264">
                  <c:v>2.7853944085352436</c:v>
                </c:pt>
                <c:pt idx="265">
                  <c:v>2.6446365172207207</c:v>
                </c:pt>
                <c:pt idx="266">
                  <c:v>2.5028765922389367</c:v>
                </c:pt>
                <c:pt idx="267">
                  <c:v>2.3601158934601281</c:v>
                </c:pt>
                <c:pt idx="268">
                  <c:v>2.2163556831041173</c:v>
                </c:pt>
                <c:pt idx="269">
                  <c:v>2.0715972257545081</c:v>
                </c:pt>
                <c:pt idx="270">
                  <c:v>1.9258417883723802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'15ft'!$G$18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0.33389666736974533</c:v>
                </c:pt>
                <c:pt idx="2">
                  <c:v>0.66730216934083741</c:v>
                </c:pt>
                <c:pt idx="3">
                  <c:v>1.0002186347218796</c:v>
                </c:pt>
                <c:pt idx="4">
                  <c:v>1.3326481771898178</c:v>
                </c:pt>
                <c:pt idx="5">
                  <c:v>1.6645928953871056</c:v>
                </c:pt>
                <c:pt idx="6">
                  <c:v>1.9960548730177958</c:v>
                </c:pt>
                <c:pt idx="7">
                  <c:v>2.3270361789425729</c:v>
                </c:pt>
                <c:pt idx="8">
                  <c:v>2.6575388672727409</c:v>
                </c:pt>
                <c:pt idx="9">
                  <c:v>2.9875649774631801</c:v>
                </c:pt>
                <c:pt idx="10">
                  <c:v>3.3171165344042852</c:v>
                </c:pt>
                <c:pt idx="11">
                  <c:v>3.646195548512897</c:v>
                </c:pt>
                <c:pt idx="12">
                  <c:v>3.9748040158222451</c:v>
                </c:pt>
                <c:pt idx="13">
                  <c:v>4.302943918070909</c:v>
                </c:pt>
                <c:pt idx="14">
                  <c:v>4.6306172227908151</c:v>
                </c:pt>
                <c:pt idx="15">
                  <c:v>4.9578258833942783</c:v>
                </c:pt>
                <c:pt idx="16">
                  <c:v>5.2845718392601038</c:v>
                </c:pt>
                <c:pt idx="17">
                  <c:v>5.6108570158187625</c:v>
                </c:pt>
                <c:pt idx="18">
                  <c:v>5.9366833246366468</c:v>
                </c:pt>
                <c:pt idx="19">
                  <c:v>6.2620526634994258</c:v>
                </c:pt>
                <c:pt idx="20">
                  <c:v>6.5869669164945046</c:v>
                </c:pt>
                <c:pt idx="21">
                  <c:v>6.9114279540926091</c:v>
                </c:pt>
                <c:pt idx="22">
                  <c:v>7.2354376332284991</c:v>
                </c:pt>
                <c:pt idx="23">
                  <c:v>7.5589977973808269</c:v>
                </c:pt>
                <c:pt idx="24">
                  <c:v>7.8821102766511508</c:v>
                </c:pt>
                <c:pt idx="25">
                  <c:v>8.204776887842117</c:v>
                </c:pt>
                <c:pt idx="26">
                  <c:v>8.5269994345348152</c:v>
                </c:pt>
                <c:pt idx="27">
                  <c:v>8.8487797071653311</c:v>
                </c:pt>
                <c:pt idx="28">
                  <c:v>9.1701194831004962</c:v>
                </c:pt>
                <c:pt idx="29">
                  <c:v>9.4910205267128465</c:v>
                </c:pt>
                <c:pt idx="30">
                  <c:v>9.8114845894548122</c:v>
                </c:pt>
                <c:pt idx="31">
                  <c:v>10.131513409932134</c:v>
                </c:pt>
                <c:pt idx="32">
                  <c:v>10.451108713976529</c:v>
                </c:pt>
                <c:pt idx="33">
                  <c:v>10.770272214717609</c:v>
                </c:pt>
                <c:pt idx="34">
                  <c:v>11.089005612654068</c:v>
                </c:pt>
                <c:pt idx="35">
                  <c:v>11.407310595724145</c:v>
                </c:pt>
                <c:pt idx="36">
                  <c:v>11.725188839375374</c:v>
                </c:pt>
                <c:pt idx="37">
                  <c:v>12.042642006633633</c:v>
                </c:pt>
                <c:pt idx="38">
                  <c:v>12.359671748171502</c:v>
                </c:pt>
                <c:pt idx="39">
                  <c:v>12.676279702375934</c:v>
                </c:pt>
                <c:pt idx="40">
                  <c:v>12.992467495415262</c:v>
                </c:pt>
                <c:pt idx="41">
                  <c:v>13.308236741305539</c:v>
                </c:pt>
                <c:pt idx="42">
                  <c:v>13.623589041976224</c:v>
                </c:pt>
                <c:pt idx="43">
                  <c:v>13.938525987335241</c:v>
                </c:pt>
                <c:pt idx="44">
                  <c:v>14.253049155333386</c:v>
                </c:pt>
                <c:pt idx="45">
                  <c:v>14.567160112028127</c:v>
                </c:pt>
                <c:pt idx="46">
                  <c:v>14.880860411646784</c:v>
                </c:pt>
                <c:pt idx="47">
                  <c:v>15.194151596649114</c:v>
                </c:pt>
                <c:pt idx="48">
                  <c:v>15.507035197789287</c:v>
                </c:pt>
                <c:pt idx="49">
                  <c:v>15.819512734177303</c:v>
                </c:pt>
                <c:pt idx="50">
                  <c:v>16.13158571333981</c:v>
                </c:pt>
                <c:pt idx="51">
                  <c:v>16.443255631280376</c:v>
                </c:pt>
                <c:pt idx="52">
                  <c:v>16.754523972539186</c:v>
                </c:pt>
                <c:pt idx="53">
                  <c:v>17.065392210252217</c:v>
                </c:pt>
                <c:pt idx="54">
                  <c:v>17.375861806209851</c:v>
                </c:pt>
                <c:pt idx="55">
                  <c:v>17.685934210914983</c:v>
                </c:pt>
                <c:pt idx="56">
                  <c:v>17.995610863640582</c:v>
                </c:pt>
                <c:pt idx="57">
                  <c:v>18.304893192486769</c:v>
                </c:pt>
                <c:pt idx="58">
                  <c:v>18.613782614437383</c:v>
                </c:pt>
                <c:pt idx="59">
                  <c:v>18.922280535416043</c:v>
                </c:pt>
                <c:pt idx="60">
                  <c:v>19.230388350341745</c:v>
                </c:pt>
                <c:pt idx="61">
                  <c:v>19.538107443183968</c:v>
                </c:pt>
                <c:pt idx="62">
                  <c:v>19.84543918701733</c:v>
                </c:pt>
                <c:pt idx="63">
                  <c:v>20.152384944075767</c:v>
                </c:pt>
                <c:pt idx="64">
                  <c:v>20.458946065806273</c:v>
                </c:pt>
                <c:pt idx="65">
                  <c:v>20.765123892922205</c:v>
                </c:pt>
                <c:pt idx="66">
                  <c:v>21.070919755456135</c:v>
                </c:pt>
                <c:pt idx="67">
                  <c:v>21.376334972812302</c:v>
                </c:pt>
                <c:pt idx="68">
                  <c:v>21.681370853818624</c:v>
                </c:pt>
                <c:pt idx="69">
                  <c:v>21.986028696778327</c:v>
                </c:pt>
                <c:pt idx="70">
                  <c:v>22.290309789521153</c:v>
                </c:pt>
                <c:pt idx="71">
                  <c:v>22.594215409454183</c:v>
                </c:pt>
                <c:pt idx="72">
                  <c:v>22.897746823612284</c:v>
                </c:pt>
                <c:pt idx="73">
                  <c:v>23.200905288708171</c:v>
                </c:pt>
                <c:pt idx="74">
                  <c:v>23.503692051182099</c:v>
                </c:pt>
                <c:pt idx="75">
                  <c:v>23.806108347251204</c:v>
                </c:pt>
                <c:pt idx="76">
                  <c:v>24.108155402958488</c:v>
                </c:pt>
                <c:pt idx="77">
                  <c:v>24.409834434221462</c:v>
                </c:pt>
                <c:pt idx="78">
                  <c:v>24.71114664688044</c:v>
                </c:pt>
                <c:pt idx="79">
                  <c:v>25.012093236746519</c:v>
                </c:pt>
                <c:pt idx="80">
                  <c:v>25.312675389649229</c:v>
                </c:pt>
                <c:pt idx="81">
                  <c:v>25.612894281483872</c:v>
                </c:pt>
                <c:pt idx="82">
                  <c:v>25.912751078258555</c:v>
                </c:pt>
                <c:pt idx="83">
                  <c:v>26.212246936140918</c:v>
                </c:pt>
                <c:pt idx="84">
                  <c:v>26.511383001504573</c:v>
                </c:pt>
                <c:pt idx="85">
                  <c:v>26.810160410975261</c:v>
                </c:pt>
                <c:pt idx="86">
                  <c:v>27.108580291476727</c:v>
                </c:pt>
                <c:pt idx="87">
                  <c:v>27.406643760276332</c:v>
                </c:pt>
                <c:pt idx="88">
                  <c:v>27.70435192503038</c:v>
                </c:pt>
                <c:pt idx="89">
                  <c:v>28.001705883829224</c:v>
                </c:pt>
                <c:pt idx="90">
                  <c:v>28.298706725242091</c:v>
                </c:pt>
                <c:pt idx="91">
                  <c:v>28.595355528361679</c:v>
                </c:pt>
                <c:pt idx="92">
                  <c:v>28.891653362848508</c:v>
                </c:pt>
                <c:pt idx="93">
                  <c:v>29.187601288975063</c:v>
                </c:pt>
                <c:pt idx="94">
                  <c:v>29.483200357669684</c:v>
                </c:pt>
                <c:pt idx="95">
                  <c:v>29.778451610560268</c:v>
                </c:pt>
                <c:pt idx="96">
                  <c:v>30.073356080017746</c:v>
                </c:pt>
                <c:pt idx="97">
                  <c:v>30.367914789199357</c:v>
                </c:pt>
                <c:pt idx="98">
                  <c:v>30.662128752091736</c:v>
                </c:pt>
                <c:pt idx="99">
                  <c:v>30.9559989735538</c:v>
                </c:pt>
                <c:pt idx="100">
                  <c:v>31.249526449359465</c:v>
                </c:pt>
                <c:pt idx="101">
                  <c:v>31.542712166240158</c:v>
                </c:pt>
                <c:pt idx="102">
                  <c:v>31.835557101927186</c:v>
                </c:pt>
                <c:pt idx="103">
                  <c:v>32.128062225193936</c:v>
                </c:pt>
                <c:pt idx="104">
                  <c:v>32.420228495897895</c:v>
                </c:pt>
                <c:pt idx="105">
                  <c:v>32.712056865022532</c:v>
                </c:pt>
                <c:pt idx="106">
                  <c:v>33.003548274719037</c:v>
                </c:pt>
                <c:pt idx="107">
                  <c:v>33.294703658347906</c:v>
                </c:pt>
                <c:pt idx="108">
                  <c:v>33.585523940520382</c:v>
                </c:pt>
                <c:pt idx="109">
                  <c:v>33.876010037139807</c:v>
                </c:pt>
                <c:pt idx="110">
                  <c:v>34.166162855442792</c:v>
                </c:pt>
                <c:pt idx="111">
                  <c:v>34.455983294040301</c:v>
                </c:pt>
                <c:pt idx="112">
                  <c:v>34.745472242958627</c:v>
                </c:pt>
                <c:pt idx="113">
                  <c:v>35.034630583680226</c:v>
                </c:pt>
                <c:pt idx="114">
                  <c:v>35.323459189184483</c:v>
                </c:pt>
                <c:pt idx="115">
                  <c:v>35.611958923988361</c:v>
                </c:pt>
                <c:pt idx="116">
                  <c:v>35.900130644186945</c:v>
                </c:pt>
                <c:pt idx="117">
                  <c:v>36.187975197493934</c:v>
                </c:pt>
                <c:pt idx="118">
                  <c:v>36.475493423282018</c:v>
                </c:pt>
                <c:pt idx="119">
                  <c:v>36.762686152623161</c:v>
                </c:pt>
                <c:pt idx="120">
                  <c:v>37.049554208328871</c:v>
                </c:pt>
                <c:pt idx="121">
                  <c:v>37.336098404990338</c:v>
                </c:pt>
                <c:pt idx="122">
                  <c:v>37.622319549018535</c:v>
                </c:pt>
                <c:pt idx="123">
                  <c:v>37.908218438684258</c:v>
                </c:pt>
                <c:pt idx="124">
                  <c:v>38.193795864158112</c:v>
                </c:pt>
                <c:pt idx="125">
                  <c:v>38.479052607550422</c:v>
                </c:pt>
                <c:pt idx="126">
                  <c:v>38.763989442951122</c:v>
                </c:pt>
                <c:pt idx="127">
                  <c:v>39.048607136469606</c:v>
                </c:pt>
                <c:pt idx="128">
                  <c:v>39.332906446274507</c:v>
                </c:pt>
                <c:pt idx="129">
                  <c:v>39.616888122633462</c:v>
                </c:pt>
                <c:pt idx="130">
                  <c:v>39.900552907952843</c:v>
                </c:pt>
                <c:pt idx="131">
                  <c:v>40.183901536817459</c:v>
                </c:pt>
                <c:pt idx="132">
                  <c:v>40.466934736030233</c:v>
                </c:pt>
                <c:pt idx="133">
                  <c:v>40.749653224651858</c:v>
                </c:pt>
                <c:pt idx="134">
                  <c:v>41.032057714040427</c:v>
                </c:pt>
                <c:pt idx="135">
                  <c:v>41.314148907891074</c:v>
                </c:pt>
                <c:pt idx="136">
                  <c:v>41.595927502275572</c:v>
                </c:pt>
                <c:pt idx="137">
                  <c:v>41.87739418568195</c:v>
                </c:pt>
                <c:pt idx="138">
                  <c:v>42.158549639054073</c:v>
                </c:pt>
                <c:pt idx="139">
                  <c:v>42.439394535831262</c:v>
                </c:pt>
                <c:pt idx="140">
                  <c:v>42.719929541987888</c:v>
                </c:pt>
                <c:pt idx="141">
                  <c:v>43.000155316072977</c:v>
                </c:pt>
                <c:pt idx="142">
                  <c:v>43.280072509249813</c:v>
                </c:pt>
                <c:pt idx="143">
                  <c:v>43.559681765335569</c:v>
                </c:pt>
                <c:pt idx="144">
                  <c:v>43.838983720840929</c:v>
                </c:pt>
                <c:pt idx="145">
                  <c:v>44.117979005009751</c:v>
                </c:pt>
                <c:pt idx="146">
                  <c:v>44.396668239858705</c:v>
                </c:pt>
                <c:pt idx="147">
                  <c:v>44.675052040216976</c:v>
                </c:pt>
                <c:pt idx="148">
                  <c:v>44.953131013765962</c:v>
                </c:pt>
                <c:pt idx="149">
                  <c:v>45.230905761078986</c:v>
                </c:pt>
                <c:pt idx="150">
                  <c:v>45.508376875661057</c:v>
                </c:pt>
                <c:pt idx="151">
                  <c:v>45.785544943988654</c:v>
                </c:pt>
                <c:pt idx="152">
                  <c:v>46.062410545549511</c:v>
                </c:pt>
                <c:pt idx="153">
                  <c:v>46.338974252882466</c:v>
                </c:pt>
                <c:pt idx="154">
                  <c:v>46.615236631617314</c:v>
                </c:pt>
                <c:pt idx="155">
                  <c:v>46.891198240514733</c:v>
                </c:pt>
                <c:pt idx="156">
                  <c:v>47.166859631506192</c:v>
                </c:pt>
                <c:pt idx="157">
                  <c:v>47.44222134973392</c:v>
                </c:pt>
                <c:pt idx="158">
                  <c:v>47.717283933590927</c:v>
                </c:pt>
                <c:pt idx="159">
                  <c:v>47.992047914761031</c:v>
                </c:pt>
                <c:pt idx="160">
                  <c:v>48.26651381825895</c:v>
                </c:pt>
                <c:pt idx="161">
                  <c:v>48.540682162470411</c:v>
                </c:pt>
                <c:pt idx="162">
                  <c:v>48.814553459192332</c:v>
                </c:pt>
                <c:pt idx="163">
                  <c:v>49.088128213672995</c:v>
                </c:pt>
                <c:pt idx="164">
                  <c:v>49.361406924652321</c:v>
                </c:pt>
                <c:pt idx="165">
                  <c:v>49.634390084402121</c:v>
                </c:pt>
                <c:pt idx="166">
                  <c:v>49.907078178766454</c:v>
                </c:pt>
                <c:pt idx="167">
                  <c:v>50.179471687201975</c:v>
                </c:pt>
                <c:pt idx="168">
                  <c:v>50.451571082818361</c:v>
                </c:pt>
                <c:pt idx="169">
                  <c:v>50.723376832418765</c:v>
                </c:pt>
                <c:pt idx="170">
                  <c:v>50.994889396540302</c:v>
                </c:pt>
                <c:pt idx="171">
                  <c:v>51.26610922949461</c:v>
                </c:pt>
                <c:pt idx="172">
                  <c:v>51.537036779408417</c:v>
                </c:pt>
                <c:pt idx="173">
                  <c:v>51.807672488264174</c:v>
                </c:pt>
                <c:pt idx="174">
                  <c:v>52.078016791940733</c:v>
                </c:pt>
                <c:pt idx="175">
                  <c:v>52.348070120254036</c:v>
                </c:pt>
                <c:pt idx="176">
                  <c:v>52.617832896997896</c:v>
                </c:pt>
                <c:pt idx="177">
                  <c:v>52.887305539984773</c:v>
                </c:pt>
                <c:pt idx="178">
                  <c:v>53.156488461086603</c:v>
                </c:pt>
                <c:pt idx="179">
                  <c:v>53.425382066275674</c:v>
                </c:pt>
                <c:pt idx="180">
                  <c:v>53.693986755665549</c:v>
                </c:pt>
                <c:pt idx="181">
                  <c:v>53.962302923552002</c:v>
                </c:pt>
                <c:pt idx="182">
                  <c:v>54.230330958454005</c:v>
                </c:pt>
                <c:pt idx="183">
                  <c:v>54.498071243154762</c:v>
                </c:pt>
                <c:pt idx="184">
                  <c:v>54.765524154742749</c:v>
                </c:pt>
                <c:pt idx="185">
                  <c:v>55.032690064652812</c:v>
                </c:pt>
                <c:pt idx="186">
                  <c:v>55.299569338707293</c:v>
                </c:pt>
                <c:pt idx="187">
                  <c:v>55.566162337157181</c:v>
                </c:pt>
                <c:pt idx="188">
                  <c:v>55.832469414723285</c:v>
                </c:pt>
                <c:pt idx="189">
                  <c:v>56.098490920637467</c:v>
                </c:pt>
                <c:pt idx="190">
                  <c:v>56.364227198683864</c:v>
                </c:pt>
                <c:pt idx="191">
                  <c:v>56.62967858724015</c:v>
                </c:pt>
                <c:pt idx="192">
                  <c:v>56.894845419318834</c:v>
                </c:pt>
                <c:pt idx="193">
                  <c:v>57.159728022608562</c:v>
                </c:pt>
                <c:pt idx="194">
                  <c:v>57.424326719515456</c:v>
                </c:pt>
                <c:pt idx="195">
                  <c:v>57.688641827204442</c:v>
                </c:pt>
                <c:pt idx="196">
                  <c:v>57.952673657640645</c:v>
                </c:pt>
                <c:pt idx="197">
                  <c:v>58.216422517630733</c:v>
                </c:pt>
                <c:pt idx="198">
                  <c:v>58.479888708864337</c:v>
                </c:pt>
                <c:pt idx="199">
                  <c:v>58.743072527955441</c:v>
                </c:pt>
                <c:pt idx="200">
                  <c:v>59.005974266483797</c:v>
                </c:pt>
                <c:pt idx="201">
                  <c:v>59.268594211036337</c:v>
                </c:pt>
                <c:pt idx="202">
                  <c:v>59.530932643248612</c:v>
                </c:pt>
                <c:pt idx="203">
                  <c:v>59.7929898398462</c:v>
                </c:pt>
                <c:pt idx="204">
                  <c:v>60.054766072686135</c:v>
                </c:pt>
                <c:pt idx="205">
                  <c:v>60.316261608798342</c:v>
                </c:pt>
                <c:pt idx="206">
                  <c:v>60.577476710427042</c:v>
                </c:pt>
                <c:pt idx="207">
                  <c:v>60.83841163507217</c:v>
                </c:pt>
                <c:pt idx="208">
                  <c:v>61.099066635530782</c:v>
                </c:pt>
                <c:pt idx="209">
                  <c:v>61.359441959938437</c:v>
                </c:pt>
                <c:pt idx="210">
                  <c:v>61.619537851810577</c:v>
                </c:pt>
                <c:pt idx="211">
                  <c:v>61.87935455008391</c:v>
                </c:pt>
                <c:pt idx="212">
                  <c:v>62.138892289157717</c:v>
                </c:pt>
                <c:pt idx="213">
                  <c:v>62.398151298935197</c:v>
                </c:pt>
                <c:pt idx="214">
                  <c:v>62.657131804864768</c:v>
                </c:pt>
                <c:pt idx="215">
                  <c:v>62.915834027981326</c:v>
                </c:pt>
                <c:pt idx="216">
                  <c:v>63.17425818494749</c:v>
                </c:pt>
                <c:pt idx="217">
                  <c:v>63.432404488094818</c:v>
                </c:pt>
                <c:pt idx="218">
                  <c:v>63.690273145464978</c:v>
                </c:pt>
                <c:pt idx="219">
                  <c:v>63.9478643608509</c:v>
                </c:pt>
                <c:pt idx="220">
                  <c:v>64.205178333837864</c:v>
                </c:pt>
                <c:pt idx="221">
                  <c:v>64.462215259844569</c:v>
                </c:pt>
                <c:pt idx="222">
                  <c:v>64.718975330164128</c:v>
                </c:pt>
                <c:pt idx="223">
                  <c:v>64.975458732005066</c:v>
                </c:pt>
                <c:pt idx="224">
                  <c:v>65.231665648532228</c:v>
                </c:pt>
                <c:pt idx="225">
                  <c:v>65.487596258907615</c:v>
                </c:pt>
                <c:pt idx="226">
                  <c:v>65.743250738331241</c:v>
                </c:pt>
                <c:pt idx="227">
                  <c:v>65.998629258081834</c:v>
                </c:pt>
                <c:pt idx="228">
                  <c:v>66.253731985557565</c:v>
                </c:pt>
                <c:pt idx="229">
                  <c:v>66.508559084316659</c:v>
                </c:pt>
                <c:pt idx="230">
                  <c:v>66.763110714117957</c:v>
                </c:pt>
                <c:pt idx="231">
                  <c:v>67.017387030961416</c:v>
                </c:pt>
                <c:pt idx="232">
                  <c:v>67.271388187128522</c:v>
                </c:pt>
                <c:pt idx="233">
                  <c:v>67.525114331222639</c:v>
                </c:pt>
                <c:pt idx="234">
                  <c:v>67.778565608209277</c:v>
                </c:pt>
                <c:pt idx="235">
                  <c:v>68.031742159456286</c:v>
                </c:pt>
                <c:pt idx="236">
                  <c:v>68.284644122773955</c:v>
                </c:pt>
                <c:pt idx="237">
                  <c:v>68.537271632455059</c:v>
                </c:pt>
                <c:pt idx="238">
                  <c:v>68.789624819314753</c:v>
                </c:pt>
                <c:pt idx="239">
                  <c:v>69.041703810730482</c:v>
                </c:pt>
                <c:pt idx="240">
                  <c:v>69.293508730681665</c:v>
                </c:pt>
                <c:pt idx="241">
                  <c:v>69.545039699789413</c:v>
                </c:pt>
                <c:pt idx="242">
                  <c:v>69.796296835356031</c:v>
                </c:pt>
                <c:pt idx="243">
                  <c:v>70.04728025140453</c:v>
                </c:pt>
                <c:pt idx="244">
                  <c:v>70.297990058717971</c:v>
                </c:pt>
                <c:pt idx="245">
                  <c:v>70.548426364878694</c:v>
                </c:pt>
                <c:pt idx="246">
                  <c:v>70.798589274307474</c:v>
                </c:pt>
                <c:pt idx="247">
                  <c:v>71.048478888302583</c:v>
                </c:pt>
                <c:pt idx="248">
                  <c:v>71.298095305078647</c:v>
                </c:pt>
                <c:pt idx="249">
                  <c:v>71.547438619805533</c:v>
                </c:pt>
                <c:pt idx="250">
                  <c:v>71.796508924646957</c:v>
                </c:pt>
                <c:pt idx="251">
                  <c:v>72.045306308799113</c:v>
                </c:pt>
                <c:pt idx="252">
                  <c:v>72.293830858529077</c:v>
                </c:pt>
                <c:pt idx="253">
                  <c:v>72.542082657213143</c:v>
                </c:pt>
                <c:pt idx="254">
                  <c:v>72.790061785375016</c:v>
                </c:pt>
                <c:pt idx="255">
                  <c:v>73.037768320723885</c:v>
                </c:pt>
                <c:pt idx="256">
                  <c:v>73.285202338192335</c:v>
                </c:pt>
                <c:pt idx="257">
                  <c:v>73.532363909974137</c:v>
                </c:pt>
                <c:pt idx="258">
                  <c:v>73.779253105561963</c:v>
                </c:pt>
                <c:pt idx="259">
                  <c:v>74.025869991784845</c:v>
                </c:pt>
                <c:pt idx="260">
                  <c:v>74.272214632845589</c:v>
                </c:pt>
                <c:pt idx="261">
                  <c:v>74.518287090358001</c:v>
                </c:pt>
                <c:pt idx="262">
                  <c:v>74.764087423384012</c:v>
                </c:pt>
                <c:pt idx="263">
                  <c:v>75.009615688470603</c:v>
                </c:pt>
                <c:pt idx="264">
                  <c:v>75.254871939686595</c:v>
                </c:pt>
                <c:pt idx="265">
                  <c:v>75.499856228659311</c:v>
                </c:pt>
                <c:pt idx="266">
                  <c:v>75.744568604611075</c:v>
                </c:pt>
                <c:pt idx="267">
                  <c:v>75.989009114395557</c:v>
                </c:pt>
                <c:pt idx="268">
                  <c:v>76.233177802533945</c:v>
                </c:pt>
                <c:pt idx="269">
                  <c:v>76.477074711250992</c:v>
                </c:pt>
                <c:pt idx="270">
                  <c:v>76.72069988051085</c:v>
                </c:pt>
              </c:numCache>
            </c:numRef>
          </c:xVal>
          <c:yVal>
            <c:numRef>
              <c:f>'15ft'!$G$19:$G$289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'15ft'!$H$18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0.33389666736974533</c:v>
                </c:pt>
                <c:pt idx="2">
                  <c:v>0.66730216934083741</c:v>
                </c:pt>
                <c:pt idx="3">
                  <c:v>1.0002186347218796</c:v>
                </c:pt>
                <c:pt idx="4">
                  <c:v>1.3326481771898178</c:v>
                </c:pt>
                <c:pt idx="5">
                  <c:v>1.6645928953871056</c:v>
                </c:pt>
                <c:pt idx="6">
                  <c:v>1.9960548730177958</c:v>
                </c:pt>
                <c:pt idx="7">
                  <c:v>2.3270361789425729</c:v>
                </c:pt>
                <c:pt idx="8">
                  <c:v>2.6575388672727409</c:v>
                </c:pt>
                <c:pt idx="9">
                  <c:v>2.9875649774631801</c:v>
                </c:pt>
                <c:pt idx="10">
                  <c:v>3.3171165344042852</c:v>
                </c:pt>
                <c:pt idx="11">
                  <c:v>3.646195548512897</c:v>
                </c:pt>
                <c:pt idx="12">
                  <c:v>3.9748040158222451</c:v>
                </c:pt>
                <c:pt idx="13">
                  <c:v>4.302943918070909</c:v>
                </c:pt>
                <c:pt idx="14">
                  <c:v>4.6306172227908151</c:v>
                </c:pt>
                <c:pt idx="15">
                  <c:v>4.9578258833942783</c:v>
                </c:pt>
                <c:pt idx="16">
                  <c:v>5.2845718392601038</c:v>
                </c:pt>
                <c:pt idx="17">
                  <c:v>5.6108570158187625</c:v>
                </c:pt>
                <c:pt idx="18">
                  <c:v>5.9366833246366468</c:v>
                </c:pt>
                <c:pt idx="19">
                  <c:v>6.2620526634994258</c:v>
                </c:pt>
                <c:pt idx="20">
                  <c:v>6.5869669164945046</c:v>
                </c:pt>
                <c:pt idx="21">
                  <c:v>6.9114279540926091</c:v>
                </c:pt>
                <c:pt idx="22">
                  <c:v>7.2354376332284991</c:v>
                </c:pt>
                <c:pt idx="23">
                  <c:v>7.5589977973808269</c:v>
                </c:pt>
                <c:pt idx="24">
                  <c:v>7.8821102766511508</c:v>
                </c:pt>
                <c:pt idx="25">
                  <c:v>8.204776887842117</c:v>
                </c:pt>
                <c:pt idx="26">
                  <c:v>8.5269994345348152</c:v>
                </c:pt>
                <c:pt idx="27">
                  <c:v>8.8487797071653311</c:v>
                </c:pt>
                <c:pt idx="28">
                  <c:v>9.1701194831004962</c:v>
                </c:pt>
                <c:pt idx="29">
                  <c:v>9.4910205267128465</c:v>
                </c:pt>
                <c:pt idx="30">
                  <c:v>9.8114845894548122</c:v>
                </c:pt>
                <c:pt idx="31">
                  <c:v>10.131513409932134</c:v>
                </c:pt>
                <c:pt idx="32">
                  <c:v>10.451108713976529</c:v>
                </c:pt>
                <c:pt idx="33">
                  <c:v>10.770272214717609</c:v>
                </c:pt>
                <c:pt idx="34">
                  <c:v>11.089005612654068</c:v>
                </c:pt>
                <c:pt idx="35">
                  <c:v>11.407310595724145</c:v>
                </c:pt>
                <c:pt idx="36">
                  <c:v>11.725188839375374</c:v>
                </c:pt>
                <c:pt idx="37">
                  <c:v>12.042642006633633</c:v>
                </c:pt>
                <c:pt idx="38">
                  <c:v>12.359671748171502</c:v>
                </c:pt>
                <c:pt idx="39">
                  <c:v>12.676279702375934</c:v>
                </c:pt>
                <c:pt idx="40">
                  <c:v>12.992467495415262</c:v>
                </c:pt>
                <c:pt idx="41">
                  <c:v>13.308236741305539</c:v>
                </c:pt>
                <c:pt idx="42">
                  <c:v>13.623589041976224</c:v>
                </c:pt>
                <c:pt idx="43">
                  <c:v>13.938525987335241</c:v>
                </c:pt>
                <c:pt idx="44">
                  <c:v>14.253049155333386</c:v>
                </c:pt>
                <c:pt idx="45">
                  <c:v>14.567160112028127</c:v>
                </c:pt>
                <c:pt idx="46">
                  <c:v>14.880860411646784</c:v>
                </c:pt>
                <c:pt idx="47">
                  <c:v>15.194151596649114</c:v>
                </c:pt>
                <c:pt idx="48">
                  <c:v>15.507035197789287</c:v>
                </c:pt>
                <c:pt idx="49">
                  <c:v>15.819512734177303</c:v>
                </c:pt>
                <c:pt idx="50">
                  <c:v>16.13158571333981</c:v>
                </c:pt>
                <c:pt idx="51">
                  <c:v>16.443255631280376</c:v>
                </c:pt>
                <c:pt idx="52">
                  <c:v>16.754523972539186</c:v>
                </c:pt>
                <c:pt idx="53">
                  <c:v>17.065392210252217</c:v>
                </c:pt>
                <c:pt idx="54">
                  <c:v>17.375861806209851</c:v>
                </c:pt>
                <c:pt idx="55">
                  <c:v>17.685934210914983</c:v>
                </c:pt>
                <c:pt idx="56">
                  <c:v>17.995610863640582</c:v>
                </c:pt>
                <c:pt idx="57">
                  <c:v>18.304893192486769</c:v>
                </c:pt>
                <c:pt idx="58">
                  <c:v>18.613782614437383</c:v>
                </c:pt>
                <c:pt idx="59">
                  <c:v>18.922280535416043</c:v>
                </c:pt>
                <c:pt idx="60">
                  <c:v>19.230388350341745</c:v>
                </c:pt>
                <c:pt idx="61">
                  <c:v>19.538107443183968</c:v>
                </c:pt>
                <c:pt idx="62">
                  <c:v>19.84543918701733</c:v>
                </c:pt>
                <c:pt idx="63">
                  <c:v>20.152384944075767</c:v>
                </c:pt>
                <c:pt idx="64">
                  <c:v>20.458946065806273</c:v>
                </c:pt>
                <c:pt idx="65">
                  <c:v>20.765123892922205</c:v>
                </c:pt>
                <c:pt idx="66">
                  <c:v>21.070919755456135</c:v>
                </c:pt>
                <c:pt idx="67">
                  <c:v>21.376334972812302</c:v>
                </c:pt>
                <c:pt idx="68">
                  <c:v>21.681370853818624</c:v>
                </c:pt>
                <c:pt idx="69">
                  <c:v>21.986028696778327</c:v>
                </c:pt>
                <c:pt idx="70">
                  <c:v>22.290309789521153</c:v>
                </c:pt>
                <c:pt idx="71">
                  <c:v>22.594215409454183</c:v>
                </c:pt>
                <c:pt idx="72">
                  <c:v>22.897746823612284</c:v>
                </c:pt>
                <c:pt idx="73">
                  <c:v>23.200905288708171</c:v>
                </c:pt>
                <c:pt idx="74">
                  <c:v>23.503692051182099</c:v>
                </c:pt>
                <c:pt idx="75">
                  <c:v>23.806108347251204</c:v>
                </c:pt>
                <c:pt idx="76">
                  <c:v>24.108155402958488</c:v>
                </c:pt>
                <c:pt idx="77">
                  <c:v>24.409834434221462</c:v>
                </c:pt>
                <c:pt idx="78">
                  <c:v>24.71114664688044</c:v>
                </c:pt>
                <c:pt idx="79">
                  <c:v>25.012093236746519</c:v>
                </c:pt>
                <c:pt idx="80">
                  <c:v>25.312675389649229</c:v>
                </c:pt>
                <c:pt idx="81">
                  <c:v>25.612894281483872</c:v>
                </c:pt>
                <c:pt idx="82">
                  <c:v>25.912751078258555</c:v>
                </c:pt>
                <c:pt idx="83">
                  <c:v>26.212246936140918</c:v>
                </c:pt>
                <c:pt idx="84">
                  <c:v>26.511383001504573</c:v>
                </c:pt>
                <c:pt idx="85">
                  <c:v>26.810160410975261</c:v>
                </c:pt>
                <c:pt idx="86">
                  <c:v>27.108580291476727</c:v>
                </c:pt>
                <c:pt idx="87">
                  <c:v>27.406643760276332</c:v>
                </c:pt>
                <c:pt idx="88">
                  <c:v>27.70435192503038</c:v>
                </c:pt>
                <c:pt idx="89">
                  <c:v>28.001705883829224</c:v>
                </c:pt>
                <c:pt idx="90">
                  <c:v>28.298706725242091</c:v>
                </c:pt>
                <c:pt idx="91">
                  <c:v>28.595355528361679</c:v>
                </c:pt>
                <c:pt idx="92">
                  <c:v>28.891653362848508</c:v>
                </c:pt>
                <c:pt idx="93">
                  <c:v>29.187601288975063</c:v>
                </c:pt>
                <c:pt idx="94">
                  <c:v>29.483200357669684</c:v>
                </c:pt>
                <c:pt idx="95">
                  <c:v>29.778451610560268</c:v>
                </c:pt>
                <c:pt idx="96">
                  <c:v>30.073356080017746</c:v>
                </c:pt>
                <c:pt idx="97">
                  <c:v>30.367914789199357</c:v>
                </c:pt>
                <c:pt idx="98">
                  <c:v>30.662128752091736</c:v>
                </c:pt>
                <c:pt idx="99">
                  <c:v>30.9559989735538</c:v>
                </c:pt>
                <c:pt idx="100">
                  <c:v>31.249526449359465</c:v>
                </c:pt>
                <c:pt idx="101">
                  <c:v>31.542712166240158</c:v>
                </c:pt>
                <c:pt idx="102">
                  <c:v>31.835557101927186</c:v>
                </c:pt>
                <c:pt idx="103">
                  <c:v>32.128062225193936</c:v>
                </c:pt>
                <c:pt idx="104">
                  <c:v>32.420228495897895</c:v>
                </c:pt>
                <c:pt idx="105">
                  <c:v>32.712056865022532</c:v>
                </c:pt>
                <c:pt idx="106">
                  <c:v>33.003548274719037</c:v>
                </c:pt>
                <c:pt idx="107">
                  <c:v>33.294703658347906</c:v>
                </c:pt>
                <c:pt idx="108">
                  <c:v>33.585523940520382</c:v>
                </c:pt>
                <c:pt idx="109">
                  <c:v>33.876010037139807</c:v>
                </c:pt>
                <c:pt idx="110">
                  <c:v>34.166162855442792</c:v>
                </c:pt>
                <c:pt idx="111">
                  <c:v>34.455983294040301</c:v>
                </c:pt>
                <c:pt idx="112">
                  <c:v>34.745472242958627</c:v>
                </c:pt>
                <c:pt idx="113">
                  <c:v>35.034630583680226</c:v>
                </c:pt>
                <c:pt idx="114">
                  <c:v>35.323459189184483</c:v>
                </c:pt>
                <c:pt idx="115">
                  <c:v>35.611958923988361</c:v>
                </c:pt>
                <c:pt idx="116">
                  <c:v>35.900130644186945</c:v>
                </c:pt>
                <c:pt idx="117">
                  <c:v>36.187975197493934</c:v>
                </c:pt>
                <c:pt idx="118">
                  <c:v>36.475493423282018</c:v>
                </c:pt>
                <c:pt idx="119">
                  <c:v>36.762686152623161</c:v>
                </c:pt>
                <c:pt idx="120">
                  <c:v>37.049554208328871</c:v>
                </c:pt>
                <c:pt idx="121">
                  <c:v>37.336098404990338</c:v>
                </c:pt>
                <c:pt idx="122">
                  <c:v>37.622319549018535</c:v>
                </c:pt>
                <c:pt idx="123">
                  <c:v>37.908218438684258</c:v>
                </c:pt>
                <c:pt idx="124">
                  <c:v>38.193795864158112</c:v>
                </c:pt>
                <c:pt idx="125">
                  <c:v>38.479052607550422</c:v>
                </c:pt>
                <c:pt idx="126">
                  <c:v>38.763989442951122</c:v>
                </c:pt>
                <c:pt idx="127">
                  <c:v>39.048607136469606</c:v>
                </c:pt>
                <c:pt idx="128">
                  <c:v>39.332906446274507</c:v>
                </c:pt>
                <c:pt idx="129">
                  <c:v>39.616888122633462</c:v>
                </c:pt>
                <c:pt idx="130">
                  <c:v>39.900552907952843</c:v>
                </c:pt>
                <c:pt idx="131">
                  <c:v>40.183901536817459</c:v>
                </c:pt>
                <c:pt idx="132">
                  <c:v>40.466934736030233</c:v>
                </c:pt>
                <c:pt idx="133">
                  <c:v>40.749653224651858</c:v>
                </c:pt>
                <c:pt idx="134">
                  <c:v>41.032057714040427</c:v>
                </c:pt>
                <c:pt idx="135">
                  <c:v>41.314148907891074</c:v>
                </c:pt>
                <c:pt idx="136">
                  <c:v>41.595927502275572</c:v>
                </c:pt>
                <c:pt idx="137">
                  <c:v>41.87739418568195</c:v>
                </c:pt>
                <c:pt idx="138">
                  <c:v>42.158549639054073</c:v>
                </c:pt>
                <c:pt idx="139">
                  <c:v>42.439394535831262</c:v>
                </c:pt>
                <c:pt idx="140">
                  <c:v>42.719929541987888</c:v>
                </c:pt>
                <c:pt idx="141">
                  <c:v>43.000155316072977</c:v>
                </c:pt>
                <c:pt idx="142">
                  <c:v>43.280072509249813</c:v>
                </c:pt>
                <c:pt idx="143">
                  <c:v>43.559681765335569</c:v>
                </c:pt>
                <c:pt idx="144">
                  <c:v>43.838983720840929</c:v>
                </c:pt>
                <c:pt idx="145">
                  <c:v>44.117979005009751</c:v>
                </c:pt>
                <c:pt idx="146">
                  <c:v>44.396668239858705</c:v>
                </c:pt>
                <c:pt idx="147">
                  <c:v>44.675052040216976</c:v>
                </c:pt>
                <c:pt idx="148">
                  <c:v>44.953131013765962</c:v>
                </c:pt>
                <c:pt idx="149">
                  <c:v>45.230905761078986</c:v>
                </c:pt>
                <c:pt idx="150">
                  <c:v>45.508376875661057</c:v>
                </c:pt>
                <c:pt idx="151">
                  <c:v>45.785544943988654</c:v>
                </c:pt>
                <c:pt idx="152">
                  <c:v>46.062410545549511</c:v>
                </c:pt>
                <c:pt idx="153">
                  <c:v>46.338974252882466</c:v>
                </c:pt>
                <c:pt idx="154">
                  <c:v>46.615236631617314</c:v>
                </c:pt>
                <c:pt idx="155">
                  <c:v>46.891198240514733</c:v>
                </c:pt>
                <c:pt idx="156">
                  <c:v>47.166859631506192</c:v>
                </c:pt>
                <c:pt idx="157">
                  <c:v>47.44222134973392</c:v>
                </c:pt>
                <c:pt idx="158">
                  <c:v>47.717283933590927</c:v>
                </c:pt>
                <c:pt idx="159">
                  <c:v>47.992047914761031</c:v>
                </c:pt>
                <c:pt idx="160">
                  <c:v>48.26651381825895</c:v>
                </c:pt>
                <c:pt idx="161">
                  <c:v>48.540682162470411</c:v>
                </c:pt>
                <c:pt idx="162">
                  <c:v>48.814553459192332</c:v>
                </c:pt>
                <c:pt idx="163">
                  <c:v>49.088128213672995</c:v>
                </c:pt>
                <c:pt idx="164">
                  <c:v>49.361406924652321</c:v>
                </c:pt>
                <c:pt idx="165">
                  <c:v>49.634390084402121</c:v>
                </c:pt>
                <c:pt idx="166">
                  <c:v>49.907078178766454</c:v>
                </c:pt>
                <c:pt idx="167">
                  <c:v>50.179471687201975</c:v>
                </c:pt>
                <c:pt idx="168">
                  <c:v>50.451571082818361</c:v>
                </c:pt>
                <c:pt idx="169">
                  <c:v>50.723376832418765</c:v>
                </c:pt>
                <c:pt idx="170">
                  <c:v>50.994889396540302</c:v>
                </c:pt>
                <c:pt idx="171">
                  <c:v>51.26610922949461</c:v>
                </c:pt>
                <c:pt idx="172">
                  <c:v>51.537036779408417</c:v>
                </c:pt>
                <c:pt idx="173">
                  <c:v>51.807672488264174</c:v>
                </c:pt>
                <c:pt idx="174">
                  <c:v>52.078016791940733</c:v>
                </c:pt>
                <c:pt idx="175">
                  <c:v>52.348070120254036</c:v>
                </c:pt>
                <c:pt idx="176">
                  <c:v>52.617832896997896</c:v>
                </c:pt>
                <c:pt idx="177">
                  <c:v>52.887305539984773</c:v>
                </c:pt>
                <c:pt idx="178">
                  <c:v>53.156488461086603</c:v>
                </c:pt>
                <c:pt idx="179">
                  <c:v>53.425382066275674</c:v>
                </c:pt>
                <c:pt idx="180">
                  <c:v>53.693986755665549</c:v>
                </c:pt>
                <c:pt idx="181">
                  <c:v>53.962302923552002</c:v>
                </c:pt>
                <c:pt idx="182">
                  <c:v>54.230330958454005</c:v>
                </c:pt>
                <c:pt idx="183">
                  <c:v>54.498071243154762</c:v>
                </c:pt>
                <c:pt idx="184">
                  <c:v>54.765524154742749</c:v>
                </c:pt>
                <c:pt idx="185">
                  <c:v>55.032690064652812</c:v>
                </c:pt>
                <c:pt idx="186">
                  <c:v>55.299569338707293</c:v>
                </c:pt>
                <c:pt idx="187">
                  <c:v>55.566162337157181</c:v>
                </c:pt>
                <c:pt idx="188">
                  <c:v>55.832469414723285</c:v>
                </c:pt>
                <c:pt idx="189">
                  <c:v>56.098490920637467</c:v>
                </c:pt>
                <c:pt idx="190">
                  <c:v>56.364227198683864</c:v>
                </c:pt>
                <c:pt idx="191">
                  <c:v>56.62967858724015</c:v>
                </c:pt>
                <c:pt idx="192">
                  <c:v>56.894845419318834</c:v>
                </c:pt>
                <c:pt idx="193">
                  <c:v>57.159728022608562</c:v>
                </c:pt>
                <c:pt idx="194">
                  <c:v>57.424326719515456</c:v>
                </c:pt>
                <c:pt idx="195">
                  <c:v>57.688641827204442</c:v>
                </c:pt>
                <c:pt idx="196">
                  <c:v>57.952673657640645</c:v>
                </c:pt>
                <c:pt idx="197">
                  <c:v>58.216422517630733</c:v>
                </c:pt>
                <c:pt idx="198">
                  <c:v>58.479888708864337</c:v>
                </c:pt>
                <c:pt idx="199">
                  <c:v>58.743072527955441</c:v>
                </c:pt>
                <c:pt idx="200">
                  <c:v>59.005974266483797</c:v>
                </c:pt>
                <c:pt idx="201">
                  <c:v>59.268594211036337</c:v>
                </c:pt>
                <c:pt idx="202">
                  <c:v>59.530932643248612</c:v>
                </c:pt>
                <c:pt idx="203">
                  <c:v>59.7929898398462</c:v>
                </c:pt>
                <c:pt idx="204">
                  <c:v>60.054766072686135</c:v>
                </c:pt>
                <c:pt idx="205">
                  <c:v>60.316261608798342</c:v>
                </c:pt>
                <c:pt idx="206">
                  <c:v>60.577476710427042</c:v>
                </c:pt>
                <c:pt idx="207">
                  <c:v>60.83841163507217</c:v>
                </c:pt>
                <c:pt idx="208">
                  <c:v>61.099066635530782</c:v>
                </c:pt>
                <c:pt idx="209">
                  <c:v>61.359441959938437</c:v>
                </c:pt>
                <c:pt idx="210">
                  <c:v>61.619537851810577</c:v>
                </c:pt>
                <c:pt idx="211">
                  <c:v>61.87935455008391</c:v>
                </c:pt>
                <c:pt idx="212">
                  <c:v>62.138892289157717</c:v>
                </c:pt>
                <c:pt idx="213">
                  <c:v>62.398151298935197</c:v>
                </c:pt>
                <c:pt idx="214">
                  <c:v>62.657131804864768</c:v>
                </c:pt>
                <c:pt idx="215">
                  <c:v>62.915834027981326</c:v>
                </c:pt>
                <c:pt idx="216">
                  <c:v>63.17425818494749</c:v>
                </c:pt>
                <c:pt idx="217">
                  <c:v>63.432404488094818</c:v>
                </c:pt>
                <c:pt idx="218">
                  <c:v>63.690273145464978</c:v>
                </c:pt>
                <c:pt idx="219">
                  <c:v>63.9478643608509</c:v>
                </c:pt>
                <c:pt idx="220">
                  <c:v>64.205178333837864</c:v>
                </c:pt>
                <c:pt idx="221">
                  <c:v>64.462215259844569</c:v>
                </c:pt>
                <c:pt idx="222">
                  <c:v>64.718975330164128</c:v>
                </c:pt>
                <c:pt idx="223">
                  <c:v>64.975458732005066</c:v>
                </c:pt>
                <c:pt idx="224">
                  <c:v>65.231665648532228</c:v>
                </c:pt>
                <c:pt idx="225">
                  <c:v>65.487596258907615</c:v>
                </c:pt>
                <c:pt idx="226">
                  <c:v>65.743250738331241</c:v>
                </c:pt>
                <c:pt idx="227">
                  <c:v>65.998629258081834</c:v>
                </c:pt>
                <c:pt idx="228">
                  <c:v>66.253731985557565</c:v>
                </c:pt>
                <c:pt idx="229">
                  <c:v>66.508559084316659</c:v>
                </c:pt>
                <c:pt idx="230">
                  <c:v>66.763110714117957</c:v>
                </c:pt>
                <c:pt idx="231">
                  <c:v>67.017387030961416</c:v>
                </c:pt>
                <c:pt idx="232">
                  <c:v>67.271388187128522</c:v>
                </c:pt>
                <c:pt idx="233">
                  <c:v>67.525114331222639</c:v>
                </c:pt>
                <c:pt idx="234">
                  <c:v>67.778565608209277</c:v>
                </c:pt>
                <c:pt idx="235">
                  <c:v>68.031742159456286</c:v>
                </c:pt>
                <c:pt idx="236">
                  <c:v>68.284644122773955</c:v>
                </c:pt>
                <c:pt idx="237">
                  <c:v>68.537271632455059</c:v>
                </c:pt>
                <c:pt idx="238">
                  <c:v>68.789624819314753</c:v>
                </c:pt>
                <c:pt idx="239">
                  <c:v>69.041703810730482</c:v>
                </c:pt>
                <c:pt idx="240">
                  <c:v>69.293508730681665</c:v>
                </c:pt>
                <c:pt idx="241">
                  <c:v>69.545039699789413</c:v>
                </c:pt>
                <c:pt idx="242">
                  <c:v>69.796296835356031</c:v>
                </c:pt>
                <c:pt idx="243">
                  <c:v>70.04728025140453</c:v>
                </c:pt>
                <c:pt idx="244">
                  <c:v>70.297990058717971</c:v>
                </c:pt>
                <c:pt idx="245">
                  <c:v>70.548426364878694</c:v>
                </c:pt>
                <c:pt idx="246">
                  <c:v>70.798589274307474</c:v>
                </c:pt>
                <c:pt idx="247">
                  <c:v>71.048478888302583</c:v>
                </c:pt>
                <c:pt idx="248">
                  <c:v>71.298095305078647</c:v>
                </c:pt>
                <c:pt idx="249">
                  <c:v>71.547438619805533</c:v>
                </c:pt>
                <c:pt idx="250">
                  <c:v>71.796508924646957</c:v>
                </c:pt>
                <c:pt idx="251">
                  <c:v>72.045306308799113</c:v>
                </c:pt>
                <c:pt idx="252">
                  <c:v>72.293830858529077</c:v>
                </c:pt>
                <c:pt idx="253">
                  <c:v>72.542082657213143</c:v>
                </c:pt>
                <c:pt idx="254">
                  <c:v>72.790061785375016</c:v>
                </c:pt>
                <c:pt idx="255">
                  <c:v>73.037768320723885</c:v>
                </c:pt>
                <c:pt idx="256">
                  <c:v>73.285202338192335</c:v>
                </c:pt>
                <c:pt idx="257">
                  <c:v>73.532363909974137</c:v>
                </c:pt>
                <c:pt idx="258">
                  <c:v>73.779253105561963</c:v>
                </c:pt>
                <c:pt idx="259">
                  <c:v>74.025869991784845</c:v>
                </c:pt>
                <c:pt idx="260">
                  <c:v>74.272214632845589</c:v>
                </c:pt>
                <c:pt idx="261">
                  <c:v>74.518287090358001</c:v>
                </c:pt>
                <c:pt idx="262">
                  <c:v>74.764087423384012</c:v>
                </c:pt>
                <c:pt idx="263">
                  <c:v>75.009615688470603</c:v>
                </c:pt>
                <c:pt idx="264">
                  <c:v>75.254871939686595</c:v>
                </c:pt>
                <c:pt idx="265">
                  <c:v>75.499856228659311</c:v>
                </c:pt>
                <c:pt idx="266">
                  <c:v>75.744568604611075</c:v>
                </c:pt>
                <c:pt idx="267">
                  <c:v>75.989009114395557</c:v>
                </c:pt>
                <c:pt idx="268">
                  <c:v>76.233177802533945</c:v>
                </c:pt>
                <c:pt idx="269">
                  <c:v>76.477074711250992</c:v>
                </c:pt>
                <c:pt idx="270">
                  <c:v>76.72069988051085</c:v>
                </c:pt>
              </c:numCache>
            </c:numRef>
          </c:xVal>
          <c:yVal>
            <c:numRef>
              <c:f>'15ft'!$H$19:$H$289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77984"/>
        <c:axId val="639878376"/>
      </c:scatterChart>
      <c:valAx>
        <c:axId val="63987798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8376"/>
        <c:crosses val="max"/>
        <c:crossBetween val="midCat"/>
        <c:majorUnit val="2"/>
      </c:valAx>
      <c:valAx>
        <c:axId val="63987837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798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'16ft'!$E$18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0.33580961640675799</c:v>
                </c:pt>
                <c:pt idx="2">
                  <c:v>0.67112524567745169</c:v>
                </c:pt>
                <c:pt idx="3">
                  <c:v>1.0059490133127547</c:v>
                </c:pt>
                <c:pt idx="4">
                  <c:v>1.3402830296657386</c:v>
                </c:pt>
                <c:pt idx="5">
                  <c:v>1.6741293900388512</c:v>
                </c:pt>
                <c:pt idx="6">
                  <c:v>2.0074901747798308</c:v>
                </c:pt>
                <c:pt idx="7">
                  <c:v>2.3403674493765751</c:v>
                </c:pt>
                <c:pt idx="8">
                  <c:v>2.6727632645509729</c:v>
                </c:pt>
                <c:pt idx="9">
                  <c:v>3.0046796563517155</c:v>
                </c:pt>
                <c:pt idx="10">
                  <c:v>3.3361186462461001</c:v>
                </c:pt>
                <c:pt idx="11">
                  <c:v>3.6670822412108377</c:v>
                </c:pt>
                <c:pt idx="12">
                  <c:v>3.9975724338218814</c:v>
                </c:pt>
                <c:pt idx="13">
                  <c:v>4.3275912023432843</c:v>
                </c:pt>
                <c:pt idx="14">
                  <c:v>4.6571405108151005</c:v>
                </c:pt>
                <c:pt idx="15">
                  <c:v>4.986222309140345</c:v>
                </c:pt>
                <c:pt idx="16">
                  <c:v>5.3148385331710237</c:v>
                </c:pt>
                <c:pt idx="17">
                  <c:v>5.6429911047932402</c:v>
                </c:pt>
                <c:pt idx="18">
                  <c:v>5.970681932011404</c:v>
                </c:pt>
                <c:pt idx="19">
                  <c:v>6.2979129090315373</c:v>
                </c:pt>
                <c:pt idx="20">
                  <c:v>6.6246859163437053</c:v>
                </c:pt>
                <c:pt idx="21">
                  <c:v>6.9510028208035752</c:v>
                </c:pt>
                <c:pt idx="22">
                  <c:v>7.2768654757131168</c:v>
                </c:pt>
                <c:pt idx="23">
                  <c:v>7.6022757209004581</c:v>
                </c:pt>
                <c:pt idx="24">
                  <c:v>7.9272353827989033</c:v>
                </c:pt>
                <c:pt idx="25">
                  <c:v>8.2517462745251322</c:v>
                </c:pt>
                <c:pt idx="26">
                  <c:v>8.5758101959565849</c:v>
                </c:pt>
                <c:pt idx="27">
                  <c:v>8.8994289338080463</c:v>
                </c:pt>
                <c:pt idx="28">
                  <c:v>9.2226042617074437</c:v>
                </c:pt>
                <c:pt idx="29">
                  <c:v>9.5453379402708602</c:v>
                </c:pt>
                <c:pt idx="30">
                  <c:v>9.8676317171767902</c:v>
                </c:pt>
                <c:pt idx="31">
                  <c:v>10.189487327239632</c:v>
                </c:pt>
                <c:pt idx="32">
                  <c:v>10.510906492482439</c:v>
                </c:pt>
                <c:pt idx="33">
                  <c:v>10.831890922208931</c:v>
                </c:pt>
                <c:pt idx="34">
                  <c:v>11.152442313074785</c:v>
                </c:pt>
                <c:pt idx="35">
                  <c:v>11.472562349158213</c:v>
                </c:pt>
                <c:pt idx="36">
                  <c:v>11.792252702029844</c:v>
                </c:pt>
                <c:pt idx="37">
                  <c:v>12.111515030821888</c:v>
                </c:pt>
                <c:pt idx="38">
                  <c:v>12.430350982296654</c:v>
                </c:pt>
                <c:pt idx="39">
                  <c:v>12.748762190914366</c:v>
                </c:pt>
                <c:pt idx="40">
                  <c:v>13.066750278900329</c:v>
                </c:pt>
                <c:pt idx="41">
                  <c:v>13.384316856311449</c:v>
                </c:pt>
                <c:pt idx="42">
                  <c:v>13.701463521102092</c:v>
                </c:pt>
                <c:pt idx="43">
                  <c:v>14.018191859189333</c:v>
                </c:pt>
                <c:pt idx="44">
                  <c:v>14.334503444517573</c:v>
                </c:pt>
                <c:pt idx="45">
                  <c:v>14.650399839122533</c:v>
                </c:pt>
                <c:pt idx="46">
                  <c:v>14.965882593194669</c:v>
                </c:pt>
                <c:pt idx="47">
                  <c:v>15.280953245141964</c:v>
                </c:pt>
                <c:pt idx="48">
                  <c:v>15.595613321652165</c:v>
                </c:pt>
                <c:pt idx="49">
                  <c:v>15.909864337754424</c:v>
                </c:pt>
                <c:pt idx="50">
                  <c:v>16.22370779688039</c:v>
                </c:pt>
                <c:pt idx="51">
                  <c:v>16.537145190924726</c:v>
                </c:pt>
                <c:pt idx="52">
                  <c:v>16.850178000305103</c:v>
                </c:pt>
                <c:pt idx="53">
                  <c:v>17.162807694021634</c:v>
                </c:pt>
                <c:pt idx="54">
                  <c:v>17.475035729715799</c:v>
                </c:pt>
                <c:pt idx="55">
                  <c:v>17.786863553728836</c:v>
                </c:pt>
                <c:pt idx="56">
                  <c:v>18.098292601159624</c:v>
                </c:pt>
                <c:pt idx="57">
                  <c:v>18.40932429592208</c:v>
                </c:pt>
                <c:pt idx="58">
                  <c:v>18.71996005080204</c:v>
                </c:pt>
                <c:pt idx="59">
                  <c:v>19.030201267513672</c:v>
                </c:pt>
                <c:pt idx="60">
                  <c:v>19.340049336755403</c:v>
                </c:pt>
                <c:pt idx="61">
                  <c:v>19.649505638265396</c:v>
                </c:pt>
                <c:pt idx="62">
                  <c:v>19.958571540876552</c:v>
                </c:pt>
                <c:pt idx="63">
                  <c:v>20.267248402571067</c:v>
                </c:pt>
                <c:pt idx="64">
                  <c:v>20.575537570534554</c:v>
                </c:pt>
                <c:pt idx="65">
                  <c:v>20.883440381209724</c:v>
                </c:pt>
                <c:pt idx="66">
                  <c:v>21.190958160349648</c:v>
                </c:pt>
                <c:pt idx="67">
                  <c:v>21.498092223070604</c:v>
                </c:pt>
                <c:pt idx="68">
                  <c:v>21.804843873904506</c:v>
                </c:pt>
                <c:pt idx="69">
                  <c:v>22.111214406850952</c:v>
                </c:pt>
                <c:pt idx="70">
                  <c:v>22.417205105428856</c:v>
                </c:pt>
                <c:pt idx="71">
                  <c:v>22.722817242727718</c:v>
                </c:pt>
                <c:pt idx="72">
                  <c:v>23.028052081458505</c:v>
                </c:pt>
                <c:pt idx="73">
                  <c:v>23.332910874004163</c:v>
                </c:pt>
                <c:pt idx="74">
                  <c:v>23.637394862469787</c:v>
                </c:pt>
                <c:pt idx="75">
                  <c:v>23.941505278732414</c:v>
                </c:pt>
                <c:pt idx="76">
                  <c:v>24.245243344490483</c:v>
                </c:pt>
                <c:pt idx="77">
                  <c:v>24.548610271312963</c:v>
                </c:pt>
                <c:pt idx="78">
                  <c:v>24.851607260688141</c:v>
                </c:pt>
                <c:pt idx="79">
                  <c:v>25.154235504072098</c:v>
                </c:pt>
                <c:pt idx="80">
                  <c:v>25.456496182936856</c:v>
                </c:pt>
                <c:pt idx="81">
                  <c:v>25.758390468818241</c:v>
                </c:pt>
                <c:pt idx="82">
                  <c:v>26.059919523363423</c:v>
                </c:pt>
                <c:pt idx="83">
                  <c:v>26.361084498378169</c:v>
                </c:pt>
                <c:pt idx="84">
                  <c:v>26.661886535873823</c:v>
                </c:pt>
                <c:pt idx="85">
                  <c:v>26.962326768113989</c:v>
                </c:pt>
                <c:pt idx="86">
                  <c:v>27.262406317660968</c:v>
                </c:pt>
                <c:pt idx="87">
                  <c:v>27.562126297421894</c:v>
                </c:pt>
                <c:pt idx="88">
                  <c:v>27.861487810694655</c:v>
                </c:pt>
                <c:pt idx="89">
                  <c:v>28.16049195121353</c:v>
                </c:pt>
                <c:pt idx="90">
                  <c:v>28.459139803194596</c:v>
                </c:pt>
                <c:pt idx="91">
                  <c:v>28.757432441380899</c:v>
                </c:pt>
                <c:pt idx="92">
                  <c:v>29.055370931087396</c:v>
                </c:pt>
                <c:pt idx="93">
                  <c:v>29.352956328245657</c:v>
                </c:pt>
                <c:pt idx="94">
                  <c:v>29.650189679448385</c:v>
                </c:pt>
                <c:pt idx="95">
                  <c:v>29.94707202199368</c:v>
                </c:pt>
                <c:pt idx="96">
                  <c:v>30.243604383929139</c:v>
                </c:pt>
                <c:pt idx="97">
                  <c:v>30.539787784095729</c:v>
                </c:pt>
                <c:pt idx="98">
                  <c:v>30.835623232171489</c:v>
                </c:pt>
                <c:pt idx="99">
                  <c:v>31.131111728715037</c:v>
                </c:pt>
                <c:pt idx="100">
                  <c:v>31.426254265208893</c:v>
                </c:pt>
                <c:pt idx="101">
                  <c:v>31.721051824102638</c:v>
                </c:pt>
                <c:pt idx="102">
                  <c:v>32.015505378855906</c:v>
                </c:pt>
                <c:pt idx="103">
                  <c:v>32.309615893981196</c:v>
                </c:pt>
                <c:pt idx="104">
                  <c:v>32.603384325086552</c:v>
                </c:pt>
                <c:pt idx="105">
                  <c:v>32.896811618918093</c:v>
                </c:pt>
                <c:pt idx="106">
                  <c:v>33.189898713402371</c:v>
                </c:pt>
                <c:pt idx="107">
                  <c:v>33.482646537688623</c:v>
                </c:pt>
                <c:pt idx="108">
                  <c:v>33.775056012190866</c:v>
                </c:pt>
                <c:pt idx="109">
                  <c:v>34.067128048629876</c:v>
                </c:pt>
                <c:pt idx="110">
                  <c:v>34.358863550075043</c:v>
                </c:pt>
                <c:pt idx="111">
                  <c:v>34.650263410986113</c:v>
                </c:pt>
                <c:pt idx="112">
                  <c:v>34.94132851725481</c:v>
                </c:pt>
                <c:pt idx="113">
                  <c:v>35.232059746246343</c:v>
                </c:pt>
                <c:pt idx="114">
                  <c:v>35.52245796684084</c:v>
                </c:pt>
                <c:pt idx="115">
                  <c:v>35.812524039474653</c:v>
                </c:pt>
                <c:pt idx="116">
                  <c:v>36.102258816181603</c:v>
                </c:pt>
                <c:pt idx="117">
                  <c:v>36.391663140634094</c:v>
                </c:pt>
                <c:pt idx="118">
                  <c:v>36.680737848184201</c:v>
                </c:pt>
                <c:pt idx="119">
                  <c:v>36.969483765904634</c:v>
                </c:pt>
                <c:pt idx="120">
                  <c:v>37.257901712629632</c:v>
                </c:pt>
                <c:pt idx="121">
                  <c:v>37.54599249899583</c:v>
                </c:pt>
                <c:pt idx="122">
                  <c:v>37.833756927483002</c:v>
                </c:pt>
                <c:pt idx="123">
                  <c:v>38.121195792454799</c:v>
                </c:pt>
                <c:pt idx="124">
                  <c:v>38.40830988019939</c:v>
                </c:pt>
                <c:pt idx="125">
                  <c:v>38.695099968970069</c:v>
                </c:pt>
                <c:pt idx="126">
                  <c:v>38.981566829025809</c:v>
                </c:pt>
                <c:pt idx="127">
                  <c:v>39.267711222671771</c:v>
                </c:pt>
                <c:pt idx="128">
                  <c:v>39.553533904299798</c:v>
                </c:pt>
                <c:pt idx="129">
                  <c:v>39.839035620428817</c:v>
                </c:pt>
                <c:pt idx="130">
                  <c:v>40.124217109745267</c:v>
                </c:pt>
                <c:pt idx="131">
                  <c:v>40.409079103143455</c:v>
                </c:pt>
                <c:pt idx="132">
                  <c:v>40.693622323765901</c:v>
                </c:pt>
                <c:pt idx="133">
                  <c:v>40.977847487043675</c:v>
                </c:pt>
                <c:pt idx="134">
                  <c:v>41.261755300736688</c:v>
                </c:pt>
                <c:pt idx="135">
                  <c:v>41.545346464973989</c:v>
                </c:pt>
                <c:pt idx="136">
                  <c:v>41.828621672294027</c:v>
                </c:pt>
                <c:pt idx="137">
                  <c:v>42.111581607684926</c:v>
                </c:pt>
                <c:pt idx="138">
                  <c:v>42.394226948624734</c:v>
                </c:pt>
                <c:pt idx="139">
                  <c:v>42.676558365121686</c:v>
                </c:pt>
                <c:pt idx="140">
                  <c:v>42.95857651975443</c:v>
                </c:pt>
                <c:pt idx="141">
                  <c:v>43.240282067712315</c:v>
                </c:pt>
                <c:pt idx="142">
                  <c:v>43.521675656835598</c:v>
                </c:pt>
                <c:pt idx="143">
                  <c:v>43.802757927655733</c:v>
                </c:pt>
                <c:pt idx="144">
                  <c:v>44.083529513435643</c:v>
                </c:pt>
                <c:pt idx="145">
                  <c:v>44.363991040209974</c:v>
                </c:pt>
                <c:pt idx="146">
                  <c:v>44.644143126825398</c:v>
                </c:pt>
                <c:pt idx="147">
                  <c:v>44.923986384980907</c:v>
                </c:pt>
                <c:pt idx="148">
                  <c:v>45.203521419268149</c:v>
                </c:pt>
                <c:pt idx="149">
                  <c:v>45.482748827211751</c:v>
                </c:pt>
                <c:pt idx="150">
                  <c:v>45.761669199309672</c:v>
                </c:pt>
                <c:pt idx="151">
                  <c:v>46.040283119073592</c:v>
                </c:pt>
                <c:pt idx="152">
                  <c:v>46.3185911630693</c:v>
                </c:pt>
                <c:pt idx="153">
                  <c:v>46.596593900957139</c:v>
                </c:pt>
                <c:pt idx="154">
                  <c:v>46.87429189553243</c:v>
                </c:pt>
                <c:pt idx="155">
                  <c:v>47.151685702765974</c:v>
                </c:pt>
                <c:pt idx="156">
                  <c:v>47.428775871844536</c:v>
                </c:pt>
                <c:pt idx="157">
                  <c:v>47.705562945211398</c:v>
                </c:pt>
                <c:pt idx="158">
                  <c:v>47.982047458606907</c:v>
                </c:pt>
                <c:pt idx="159">
                  <c:v>48.258229941109072</c:v>
                </c:pt>
                <c:pt idx="160">
                  <c:v>48.53411091517421</c:v>
                </c:pt>
                <c:pt idx="161">
                  <c:v>48.809690896677573</c:v>
                </c:pt>
                <c:pt idx="162">
                  <c:v>49.08497039495407</c:v>
                </c:pt>
                <c:pt idx="163">
                  <c:v>49.359949912838971</c:v>
                </c:pt>
                <c:pt idx="164">
                  <c:v>49.634629946708678</c:v>
                </c:pt>
                <c:pt idx="165">
                  <c:v>49.909010986521523</c:v>
                </c:pt>
                <c:pt idx="166">
                  <c:v>50.183093515858573</c:v>
                </c:pt>
                <c:pt idx="167">
                  <c:v>50.456878011964513</c:v>
                </c:pt>
                <c:pt idx="168">
                  <c:v>50.730364945788544</c:v>
                </c:pt>
                <c:pt idx="169">
                  <c:v>51.003554782025304</c:v>
                </c:pt>
                <c:pt idx="170">
                  <c:v>51.276447979155847</c:v>
                </c:pt>
                <c:pt idx="171">
                  <c:v>51.549044989488628</c:v>
                </c:pt>
                <c:pt idx="172">
                  <c:v>51.821346259200553</c:v>
                </c:pt>
                <c:pt idx="173">
                  <c:v>52.093352228378038</c:v>
                </c:pt>
                <c:pt idx="174">
                  <c:v>52.365063331058117</c:v>
                </c:pt>
                <c:pt idx="175">
                  <c:v>52.636479995269582</c:v>
                </c:pt>
                <c:pt idx="176">
                  <c:v>52.907602643074142</c:v>
                </c:pt>
                <c:pt idx="177">
                  <c:v>53.178431690607631</c:v>
                </c:pt>
                <c:pt idx="178">
                  <c:v>53.448967548121232</c:v>
                </c:pt>
                <c:pt idx="179">
                  <c:v>53.719210620022729</c:v>
                </c:pt>
                <c:pt idx="180">
                  <c:v>53.989161304917822</c:v>
                </c:pt>
                <c:pt idx="181">
                  <c:v>54.258819995651429</c:v>
                </c:pt>
                <c:pt idx="182">
                  <c:v>54.528187079349024</c:v>
                </c:pt>
                <c:pt idx="183">
                  <c:v>54.797262937458022</c:v>
                </c:pt>
                <c:pt idx="184">
                  <c:v>55.06604794578918</c:v>
                </c:pt>
                <c:pt idx="185">
                  <c:v>55.334542474557999</c:v>
                </c:pt>
                <c:pt idx="186">
                  <c:v>55.602746888426182</c:v>
                </c:pt>
                <c:pt idx="187">
                  <c:v>55.870661546543097</c:v>
                </c:pt>
                <c:pt idx="188">
                  <c:v>56.13828680258726</c:v>
                </c:pt>
                <c:pt idx="189">
                  <c:v>56.405623004807836</c:v>
                </c:pt>
                <c:pt idx="190">
                  <c:v>56.672670496066154</c:v>
                </c:pt>
                <c:pt idx="191">
                  <c:v>56.939429613877245</c:v>
                </c:pt>
                <c:pt idx="192">
                  <c:v>57.205900690451401</c:v>
                </c:pt>
                <c:pt idx="193">
                  <c:v>57.472084052735724</c:v>
                </c:pt>
                <c:pt idx="194">
                  <c:v>57.737980022455687</c:v>
                </c:pt>
                <c:pt idx="195">
                  <c:v>58.003588916156737</c:v>
                </c:pt>
                <c:pt idx="196">
                  <c:v>58.268911045245858</c:v>
                </c:pt>
                <c:pt idx="197">
                  <c:v>58.533946716033171</c:v>
                </c:pt>
                <c:pt idx="198">
                  <c:v>58.798696229773519</c:v>
                </c:pt>
                <c:pt idx="199">
                  <c:v>59.063159882708071</c:v>
                </c:pt>
                <c:pt idx="200">
                  <c:v>59.327337966105901</c:v>
                </c:pt>
                <c:pt idx="201">
                  <c:v>59.591230766305586</c:v>
                </c:pt>
                <c:pt idx="202">
                  <c:v>59.854838564756768</c:v>
                </c:pt>
                <c:pt idx="203">
                  <c:v>60.118161638061764</c:v>
                </c:pt>
                <c:pt idx="204">
                  <c:v>60.381200258017095</c:v>
                </c:pt>
                <c:pt idx="205">
                  <c:v>60.643954691655054</c:v>
                </c:pt>
                <c:pt idx="206">
                  <c:v>60.906425201285245</c:v>
                </c:pt>
                <c:pt idx="207">
                  <c:v>61.168612044536097</c:v>
                </c:pt>
                <c:pt idx="208">
                  <c:v>61.430515474396373</c:v>
                </c:pt>
                <c:pt idx="209">
                  <c:v>61.692135739256642</c:v>
                </c:pt>
                <c:pt idx="210">
                  <c:v>61.953473082950744</c:v>
                </c:pt>
                <c:pt idx="211">
                  <c:v>62.214527744797216</c:v>
                </c:pt>
                <c:pt idx="212">
                  <c:v>62.475299959640687</c:v>
                </c:pt>
                <c:pt idx="213">
                  <c:v>62.73578995789326</c:v>
                </c:pt>
                <c:pt idx="214">
                  <c:v>62.995997965575853</c:v>
                </c:pt>
                <c:pt idx="215">
                  <c:v>63.255924204359474</c:v>
                </c:pt>
                <c:pt idx="216">
                  <c:v>63.515568891606513</c:v>
                </c:pt>
                <c:pt idx="217">
                  <c:v>63.77493224041195</c:v>
                </c:pt>
                <c:pt idx="218">
                  <c:v>64.034014459644524</c:v>
                </c:pt>
                <c:pt idx="219">
                  <c:v>64.292815753987895</c:v>
                </c:pt>
                <c:pt idx="220">
                  <c:v>64.551336323981687</c:v>
                </c:pt>
                <c:pt idx="221">
                  <c:v>64.809576366062544</c:v>
                </c:pt>
                <c:pt idx="222">
                  <c:v>65.067536072605108</c:v>
                </c:pt>
                <c:pt idx="223">
                  <c:v>65.325215631962934</c:v>
                </c:pt>
                <c:pt idx="224">
                  <c:v>65.582615228509354</c:v>
                </c:pt>
                <c:pt idx="225">
                  <c:v>65.839735042678271</c:v>
                </c:pt>
                <c:pt idx="226">
                  <c:v>66.096575251004893</c:v>
                </c:pt>
                <c:pt idx="227">
                  <c:v>66.353136026166439</c:v>
                </c:pt>
                <c:pt idx="228">
                  <c:v>66.609417537022694</c:v>
                </c:pt>
                <c:pt idx="229">
                  <c:v>66.865419948656552</c:v>
                </c:pt>
                <c:pt idx="230">
                  <c:v>67.121143422414491</c:v>
                </c:pt>
                <c:pt idx="231">
                  <c:v>67.376588115946902</c:v>
                </c:pt>
                <c:pt idx="232">
                  <c:v>67.631754183248447</c:v>
                </c:pt>
                <c:pt idx="233">
                  <c:v>67.886641774698219</c:v>
                </c:pt>
                <c:pt idx="234">
                  <c:v>68.141251037099892</c:v>
                </c:pt>
                <c:pt idx="235">
                  <c:v>68.395582113721787</c:v>
                </c:pt>
                <c:pt idx="236">
                  <c:v>68.649635144336784</c:v>
                </c:pt>
                <c:pt idx="237">
                  <c:v>68.90341026526221</c:v>
                </c:pt>
                <c:pt idx="238">
                  <c:v>69.156907609399596</c:v>
                </c:pt>
                <c:pt idx="239">
                  <c:v>69.410127306274333</c:v>
                </c:pt>
                <c:pt idx="240">
                  <c:v>69.663069482075244</c:v>
                </c:pt>
                <c:pt idx="241">
                  <c:v>69.915734259694062</c:v>
                </c:pt>
                <c:pt idx="242">
                  <c:v>70.168121758764769</c:v>
                </c:pt>
                <c:pt idx="243">
                  <c:v>70.420232095702858</c:v>
                </c:pt>
                <c:pt idx="244">
                  <c:v>70.672065383744496</c:v>
                </c:pt>
                <c:pt idx="245">
                  <c:v>70.923621732985509</c:v>
                </c:pt>
                <c:pt idx="246">
                  <c:v>71.174901250420334</c:v>
                </c:pt>
                <c:pt idx="247">
                  <c:v>71.425904039980793</c:v>
                </c:pt>
                <c:pt idx="248">
                  <c:v>71.676630202574785</c:v>
                </c:pt>
                <c:pt idx="249">
                  <c:v>71.927079836124847</c:v>
                </c:pt>
                <c:pt idx="250">
                  <c:v>72.177253035606583</c:v>
                </c:pt>
                <c:pt idx="251">
                  <c:v>72.427149893086963</c:v>
                </c:pt>
                <c:pt idx="252">
                  <c:v>72.676770497762504</c:v>
                </c:pt>
                <c:pt idx="253">
                  <c:v>72.926114935997319</c:v>
                </c:pt>
                <c:pt idx="254">
                  <c:v>73.175183291361037</c:v>
                </c:pt>
                <c:pt idx="255">
                  <c:v>73.423975644666584</c:v>
                </c:pt>
                <c:pt idx="256">
                  <c:v>73.672492074007806</c:v>
                </c:pt>
                <c:pt idx="257">
                  <c:v>73.920732654796979</c:v>
                </c:pt>
                <c:pt idx="258">
                  <c:v>74.168697459802189</c:v>
                </c:pt>
                <c:pt idx="259">
                  <c:v>74.416386559184545</c:v>
                </c:pt>
                <c:pt idx="260">
                  <c:v>74.66380002053522</c:v>
                </c:pt>
                <c:pt idx="261">
                  <c:v>74.91093790891243</c:v>
                </c:pt>
                <c:pt idx="262">
                  <c:v>75.157800286878143</c:v>
                </c:pt>
                <c:pt idx="263">
                  <c:v>75.404387214534765</c:v>
                </c:pt>
                <c:pt idx="264">
                  <c:v>75.65069874956157</c:v>
                </c:pt>
                <c:pt idx="265">
                  <c:v>75.896734947251034</c:v>
                </c:pt>
                <c:pt idx="266">
                  <c:v>76.142495860544997</c:v>
                </c:pt>
                <c:pt idx="267">
                  <c:v>76.387981540070655</c:v>
                </c:pt>
                <c:pt idx="268">
                  <c:v>76.633192034176389</c:v>
                </c:pt>
                <c:pt idx="269">
                  <c:v>76.878127388967471</c:v>
                </c:pt>
                <c:pt idx="270">
                  <c:v>77.122787648341543</c:v>
                </c:pt>
              </c:numCache>
            </c:numRef>
          </c:xVal>
          <c:yVal>
            <c:numRef>
              <c:f>'16ft'!$E$19:$E$289</c:f>
              <c:numCache>
                <c:formatCode>General</c:formatCode>
                <c:ptCount val="271"/>
                <c:pt idx="0">
                  <c:v>1.0364553715732094</c:v>
                </c:pt>
                <c:pt idx="1">
                  <c:v>1.2021585892815447</c:v>
                </c:pt>
                <c:pt idx="2">
                  <c:v>1.3664597868225388</c:v>
                </c:pt>
                <c:pt idx="3">
                  <c:v>1.529361712033277</c:v>
                </c:pt>
                <c:pt idx="4">
                  <c:v>1.6908670931821137</c:v>
                </c:pt>
                <c:pt idx="5">
                  <c:v>1.8509786391372112</c:v>
                </c:pt>
                <c:pt idx="6">
                  <c:v>2.0096990395337575</c:v>
                </c:pt>
                <c:pt idx="7">
                  <c:v>2.1670309649398813</c:v>
                </c:pt>
                <c:pt idx="8">
                  <c:v>2.3229770670212826</c:v>
                </c:pt>
                <c:pt idx="9">
                  <c:v>2.4775399787045966</c:v>
                </c:pt>
                <c:pt idx="10">
                  <c:v>2.6307223143395109</c:v>
                </c:pt>
                <c:pt idx="11">
                  <c:v>2.7825266698596525</c:v>
                </c:pt>
                <c:pt idx="12">
                  <c:v>2.9329556229422624</c:v>
                </c:pt>
                <c:pt idx="13">
                  <c:v>3.0820117331666759</c:v>
                </c:pt>
                <c:pt idx="14">
                  <c:v>3.2296975421716243</c:v>
                </c:pt>
                <c:pt idx="15">
                  <c:v>3.3760155738113764</c:v>
                </c:pt>
                <c:pt idx="16">
                  <c:v>3.5209683343107376</c:v>
                </c:pt>
                <c:pt idx="17">
                  <c:v>3.6645583124189178</c:v>
                </c:pt>
                <c:pt idx="18">
                  <c:v>3.8067879795622916</c:v>
                </c:pt>
                <c:pt idx="19">
                  <c:v>3.9476597899960608</c:v>
                </c:pt>
                <c:pt idx="20">
                  <c:v>4.0871761809548381</c:v>
                </c:pt>
                <c:pt idx="21">
                  <c:v>4.2253395728021683</c:v>
                </c:pt>
                <c:pt idx="22">
                  <c:v>4.3621523691789958</c:v>
                </c:pt>
                <c:pt idx="23">
                  <c:v>4.4976169571511058</c:v>
                </c:pt>
                <c:pt idx="24">
                  <c:v>4.6317357073555403</c:v>
                </c:pt>
                <c:pt idx="25">
                  <c:v>4.7645109741460114</c:v>
                </c:pt>
                <c:pt idx="26">
                  <c:v>4.8959450957373303</c:v>
                </c:pt>
                <c:pt idx="27">
                  <c:v>5.0260403943488514</c:v>
                </c:pt>
                <c:pt idx="28">
                  <c:v>5.1547991763469625</c:v>
                </c:pt>
                <c:pt idx="29">
                  <c:v>5.2822237323866261</c:v>
                </c:pt>
                <c:pt idx="30">
                  <c:v>5.4083163375519838</c:v>
                </c:pt>
                <c:pt idx="31">
                  <c:v>5.5330792514960434</c:v>
                </c:pt>
                <c:pt idx="32">
                  <c:v>5.6565147185794542</c:v>
                </c:pt>
                <c:pt idx="33">
                  <c:v>5.778624968008395</c:v>
                </c:pt>
                <c:pt idx="34">
                  <c:v>5.8994122139715737</c:v>
                </c:pt>
                <c:pt idx="35">
                  <c:v>6.0188786557763603</c:v>
                </c:pt>
                <c:pt idx="36">
                  <c:v>6.1370264779840662</c:v>
                </c:pt>
                <c:pt idx="37">
                  <c:v>6.2538578505443754</c:v>
                </c:pt>
                <c:pt idx="38">
                  <c:v>6.3693749289289423</c:v>
                </c:pt>
                <c:pt idx="39">
                  <c:v>6.4835798542641747</c:v>
                </c:pt>
                <c:pt idx="40">
                  <c:v>6.5964747534632036</c:v>
                </c:pt>
                <c:pt idx="41">
                  <c:v>6.7080617393570563</c:v>
                </c:pt>
                <c:pt idx="42">
                  <c:v>6.8183429108250424</c:v>
                </c:pt>
                <c:pt idx="43">
                  <c:v>6.9273203529243679</c:v>
                </c:pt>
                <c:pt idx="44">
                  <c:v>7.0349961370189824</c:v>
                </c:pt>
                <c:pt idx="45">
                  <c:v>7.1413723209076734</c:v>
                </c:pt>
                <c:pt idx="46">
                  <c:v>7.2464509489514191</c:v>
                </c:pt>
                <c:pt idx="47">
                  <c:v>7.3502340522000056</c:v>
                </c:pt>
                <c:pt idx="48">
                  <c:v>7.4527236485179245</c:v>
                </c:pt>
                <c:pt idx="49">
                  <c:v>7.5539217427095577</c:v>
                </c:pt>
                <c:pt idx="50">
                  <c:v>7.6538303266436571</c:v>
                </c:pt>
                <c:pt idx="51">
                  <c:v>7.7524513793771348</c:v>
                </c:pt>
                <c:pt idx="52">
                  <c:v>7.8497868672781674</c:v>
                </c:pt>
                <c:pt idx="53">
                  <c:v>7.9458387441486265</c:v>
                </c:pt>
                <c:pt idx="54">
                  <c:v>8.0406089513458436</c:v>
                </c:pt>
                <c:pt idx="55">
                  <c:v>8.1340994179037214</c:v>
                </c:pt>
                <c:pt idx="56">
                  <c:v>8.2263120606531928</c:v>
                </c:pt>
                <c:pt idx="57">
                  <c:v>8.3172487843420448</c:v>
                </c:pt>
                <c:pt idx="58">
                  <c:v>8.4069114817541131</c:v>
                </c:pt>
                <c:pt idx="59">
                  <c:v>8.495302033827846</c:v>
                </c:pt>
                <c:pt idx="60">
                  <c:v>8.5824223097742696</c:v>
                </c:pt>
                <c:pt idx="61">
                  <c:v>8.668274167194328</c:v>
                </c:pt>
                <c:pt idx="62">
                  <c:v>8.75285945219564</c:v>
                </c:pt>
                <c:pt idx="63">
                  <c:v>8.8361799995086567</c:v>
                </c:pt>
                <c:pt idx="64">
                  <c:v>8.9182376326022403</c:v>
                </c:pt>
                <c:pt idx="65">
                  <c:v>8.9990341637986635</c:v>
                </c:pt>
                <c:pt idx="66">
                  <c:v>9.0785713943880406</c:v>
                </c:pt>
                <c:pt idx="67">
                  <c:v>9.156851114742194</c:v>
                </c:pt>
                <c:pt idx="68">
                  <c:v>9.2338751044279714</c:v>
                </c:pt>
                <c:pt idx="69">
                  <c:v>9.3096451323200071</c:v>
                </c:pt>
                <c:pt idx="70">
                  <c:v>9.3841629567129452</c:v>
                </c:pt>
                <c:pt idx="71">
                  <c:v>9.4574303254331227</c:v>
                </c:pt>
                <c:pt idx="72">
                  <c:v>9.5294489759497285</c:v>
                </c:pt>
                <c:pt idx="73">
                  <c:v>9.6002206354854334</c:v>
                </c:pt>
                <c:pt idx="74">
                  <c:v>9.6697470211265006</c:v>
                </c:pt>
                <c:pt idx="75">
                  <c:v>9.7380298399323877</c:v>
                </c:pt>
                <c:pt idx="76">
                  <c:v>9.8050707890448408</c:v>
                </c:pt>
                <c:pt idx="77">
                  <c:v>9.8708715557964801</c:v>
                </c:pt>
                <c:pt idx="78">
                  <c:v>9.9354338178189003</c:v>
                </c:pt>
                <c:pt idx="79">
                  <c:v>9.9987592431502677</c:v>
                </c:pt>
                <c:pt idx="80">
                  <c:v>10.060849490342438</c:v>
                </c:pt>
                <c:pt idx="81">
                  <c:v>10.121706208567591</c:v>
                </c:pt>
                <c:pt idx="82">
                  <c:v>10.181331037724384</c:v>
                </c:pt>
                <c:pt idx="83">
                  <c:v>10.239725608543631</c:v>
                </c:pt>
                <c:pt idx="84">
                  <c:v>10.296891542693524</c:v>
                </c:pt>
                <c:pt idx="85">
                  <c:v>10.352830452884374</c:v>
                </c:pt>
                <c:pt idx="86">
                  <c:v>10.407543942972902</c:v>
                </c:pt>
                <c:pt idx="87">
                  <c:v>10.461033608066071</c:v>
                </c:pt>
                <c:pt idx="88">
                  <c:v>10.513301034624458</c:v>
                </c:pt>
                <c:pt idx="89">
                  <c:v>10.564347800565189</c:v>
                </c:pt>
                <c:pt idx="90">
                  <c:v>10.614175475364412</c:v>
                </c:pt>
                <c:pt idx="91">
                  <c:v>10.662785620159342</c:v>
                </c:pt>
                <c:pt idx="92">
                  <c:v>10.710179787849851</c:v>
                </c:pt>
                <c:pt idx="93">
                  <c:v>10.756359523199635</c:v>
                </c:pt>
                <c:pt idx="94">
                  <c:v>10.801326362936933</c:v>
                </c:pt>
                <c:pt idx="95">
                  <c:v>10.845081835854829</c:v>
                </c:pt>
                <c:pt idx="96">
                  <c:v>10.88762746291111</c:v>
                </c:pt>
                <c:pt idx="97">
                  <c:v>10.92896475732771</c:v>
                </c:pt>
                <c:pt idx="98">
                  <c:v>10.96909522468972</c:v>
                </c:pt>
                <c:pt idx="99">
                  <c:v>11.008020363043977</c:v>
                </c:pt>
                <c:pt idx="100">
                  <c:v>11.045741662997242</c:v>
                </c:pt>
                <c:pt idx="101">
                  <c:v>11.082260607813948</c:v>
                </c:pt>
                <c:pt idx="102">
                  <c:v>11.117578673513535</c:v>
                </c:pt>
                <c:pt idx="103">
                  <c:v>11.151697328967371</c:v>
                </c:pt>
                <c:pt idx="104">
                  <c:v>11.18461803599526</c:v>
                </c:pt>
                <c:pt idx="105">
                  <c:v>11.216342249461537</c:v>
                </c:pt>
                <c:pt idx="106">
                  <c:v>11.246871417370748</c:v>
                </c:pt>
                <c:pt idx="107">
                  <c:v>11.276206980962927</c:v>
                </c:pt>
                <c:pt idx="108">
                  <c:v>11.304350374808456</c:v>
                </c:pt>
                <c:pt idx="109">
                  <c:v>11.331303026902525</c:v>
                </c:pt>
                <c:pt idx="110">
                  <c:v>11.357066358759177</c:v>
                </c:pt>
                <c:pt idx="111">
                  <c:v>11.381641785504952</c:v>
                </c:pt>
                <c:pt idx="112">
                  <c:v>11.405030715972121</c:v>
                </c:pt>
                <c:pt idx="113">
                  <c:v>11.427234552791516</c:v>
                </c:pt>
                <c:pt idx="114">
                  <c:v>11.448254692484955</c:v>
                </c:pt>
                <c:pt idx="115">
                  <c:v>11.468092525557255</c:v>
                </c:pt>
                <c:pt idx="116">
                  <c:v>11.48674943658785</c:v>
                </c:pt>
                <c:pt idx="117">
                  <c:v>11.504226804321997</c:v>
                </c:pt>
                <c:pt idx="118">
                  <c:v>11.520526001761572</c:v>
                </c:pt>
                <c:pt idx="119">
                  <c:v>11.535648396255477</c:v>
                </c:pt>
                <c:pt idx="120">
                  <c:v>11.549595349589614</c:v>
                </c:pt>
                <c:pt idx="121">
                  <c:v>11.562368218076482</c:v>
                </c:pt>
                <c:pt idx="122">
                  <c:v>11.573968352644343</c:v>
                </c:pt>
                <c:pt idx="123">
                  <c:v>11.584397098925988</c:v>
                </c:pt>
                <c:pt idx="124">
                  <c:v>11.593655797347102</c:v>
                </c:pt>
                <c:pt idx="125">
                  <c:v>11.601745783214209</c:v>
                </c:pt>
                <c:pt idx="126">
                  <c:v>11.60866838680221</c:v>
                </c:pt>
                <c:pt idx="127">
                  <c:v>11.614424933441507</c:v>
                </c:pt>
                <c:pt idx="128">
                  <c:v>11.619016743604721</c:v>
                </c:pt>
                <c:pt idx="129">
                  <c:v>11.62244513299299</c:v>
                </c:pt>
                <c:pt idx="130">
                  <c:v>11.624711412621853</c:v>
                </c:pt>
                <c:pt idx="131">
                  <c:v>11.625816888906719</c:v>
                </c:pt>
                <c:pt idx="132">
                  <c:v>11.625762863747918</c:v>
                </c:pt>
                <c:pt idx="133">
                  <c:v>11.624550634615327</c:v>
                </c:pt>
                <c:pt idx="134">
                  <c:v>11.622181494632585</c:v>
                </c:pt>
                <c:pt idx="135">
                  <c:v>11.618656732660877</c:v>
                </c:pt>
                <c:pt idx="136">
                  <c:v>11.613977633382298</c:v>
                </c:pt>
                <c:pt idx="137">
                  <c:v>11.608145477382786</c:v>
                </c:pt>
                <c:pt idx="138">
                  <c:v>11.601161541234633</c:v>
                </c:pt>
                <c:pt idx="139">
                  <c:v>11.593027097578563</c:v>
                </c:pt>
                <c:pt idx="140">
                  <c:v>11.583743415205372</c:v>
                </c:pt>
                <c:pt idx="141">
                  <c:v>11.57331175913715</c:v>
                </c:pt>
                <c:pt idx="142">
                  <c:v>11.561733390708046</c:v>
                </c:pt>
                <c:pt idx="143">
                  <c:v>11.549009567644612</c:v>
                </c:pt>
                <c:pt idx="144">
                  <c:v>11.535141544145702</c:v>
                </c:pt>
                <c:pt idx="145">
                  <c:v>11.520130570961918</c:v>
                </c:pt>
                <c:pt idx="146">
                  <c:v>11.503977895474627</c:v>
                </c:pt>
                <c:pt idx="147">
                  <c:v>11.486684761774518</c:v>
                </c:pt>
                <c:pt idx="148">
                  <c:v>11.468252410739719</c:v>
                </c:pt>
                <c:pt idx="149">
                  <c:v>11.448682080113453</c:v>
                </c:pt>
                <c:pt idx="150">
                  <c:v>11.427975004581247</c:v>
                </c:pt>
                <c:pt idx="151">
                  <c:v>11.406132415847679</c:v>
                </c:pt>
                <c:pt idx="152">
                  <c:v>11.38315554271267</c:v>
                </c:pt>
                <c:pt idx="153">
                  <c:v>11.359045611147305</c:v>
                </c:pt>
                <c:pt idx="154">
                  <c:v>11.333803844369209</c:v>
                </c:pt>
                <c:pt idx="155">
                  <c:v>11.307431462917428</c:v>
                </c:pt>
                <c:pt idx="156">
                  <c:v>11.279929684726868</c:v>
                </c:pt>
                <c:pt idx="157">
                  <c:v>11.251299725202241</c:v>
                </c:pt>
                <c:pt idx="158">
                  <c:v>11.22154279729155</c:v>
                </c:pt>
                <c:pt idx="159">
                  <c:v>11.190660111559085</c:v>
                </c:pt>
                <c:pt idx="160">
                  <c:v>11.158652876257952</c:v>
                </c:pt>
                <c:pt idx="161">
                  <c:v>11.125522297402107</c:v>
                </c:pt>
                <c:pt idx="162">
                  <c:v>11.091269578837911</c:v>
                </c:pt>
                <c:pt idx="163">
                  <c:v>11.0558959223152</c:v>
                </c:pt>
                <c:pt idx="164">
                  <c:v>11.019402527557851</c:v>
                </c:pt>
                <c:pt idx="165">
                  <c:v>10.981790592333875</c:v>
                </c:pt>
                <c:pt idx="166">
                  <c:v>10.943061312524993</c:v>
                </c:pt>
                <c:pt idx="167">
                  <c:v>10.903215882195729</c:v>
                </c:pt>
                <c:pt idx="168">
                  <c:v>10.862255493661998</c:v>
                </c:pt>
                <c:pt idx="169">
                  <c:v>10.820181337559182</c:v>
                </c:pt>
                <c:pt idx="170">
                  <c:v>10.77699460290971</c:v>
                </c:pt>
                <c:pt idx="171">
                  <c:v>10.732696477190126</c:v>
                </c:pt>
                <c:pt idx="172">
                  <c:v>10.687288146397645</c:v>
                </c:pt>
                <c:pt idx="173">
                  <c:v>10.64077079511619</c:v>
                </c:pt>
                <c:pt idx="174">
                  <c:v>10.593145606581919</c:v>
                </c:pt>
                <c:pt idx="175">
                  <c:v>10.544413762748237</c:v>
                </c:pt>
                <c:pt idx="176">
                  <c:v>10.494576444350272</c:v>
                </c:pt>
                <c:pt idx="177">
                  <c:v>10.443634830968843</c:v>
                </c:pt>
                <c:pt idx="178">
                  <c:v>10.391590101093888</c:v>
                </c:pt>
                <c:pt idx="179">
                  <c:v>10.338443432187372</c:v>
                </c:pt>
                <c:pt idx="180">
                  <c:v>10.284196000745665</c:v>
                </c:pt>
                <c:pt idx="181">
                  <c:v>10.228848982361379</c:v>
                </c:pt>
                <c:pt idx="182">
                  <c:v>10.172403551784679</c:v>
                </c:pt>
                <c:pt idx="183">
                  <c:v>10.114860882984047</c:v>
                </c:pt>
                <c:pt idx="184">
                  <c:v>10.056222149206508</c:v>
                </c:pt>
                <c:pt idx="185">
                  <c:v>9.9964885230373284</c:v>
                </c:pt>
                <c:pt idx="186">
                  <c:v>9.935661176459142</c:v>
                </c:pt>
                <c:pt idx="187">
                  <c:v>9.8737412809105596</c:v>
                </c:pt>
                <c:pt idx="188">
                  <c:v>9.8107300073442119</c:v>
                </c:pt>
                <c:pt idx="189">
                  <c:v>9.7466285262842494</c:v>
                </c:pt>
                <c:pt idx="190">
                  <c:v>9.6814380078832851</c:v>
                </c:pt>
                <c:pt idx="191">
                  <c:v>9.6151596219787905</c:v>
                </c:pt>
                <c:pt idx="192">
                  <c:v>9.5477945381489366</c:v>
                </c:pt>
                <c:pt idx="193">
                  <c:v>9.479343925767866</c:v>
                </c:pt>
                <c:pt idx="194">
                  <c:v>9.4098089540604235</c:v>
                </c:pt>
                <c:pt idx="195">
                  <c:v>9.3391907921563106</c:v>
                </c:pt>
                <c:pt idx="196">
                  <c:v>9.2674906091436871</c:v>
                </c:pt>
                <c:pt idx="197">
                  <c:v>9.1947095741222107</c:v>
                </c:pt>
                <c:pt idx="198">
                  <c:v>9.1208488562555026</c:v>
                </c:pt>
                <c:pt idx="199">
                  <c:v>9.045909624823059</c:v>
                </c:pt>
                <c:pt idx="200">
                  <c:v>8.9698930492715849</c:v>
                </c:pt>
                <c:pt idx="201">
                  <c:v>8.8928002992657689</c:v>
                </c:pt>
                <c:pt idx="202">
                  <c:v>8.8146325447384761</c:v>
                </c:pt>
                <c:pt idx="203">
                  <c:v>8.7353909559403853</c:v>
                </c:pt>
                <c:pt idx="204">
                  <c:v>8.6550767034890441</c:v>
                </c:pt>
                <c:pt idx="205">
                  <c:v>8.5736909584173517</c:v>
                </c:pt>
                <c:pt idx="206">
                  <c:v>8.4912348922214758</c:v>
                </c:pt>
                <c:pt idx="207">
                  <c:v>8.4077096769081852</c:v>
                </c:pt>
                <c:pt idx="208">
                  <c:v>8.3231164850416164</c:v>
                </c:pt>
                <c:pt idx="209">
                  <c:v>8.2374564897894622</c:v>
                </c:pt>
                <c:pt idx="210">
                  <c:v>8.1507308649685779</c:v>
                </c:pt>
                <c:pt idx="211">
                  <c:v>8.062940785090019</c:v>
                </c:pt>
                <c:pt idx="212">
                  <c:v>7.974087425403499</c:v>
                </c:pt>
                <c:pt idx="213">
                  <c:v>7.8841719619412691</c:v>
                </c:pt>
                <c:pt idx="214">
                  <c:v>7.7931955715614203</c:v>
                </c:pt>
                <c:pt idx="215">
                  <c:v>7.70115943199061</c:v>
                </c:pt>
                <c:pt idx="216">
                  <c:v>7.6080647218662065</c:v>
                </c:pt>
                <c:pt idx="217">
                  <c:v>7.5139126207778579</c:v>
                </c:pt>
                <c:pt idx="218">
                  <c:v>7.4187043093084855</c:v>
                </c:pt>
                <c:pt idx="219">
                  <c:v>7.3224409690746928</c:v>
                </c:pt>
                <c:pt idx="220">
                  <c:v>7.2251237827666044</c:v>
                </c:pt>
                <c:pt idx="221">
                  <c:v>7.1267539341871213</c:v>
                </c:pt>
                <c:pt idx="222">
                  <c:v>7.0273326082906031</c:v>
                </c:pt>
                <c:pt idx="223">
                  <c:v>6.9268609912209698</c:v>
                </c:pt>
                <c:pt idx="224">
                  <c:v>6.8253402703492316</c:v>
                </c:pt>
                <c:pt idx="225">
                  <c:v>6.7227716343104387</c:v>
                </c:pt>
                <c:pt idx="226">
                  <c:v>6.6191562730400602</c:v>
                </c:pt>
                <c:pt idx="227">
                  <c:v>6.5144953778097854</c:v>
                </c:pt>
                <c:pt idx="228">
                  <c:v>6.4087901412627515</c:v>
                </c:pt>
                <c:pt idx="229">
                  <c:v>6.3020417574482011</c:v>
                </c:pt>
                <c:pt idx="230">
                  <c:v>6.194251421855566</c:v>
                </c:pt>
                <c:pt idx="231">
                  <c:v>6.0854203314479793</c:v>
                </c:pt>
                <c:pt idx="232">
                  <c:v>5.9755496846952205</c:v>
                </c:pt>
                <c:pt idx="233">
                  <c:v>5.8646406816060876</c:v>
                </c:pt>
                <c:pt idx="234">
                  <c:v>5.7526945237602058</c:v>
                </c:pt>
                <c:pt idx="235">
                  <c:v>5.6397124143392681</c:v>
                </c:pt>
                <c:pt idx="236">
                  <c:v>5.5256955581577101</c:v>
                </c:pt>
                <c:pt idx="237">
                  <c:v>5.4106451616928233</c:v>
                </c:pt>
                <c:pt idx="238">
                  <c:v>5.2945624331143062</c:v>
                </c:pt>
                <c:pt idx="239">
                  <c:v>5.177448582313251</c:v>
                </c:pt>
                <c:pt idx="240">
                  <c:v>5.0593048209305778</c:v>
                </c:pt>
                <c:pt idx="241">
                  <c:v>4.9401323623849045</c:v>
                </c:pt>
                <c:pt idx="242">
                  <c:v>4.8199324218998685</c:v>
                </c:pt>
                <c:pt idx="243">
                  <c:v>4.6987062165308879</c:v>
                </c:pt>
                <c:pt idx="244">
                  <c:v>4.5764549651913757</c:v>
                </c:pt>
                <c:pt idx="245">
                  <c:v>4.4531798886784015</c:v>
                </c:pt>
                <c:pt idx="246">
                  <c:v>4.3288822096978068</c:v>
                </c:pt>
                <c:pt idx="247">
                  <c:v>4.2035631528887718</c:v>
                </c:pt>
                <c:pt idx="248">
                  <c:v>4.0772239448478409</c:v>
                </c:pt>
                <c:pt idx="249">
                  <c:v>3.9498658141524068</c:v>
                </c:pt>
                <c:pt idx="250">
                  <c:v>3.8214899913836531</c:v>
                </c:pt>
                <c:pt idx="251">
                  <c:v>3.6920977091489608</c:v>
                </c:pt>
                <c:pt idx="252">
                  <c:v>3.5616902021037804</c:v>
                </c:pt>
                <c:pt idx="253">
                  <c:v>3.4302687069729698</c:v>
                </c:pt>
                <c:pt idx="254">
                  <c:v>3.2978344625716045</c:v>
                </c:pt>
                <c:pt idx="255">
                  <c:v>3.1643887098252597</c:v>
                </c:pt>
                <c:pt idx="256">
                  <c:v>3.0299326917897651</c:v>
                </c:pt>
                <c:pt idx="257">
                  <c:v>2.894467653670441</c:v>
                </c:pt>
                <c:pt idx="258">
                  <c:v>2.7579948428408123</c:v>
                </c:pt>
                <c:pt idx="259">
                  <c:v>2.6205155088608043</c:v>
                </c:pt>
                <c:pt idx="260">
                  <c:v>2.4820309034944281</c:v>
                </c:pt>
                <c:pt idx="261">
                  <c:v>2.3425422807269509</c:v>
                </c:pt>
                <c:pt idx="262">
                  <c:v>2.2020508967815595</c:v>
                </c:pt>
                <c:pt idx="263">
                  <c:v>2.0605580101355163</c:v>
                </c:pt>
                <c:pt idx="264">
                  <c:v>1.9180648815358139</c:v>
                </c:pt>
                <c:pt idx="265">
                  <c:v>1.77457277401433</c:v>
                </c:pt>
                <c:pt idx="266">
                  <c:v>1.6300829529024838</c:v>
                </c:pt>
                <c:pt idx="267">
                  <c:v>1.4845966858453992</c:v>
                </c:pt>
                <c:pt idx="268">
                  <c:v>1.3381152428155771</c:v>
                </c:pt>
                <c:pt idx="269">
                  <c:v>1.1906398961260809</c:v>
                </c:pt>
                <c:pt idx="270">
                  <c:v>1.0421719204432356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'16ft'!$G$18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0.33580961640675799</c:v>
                </c:pt>
                <c:pt idx="2">
                  <c:v>0.67112524567745169</c:v>
                </c:pt>
                <c:pt idx="3">
                  <c:v>1.0059490133127547</c:v>
                </c:pt>
                <c:pt idx="4">
                  <c:v>1.3402830296657386</c:v>
                </c:pt>
                <c:pt idx="5">
                  <c:v>1.6741293900388512</c:v>
                </c:pt>
                <c:pt idx="6">
                  <c:v>2.0074901747798308</c:v>
                </c:pt>
                <c:pt idx="7">
                  <c:v>2.3403674493765751</c:v>
                </c:pt>
                <c:pt idx="8">
                  <c:v>2.6727632645509729</c:v>
                </c:pt>
                <c:pt idx="9">
                  <c:v>3.0046796563517155</c:v>
                </c:pt>
                <c:pt idx="10">
                  <c:v>3.3361186462461001</c:v>
                </c:pt>
                <c:pt idx="11">
                  <c:v>3.6670822412108377</c:v>
                </c:pt>
                <c:pt idx="12">
                  <c:v>3.9975724338218814</c:v>
                </c:pt>
                <c:pt idx="13">
                  <c:v>4.3275912023432843</c:v>
                </c:pt>
                <c:pt idx="14">
                  <c:v>4.6571405108151005</c:v>
                </c:pt>
                <c:pt idx="15">
                  <c:v>4.986222309140345</c:v>
                </c:pt>
                <c:pt idx="16">
                  <c:v>5.3148385331710237</c:v>
                </c:pt>
                <c:pt idx="17">
                  <c:v>5.6429911047932402</c:v>
                </c:pt>
                <c:pt idx="18">
                  <c:v>5.970681932011404</c:v>
                </c:pt>
                <c:pt idx="19">
                  <c:v>6.2979129090315373</c:v>
                </c:pt>
                <c:pt idx="20">
                  <c:v>6.6246859163437053</c:v>
                </c:pt>
                <c:pt idx="21">
                  <c:v>6.9510028208035752</c:v>
                </c:pt>
                <c:pt idx="22">
                  <c:v>7.2768654757131168</c:v>
                </c:pt>
                <c:pt idx="23">
                  <c:v>7.6022757209004581</c:v>
                </c:pt>
                <c:pt idx="24">
                  <c:v>7.9272353827989033</c:v>
                </c:pt>
                <c:pt idx="25">
                  <c:v>8.2517462745251322</c:v>
                </c:pt>
                <c:pt idx="26">
                  <c:v>8.5758101959565849</c:v>
                </c:pt>
                <c:pt idx="27">
                  <c:v>8.8994289338080463</c:v>
                </c:pt>
                <c:pt idx="28">
                  <c:v>9.2226042617074437</c:v>
                </c:pt>
                <c:pt idx="29">
                  <c:v>9.5453379402708602</c:v>
                </c:pt>
                <c:pt idx="30">
                  <c:v>9.8676317171767902</c:v>
                </c:pt>
                <c:pt idx="31">
                  <c:v>10.189487327239632</c:v>
                </c:pt>
                <c:pt idx="32">
                  <c:v>10.510906492482439</c:v>
                </c:pt>
                <c:pt idx="33">
                  <c:v>10.831890922208931</c:v>
                </c:pt>
                <c:pt idx="34">
                  <c:v>11.152442313074785</c:v>
                </c:pt>
                <c:pt idx="35">
                  <c:v>11.472562349158213</c:v>
                </c:pt>
                <c:pt idx="36">
                  <c:v>11.792252702029844</c:v>
                </c:pt>
                <c:pt idx="37">
                  <c:v>12.111515030821888</c:v>
                </c:pt>
                <c:pt idx="38">
                  <c:v>12.430350982296654</c:v>
                </c:pt>
                <c:pt idx="39">
                  <c:v>12.748762190914366</c:v>
                </c:pt>
                <c:pt idx="40">
                  <c:v>13.066750278900329</c:v>
                </c:pt>
                <c:pt idx="41">
                  <c:v>13.384316856311449</c:v>
                </c:pt>
                <c:pt idx="42">
                  <c:v>13.701463521102092</c:v>
                </c:pt>
                <c:pt idx="43">
                  <c:v>14.018191859189333</c:v>
                </c:pt>
                <c:pt idx="44">
                  <c:v>14.334503444517573</c:v>
                </c:pt>
                <c:pt idx="45">
                  <c:v>14.650399839122533</c:v>
                </c:pt>
                <c:pt idx="46">
                  <c:v>14.965882593194669</c:v>
                </c:pt>
                <c:pt idx="47">
                  <c:v>15.280953245141964</c:v>
                </c:pt>
                <c:pt idx="48">
                  <c:v>15.595613321652165</c:v>
                </c:pt>
                <c:pt idx="49">
                  <c:v>15.909864337754424</c:v>
                </c:pt>
                <c:pt idx="50">
                  <c:v>16.22370779688039</c:v>
                </c:pt>
                <c:pt idx="51">
                  <c:v>16.537145190924726</c:v>
                </c:pt>
                <c:pt idx="52">
                  <c:v>16.850178000305103</c:v>
                </c:pt>
                <c:pt idx="53">
                  <c:v>17.162807694021634</c:v>
                </c:pt>
                <c:pt idx="54">
                  <c:v>17.475035729715799</c:v>
                </c:pt>
                <c:pt idx="55">
                  <c:v>17.786863553728836</c:v>
                </c:pt>
                <c:pt idx="56">
                  <c:v>18.098292601159624</c:v>
                </c:pt>
                <c:pt idx="57">
                  <c:v>18.40932429592208</c:v>
                </c:pt>
                <c:pt idx="58">
                  <c:v>18.71996005080204</c:v>
                </c:pt>
                <c:pt idx="59">
                  <c:v>19.030201267513672</c:v>
                </c:pt>
                <c:pt idx="60">
                  <c:v>19.340049336755403</c:v>
                </c:pt>
                <c:pt idx="61">
                  <c:v>19.649505638265396</c:v>
                </c:pt>
                <c:pt idx="62">
                  <c:v>19.958571540876552</c:v>
                </c:pt>
                <c:pt idx="63">
                  <c:v>20.267248402571067</c:v>
                </c:pt>
                <c:pt idx="64">
                  <c:v>20.575537570534554</c:v>
                </c:pt>
                <c:pt idx="65">
                  <c:v>20.883440381209724</c:v>
                </c:pt>
                <c:pt idx="66">
                  <c:v>21.190958160349648</c:v>
                </c:pt>
                <c:pt idx="67">
                  <c:v>21.498092223070604</c:v>
                </c:pt>
                <c:pt idx="68">
                  <c:v>21.804843873904506</c:v>
                </c:pt>
                <c:pt idx="69">
                  <c:v>22.111214406850952</c:v>
                </c:pt>
                <c:pt idx="70">
                  <c:v>22.417205105428856</c:v>
                </c:pt>
                <c:pt idx="71">
                  <c:v>22.722817242727718</c:v>
                </c:pt>
                <c:pt idx="72">
                  <c:v>23.028052081458505</c:v>
                </c:pt>
                <c:pt idx="73">
                  <c:v>23.332910874004163</c:v>
                </c:pt>
                <c:pt idx="74">
                  <c:v>23.637394862469787</c:v>
                </c:pt>
                <c:pt idx="75">
                  <c:v>23.941505278732414</c:v>
                </c:pt>
                <c:pt idx="76">
                  <c:v>24.245243344490483</c:v>
                </c:pt>
                <c:pt idx="77">
                  <c:v>24.548610271312963</c:v>
                </c:pt>
                <c:pt idx="78">
                  <c:v>24.851607260688141</c:v>
                </c:pt>
                <c:pt idx="79">
                  <c:v>25.154235504072098</c:v>
                </c:pt>
                <c:pt idx="80">
                  <c:v>25.456496182936856</c:v>
                </c:pt>
                <c:pt idx="81">
                  <c:v>25.758390468818241</c:v>
                </c:pt>
                <c:pt idx="82">
                  <c:v>26.059919523363423</c:v>
                </c:pt>
                <c:pt idx="83">
                  <c:v>26.361084498378169</c:v>
                </c:pt>
                <c:pt idx="84">
                  <c:v>26.661886535873823</c:v>
                </c:pt>
                <c:pt idx="85">
                  <c:v>26.962326768113989</c:v>
                </c:pt>
                <c:pt idx="86">
                  <c:v>27.262406317660968</c:v>
                </c:pt>
                <c:pt idx="87">
                  <c:v>27.562126297421894</c:v>
                </c:pt>
                <c:pt idx="88">
                  <c:v>27.861487810694655</c:v>
                </c:pt>
                <c:pt idx="89">
                  <c:v>28.16049195121353</c:v>
                </c:pt>
                <c:pt idx="90">
                  <c:v>28.459139803194596</c:v>
                </c:pt>
                <c:pt idx="91">
                  <c:v>28.757432441380899</c:v>
                </c:pt>
                <c:pt idx="92">
                  <c:v>29.055370931087396</c:v>
                </c:pt>
                <c:pt idx="93">
                  <c:v>29.352956328245657</c:v>
                </c:pt>
                <c:pt idx="94">
                  <c:v>29.650189679448385</c:v>
                </c:pt>
                <c:pt idx="95">
                  <c:v>29.94707202199368</c:v>
                </c:pt>
                <c:pt idx="96">
                  <c:v>30.243604383929139</c:v>
                </c:pt>
                <c:pt idx="97">
                  <c:v>30.539787784095729</c:v>
                </c:pt>
                <c:pt idx="98">
                  <c:v>30.835623232171489</c:v>
                </c:pt>
                <c:pt idx="99">
                  <c:v>31.131111728715037</c:v>
                </c:pt>
                <c:pt idx="100">
                  <c:v>31.426254265208893</c:v>
                </c:pt>
                <c:pt idx="101">
                  <c:v>31.721051824102638</c:v>
                </c:pt>
                <c:pt idx="102">
                  <c:v>32.015505378855906</c:v>
                </c:pt>
                <c:pt idx="103">
                  <c:v>32.309615893981196</c:v>
                </c:pt>
                <c:pt idx="104">
                  <c:v>32.603384325086552</c:v>
                </c:pt>
                <c:pt idx="105">
                  <c:v>32.896811618918093</c:v>
                </c:pt>
                <c:pt idx="106">
                  <c:v>33.189898713402371</c:v>
                </c:pt>
                <c:pt idx="107">
                  <c:v>33.482646537688623</c:v>
                </c:pt>
                <c:pt idx="108">
                  <c:v>33.775056012190866</c:v>
                </c:pt>
                <c:pt idx="109">
                  <c:v>34.067128048629876</c:v>
                </c:pt>
                <c:pt idx="110">
                  <c:v>34.358863550075043</c:v>
                </c:pt>
                <c:pt idx="111">
                  <c:v>34.650263410986113</c:v>
                </c:pt>
                <c:pt idx="112">
                  <c:v>34.94132851725481</c:v>
                </c:pt>
                <c:pt idx="113">
                  <c:v>35.232059746246343</c:v>
                </c:pt>
                <c:pt idx="114">
                  <c:v>35.52245796684084</c:v>
                </c:pt>
                <c:pt idx="115">
                  <c:v>35.812524039474653</c:v>
                </c:pt>
                <c:pt idx="116">
                  <c:v>36.102258816181603</c:v>
                </c:pt>
                <c:pt idx="117">
                  <c:v>36.391663140634094</c:v>
                </c:pt>
                <c:pt idx="118">
                  <c:v>36.680737848184201</c:v>
                </c:pt>
                <c:pt idx="119">
                  <c:v>36.969483765904634</c:v>
                </c:pt>
                <c:pt idx="120">
                  <c:v>37.257901712629632</c:v>
                </c:pt>
                <c:pt idx="121">
                  <c:v>37.54599249899583</c:v>
                </c:pt>
                <c:pt idx="122">
                  <c:v>37.833756927483002</c:v>
                </c:pt>
                <c:pt idx="123">
                  <c:v>38.121195792454799</c:v>
                </c:pt>
                <c:pt idx="124">
                  <c:v>38.40830988019939</c:v>
                </c:pt>
                <c:pt idx="125">
                  <c:v>38.695099968970069</c:v>
                </c:pt>
                <c:pt idx="126">
                  <c:v>38.981566829025809</c:v>
                </c:pt>
                <c:pt idx="127">
                  <c:v>39.267711222671771</c:v>
                </c:pt>
                <c:pt idx="128">
                  <c:v>39.553533904299798</c:v>
                </c:pt>
                <c:pt idx="129">
                  <c:v>39.839035620428817</c:v>
                </c:pt>
                <c:pt idx="130">
                  <c:v>40.124217109745267</c:v>
                </c:pt>
                <c:pt idx="131">
                  <c:v>40.409079103143455</c:v>
                </c:pt>
                <c:pt idx="132">
                  <c:v>40.693622323765901</c:v>
                </c:pt>
                <c:pt idx="133">
                  <c:v>40.977847487043675</c:v>
                </c:pt>
                <c:pt idx="134">
                  <c:v>41.261755300736688</c:v>
                </c:pt>
                <c:pt idx="135">
                  <c:v>41.545346464973989</c:v>
                </c:pt>
                <c:pt idx="136">
                  <c:v>41.828621672294027</c:v>
                </c:pt>
                <c:pt idx="137">
                  <c:v>42.111581607684926</c:v>
                </c:pt>
                <c:pt idx="138">
                  <c:v>42.394226948624734</c:v>
                </c:pt>
                <c:pt idx="139">
                  <c:v>42.676558365121686</c:v>
                </c:pt>
                <c:pt idx="140">
                  <c:v>42.95857651975443</c:v>
                </c:pt>
                <c:pt idx="141">
                  <c:v>43.240282067712315</c:v>
                </c:pt>
                <c:pt idx="142">
                  <c:v>43.521675656835598</c:v>
                </c:pt>
                <c:pt idx="143">
                  <c:v>43.802757927655733</c:v>
                </c:pt>
                <c:pt idx="144">
                  <c:v>44.083529513435643</c:v>
                </c:pt>
                <c:pt idx="145">
                  <c:v>44.363991040209974</c:v>
                </c:pt>
                <c:pt idx="146">
                  <c:v>44.644143126825398</c:v>
                </c:pt>
                <c:pt idx="147">
                  <c:v>44.923986384980907</c:v>
                </c:pt>
                <c:pt idx="148">
                  <c:v>45.203521419268149</c:v>
                </c:pt>
                <c:pt idx="149">
                  <c:v>45.482748827211751</c:v>
                </c:pt>
                <c:pt idx="150">
                  <c:v>45.761669199309672</c:v>
                </c:pt>
                <c:pt idx="151">
                  <c:v>46.040283119073592</c:v>
                </c:pt>
                <c:pt idx="152">
                  <c:v>46.3185911630693</c:v>
                </c:pt>
                <c:pt idx="153">
                  <c:v>46.596593900957139</c:v>
                </c:pt>
                <c:pt idx="154">
                  <c:v>46.87429189553243</c:v>
                </c:pt>
                <c:pt idx="155">
                  <c:v>47.151685702765974</c:v>
                </c:pt>
                <c:pt idx="156">
                  <c:v>47.428775871844536</c:v>
                </c:pt>
                <c:pt idx="157">
                  <c:v>47.705562945211398</c:v>
                </c:pt>
                <c:pt idx="158">
                  <c:v>47.982047458606907</c:v>
                </c:pt>
                <c:pt idx="159">
                  <c:v>48.258229941109072</c:v>
                </c:pt>
                <c:pt idx="160">
                  <c:v>48.53411091517421</c:v>
                </c:pt>
                <c:pt idx="161">
                  <c:v>48.809690896677573</c:v>
                </c:pt>
                <c:pt idx="162">
                  <c:v>49.08497039495407</c:v>
                </c:pt>
                <c:pt idx="163">
                  <c:v>49.359949912838971</c:v>
                </c:pt>
                <c:pt idx="164">
                  <c:v>49.634629946708678</c:v>
                </c:pt>
                <c:pt idx="165">
                  <c:v>49.909010986521523</c:v>
                </c:pt>
                <c:pt idx="166">
                  <c:v>50.183093515858573</c:v>
                </c:pt>
                <c:pt idx="167">
                  <c:v>50.456878011964513</c:v>
                </c:pt>
                <c:pt idx="168">
                  <c:v>50.730364945788544</c:v>
                </c:pt>
                <c:pt idx="169">
                  <c:v>51.003554782025304</c:v>
                </c:pt>
                <c:pt idx="170">
                  <c:v>51.276447979155847</c:v>
                </c:pt>
                <c:pt idx="171">
                  <c:v>51.549044989488628</c:v>
                </c:pt>
                <c:pt idx="172">
                  <c:v>51.821346259200553</c:v>
                </c:pt>
                <c:pt idx="173">
                  <c:v>52.093352228378038</c:v>
                </c:pt>
                <c:pt idx="174">
                  <c:v>52.365063331058117</c:v>
                </c:pt>
                <c:pt idx="175">
                  <c:v>52.636479995269582</c:v>
                </c:pt>
                <c:pt idx="176">
                  <c:v>52.907602643074142</c:v>
                </c:pt>
                <c:pt idx="177">
                  <c:v>53.178431690607631</c:v>
                </c:pt>
                <c:pt idx="178">
                  <c:v>53.448967548121232</c:v>
                </c:pt>
                <c:pt idx="179">
                  <c:v>53.719210620022729</c:v>
                </c:pt>
                <c:pt idx="180">
                  <c:v>53.989161304917822</c:v>
                </c:pt>
                <c:pt idx="181">
                  <c:v>54.258819995651429</c:v>
                </c:pt>
                <c:pt idx="182">
                  <c:v>54.528187079349024</c:v>
                </c:pt>
                <c:pt idx="183">
                  <c:v>54.797262937458022</c:v>
                </c:pt>
                <c:pt idx="184">
                  <c:v>55.06604794578918</c:v>
                </c:pt>
                <c:pt idx="185">
                  <c:v>55.334542474557999</c:v>
                </c:pt>
                <c:pt idx="186">
                  <c:v>55.602746888426182</c:v>
                </c:pt>
                <c:pt idx="187">
                  <c:v>55.870661546543097</c:v>
                </c:pt>
                <c:pt idx="188">
                  <c:v>56.13828680258726</c:v>
                </c:pt>
                <c:pt idx="189">
                  <c:v>56.405623004807836</c:v>
                </c:pt>
                <c:pt idx="190">
                  <c:v>56.672670496066154</c:v>
                </c:pt>
                <c:pt idx="191">
                  <c:v>56.939429613877245</c:v>
                </c:pt>
                <c:pt idx="192">
                  <c:v>57.205900690451401</c:v>
                </c:pt>
                <c:pt idx="193">
                  <c:v>57.472084052735724</c:v>
                </c:pt>
                <c:pt idx="194">
                  <c:v>57.737980022455687</c:v>
                </c:pt>
                <c:pt idx="195">
                  <c:v>58.003588916156737</c:v>
                </c:pt>
                <c:pt idx="196">
                  <c:v>58.268911045245858</c:v>
                </c:pt>
                <c:pt idx="197">
                  <c:v>58.533946716033171</c:v>
                </c:pt>
                <c:pt idx="198">
                  <c:v>58.798696229773519</c:v>
                </c:pt>
                <c:pt idx="199">
                  <c:v>59.063159882708071</c:v>
                </c:pt>
                <c:pt idx="200">
                  <c:v>59.327337966105901</c:v>
                </c:pt>
                <c:pt idx="201">
                  <c:v>59.591230766305586</c:v>
                </c:pt>
                <c:pt idx="202">
                  <c:v>59.854838564756768</c:v>
                </c:pt>
                <c:pt idx="203">
                  <c:v>60.118161638061764</c:v>
                </c:pt>
                <c:pt idx="204">
                  <c:v>60.381200258017095</c:v>
                </c:pt>
                <c:pt idx="205">
                  <c:v>60.643954691655054</c:v>
                </c:pt>
                <c:pt idx="206">
                  <c:v>60.906425201285245</c:v>
                </c:pt>
                <c:pt idx="207">
                  <c:v>61.168612044536097</c:v>
                </c:pt>
                <c:pt idx="208">
                  <c:v>61.430515474396373</c:v>
                </c:pt>
                <c:pt idx="209">
                  <c:v>61.692135739256642</c:v>
                </c:pt>
                <c:pt idx="210">
                  <c:v>61.953473082950744</c:v>
                </c:pt>
                <c:pt idx="211">
                  <c:v>62.214527744797216</c:v>
                </c:pt>
                <c:pt idx="212">
                  <c:v>62.475299959640687</c:v>
                </c:pt>
                <c:pt idx="213">
                  <c:v>62.73578995789326</c:v>
                </c:pt>
                <c:pt idx="214">
                  <c:v>62.995997965575853</c:v>
                </c:pt>
                <c:pt idx="215">
                  <c:v>63.255924204359474</c:v>
                </c:pt>
                <c:pt idx="216">
                  <c:v>63.515568891606513</c:v>
                </c:pt>
                <c:pt idx="217">
                  <c:v>63.77493224041195</c:v>
                </c:pt>
                <c:pt idx="218">
                  <c:v>64.034014459644524</c:v>
                </c:pt>
                <c:pt idx="219">
                  <c:v>64.292815753987895</c:v>
                </c:pt>
                <c:pt idx="220">
                  <c:v>64.551336323981687</c:v>
                </c:pt>
                <c:pt idx="221">
                  <c:v>64.809576366062544</c:v>
                </c:pt>
                <c:pt idx="222">
                  <c:v>65.067536072605108</c:v>
                </c:pt>
                <c:pt idx="223">
                  <c:v>65.325215631962934</c:v>
                </c:pt>
                <c:pt idx="224">
                  <c:v>65.582615228509354</c:v>
                </c:pt>
                <c:pt idx="225">
                  <c:v>65.839735042678271</c:v>
                </c:pt>
                <c:pt idx="226">
                  <c:v>66.096575251004893</c:v>
                </c:pt>
                <c:pt idx="227">
                  <c:v>66.353136026166439</c:v>
                </c:pt>
                <c:pt idx="228">
                  <c:v>66.609417537022694</c:v>
                </c:pt>
                <c:pt idx="229">
                  <c:v>66.865419948656552</c:v>
                </c:pt>
                <c:pt idx="230">
                  <c:v>67.121143422414491</c:v>
                </c:pt>
                <c:pt idx="231">
                  <c:v>67.376588115946902</c:v>
                </c:pt>
                <c:pt idx="232">
                  <c:v>67.631754183248447</c:v>
                </c:pt>
                <c:pt idx="233">
                  <c:v>67.886641774698219</c:v>
                </c:pt>
                <c:pt idx="234">
                  <c:v>68.141251037099892</c:v>
                </c:pt>
                <c:pt idx="235">
                  <c:v>68.395582113721787</c:v>
                </c:pt>
                <c:pt idx="236">
                  <c:v>68.649635144336784</c:v>
                </c:pt>
                <c:pt idx="237">
                  <c:v>68.90341026526221</c:v>
                </c:pt>
                <c:pt idx="238">
                  <c:v>69.156907609399596</c:v>
                </c:pt>
                <c:pt idx="239">
                  <c:v>69.410127306274333</c:v>
                </c:pt>
                <c:pt idx="240">
                  <c:v>69.663069482075244</c:v>
                </c:pt>
                <c:pt idx="241">
                  <c:v>69.915734259694062</c:v>
                </c:pt>
                <c:pt idx="242">
                  <c:v>70.168121758764769</c:v>
                </c:pt>
                <c:pt idx="243">
                  <c:v>70.420232095702858</c:v>
                </c:pt>
                <c:pt idx="244">
                  <c:v>70.672065383744496</c:v>
                </c:pt>
                <c:pt idx="245">
                  <c:v>70.923621732985509</c:v>
                </c:pt>
                <c:pt idx="246">
                  <c:v>71.174901250420334</c:v>
                </c:pt>
                <c:pt idx="247">
                  <c:v>71.425904039980793</c:v>
                </c:pt>
                <c:pt idx="248">
                  <c:v>71.676630202574785</c:v>
                </c:pt>
                <c:pt idx="249">
                  <c:v>71.927079836124847</c:v>
                </c:pt>
                <c:pt idx="250">
                  <c:v>72.177253035606583</c:v>
                </c:pt>
                <c:pt idx="251">
                  <c:v>72.427149893086963</c:v>
                </c:pt>
                <c:pt idx="252">
                  <c:v>72.676770497762504</c:v>
                </c:pt>
                <c:pt idx="253">
                  <c:v>72.926114935997319</c:v>
                </c:pt>
                <c:pt idx="254">
                  <c:v>73.175183291361037</c:v>
                </c:pt>
                <c:pt idx="255">
                  <c:v>73.423975644666584</c:v>
                </c:pt>
                <c:pt idx="256">
                  <c:v>73.672492074007806</c:v>
                </c:pt>
                <c:pt idx="257">
                  <c:v>73.920732654796979</c:v>
                </c:pt>
                <c:pt idx="258">
                  <c:v>74.168697459802189</c:v>
                </c:pt>
                <c:pt idx="259">
                  <c:v>74.416386559184545</c:v>
                </c:pt>
                <c:pt idx="260">
                  <c:v>74.66380002053522</c:v>
                </c:pt>
                <c:pt idx="261">
                  <c:v>74.91093790891243</c:v>
                </c:pt>
                <c:pt idx="262">
                  <c:v>75.157800286878143</c:v>
                </c:pt>
                <c:pt idx="263">
                  <c:v>75.404387214534765</c:v>
                </c:pt>
                <c:pt idx="264">
                  <c:v>75.65069874956157</c:v>
                </c:pt>
                <c:pt idx="265">
                  <c:v>75.896734947251034</c:v>
                </c:pt>
                <c:pt idx="266">
                  <c:v>76.142495860544997</c:v>
                </c:pt>
                <c:pt idx="267">
                  <c:v>76.387981540070655</c:v>
                </c:pt>
                <c:pt idx="268">
                  <c:v>76.633192034176389</c:v>
                </c:pt>
                <c:pt idx="269">
                  <c:v>76.878127388967471</c:v>
                </c:pt>
                <c:pt idx="270">
                  <c:v>77.122787648341543</c:v>
                </c:pt>
              </c:numCache>
            </c:numRef>
          </c:xVal>
          <c:yVal>
            <c:numRef>
              <c:f>'16ft'!$G$19:$G$289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'16ft'!$H$18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0.33580961640675799</c:v>
                </c:pt>
                <c:pt idx="2">
                  <c:v>0.67112524567745169</c:v>
                </c:pt>
                <c:pt idx="3">
                  <c:v>1.0059490133127547</c:v>
                </c:pt>
                <c:pt idx="4">
                  <c:v>1.3402830296657386</c:v>
                </c:pt>
                <c:pt idx="5">
                  <c:v>1.6741293900388512</c:v>
                </c:pt>
                <c:pt idx="6">
                  <c:v>2.0074901747798308</c:v>
                </c:pt>
                <c:pt idx="7">
                  <c:v>2.3403674493765751</c:v>
                </c:pt>
                <c:pt idx="8">
                  <c:v>2.6727632645509729</c:v>
                </c:pt>
                <c:pt idx="9">
                  <c:v>3.0046796563517155</c:v>
                </c:pt>
                <c:pt idx="10">
                  <c:v>3.3361186462461001</c:v>
                </c:pt>
                <c:pt idx="11">
                  <c:v>3.6670822412108377</c:v>
                </c:pt>
                <c:pt idx="12">
                  <c:v>3.9975724338218814</c:v>
                </c:pt>
                <c:pt idx="13">
                  <c:v>4.3275912023432843</c:v>
                </c:pt>
                <c:pt idx="14">
                  <c:v>4.6571405108151005</c:v>
                </c:pt>
                <c:pt idx="15">
                  <c:v>4.986222309140345</c:v>
                </c:pt>
                <c:pt idx="16">
                  <c:v>5.3148385331710237</c:v>
                </c:pt>
                <c:pt idx="17">
                  <c:v>5.6429911047932402</c:v>
                </c:pt>
                <c:pt idx="18">
                  <c:v>5.970681932011404</c:v>
                </c:pt>
                <c:pt idx="19">
                  <c:v>6.2979129090315373</c:v>
                </c:pt>
                <c:pt idx="20">
                  <c:v>6.6246859163437053</c:v>
                </c:pt>
                <c:pt idx="21">
                  <c:v>6.9510028208035752</c:v>
                </c:pt>
                <c:pt idx="22">
                  <c:v>7.2768654757131168</c:v>
                </c:pt>
                <c:pt idx="23">
                  <c:v>7.6022757209004581</c:v>
                </c:pt>
                <c:pt idx="24">
                  <c:v>7.9272353827989033</c:v>
                </c:pt>
                <c:pt idx="25">
                  <c:v>8.2517462745251322</c:v>
                </c:pt>
                <c:pt idx="26">
                  <c:v>8.5758101959565849</c:v>
                </c:pt>
                <c:pt idx="27">
                  <c:v>8.8994289338080463</c:v>
                </c:pt>
                <c:pt idx="28">
                  <c:v>9.2226042617074437</c:v>
                </c:pt>
                <c:pt idx="29">
                  <c:v>9.5453379402708602</c:v>
                </c:pt>
                <c:pt idx="30">
                  <c:v>9.8676317171767902</c:v>
                </c:pt>
                <c:pt idx="31">
                  <c:v>10.189487327239632</c:v>
                </c:pt>
                <c:pt idx="32">
                  <c:v>10.510906492482439</c:v>
                </c:pt>
                <c:pt idx="33">
                  <c:v>10.831890922208931</c:v>
                </c:pt>
                <c:pt idx="34">
                  <c:v>11.152442313074785</c:v>
                </c:pt>
                <c:pt idx="35">
                  <c:v>11.472562349158213</c:v>
                </c:pt>
                <c:pt idx="36">
                  <c:v>11.792252702029844</c:v>
                </c:pt>
                <c:pt idx="37">
                  <c:v>12.111515030821888</c:v>
                </c:pt>
                <c:pt idx="38">
                  <c:v>12.430350982296654</c:v>
                </c:pt>
                <c:pt idx="39">
                  <c:v>12.748762190914366</c:v>
                </c:pt>
                <c:pt idx="40">
                  <c:v>13.066750278900329</c:v>
                </c:pt>
                <c:pt idx="41">
                  <c:v>13.384316856311449</c:v>
                </c:pt>
                <c:pt idx="42">
                  <c:v>13.701463521102092</c:v>
                </c:pt>
                <c:pt idx="43">
                  <c:v>14.018191859189333</c:v>
                </c:pt>
                <c:pt idx="44">
                  <c:v>14.334503444517573</c:v>
                </c:pt>
                <c:pt idx="45">
                  <c:v>14.650399839122533</c:v>
                </c:pt>
                <c:pt idx="46">
                  <c:v>14.965882593194669</c:v>
                </c:pt>
                <c:pt idx="47">
                  <c:v>15.280953245141964</c:v>
                </c:pt>
                <c:pt idx="48">
                  <c:v>15.595613321652165</c:v>
                </c:pt>
                <c:pt idx="49">
                  <c:v>15.909864337754424</c:v>
                </c:pt>
                <c:pt idx="50">
                  <c:v>16.22370779688039</c:v>
                </c:pt>
                <c:pt idx="51">
                  <c:v>16.537145190924726</c:v>
                </c:pt>
                <c:pt idx="52">
                  <c:v>16.850178000305103</c:v>
                </c:pt>
                <c:pt idx="53">
                  <c:v>17.162807694021634</c:v>
                </c:pt>
                <c:pt idx="54">
                  <c:v>17.475035729715799</c:v>
                </c:pt>
                <c:pt idx="55">
                  <c:v>17.786863553728836</c:v>
                </c:pt>
                <c:pt idx="56">
                  <c:v>18.098292601159624</c:v>
                </c:pt>
                <c:pt idx="57">
                  <c:v>18.40932429592208</c:v>
                </c:pt>
                <c:pt idx="58">
                  <c:v>18.71996005080204</c:v>
                </c:pt>
                <c:pt idx="59">
                  <c:v>19.030201267513672</c:v>
                </c:pt>
                <c:pt idx="60">
                  <c:v>19.340049336755403</c:v>
                </c:pt>
                <c:pt idx="61">
                  <c:v>19.649505638265396</c:v>
                </c:pt>
                <c:pt idx="62">
                  <c:v>19.958571540876552</c:v>
                </c:pt>
                <c:pt idx="63">
                  <c:v>20.267248402571067</c:v>
                </c:pt>
                <c:pt idx="64">
                  <c:v>20.575537570534554</c:v>
                </c:pt>
                <c:pt idx="65">
                  <c:v>20.883440381209724</c:v>
                </c:pt>
                <c:pt idx="66">
                  <c:v>21.190958160349648</c:v>
                </c:pt>
                <c:pt idx="67">
                  <c:v>21.498092223070604</c:v>
                </c:pt>
                <c:pt idx="68">
                  <c:v>21.804843873904506</c:v>
                </c:pt>
                <c:pt idx="69">
                  <c:v>22.111214406850952</c:v>
                </c:pt>
                <c:pt idx="70">
                  <c:v>22.417205105428856</c:v>
                </c:pt>
                <c:pt idx="71">
                  <c:v>22.722817242727718</c:v>
                </c:pt>
                <c:pt idx="72">
                  <c:v>23.028052081458505</c:v>
                </c:pt>
                <c:pt idx="73">
                  <c:v>23.332910874004163</c:v>
                </c:pt>
                <c:pt idx="74">
                  <c:v>23.637394862469787</c:v>
                </c:pt>
                <c:pt idx="75">
                  <c:v>23.941505278732414</c:v>
                </c:pt>
                <c:pt idx="76">
                  <c:v>24.245243344490483</c:v>
                </c:pt>
                <c:pt idx="77">
                  <c:v>24.548610271312963</c:v>
                </c:pt>
                <c:pt idx="78">
                  <c:v>24.851607260688141</c:v>
                </c:pt>
                <c:pt idx="79">
                  <c:v>25.154235504072098</c:v>
                </c:pt>
                <c:pt idx="80">
                  <c:v>25.456496182936856</c:v>
                </c:pt>
                <c:pt idx="81">
                  <c:v>25.758390468818241</c:v>
                </c:pt>
                <c:pt idx="82">
                  <c:v>26.059919523363423</c:v>
                </c:pt>
                <c:pt idx="83">
                  <c:v>26.361084498378169</c:v>
                </c:pt>
                <c:pt idx="84">
                  <c:v>26.661886535873823</c:v>
                </c:pt>
                <c:pt idx="85">
                  <c:v>26.962326768113989</c:v>
                </c:pt>
                <c:pt idx="86">
                  <c:v>27.262406317660968</c:v>
                </c:pt>
                <c:pt idx="87">
                  <c:v>27.562126297421894</c:v>
                </c:pt>
                <c:pt idx="88">
                  <c:v>27.861487810694655</c:v>
                </c:pt>
                <c:pt idx="89">
                  <c:v>28.16049195121353</c:v>
                </c:pt>
                <c:pt idx="90">
                  <c:v>28.459139803194596</c:v>
                </c:pt>
                <c:pt idx="91">
                  <c:v>28.757432441380899</c:v>
                </c:pt>
                <c:pt idx="92">
                  <c:v>29.055370931087396</c:v>
                </c:pt>
                <c:pt idx="93">
                  <c:v>29.352956328245657</c:v>
                </c:pt>
                <c:pt idx="94">
                  <c:v>29.650189679448385</c:v>
                </c:pt>
                <c:pt idx="95">
                  <c:v>29.94707202199368</c:v>
                </c:pt>
                <c:pt idx="96">
                  <c:v>30.243604383929139</c:v>
                </c:pt>
                <c:pt idx="97">
                  <c:v>30.539787784095729</c:v>
                </c:pt>
                <c:pt idx="98">
                  <c:v>30.835623232171489</c:v>
                </c:pt>
                <c:pt idx="99">
                  <c:v>31.131111728715037</c:v>
                </c:pt>
                <c:pt idx="100">
                  <c:v>31.426254265208893</c:v>
                </c:pt>
                <c:pt idx="101">
                  <c:v>31.721051824102638</c:v>
                </c:pt>
                <c:pt idx="102">
                  <c:v>32.015505378855906</c:v>
                </c:pt>
                <c:pt idx="103">
                  <c:v>32.309615893981196</c:v>
                </c:pt>
                <c:pt idx="104">
                  <c:v>32.603384325086552</c:v>
                </c:pt>
                <c:pt idx="105">
                  <c:v>32.896811618918093</c:v>
                </c:pt>
                <c:pt idx="106">
                  <c:v>33.189898713402371</c:v>
                </c:pt>
                <c:pt idx="107">
                  <c:v>33.482646537688623</c:v>
                </c:pt>
                <c:pt idx="108">
                  <c:v>33.775056012190866</c:v>
                </c:pt>
                <c:pt idx="109">
                  <c:v>34.067128048629876</c:v>
                </c:pt>
                <c:pt idx="110">
                  <c:v>34.358863550075043</c:v>
                </c:pt>
                <c:pt idx="111">
                  <c:v>34.650263410986113</c:v>
                </c:pt>
                <c:pt idx="112">
                  <c:v>34.94132851725481</c:v>
                </c:pt>
                <c:pt idx="113">
                  <c:v>35.232059746246343</c:v>
                </c:pt>
                <c:pt idx="114">
                  <c:v>35.52245796684084</c:v>
                </c:pt>
                <c:pt idx="115">
                  <c:v>35.812524039474653</c:v>
                </c:pt>
                <c:pt idx="116">
                  <c:v>36.102258816181603</c:v>
                </c:pt>
                <c:pt idx="117">
                  <c:v>36.391663140634094</c:v>
                </c:pt>
                <c:pt idx="118">
                  <c:v>36.680737848184201</c:v>
                </c:pt>
                <c:pt idx="119">
                  <c:v>36.969483765904634</c:v>
                </c:pt>
                <c:pt idx="120">
                  <c:v>37.257901712629632</c:v>
                </c:pt>
                <c:pt idx="121">
                  <c:v>37.54599249899583</c:v>
                </c:pt>
                <c:pt idx="122">
                  <c:v>37.833756927483002</c:v>
                </c:pt>
                <c:pt idx="123">
                  <c:v>38.121195792454799</c:v>
                </c:pt>
                <c:pt idx="124">
                  <c:v>38.40830988019939</c:v>
                </c:pt>
                <c:pt idx="125">
                  <c:v>38.695099968970069</c:v>
                </c:pt>
                <c:pt idx="126">
                  <c:v>38.981566829025809</c:v>
                </c:pt>
                <c:pt idx="127">
                  <c:v>39.267711222671771</c:v>
                </c:pt>
                <c:pt idx="128">
                  <c:v>39.553533904299798</c:v>
                </c:pt>
                <c:pt idx="129">
                  <c:v>39.839035620428817</c:v>
                </c:pt>
                <c:pt idx="130">
                  <c:v>40.124217109745267</c:v>
                </c:pt>
                <c:pt idx="131">
                  <c:v>40.409079103143455</c:v>
                </c:pt>
                <c:pt idx="132">
                  <c:v>40.693622323765901</c:v>
                </c:pt>
                <c:pt idx="133">
                  <c:v>40.977847487043675</c:v>
                </c:pt>
                <c:pt idx="134">
                  <c:v>41.261755300736688</c:v>
                </c:pt>
                <c:pt idx="135">
                  <c:v>41.545346464973989</c:v>
                </c:pt>
                <c:pt idx="136">
                  <c:v>41.828621672294027</c:v>
                </c:pt>
                <c:pt idx="137">
                  <c:v>42.111581607684926</c:v>
                </c:pt>
                <c:pt idx="138">
                  <c:v>42.394226948624734</c:v>
                </c:pt>
                <c:pt idx="139">
                  <c:v>42.676558365121686</c:v>
                </c:pt>
                <c:pt idx="140">
                  <c:v>42.95857651975443</c:v>
                </c:pt>
                <c:pt idx="141">
                  <c:v>43.240282067712315</c:v>
                </c:pt>
                <c:pt idx="142">
                  <c:v>43.521675656835598</c:v>
                </c:pt>
                <c:pt idx="143">
                  <c:v>43.802757927655733</c:v>
                </c:pt>
                <c:pt idx="144">
                  <c:v>44.083529513435643</c:v>
                </c:pt>
                <c:pt idx="145">
                  <c:v>44.363991040209974</c:v>
                </c:pt>
                <c:pt idx="146">
                  <c:v>44.644143126825398</c:v>
                </c:pt>
                <c:pt idx="147">
                  <c:v>44.923986384980907</c:v>
                </c:pt>
                <c:pt idx="148">
                  <c:v>45.203521419268149</c:v>
                </c:pt>
                <c:pt idx="149">
                  <c:v>45.482748827211751</c:v>
                </c:pt>
                <c:pt idx="150">
                  <c:v>45.761669199309672</c:v>
                </c:pt>
                <c:pt idx="151">
                  <c:v>46.040283119073592</c:v>
                </c:pt>
                <c:pt idx="152">
                  <c:v>46.3185911630693</c:v>
                </c:pt>
                <c:pt idx="153">
                  <c:v>46.596593900957139</c:v>
                </c:pt>
                <c:pt idx="154">
                  <c:v>46.87429189553243</c:v>
                </c:pt>
                <c:pt idx="155">
                  <c:v>47.151685702765974</c:v>
                </c:pt>
                <c:pt idx="156">
                  <c:v>47.428775871844536</c:v>
                </c:pt>
                <c:pt idx="157">
                  <c:v>47.705562945211398</c:v>
                </c:pt>
                <c:pt idx="158">
                  <c:v>47.982047458606907</c:v>
                </c:pt>
                <c:pt idx="159">
                  <c:v>48.258229941109072</c:v>
                </c:pt>
                <c:pt idx="160">
                  <c:v>48.53411091517421</c:v>
                </c:pt>
                <c:pt idx="161">
                  <c:v>48.809690896677573</c:v>
                </c:pt>
                <c:pt idx="162">
                  <c:v>49.08497039495407</c:v>
                </c:pt>
                <c:pt idx="163">
                  <c:v>49.359949912838971</c:v>
                </c:pt>
                <c:pt idx="164">
                  <c:v>49.634629946708678</c:v>
                </c:pt>
                <c:pt idx="165">
                  <c:v>49.909010986521523</c:v>
                </c:pt>
                <c:pt idx="166">
                  <c:v>50.183093515858573</c:v>
                </c:pt>
                <c:pt idx="167">
                  <c:v>50.456878011964513</c:v>
                </c:pt>
                <c:pt idx="168">
                  <c:v>50.730364945788544</c:v>
                </c:pt>
                <c:pt idx="169">
                  <c:v>51.003554782025304</c:v>
                </c:pt>
                <c:pt idx="170">
                  <c:v>51.276447979155847</c:v>
                </c:pt>
                <c:pt idx="171">
                  <c:v>51.549044989488628</c:v>
                </c:pt>
                <c:pt idx="172">
                  <c:v>51.821346259200553</c:v>
                </c:pt>
                <c:pt idx="173">
                  <c:v>52.093352228378038</c:v>
                </c:pt>
                <c:pt idx="174">
                  <c:v>52.365063331058117</c:v>
                </c:pt>
                <c:pt idx="175">
                  <c:v>52.636479995269582</c:v>
                </c:pt>
                <c:pt idx="176">
                  <c:v>52.907602643074142</c:v>
                </c:pt>
                <c:pt idx="177">
                  <c:v>53.178431690607631</c:v>
                </c:pt>
                <c:pt idx="178">
                  <c:v>53.448967548121232</c:v>
                </c:pt>
                <c:pt idx="179">
                  <c:v>53.719210620022729</c:v>
                </c:pt>
                <c:pt idx="180">
                  <c:v>53.989161304917822</c:v>
                </c:pt>
                <c:pt idx="181">
                  <c:v>54.258819995651429</c:v>
                </c:pt>
                <c:pt idx="182">
                  <c:v>54.528187079349024</c:v>
                </c:pt>
                <c:pt idx="183">
                  <c:v>54.797262937458022</c:v>
                </c:pt>
                <c:pt idx="184">
                  <c:v>55.06604794578918</c:v>
                </c:pt>
                <c:pt idx="185">
                  <c:v>55.334542474557999</c:v>
                </c:pt>
                <c:pt idx="186">
                  <c:v>55.602746888426182</c:v>
                </c:pt>
                <c:pt idx="187">
                  <c:v>55.870661546543097</c:v>
                </c:pt>
                <c:pt idx="188">
                  <c:v>56.13828680258726</c:v>
                </c:pt>
                <c:pt idx="189">
                  <c:v>56.405623004807836</c:v>
                </c:pt>
                <c:pt idx="190">
                  <c:v>56.672670496066154</c:v>
                </c:pt>
                <c:pt idx="191">
                  <c:v>56.939429613877245</c:v>
                </c:pt>
                <c:pt idx="192">
                  <c:v>57.205900690451401</c:v>
                </c:pt>
                <c:pt idx="193">
                  <c:v>57.472084052735724</c:v>
                </c:pt>
                <c:pt idx="194">
                  <c:v>57.737980022455687</c:v>
                </c:pt>
                <c:pt idx="195">
                  <c:v>58.003588916156737</c:v>
                </c:pt>
                <c:pt idx="196">
                  <c:v>58.268911045245858</c:v>
                </c:pt>
                <c:pt idx="197">
                  <c:v>58.533946716033171</c:v>
                </c:pt>
                <c:pt idx="198">
                  <c:v>58.798696229773519</c:v>
                </c:pt>
                <c:pt idx="199">
                  <c:v>59.063159882708071</c:v>
                </c:pt>
                <c:pt idx="200">
                  <c:v>59.327337966105901</c:v>
                </c:pt>
                <c:pt idx="201">
                  <c:v>59.591230766305586</c:v>
                </c:pt>
                <c:pt idx="202">
                  <c:v>59.854838564756768</c:v>
                </c:pt>
                <c:pt idx="203">
                  <c:v>60.118161638061764</c:v>
                </c:pt>
                <c:pt idx="204">
                  <c:v>60.381200258017095</c:v>
                </c:pt>
                <c:pt idx="205">
                  <c:v>60.643954691655054</c:v>
                </c:pt>
                <c:pt idx="206">
                  <c:v>60.906425201285245</c:v>
                </c:pt>
                <c:pt idx="207">
                  <c:v>61.168612044536097</c:v>
                </c:pt>
                <c:pt idx="208">
                  <c:v>61.430515474396373</c:v>
                </c:pt>
                <c:pt idx="209">
                  <c:v>61.692135739256642</c:v>
                </c:pt>
                <c:pt idx="210">
                  <c:v>61.953473082950744</c:v>
                </c:pt>
                <c:pt idx="211">
                  <c:v>62.214527744797216</c:v>
                </c:pt>
                <c:pt idx="212">
                  <c:v>62.475299959640687</c:v>
                </c:pt>
                <c:pt idx="213">
                  <c:v>62.73578995789326</c:v>
                </c:pt>
                <c:pt idx="214">
                  <c:v>62.995997965575853</c:v>
                </c:pt>
                <c:pt idx="215">
                  <c:v>63.255924204359474</c:v>
                </c:pt>
                <c:pt idx="216">
                  <c:v>63.515568891606513</c:v>
                </c:pt>
                <c:pt idx="217">
                  <c:v>63.77493224041195</c:v>
                </c:pt>
                <c:pt idx="218">
                  <c:v>64.034014459644524</c:v>
                </c:pt>
                <c:pt idx="219">
                  <c:v>64.292815753987895</c:v>
                </c:pt>
                <c:pt idx="220">
                  <c:v>64.551336323981687</c:v>
                </c:pt>
                <c:pt idx="221">
                  <c:v>64.809576366062544</c:v>
                </c:pt>
                <c:pt idx="222">
                  <c:v>65.067536072605108</c:v>
                </c:pt>
                <c:pt idx="223">
                  <c:v>65.325215631962934</c:v>
                </c:pt>
                <c:pt idx="224">
                  <c:v>65.582615228509354</c:v>
                </c:pt>
                <c:pt idx="225">
                  <c:v>65.839735042678271</c:v>
                </c:pt>
                <c:pt idx="226">
                  <c:v>66.096575251004893</c:v>
                </c:pt>
                <c:pt idx="227">
                  <c:v>66.353136026166439</c:v>
                </c:pt>
                <c:pt idx="228">
                  <c:v>66.609417537022694</c:v>
                </c:pt>
                <c:pt idx="229">
                  <c:v>66.865419948656552</c:v>
                </c:pt>
                <c:pt idx="230">
                  <c:v>67.121143422414491</c:v>
                </c:pt>
                <c:pt idx="231">
                  <c:v>67.376588115946902</c:v>
                </c:pt>
                <c:pt idx="232">
                  <c:v>67.631754183248447</c:v>
                </c:pt>
                <c:pt idx="233">
                  <c:v>67.886641774698219</c:v>
                </c:pt>
                <c:pt idx="234">
                  <c:v>68.141251037099892</c:v>
                </c:pt>
                <c:pt idx="235">
                  <c:v>68.395582113721787</c:v>
                </c:pt>
                <c:pt idx="236">
                  <c:v>68.649635144336784</c:v>
                </c:pt>
                <c:pt idx="237">
                  <c:v>68.90341026526221</c:v>
                </c:pt>
                <c:pt idx="238">
                  <c:v>69.156907609399596</c:v>
                </c:pt>
                <c:pt idx="239">
                  <c:v>69.410127306274333</c:v>
                </c:pt>
                <c:pt idx="240">
                  <c:v>69.663069482075244</c:v>
                </c:pt>
                <c:pt idx="241">
                  <c:v>69.915734259694062</c:v>
                </c:pt>
                <c:pt idx="242">
                  <c:v>70.168121758764769</c:v>
                </c:pt>
                <c:pt idx="243">
                  <c:v>70.420232095702858</c:v>
                </c:pt>
                <c:pt idx="244">
                  <c:v>70.672065383744496</c:v>
                </c:pt>
                <c:pt idx="245">
                  <c:v>70.923621732985509</c:v>
                </c:pt>
                <c:pt idx="246">
                  <c:v>71.174901250420334</c:v>
                </c:pt>
                <c:pt idx="247">
                  <c:v>71.425904039980793</c:v>
                </c:pt>
                <c:pt idx="248">
                  <c:v>71.676630202574785</c:v>
                </c:pt>
                <c:pt idx="249">
                  <c:v>71.927079836124847</c:v>
                </c:pt>
                <c:pt idx="250">
                  <c:v>72.177253035606583</c:v>
                </c:pt>
                <c:pt idx="251">
                  <c:v>72.427149893086963</c:v>
                </c:pt>
                <c:pt idx="252">
                  <c:v>72.676770497762504</c:v>
                </c:pt>
                <c:pt idx="253">
                  <c:v>72.926114935997319</c:v>
                </c:pt>
                <c:pt idx="254">
                  <c:v>73.175183291361037</c:v>
                </c:pt>
                <c:pt idx="255">
                  <c:v>73.423975644666584</c:v>
                </c:pt>
                <c:pt idx="256">
                  <c:v>73.672492074007806</c:v>
                </c:pt>
                <c:pt idx="257">
                  <c:v>73.920732654796979</c:v>
                </c:pt>
                <c:pt idx="258">
                  <c:v>74.168697459802189</c:v>
                </c:pt>
                <c:pt idx="259">
                  <c:v>74.416386559184545</c:v>
                </c:pt>
                <c:pt idx="260">
                  <c:v>74.66380002053522</c:v>
                </c:pt>
                <c:pt idx="261">
                  <c:v>74.91093790891243</c:v>
                </c:pt>
                <c:pt idx="262">
                  <c:v>75.157800286878143</c:v>
                </c:pt>
                <c:pt idx="263">
                  <c:v>75.404387214534765</c:v>
                </c:pt>
                <c:pt idx="264">
                  <c:v>75.65069874956157</c:v>
                </c:pt>
                <c:pt idx="265">
                  <c:v>75.896734947251034</c:v>
                </c:pt>
                <c:pt idx="266">
                  <c:v>76.142495860544997</c:v>
                </c:pt>
                <c:pt idx="267">
                  <c:v>76.387981540070655</c:v>
                </c:pt>
                <c:pt idx="268">
                  <c:v>76.633192034176389</c:v>
                </c:pt>
                <c:pt idx="269">
                  <c:v>76.878127388967471</c:v>
                </c:pt>
                <c:pt idx="270">
                  <c:v>77.122787648341543</c:v>
                </c:pt>
              </c:numCache>
            </c:numRef>
          </c:xVal>
          <c:yVal>
            <c:numRef>
              <c:f>'16ft'!$H$19:$H$289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79160"/>
        <c:axId val="639879552"/>
      </c:scatterChart>
      <c:valAx>
        <c:axId val="63987916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9552"/>
        <c:crosses val="max"/>
        <c:crossBetween val="midCat"/>
        <c:majorUnit val="2"/>
      </c:valAx>
      <c:valAx>
        <c:axId val="63987955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7916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'17ft'!$E$18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0.34384378103556984</c:v>
                </c:pt>
                <c:pt idx="2">
                  <c:v>0.68717332780179174</c:v>
                </c:pt>
                <c:pt idx="3">
                  <c:v>1.0299908683409891</c:v>
                </c:pt>
                <c:pt idx="4">
                  <c:v>1.3722986144986953</c:v>
                </c:pt>
                <c:pt idx="5">
                  <c:v>1.7140987620286805</c:v>
                </c:pt>
                <c:pt idx="6">
                  <c:v>2.0553934906968214</c:v>
                </c:pt>
                <c:pt idx="7">
                  <c:v>2.3961849643838278</c:v>
                </c:pt>
                <c:pt idx="8">
                  <c:v>2.7364753311868446</c:v>
                </c:pt>
                <c:pt idx="9">
                  <c:v>3.0762667235199417</c:v>
                </c:pt>
                <c:pt idx="10">
                  <c:v>3.4155612582135069</c:v>
                </c:pt>
                <c:pt idx="11">
                  <c:v>3.7543610366125595</c:v>
                </c:pt>
                <c:pt idx="12">
                  <c:v>4.0926681446739934</c:v>
                </c:pt>
                <c:pt idx="13">
                  <c:v>4.43048465306277</c:v>
                </c:pt>
                <c:pt idx="14">
                  <c:v>4.7678126172470723</c:v>
                </c:pt>
                <c:pt idx="15">
                  <c:v>5.1046540775924356</c:v>
                </c:pt>
                <c:pt idx="16">
                  <c:v>5.4410110594548655</c:v>
                </c:pt>
                <c:pt idx="17">
                  <c:v>5.7768855732729616</c:v>
                </c:pt>
                <c:pt idx="18">
                  <c:v>6.1122796146590606</c:v>
                </c:pt>
                <c:pt idx="19">
                  <c:v>6.4471951644894059</c:v>
                </c:pt>
                <c:pt idx="20">
                  <c:v>6.7816341889933645</c:v>
                </c:pt>
                <c:pt idx="21">
                  <c:v>7.1155986398417017</c:v>
                </c:pt>
                <c:pt idx="22">
                  <c:v>7.4490904542339269</c:v>
                </c:pt>
                <c:pt idx="23">
                  <c:v>7.7821115549847217</c:v>
                </c:pt>
                <c:pt idx="24">
                  <c:v>8.1146638506094693</c:v>
                </c:pt>
                <c:pt idx="25">
                  <c:v>8.4467492354088876</c:v>
                </c:pt>
                <c:pt idx="26">
                  <c:v>8.7783695895527902</c:v>
                </c:pt>
                <c:pt idx="27">
                  <c:v>9.1095267791629819</c:v>
                </c:pt>
                <c:pt idx="28">
                  <c:v>9.4402226563952976</c:v>
                </c:pt>
                <c:pt idx="29">
                  <c:v>9.7704590595208085</c:v>
                </c:pt>
                <c:pt idx="30">
                  <c:v>10.100237813006196</c:v>
                </c:pt>
                <c:pt idx="31">
                  <c:v>10.429560727593309</c:v>
                </c:pt>
                <c:pt idx="32">
                  <c:v>10.758429600377919</c:v>
                </c:pt>
                <c:pt idx="33">
                  <c:v>11.086846214887691</c:v>
                </c:pt>
                <c:pt idx="34">
                  <c:v>11.41481234115936</c:v>
                </c:pt>
                <c:pt idx="35">
                  <c:v>11.742329735815151</c:v>
                </c:pt>
                <c:pt idx="36">
                  <c:v>12.069400142138441</c:v>
                </c:pt>
                <c:pt idx="37">
                  <c:v>12.396025290148675</c:v>
                </c:pt>
                <c:pt idx="38">
                  <c:v>12.722206896675544</c:v>
                </c:pt>
                <c:pt idx="39">
                  <c:v>13.047946665432452</c:v>
                </c:pt>
                <c:pt idx="40">
                  <c:v>13.373246287089261</c:v>
                </c:pt>
                <c:pt idx="41">
                  <c:v>13.698107439344344</c:v>
                </c:pt>
                <c:pt idx="42">
                  <c:v>14.022531786995948</c:v>
                </c:pt>
                <c:pt idx="43">
                  <c:v>14.346520982012875</c:v>
                </c:pt>
                <c:pt idx="44">
                  <c:v>14.670076663604499</c:v>
                </c:pt>
                <c:pt idx="45">
                  <c:v>14.993200458290138</c:v>
                </c:pt>
                <c:pt idx="46">
                  <c:v>15.315893979967758</c:v>
                </c:pt>
                <c:pt idx="47">
                  <c:v>15.638158829982062</c:v>
                </c:pt>
                <c:pt idx="48">
                  <c:v>15.959996597191953</c:v>
                </c:pt>
                <c:pt idx="49">
                  <c:v>16.28140885803737</c:v>
                </c:pt>
                <c:pt idx="50">
                  <c:v>16.602397176605532</c:v>
                </c:pt>
                <c:pt idx="51">
                  <c:v>16.922963104696599</c:v>
                </c:pt>
                <c:pt idx="52">
                  <c:v>17.243108181888726</c:v>
                </c:pt>
                <c:pt idx="53">
                  <c:v>17.562833935602558</c:v>
                </c:pt>
                <c:pt idx="54">
                  <c:v>17.882141881165172</c:v>
                </c:pt>
                <c:pt idx="55">
                  <c:v>18.201033521873448</c:v>
                </c:pt>
                <c:pt idx="56">
                  <c:v>18.519510349056912</c:v>
                </c:pt>
                <c:pt idx="57">
                  <c:v>18.837573842140031</c:v>
                </c:pt>
                <c:pt idx="58">
                  <c:v>19.155225468704007</c:v>
                </c:pt>
                <c:pt idx="59">
                  <c:v>19.472466684548039</c:v>
                </c:pt>
                <c:pt idx="60">
                  <c:v>19.789298933750089</c:v>
                </c:pt>
                <c:pt idx="61">
                  <c:v>20.105723648727153</c:v>
                </c:pt>
                <c:pt idx="62">
                  <c:v>20.421742250295043</c:v>
                </c:pt>
                <c:pt idx="63">
                  <c:v>20.737356147727709</c:v>
                </c:pt>
                <c:pt idx="64">
                  <c:v>21.052566738816068</c:v>
                </c:pt>
                <c:pt idx="65">
                  <c:v>21.367375409926407</c:v>
                </c:pt>
                <c:pt idx="66">
                  <c:v>21.681783536058308</c:v>
                </c:pt>
                <c:pt idx="67">
                  <c:v>21.995792480902164</c:v>
                </c:pt>
                <c:pt idx="68">
                  <c:v>22.309403596896242</c:v>
                </c:pt>
                <c:pt idx="69">
                  <c:v>22.622618225283336</c:v>
                </c:pt>
                <c:pt idx="70">
                  <c:v>22.935437696167007</c:v>
                </c:pt>
                <c:pt idx="71">
                  <c:v>23.247863328567423</c:v>
                </c:pt>
                <c:pt idx="72">
                  <c:v>23.55989643047679</c:v>
                </c:pt>
                <c:pt idx="73">
                  <c:v>23.871538298914427</c:v>
                </c:pt>
                <c:pt idx="74">
                  <c:v>24.18279021998142</c:v>
                </c:pt>
                <c:pt idx="75">
                  <c:v>24.493653468914953</c:v>
                </c:pt>
                <c:pt idx="76">
                  <c:v>24.804129310142248</c:v>
                </c:pt>
                <c:pt idx="77">
                  <c:v>25.114218997334167</c:v>
                </c:pt>
                <c:pt idx="78">
                  <c:v>25.423923773458462</c:v>
                </c:pt>
                <c:pt idx="79">
                  <c:v>25.733244870832699</c:v>
                </c:pt>
                <c:pt idx="80">
                  <c:v>26.042183511176841</c:v>
                </c:pt>
                <c:pt idx="81">
                  <c:v>26.350740905665528</c:v>
                </c:pt>
                <c:pt idx="82">
                  <c:v>26.658918254980037</c:v>
                </c:pt>
                <c:pt idx="83">
                  <c:v>26.966716749359929</c:v>
                </c:pt>
                <c:pt idx="84">
                  <c:v>27.274137568654417</c:v>
                </c:pt>
                <c:pt idx="85">
                  <c:v>27.581181882373443</c:v>
                </c:pt>
                <c:pt idx="86">
                  <c:v>27.887850849738459</c:v>
                </c:pt>
                <c:pt idx="87">
                  <c:v>28.194145619732954</c:v>
                </c:pt>
                <c:pt idx="88">
                  <c:v>28.500067331152707</c:v>
                </c:pt>
                <c:pt idx="89">
                  <c:v>28.805617112655778</c:v>
                </c:pt>
                <c:pt idx="90">
                  <c:v>29.110796082812257</c:v>
                </c:pt>
                <c:pt idx="91">
                  <c:v>29.415605350153772</c:v>
                </c:pt>
                <c:pt idx="92">
                  <c:v>29.720046013222738</c:v>
                </c:pt>
                <c:pt idx="93">
                  <c:v>30.02411916062141</c:v>
                </c:pt>
                <c:pt idx="94">
                  <c:v>30.327825871060686</c:v>
                </c:pt>
                <c:pt idx="95">
                  <c:v>30.631167213408709</c:v>
                </c:pt>
                <c:pt idx="96">
                  <c:v>30.934144246739262</c:v>
                </c:pt>
                <c:pt idx="97">
                  <c:v>31.236758020379948</c:v>
                </c:pt>
                <c:pt idx="98">
                  <c:v>31.539009573960193</c:v>
                </c:pt>
                <c:pt idx="99">
                  <c:v>31.840899937459039</c:v>
                </c:pt>
                <c:pt idx="100">
                  <c:v>32.142430131252773</c:v>
                </c:pt>
                <c:pt idx="101">
                  <c:v>32.443601166162381</c:v>
                </c:pt>
                <c:pt idx="102">
                  <c:v>32.744414043500818</c:v>
                </c:pt>
                <c:pt idx="103">
                  <c:v>33.044869755120125</c:v>
                </c:pt>
                <c:pt idx="104">
                  <c:v>33.34496928345839</c:v>
                </c:pt>
                <c:pt idx="105">
                  <c:v>33.644713601586538</c:v>
                </c:pt>
                <c:pt idx="106">
                  <c:v>33.944103673255029</c:v>
                </c:pt>
                <c:pt idx="107">
                  <c:v>34.243140452940345</c:v>
                </c:pt>
                <c:pt idx="108">
                  <c:v>34.541824885891394</c:v>
                </c:pt>
                <c:pt idx="109">
                  <c:v>34.840157908175783</c:v>
                </c:pt>
                <c:pt idx="110">
                  <c:v>35.138140446725942</c:v>
                </c:pt>
                <c:pt idx="111">
                  <c:v>35.435773419385157</c:v>
                </c:pt>
                <c:pt idx="112">
                  <c:v>35.733057734953476</c:v>
                </c:pt>
                <c:pt idx="113">
                  <c:v>36.029994293233521</c:v>
                </c:pt>
                <c:pt idx="114">
                  <c:v>36.326583985076198</c:v>
                </c:pt>
                <c:pt idx="115">
                  <c:v>36.622827692426284</c:v>
                </c:pt>
                <c:pt idx="116">
                  <c:v>36.918726288367978</c:v>
                </c:pt>
                <c:pt idx="117">
                  <c:v>37.214280637170319</c:v>
                </c:pt>
                <c:pt idx="118">
                  <c:v>37.509491594332538</c:v>
                </c:pt>
                <c:pt idx="119">
                  <c:v>37.804360006629345</c:v>
                </c:pt>
                <c:pt idx="120">
                  <c:v>38.098886712156123</c:v>
                </c:pt>
                <c:pt idx="121">
                  <c:v>38.393072540374064</c:v>
                </c:pt>
                <c:pt idx="122">
                  <c:v>38.686918312155264</c:v>
                </c:pt>
                <c:pt idx="123">
                  <c:v>38.980424839827712</c:v>
                </c:pt>
                <c:pt idx="124">
                  <c:v>39.273592927220285</c:v>
                </c:pt>
                <c:pt idx="125">
                  <c:v>39.566423369707643</c:v>
                </c:pt>
                <c:pt idx="126">
                  <c:v>39.858916954255079</c:v>
                </c:pt>
                <c:pt idx="127">
                  <c:v>40.151074459463381</c:v>
                </c:pt>
                <c:pt idx="128">
                  <c:v>40.442896655613595</c:v>
                </c:pt>
                <c:pt idx="129">
                  <c:v>40.734384304711767</c:v>
                </c:pt>
                <c:pt idx="130">
                  <c:v>41.025538160533692</c:v>
                </c:pt>
                <c:pt idx="131">
                  <c:v>41.316358968669576</c:v>
                </c:pt>
                <c:pt idx="132">
                  <c:v>41.606847466568723</c:v>
                </c:pt>
                <c:pt idx="133">
                  <c:v>41.897004383584182</c:v>
                </c:pt>
                <c:pt idx="134">
                  <c:v>42.186830441017356</c:v>
                </c:pt>
                <c:pt idx="135">
                  <c:v>42.476326352162637</c:v>
                </c:pt>
                <c:pt idx="136">
                  <c:v>42.765492822351995</c:v>
                </c:pt>
                <c:pt idx="137">
                  <c:v>43.054330548999573</c:v>
                </c:pt>
                <c:pt idx="138">
                  <c:v>43.342840221646277</c:v>
                </c:pt>
                <c:pt idx="139">
                  <c:v>43.631022522004336</c:v>
                </c:pt>
                <c:pt idx="140">
                  <c:v>43.918878124001921</c:v>
                </c:pt>
                <c:pt idx="141">
                  <c:v>44.206407693827678</c:v>
                </c:pt>
                <c:pt idx="142">
                  <c:v>44.493611889975355</c:v>
                </c:pt>
                <c:pt idx="143">
                  <c:v>44.78049136328837</c:v>
                </c:pt>
                <c:pt idx="144">
                  <c:v>45.067046757004398</c:v>
                </c:pt>
                <c:pt idx="145">
                  <c:v>45.353278706799991</c:v>
                </c:pt>
                <c:pt idx="146">
                  <c:v>45.639187840835199</c:v>
                </c:pt>
                <c:pt idx="147">
                  <c:v>45.924774779798192</c:v>
                </c:pt>
                <c:pt idx="148">
                  <c:v>46.210040136949893</c:v>
                </c:pt>
                <c:pt idx="149">
                  <c:v>46.494984518168664</c:v>
                </c:pt>
                <c:pt idx="150">
                  <c:v>46.779608521994966</c:v>
                </c:pt>
                <c:pt idx="151">
                  <c:v>47.063912739676056</c:v>
                </c:pt>
                <c:pt idx="152">
                  <c:v>47.34789775521071</c:v>
                </c:pt>
                <c:pt idx="153">
                  <c:v>47.631564145393966</c:v>
                </c:pt>
                <c:pt idx="154">
                  <c:v>47.914912479861869</c:v>
                </c:pt>
                <c:pt idx="155">
                  <c:v>48.197943321136258</c:v>
                </c:pt>
                <c:pt idx="156">
                  <c:v>48.480657224669592</c:v>
                </c:pt>
                <c:pt idx="157">
                  <c:v>48.763054738889764</c:v>
                </c:pt>
                <c:pt idx="158">
                  <c:v>49.045136405244953</c:v>
                </c:pt>
                <c:pt idx="159">
                  <c:v>49.326902758248522</c:v>
                </c:pt>
                <c:pt idx="160">
                  <c:v>49.608354325523919</c:v>
                </c:pt>
                <c:pt idx="161">
                  <c:v>49.889491627849623</c:v>
                </c:pt>
                <c:pt idx="162">
                  <c:v>50.170315179204088</c:v>
                </c:pt>
                <c:pt idx="163">
                  <c:v>50.450825486810743</c:v>
                </c:pt>
                <c:pt idx="164">
                  <c:v>50.731023051183008</c:v>
                </c:pt>
                <c:pt idx="165">
                  <c:v>51.010908366169346</c:v>
                </c:pt>
                <c:pt idx="166">
                  <c:v>51.290481918998303</c:v>
                </c:pt>
                <c:pt idx="167">
                  <c:v>51.569744190323632</c:v>
                </c:pt>
                <c:pt idx="168">
                  <c:v>51.848695654269399</c:v>
                </c:pt>
                <c:pt idx="169">
                  <c:v>52.127336778475147</c:v>
                </c:pt>
                <c:pt idx="170">
                  <c:v>52.40566802414105</c:v>
                </c:pt>
                <c:pt idx="171">
                  <c:v>52.683689846073122</c:v>
                </c:pt>
                <c:pt idx="172">
                  <c:v>52.961402692728427</c:v>
                </c:pt>
                <c:pt idx="173">
                  <c:v>53.23880700626033</c:v>
                </c:pt>
                <c:pt idx="174">
                  <c:v>53.515903222563765</c:v>
                </c:pt>
                <c:pt idx="175">
                  <c:v>53.79269177132052</c:v>
                </c:pt>
                <c:pt idx="176">
                  <c:v>54.069173076044542</c:v>
                </c:pt>
                <c:pt idx="177">
                  <c:v>54.345347554127265</c:v>
                </c:pt>
                <c:pt idx="178">
                  <c:v>54.621215616882957</c:v>
                </c:pt>
                <c:pt idx="179">
                  <c:v>54.896777669594066</c:v>
                </c:pt>
                <c:pt idx="180">
                  <c:v>55.172034111556634</c:v>
                </c:pt>
                <c:pt idx="181">
                  <c:v>55.446985336125643</c:v>
                </c:pt>
                <c:pt idx="182">
                  <c:v>55.72163173076045</c:v>
                </c:pt>
                <c:pt idx="183">
                  <c:v>55.995973677070197</c:v>
                </c:pt>
                <c:pt idx="184">
                  <c:v>56.270011550859216</c:v>
                </c:pt>
                <c:pt idx="185">
                  <c:v>56.543745722172481</c:v>
                </c:pt>
                <c:pt idx="186">
                  <c:v>56.817176555341049</c:v>
                </c:pt>
                <c:pt idx="187">
                  <c:v>57.090304409027482</c:v>
                </c:pt>
                <c:pt idx="188">
                  <c:v>57.363129636271317</c:v>
                </c:pt>
                <c:pt idx="189">
                  <c:v>57.63565258453449</c:v>
                </c:pt>
                <c:pt idx="190">
                  <c:v>57.907873595746793</c:v>
                </c:pt>
                <c:pt idx="191">
                  <c:v>58.179793006351318</c:v>
                </c:pt>
                <c:pt idx="192">
                  <c:v>58.451411147349894</c:v>
                </c:pt>
                <c:pt idx="193">
                  <c:v>58.722728344348496</c:v>
                </c:pt>
                <c:pt idx="194">
                  <c:v>58.993744917602697</c:v>
                </c:pt>
                <c:pt idx="195">
                  <c:v>59.264461182063044</c:v>
                </c:pt>
                <c:pt idx="196">
                  <c:v>59.534877447420477</c:v>
                </c:pt>
                <c:pt idx="197">
                  <c:v>59.804994018151696</c:v>
                </c:pt>
                <c:pt idx="198">
                  <c:v>60.074811193564507</c:v>
                </c:pt>
                <c:pt idx="199">
                  <c:v>60.344329267843193</c:v>
                </c:pt>
                <c:pt idx="200">
                  <c:v>60.613548530093794</c:v>
                </c:pt>
                <c:pt idx="201">
                  <c:v>60.882469264389414</c:v>
                </c:pt>
                <c:pt idx="202">
                  <c:v>61.151091749815485</c:v>
                </c:pt>
                <c:pt idx="203">
                  <c:v>61.419416260514993</c:v>
                </c:pt>
                <c:pt idx="204">
                  <c:v>61.68744306573366</c:v>
                </c:pt>
                <c:pt idx="205">
                  <c:v>61.955172429865122</c:v>
                </c:pt>
                <c:pt idx="206">
                  <c:v>62.222604612496056</c:v>
                </c:pt>
                <c:pt idx="207">
                  <c:v>62.489739868451252</c:v>
                </c:pt>
                <c:pt idx="208">
                  <c:v>62.756578447838642</c:v>
                </c:pt>
                <c:pt idx="209">
                  <c:v>63.023120596094309</c:v>
                </c:pt>
                <c:pt idx="210">
                  <c:v>63.289366554027417</c:v>
                </c:pt>
                <c:pt idx="211">
                  <c:v>63.555316557865112</c:v>
                </c:pt>
                <c:pt idx="212">
                  <c:v>63.820970839297352</c:v>
                </c:pt>
                <c:pt idx="213">
                  <c:v>64.086329625521685</c:v>
                </c:pt>
                <c:pt idx="214">
                  <c:v>64.351393139287978</c:v>
                </c:pt>
                <c:pt idx="215">
                  <c:v>64.616161598943066</c:v>
                </c:pt>
                <c:pt idx="216">
                  <c:v>64.880635218475334</c:v>
                </c:pt>
                <c:pt idx="217">
                  <c:v>65.14481420755925</c:v>
                </c:pt>
                <c:pt idx="218">
                  <c:v>65.408698771599845</c:v>
                </c:pt>
                <c:pt idx="219">
                  <c:v>65.672289111777033</c:v>
                </c:pt>
                <c:pt idx="220">
                  <c:v>65.935585425089968</c:v>
                </c:pt>
                <c:pt idx="221">
                  <c:v>66.198587904401236</c:v>
                </c:pt>
                <c:pt idx="222">
                  <c:v>66.461296738480996</c:v>
                </c:pt>
                <c:pt idx="223">
                  <c:v>66.723712112051061</c:v>
                </c:pt>
                <c:pt idx="224">
                  <c:v>66.985834205828851</c:v>
                </c:pt>
                <c:pt idx="225">
                  <c:v>67.247663196571253</c:v>
                </c:pt>
                <c:pt idx="226">
                  <c:v>67.509199257118439</c:v>
                </c:pt>
                <c:pt idx="227">
                  <c:v>67.77044255643753</c:v>
                </c:pt>
                <c:pt idx="228">
                  <c:v>68.031393259666217</c:v>
                </c:pt>
                <c:pt idx="229">
                  <c:v>68.292051528156207</c:v>
                </c:pt>
                <c:pt idx="230">
                  <c:v>68.552417519516638</c:v>
                </c:pt>
                <c:pt idx="231">
                  <c:v>68.812491387657346</c:v>
                </c:pt>
                <c:pt idx="232">
                  <c:v>69.072273282832057</c:v>
                </c:pt>
                <c:pt idx="233">
                  <c:v>69.331763351681403</c:v>
                </c:pt>
                <c:pt idx="234">
                  <c:v>69.59096173727589</c:v>
                </c:pt>
                <c:pt idx="235">
                  <c:v>69.849868579158723</c:v>
                </c:pt>
                <c:pt idx="236">
                  <c:v>70.108484013388491</c:v>
                </c:pt>
                <c:pt idx="237">
                  <c:v>70.36680817258177</c:v>
                </c:pt>
                <c:pt idx="238">
                  <c:v>70.624841185955574</c:v>
                </c:pt>
                <c:pt idx="239">
                  <c:v>70.882583179369661</c:v>
                </c:pt>
                <c:pt idx="240">
                  <c:v>71.140034275368762</c:v>
                </c:pt>
                <c:pt idx="241">
                  <c:v>71.397194593224611</c:v>
                </c:pt>
                <c:pt idx="242">
                  <c:v>71.654064248977903</c:v>
                </c:pt>
                <c:pt idx="243">
                  <c:v>71.910643355480062</c:v>
                </c:pt>
                <c:pt idx="244">
                  <c:v>72.166932022434921</c:v>
                </c:pt>
                <c:pt idx="245">
                  <c:v>72.422930356440176</c:v>
                </c:pt>
                <c:pt idx="246">
                  <c:v>72.678638461028797</c:v>
                </c:pt>
                <c:pt idx="247">
                  <c:v>72.934056436710208</c:v>
                </c:pt>
                <c:pt idx="248">
                  <c:v>73.189184381011387</c:v>
                </c:pt>
                <c:pt idx="249">
                  <c:v>73.444022388517723</c:v>
                </c:pt>
                <c:pt idx="250">
                  <c:v>73.698570550913828</c:v>
                </c:pt>
                <c:pt idx="251">
                  <c:v>73.952828957024096</c:v>
                </c:pt>
                <c:pt idx="252">
                  <c:v>74.206797692853172</c:v>
                </c:pt>
                <c:pt idx="253">
                  <c:v>74.460476841626189</c:v>
                </c:pt>
                <c:pt idx="254">
                  <c:v>74.713866483828937</c:v>
                </c:pt>
                <c:pt idx="255">
                  <c:v>74.966966697247756</c:v>
                </c:pt>
                <c:pt idx="256">
                  <c:v>75.219777557009365</c:v>
                </c:pt>
                <c:pt idx="257">
                  <c:v>75.472299135620446</c:v>
                </c:pt>
                <c:pt idx="258">
                  <c:v>75.7245315030071</c:v>
                </c:pt>
                <c:pt idx="259">
                  <c:v>75.976474726554073</c:v>
                </c:pt>
                <c:pt idx="260">
                  <c:v>76.228128871143909</c:v>
                </c:pt>
                <c:pt idx="261">
                  <c:v>76.479493999195796</c:v>
                </c:pt>
                <c:pt idx="262">
                  <c:v>76.730570170704368</c:v>
                </c:pt>
                <c:pt idx="263">
                  <c:v>76.981357443278185</c:v>
                </c:pt>
                <c:pt idx="264">
                  <c:v>77.231855872178159</c:v>
                </c:pt>
                <c:pt idx="265">
                  <c:v>77.482065510355696</c:v>
                </c:pt>
                <c:pt idx="266">
                  <c:v>77.731986408490712</c:v>
                </c:pt>
                <c:pt idx="267">
                  <c:v>77.981618615029447</c:v>
                </c:pt>
                <c:pt idx="268">
                  <c:v>78.23096217622205</c:v>
                </c:pt>
                <c:pt idx="269">
                  <c:v>78.480017136160043</c:v>
                </c:pt>
                <c:pt idx="270">
                  <c:v>78.728783536813538</c:v>
                </c:pt>
              </c:numCache>
            </c:numRef>
          </c:xVal>
          <c:yVal>
            <c:numRef>
              <c:f>'17ft'!$E$19:$E$289</c:f>
              <c:numCache>
                <c:formatCode>General</c:formatCode>
                <c:ptCount val="271"/>
                <c:pt idx="0">
                  <c:v>1.0254679905389983</c:v>
                </c:pt>
                <c:pt idx="1">
                  <c:v>1.1888980760141632</c:v>
                </c:pt>
                <c:pt idx="2">
                  <c:v>1.350886548425102</c:v>
                </c:pt>
                <c:pt idx="3">
                  <c:v>1.5114362521493359</c:v>
                </c:pt>
                <c:pt idx="4">
                  <c:v>1.6705500110954703</c:v>
                </c:pt>
                <c:pt idx="5">
                  <c:v>1.8282306288835828</c:v>
                </c:pt>
                <c:pt idx="6">
                  <c:v>1.9844808890241883</c:v>
                </c:pt>
                <c:pt idx="7">
                  <c:v>2.1393035550958044</c:v>
                </c:pt>
                <c:pt idx="8">
                  <c:v>2.2927013709211357</c:v>
                </c:pt>
                <c:pt idx="9">
                  <c:v>2.4446770607418982</c:v>
                </c:pt>
                <c:pt idx="10">
                  <c:v>2.5952333293923009</c:v>
                </c:pt>
                <c:pt idx="11">
                  <c:v>2.7443728624712089</c:v>
                </c:pt>
                <c:pt idx="12">
                  <c:v>2.8920983265130022</c:v>
                </c:pt>
                <c:pt idx="13">
                  <c:v>3.0384123691571521</c:v>
                </c:pt>
                <c:pt idx="14">
                  <c:v>3.1833176193165311</c:v>
                </c:pt>
                <c:pt idx="15">
                  <c:v>3.3268166873444804</c:v>
                </c:pt>
                <c:pt idx="16">
                  <c:v>3.4689121652006443</c:v>
                </c:pt>
                <c:pt idx="17">
                  <c:v>3.6096066266155979</c:v>
                </c:pt>
                <c:pt idx="18">
                  <c:v>3.7489026272542803</c:v>
                </c:pt>
                <c:pt idx="19">
                  <c:v>3.8868027048782516</c:v>
                </c:pt>
                <c:pt idx="20">
                  <c:v>4.0233093795067942</c:v>
                </c:pt>
                <c:pt idx="21">
                  <c:v>4.1584251535768679</c:v>
                </c:pt>
                <c:pt idx="22">
                  <c:v>4.2921525121019446</c:v>
                </c:pt>
                <c:pt idx="23">
                  <c:v>4.4244939228297309</c:v>
                </c:pt>
                <c:pt idx="24">
                  <c:v>4.5554518363987979</c:v>
                </c:pt>
                <c:pt idx="25">
                  <c:v>4.6850286864941371</c:v>
                </c:pt>
                <c:pt idx="26">
                  <c:v>4.8132268900016522</c:v>
                </c:pt>
                <c:pt idx="27">
                  <c:v>4.940048847161604</c:v>
                </c:pt>
                <c:pt idx="28">
                  <c:v>5.0654969417210278</c:v>
                </c:pt>
                <c:pt idx="29">
                  <c:v>5.1895735410851307</c:v>
                </c:pt>
                <c:pt idx="30">
                  <c:v>5.3122809964676909</c:v>
                </c:pt>
                <c:pt idx="31">
                  <c:v>5.4336216430404685</c:v>
                </c:pt>
                <c:pt idx="32">
                  <c:v>5.5535978000816417</c:v>
                </c:pt>
                <c:pt idx="33">
                  <c:v>5.6722117711232878</c:v>
                </c:pt>
                <c:pt idx="34">
                  <c:v>5.789465844097915</c:v>
                </c:pt>
                <c:pt idx="35">
                  <c:v>5.9053622914840664</c:v>
                </c:pt>
                <c:pt idx="36">
                  <c:v>6.0199033704510017</c:v>
                </c:pt>
                <c:pt idx="37">
                  <c:v>6.1330913230024766</c:v>
                </c:pt>
                <c:pt idx="38">
                  <c:v>6.2449283761196286</c:v>
                </c:pt>
                <c:pt idx="39">
                  <c:v>6.3554167419029834</c:v>
                </c:pt>
                <c:pt idx="40">
                  <c:v>6.4645586177135934</c:v>
                </c:pt>
                <c:pt idx="41">
                  <c:v>6.5723561863133195</c:v>
                </c:pt>
                <c:pt idx="42">
                  <c:v>6.678811616004273</c:v>
                </c:pt>
                <c:pt idx="43">
                  <c:v>6.7839270607674242</c:v>
                </c:pt>
                <c:pt idx="44">
                  <c:v>6.8877046604003906</c:v>
                </c:pt>
                <c:pt idx="45">
                  <c:v>6.9901465406544192</c:v>
                </c:pt>
                <c:pt idx="46">
                  <c:v>7.0912548133705666</c:v>
                </c:pt>
                <c:pt idx="47">
                  <c:v>7.1910315766150985</c:v>
                </c:pt>
                <c:pt idx="48">
                  <c:v>7.2894789148141097</c:v>
                </c:pt>
                <c:pt idx="49">
                  <c:v>7.3865988988873816</c:v>
                </c:pt>
                <c:pt idx="50">
                  <c:v>7.4823935863814839</c:v>
                </c:pt>
                <c:pt idx="51">
                  <c:v>7.5768650216021305</c:v>
                </c:pt>
                <c:pt idx="52">
                  <c:v>7.6700152357458027</c:v>
                </c:pt>
                <c:pt idx="53">
                  <c:v>7.7618462470306486</c:v>
                </c:pt>
                <c:pt idx="54">
                  <c:v>7.8523600608266655</c:v>
                </c:pt>
                <c:pt idx="55">
                  <c:v>7.9415586697851754</c:v>
                </c:pt>
                <c:pt idx="56">
                  <c:v>8.0294440539676089</c:v>
                </c:pt>
                <c:pt idx="57">
                  <c:v>8.1160181809735938</c:v>
                </c:pt>
                <c:pt idx="58">
                  <c:v>8.2012830060683726</c:v>
                </c:pt>
                <c:pt idx="59">
                  <c:v>8.2852404723095479</c:v>
                </c:pt>
                <c:pt idx="60">
                  <c:v>8.3678925106731601</c:v>
                </c:pt>
                <c:pt idx="61">
                  <c:v>8.4492410401791194</c:v>
                </c:pt>
                <c:pt idx="62">
                  <c:v>8.5292879680159892</c:v>
                </c:pt>
                <c:pt idx="63">
                  <c:v>8.608035189665129</c:v>
                </c:pt>
                <c:pt idx="64">
                  <c:v>8.6854845890242149</c:v>
                </c:pt>
                <c:pt idx="65">
                  <c:v>8.7616380385301298</c:v>
                </c:pt>
                <c:pt idx="66">
                  <c:v>8.8364973992812423</c:v>
                </c:pt>
                <c:pt idx="67">
                  <c:v>8.910064521159077</c:v>
                </c:pt>
                <c:pt idx="68">
                  <c:v>8.982341242949385</c:v>
                </c:pt>
                <c:pt idx="69">
                  <c:v>9.0533293924626168</c:v>
                </c:pt>
                <c:pt idx="70">
                  <c:v>9.1230307866538105</c:v>
                </c:pt>
                <c:pt idx="71">
                  <c:v>9.1914472317419005</c:v>
                </c:pt>
                <c:pt idx="72">
                  <c:v>9.2585805233284457</c:v>
                </c:pt>
                <c:pt idx="73">
                  <c:v>9.3244324465157913</c:v>
                </c:pt>
                <c:pt idx="74">
                  <c:v>9.3890047760246684</c:v>
                </c:pt>
                <c:pt idx="75">
                  <c:v>9.4522992763112388</c:v>
                </c:pt>
                <c:pt idx="76">
                  <c:v>9.5143177016835807</c:v>
                </c:pt>
                <c:pt idx="77">
                  <c:v>9.5750617964176321</c:v>
                </c:pt>
                <c:pt idx="78">
                  <c:v>9.6345332948725968</c:v>
                </c:pt>
                <c:pt idx="79">
                  <c:v>9.6927339216058037</c:v>
                </c:pt>
                <c:pt idx="80">
                  <c:v>9.7496653914870492</c:v>
                </c:pt>
                <c:pt idx="81">
                  <c:v>9.805329409812396</c:v>
                </c:pt>
                <c:pt idx="82">
                  <c:v>9.8597276724174652</c:v>
                </c:pt>
                <c:pt idx="83">
                  <c:v>9.9128618657902017</c:v>
                </c:pt>
                <c:pt idx="84">
                  <c:v>9.9647336671831273</c:v>
                </c:pt>
                <c:pt idx="85">
                  <c:v>10.015344744725082</c:v>
                </c:pt>
                <c:pt idx="86">
                  <c:v>10.06469675753247</c:v>
                </c:pt>
                <c:pt idx="87">
                  <c:v>10.112791355819986</c:v>
                </c:pt>
                <c:pt idx="88">
                  <c:v>10.159630181010863</c:v>
                </c:pt>
                <c:pt idx="89">
                  <c:v>10.205214865846607</c:v>
                </c:pt>
                <c:pt idx="90">
                  <c:v>10.249547034496247</c:v>
                </c:pt>
                <c:pt idx="91">
                  <c:v>10.292628302665106</c:v>
                </c:pt>
                <c:pt idx="92">
                  <c:v>10.334460277703066</c:v>
                </c:pt>
                <c:pt idx="93">
                  <c:v>10.375044558712364</c:v>
                </c:pt>
                <c:pt idx="94">
                  <c:v>10.414382736654908</c:v>
                </c:pt>
                <c:pt idx="95">
                  <c:v>10.452476394459101</c:v>
                </c:pt>
                <c:pt idx="96">
                  <c:v>10.48932710712621</c:v>
                </c:pt>
                <c:pt idx="97">
                  <c:v>10.524936441836239</c:v>
                </c:pt>
                <c:pt idx="98">
                  <c:v>10.559305958053352</c:v>
                </c:pt>
                <c:pt idx="99">
                  <c:v>10.592437207630811</c:v>
                </c:pt>
                <c:pt idx="100">
                  <c:v>10.624331734915442</c:v>
                </c:pt>
                <c:pt idx="101">
                  <c:v>10.65499107685166</c:v>
                </c:pt>
                <c:pt idx="102">
                  <c:v>10.684416763084997</c:v>
                </c:pt>
                <c:pt idx="103">
                  <c:v>10.712610316065188</c:v>
                </c:pt>
                <c:pt idx="104">
                  <c:v>10.739573251148789</c:v>
                </c:pt>
                <c:pt idx="105">
                  <c:v>10.765307076701328</c:v>
                </c:pt>
                <c:pt idx="106">
                  <c:v>10.789813294199</c:v>
                </c:pt>
                <c:pt idx="107">
                  <c:v>10.813093398329904</c:v>
                </c:pt>
                <c:pt idx="108">
                  <c:v>10.83514887709482</c:v>
                </c:pt>
                <c:pt idx="109">
                  <c:v>10.855981211907519</c:v>
                </c:pt>
                <c:pt idx="110">
                  <c:v>10.875591877694626</c:v>
                </c:pt>
                <c:pt idx="111">
                  <c:v>10.893982342995024</c:v>
                </c:pt>
                <c:pt idx="112">
                  <c:v>10.911154070058789</c:v>
                </c:pt>
                <c:pt idx="113">
                  <c:v>10.927108514945679</c:v>
                </c:pt>
                <c:pt idx="114">
                  <c:v>10.941847127623163</c:v>
                </c:pt>
                <c:pt idx="115">
                  <c:v>10.955371352063981</c:v>
                </c:pt>
                <c:pt idx="116">
                  <c:v>10.967682626343267</c:v>
                </c:pt>
                <c:pt idx="117">
                  <c:v>10.97878238273519</c:v>
                </c:pt>
                <c:pt idx="118">
                  <c:v>10.988672047809152</c:v>
                </c:pt>
                <c:pt idx="119">
                  <c:v>10.997353042525516</c:v>
                </c:pt>
                <c:pt idx="120">
                  <c:v>11.004826782330879</c:v>
                </c:pt>
                <c:pt idx="121">
                  <c:v>11.011094677252883</c:v>
                </c:pt>
                <c:pt idx="122">
                  <c:v>11.016158131994558</c:v>
                </c:pt>
                <c:pt idx="123">
                  <c:v>11.020018546028211</c:v>
                </c:pt>
                <c:pt idx="124">
                  <c:v>11.02267731368884</c:v>
                </c:pt>
                <c:pt idx="125">
                  <c:v>11.024135824267088</c:v>
                </c:pt>
                <c:pt idx="126">
                  <c:v>11.024395462101728</c:v>
                </c:pt>
                <c:pt idx="127">
                  <c:v>11.023457606671682</c:v>
                </c:pt>
                <c:pt idx="128">
                  <c:v>11.021323632687567</c:v>
                </c:pt>
                <c:pt idx="129">
                  <c:v>11.017994910182765</c:v>
                </c:pt>
                <c:pt idx="130">
                  <c:v>11.013472804604032</c:v>
                </c:pt>
                <c:pt idx="131">
                  <c:v>11.007758676901618</c:v>
                </c:pt>
                <c:pt idx="132">
                  <c:v>11.000853883618921</c:v>
                </c:pt>
                <c:pt idx="133">
                  <c:v>10.992759776981654</c:v>
                </c:pt>
                <c:pt idx="134">
                  <c:v>10.983477704986537</c:v>
                </c:pt>
                <c:pt idx="135">
                  <c:v>10.973009011489506</c:v>
                </c:pt>
                <c:pt idx="136">
                  <c:v>10.961355036293428</c:v>
                </c:pt>
                <c:pt idx="137">
                  <c:v>10.948517115235347</c:v>
                </c:pt>
                <c:pt idx="138">
                  <c:v>10.934496580273223</c:v>
                </c:pt>
                <c:pt idx="139">
                  <c:v>10.919294759572187</c:v>
                </c:pt>
                <c:pt idx="140">
                  <c:v>10.90291297759031</c:v>
                </c:pt>
                <c:pt idx="141">
                  <c:v>10.885352555163859</c:v>
                </c:pt>
                <c:pt idx="142">
                  <c:v>10.86661480959207</c:v>
                </c:pt>
                <c:pt idx="143">
                  <c:v>10.846701054721414</c:v>
                </c:pt>
                <c:pt idx="144">
                  <c:v>10.825612601029359</c:v>
                </c:pt>
                <c:pt idx="145">
                  <c:v>10.803350755707626</c:v>
                </c:pt>
                <c:pt idx="146">
                  <c:v>10.779916822744942</c:v>
                </c:pt>
                <c:pt idx="147">
                  <c:v>10.755312103009274</c:v>
                </c:pt>
                <c:pt idx="148">
                  <c:v>10.729537894329557</c:v>
                </c:pt>
                <c:pt idx="149">
                  <c:v>10.702595491576902</c:v>
                </c:pt>
                <c:pt idx="150">
                  <c:v>10.674486186745286</c:v>
                </c:pt>
                <c:pt idx="151">
                  <c:v>10.645211269031718</c:v>
                </c:pt>
                <c:pt idx="152">
                  <c:v>10.614772024915887</c:v>
                </c:pt>
                <c:pt idx="153">
                  <c:v>10.583169738239279</c:v>
                </c:pt>
                <c:pt idx="154">
                  <c:v>10.550405690283764</c:v>
                </c:pt>
                <c:pt idx="155">
                  <c:v>10.516481159849649</c:v>
                </c:pt>
                <c:pt idx="156">
                  <c:v>10.481397423333204</c:v>
                </c:pt>
                <c:pt idx="157">
                  <c:v>10.445155754803643</c:v>
                </c:pt>
                <c:pt idx="158">
                  <c:v>10.407757426079563</c:v>
                </c:pt>
                <c:pt idx="159">
                  <c:v>10.369203706804846</c:v>
                </c:pt>
                <c:pt idx="160">
                  <c:v>10.329495864524015</c:v>
                </c:pt>
                <c:pt idx="161">
                  <c:v>10.288635164757029</c:v>
                </c:pt>
                <c:pt idx="162">
                  <c:v>10.246622871073544</c:v>
                </c:pt>
                <c:pt idx="163">
                  <c:v>10.203460245166614</c:v>
                </c:pt>
                <c:pt idx="164">
                  <c:v>10.15914854692582</c:v>
                </c:pt>
                <c:pt idx="165">
                  <c:v>10.113689034509864</c:v>
                </c:pt>
                <c:pt idx="166">
                  <c:v>10.067082964418585</c:v>
                </c:pt>
                <c:pt idx="167">
                  <c:v>10.019331591564411</c:v>
                </c:pt>
                <c:pt idx="168">
                  <c:v>9.9704361693432517</c:v>
                </c:pt>
                <c:pt idx="169">
                  <c:v>9.920397949704812</c:v>
                </c:pt>
                <c:pt idx="170">
                  <c:v>9.8692181832223351</c:v>
                </c:pt>
                <c:pt idx="171">
                  <c:v>9.8168981191617757</c:v>
                </c:pt>
                <c:pt idx="172">
                  <c:v>9.7634390055503903</c:v>
                </c:pt>
                <c:pt idx="173">
                  <c:v>9.7088420892447491</c:v>
                </c:pt>
                <c:pt idx="174">
                  <c:v>9.6531086159981623</c:v>
                </c:pt>
                <c:pt idx="175">
                  <c:v>9.5962398305275247</c:v>
                </c:pt>
                <c:pt idx="176">
                  <c:v>9.538236976579574</c:v>
                </c:pt>
                <c:pt idx="177">
                  <c:v>9.4791012969965553</c:v>
                </c:pt>
                <c:pt idx="178">
                  <c:v>9.4188340337812981</c:v>
                </c:pt>
                <c:pt idx="179">
                  <c:v>9.3574364281616926</c:v>
                </c:pt>
                <c:pt idx="180">
                  <c:v>9.2949097206545801</c:v>
                </c:pt>
                <c:pt idx="181">
                  <c:v>9.2312551511290337</c:v>
                </c:pt>
                <c:pt idx="182">
                  <c:v>9.166473958869048</c:v>
                </c:pt>
                <c:pt idx="183">
                  <c:v>9.1005673826356155</c:v>
                </c:pt>
                <c:pt idx="184">
                  <c:v>9.0335366607282133</c:v>
                </c:pt>
                <c:pt idx="185">
                  <c:v>8.9653830310456684</c:v>
                </c:pt>
                <c:pt idx="186">
                  <c:v>8.8961077311464276</c:v>
                </c:pt>
                <c:pt idx="187">
                  <c:v>8.8257119983082077</c:v>
                </c:pt>
                <c:pt idx="188">
                  <c:v>8.7541970695870379</c:v>
                </c:pt>
                <c:pt idx="189">
                  <c:v>8.681564181875693</c:v>
                </c:pt>
                <c:pt idx="190">
                  <c:v>8.6078145719615051</c:v>
                </c:pt>
                <c:pt idx="191">
                  <c:v>8.5329494765835623</c:v>
                </c:pt>
                <c:pt idx="192">
                  <c:v>8.456970132489289</c:v>
                </c:pt>
                <c:pt idx="193">
                  <c:v>8.3798777764904084</c:v>
                </c:pt>
                <c:pt idx="194">
                  <c:v>8.3016736455182834</c:v>
                </c:pt>
                <c:pt idx="195">
                  <c:v>8.2223589766786365</c:v>
                </c:pt>
                <c:pt idx="196">
                  <c:v>8.1419350073056442</c:v>
                </c:pt>
                <c:pt idx="197">
                  <c:v>8.0604029750154158</c:v>
                </c:pt>
                <c:pt idx="198">
                  <c:v>7.9777641177588334</c:v>
                </c:pt>
                <c:pt idx="199">
                  <c:v>7.8940196738737809</c:v>
                </c:pt>
                <c:pt idx="200">
                  <c:v>7.8091708821367369</c:v>
                </c:pt>
                <c:pt idx="201">
                  <c:v>7.7232189818137433</c:v>
                </c:pt>
                <c:pt idx="202">
                  <c:v>7.6361652127107469</c:v>
                </c:pt>
                <c:pt idx="203">
                  <c:v>7.548010815223309</c:v>
                </c:pt>
                <c:pt idx="204">
                  <c:v>7.4587570303856898</c:v>
                </c:pt>
                <c:pt idx="205">
                  <c:v>7.3684050999193005</c:v>
                </c:pt>
                <c:pt idx="206">
                  <c:v>7.2769562662805249</c:v>
                </c:pt>
                <c:pt idx="207">
                  <c:v>7.1844117727079144</c:v>
                </c:pt>
                <c:pt idx="208">
                  <c:v>7.0907728632687475</c:v>
                </c:pt>
                <c:pt idx="209">
                  <c:v>6.9960407829049611</c:v>
                </c:pt>
                <c:pt idx="210">
                  <c:v>6.9002167774784535</c:v>
                </c:pt>
                <c:pt idx="211">
                  <c:v>6.8033020938157502</c:v>
                </c:pt>
                <c:pt idx="212">
                  <c:v>6.7052979797520456</c:v>
                </c:pt>
                <c:pt idx="213">
                  <c:v>6.6062056841746113</c:v>
                </c:pt>
                <c:pt idx="214">
                  <c:v>6.5060264570655733</c:v>
                </c:pt>
                <c:pt idx="215">
                  <c:v>6.4047615495440624</c:v>
                </c:pt>
                <c:pt idx="216">
                  <c:v>6.3024122139077328</c:v>
                </c:pt>
                <c:pt idx="217">
                  <c:v>6.1989797036736523</c:v>
                </c:pt>
                <c:pt idx="218">
                  <c:v>6.0944652736185638</c:v>
                </c:pt>
                <c:pt idx="219">
                  <c:v>5.9888701798185222</c:v>
                </c:pt>
                <c:pt idx="220">
                  <c:v>5.8821956796879</c:v>
                </c:pt>
                <c:pt idx="221">
                  <c:v>5.7744430320177695</c:v>
                </c:pt>
                <c:pt idx="222">
                  <c:v>5.6656134970136609</c:v>
                </c:pt>
                <c:pt idx="223">
                  <c:v>5.5557083363326933</c:v>
                </c:pt>
                <c:pt idx="224">
                  <c:v>5.4447288131200855</c:v>
                </c:pt>
                <c:pt idx="225">
                  <c:v>5.3326761920450423</c:v>
                </c:pt>
                <c:pt idx="226">
                  <c:v>5.2195517393360227</c:v>
                </c:pt>
                <c:pt idx="227">
                  <c:v>5.1053567228153884</c:v>
                </c:pt>
                <c:pt idx="228">
                  <c:v>4.9900924119334329</c:v>
                </c:pt>
                <c:pt idx="229">
                  <c:v>4.8737600778017951</c:v>
                </c:pt>
                <c:pt idx="230">
                  <c:v>4.7563609932262567</c:v>
                </c:pt>
                <c:pt idx="231">
                  <c:v>4.6378964327389287</c:v>
                </c:pt>
                <c:pt idx="232">
                  <c:v>4.5183676726298252</c:v>
                </c:pt>
                <c:pt idx="233">
                  <c:v>4.3977759909778262</c:v>
                </c:pt>
                <c:pt idx="234">
                  <c:v>4.2761226676810322</c:v>
                </c:pt>
                <c:pt idx="235">
                  <c:v>4.1534089844865161</c:v>
                </c:pt>
                <c:pt idx="236">
                  <c:v>4.0296362250194653</c:v>
                </c:pt>
                <c:pt idx="237">
                  <c:v>3.9048056748117275</c:v>
                </c:pt>
                <c:pt idx="238">
                  <c:v>3.7789186213297521</c:v>
                </c:pt>
                <c:pt idx="239">
                  <c:v>3.6519763540019357</c:v>
                </c:pt>
                <c:pt idx="240">
                  <c:v>3.5239801642453719</c:v>
                </c:pt>
                <c:pt idx="241">
                  <c:v>3.3949313454920058</c:v>
                </c:pt>
                <c:pt idx="242">
                  <c:v>3.2648311932142016</c:v>
                </c:pt>
                <c:pt idx="243">
                  <c:v>3.1336810049497172</c:v>
                </c:pt>
                <c:pt idx="244">
                  <c:v>3.0014820803260962</c:v>
                </c:pt>
                <c:pt idx="245">
                  <c:v>2.8682357210844733</c:v>
                </c:pt>
                <c:pt idx="246">
                  <c:v>2.7339432311028027</c:v>
                </c:pt>
                <c:pt idx="247">
                  <c:v>2.5986059164185047</c:v>
                </c:pt>
                <c:pt idx="248">
                  <c:v>2.4622250852505387</c:v>
                </c:pt>
                <c:pt idx="249">
                  <c:v>2.3248020480209042</c:v>
                </c:pt>
                <c:pt idx="250">
                  <c:v>2.1863381173755689</c:v>
                </c:pt>
                <c:pt idx="251">
                  <c:v>2.0468346082048345</c:v>
                </c:pt>
                <c:pt idx="252">
                  <c:v>1.906292837663135</c:v>
                </c:pt>
                <c:pt idx="253">
                  <c:v>1.7647141251882745</c:v>
                </c:pt>
                <c:pt idx="254">
                  <c:v>1.6220997925201095</c:v>
                </c:pt>
                <c:pt idx="255">
                  <c:v>1.4784511637186735</c:v>
                </c:pt>
                <c:pt idx="256">
                  <c:v>1.3337695651817518</c:v>
                </c:pt>
                <c:pt idx="257">
                  <c:v>1.1880563256619081</c:v>
                </c:pt>
                <c:pt idx="258">
                  <c:v>1.0413127762829641</c:v>
                </c:pt>
                <c:pt idx="259">
                  <c:v>0.89354025055593966</c:v>
                </c:pt>
                <c:pt idx="260">
                  <c:v>0.74474008439445272</c:v>
                </c:pt>
                <c:pt idx="261">
                  <c:v>0.59491361612958538</c:v>
                </c:pt>
                <c:pt idx="262">
                  <c:v>0.44406218652421697</c:v>
                </c:pt>
                <c:pt idx="263">
                  <c:v>0.29218713878683045</c:v>
                </c:pt>
                <c:pt idx="264">
                  <c:v>0.13928981858479278</c:v>
                </c:pt>
                <c:pt idx="265">
                  <c:v>-1.4628425942884854E-2</c:v>
                </c:pt>
                <c:pt idx="266">
                  <c:v>-0.16956624417330496</c:v>
                </c:pt>
                <c:pt idx="267">
                  <c:v>-0.32552228298795538</c:v>
                </c:pt>
                <c:pt idx="268">
                  <c:v>-0.48249518676149117</c:v>
                </c:pt>
                <c:pt idx="269">
                  <c:v>-0.64048359735102312</c:v>
                </c:pt>
                <c:pt idx="270">
                  <c:v>-0.79948615408590928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'17ft'!$G$18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0.34384378103556984</c:v>
                </c:pt>
                <c:pt idx="2">
                  <c:v>0.68717332780179174</c:v>
                </c:pt>
                <c:pt idx="3">
                  <c:v>1.0299908683409891</c:v>
                </c:pt>
                <c:pt idx="4">
                  <c:v>1.3722986144986953</c:v>
                </c:pt>
                <c:pt idx="5">
                  <c:v>1.7140987620286805</c:v>
                </c:pt>
                <c:pt idx="6">
                  <c:v>2.0553934906968214</c:v>
                </c:pt>
                <c:pt idx="7">
                  <c:v>2.3961849643838278</c:v>
                </c:pt>
                <c:pt idx="8">
                  <c:v>2.7364753311868446</c:v>
                </c:pt>
                <c:pt idx="9">
                  <c:v>3.0762667235199417</c:v>
                </c:pt>
                <c:pt idx="10">
                  <c:v>3.4155612582135069</c:v>
                </c:pt>
                <c:pt idx="11">
                  <c:v>3.7543610366125595</c:v>
                </c:pt>
                <c:pt idx="12">
                  <c:v>4.0926681446739934</c:v>
                </c:pt>
                <c:pt idx="13">
                  <c:v>4.43048465306277</c:v>
                </c:pt>
                <c:pt idx="14">
                  <c:v>4.7678126172470723</c:v>
                </c:pt>
                <c:pt idx="15">
                  <c:v>5.1046540775924356</c:v>
                </c:pt>
                <c:pt idx="16">
                  <c:v>5.4410110594548655</c:v>
                </c:pt>
                <c:pt idx="17">
                  <c:v>5.7768855732729616</c:v>
                </c:pt>
                <c:pt idx="18">
                  <c:v>6.1122796146590606</c:v>
                </c:pt>
                <c:pt idx="19">
                  <c:v>6.4471951644894059</c:v>
                </c:pt>
                <c:pt idx="20">
                  <c:v>6.7816341889933645</c:v>
                </c:pt>
                <c:pt idx="21">
                  <c:v>7.1155986398417017</c:v>
                </c:pt>
                <c:pt idx="22">
                  <c:v>7.4490904542339269</c:v>
                </c:pt>
                <c:pt idx="23">
                  <c:v>7.7821115549847217</c:v>
                </c:pt>
                <c:pt idx="24">
                  <c:v>8.1146638506094693</c:v>
                </c:pt>
                <c:pt idx="25">
                  <c:v>8.4467492354088876</c:v>
                </c:pt>
                <c:pt idx="26">
                  <c:v>8.7783695895527902</c:v>
                </c:pt>
                <c:pt idx="27">
                  <c:v>9.1095267791629819</c:v>
                </c:pt>
                <c:pt idx="28">
                  <c:v>9.4402226563952976</c:v>
                </c:pt>
                <c:pt idx="29">
                  <c:v>9.7704590595208085</c:v>
                </c:pt>
                <c:pt idx="30">
                  <c:v>10.100237813006196</c:v>
                </c:pt>
                <c:pt idx="31">
                  <c:v>10.429560727593309</c:v>
                </c:pt>
                <c:pt idx="32">
                  <c:v>10.758429600377919</c:v>
                </c:pt>
                <c:pt idx="33">
                  <c:v>11.086846214887691</c:v>
                </c:pt>
                <c:pt idx="34">
                  <c:v>11.41481234115936</c:v>
                </c:pt>
                <c:pt idx="35">
                  <c:v>11.742329735815151</c:v>
                </c:pt>
                <c:pt idx="36">
                  <c:v>12.069400142138441</c:v>
                </c:pt>
                <c:pt idx="37">
                  <c:v>12.396025290148675</c:v>
                </c:pt>
                <c:pt idx="38">
                  <c:v>12.722206896675544</c:v>
                </c:pt>
                <c:pt idx="39">
                  <c:v>13.047946665432452</c:v>
                </c:pt>
                <c:pt idx="40">
                  <c:v>13.373246287089261</c:v>
                </c:pt>
                <c:pt idx="41">
                  <c:v>13.698107439344344</c:v>
                </c:pt>
                <c:pt idx="42">
                  <c:v>14.022531786995948</c:v>
                </c:pt>
                <c:pt idx="43">
                  <c:v>14.346520982012875</c:v>
                </c:pt>
                <c:pt idx="44">
                  <c:v>14.670076663604499</c:v>
                </c:pt>
                <c:pt idx="45">
                  <c:v>14.993200458290138</c:v>
                </c:pt>
                <c:pt idx="46">
                  <c:v>15.315893979967758</c:v>
                </c:pt>
                <c:pt idx="47">
                  <c:v>15.638158829982062</c:v>
                </c:pt>
                <c:pt idx="48">
                  <c:v>15.959996597191953</c:v>
                </c:pt>
                <c:pt idx="49">
                  <c:v>16.28140885803737</c:v>
                </c:pt>
                <c:pt idx="50">
                  <c:v>16.602397176605532</c:v>
                </c:pt>
                <c:pt idx="51">
                  <c:v>16.922963104696599</c:v>
                </c:pt>
                <c:pt idx="52">
                  <c:v>17.243108181888726</c:v>
                </c:pt>
                <c:pt idx="53">
                  <c:v>17.562833935602558</c:v>
                </c:pt>
                <c:pt idx="54">
                  <c:v>17.882141881165172</c:v>
                </c:pt>
                <c:pt idx="55">
                  <c:v>18.201033521873448</c:v>
                </c:pt>
                <c:pt idx="56">
                  <c:v>18.519510349056912</c:v>
                </c:pt>
                <c:pt idx="57">
                  <c:v>18.837573842140031</c:v>
                </c:pt>
                <c:pt idx="58">
                  <c:v>19.155225468704007</c:v>
                </c:pt>
                <c:pt idx="59">
                  <c:v>19.472466684548039</c:v>
                </c:pt>
                <c:pt idx="60">
                  <c:v>19.789298933750089</c:v>
                </c:pt>
                <c:pt idx="61">
                  <c:v>20.105723648727153</c:v>
                </c:pt>
                <c:pt idx="62">
                  <c:v>20.421742250295043</c:v>
                </c:pt>
                <c:pt idx="63">
                  <c:v>20.737356147727709</c:v>
                </c:pt>
                <c:pt idx="64">
                  <c:v>21.052566738816068</c:v>
                </c:pt>
                <c:pt idx="65">
                  <c:v>21.367375409926407</c:v>
                </c:pt>
                <c:pt idx="66">
                  <c:v>21.681783536058308</c:v>
                </c:pt>
                <c:pt idx="67">
                  <c:v>21.995792480902164</c:v>
                </c:pt>
                <c:pt idx="68">
                  <c:v>22.309403596896242</c:v>
                </c:pt>
                <c:pt idx="69">
                  <c:v>22.622618225283336</c:v>
                </c:pt>
                <c:pt idx="70">
                  <c:v>22.935437696167007</c:v>
                </c:pt>
                <c:pt idx="71">
                  <c:v>23.247863328567423</c:v>
                </c:pt>
                <c:pt idx="72">
                  <c:v>23.55989643047679</c:v>
                </c:pt>
                <c:pt idx="73">
                  <c:v>23.871538298914427</c:v>
                </c:pt>
                <c:pt idx="74">
                  <c:v>24.18279021998142</c:v>
                </c:pt>
                <c:pt idx="75">
                  <c:v>24.493653468914953</c:v>
                </c:pt>
                <c:pt idx="76">
                  <c:v>24.804129310142248</c:v>
                </c:pt>
                <c:pt idx="77">
                  <c:v>25.114218997334167</c:v>
                </c:pt>
                <c:pt idx="78">
                  <c:v>25.423923773458462</c:v>
                </c:pt>
                <c:pt idx="79">
                  <c:v>25.733244870832699</c:v>
                </c:pt>
                <c:pt idx="80">
                  <c:v>26.042183511176841</c:v>
                </c:pt>
                <c:pt idx="81">
                  <c:v>26.350740905665528</c:v>
                </c:pt>
                <c:pt idx="82">
                  <c:v>26.658918254980037</c:v>
                </c:pt>
                <c:pt idx="83">
                  <c:v>26.966716749359929</c:v>
                </c:pt>
                <c:pt idx="84">
                  <c:v>27.274137568654417</c:v>
                </c:pt>
                <c:pt idx="85">
                  <c:v>27.581181882373443</c:v>
                </c:pt>
                <c:pt idx="86">
                  <c:v>27.887850849738459</c:v>
                </c:pt>
                <c:pt idx="87">
                  <c:v>28.194145619732954</c:v>
                </c:pt>
                <c:pt idx="88">
                  <c:v>28.500067331152707</c:v>
                </c:pt>
                <c:pt idx="89">
                  <c:v>28.805617112655778</c:v>
                </c:pt>
                <c:pt idx="90">
                  <c:v>29.110796082812257</c:v>
                </c:pt>
                <c:pt idx="91">
                  <c:v>29.415605350153772</c:v>
                </c:pt>
                <c:pt idx="92">
                  <c:v>29.720046013222738</c:v>
                </c:pt>
                <c:pt idx="93">
                  <c:v>30.02411916062141</c:v>
                </c:pt>
                <c:pt idx="94">
                  <c:v>30.327825871060686</c:v>
                </c:pt>
                <c:pt idx="95">
                  <c:v>30.631167213408709</c:v>
                </c:pt>
                <c:pt idx="96">
                  <c:v>30.934144246739262</c:v>
                </c:pt>
                <c:pt idx="97">
                  <c:v>31.236758020379948</c:v>
                </c:pt>
                <c:pt idx="98">
                  <c:v>31.539009573960193</c:v>
                </c:pt>
                <c:pt idx="99">
                  <c:v>31.840899937459039</c:v>
                </c:pt>
                <c:pt idx="100">
                  <c:v>32.142430131252773</c:v>
                </c:pt>
                <c:pt idx="101">
                  <c:v>32.443601166162381</c:v>
                </c:pt>
                <c:pt idx="102">
                  <c:v>32.744414043500818</c:v>
                </c:pt>
                <c:pt idx="103">
                  <c:v>33.044869755120125</c:v>
                </c:pt>
                <c:pt idx="104">
                  <c:v>33.34496928345839</c:v>
                </c:pt>
                <c:pt idx="105">
                  <c:v>33.644713601586538</c:v>
                </c:pt>
                <c:pt idx="106">
                  <c:v>33.944103673255029</c:v>
                </c:pt>
                <c:pt idx="107">
                  <c:v>34.243140452940345</c:v>
                </c:pt>
                <c:pt idx="108">
                  <c:v>34.541824885891394</c:v>
                </c:pt>
                <c:pt idx="109">
                  <c:v>34.840157908175783</c:v>
                </c:pt>
                <c:pt idx="110">
                  <c:v>35.138140446725942</c:v>
                </c:pt>
                <c:pt idx="111">
                  <c:v>35.435773419385157</c:v>
                </c:pt>
                <c:pt idx="112">
                  <c:v>35.733057734953476</c:v>
                </c:pt>
                <c:pt idx="113">
                  <c:v>36.029994293233521</c:v>
                </c:pt>
                <c:pt idx="114">
                  <c:v>36.326583985076198</c:v>
                </c:pt>
                <c:pt idx="115">
                  <c:v>36.622827692426284</c:v>
                </c:pt>
                <c:pt idx="116">
                  <c:v>36.918726288367978</c:v>
                </c:pt>
                <c:pt idx="117">
                  <c:v>37.214280637170319</c:v>
                </c:pt>
                <c:pt idx="118">
                  <c:v>37.509491594332538</c:v>
                </c:pt>
                <c:pt idx="119">
                  <c:v>37.804360006629345</c:v>
                </c:pt>
                <c:pt idx="120">
                  <c:v>38.098886712156123</c:v>
                </c:pt>
                <c:pt idx="121">
                  <c:v>38.393072540374064</c:v>
                </c:pt>
                <c:pt idx="122">
                  <c:v>38.686918312155264</c:v>
                </c:pt>
                <c:pt idx="123">
                  <c:v>38.980424839827712</c:v>
                </c:pt>
                <c:pt idx="124">
                  <c:v>39.273592927220285</c:v>
                </c:pt>
                <c:pt idx="125">
                  <c:v>39.566423369707643</c:v>
                </c:pt>
                <c:pt idx="126">
                  <c:v>39.858916954255079</c:v>
                </c:pt>
                <c:pt idx="127">
                  <c:v>40.151074459463381</c:v>
                </c:pt>
                <c:pt idx="128">
                  <c:v>40.442896655613595</c:v>
                </c:pt>
                <c:pt idx="129">
                  <c:v>40.734384304711767</c:v>
                </c:pt>
                <c:pt idx="130">
                  <c:v>41.025538160533692</c:v>
                </c:pt>
                <c:pt idx="131">
                  <c:v>41.316358968669576</c:v>
                </c:pt>
                <c:pt idx="132">
                  <c:v>41.606847466568723</c:v>
                </c:pt>
                <c:pt idx="133">
                  <c:v>41.897004383584182</c:v>
                </c:pt>
                <c:pt idx="134">
                  <c:v>42.186830441017356</c:v>
                </c:pt>
                <c:pt idx="135">
                  <c:v>42.476326352162637</c:v>
                </c:pt>
                <c:pt idx="136">
                  <c:v>42.765492822351995</c:v>
                </c:pt>
                <c:pt idx="137">
                  <c:v>43.054330548999573</c:v>
                </c:pt>
                <c:pt idx="138">
                  <c:v>43.342840221646277</c:v>
                </c:pt>
                <c:pt idx="139">
                  <c:v>43.631022522004336</c:v>
                </c:pt>
                <c:pt idx="140">
                  <c:v>43.918878124001921</c:v>
                </c:pt>
                <c:pt idx="141">
                  <c:v>44.206407693827678</c:v>
                </c:pt>
                <c:pt idx="142">
                  <c:v>44.493611889975355</c:v>
                </c:pt>
                <c:pt idx="143">
                  <c:v>44.78049136328837</c:v>
                </c:pt>
                <c:pt idx="144">
                  <c:v>45.067046757004398</c:v>
                </c:pt>
                <c:pt idx="145">
                  <c:v>45.353278706799991</c:v>
                </c:pt>
                <c:pt idx="146">
                  <c:v>45.639187840835199</c:v>
                </c:pt>
                <c:pt idx="147">
                  <c:v>45.924774779798192</c:v>
                </c:pt>
                <c:pt idx="148">
                  <c:v>46.210040136949893</c:v>
                </c:pt>
                <c:pt idx="149">
                  <c:v>46.494984518168664</c:v>
                </c:pt>
                <c:pt idx="150">
                  <c:v>46.779608521994966</c:v>
                </c:pt>
                <c:pt idx="151">
                  <c:v>47.063912739676056</c:v>
                </c:pt>
                <c:pt idx="152">
                  <c:v>47.34789775521071</c:v>
                </c:pt>
                <c:pt idx="153">
                  <c:v>47.631564145393966</c:v>
                </c:pt>
                <c:pt idx="154">
                  <c:v>47.914912479861869</c:v>
                </c:pt>
                <c:pt idx="155">
                  <c:v>48.197943321136258</c:v>
                </c:pt>
                <c:pt idx="156">
                  <c:v>48.480657224669592</c:v>
                </c:pt>
                <c:pt idx="157">
                  <c:v>48.763054738889764</c:v>
                </c:pt>
                <c:pt idx="158">
                  <c:v>49.045136405244953</c:v>
                </c:pt>
                <c:pt idx="159">
                  <c:v>49.326902758248522</c:v>
                </c:pt>
                <c:pt idx="160">
                  <c:v>49.608354325523919</c:v>
                </c:pt>
                <c:pt idx="161">
                  <c:v>49.889491627849623</c:v>
                </c:pt>
                <c:pt idx="162">
                  <c:v>50.170315179204088</c:v>
                </c:pt>
                <c:pt idx="163">
                  <c:v>50.450825486810743</c:v>
                </c:pt>
                <c:pt idx="164">
                  <c:v>50.731023051183008</c:v>
                </c:pt>
                <c:pt idx="165">
                  <c:v>51.010908366169346</c:v>
                </c:pt>
                <c:pt idx="166">
                  <c:v>51.290481918998303</c:v>
                </c:pt>
                <c:pt idx="167">
                  <c:v>51.569744190323632</c:v>
                </c:pt>
                <c:pt idx="168">
                  <c:v>51.848695654269399</c:v>
                </c:pt>
                <c:pt idx="169">
                  <c:v>52.127336778475147</c:v>
                </c:pt>
                <c:pt idx="170">
                  <c:v>52.40566802414105</c:v>
                </c:pt>
                <c:pt idx="171">
                  <c:v>52.683689846073122</c:v>
                </c:pt>
                <c:pt idx="172">
                  <c:v>52.961402692728427</c:v>
                </c:pt>
                <c:pt idx="173">
                  <c:v>53.23880700626033</c:v>
                </c:pt>
                <c:pt idx="174">
                  <c:v>53.515903222563765</c:v>
                </c:pt>
                <c:pt idx="175">
                  <c:v>53.79269177132052</c:v>
                </c:pt>
                <c:pt idx="176">
                  <c:v>54.069173076044542</c:v>
                </c:pt>
                <c:pt idx="177">
                  <c:v>54.345347554127265</c:v>
                </c:pt>
                <c:pt idx="178">
                  <c:v>54.621215616882957</c:v>
                </c:pt>
                <c:pt idx="179">
                  <c:v>54.896777669594066</c:v>
                </c:pt>
                <c:pt idx="180">
                  <c:v>55.172034111556634</c:v>
                </c:pt>
                <c:pt idx="181">
                  <c:v>55.446985336125643</c:v>
                </c:pt>
                <c:pt idx="182">
                  <c:v>55.72163173076045</c:v>
                </c:pt>
                <c:pt idx="183">
                  <c:v>55.995973677070197</c:v>
                </c:pt>
                <c:pt idx="184">
                  <c:v>56.270011550859216</c:v>
                </c:pt>
                <c:pt idx="185">
                  <c:v>56.543745722172481</c:v>
                </c:pt>
                <c:pt idx="186">
                  <c:v>56.817176555341049</c:v>
                </c:pt>
                <c:pt idx="187">
                  <c:v>57.090304409027482</c:v>
                </c:pt>
                <c:pt idx="188">
                  <c:v>57.363129636271317</c:v>
                </c:pt>
                <c:pt idx="189">
                  <c:v>57.63565258453449</c:v>
                </c:pt>
                <c:pt idx="190">
                  <c:v>57.907873595746793</c:v>
                </c:pt>
                <c:pt idx="191">
                  <c:v>58.179793006351318</c:v>
                </c:pt>
                <c:pt idx="192">
                  <c:v>58.451411147349894</c:v>
                </c:pt>
                <c:pt idx="193">
                  <c:v>58.722728344348496</c:v>
                </c:pt>
                <c:pt idx="194">
                  <c:v>58.993744917602697</c:v>
                </c:pt>
                <c:pt idx="195">
                  <c:v>59.264461182063044</c:v>
                </c:pt>
                <c:pt idx="196">
                  <c:v>59.534877447420477</c:v>
                </c:pt>
                <c:pt idx="197">
                  <c:v>59.804994018151696</c:v>
                </c:pt>
                <c:pt idx="198">
                  <c:v>60.074811193564507</c:v>
                </c:pt>
                <c:pt idx="199">
                  <c:v>60.344329267843193</c:v>
                </c:pt>
                <c:pt idx="200">
                  <c:v>60.613548530093794</c:v>
                </c:pt>
                <c:pt idx="201">
                  <c:v>60.882469264389414</c:v>
                </c:pt>
                <c:pt idx="202">
                  <c:v>61.151091749815485</c:v>
                </c:pt>
                <c:pt idx="203">
                  <c:v>61.419416260514993</c:v>
                </c:pt>
                <c:pt idx="204">
                  <c:v>61.68744306573366</c:v>
                </c:pt>
                <c:pt idx="205">
                  <c:v>61.955172429865122</c:v>
                </c:pt>
                <c:pt idx="206">
                  <c:v>62.222604612496056</c:v>
                </c:pt>
                <c:pt idx="207">
                  <c:v>62.489739868451252</c:v>
                </c:pt>
                <c:pt idx="208">
                  <c:v>62.756578447838642</c:v>
                </c:pt>
                <c:pt idx="209">
                  <c:v>63.023120596094309</c:v>
                </c:pt>
                <c:pt idx="210">
                  <c:v>63.289366554027417</c:v>
                </c:pt>
                <c:pt idx="211">
                  <c:v>63.555316557865112</c:v>
                </c:pt>
                <c:pt idx="212">
                  <c:v>63.820970839297352</c:v>
                </c:pt>
                <c:pt idx="213">
                  <c:v>64.086329625521685</c:v>
                </c:pt>
                <c:pt idx="214">
                  <c:v>64.351393139287978</c:v>
                </c:pt>
                <c:pt idx="215">
                  <c:v>64.616161598943066</c:v>
                </c:pt>
                <c:pt idx="216">
                  <c:v>64.880635218475334</c:v>
                </c:pt>
                <c:pt idx="217">
                  <c:v>65.14481420755925</c:v>
                </c:pt>
                <c:pt idx="218">
                  <c:v>65.408698771599845</c:v>
                </c:pt>
                <c:pt idx="219">
                  <c:v>65.672289111777033</c:v>
                </c:pt>
                <c:pt idx="220">
                  <c:v>65.935585425089968</c:v>
                </c:pt>
                <c:pt idx="221">
                  <c:v>66.198587904401236</c:v>
                </c:pt>
                <c:pt idx="222">
                  <c:v>66.461296738480996</c:v>
                </c:pt>
                <c:pt idx="223">
                  <c:v>66.723712112051061</c:v>
                </c:pt>
                <c:pt idx="224">
                  <c:v>66.985834205828851</c:v>
                </c:pt>
                <c:pt idx="225">
                  <c:v>67.247663196571253</c:v>
                </c:pt>
                <c:pt idx="226">
                  <c:v>67.509199257118439</c:v>
                </c:pt>
                <c:pt idx="227">
                  <c:v>67.77044255643753</c:v>
                </c:pt>
                <c:pt idx="228">
                  <c:v>68.031393259666217</c:v>
                </c:pt>
                <c:pt idx="229">
                  <c:v>68.292051528156207</c:v>
                </c:pt>
                <c:pt idx="230">
                  <c:v>68.552417519516638</c:v>
                </c:pt>
                <c:pt idx="231">
                  <c:v>68.812491387657346</c:v>
                </c:pt>
                <c:pt idx="232">
                  <c:v>69.072273282832057</c:v>
                </c:pt>
                <c:pt idx="233">
                  <c:v>69.331763351681403</c:v>
                </c:pt>
                <c:pt idx="234">
                  <c:v>69.59096173727589</c:v>
                </c:pt>
                <c:pt idx="235">
                  <c:v>69.849868579158723</c:v>
                </c:pt>
                <c:pt idx="236">
                  <c:v>70.108484013388491</c:v>
                </c:pt>
                <c:pt idx="237">
                  <c:v>70.36680817258177</c:v>
                </c:pt>
                <c:pt idx="238">
                  <c:v>70.624841185955574</c:v>
                </c:pt>
                <c:pt idx="239">
                  <c:v>70.882583179369661</c:v>
                </c:pt>
                <c:pt idx="240">
                  <c:v>71.140034275368762</c:v>
                </c:pt>
                <c:pt idx="241">
                  <c:v>71.397194593224611</c:v>
                </c:pt>
                <c:pt idx="242">
                  <c:v>71.654064248977903</c:v>
                </c:pt>
                <c:pt idx="243">
                  <c:v>71.910643355480062</c:v>
                </c:pt>
                <c:pt idx="244">
                  <c:v>72.166932022434921</c:v>
                </c:pt>
                <c:pt idx="245">
                  <c:v>72.422930356440176</c:v>
                </c:pt>
                <c:pt idx="246">
                  <c:v>72.678638461028797</c:v>
                </c:pt>
                <c:pt idx="247">
                  <c:v>72.934056436710208</c:v>
                </c:pt>
                <c:pt idx="248">
                  <c:v>73.189184381011387</c:v>
                </c:pt>
                <c:pt idx="249">
                  <c:v>73.444022388517723</c:v>
                </c:pt>
                <c:pt idx="250">
                  <c:v>73.698570550913828</c:v>
                </c:pt>
                <c:pt idx="251">
                  <c:v>73.952828957024096</c:v>
                </c:pt>
                <c:pt idx="252">
                  <c:v>74.206797692853172</c:v>
                </c:pt>
                <c:pt idx="253">
                  <c:v>74.460476841626189</c:v>
                </c:pt>
                <c:pt idx="254">
                  <c:v>74.713866483828937</c:v>
                </c:pt>
                <c:pt idx="255">
                  <c:v>74.966966697247756</c:v>
                </c:pt>
                <c:pt idx="256">
                  <c:v>75.219777557009365</c:v>
                </c:pt>
                <c:pt idx="257">
                  <c:v>75.472299135620446</c:v>
                </c:pt>
                <c:pt idx="258">
                  <c:v>75.7245315030071</c:v>
                </c:pt>
                <c:pt idx="259">
                  <c:v>75.976474726554073</c:v>
                </c:pt>
                <c:pt idx="260">
                  <c:v>76.228128871143909</c:v>
                </c:pt>
                <c:pt idx="261">
                  <c:v>76.479493999195796</c:v>
                </c:pt>
                <c:pt idx="262">
                  <c:v>76.730570170704368</c:v>
                </c:pt>
                <c:pt idx="263">
                  <c:v>76.981357443278185</c:v>
                </c:pt>
                <c:pt idx="264">
                  <c:v>77.231855872178159</c:v>
                </c:pt>
                <c:pt idx="265">
                  <c:v>77.482065510355696</c:v>
                </c:pt>
                <c:pt idx="266">
                  <c:v>77.731986408490712</c:v>
                </c:pt>
                <c:pt idx="267">
                  <c:v>77.981618615029447</c:v>
                </c:pt>
                <c:pt idx="268">
                  <c:v>78.23096217622205</c:v>
                </c:pt>
                <c:pt idx="269">
                  <c:v>78.480017136160043</c:v>
                </c:pt>
                <c:pt idx="270">
                  <c:v>78.728783536813538</c:v>
                </c:pt>
              </c:numCache>
            </c:numRef>
          </c:xVal>
          <c:yVal>
            <c:numRef>
              <c:f>'17ft'!$G$19:$G$289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'17ft'!$H$18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0.34384378103556984</c:v>
                </c:pt>
                <c:pt idx="2">
                  <c:v>0.68717332780179174</c:v>
                </c:pt>
                <c:pt idx="3">
                  <c:v>1.0299908683409891</c:v>
                </c:pt>
                <c:pt idx="4">
                  <c:v>1.3722986144986953</c:v>
                </c:pt>
                <c:pt idx="5">
                  <c:v>1.7140987620286805</c:v>
                </c:pt>
                <c:pt idx="6">
                  <c:v>2.0553934906968214</c:v>
                </c:pt>
                <c:pt idx="7">
                  <c:v>2.3961849643838278</c:v>
                </c:pt>
                <c:pt idx="8">
                  <c:v>2.7364753311868446</c:v>
                </c:pt>
                <c:pt idx="9">
                  <c:v>3.0762667235199417</c:v>
                </c:pt>
                <c:pt idx="10">
                  <c:v>3.4155612582135069</c:v>
                </c:pt>
                <c:pt idx="11">
                  <c:v>3.7543610366125595</c:v>
                </c:pt>
                <c:pt idx="12">
                  <c:v>4.0926681446739934</c:v>
                </c:pt>
                <c:pt idx="13">
                  <c:v>4.43048465306277</c:v>
                </c:pt>
                <c:pt idx="14">
                  <c:v>4.7678126172470723</c:v>
                </c:pt>
                <c:pt idx="15">
                  <c:v>5.1046540775924356</c:v>
                </c:pt>
                <c:pt idx="16">
                  <c:v>5.4410110594548655</c:v>
                </c:pt>
                <c:pt idx="17">
                  <c:v>5.7768855732729616</c:v>
                </c:pt>
                <c:pt idx="18">
                  <c:v>6.1122796146590606</c:v>
                </c:pt>
                <c:pt idx="19">
                  <c:v>6.4471951644894059</c:v>
                </c:pt>
                <c:pt idx="20">
                  <c:v>6.7816341889933645</c:v>
                </c:pt>
                <c:pt idx="21">
                  <c:v>7.1155986398417017</c:v>
                </c:pt>
                <c:pt idx="22">
                  <c:v>7.4490904542339269</c:v>
                </c:pt>
                <c:pt idx="23">
                  <c:v>7.7821115549847217</c:v>
                </c:pt>
                <c:pt idx="24">
                  <c:v>8.1146638506094693</c:v>
                </c:pt>
                <c:pt idx="25">
                  <c:v>8.4467492354088876</c:v>
                </c:pt>
                <c:pt idx="26">
                  <c:v>8.7783695895527902</c:v>
                </c:pt>
                <c:pt idx="27">
                  <c:v>9.1095267791629819</c:v>
                </c:pt>
                <c:pt idx="28">
                  <c:v>9.4402226563952976</c:v>
                </c:pt>
                <c:pt idx="29">
                  <c:v>9.7704590595208085</c:v>
                </c:pt>
                <c:pt idx="30">
                  <c:v>10.100237813006196</c:v>
                </c:pt>
                <c:pt idx="31">
                  <c:v>10.429560727593309</c:v>
                </c:pt>
                <c:pt idx="32">
                  <c:v>10.758429600377919</c:v>
                </c:pt>
                <c:pt idx="33">
                  <c:v>11.086846214887691</c:v>
                </c:pt>
                <c:pt idx="34">
                  <c:v>11.41481234115936</c:v>
                </c:pt>
                <c:pt idx="35">
                  <c:v>11.742329735815151</c:v>
                </c:pt>
                <c:pt idx="36">
                  <c:v>12.069400142138441</c:v>
                </c:pt>
                <c:pt idx="37">
                  <c:v>12.396025290148675</c:v>
                </c:pt>
                <c:pt idx="38">
                  <c:v>12.722206896675544</c:v>
                </c:pt>
                <c:pt idx="39">
                  <c:v>13.047946665432452</c:v>
                </c:pt>
                <c:pt idx="40">
                  <c:v>13.373246287089261</c:v>
                </c:pt>
                <c:pt idx="41">
                  <c:v>13.698107439344344</c:v>
                </c:pt>
                <c:pt idx="42">
                  <c:v>14.022531786995948</c:v>
                </c:pt>
                <c:pt idx="43">
                  <c:v>14.346520982012875</c:v>
                </c:pt>
                <c:pt idx="44">
                  <c:v>14.670076663604499</c:v>
                </c:pt>
                <c:pt idx="45">
                  <c:v>14.993200458290138</c:v>
                </c:pt>
                <c:pt idx="46">
                  <c:v>15.315893979967758</c:v>
                </c:pt>
                <c:pt idx="47">
                  <c:v>15.638158829982062</c:v>
                </c:pt>
                <c:pt idx="48">
                  <c:v>15.959996597191953</c:v>
                </c:pt>
                <c:pt idx="49">
                  <c:v>16.28140885803737</c:v>
                </c:pt>
                <c:pt idx="50">
                  <c:v>16.602397176605532</c:v>
                </c:pt>
                <c:pt idx="51">
                  <c:v>16.922963104696599</c:v>
                </c:pt>
                <c:pt idx="52">
                  <c:v>17.243108181888726</c:v>
                </c:pt>
                <c:pt idx="53">
                  <c:v>17.562833935602558</c:v>
                </c:pt>
                <c:pt idx="54">
                  <c:v>17.882141881165172</c:v>
                </c:pt>
                <c:pt idx="55">
                  <c:v>18.201033521873448</c:v>
                </c:pt>
                <c:pt idx="56">
                  <c:v>18.519510349056912</c:v>
                </c:pt>
                <c:pt idx="57">
                  <c:v>18.837573842140031</c:v>
                </c:pt>
                <c:pt idx="58">
                  <c:v>19.155225468704007</c:v>
                </c:pt>
                <c:pt idx="59">
                  <c:v>19.472466684548039</c:v>
                </c:pt>
                <c:pt idx="60">
                  <c:v>19.789298933750089</c:v>
                </c:pt>
                <c:pt idx="61">
                  <c:v>20.105723648727153</c:v>
                </c:pt>
                <c:pt idx="62">
                  <c:v>20.421742250295043</c:v>
                </c:pt>
                <c:pt idx="63">
                  <c:v>20.737356147727709</c:v>
                </c:pt>
                <c:pt idx="64">
                  <c:v>21.052566738816068</c:v>
                </c:pt>
                <c:pt idx="65">
                  <c:v>21.367375409926407</c:v>
                </c:pt>
                <c:pt idx="66">
                  <c:v>21.681783536058308</c:v>
                </c:pt>
                <c:pt idx="67">
                  <c:v>21.995792480902164</c:v>
                </c:pt>
                <c:pt idx="68">
                  <c:v>22.309403596896242</c:v>
                </c:pt>
                <c:pt idx="69">
                  <c:v>22.622618225283336</c:v>
                </c:pt>
                <c:pt idx="70">
                  <c:v>22.935437696167007</c:v>
                </c:pt>
                <c:pt idx="71">
                  <c:v>23.247863328567423</c:v>
                </c:pt>
                <c:pt idx="72">
                  <c:v>23.55989643047679</c:v>
                </c:pt>
                <c:pt idx="73">
                  <c:v>23.871538298914427</c:v>
                </c:pt>
                <c:pt idx="74">
                  <c:v>24.18279021998142</c:v>
                </c:pt>
                <c:pt idx="75">
                  <c:v>24.493653468914953</c:v>
                </c:pt>
                <c:pt idx="76">
                  <c:v>24.804129310142248</c:v>
                </c:pt>
                <c:pt idx="77">
                  <c:v>25.114218997334167</c:v>
                </c:pt>
                <c:pt idx="78">
                  <c:v>25.423923773458462</c:v>
                </c:pt>
                <c:pt idx="79">
                  <c:v>25.733244870832699</c:v>
                </c:pt>
                <c:pt idx="80">
                  <c:v>26.042183511176841</c:v>
                </c:pt>
                <c:pt idx="81">
                  <c:v>26.350740905665528</c:v>
                </c:pt>
                <c:pt idx="82">
                  <c:v>26.658918254980037</c:v>
                </c:pt>
                <c:pt idx="83">
                  <c:v>26.966716749359929</c:v>
                </c:pt>
                <c:pt idx="84">
                  <c:v>27.274137568654417</c:v>
                </c:pt>
                <c:pt idx="85">
                  <c:v>27.581181882373443</c:v>
                </c:pt>
                <c:pt idx="86">
                  <c:v>27.887850849738459</c:v>
                </c:pt>
                <c:pt idx="87">
                  <c:v>28.194145619732954</c:v>
                </c:pt>
                <c:pt idx="88">
                  <c:v>28.500067331152707</c:v>
                </c:pt>
                <c:pt idx="89">
                  <c:v>28.805617112655778</c:v>
                </c:pt>
                <c:pt idx="90">
                  <c:v>29.110796082812257</c:v>
                </c:pt>
                <c:pt idx="91">
                  <c:v>29.415605350153772</c:v>
                </c:pt>
                <c:pt idx="92">
                  <c:v>29.720046013222738</c:v>
                </c:pt>
                <c:pt idx="93">
                  <c:v>30.02411916062141</c:v>
                </c:pt>
                <c:pt idx="94">
                  <c:v>30.327825871060686</c:v>
                </c:pt>
                <c:pt idx="95">
                  <c:v>30.631167213408709</c:v>
                </c:pt>
                <c:pt idx="96">
                  <c:v>30.934144246739262</c:v>
                </c:pt>
                <c:pt idx="97">
                  <c:v>31.236758020379948</c:v>
                </c:pt>
                <c:pt idx="98">
                  <c:v>31.539009573960193</c:v>
                </c:pt>
                <c:pt idx="99">
                  <c:v>31.840899937459039</c:v>
                </c:pt>
                <c:pt idx="100">
                  <c:v>32.142430131252773</c:v>
                </c:pt>
                <c:pt idx="101">
                  <c:v>32.443601166162381</c:v>
                </c:pt>
                <c:pt idx="102">
                  <c:v>32.744414043500818</c:v>
                </c:pt>
                <c:pt idx="103">
                  <c:v>33.044869755120125</c:v>
                </c:pt>
                <c:pt idx="104">
                  <c:v>33.34496928345839</c:v>
                </c:pt>
                <c:pt idx="105">
                  <c:v>33.644713601586538</c:v>
                </c:pt>
                <c:pt idx="106">
                  <c:v>33.944103673255029</c:v>
                </c:pt>
                <c:pt idx="107">
                  <c:v>34.243140452940345</c:v>
                </c:pt>
                <c:pt idx="108">
                  <c:v>34.541824885891394</c:v>
                </c:pt>
                <c:pt idx="109">
                  <c:v>34.840157908175783</c:v>
                </c:pt>
                <c:pt idx="110">
                  <c:v>35.138140446725942</c:v>
                </c:pt>
                <c:pt idx="111">
                  <c:v>35.435773419385157</c:v>
                </c:pt>
                <c:pt idx="112">
                  <c:v>35.733057734953476</c:v>
                </c:pt>
                <c:pt idx="113">
                  <c:v>36.029994293233521</c:v>
                </c:pt>
                <c:pt idx="114">
                  <c:v>36.326583985076198</c:v>
                </c:pt>
                <c:pt idx="115">
                  <c:v>36.622827692426284</c:v>
                </c:pt>
                <c:pt idx="116">
                  <c:v>36.918726288367978</c:v>
                </c:pt>
                <c:pt idx="117">
                  <c:v>37.214280637170319</c:v>
                </c:pt>
                <c:pt idx="118">
                  <c:v>37.509491594332538</c:v>
                </c:pt>
                <c:pt idx="119">
                  <c:v>37.804360006629345</c:v>
                </c:pt>
                <c:pt idx="120">
                  <c:v>38.098886712156123</c:v>
                </c:pt>
                <c:pt idx="121">
                  <c:v>38.393072540374064</c:v>
                </c:pt>
                <c:pt idx="122">
                  <c:v>38.686918312155264</c:v>
                </c:pt>
                <c:pt idx="123">
                  <c:v>38.980424839827712</c:v>
                </c:pt>
                <c:pt idx="124">
                  <c:v>39.273592927220285</c:v>
                </c:pt>
                <c:pt idx="125">
                  <c:v>39.566423369707643</c:v>
                </c:pt>
                <c:pt idx="126">
                  <c:v>39.858916954255079</c:v>
                </c:pt>
                <c:pt idx="127">
                  <c:v>40.151074459463381</c:v>
                </c:pt>
                <c:pt idx="128">
                  <c:v>40.442896655613595</c:v>
                </c:pt>
                <c:pt idx="129">
                  <c:v>40.734384304711767</c:v>
                </c:pt>
                <c:pt idx="130">
                  <c:v>41.025538160533692</c:v>
                </c:pt>
                <c:pt idx="131">
                  <c:v>41.316358968669576</c:v>
                </c:pt>
                <c:pt idx="132">
                  <c:v>41.606847466568723</c:v>
                </c:pt>
                <c:pt idx="133">
                  <c:v>41.897004383584182</c:v>
                </c:pt>
                <c:pt idx="134">
                  <c:v>42.186830441017356</c:v>
                </c:pt>
                <c:pt idx="135">
                  <c:v>42.476326352162637</c:v>
                </c:pt>
                <c:pt idx="136">
                  <c:v>42.765492822351995</c:v>
                </c:pt>
                <c:pt idx="137">
                  <c:v>43.054330548999573</c:v>
                </c:pt>
                <c:pt idx="138">
                  <c:v>43.342840221646277</c:v>
                </c:pt>
                <c:pt idx="139">
                  <c:v>43.631022522004336</c:v>
                </c:pt>
                <c:pt idx="140">
                  <c:v>43.918878124001921</c:v>
                </c:pt>
                <c:pt idx="141">
                  <c:v>44.206407693827678</c:v>
                </c:pt>
                <c:pt idx="142">
                  <c:v>44.493611889975355</c:v>
                </c:pt>
                <c:pt idx="143">
                  <c:v>44.78049136328837</c:v>
                </c:pt>
                <c:pt idx="144">
                  <c:v>45.067046757004398</c:v>
                </c:pt>
                <c:pt idx="145">
                  <c:v>45.353278706799991</c:v>
                </c:pt>
                <c:pt idx="146">
                  <c:v>45.639187840835199</c:v>
                </c:pt>
                <c:pt idx="147">
                  <c:v>45.924774779798192</c:v>
                </c:pt>
                <c:pt idx="148">
                  <c:v>46.210040136949893</c:v>
                </c:pt>
                <c:pt idx="149">
                  <c:v>46.494984518168664</c:v>
                </c:pt>
                <c:pt idx="150">
                  <c:v>46.779608521994966</c:v>
                </c:pt>
                <c:pt idx="151">
                  <c:v>47.063912739676056</c:v>
                </c:pt>
                <c:pt idx="152">
                  <c:v>47.34789775521071</c:v>
                </c:pt>
                <c:pt idx="153">
                  <c:v>47.631564145393966</c:v>
                </c:pt>
                <c:pt idx="154">
                  <c:v>47.914912479861869</c:v>
                </c:pt>
                <c:pt idx="155">
                  <c:v>48.197943321136258</c:v>
                </c:pt>
                <c:pt idx="156">
                  <c:v>48.480657224669592</c:v>
                </c:pt>
                <c:pt idx="157">
                  <c:v>48.763054738889764</c:v>
                </c:pt>
                <c:pt idx="158">
                  <c:v>49.045136405244953</c:v>
                </c:pt>
                <c:pt idx="159">
                  <c:v>49.326902758248522</c:v>
                </c:pt>
                <c:pt idx="160">
                  <c:v>49.608354325523919</c:v>
                </c:pt>
                <c:pt idx="161">
                  <c:v>49.889491627849623</c:v>
                </c:pt>
                <c:pt idx="162">
                  <c:v>50.170315179204088</c:v>
                </c:pt>
                <c:pt idx="163">
                  <c:v>50.450825486810743</c:v>
                </c:pt>
                <c:pt idx="164">
                  <c:v>50.731023051183008</c:v>
                </c:pt>
                <c:pt idx="165">
                  <c:v>51.010908366169346</c:v>
                </c:pt>
                <c:pt idx="166">
                  <c:v>51.290481918998303</c:v>
                </c:pt>
                <c:pt idx="167">
                  <c:v>51.569744190323632</c:v>
                </c:pt>
                <c:pt idx="168">
                  <c:v>51.848695654269399</c:v>
                </c:pt>
                <c:pt idx="169">
                  <c:v>52.127336778475147</c:v>
                </c:pt>
                <c:pt idx="170">
                  <c:v>52.40566802414105</c:v>
                </c:pt>
                <c:pt idx="171">
                  <c:v>52.683689846073122</c:v>
                </c:pt>
                <c:pt idx="172">
                  <c:v>52.961402692728427</c:v>
                </c:pt>
                <c:pt idx="173">
                  <c:v>53.23880700626033</c:v>
                </c:pt>
                <c:pt idx="174">
                  <c:v>53.515903222563765</c:v>
                </c:pt>
                <c:pt idx="175">
                  <c:v>53.79269177132052</c:v>
                </c:pt>
                <c:pt idx="176">
                  <c:v>54.069173076044542</c:v>
                </c:pt>
                <c:pt idx="177">
                  <c:v>54.345347554127265</c:v>
                </c:pt>
                <c:pt idx="178">
                  <c:v>54.621215616882957</c:v>
                </c:pt>
                <c:pt idx="179">
                  <c:v>54.896777669594066</c:v>
                </c:pt>
                <c:pt idx="180">
                  <c:v>55.172034111556634</c:v>
                </c:pt>
                <c:pt idx="181">
                  <c:v>55.446985336125643</c:v>
                </c:pt>
                <c:pt idx="182">
                  <c:v>55.72163173076045</c:v>
                </c:pt>
                <c:pt idx="183">
                  <c:v>55.995973677070197</c:v>
                </c:pt>
                <c:pt idx="184">
                  <c:v>56.270011550859216</c:v>
                </c:pt>
                <c:pt idx="185">
                  <c:v>56.543745722172481</c:v>
                </c:pt>
                <c:pt idx="186">
                  <c:v>56.817176555341049</c:v>
                </c:pt>
                <c:pt idx="187">
                  <c:v>57.090304409027482</c:v>
                </c:pt>
                <c:pt idx="188">
                  <c:v>57.363129636271317</c:v>
                </c:pt>
                <c:pt idx="189">
                  <c:v>57.63565258453449</c:v>
                </c:pt>
                <c:pt idx="190">
                  <c:v>57.907873595746793</c:v>
                </c:pt>
                <c:pt idx="191">
                  <c:v>58.179793006351318</c:v>
                </c:pt>
                <c:pt idx="192">
                  <c:v>58.451411147349894</c:v>
                </c:pt>
                <c:pt idx="193">
                  <c:v>58.722728344348496</c:v>
                </c:pt>
                <c:pt idx="194">
                  <c:v>58.993744917602697</c:v>
                </c:pt>
                <c:pt idx="195">
                  <c:v>59.264461182063044</c:v>
                </c:pt>
                <c:pt idx="196">
                  <c:v>59.534877447420477</c:v>
                </c:pt>
                <c:pt idx="197">
                  <c:v>59.804994018151696</c:v>
                </c:pt>
                <c:pt idx="198">
                  <c:v>60.074811193564507</c:v>
                </c:pt>
                <c:pt idx="199">
                  <c:v>60.344329267843193</c:v>
                </c:pt>
                <c:pt idx="200">
                  <c:v>60.613548530093794</c:v>
                </c:pt>
                <c:pt idx="201">
                  <c:v>60.882469264389414</c:v>
                </c:pt>
                <c:pt idx="202">
                  <c:v>61.151091749815485</c:v>
                </c:pt>
                <c:pt idx="203">
                  <c:v>61.419416260514993</c:v>
                </c:pt>
                <c:pt idx="204">
                  <c:v>61.68744306573366</c:v>
                </c:pt>
                <c:pt idx="205">
                  <c:v>61.955172429865122</c:v>
                </c:pt>
                <c:pt idx="206">
                  <c:v>62.222604612496056</c:v>
                </c:pt>
                <c:pt idx="207">
                  <c:v>62.489739868451252</c:v>
                </c:pt>
                <c:pt idx="208">
                  <c:v>62.756578447838642</c:v>
                </c:pt>
                <c:pt idx="209">
                  <c:v>63.023120596094309</c:v>
                </c:pt>
                <c:pt idx="210">
                  <c:v>63.289366554027417</c:v>
                </c:pt>
                <c:pt idx="211">
                  <c:v>63.555316557865112</c:v>
                </c:pt>
                <c:pt idx="212">
                  <c:v>63.820970839297352</c:v>
                </c:pt>
                <c:pt idx="213">
                  <c:v>64.086329625521685</c:v>
                </c:pt>
                <c:pt idx="214">
                  <c:v>64.351393139287978</c:v>
                </c:pt>
                <c:pt idx="215">
                  <c:v>64.616161598943066</c:v>
                </c:pt>
                <c:pt idx="216">
                  <c:v>64.880635218475334</c:v>
                </c:pt>
                <c:pt idx="217">
                  <c:v>65.14481420755925</c:v>
                </c:pt>
                <c:pt idx="218">
                  <c:v>65.408698771599845</c:v>
                </c:pt>
                <c:pt idx="219">
                  <c:v>65.672289111777033</c:v>
                </c:pt>
                <c:pt idx="220">
                  <c:v>65.935585425089968</c:v>
                </c:pt>
                <c:pt idx="221">
                  <c:v>66.198587904401236</c:v>
                </c:pt>
                <c:pt idx="222">
                  <c:v>66.461296738480996</c:v>
                </c:pt>
                <c:pt idx="223">
                  <c:v>66.723712112051061</c:v>
                </c:pt>
                <c:pt idx="224">
                  <c:v>66.985834205828851</c:v>
                </c:pt>
                <c:pt idx="225">
                  <c:v>67.247663196571253</c:v>
                </c:pt>
                <c:pt idx="226">
                  <c:v>67.509199257118439</c:v>
                </c:pt>
                <c:pt idx="227">
                  <c:v>67.77044255643753</c:v>
                </c:pt>
                <c:pt idx="228">
                  <c:v>68.031393259666217</c:v>
                </c:pt>
                <c:pt idx="229">
                  <c:v>68.292051528156207</c:v>
                </c:pt>
                <c:pt idx="230">
                  <c:v>68.552417519516638</c:v>
                </c:pt>
                <c:pt idx="231">
                  <c:v>68.812491387657346</c:v>
                </c:pt>
                <c:pt idx="232">
                  <c:v>69.072273282832057</c:v>
                </c:pt>
                <c:pt idx="233">
                  <c:v>69.331763351681403</c:v>
                </c:pt>
                <c:pt idx="234">
                  <c:v>69.59096173727589</c:v>
                </c:pt>
                <c:pt idx="235">
                  <c:v>69.849868579158723</c:v>
                </c:pt>
                <c:pt idx="236">
                  <c:v>70.108484013388491</c:v>
                </c:pt>
                <c:pt idx="237">
                  <c:v>70.36680817258177</c:v>
                </c:pt>
                <c:pt idx="238">
                  <c:v>70.624841185955574</c:v>
                </c:pt>
                <c:pt idx="239">
                  <c:v>70.882583179369661</c:v>
                </c:pt>
                <c:pt idx="240">
                  <c:v>71.140034275368762</c:v>
                </c:pt>
                <c:pt idx="241">
                  <c:v>71.397194593224611</c:v>
                </c:pt>
                <c:pt idx="242">
                  <c:v>71.654064248977903</c:v>
                </c:pt>
                <c:pt idx="243">
                  <c:v>71.910643355480062</c:v>
                </c:pt>
                <c:pt idx="244">
                  <c:v>72.166932022434921</c:v>
                </c:pt>
                <c:pt idx="245">
                  <c:v>72.422930356440176</c:v>
                </c:pt>
                <c:pt idx="246">
                  <c:v>72.678638461028797</c:v>
                </c:pt>
                <c:pt idx="247">
                  <c:v>72.934056436710208</c:v>
                </c:pt>
                <c:pt idx="248">
                  <c:v>73.189184381011387</c:v>
                </c:pt>
                <c:pt idx="249">
                  <c:v>73.444022388517723</c:v>
                </c:pt>
                <c:pt idx="250">
                  <c:v>73.698570550913828</c:v>
                </c:pt>
                <c:pt idx="251">
                  <c:v>73.952828957024096</c:v>
                </c:pt>
                <c:pt idx="252">
                  <c:v>74.206797692853172</c:v>
                </c:pt>
                <c:pt idx="253">
                  <c:v>74.460476841626189</c:v>
                </c:pt>
                <c:pt idx="254">
                  <c:v>74.713866483828937</c:v>
                </c:pt>
                <c:pt idx="255">
                  <c:v>74.966966697247756</c:v>
                </c:pt>
                <c:pt idx="256">
                  <c:v>75.219777557009365</c:v>
                </c:pt>
                <c:pt idx="257">
                  <c:v>75.472299135620446</c:v>
                </c:pt>
                <c:pt idx="258">
                  <c:v>75.7245315030071</c:v>
                </c:pt>
                <c:pt idx="259">
                  <c:v>75.976474726554073</c:v>
                </c:pt>
                <c:pt idx="260">
                  <c:v>76.228128871143909</c:v>
                </c:pt>
                <c:pt idx="261">
                  <c:v>76.479493999195796</c:v>
                </c:pt>
                <c:pt idx="262">
                  <c:v>76.730570170704368</c:v>
                </c:pt>
                <c:pt idx="263">
                  <c:v>76.981357443278185</c:v>
                </c:pt>
                <c:pt idx="264">
                  <c:v>77.231855872178159</c:v>
                </c:pt>
                <c:pt idx="265">
                  <c:v>77.482065510355696</c:v>
                </c:pt>
                <c:pt idx="266">
                  <c:v>77.731986408490712</c:v>
                </c:pt>
                <c:pt idx="267">
                  <c:v>77.981618615029447</c:v>
                </c:pt>
                <c:pt idx="268">
                  <c:v>78.23096217622205</c:v>
                </c:pt>
                <c:pt idx="269">
                  <c:v>78.480017136160043</c:v>
                </c:pt>
                <c:pt idx="270">
                  <c:v>78.728783536813538</c:v>
                </c:pt>
              </c:numCache>
            </c:numRef>
          </c:xVal>
          <c:yVal>
            <c:numRef>
              <c:f>'17ft'!$H$19:$H$289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80336"/>
        <c:axId val="639880728"/>
      </c:scatterChart>
      <c:valAx>
        <c:axId val="63988033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80728"/>
        <c:crosses val="max"/>
        <c:crossBetween val="midCat"/>
        <c:majorUnit val="2"/>
      </c:valAx>
      <c:valAx>
        <c:axId val="63988072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8033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'18ft'!$E$18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0.34039791116417956</c:v>
                </c:pt>
                <c:pt idx="2">
                  <c:v>0.68029506579210119</c:v>
                </c:pt>
                <c:pt idx="3">
                  <c:v>1.0196935787876993</c:v>
                </c:pt>
                <c:pt idx="4">
                  <c:v>1.3585955498857052</c:v>
                </c:pt>
                <c:pt idx="5">
                  <c:v>1.6970030637481033</c:v>
                </c:pt>
                <c:pt idx="6">
                  <c:v>2.0349181900595523</c:v>
                </c:pt>
                <c:pt idx="7">
                  <c:v>2.3723429836217855</c:v>
                </c:pt>
                <c:pt idx="8">
                  <c:v>2.7092794844470052</c:v>
                </c:pt>
                <c:pt idx="9">
                  <c:v>3.0457297178502807</c:v>
                </c:pt>
                <c:pt idx="10">
                  <c:v>3.3816956945409684</c:v>
                </c:pt>
                <c:pt idx="11">
                  <c:v>3.717179410713161</c:v>
                </c:pt>
                <c:pt idx="12">
                  <c:v>4.0521828481351854</c:v>
                </c:pt>
                <c:pt idx="13">
                  <c:v>4.3867079742381563</c:v>
                </c:pt>
                <c:pt idx="14">
                  <c:v>4.7207567422036014</c:v>
                </c:pt>
                <c:pt idx="15">
                  <c:v>5.0543310910501713</c:v>
                </c:pt>
                <c:pt idx="16">
                  <c:v>5.3874329457194419</c:v>
                </c:pt>
                <c:pt idx="17">
                  <c:v>5.7200642171608296</c:v>
                </c:pt>
                <c:pt idx="18">
                  <c:v>6.0522268024156221</c:v>
                </c:pt>
                <c:pt idx="19">
                  <c:v>6.3839225847001471</c:v>
                </c:pt>
                <c:pt idx="20">
                  <c:v>6.7151534334880791</c:v>
                </c:pt>
                <c:pt idx="21">
                  <c:v>7.0459212045919077</c:v>
                </c:pt>
                <c:pt idx="22">
                  <c:v>7.3762277402435732</c:v>
                </c:pt>
                <c:pt idx="23">
                  <c:v>7.7060748691742766</c:v>
                </c:pt>
                <c:pt idx="24">
                  <c:v>8.0354644066934906</c:v>
                </c:pt>
                <c:pt idx="25">
                  <c:v>8.3643981547671622</c:v>
                </c:pt>
                <c:pt idx="26">
                  <c:v>8.692877902095141</c:v>
                </c:pt>
                <c:pt idx="27">
                  <c:v>9.0209054241878182</c:v>
                </c:pt>
                <c:pt idx="28">
                  <c:v>9.3484824834420159</c:v>
                </c:pt>
                <c:pt idx="29">
                  <c:v>9.6756108292161187</c:v>
                </c:pt>
                <c:pt idx="30">
                  <c:v>10.002292197904458</c:v>
                </c:pt>
                <c:pt idx="31">
                  <c:v>10.328528313010972</c:v>
                </c:pt>
                <c:pt idx="32">
                  <c:v>10.654320885222143</c:v>
                </c:pt>
                <c:pt idx="33">
                  <c:v>10.979671612479228</c:v>
                </c:pt>
                <c:pt idx="34">
                  <c:v>11.304582180049783</c:v>
                </c:pt>
                <c:pt idx="35">
                  <c:v>11.629054260598506</c:v>
                </c:pt>
                <c:pt idx="36">
                  <c:v>11.9530895142574</c:v>
                </c:pt>
                <c:pt idx="37">
                  <c:v>12.276689588695264</c:v>
                </c:pt>
                <c:pt idx="38">
                  <c:v>12.599856119186532</c:v>
                </c:pt>
                <c:pt idx="39">
                  <c:v>12.922590728679456</c:v>
                </c:pt>
                <c:pt idx="40">
                  <c:v>13.244895027863667</c:v>
                </c:pt>
                <c:pt idx="41">
                  <c:v>13.566770615237084</c:v>
                </c:pt>
                <c:pt idx="42">
                  <c:v>13.888219077172232</c:v>
                </c:pt>
                <c:pt idx="43">
                  <c:v>14.209241987981928</c:v>
                </c:pt>
                <c:pt idx="44">
                  <c:v>14.529840909984387</c:v>
                </c:pt>
                <c:pt idx="45">
                  <c:v>14.850017393567725</c:v>
                </c:pt>
                <c:pt idx="46">
                  <c:v>15.169772977253896</c:v>
                </c:pt>
                <c:pt idx="47">
                  <c:v>15.489109187762043</c:v>
                </c:pt>
                <c:pt idx="48">
                  <c:v>15.808027540071306</c:v>
                </c:pt>
                <c:pt idx="49">
                  <c:v>16.126529537483066</c:v>
                </c:pt>
                <c:pt idx="50">
                  <c:v>16.444616671682649</c:v>
                </c:pt>
                <c:pt idx="51">
                  <c:v>16.762290422800508</c:v>
                </c:pt>
                <c:pt idx="52">
                  <c:v>17.079552259472859</c:v>
                </c:pt>
                <c:pt idx="53">
                  <c:v>17.39640363890183</c:v>
                </c:pt>
                <c:pt idx="54">
                  <c:v>17.712846006915083</c:v>
                </c:pt>
                <c:pt idx="55">
                  <c:v>18.028880798024939</c:v>
                </c:pt>
                <c:pt idx="56">
                  <c:v>18.344509435487041</c:v>
                </c:pt>
                <c:pt idx="57">
                  <c:v>18.659733331358499</c:v>
                </c:pt>
                <c:pt idx="58">
                  <c:v>18.974553886555597</c:v>
                </c:pt>
                <c:pt idx="59">
                  <c:v>19.288972490911014</c:v>
                </c:pt>
                <c:pt idx="60">
                  <c:v>19.602990523230609</c:v>
                </c:pt>
                <c:pt idx="61">
                  <c:v>19.916609351349752</c:v>
                </c:pt>
                <c:pt idx="62">
                  <c:v>20.22983033218922</c:v>
                </c:pt>
                <c:pt idx="63">
                  <c:v>20.54265481181066</c:v>
                </c:pt>
                <c:pt idx="64">
                  <c:v>20.855084125471638</c:v>
                </c:pt>
                <c:pt idx="65">
                  <c:v>21.16711959768028</c:v>
                </c:pt>
                <c:pt idx="66">
                  <c:v>21.478762542249488</c:v>
                </c:pt>
                <c:pt idx="67">
                  <c:v>21.790014262350788</c:v>
                </c:pt>
                <c:pt idx="68">
                  <c:v>22.100876050567773</c:v>
                </c:pt>
                <c:pt idx="69">
                  <c:v>22.411349188949163</c:v>
                </c:pt>
                <c:pt idx="70">
                  <c:v>22.721434949061504</c:v>
                </c:pt>
                <c:pt idx="71">
                  <c:v>23.031134592041496</c:v>
                </c:pt>
                <c:pt idx="72">
                  <c:v>23.34044936864797</c:v>
                </c:pt>
                <c:pt idx="73">
                  <c:v>23.649380519313503</c:v>
                </c:pt>
                <c:pt idx="74">
                  <c:v>23.957929274195703</c:v>
                </c:pt>
                <c:pt idx="75">
                  <c:v>24.266096853228156</c:v>
                </c:pt>
                <c:pt idx="76">
                  <c:v>24.573884466171052</c:v>
                </c:pt>
                <c:pt idx="77">
                  <c:v>24.881293312661477</c:v>
                </c:pt>
                <c:pt idx="78">
                  <c:v>25.188324582263409</c:v>
                </c:pt>
                <c:pt idx="79">
                  <c:v>25.494979454517395</c:v>
                </c:pt>
                <c:pt idx="80">
                  <c:v>25.801259098989945</c:v>
                </c:pt>
                <c:pt idx="81">
                  <c:v>26.107164675322625</c:v>
                </c:pt>
                <c:pt idx="82">
                  <c:v>26.412697333280867</c:v>
                </c:pt>
                <c:pt idx="83">
                  <c:v>26.717858212802508</c:v>
                </c:pt>
                <c:pt idx="84">
                  <c:v>27.022648444046048</c:v>
                </c:pt>
                <c:pt idx="85">
                  <c:v>27.327069147438664</c:v>
                </c:pt>
                <c:pt idx="86">
                  <c:v>27.631121433723944</c:v>
                </c:pt>
                <c:pt idx="87">
                  <c:v>27.934806404009397</c:v>
                </c:pt>
                <c:pt idx="88">
                  <c:v>28.238125149813694</c:v>
                </c:pt>
                <c:pt idx="89">
                  <c:v>28.541078753113695</c:v>
                </c:pt>
                <c:pt idx="90">
                  <c:v>28.843668286391228</c:v>
                </c:pt>
                <c:pt idx="91">
                  <c:v>29.145894812679657</c:v>
                </c:pt>
                <c:pt idx="92">
                  <c:v>29.44775938561023</c:v>
                </c:pt>
                <c:pt idx="93">
                  <c:v>29.749263049458204</c:v>
                </c:pt>
                <c:pt idx="94">
                  <c:v>30.050406839188785</c:v>
                </c:pt>
                <c:pt idx="95">
                  <c:v>30.351191780502859</c:v>
                </c:pt>
                <c:pt idx="96">
                  <c:v>30.651618889882524</c:v>
                </c:pt>
                <c:pt idx="97">
                  <c:v>30.951689174636442</c:v>
                </c:pt>
                <c:pt idx="98">
                  <c:v>31.251403632945014</c:v>
                </c:pt>
                <c:pt idx="99">
                  <c:v>31.550763253905366</c:v>
                </c:pt>
                <c:pt idx="100">
                  <c:v>31.849769017576183</c:v>
                </c:pt>
                <c:pt idx="101">
                  <c:v>32.148421895022366</c:v>
                </c:pt>
                <c:pt idx="102">
                  <c:v>32.446722848359528</c:v>
                </c:pt>
                <c:pt idx="103">
                  <c:v>32.744672830798358</c:v>
                </c:pt>
                <c:pt idx="104">
                  <c:v>33.042272786688805</c:v>
                </c:pt>
                <c:pt idx="105">
                  <c:v>33.33952365156415</c:v>
                </c:pt>
                <c:pt idx="106">
                  <c:v>33.63642635218492</c:v>
                </c:pt>
                <c:pt idx="107">
                  <c:v>33.932981806582688</c:v>
                </c:pt>
                <c:pt idx="108">
                  <c:v>34.229190924103733</c:v>
                </c:pt>
                <c:pt idx="109">
                  <c:v>34.525054605452567</c:v>
                </c:pt>
                <c:pt idx="110">
                  <c:v>34.820573742735377</c:v>
                </c:pt>
                <c:pt idx="111">
                  <c:v>35.115749219503321</c:v>
                </c:pt>
                <c:pt idx="112">
                  <c:v>35.410581910795756</c:v>
                </c:pt>
                <c:pt idx="113">
                  <c:v>35.705072683183317</c:v>
                </c:pt>
                <c:pt idx="114">
                  <c:v>35.999222394810921</c:v>
                </c:pt>
                <c:pt idx="115">
                  <c:v>36.293031895440691</c:v>
                </c:pt>
                <c:pt idx="116">
                  <c:v>36.586502026494763</c:v>
                </c:pt>
                <c:pt idx="117">
                  <c:v>36.87963362109803</c:v>
                </c:pt>
                <c:pt idx="118">
                  <c:v>37.172427504120783</c:v>
                </c:pt>
                <c:pt idx="119">
                  <c:v>37.464884492221287</c:v>
                </c:pt>
                <c:pt idx="120">
                  <c:v>37.757005393888306</c:v>
                </c:pt>
                <c:pt idx="121">
                  <c:v>38.048791009483516</c:v>
                </c:pt>
                <c:pt idx="122">
                  <c:v>38.34024213128388</c:v>
                </c:pt>
                <c:pt idx="123">
                  <c:v>38.631359543523956</c:v>
                </c:pt>
                <c:pt idx="124">
                  <c:v>38.922144022438161</c:v>
                </c:pt>
                <c:pt idx="125">
                  <c:v>39.212596336302937</c:v>
                </c:pt>
                <c:pt idx="126">
                  <c:v>39.502717245478934</c:v>
                </c:pt>
                <c:pt idx="127">
                  <c:v>39.792507502453077</c:v>
                </c:pt>
                <c:pt idx="128">
                  <c:v>40.081967851880641</c:v>
                </c:pt>
                <c:pt idx="129">
                  <c:v>40.371099030627263</c:v>
                </c:pt>
                <c:pt idx="130">
                  <c:v>40.659901767810908</c:v>
                </c:pt>
                <c:pt idx="131">
                  <c:v>40.948376784843816</c:v>
                </c:pt>
                <c:pt idx="132">
                  <c:v>41.236524795474423</c:v>
                </c:pt>
                <c:pt idx="133">
                  <c:v>41.524346505829236</c:v>
                </c:pt>
                <c:pt idx="134">
                  <c:v>41.811842614454676</c:v>
                </c:pt>
                <c:pt idx="135">
                  <c:v>42.099013812358947</c:v>
                </c:pt>
                <c:pt idx="136">
                  <c:v>42.385860783053808</c:v>
                </c:pt>
                <c:pt idx="137">
                  <c:v>42.67238420259639</c:v>
                </c:pt>
                <c:pt idx="138">
                  <c:v>42.958584739630972</c:v>
                </c:pt>
                <c:pt idx="139">
                  <c:v>43.244463055430742</c:v>
                </c:pt>
                <c:pt idx="140">
                  <c:v>43.530019803939553</c:v>
                </c:pt>
                <c:pt idx="141">
                  <c:v>43.81525563181367</c:v>
                </c:pt>
                <c:pt idx="142">
                  <c:v>44.100171178463512</c:v>
                </c:pt>
                <c:pt idx="143">
                  <c:v>44.384767076095365</c:v>
                </c:pt>
                <c:pt idx="144">
                  <c:v>44.669043949753132</c:v>
                </c:pt>
                <c:pt idx="145">
                  <c:v>44.953002417360047</c:v>
                </c:pt>
                <c:pt idx="146">
                  <c:v>45.236643089760413</c:v>
                </c:pt>
                <c:pt idx="147">
                  <c:v>45.519966570761326</c:v>
                </c:pt>
                <c:pt idx="148">
                  <c:v>45.802973457174403</c:v>
                </c:pt>
                <c:pt idx="149">
                  <c:v>46.085664338857534</c:v>
                </c:pt>
                <c:pt idx="150">
                  <c:v>46.368039798756598</c:v>
                </c:pt>
                <c:pt idx="151">
                  <c:v>46.650100412947239</c:v>
                </c:pt>
                <c:pt idx="152">
                  <c:v>46.931846750676613</c:v>
                </c:pt>
                <c:pt idx="153">
                  <c:v>47.21327937440514</c:v>
                </c:pt>
                <c:pt idx="154">
                  <c:v>47.494398839848316</c:v>
                </c:pt>
                <c:pt idx="155">
                  <c:v>47.77520569601846</c:v>
                </c:pt>
                <c:pt idx="156">
                  <c:v>48.055700485266541</c:v>
                </c:pt>
                <c:pt idx="157">
                  <c:v>48.335883743323983</c:v>
                </c:pt>
                <c:pt idx="158">
                  <c:v>48.615755999344479</c:v>
                </c:pt>
                <c:pt idx="159">
                  <c:v>48.895317775945848</c:v>
                </c:pt>
                <c:pt idx="160">
                  <c:v>49.174569589251867</c:v>
                </c:pt>
                <c:pt idx="161">
                  <c:v>49.45351194893415</c:v>
                </c:pt>
                <c:pt idx="162">
                  <c:v>49.732145358254023</c:v>
                </c:pt>
                <c:pt idx="163">
                  <c:v>50.010470314104417</c:v>
                </c:pt>
                <c:pt idx="164">
                  <c:v>50.288487307051781</c:v>
                </c:pt>
                <c:pt idx="165">
                  <c:v>50.566196821378021</c:v>
                </c:pt>
                <c:pt idx="166">
                  <c:v>50.843599335122406</c:v>
                </c:pt>
                <c:pt idx="167">
                  <c:v>51.120695320123545</c:v>
                </c:pt>
                <c:pt idx="168">
                  <c:v>51.397485242061357</c:v>
                </c:pt>
                <c:pt idx="169">
                  <c:v>51.673969560499039</c:v>
                </c:pt>
                <c:pt idx="170">
                  <c:v>51.950148728925072</c:v>
                </c:pt>
                <c:pt idx="171">
                  <c:v>52.226023194795232</c:v>
                </c:pt>
                <c:pt idx="172">
                  <c:v>52.501593399574602</c:v>
                </c:pt>
                <c:pt idx="173">
                  <c:v>52.77685977877961</c:v>
                </c:pt>
                <c:pt idx="174">
                  <c:v>53.05182276202008</c:v>
                </c:pt>
                <c:pt idx="175">
                  <c:v>53.326482773041278</c:v>
                </c:pt>
                <c:pt idx="176">
                  <c:v>53.600840229765986</c:v>
                </c:pt>
                <c:pt idx="177">
                  <c:v>53.874895544336574</c:v>
                </c:pt>
                <c:pt idx="178">
                  <c:v>54.148649123157085</c:v>
                </c:pt>
                <c:pt idx="179">
                  <c:v>54.422101366935323</c:v>
                </c:pt>
                <c:pt idx="180">
                  <c:v>54.695252670724948</c:v>
                </c:pt>
                <c:pt idx="181">
                  <c:v>54.968103423967577</c:v>
                </c:pt>
                <c:pt idx="182">
                  <c:v>55.240654010534904</c:v>
                </c:pt>
                <c:pt idx="183">
                  <c:v>55.512904808770784</c:v>
                </c:pt>
                <c:pt idx="184">
                  <c:v>55.784856191533372</c:v>
                </c:pt>
                <c:pt idx="185">
                  <c:v>56.056508526237195</c:v>
                </c:pt>
                <c:pt idx="186">
                  <c:v>56.327862174895294</c:v>
                </c:pt>
                <c:pt idx="187">
                  <c:v>56.598917494161313</c:v>
                </c:pt>
                <c:pt idx="188">
                  <c:v>56.869674835371598</c:v>
                </c:pt>
                <c:pt idx="189">
                  <c:v>57.140134544587291</c:v>
                </c:pt>
                <c:pt idx="190">
                  <c:v>57.410296962636437</c:v>
                </c:pt>
                <c:pt idx="191">
                  <c:v>57.680162425156041</c:v>
                </c:pt>
                <c:pt idx="192">
                  <c:v>57.949731262634138</c:v>
                </c:pt>
                <c:pt idx="193">
                  <c:v>58.219003800451858</c:v>
                </c:pt>
                <c:pt idx="194">
                  <c:v>58.487980358925455</c:v>
                </c:pt>
                <c:pt idx="195">
                  <c:v>58.756661253348334</c:v>
                </c:pt>
                <c:pt idx="196">
                  <c:v>59.025046794033059</c:v>
                </c:pt>
                <c:pt idx="197">
                  <c:v>59.293137286353335</c:v>
                </c:pt>
                <c:pt idx="198">
                  <c:v>59.560933030785989</c:v>
                </c:pt>
                <c:pt idx="199">
                  <c:v>59.828434322952887</c:v>
                </c:pt>
                <c:pt idx="200">
                  <c:v>60.095641453662864</c:v>
                </c:pt>
                <c:pt idx="201">
                  <c:v>60.362554708953596</c:v>
                </c:pt>
                <c:pt idx="202">
                  <c:v>60.629174370133477</c:v>
                </c:pt>
                <c:pt idx="203">
                  <c:v>60.895500713823417</c:v>
                </c:pt>
                <c:pt idx="204">
                  <c:v>61.161534011998661</c:v>
                </c:pt>
                <c:pt idx="205">
                  <c:v>61.42727453203053</c:v>
                </c:pt>
                <c:pt idx="206">
                  <c:v>61.692722536728127</c:v>
                </c:pt>
                <c:pt idx="207">
                  <c:v>61.957878284380016</c:v>
                </c:pt>
                <c:pt idx="208">
                  <c:v>62.222742028795871</c:v>
                </c:pt>
                <c:pt idx="209">
                  <c:v>62.487314019348041</c:v>
                </c:pt>
                <c:pt idx="210">
                  <c:v>62.751594501013102</c:v>
                </c:pt>
                <c:pt idx="211">
                  <c:v>63.015583714413339</c:v>
                </c:pt>
                <c:pt idx="212">
                  <c:v>63.279281895858183</c:v>
                </c:pt>
                <c:pt idx="213">
                  <c:v>63.542689277385612</c:v>
                </c:pt>
                <c:pt idx="214">
                  <c:v>63.805806086803443</c:v>
                </c:pt>
                <c:pt idx="215">
                  <c:v>64.06863254773063</c:v>
                </c:pt>
                <c:pt idx="216">
                  <c:v>64.331168879638469</c:v>
                </c:pt>
                <c:pt idx="217">
                  <c:v>64.59341529789171</c:v>
                </c:pt>
                <c:pt idx="218">
                  <c:v>64.855372013789676</c:v>
                </c:pt>
                <c:pt idx="219">
                  <c:v>65.117039234607248</c:v>
                </c:pt>
                <c:pt idx="220">
                  <c:v>65.378417163635788</c:v>
                </c:pt>
                <c:pt idx="221">
                  <c:v>65.639506000224031</c:v>
                </c:pt>
                <c:pt idx="222">
                  <c:v>65.900305939818864</c:v>
                </c:pt>
                <c:pt idx="223">
                  <c:v>66.160817174006041</c:v>
                </c:pt>
                <c:pt idx="224">
                  <c:v>66.421039890550816</c:v>
                </c:pt>
                <c:pt idx="225">
                  <c:v>66.680974273438451</c:v>
                </c:pt>
                <c:pt idx="226">
                  <c:v>66.940620502914754</c:v>
                </c:pt>
                <c:pt idx="227">
                  <c:v>67.199978755526402</c:v>
                </c:pt>
                <c:pt idx="228">
                  <c:v>67.459049204161232</c:v>
                </c:pt>
                <c:pt idx="229">
                  <c:v>67.717832018088444</c:v>
                </c:pt>
                <c:pt idx="230">
                  <c:v>67.976327362998703</c:v>
                </c:pt>
                <c:pt idx="231">
                  <c:v>68.234535401044155</c:v>
                </c:pt>
                <c:pt idx="232">
                  <c:v>68.492456290878295</c:v>
                </c:pt>
                <c:pt idx="233">
                  <c:v>68.750090187695804</c:v>
                </c:pt>
                <c:pt idx="234">
                  <c:v>69.00743724327225</c:v>
                </c:pt>
                <c:pt idx="235">
                  <c:v>69.264497606003644</c:v>
                </c:pt>
                <c:pt idx="236">
                  <c:v>69.521271420945951</c:v>
                </c:pt>
                <c:pt idx="237">
                  <c:v>69.777758829854477</c:v>
                </c:pt>
                <c:pt idx="238">
                  <c:v>70.033959971223112</c:v>
                </c:pt>
                <c:pt idx="239">
                  <c:v>70.289874980323475</c:v>
                </c:pt>
                <c:pt idx="240">
                  <c:v>70.545503989243954</c:v>
                </c:pt>
                <c:pt idx="241">
                  <c:v>70.800847126928616</c:v>
                </c:pt>
                <c:pt idx="242">
                  <c:v>71.055904519216</c:v>
                </c:pt>
                <c:pt idx="243">
                  <c:v>71.310676288877772</c:v>
                </c:pt>
                <c:pt idx="244">
                  <c:v>71.565162555657253</c:v>
                </c:pt>
                <c:pt idx="245">
                  <c:v>71.819363436307867</c:v>
                </c:pt>
                <c:pt idx="246">
                  <c:v>72.073279044631377</c:v>
                </c:pt>
                <c:pt idx="247">
                  <c:v>72.326909491516076</c:v>
                </c:pt>
                <c:pt idx="248">
                  <c:v>72.580254884974792</c:v>
                </c:pt>
                <c:pt idx="249">
                  <c:v>72.833315330182728</c:v>
                </c:pt>
                <c:pt idx="250">
                  <c:v>73.086090929515251</c:v>
                </c:pt>
                <c:pt idx="251">
                  <c:v>73.338581782585479</c:v>
                </c:pt>
                <c:pt idx="252">
                  <c:v>73.590787986281725</c:v>
                </c:pt>
                <c:pt idx="253">
                  <c:v>73.84270963480482</c:v>
                </c:pt>
                <c:pt idx="254">
                  <c:v>74.094346819705279</c:v>
                </c:pt>
                <c:pt idx="255">
                  <c:v>74.345699629920333</c:v>
                </c:pt>
                <c:pt idx="256">
                  <c:v>74.596768151810778</c:v>
                </c:pt>
                <c:pt idx="257">
                  <c:v>74.847552469197723</c:v>
                </c:pt>
                <c:pt idx="258">
                  <c:v>75.098052663399116</c:v>
                </c:pt>
                <c:pt idx="259">
                  <c:v>75.348268813266174</c:v>
                </c:pt>
                <c:pt idx="260">
                  <c:v>75.598200995219671</c:v>
                </c:pt>
                <c:pt idx="261">
                  <c:v>75.847849283285967</c:v>
                </c:pt>
                <c:pt idx="262">
                  <c:v>76.09721374913299</c:v>
                </c:pt>
                <c:pt idx="263">
                  <c:v>76.346294462106002</c:v>
                </c:pt>
                <c:pt idx="264">
                  <c:v>76.595091489263197</c:v>
                </c:pt>
                <c:pt idx="265">
                  <c:v>76.843604895411147</c:v>
                </c:pt>
                <c:pt idx="266">
                  <c:v>77.091834743140083</c:v>
                </c:pt>
                <c:pt idx="267">
                  <c:v>77.339781092859013</c:v>
                </c:pt>
                <c:pt idx="268">
                  <c:v>77.587444002830665</c:v>
                </c:pt>
                <c:pt idx="269">
                  <c:v>77.834823529206218</c:v>
                </c:pt>
                <c:pt idx="270">
                  <c:v>78.081919726059965</c:v>
                </c:pt>
              </c:numCache>
            </c:numRef>
          </c:xVal>
          <c:yVal>
            <c:numRef>
              <c:f>'18ft'!$E$19:$E$289</c:f>
              <c:numCache>
                <c:formatCode>General</c:formatCode>
                <c:ptCount val="271"/>
                <c:pt idx="0">
                  <c:v>1.0150908539419656</c:v>
                </c:pt>
                <c:pt idx="1">
                  <c:v>1.171187120045313</c:v>
                </c:pt>
                <c:pt idx="2">
                  <c:v>1.3258954890512973</c:v>
                </c:pt>
                <c:pt idx="3">
                  <c:v>1.4792186300158765</c:v>
                </c:pt>
                <c:pt idx="4">
                  <c:v>1.6311591932143075</c:v>
                </c:pt>
                <c:pt idx="5">
                  <c:v>1.7817198103049714</c:v>
                </c:pt>
                <c:pt idx="6">
                  <c:v>1.9309030944919432</c:v>
                </c:pt>
                <c:pt idx="7">
                  <c:v>2.078711640686322</c:v>
                </c:pt>
                <c:pt idx="8">
                  <c:v>2.2251480256663396</c:v>
                </c:pt>
                <c:pt idx="9">
                  <c:v>2.3702148082362671</c:v>
                </c:pt>
                <c:pt idx="10">
                  <c:v>2.5139145293841323</c:v>
                </c:pt>
                <c:pt idx="11">
                  <c:v>2.6562497124382691</c:v>
                </c:pt>
                <c:pt idx="12">
                  <c:v>2.7972228632227134</c:v>
                </c:pt>
                <c:pt idx="13">
                  <c:v>2.9368364702114595</c:v>
                </c:pt>
                <c:pt idx="14">
                  <c:v>3.0750930046815999</c:v>
                </c:pt>
                <c:pt idx="15">
                  <c:v>3.2119949208653558</c:v>
                </c:pt>
                <c:pt idx="16">
                  <c:v>3.3475446561010216</c:v>
                </c:pt>
                <c:pt idx="17">
                  <c:v>3.4817446309828339</c:v>
                </c:pt>
                <c:pt idx="18">
                  <c:v>3.614597249509782</c:v>
                </c:pt>
                <c:pt idx="19">
                  <c:v>3.7461048992333743</c:v>
                </c:pt>
                <c:pt idx="20">
                  <c:v>3.8762699514043768</c:v>
                </c:pt>
                <c:pt idx="21">
                  <c:v>4.0050947611185368</c:v>
                </c:pt>
                <c:pt idx="22">
                  <c:v>4.132581667461305</c:v>
                </c:pt>
                <c:pt idx="23">
                  <c:v>4.2587329936515745</c:v>
                </c:pt>
                <c:pt idx="24">
                  <c:v>4.3835510471844463</c:v>
                </c:pt>
                <c:pt idx="25">
                  <c:v>4.5070381199730338</c:v>
                </c:pt>
                <c:pt idx="26">
                  <c:v>4.6291964884893275</c:v>
                </c:pt>
                <c:pt idx="27">
                  <c:v>4.7500284139041247</c:v>
                </c:pt>
                <c:pt idx="28">
                  <c:v>4.8695361422260408</c:v>
                </c:pt>
                <c:pt idx="29">
                  <c:v>4.9877219044396153</c:v>
                </c:pt>
                <c:pt idx="30">
                  <c:v>5.1045879166425276</c:v>
                </c:pt>
                <c:pt idx="31">
                  <c:v>5.2201363801819252</c:v>
                </c:pt>
                <c:pt idx="32">
                  <c:v>5.3343694817898921</c:v>
                </c:pt>
                <c:pt idx="33">
                  <c:v>5.4472893937180542</c:v>
                </c:pt>
                <c:pt idx="34">
                  <c:v>5.5588982738713444</c:v>
                </c:pt>
                <c:pt idx="35">
                  <c:v>5.6691982659409339</c:v>
                </c:pt>
                <c:pt idx="36">
                  <c:v>5.7781914995363408</c:v>
                </c:pt>
                <c:pt idx="37">
                  <c:v>5.8858800903167312</c:v>
                </c:pt>
                <c:pt idx="38">
                  <c:v>5.992266140121421</c:v>
                </c:pt>
                <c:pt idx="39">
                  <c:v>6.0973517370995882</c:v>
                </c:pt>
                <c:pt idx="40">
                  <c:v>6.2011389558392107</c:v>
                </c:pt>
                <c:pt idx="41">
                  <c:v>6.3036298574952365</c:v>
                </c:pt>
                <c:pt idx="42">
                  <c:v>6.4048264899169958</c:v>
                </c:pt>
                <c:pt idx="43">
                  <c:v>6.5047308877748709</c:v>
                </c:pt>
                <c:pt idx="44">
                  <c:v>6.6033450726862268</c:v>
                </c:pt>
                <c:pt idx="45">
                  <c:v>6.7006710533406189</c:v>
                </c:pt>
                <c:pt idx="46">
                  <c:v>6.7967108256242801</c:v>
                </c:pt>
                <c:pt idx="47">
                  <c:v>6.8914663727439063</c:v>
                </c:pt>
                <c:pt idx="48">
                  <c:v>6.9849396653497386</c:v>
                </c:pt>
                <c:pt idx="49">
                  <c:v>7.0771326616579628</c:v>
                </c:pt>
                <c:pt idx="50">
                  <c:v>7.1680473075724231</c:v>
                </c:pt>
                <c:pt idx="51">
                  <c:v>7.2576855368056705</c:v>
                </c:pt>
                <c:pt idx="52">
                  <c:v>7.3460492709993455</c:v>
                </c:pt>
                <c:pt idx="53">
                  <c:v>7.4331404198439097</c:v>
                </c:pt>
                <c:pt idx="54">
                  <c:v>7.518960881197728</c:v>
                </c:pt>
                <c:pt idx="55">
                  <c:v>7.6035125412055189</c:v>
                </c:pt>
                <c:pt idx="56">
                  <c:v>7.6867972744161719</c:v>
                </c:pt>
                <c:pt idx="57">
                  <c:v>7.7688169438999415</c:v>
                </c:pt>
                <c:pt idx="58">
                  <c:v>7.8495734013650313</c:v>
                </c:pt>
                <c:pt idx="59">
                  <c:v>7.9290684872735708</c:v>
                </c:pt>
                <c:pt idx="60">
                  <c:v>8.0073040309569894</c:v>
                </c:pt>
                <c:pt idx="61">
                  <c:v>8.0842818507308003</c:v>
                </c:pt>
                <c:pt idx="62">
                  <c:v>8.1600037540088017</c:v>
                </c:pt>
                <c:pt idx="63">
                  <c:v>8.2344715374166935</c:v>
                </c:pt>
                <c:pt idx="64">
                  <c:v>8.3076869869051304</c:v>
                </c:pt>
                <c:pt idx="65">
                  <c:v>8.3796518778621998</c:v>
                </c:pt>
                <c:pt idx="66">
                  <c:v>8.4503679752253493</c:v>
                </c:pt>
                <c:pt idx="67">
                  <c:v>8.519837033592756</c:v>
                </c:pt>
                <c:pt idx="68">
                  <c:v>8.5880607973341494</c:v>
                </c:pt>
                <c:pt idx="69">
                  <c:v>8.6550410007010949</c:v>
                </c:pt>
                <c:pt idx="70">
                  <c:v>8.7207793679367409</c:v>
                </c:pt>
                <c:pt idx="71">
                  <c:v>8.7852776133850394</c:v>
                </c:pt>
                <c:pt idx="72">
                  <c:v>8.8485374415994329</c:v>
                </c:pt>
                <c:pt idx="73">
                  <c:v>8.9105605474510323</c:v>
                </c:pt>
                <c:pt idx="74">
                  <c:v>8.9713486162362752</c:v>
                </c:pt>
                <c:pt idx="75">
                  <c:v>9.0309033237840755</c:v>
                </c:pt>
                <c:pt idx="76">
                  <c:v>9.0892263365624686</c:v>
                </c:pt>
                <c:pt idx="77">
                  <c:v>9.1463193117847563</c:v>
                </c:pt>
                <c:pt idx="78">
                  <c:v>9.2021838975151589</c:v>
                </c:pt>
                <c:pt idx="79">
                  <c:v>9.2568217327739717</c:v>
                </c:pt>
                <c:pt idx="80">
                  <c:v>9.310234447642241</c:v>
                </c:pt>
                <c:pt idx="81">
                  <c:v>9.3624236633659468</c:v>
                </c:pt>
                <c:pt idx="82">
                  <c:v>9.4133909924597194</c:v>
                </c:pt>
                <c:pt idx="83">
                  <c:v>9.4631380388100723</c:v>
                </c:pt>
                <c:pt idx="84">
                  <c:v>9.5116663977781624</c:v>
                </c:pt>
                <c:pt idx="85">
                  <c:v>9.5589776563020905</c:v>
                </c:pt>
                <c:pt idx="86">
                  <c:v>9.605073392998726</c:v>
                </c:pt>
                <c:pt idx="87">
                  <c:v>9.649955178265083</c:v>
                </c:pt>
                <c:pt idx="88">
                  <c:v>9.6936245743792231</c:v>
                </c:pt>
                <c:pt idx="89">
                  <c:v>9.7360831356007171</c:v>
                </c:pt>
                <c:pt idx="90">
                  <c:v>9.7773324082706399</c:v>
                </c:pt>
                <c:pt idx="91">
                  <c:v>9.8173739309111276</c:v>
                </c:pt>
                <c:pt idx="92">
                  <c:v>9.8562092343244814</c:v>
                </c:pt>
                <c:pt idx="93">
                  <c:v>9.8938398416918236</c:v>
                </c:pt>
                <c:pt idx="94">
                  <c:v>9.9302672686713169</c:v>
                </c:pt>
                <c:pt idx="95">
                  <c:v>9.9654930234959345</c:v>
                </c:pt>
                <c:pt idx="96">
                  <c:v>9.9995186070708044</c:v>
                </c:pt>
                <c:pt idx="97">
                  <c:v>10.032345513070103</c:v>
                </c:pt>
                <c:pt idx="98">
                  <c:v>10.06397522803352</c:v>
                </c:pt>
                <c:pt idx="99">
                  <c:v>10.09440923146229</c:v>
                </c:pt>
                <c:pt idx="100">
                  <c:v>10.123648995914794</c:v>
                </c:pt>
                <c:pt idx="101">
                  <c:v>10.151695987101721</c:v>
                </c:pt>
                <c:pt idx="102">
                  <c:v>10.178551663980818</c:v>
                </c:pt>
                <c:pt idx="103">
                  <c:v>10.204217478851184</c:v>
                </c:pt>
                <c:pt idx="104">
                  <c:v>10.228694877447174</c:v>
                </c:pt>
                <c:pt idx="105">
                  <c:v>10.251985299031837</c:v>
                </c:pt>
                <c:pt idx="106">
                  <c:v>10.274090176489961</c:v>
                </c:pt>
                <c:pt idx="107">
                  <c:v>10.295010936420677</c:v>
                </c:pt>
                <c:pt idx="108">
                  <c:v>10.314748999229639</c:v>
                </c:pt>
                <c:pt idx="109">
                  <c:v>10.333305779220787</c:v>
                </c:pt>
                <c:pt idx="110">
                  <c:v>10.350682684687683</c:v>
                </c:pt>
                <c:pt idx="111">
                  <c:v>10.366881118004425</c:v>
                </c:pt>
                <c:pt idx="112">
                  <c:v>10.381902475716137</c:v>
                </c:pt>
                <c:pt idx="113">
                  <c:v>10.395748148629036</c:v>
                </c:pt>
                <c:pt idx="114">
                  <c:v>10.408419521900081</c:v>
                </c:pt>
                <c:pt idx="115">
                  <c:v>10.419917975126195</c:v>
                </c:pt>
                <c:pt idx="116">
                  <c:v>10.43024488243306</c:v>
                </c:pt>
                <c:pt idx="117">
                  <c:v>10.439401612563502</c:v>
                </c:pt>
                <c:pt idx="118">
                  <c:v>10.447389528965436</c:v>
                </c:pt>
                <c:pt idx="119">
                  <c:v>10.454209989879397</c:v>
                </c:pt>
                <c:pt idx="120">
                  <c:v>10.459864348425645</c:v>
                </c:pt>
                <c:pt idx="121">
                  <c:v>10.464353952690844</c:v>
                </c:pt>
                <c:pt idx="122">
                  <c:v>10.467680145814313</c:v>
                </c:pt>
                <c:pt idx="123">
                  <c:v>10.469844266073849</c:v>
                </c:pt>
                <c:pt idx="124">
                  <c:v>10.470847646971128</c:v>
                </c:pt>
                <c:pt idx="125">
                  <c:v>10.470691617316673</c:v>
                </c:pt>
                <c:pt idx="126">
                  <c:v>10.469377501314387</c:v>
                </c:pt>
                <c:pt idx="127">
                  <c:v>10.466906618645668</c:v>
                </c:pt>
                <c:pt idx="128">
                  <c:v>10.463280284553081</c:v>
                </c:pt>
                <c:pt idx="129">
                  <c:v>10.458499809923596</c:v>
                </c:pt>
                <c:pt idx="130">
                  <c:v>10.4525665013714</c:v>
                </c:pt>
                <c:pt idx="131">
                  <c:v>10.445481661320267</c:v>
                </c:pt>
                <c:pt idx="132">
                  <c:v>10.437246588085484</c:v>
                </c:pt>
                <c:pt idx="133">
                  <c:v>10.427862575955354</c:v>
                </c:pt>
                <c:pt idx="134">
                  <c:v>10.41733091527224</c:v>
                </c:pt>
                <c:pt idx="135">
                  <c:v>10.40565289251318</c:v>
                </c:pt>
                <c:pt idx="136">
                  <c:v>10.392829790370051</c:v>
                </c:pt>
                <c:pt idx="137">
                  <c:v>10.378862887829291</c:v>
                </c:pt>
                <c:pt idx="138">
                  <c:v>10.363753460251166</c:v>
                </c:pt>
                <c:pt idx="139">
                  <c:v>10.347502779448599</c:v>
                </c:pt>
                <c:pt idx="140">
                  <c:v>10.330112113765535</c:v>
                </c:pt>
                <c:pt idx="141">
                  <c:v>10.311582728154869</c:v>
                </c:pt>
                <c:pt idx="142">
                  <c:v>10.291915884255895</c:v>
                </c:pt>
                <c:pt idx="143">
                  <c:v>10.271112840471318</c:v>
                </c:pt>
                <c:pt idx="144">
                  <c:v>10.249174852043804</c:v>
                </c:pt>
                <c:pt idx="145">
                  <c:v>10.22610317113206</c:v>
                </c:pt>
                <c:pt idx="146">
                  <c:v>10.201899046886451</c:v>
                </c:pt>
                <c:pt idx="147">
                  <c:v>10.176563725524165</c:v>
                </c:pt>
                <c:pt idx="148">
                  <c:v>10.150098450403894</c:v>
                </c:pt>
                <c:pt idx="149">
                  <c:v>10.122504462100052</c:v>
                </c:pt>
                <c:pt idx="150">
                  <c:v>10.093782998476525</c:v>
                </c:pt>
                <c:pt idx="151">
                  <c:v>10.06393529475994</c:v>
                </c:pt>
                <c:pt idx="152">
                  <c:v>10.032962583612454</c:v>
                </c:pt>
                <c:pt idx="153">
                  <c:v>10.000866095204081</c:v>
                </c:pt>
                <c:pt idx="154">
                  <c:v>9.9676470572845215</c:v>
                </c:pt>
                <c:pt idx="155">
                  <c:v>9.9333066952545117</c:v>
                </c:pt>
                <c:pt idx="156">
                  <c:v>9.8978462322366934</c:v>
                </c:pt>
                <c:pt idx="157">
                  <c:v>9.8612668891459911</c:v>
                </c:pt>
                <c:pt idx="158">
                  <c:v>9.8235698847595021</c:v>
                </c:pt>
                <c:pt idx="159">
                  <c:v>9.7847564357858907</c:v>
                </c:pt>
                <c:pt idx="160">
                  <c:v>9.7448277569342885</c:v>
                </c:pt>
                <c:pt idx="161">
                  <c:v>9.7037850609827032</c:v>
                </c:pt>
                <c:pt idx="162">
                  <c:v>9.6616295588459202</c:v>
                </c:pt>
                <c:pt idx="163">
                  <c:v>9.6183624596429063</c:v>
                </c:pt>
                <c:pt idx="164">
                  <c:v>9.5739849707637141</c:v>
                </c:pt>
                <c:pt idx="165">
                  <c:v>9.5284982979358723</c:v>
                </c:pt>
                <c:pt idx="166">
                  <c:v>9.4819036452902736</c:v>
                </c:pt>
                <c:pt idx="167">
                  <c:v>9.4342022154265521</c:v>
                </c:pt>
                <c:pt idx="168">
                  <c:v>9.3853952094779487</c:v>
                </c:pt>
                <c:pt idx="169">
                  <c:v>9.3354838271756559</c:v>
                </c:pt>
                <c:pt idx="170">
                  <c:v>9.2844692669126534</c:v>
                </c:pt>
                <c:pt idx="171">
                  <c:v>9.2323527258070222</c:v>
                </c:pt>
                <c:pt idx="172">
                  <c:v>9.1791353997647338</c:v>
                </c:pt>
                <c:pt idx="173">
                  <c:v>9.1248184835419295</c:v>
                </c:pt>
                <c:pt idx="174">
                  <c:v>9.0694031708066536</c:v>
                </c:pt>
                <c:pt idx="175">
                  <c:v>9.0128906542000813</c:v>
                </c:pt>
                <c:pt idx="176">
                  <c:v>8.9552821253972024</c:v>
                </c:pt>
                <c:pt idx="177">
                  <c:v>8.8965787751669829</c:v>
                </c:pt>
                <c:pt idx="178">
                  <c:v>8.8367817934319923</c:v>
                </c:pt>
                <c:pt idx="179">
                  <c:v>8.7758923693274884</c:v>
                </c:pt>
                <c:pt idx="180">
                  <c:v>8.7139116912599821</c:v>
                </c:pt>
                <c:pt idx="181">
                  <c:v>8.6508409469652481</c:v>
                </c:pt>
                <c:pt idx="182">
                  <c:v>8.5866813235658039</c:v>
                </c:pt>
                <c:pt idx="183">
                  <c:v>8.5214340076278461</c:v>
                </c:pt>
                <c:pt idx="184">
                  <c:v>8.4551001852176437</c:v>
                </c:pt>
                <c:pt idx="185">
                  <c:v>8.3876810419573875</c:v>
                </c:pt>
                <c:pt idx="186">
                  <c:v>8.3191777630804911</c:v>
                </c:pt>
                <c:pt idx="187">
                  <c:v>8.2495915334863472</c:v>
                </c:pt>
                <c:pt idx="188">
                  <c:v>8.1789235377945317</c:v>
                </c:pt>
                <c:pt idx="189">
                  <c:v>8.1071749603984617</c:v>
                </c:pt>
                <c:pt idx="190">
                  <c:v>8.0343469855184946</c:v>
                </c:pt>
                <c:pt idx="191">
                  <c:v>7.9604407972544857</c:v>
                </c:pt>
                <c:pt idx="192">
                  <c:v>7.8854575796377802</c:v>
                </c:pt>
                <c:pt idx="193">
                  <c:v>7.8093985166826565</c:v>
                </c:pt>
                <c:pt idx="194">
                  <c:v>7.7322647924372117</c:v>
                </c:pt>
                <c:pt idx="195">
                  <c:v>7.6540575910336877</c:v>
                </c:pt>
                <c:pt idx="196">
                  <c:v>7.5747780967382443</c:v>
                </c:pt>
                <c:pt idx="197">
                  <c:v>7.4944274940001661</c:v>
                </c:pt>
                <c:pt idx="198">
                  <c:v>7.4130069675005155</c:v>
                </c:pt>
                <c:pt idx="199">
                  <c:v>7.3305177022002201</c:v>
                </c:pt>
                <c:pt idx="200">
                  <c:v>7.2469608833876018</c:v>
                </c:pt>
                <c:pt idx="201">
                  <c:v>7.1623376967253432</c:v>
                </c:pt>
                <c:pt idx="202">
                  <c:v>7.0766493282968899</c:v>
                </c:pt>
                <c:pt idx="203">
                  <c:v>6.9898969646522895</c:v>
                </c:pt>
                <c:pt idx="204">
                  <c:v>6.9020817928534699</c:v>
                </c:pt>
                <c:pt idx="205">
                  <c:v>6.8132050005189502</c:v>
                </c:pt>
                <c:pt idx="206">
                  <c:v>6.7232677758679875</c:v>
                </c:pt>
                <c:pt idx="207">
                  <c:v>6.6322713077641602</c:v>
                </c:pt>
                <c:pt idx="208">
                  <c:v>6.5402167857583864</c:v>
                </c:pt>
                <c:pt idx="209">
                  <c:v>6.4471054001313766</c:v>
                </c:pt>
                <c:pt idx="210">
                  <c:v>6.3529383419355225</c:v>
                </c:pt>
                <c:pt idx="211">
                  <c:v>6.2577168030362191</c:v>
                </c:pt>
                <c:pt idx="212">
                  <c:v>6.1614419761526218</c:v>
                </c:pt>
                <c:pt idx="213">
                  <c:v>6.0641150548978429</c:v>
                </c:pt>
                <c:pt idx="214">
                  <c:v>5.9657372338185759</c:v>
                </c:pt>
                <c:pt idx="215">
                  <c:v>5.866309708434164</c:v>
                </c:pt>
                <c:pt idx="216">
                  <c:v>5.7658336752750978</c:v>
                </c:pt>
                <c:pt idx="217">
                  <c:v>5.6643103319209551</c:v>
                </c:pt>
                <c:pt idx="218">
                  <c:v>5.5617408770377734</c:v>
                </c:pt>
                <c:pt idx="219">
                  <c:v>5.4581265104148615</c:v>
                </c:pt>
                <c:pt idx="220">
                  <c:v>5.3534684330010496</c:v>
                </c:pt>
                <c:pt idx="221">
                  <c:v>5.2477678469403779</c:v>
                </c:pt>
                <c:pt idx="222">
                  <c:v>5.141025955607228</c:v>
                </c:pt>
                <c:pt idx="223">
                  <c:v>5.0332439636408877</c:v>
                </c:pt>
                <c:pt idx="224">
                  <c:v>4.9244230769795658</c:v>
                </c:pt>
                <c:pt idx="225">
                  <c:v>4.8145645028938411</c:v>
                </c:pt>
                <c:pt idx="226">
                  <c:v>4.7036694500195608</c:v>
                </c:pt>
                <c:pt idx="227">
                  <c:v>4.5917391283901834</c:v>
                </c:pt>
                <c:pt idx="228">
                  <c:v>4.4787747494685606</c:v>
                </c:pt>
                <c:pt idx="229">
                  <c:v>4.3647775261781749</c:v>
                </c:pt>
                <c:pt idx="230">
                  <c:v>4.2497486729338201</c:v>
                </c:pt>
                <c:pt idx="231">
                  <c:v>4.1336894056717313</c:v>
                </c:pt>
                <c:pt idx="232">
                  <c:v>4.0166009418791688</c:v>
                </c:pt>
                <c:pt idx="233">
                  <c:v>3.8984845006234536</c:v>
                </c:pt>
                <c:pt idx="234">
                  <c:v>3.7793413025804532</c:v>
                </c:pt>
                <c:pt idx="235">
                  <c:v>3.6591725700625286</c:v>
                </c:pt>
                <c:pt idx="236">
                  <c:v>3.5379795270459353</c:v>
                </c:pt>
                <c:pt idx="237">
                  <c:v>3.415763399197683</c:v>
                </c:pt>
                <c:pt idx="238">
                  <c:v>3.2925254139018585</c:v>
                </c:pt>
                <c:pt idx="239">
                  <c:v>3.1682668002854086</c:v>
                </c:pt>
                <c:pt idx="240">
                  <c:v>3.0429887892433891</c:v>
                </c:pt>
                <c:pt idx="241">
                  <c:v>2.9166926134636801</c:v>
                </c:pt>
                <c:pt idx="242">
                  <c:v>2.7893795074511694</c:v>
                </c:pt>
                <c:pt idx="243">
                  <c:v>2.6610507075514058</c:v>
                </c:pt>
                <c:pt idx="244">
                  <c:v>2.5317074519737277</c:v>
                </c:pt>
                <c:pt idx="245">
                  <c:v>2.4013509808138624</c:v>
                </c:pt>
                <c:pt idx="246">
                  <c:v>2.2699825360760064</c:v>
                </c:pt>
                <c:pt idx="247">
                  <c:v>2.1376033616943828</c:v>
                </c:pt>
                <c:pt idx="248">
                  <c:v>2.0042147035542808</c:v>
                </c:pt>
                <c:pt idx="249">
                  <c:v>1.8698178095125801</c:v>
                </c:pt>
                <c:pt idx="250">
                  <c:v>1.7344139294177605</c:v>
                </c:pt>
                <c:pt idx="251">
                  <c:v>1.598004315129401</c:v>
                </c:pt>
                <c:pt idx="252">
                  <c:v>1.4605902205371706</c:v>
                </c:pt>
                <c:pt idx="253">
                  <c:v>1.3221729015793131</c:v>
                </c:pt>
                <c:pt idx="254">
                  <c:v>1.1827536162606282</c:v>
                </c:pt>
                <c:pt idx="255">
                  <c:v>1.0423336246699522</c:v>
                </c:pt>
                <c:pt idx="256">
                  <c:v>0.90091418899714004</c:v>
                </c:pt>
                <c:pt idx="257">
                  <c:v>0.75849657354955358</c:v>
                </c:pt>
                <c:pt idx="258">
                  <c:v>0.61508204476805584</c:v>
                </c:pt>
                <c:pt idx="259">
                  <c:v>0.4706718712425163</c:v>
                </c:pt>
                <c:pt idx="260">
                  <c:v>0.32526732372682948</c:v>
                </c:pt>
                <c:pt idx="261">
                  <c:v>0.17886967515344937</c:v>
                </c:pt>
                <c:pt idx="262">
                  <c:v>3.148020064744303E-2</c:v>
                </c:pt>
                <c:pt idx="263">
                  <c:v>-0.1168998224599338</c:v>
                </c:pt>
                <c:pt idx="264">
                  <c:v>-0.26626911461813607</c:v>
                </c:pt>
                <c:pt idx="265">
                  <c:v>-0.41662639404470064</c:v>
                </c:pt>
                <c:pt idx="266">
                  <c:v>-0.56797037671308648</c:v>
                </c:pt>
                <c:pt idx="267">
                  <c:v>-0.72029977634098052</c:v>
                </c:pt>
                <c:pt idx="268">
                  <c:v>-0.87361330437906615</c:v>
                </c:pt>
                <c:pt idx="269">
                  <c:v>-1.027909670000251</c:v>
                </c:pt>
                <c:pt idx="270">
                  <c:v>-1.1831875800893514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'18ft'!$G$18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0.34039791116417956</c:v>
                </c:pt>
                <c:pt idx="2">
                  <c:v>0.68029506579210119</c:v>
                </c:pt>
                <c:pt idx="3">
                  <c:v>1.0196935787876993</c:v>
                </c:pt>
                <c:pt idx="4">
                  <c:v>1.3585955498857052</c:v>
                </c:pt>
                <c:pt idx="5">
                  <c:v>1.6970030637481033</c:v>
                </c:pt>
                <c:pt idx="6">
                  <c:v>2.0349181900595523</c:v>
                </c:pt>
                <c:pt idx="7">
                  <c:v>2.3723429836217855</c:v>
                </c:pt>
                <c:pt idx="8">
                  <c:v>2.7092794844470052</c:v>
                </c:pt>
                <c:pt idx="9">
                  <c:v>3.0457297178502807</c:v>
                </c:pt>
                <c:pt idx="10">
                  <c:v>3.3816956945409684</c:v>
                </c:pt>
                <c:pt idx="11">
                  <c:v>3.717179410713161</c:v>
                </c:pt>
                <c:pt idx="12">
                  <c:v>4.0521828481351854</c:v>
                </c:pt>
                <c:pt idx="13">
                  <c:v>4.3867079742381563</c:v>
                </c:pt>
                <c:pt idx="14">
                  <c:v>4.7207567422036014</c:v>
                </c:pt>
                <c:pt idx="15">
                  <c:v>5.0543310910501713</c:v>
                </c:pt>
                <c:pt idx="16">
                  <c:v>5.3874329457194419</c:v>
                </c:pt>
                <c:pt idx="17">
                  <c:v>5.7200642171608296</c:v>
                </c:pt>
                <c:pt idx="18">
                  <c:v>6.0522268024156221</c:v>
                </c:pt>
                <c:pt idx="19">
                  <c:v>6.3839225847001471</c:v>
                </c:pt>
                <c:pt idx="20">
                  <c:v>6.7151534334880791</c:v>
                </c:pt>
                <c:pt idx="21">
                  <c:v>7.0459212045919077</c:v>
                </c:pt>
                <c:pt idx="22">
                  <c:v>7.3762277402435732</c:v>
                </c:pt>
                <c:pt idx="23">
                  <c:v>7.7060748691742766</c:v>
                </c:pt>
                <c:pt idx="24">
                  <c:v>8.0354644066934906</c:v>
                </c:pt>
                <c:pt idx="25">
                  <c:v>8.3643981547671622</c:v>
                </c:pt>
                <c:pt idx="26">
                  <c:v>8.692877902095141</c:v>
                </c:pt>
                <c:pt idx="27">
                  <c:v>9.0209054241878182</c:v>
                </c:pt>
                <c:pt idx="28">
                  <c:v>9.3484824834420159</c:v>
                </c:pt>
                <c:pt idx="29">
                  <c:v>9.6756108292161187</c:v>
                </c:pt>
                <c:pt idx="30">
                  <c:v>10.002292197904458</c:v>
                </c:pt>
                <c:pt idx="31">
                  <c:v>10.328528313010972</c:v>
                </c:pt>
                <c:pt idx="32">
                  <c:v>10.654320885222143</c:v>
                </c:pt>
                <c:pt idx="33">
                  <c:v>10.979671612479228</c:v>
                </c:pt>
                <c:pt idx="34">
                  <c:v>11.304582180049783</c:v>
                </c:pt>
                <c:pt idx="35">
                  <c:v>11.629054260598506</c:v>
                </c:pt>
                <c:pt idx="36">
                  <c:v>11.9530895142574</c:v>
                </c:pt>
                <c:pt idx="37">
                  <c:v>12.276689588695264</c:v>
                </c:pt>
                <c:pt idx="38">
                  <c:v>12.599856119186532</c:v>
                </c:pt>
                <c:pt idx="39">
                  <c:v>12.922590728679456</c:v>
                </c:pt>
                <c:pt idx="40">
                  <c:v>13.244895027863667</c:v>
                </c:pt>
                <c:pt idx="41">
                  <c:v>13.566770615237084</c:v>
                </c:pt>
                <c:pt idx="42">
                  <c:v>13.888219077172232</c:v>
                </c:pt>
                <c:pt idx="43">
                  <c:v>14.209241987981928</c:v>
                </c:pt>
                <c:pt idx="44">
                  <c:v>14.529840909984387</c:v>
                </c:pt>
                <c:pt idx="45">
                  <c:v>14.850017393567725</c:v>
                </c:pt>
                <c:pt idx="46">
                  <c:v>15.169772977253896</c:v>
                </c:pt>
                <c:pt idx="47">
                  <c:v>15.489109187762043</c:v>
                </c:pt>
                <c:pt idx="48">
                  <c:v>15.808027540071306</c:v>
                </c:pt>
                <c:pt idx="49">
                  <c:v>16.126529537483066</c:v>
                </c:pt>
                <c:pt idx="50">
                  <c:v>16.444616671682649</c:v>
                </c:pt>
                <c:pt idx="51">
                  <c:v>16.762290422800508</c:v>
                </c:pt>
                <c:pt idx="52">
                  <c:v>17.079552259472859</c:v>
                </c:pt>
                <c:pt idx="53">
                  <c:v>17.39640363890183</c:v>
                </c:pt>
                <c:pt idx="54">
                  <c:v>17.712846006915083</c:v>
                </c:pt>
                <c:pt idx="55">
                  <c:v>18.028880798024939</c:v>
                </c:pt>
                <c:pt idx="56">
                  <c:v>18.344509435487041</c:v>
                </c:pt>
                <c:pt idx="57">
                  <c:v>18.659733331358499</c:v>
                </c:pt>
                <c:pt idx="58">
                  <c:v>18.974553886555597</c:v>
                </c:pt>
                <c:pt idx="59">
                  <c:v>19.288972490911014</c:v>
                </c:pt>
                <c:pt idx="60">
                  <c:v>19.602990523230609</c:v>
                </c:pt>
                <c:pt idx="61">
                  <c:v>19.916609351349752</c:v>
                </c:pt>
                <c:pt idx="62">
                  <c:v>20.22983033218922</c:v>
                </c:pt>
                <c:pt idx="63">
                  <c:v>20.54265481181066</c:v>
                </c:pt>
                <c:pt idx="64">
                  <c:v>20.855084125471638</c:v>
                </c:pt>
                <c:pt idx="65">
                  <c:v>21.16711959768028</c:v>
                </c:pt>
                <c:pt idx="66">
                  <c:v>21.478762542249488</c:v>
                </c:pt>
                <c:pt idx="67">
                  <c:v>21.790014262350788</c:v>
                </c:pt>
                <c:pt idx="68">
                  <c:v>22.100876050567773</c:v>
                </c:pt>
                <c:pt idx="69">
                  <c:v>22.411349188949163</c:v>
                </c:pt>
                <c:pt idx="70">
                  <c:v>22.721434949061504</c:v>
                </c:pt>
                <c:pt idx="71">
                  <c:v>23.031134592041496</c:v>
                </c:pt>
                <c:pt idx="72">
                  <c:v>23.34044936864797</c:v>
                </c:pt>
                <c:pt idx="73">
                  <c:v>23.649380519313503</c:v>
                </c:pt>
                <c:pt idx="74">
                  <c:v>23.957929274195703</c:v>
                </c:pt>
                <c:pt idx="75">
                  <c:v>24.266096853228156</c:v>
                </c:pt>
                <c:pt idx="76">
                  <c:v>24.573884466171052</c:v>
                </c:pt>
                <c:pt idx="77">
                  <c:v>24.881293312661477</c:v>
                </c:pt>
                <c:pt idx="78">
                  <c:v>25.188324582263409</c:v>
                </c:pt>
                <c:pt idx="79">
                  <c:v>25.494979454517395</c:v>
                </c:pt>
                <c:pt idx="80">
                  <c:v>25.801259098989945</c:v>
                </c:pt>
                <c:pt idx="81">
                  <c:v>26.107164675322625</c:v>
                </c:pt>
                <c:pt idx="82">
                  <c:v>26.412697333280867</c:v>
                </c:pt>
                <c:pt idx="83">
                  <c:v>26.717858212802508</c:v>
                </c:pt>
                <c:pt idx="84">
                  <c:v>27.022648444046048</c:v>
                </c:pt>
                <c:pt idx="85">
                  <c:v>27.327069147438664</c:v>
                </c:pt>
                <c:pt idx="86">
                  <c:v>27.631121433723944</c:v>
                </c:pt>
                <c:pt idx="87">
                  <c:v>27.934806404009397</c:v>
                </c:pt>
                <c:pt idx="88">
                  <c:v>28.238125149813694</c:v>
                </c:pt>
                <c:pt idx="89">
                  <c:v>28.541078753113695</c:v>
                </c:pt>
                <c:pt idx="90">
                  <c:v>28.843668286391228</c:v>
                </c:pt>
                <c:pt idx="91">
                  <c:v>29.145894812679657</c:v>
                </c:pt>
                <c:pt idx="92">
                  <c:v>29.44775938561023</c:v>
                </c:pt>
                <c:pt idx="93">
                  <c:v>29.749263049458204</c:v>
                </c:pt>
                <c:pt idx="94">
                  <c:v>30.050406839188785</c:v>
                </c:pt>
                <c:pt idx="95">
                  <c:v>30.351191780502859</c:v>
                </c:pt>
                <c:pt idx="96">
                  <c:v>30.651618889882524</c:v>
                </c:pt>
                <c:pt idx="97">
                  <c:v>30.951689174636442</c:v>
                </c:pt>
                <c:pt idx="98">
                  <c:v>31.251403632945014</c:v>
                </c:pt>
                <c:pt idx="99">
                  <c:v>31.550763253905366</c:v>
                </c:pt>
                <c:pt idx="100">
                  <c:v>31.849769017576183</c:v>
                </c:pt>
                <c:pt idx="101">
                  <c:v>32.148421895022366</c:v>
                </c:pt>
                <c:pt idx="102">
                  <c:v>32.446722848359528</c:v>
                </c:pt>
                <c:pt idx="103">
                  <c:v>32.744672830798358</c:v>
                </c:pt>
                <c:pt idx="104">
                  <c:v>33.042272786688805</c:v>
                </c:pt>
                <c:pt idx="105">
                  <c:v>33.33952365156415</c:v>
                </c:pt>
                <c:pt idx="106">
                  <c:v>33.63642635218492</c:v>
                </c:pt>
                <c:pt idx="107">
                  <c:v>33.932981806582688</c:v>
                </c:pt>
                <c:pt idx="108">
                  <c:v>34.229190924103733</c:v>
                </c:pt>
                <c:pt idx="109">
                  <c:v>34.525054605452567</c:v>
                </c:pt>
                <c:pt idx="110">
                  <c:v>34.820573742735377</c:v>
                </c:pt>
                <c:pt idx="111">
                  <c:v>35.115749219503321</c:v>
                </c:pt>
                <c:pt idx="112">
                  <c:v>35.410581910795756</c:v>
                </c:pt>
                <c:pt idx="113">
                  <c:v>35.705072683183317</c:v>
                </c:pt>
                <c:pt idx="114">
                  <c:v>35.999222394810921</c:v>
                </c:pt>
                <c:pt idx="115">
                  <c:v>36.293031895440691</c:v>
                </c:pt>
                <c:pt idx="116">
                  <c:v>36.586502026494763</c:v>
                </c:pt>
                <c:pt idx="117">
                  <c:v>36.87963362109803</c:v>
                </c:pt>
                <c:pt idx="118">
                  <c:v>37.172427504120783</c:v>
                </c:pt>
                <c:pt idx="119">
                  <c:v>37.464884492221287</c:v>
                </c:pt>
                <c:pt idx="120">
                  <c:v>37.757005393888306</c:v>
                </c:pt>
                <c:pt idx="121">
                  <c:v>38.048791009483516</c:v>
                </c:pt>
                <c:pt idx="122">
                  <c:v>38.34024213128388</c:v>
                </c:pt>
                <c:pt idx="123">
                  <c:v>38.631359543523956</c:v>
                </c:pt>
                <c:pt idx="124">
                  <c:v>38.922144022438161</c:v>
                </c:pt>
                <c:pt idx="125">
                  <c:v>39.212596336302937</c:v>
                </c:pt>
                <c:pt idx="126">
                  <c:v>39.502717245478934</c:v>
                </c:pt>
                <c:pt idx="127">
                  <c:v>39.792507502453077</c:v>
                </c:pt>
                <c:pt idx="128">
                  <c:v>40.081967851880641</c:v>
                </c:pt>
                <c:pt idx="129">
                  <c:v>40.371099030627263</c:v>
                </c:pt>
                <c:pt idx="130">
                  <c:v>40.659901767810908</c:v>
                </c:pt>
                <c:pt idx="131">
                  <c:v>40.948376784843816</c:v>
                </c:pt>
                <c:pt idx="132">
                  <c:v>41.236524795474423</c:v>
                </c:pt>
                <c:pt idx="133">
                  <c:v>41.524346505829236</c:v>
                </c:pt>
                <c:pt idx="134">
                  <c:v>41.811842614454676</c:v>
                </c:pt>
                <c:pt idx="135">
                  <c:v>42.099013812358947</c:v>
                </c:pt>
                <c:pt idx="136">
                  <c:v>42.385860783053808</c:v>
                </c:pt>
                <c:pt idx="137">
                  <c:v>42.67238420259639</c:v>
                </c:pt>
                <c:pt idx="138">
                  <c:v>42.958584739630972</c:v>
                </c:pt>
                <c:pt idx="139">
                  <c:v>43.244463055430742</c:v>
                </c:pt>
                <c:pt idx="140">
                  <c:v>43.530019803939553</c:v>
                </c:pt>
                <c:pt idx="141">
                  <c:v>43.81525563181367</c:v>
                </c:pt>
                <c:pt idx="142">
                  <c:v>44.100171178463512</c:v>
                </c:pt>
                <c:pt idx="143">
                  <c:v>44.384767076095365</c:v>
                </c:pt>
                <c:pt idx="144">
                  <c:v>44.669043949753132</c:v>
                </c:pt>
                <c:pt idx="145">
                  <c:v>44.953002417360047</c:v>
                </c:pt>
                <c:pt idx="146">
                  <c:v>45.236643089760413</c:v>
                </c:pt>
                <c:pt idx="147">
                  <c:v>45.519966570761326</c:v>
                </c:pt>
                <c:pt idx="148">
                  <c:v>45.802973457174403</c:v>
                </c:pt>
                <c:pt idx="149">
                  <c:v>46.085664338857534</c:v>
                </c:pt>
                <c:pt idx="150">
                  <c:v>46.368039798756598</c:v>
                </c:pt>
                <c:pt idx="151">
                  <c:v>46.650100412947239</c:v>
                </c:pt>
                <c:pt idx="152">
                  <c:v>46.931846750676613</c:v>
                </c:pt>
                <c:pt idx="153">
                  <c:v>47.21327937440514</c:v>
                </c:pt>
                <c:pt idx="154">
                  <c:v>47.494398839848316</c:v>
                </c:pt>
                <c:pt idx="155">
                  <c:v>47.77520569601846</c:v>
                </c:pt>
                <c:pt idx="156">
                  <c:v>48.055700485266541</c:v>
                </c:pt>
                <c:pt idx="157">
                  <c:v>48.335883743323983</c:v>
                </c:pt>
                <c:pt idx="158">
                  <c:v>48.615755999344479</c:v>
                </c:pt>
                <c:pt idx="159">
                  <c:v>48.895317775945848</c:v>
                </c:pt>
                <c:pt idx="160">
                  <c:v>49.174569589251867</c:v>
                </c:pt>
                <c:pt idx="161">
                  <c:v>49.45351194893415</c:v>
                </c:pt>
                <c:pt idx="162">
                  <c:v>49.732145358254023</c:v>
                </c:pt>
                <c:pt idx="163">
                  <c:v>50.010470314104417</c:v>
                </c:pt>
                <c:pt idx="164">
                  <c:v>50.288487307051781</c:v>
                </c:pt>
                <c:pt idx="165">
                  <c:v>50.566196821378021</c:v>
                </c:pt>
                <c:pt idx="166">
                  <c:v>50.843599335122406</c:v>
                </c:pt>
                <c:pt idx="167">
                  <c:v>51.120695320123545</c:v>
                </c:pt>
                <c:pt idx="168">
                  <c:v>51.397485242061357</c:v>
                </c:pt>
                <c:pt idx="169">
                  <c:v>51.673969560499039</c:v>
                </c:pt>
                <c:pt idx="170">
                  <c:v>51.950148728925072</c:v>
                </c:pt>
                <c:pt idx="171">
                  <c:v>52.226023194795232</c:v>
                </c:pt>
                <c:pt idx="172">
                  <c:v>52.501593399574602</c:v>
                </c:pt>
                <c:pt idx="173">
                  <c:v>52.77685977877961</c:v>
                </c:pt>
                <c:pt idx="174">
                  <c:v>53.05182276202008</c:v>
                </c:pt>
                <c:pt idx="175">
                  <c:v>53.326482773041278</c:v>
                </c:pt>
                <c:pt idx="176">
                  <c:v>53.600840229765986</c:v>
                </c:pt>
                <c:pt idx="177">
                  <c:v>53.874895544336574</c:v>
                </c:pt>
                <c:pt idx="178">
                  <c:v>54.148649123157085</c:v>
                </c:pt>
                <c:pt idx="179">
                  <c:v>54.422101366935323</c:v>
                </c:pt>
                <c:pt idx="180">
                  <c:v>54.695252670724948</c:v>
                </c:pt>
                <c:pt idx="181">
                  <c:v>54.968103423967577</c:v>
                </c:pt>
                <c:pt idx="182">
                  <c:v>55.240654010534904</c:v>
                </c:pt>
                <c:pt idx="183">
                  <c:v>55.512904808770784</c:v>
                </c:pt>
                <c:pt idx="184">
                  <c:v>55.784856191533372</c:v>
                </c:pt>
                <c:pt idx="185">
                  <c:v>56.056508526237195</c:v>
                </c:pt>
                <c:pt idx="186">
                  <c:v>56.327862174895294</c:v>
                </c:pt>
                <c:pt idx="187">
                  <c:v>56.598917494161313</c:v>
                </c:pt>
                <c:pt idx="188">
                  <c:v>56.869674835371598</c:v>
                </c:pt>
                <c:pt idx="189">
                  <c:v>57.140134544587291</c:v>
                </c:pt>
                <c:pt idx="190">
                  <c:v>57.410296962636437</c:v>
                </c:pt>
                <c:pt idx="191">
                  <c:v>57.680162425156041</c:v>
                </c:pt>
                <c:pt idx="192">
                  <c:v>57.949731262634138</c:v>
                </c:pt>
                <c:pt idx="193">
                  <c:v>58.219003800451858</c:v>
                </c:pt>
                <c:pt idx="194">
                  <c:v>58.487980358925455</c:v>
                </c:pt>
                <c:pt idx="195">
                  <c:v>58.756661253348334</c:v>
                </c:pt>
                <c:pt idx="196">
                  <c:v>59.025046794033059</c:v>
                </c:pt>
                <c:pt idx="197">
                  <c:v>59.293137286353335</c:v>
                </c:pt>
                <c:pt idx="198">
                  <c:v>59.560933030785989</c:v>
                </c:pt>
                <c:pt idx="199">
                  <c:v>59.828434322952887</c:v>
                </c:pt>
                <c:pt idx="200">
                  <c:v>60.095641453662864</c:v>
                </c:pt>
                <c:pt idx="201">
                  <c:v>60.362554708953596</c:v>
                </c:pt>
                <c:pt idx="202">
                  <c:v>60.629174370133477</c:v>
                </c:pt>
                <c:pt idx="203">
                  <c:v>60.895500713823417</c:v>
                </c:pt>
                <c:pt idx="204">
                  <c:v>61.161534011998661</c:v>
                </c:pt>
                <c:pt idx="205">
                  <c:v>61.42727453203053</c:v>
                </c:pt>
                <c:pt idx="206">
                  <c:v>61.692722536728127</c:v>
                </c:pt>
                <c:pt idx="207">
                  <c:v>61.957878284380016</c:v>
                </c:pt>
                <c:pt idx="208">
                  <c:v>62.222742028795871</c:v>
                </c:pt>
                <c:pt idx="209">
                  <c:v>62.487314019348041</c:v>
                </c:pt>
                <c:pt idx="210">
                  <c:v>62.751594501013102</c:v>
                </c:pt>
                <c:pt idx="211">
                  <c:v>63.015583714413339</c:v>
                </c:pt>
                <c:pt idx="212">
                  <c:v>63.279281895858183</c:v>
                </c:pt>
                <c:pt idx="213">
                  <c:v>63.542689277385612</c:v>
                </c:pt>
                <c:pt idx="214">
                  <c:v>63.805806086803443</c:v>
                </c:pt>
                <c:pt idx="215">
                  <c:v>64.06863254773063</c:v>
                </c:pt>
                <c:pt idx="216">
                  <c:v>64.331168879638469</c:v>
                </c:pt>
                <c:pt idx="217">
                  <c:v>64.59341529789171</c:v>
                </c:pt>
                <c:pt idx="218">
                  <c:v>64.855372013789676</c:v>
                </c:pt>
                <c:pt idx="219">
                  <c:v>65.117039234607248</c:v>
                </c:pt>
                <c:pt idx="220">
                  <c:v>65.378417163635788</c:v>
                </c:pt>
                <c:pt idx="221">
                  <c:v>65.639506000224031</c:v>
                </c:pt>
                <c:pt idx="222">
                  <c:v>65.900305939818864</c:v>
                </c:pt>
                <c:pt idx="223">
                  <c:v>66.160817174006041</c:v>
                </c:pt>
                <c:pt idx="224">
                  <c:v>66.421039890550816</c:v>
                </c:pt>
                <c:pt idx="225">
                  <c:v>66.680974273438451</c:v>
                </c:pt>
                <c:pt idx="226">
                  <c:v>66.940620502914754</c:v>
                </c:pt>
                <c:pt idx="227">
                  <c:v>67.199978755526402</c:v>
                </c:pt>
                <c:pt idx="228">
                  <c:v>67.459049204161232</c:v>
                </c:pt>
                <c:pt idx="229">
                  <c:v>67.717832018088444</c:v>
                </c:pt>
                <c:pt idx="230">
                  <c:v>67.976327362998703</c:v>
                </c:pt>
                <c:pt idx="231">
                  <c:v>68.234535401044155</c:v>
                </c:pt>
                <c:pt idx="232">
                  <c:v>68.492456290878295</c:v>
                </c:pt>
                <c:pt idx="233">
                  <c:v>68.750090187695804</c:v>
                </c:pt>
                <c:pt idx="234">
                  <c:v>69.00743724327225</c:v>
                </c:pt>
                <c:pt idx="235">
                  <c:v>69.264497606003644</c:v>
                </c:pt>
                <c:pt idx="236">
                  <c:v>69.521271420945951</c:v>
                </c:pt>
                <c:pt idx="237">
                  <c:v>69.777758829854477</c:v>
                </c:pt>
                <c:pt idx="238">
                  <c:v>70.033959971223112</c:v>
                </c:pt>
                <c:pt idx="239">
                  <c:v>70.289874980323475</c:v>
                </c:pt>
                <c:pt idx="240">
                  <c:v>70.545503989243954</c:v>
                </c:pt>
                <c:pt idx="241">
                  <c:v>70.800847126928616</c:v>
                </c:pt>
                <c:pt idx="242">
                  <c:v>71.055904519216</c:v>
                </c:pt>
                <c:pt idx="243">
                  <c:v>71.310676288877772</c:v>
                </c:pt>
                <c:pt idx="244">
                  <c:v>71.565162555657253</c:v>
                </c:pt>
                <c:pt idx="245">
                  <c:v>71.819363436307867</c:v>
                </c:pt>
                <c:pt idx="246">
                  <c:v>72.073279044631377</c:v>
                </c:pt>
                <c:pt idx="247">
                  <c:v>72.326909491516076</c:v>
                </c:pt>
                <c:pt idx="248">
                  <c:v>72.580254884974792</c:v>
                </c:pt>
                <c:pt idx="249">
                  <c:v>72.833315330182728</c:v>
                </c:pt>
                <c:pt idx="250">
                  <c:v>73.086090929515251</c:v>
                </c:pt>
                <c:pt idx="251">
                  <c:v>73.338581782585479</c:v>
                </c:pt>
                <c:pt idx="252">
                  <c:v>73.590787986281725</c:v>
                </c:pt>
                <c:pt idx="253">
                  <c:v>73.84270963480482</c:v>
                </c:pt>
                <c:pt idx="254">
                  <c:v>74.094346819705279</c:v>
                </c:pt>
                <c:pt idx="255">
                  <c:v>74.345699629920333</c:v>
                </c:pt>
                <c:pt idx="256">
                  <c:v>74.596768151810778</c:v>
                </c:pt>
                <c:pt idx="257">
                  <c:v>74.847552469197723</c:v>
                </c:pt>
                <c:pt idx="258">
                  <c:v>75.098052663399116</c:v>
                </c:pt>
                <c:pt idx="259">
                  <c:v>75.348268813266174</c:v>
                </c:pt>
                <c:pt idx="260">
                  <c:v>75.598200995219671</c:v>
                </c:pt>
                <c:pt idx="261">
                  <c:v>75.847849283285967</c:v>
                </c:pt>
                <c:pt idx="262">
                  <c:v>76.09721374913299</c:v>
                </c:pt>
                <c:pt idx="263">
                  <c:v>76.346294462106002</c:v>
                </c:pt>
                <c:pt idx="264">
                  <c:v>76.595091489263197</c:v>
                </c:pt>
                <c:pt idx="265">
                  <c:v>76.843604895411147</c:v>
                </c:pt>
                <c:pt idx="266">
                  <c:v>77.091834743140083</c:v>
                </c:pt>
                <c:pt idx="267">
                  <c:v>77.339781092859013</c:v>
                </c:pt>
                <c:pt idx="268">
                  <c:v>77.587444002830665</c:v>
                </c:pt>
                <c:pt idx="269">
                  <c:v>77.834823529206218</c:v>
                </c:pt>
                <c:pt idx="270">
                  <c:v>78.081919726059965</c:v>
                </c:pt>
              </c:numCache>
            </c:numRef>
          </c:xVal>
          <c:yVal>
            <c:numRef>
              <c:f>'18ft'!$G$19:$G$289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'18ft'!$H$18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0.34039791116417956</c:v>
                </c:pt>
                <c:pt idx="2">
                  <c:v>0.68029506579210119</c:v>
                </c:pt>
                <c:pt idx="3">
                  <c:v>1.0196935787876993</c:v>
                </c:pt>
                <c:pt idx="4">
                  <c:v>1.3585955498857052</c:v>
                </c:pt>
                <c:pt idx="5">
                  <c:v>1.6970030637481033</c:v>
                </c:pt>
                <c:pt idx="6">
                  <c:v>2.0349181900595523</c:v>
                </c:pt>
                <c:pt idx="7">
                  <c:v>2.3723429836217855</c:v>
                </c:pt>
                <c:pt idx="8">
                  <c:v>2.7092794844470052</c:v>
                </c:pt>
                <c:pt idx="9">
                  <c:v>3.0457297178502807</c:v>
                </c:pt>
                <c:pt idx="10">
                  <c:v>3.3816956945409684</c:v>
                </c:pt>
                <c:pt idx="11">
                  <c:v>3.717179410713161</c:v>
                </c:pt>
                <c:pt idx="12">
                  <c:v>4.0521828481351854</c:v>
                </c:pt>
                <c:pt idx="13">
                  <c:v>4.3867079742381563</c:v>
                </c:pt>
                <c:pt idx="14">
                  <c:v>4.7207567422036014</c:v>
                </c:pt>
                <c:pt idx="15">
                  <c:v>5.0543310910501713</c:v>
                </c:pt>
                <c:pt idx="16">
                  <c:v>5.3874329457194419</c:v>
                </c:pt>
                <c:pt idx="17">
                  <c:v>5.7200642171608296</c:v>
                </c:pt>
                <c:pt idx="18">
                  <c:v>6.0522268024156221</c:v>
                </c:pt>
                <c:pt idx="19">
                  <c:v>6.3839225847001471</c:v>
                </c:pt>
                <c:pt idx="20">
                  <c:v>6.7151534334880791</c:v>
                </c:pt>
                <c:pt idx="21">
                  <c:v>7.0459212045919077</c:v>
                </c:pt>
                <c:pt idx="22">
                  <c:v>7.3762277402435732</c:v>
                </c:pt>
                <c:pt idx="23">
                  <c:v>7.7060748691742766</c:v>
                </c:pt>
                <c:pt idx="24">
                  <c:v>8.0354644066934906</c:v>
                </c:pt>
                <c:pt idx="25">
                  <c:v>8.3643981547671622</c:v>
                </c:pt>
                <c:pt idx="26">
                  <c:v>8.692877902095141</c:v>
                </c:pt>
                <c:pt idx="27">
                  <c:v>9.0209054241878182</c:v>
                </c:pt>
                <c:pt idx="28">
                  <c:v>9.3484824834420159</c:v>
                </c:pt>
                <c:pt idx="29">
                  <c:v>9.6756108292161187</c:v>
                </c:pt>
                <c:pt idx="30">
                  <c:v>10.002292197904458</c:v>
                </c:pt>
                <c:pt idx="31">
                  <c:v>10.328528313010972</c:v>
                </c:pt>
                <c:pt idx="32">
                  <c:v>10.654320885222143</c:v>
                </c:pt>
                <c:pt idx="33">
                  <c:v>10.979671612479228</c:v>
                </c:pt>
                <c:pt idx="34">
                  <c:v>11.304582180049783</c:v>
                </c:pt>
                <c:pt idx="35">
                  <c:v>11.629054260598506</c:v>
                </c:pt>
                <c:pt idx="36">
                  <c:v>11.9530895142574</c:v>
                </c:pt>
                <c:pt idx="37">
                  <c:v>12.276689588695264</c:v>
                </c:pt>
                <c:pt idx="38">
                  <c:v>12.599856119186532</c:v>
                </c:pt>
                <c:pt idx="39">
                  <c:v>12.922590728679456</c:v>
                </c:pt>
                <c:pt idx="40">
                  <c:v>13.244895027863667</c:v>
                </c:pt>
                <c:pt idx="41">
                  <c:v>13.566770615237084</c:v>
                </c:pt>
                <c:pt idx="42">
                  <c:v>13.888219077172232</c:v>
                </c:pt>
                <c:pt idx="43">
                  <c:v>14.209241987981928</c:v>
                </c:pt>
                <c:pt idx="44">
                  <c:v>14.529840909984387</c:v>
                </c:pt>
                <c:pt idx="45">
                  <c:v>14.850017393567725</c:v>
                </c:pt>
                <c:pt idx="46">
                  <c:v>15.169772977253896</c:v>
                </c:pt>
                <c:pt idx="47">
                  <c:v>15.489109187762043</c:v>
                </c:pt>
                <c:pt idx="48">
                  <c:v>15.808027540071306</c:v>
                </c:pt>
                <c:pt idx="49">
                  <c:v>16.126529537483066</c:v>
                </c:pt>
                <c:pt idx="50">
                  <c:v>16.444616671682649</c:v>
                </c:pt>
                <c:pt idx="51">
                  <c:v>16.762290422800508</c:v>
                </c:pt>
                <c:pt idx="52">
                  <c:v>17.079552259472859</c:v>
                </c:pt>
                <c:pt idx="53">
                  <c:v>17.39640363890183</c:v>
                </c:pt>
                <c:pt idx="54">
                  <c:v>17.712846006915083</c:v>
                </c:pt>
                <c:pt idx="55">
                  <c:v>18.028880798024939</c:v>
                </c:pt>
                <c:pt idx="56">
                  <c:v>18.344509435487041</c:v>
                </c:pt>
                <c:pt idx="57">
                  <c:v>18.659733331358499</c:v>
                </c:pt>
                <c:pt idx="58">
                  <c:v>18.974553886555597</c:v>
                </c:pt>
                <c:pt idx="59">
                  <c:v>19.288972490911014</c:v>
                </c:pt>
                <c:pt idx="60">
                  <c:v>19.602990523230609</c:v>
                </c:pt>
                <c:pt idx="61">
                  <c:v>19.916609351349752</c:v>
                </c:pt>
                <c:pt idx="62">
                  <c:v>20.22983033218922</c:v>
                </c:pt>
                <c:pt idx="63">
                  <c:v>20.54265481181066</c:v>
                </c:pt>
                <c:pt idx="64">
                  <c:v>20.855084125471638</c:v>
                </c:pt>
                <c:pt idx="65">
                  <c:v>21.16711959768028</c:v>
                </c:pt>
                <c:pt idx="66">
                  <c:v>21.478762542249488</c:v>
                </c:pt>
                <c:pt idx="67">
                  <c:v>21.790014262350788</c:v>
                </c:pt>
                <c:pt idx="68">
                  <c:v>22.100876050567773</c:v>
                </c:pt>
                <c:pt idx="69">
                  <c:v>22.411349188949163</c:v>
                </c:pt>
                <c:pt idx="70">
                  <c:v>22.721434949061504</c:v>
                </c:pt>
                <c:pt idx="71">
                  <c:v>23.031134592041496</c:v>
                </c:pt>
                <c:pt idx="72">
                  <c:v>23.34044936864797</c:v>
                </c:pt>
                <c:pt idx="73">
                  <c:v>23.649380519313503</c:v>
                </c:pt>
                <c:pt idx="74">
                  <c:v>23.957929274195703</c:v>
                </c:pt>
                <c:pt idx="75">
                  <c:v>24.266096853228156</c:v>
                </c:pt>
                <c:pt idx="76">
                  <c:v>24.573884466171052</c:v>
                </c:pt>
                <c:pt idx="77">
                  <c:v>24.881293312661477</c:v>
                </c:pt>
                <c:pt idx="78">
                  <c:v>25.188324582263409</c:v>
                </c:pt>
                <c:pt idx="79">
                  <c:v>25.494979454517395</c:v>
                </c:pt>
                <c:pt idx="80">
                  <c:v>25.801259098989945</c:v>
                </c:pt>
                <c:pt idx="81">
                  <c:v>26.107164675322625</c:v>
                </c:pt>
                <c:pt idx="82">
                  <c:v>26.412697333280867</c:v>
                </c:pt>
                <c:pt idx="83">
                  <c:v>26.717858212802508</c:v>
                </c:pt>
                <c:pt idx="84">
                  <c:v>27.022648444046048</c:v>
                </c:pt>
                <c:pt idx="85">
                  <c:v>27.327069147438664</c:v>
                </c:pt>
                <c:pt idx="86">
                  <c:v>27.631121433723944</c:v>
                </c:pt>
                <c:pt idx="87">
                  <c:v>27.934806404009397</c:v>
                </c:pt>
                <c:pt idx="88">
                  <c:v>28.238125149813694</c:v>
                </c:pt>
                <c:pt idx="89">
                  <c:v>28.541078753113695</c:v>
                </c:pt>
                <c:pt idx="90">
                  <c:v>28.843668286391228</c:v>
                </c:pt>
                <c:pt idx="91">
                  <c:v>29.145894812679657</c:v>
                </c:pt>
                <c:pt idx="92">
                  <c:v>29.44775938561023</c:v>
                </c:pt>
                <c:pt idx="93">
                  <c:v>29.749263049458204</c:v>
                </c:pt>
                <c:pt idx="94">
                  <c:v>30.050406839188785</c:v>
                </c:pt>
                <c:pt idx="95">
                  <c:v>30.351191780502859</c:v>
                </c:pt>
                <c:pt idx="96">
                  <c:v>30.651618889882524</c:v>
                </c:pt>
                <c:pt idx="97">
                  <c:v>30.951689174636442</c:v>
                </c:pt>
                <c:pt idx="98">
                  <c:v>31.251403632945014</c:v>
                </c:pt>
                <c:pt idx="99">
                  <c:v>31.550763253905366</c:v>
                </c:pt>
                <c:pt idx="100">
                  <c:v>31.849769017576183</c:v>
                </c:pt>
                <c:pt idx="101">
                  <c:v>32.148421895022366</c:v>
                </c:pt>
                <c:pt idx="102">
                  <c:v>32.446722848359528</c:v>
                </c:pt>
                <c:pt idx="103">
                  <c:v>32.744672830798358</c:v>
                </c:pt>
                <c:pt idx="104">
                  <c:v>33.042272786688805</c:v>
                </c:pt>
                <c:pt idx="105">
                  <c:v>33.33952365156415</c:v>
                </c:pt>
                <c:pt idx="106">
                  <c:v>33.63642635218492</c:v>
                </c:pt>
                <c:pt idx="107">
                  <c:v>33.932981806582688</c:v>
                </c:pt>
                <c:pt idx="108">
                  <c:v>34.229190924103733</c:v>
                </c:pt>
                <c:pt idx="109">
                  <c:v>34.525054605452567</c:v>
                </c:pt>
                <c:pt idx="110">
                  <c:v>34.820573742735377</c:v>
                </c:pt>
                <c:pt idx="111">
                  <c:v>35.115749219503321</c:v>
                </c:pt>
                <c:pt idx="112">
                  <c:v>35.410581910795756</c:v>
                </c:pt>
                <c:pt idx="113">
                  <c:v>35.705072683183317</c:v>
                </c:pt>
                <c:pt idx="114">
                  <c:v>35.999222394810921</c:v>
                </c:pt>
                <c:pt idx="115">
                  <c:v>36.293031895440691</c:v>
                </c:pt>
                <c:pt idx="116">
                  <c:v>36.586502026494763</c:v>
                </c:pt>
                <c:pt idx="117">
                  <c:v>36.87963362109803</c:v>
                </c:pt>
                <c:pt idx="118">
                  <c:v>37.172427504120783</c:v>
                </c:pt>
                <c:pt idx="119">
                  <c:v>37.464884492221287</c:v>
                </c:pt>
                <c:pt idx="120">
                  <c:v>37.757005393888306</c:v>
                </c:pt>
                <c:pt idx="121">
                  <c:v>38.048791009483516</c:v>
                </c:pt>
                <c:pt idx="122">
                  <c:v>38.34024213128388</c:v>
                </c:pt>
                <c:pt idx="123">
                  <c:v>38.631359543523956</c:v>
                </c:pt>
                <c:pt idx="124">
                  <c:v>38.922144022438161</c:v>
                </c:pt>
                <c:pt idx="125">
                  <c:v>39.212596336302937</c:v>
                </c:pt>
                <c:pt idx="126">
                  <c:v>39.502717245478934</c:v>
                </c:pt>
                <c:pt idx="127">
                  <c:v>39.792507502453077</c:v>
                </c:pt>
                <c:pt idx="128">
                  <c:v>40.081967851880641</c:v>
                </c:pt>
                <c:pt idx="129">
                  <c:v>40.371099030627263</c:v>
                </c:pt>
                <c:pt idx="130">
                  <c:v>40.659901767810908</c:v>
                </c:pt>
                <c:pt idx="131">
                  <c:v>40.948376784843816</c:v>
                </c:pt>
                <c:pt idx="132">
                  <c:v>41.236524795474423</c:v>
                </c:pt>
                <c:pt idx="133">
                  <c:v>41.524346505829236</c:v>
                </c:pt>
                <c:pt idx="134">
                  <c:v>41.811842614454676</c:v>
                </c:pt>
                <c:pt idx="135">
                  <c:v>42.099013812358947</c:v>
                </c:pt>
                <c:pt idx="136">
                  <c:v>42.385860783053808</c:v>
                </c:pt>
                <c:pt idx="137">
                  <c:v>42.67238420259639</c:v>
                </c:pt>
                <c:pt idx="138">
                  <c:v>42.958584739630972</c:v>
                </c:pt>
                <c:pt idx="139">
                  <c:v>43.244463055430742</c:v>
                </c:pt>
                <c:pt idx="140">
                  <c:v>43.530019803939553</c:v>
                </c:pt>
                <c:pt idx="141">
                  <c:v>43.81525563181367</c:v>
                </c:pt>
                <c:pt idx="142">
                  <c:v>44.100171178463512</c:v>
                </c:pt>
                <c:pt idx="143">
                  <c:v>44.384767076095365</c:v>
                </c:pt>
                <c:pt idx="144">
                  <c:v>44.669043949753132</c:v>
                </c:pt>
                <c:pt idx="145">
                  <c:v>44.953002417360047</c:v>
                </c:pt>
                <c:pt idx="146">
                  <c:v>45.236643089760413</c:v>
                </c:pt>
                <c:pt idx="147">
                  <c:v>45.519966570761326</c:v>
                </c:pt>
                <c:pt idx="148">
                  <c:v>45.802973457174403</c:v>
                </c:pt>
                <c:pt idx="149">
                  <c:v>46.085664338857534</c:v>
                </c:pt>
                <c:pt idx="150">
                  <c:v>46.368039798756598</c:v>
                </c:pt>
                <c:pt idx="151">
                  <c:v>46.650100412947239</c:v>
                </c:pt>
                <c:pt idx="152">
                  <c:v>46.931846750676613</c:v>
                </c:pt>
                <c:pt idx="153">
                  <c:v>47.21327937440514</c:v>
                </c:pt>
                <c:pt idx="154">
                  <c:v>47.494398839848316</c:v>
                </c:pt>
                <c:pt idx="155">
                  <c:v>47.77520569601846</c:v>
                </c:pt>
                <c:pt idx="156">
                  <c:v>48.055700485266541</c:v>
                </c:pt>
                <c:pt idx="157">
                  <c:v>48.335883743323983</c:v>
                </c:pt>
                <c:pt idx="158">
                  <c:v>48.615755999344479</c:v>
                </c:pt>
                <c:pt idx="159">
                  <c:v>48.895317775945848</c:v>
                </c:pt>
                <c:pt idx="160">
                  <c:v>49.174569589251867</c:v>
                </c:pt>
                <c:pt idx="161">
                  <c:v>49.45351194893415</c:v>
                </c:pt>
                <c:pt idx="162">
                  <c:v>49.732145358254023</c:v>
                </c:pt>
                <c:pt idx="163">
                  <c:v>50.010470314104417</c:v>
                </c:pt>
                <c:pt idx="164">
                  <c:v>50.288487307051781</c:v>
                </c:pt>
                <c:pt idx="165">
                  <c:v>50.566196821378021</c:v>
                </c:pt>
                <c:pt idx="166">
                  <c:v>50.843599335122406</c:v>
                </c:pt>
                <c:pt idx="167">
                  <c:v>51.120695320123545</c:v>
                </c:pt>
                <c:pt idx="168">
                  <c:v>51.397485242061357</c:v>
                </c:pt>
                <c:pt idx="169">
                  <c:v>51.673969560499039</c:v>
                </c:pt>
                <c:pt idx="170">
                  <c:v>51.950148728925072</c:v>
                </c:pt>
                <c:pt idx="171">
                  <c:v>52.226023194795232</c:v>
                </c:pt>
                <c:pt idx="172">
                  <c:v>52.501593399574602</c:v>
                </c:pt>
                <c:pt idx="173">
                  <c:v>52.77685977877961</c:v>
                </c:pt>
                <c:pt idx="174">
                  <c:v>53.05182276202008</c:v>
                </c:pt>
                <c:pt idx="175">
                  <c:v>53.326482773041278</c:v>
                </c:pt>
                <c:pt idx="176">
                  <c:v>53.600840229765986</c:v>
                </c:pt>
                <c:pt idx="177">
                  <c:v>53.874895544336574</c:v>
                </c:pt>
                <c:pt idx="178">
                  <c:v>54.148649123157085</c:v>
                </c:pt>
                <c:pt idx="179">
                  <c:v>54.422101366935323</c:v>
                </c:pt>
                <c:pt idx="180">
                  <c:v>54.695252670724948</c:v>
                </c:pt>
                <c:pt idx="181">
                  <c:v>54.968103423967577</c:v>
                </c:pt>
                <c:pt idx="182">
                  <c:v>55.240654010534904</c:v>
                </c:pt>
                <c:pt idx="183">
                  <c:v>55.512904808770784</c:v>
                </c:pt>
                <c:pt idx="184">
                  <c:v>55.784856191533372</c:v>
                </c:pt>
                <c:pt idx="185">
                  <c:v>56.056508526237195</c:v>
                </c:pt>
                <c:pt idx="186">
                  <c:v>56.327862174895294</c:v>
                </c:pt>
                <c:pt idx="187">
                  <c:v>56.598917494161313</c:v>
                </c:pt>
                <c:pt idx="188">
                  <c:v>56.869674835371598</c:v>
                </c:pt>
                <c:pt idx="189">
                  <c:v>57.140134544587291</c:v>
                </c:pt>
                <c:pt idx="190">
                  <c:v>57.410296962636437</c:v>
                </c:pt>
                <c:pt idx="191">
                  <c:v>57.680162425156041</c:v>
                </c:pt>
                <c:pt idx="192">
                  <c:v>57.949731262634138</c:v>
                </c:pt>
                <c:pt idx="193">
                  <c:v>58.219003800451858</c:v>
                </c:pt>
                <c:pt idx="194">
                  <c:v>58.487980358925455</c:v>
                </c:pt>
                <c:pt idx="195">
                  <c:v>58.756661253348334</c:v>
                </c:pt>
                <c:pt idx="196">
                  <c:v>59.025046794033059</c:v>
                </c:pt>
                <c:pt idx="197">
                  <c:v>59.293137286353335</c:v>
                </c:pt>
                <c:pt idx="198">
                  <c:v>59.560933030785989</c:v>
                </c:pt>
                <c:pt idx="199">
                  <c:v>59.828434322952887</c:v>
                </c:pt>
                <c:pt idx="200">
                  <c:v>60.095641453662864</c:v>
                </c:pt>
                <c:pt idx="201">
                  <c:v>60.362554708953596</c:v>
                </c:pt>
                <c:pt idx="202">
                  <c:v>60.629174370133477</c:v>
                </c:pt>
                <c:pt idx="203">
                  <c:v>60.895500713823417</c:v>
                </c:pt>
                <c:pt idx="204">
                  <c:v>61.161534011998661</c:v>
                </c:pt>
                <c:pt idx="205">
                  <c:v>61.42727453203053</c:v>
                </c:pt>
                <c:pt idx="206">
                  <c:v>61.692722536728127</c:v>
                </c:pt>
                <c:pt idx="207">
                  <c:v>61.957878284380016</c:v>
                </c:pt>
                <c:pt idx="208">
                  <c:v>62.222742028795871</c:v>
                </c:pt>
                <c:pt idx="209">
                  <c:v>62.487314019348041</c:v>
                </c:pt>
                <c:pt idx="210">
                  <c:v>62.751594501013102</c:v>
                </c:pt>
                <c:pt idx="211">
                  <c:v>63.015583714413339</c:v>
                </c:pt>
                <c:pt idx="212">
                  <c:v>63.279281895858183</c:v>
                </c:pt>
                <c:pt idx="213">
                  <c:v>63.542689277385612</c:v>
                </c:pt>
                <c:pt idx="214">
                  <c:v>63.805806086803443</c:v>
                </c:pt>
                <c:pt idx="215">
                  <c:v>64.06863254773063</c:v>
                </c:pt>
                <c:pt idx="216">
                  <c:v>64.331168879638469</c:v>
                </c:pt>
                <c:pt idx="217">
                  <c:v>64.59341529789171</c:v>
                </c:pt>
                <c:pt idx="218">
                  <c:v>64.855372013789676</c:v>
                </c:pt>
                <c:pt idx="219">
                  <c:v>65.117039234607248</c:v>
                </c:pt>
                <c:pt idx="220">
                  <c:v>65.378417163635788</c:v>
                </c:pt>
                <c:pt idx="221">
                  <c:v>65.639506000224031</c:v>
                </c:pt>
                <c:pt idx="222">
                  <c:v>65.900305939818864</c:v>
                </c:pt>
                <c:pt idx="223">
                  <c:v>66.160817174006041</c:v>
                </c:pt>
                <c:pt idx="224">
                  <c:v>66.421039890550816</c:v>
                </c:pt>
                <c:pt idx="225">
                  <c:v>66.680974273438451</c:v>
                </c:pt>
                <c:pt idx="226">
                  <c:v>66.940620502914754</c:v>
                </c:pt>
                <c:pt idx="227">
                  <c:v>67.199978755526402</c:v>
                </c:pt>
                <c:pt idx="228">
                  <c:v>67.459049204161232</c:v>
                </c:pt>
                <c:pt idx="229">
                  <c:v>67.717832018088444</c:v>
                </c:pt>
                <c:pt idx="230">
                  <c:v>67.976327362998703</c:v>
                </c:pt>
                <c:pt idx="231">
                  <c:v>68.234535401044155</c:v>
                </c:pt>
                <c:pt idx="232">
                  <c:v>68.492456290878295</c:v>
                </c:pt>
                <c:pt idx="233">
                  <c:v>68.750090187695804</c:v>
                </c:pt>
                <c:pt idx="234">
                  <c:v>69.00743724327225</c:v>
                </c:pt>
                <c:pt idx="235">
                  <c:v>69.264497606003644</c:v>
                </c:pt>
                <c:pt idx="236">
                  <c:v>69.521271420945951</c:v>
                </c:pt>
                <c:pt idx="237">
                  <c:v>69.777758829854477</c:v>
                </c:pt>
                <c:pt idx="238">
                  <c:v>70.033959971223112</c:v>
                </c:pt>
                <c:pt idx="239">
                  <c:v>70.289874980323475</c:v>
                </c:pt>
                <c:pt idx="240">
                  <c:v>70.545503989243954</c:v>
                </c:pt>
                <c:pt idx="241">
                  <c:v>70.800847126928616</c:v>
                </c:pt>
                <c:pt idx="242">
                  <c:v>71.055904519216</c:v>
                </c:pt>
                <c:pt idx="243">
                  <c:v>71.310676288877772</c:v>
                </c:pt>
                <c:pt idx="244">
                  <c:v>71.565162555657253</c:v>
                </c:pt>
                <c:pt idx="245">
                  <c:v>71.819363436307867</c:v>
                </c:pt>
                <c:pt idx="246">
                  <c:v>72.073279044631377</c:v>
                </c:pt>
                <c:pt idx="247">
                  <c:v>72.326909491516076</c:v>
                </c:pt>
                <c:pt idx="248">
                  <c:v>72.580254884974792</c:v>
                </c:pt>
                <c:pt idx="249">
                  <c:v>72.833315330182728</c:v>
                </c:pt>
                <c:pt idx="250">
                  <c:v>73.086090929515251</c:v>
                </c:pt>
                <c:pt idx="251">
                  <c:v>73.338581782585479</c:v>
                </c:pt>
                <c:pt idx="252">
                  <c:v>73.590787986281725</c:v>
                </c:pt>
                <c:pt idx="253">
                  <c:v>73.84270963480482</c:v>
                </c:pt>
                <c:pt idx="254">
                  <c:v>74.094346819705279</c:v>
                </c:pt>
                <c:pt idx="255">
                  <c:v>74.345699629920333</c:v>
                </c:pt>
                <c:pt idx="256">
                  <c:v>74.596768151810778</c:v>
                </c:pt>
                <c:pt idx="257">
                  <c:v>74.847552469197723</c:v>
                </c:pt>
                <c:pt idx="258">
                  <c:v>75.098052663399116</c:v>
                </c:pt>
                <c:pt idx="259">
                  <c:v>75.348268813266174</c:v>
                </c:pt>
                <c:pt idx="260">
                  <c:v>75.598200995219671</c:v>
                </c:pt>
                <c:pt idx="261">
                  <c:v>75.847849283285967</c:v>
                </c:pt>
                <c:pt idx="262">
                  <c:v>76.09721374913299</c:v>
                </c:pt>
                <c:pt idx="263">
                  <c:v>76.346294462106002</c:v>
                </c:pt>
                <c:pt idx="264">
                  <c:v>76.595091489263197</c:v>
                </c:pt>
                <c:pt idx="265">
                  <c:v>76.843604895411147</c:v>
                </c:pt>
                <c:pt idx="266">
                  <c:v>77.091834743140083</c:v>
                </c:pt>
                <c:pt idx="267">
                  <c:v>77.339781092859013</c:v>
                </c:pt>
                <c:pt idx="268">
                  <c:v>77.587444002830665</c:v>
                </c:pt>
                <c:pt idx="269">
                  <c:v>77.834823529206218</c:v>
                </c:pt>
                <c:pt idx="270">
                  <c:v>78.081919726059965</c:v>
                </c:pt>
              </c:numCache>
            </c:numRef>
          </c:xVal>
          <c:yVal>
            <c:numRef>
              <c:f>'18ft'!$H$19:$H$289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881512"/>
        <c:axId val="639423480"/>
      </c:scatterChart>
      <c:valAx>
        <c:axId val="63988151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3480"/>
        <c:crosses val="max"/>
        <c:crossBetween val="midCat"/>
        <c:majorUnit val="2"/>
      </c:valAx>
      <c:valAx>
        <c:axId val="63942348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88151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'19ft'!$E$18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0.34209388829880694</c:v>
                </c:pt>
                <c:pt idx="2">
                  <c:v>0.6836845173547299</c:v>
                </c:pt>
                <c:pt idx="3">
                  <c:v>1.0247739971086267</c:v>
                </c:pt>
                <c:pt idx="4">
                  <c:v>1.3653644223308079</c:v>
                </c:pt>
                <c:pt idx="5">
                  <c:v>1.7054578727172713</c:v>
                </c:pt>
                <c:pt idx="6">
                  <c:v>2.0450564129849123</c:v>
                </c:pt>
                <c:pt idx="7">
                  <c:v>2.3841620929657252</c:v>
                </c:pt>
                <c:pt idx="8">
                  <c:v>2.7227769477000092</c:v>
                </c:pt>
                <c:pt idx="9">
                  <c:v>3.0609029975285895</c:v>
                </c:pt>
                <c:pt idx="10">
                  <c:v>3.3985422481840706</c:v>
                </c:pt>
                <c:pt idx="11">
                  <c:v>3.7356966908811309</c:v>
                </c:pt>
                <c:pt idx="12">
                  <c:v>4.0723683024058754</c:v>
                </c:pt>
                <c:pt idx="13">
                  <c:v>4.4085590452042576</c:v>
                </c:pt>
                <c:pt idx="14">
                  <c:v>4.7442708674695799</c:v>
                </c:pt>
                <c:pt idx="15">
                  <c:v>5.079505703229092</c:v>
                </c:pt>
                <c:pt idx="16">
                  <c:v>5.4142654724296939</c:v>
                </c:pt>
                <c:pt idx="17">
                  <c:v>5.7485520810227566</c:v>
                </c:pt>
                <c:pt idx="18">
                  <c:v>6.0823674210480787</c:v>
                </c:pt>
                <c:pt idx="19">
                  <c:v>6.4157133707169782</c:v>
                </c:pt>
                <c:pt idx="20">
                  <c:v>6.7485917944945477</c:v>
                </c:pt>
                <c:pt idx="21">
                  <c:v>7.0810045431810682</c:v>
                </c:pt>
                <c:pt idx="22">
                  <c:v>7.4129534539926096</c:v>
                </c:pt>
                <c:pt idx="23">
                  <c:v>7.7444403506408133</c:v>
                </c:pt>
                <c:pt idx="24">
                  <c:v>8.0754670434118818</c:v>
                </c:pt>
                <c:pt idx="25">
                  <c:v>8.4060353292447818</c:v>
                </c:pt>
                <c:pt idx="26">
                  <c:v>8.7361469918086634</c:v>
                </c:pt>
                <c:pt idx="27">
                  <c:v>9.065803801579527</c:v>
                </c:pt>
                <c:pt idx="28">
                  <c:v>9.3950075159161237</c:v>
                </c:pt>
                <c:pt idx="29">
                  <c:v>9.7237598791351232</c:v>
                </c:pt>
                <c:pt idx="30">
                  <c:v>10.052062622585543</c:v>
                </c:pt>
                <c:pt idx="31">
                  <c:v>10.379917464722467</c:v>
                </c:pt>
                <c:pt idx="32">
                  <c:v>10.707326111180036</c:v>
                </c:pt>
                <c:pt idx="33">
                  <c:v>11.034290254843754</c:v>
                </c:pt>
                <c:pt idx="34">
                  <c:v>11.360811575922099</c:v>
                </c:pt>
                <c:pt idx="35">
                  <c:v>11.68689174201746</c:v>
                </c:pt>
                <c:pt idx="36">
                  <c:v>12.012532408196392</c:v>
                </c:pt>
                <c:pt idx="37">
                  <c:v>12.337735217059235</c:v>
                </c:pt>
                <c:pt idx="38">
                  <c:v>12.662501798809057</c:v>
                </c:pt>
                <c:pt idx="39">
                  <c:v>12.986833771319983</c:v>
                </c:pt>
                <c:pt idx="40">
                  <c:v>13.310732740204887</c:v>
                </c:pt>
                <c:pt idx="41">
                  <c:v>13.63420029888246</c:v>
                </c:pt>
                <c:pt idx="42">
                  <c:v>13.957238028643676</c:v>
                </c:pt>
                <c:pt idx="43">
                  <c:v>14.279847498717658</c:v>
                </c:pt>
                <c:pt idx="44">
                  <c:v>14.602030266336953</c:v>
                </c:pt>
                <c:pt idx="45">
                  <c:v>14.923787876802237</c:v>
                </c:pt>
                <c:pt idx="46">
                  <c:v>15.245121863546425</c:v>
                </c:pt>
                <c:pt idx="47">
                  <c:v>15.566033748198251</c:v>
                </c:pt>
                <c:pt idx="48">
                  <c:v>15.886525040645278</c:v>
                </c:pt>
                <c:pt idx="49">
                  <c:v>16.206597239096368</c:v>
                </c:pt>
                <c:pt idx="50">
                  <c:v>16.526251830143622</c:v>
                </c:pt>
                <c:pt idx="51">
                  <c:v>16.845490288823793</c:v>
                </c:pt>
                <c:pt idx="52">
                  <c:v>17.164314078679194</c:v>
                </c:pt>
                <c:pt idx="53">
                  <c:v>17.482724651818078</c:v>
                </c:pt>
                <c:pt idx="54">
                  <c:v>17.800723448974548</c:v>
                </c:pt>
                <c:pt idx="55">
                  <c:v>18.118311899567953</c:v>
                </c:pt>
                <c:pt idx="56">
                  <c:v>18.435491421761828</c:v>
                </c:pt>
                <c:pt idx="57">
                  <c:v>18.752263422522347</c:v>
                </c:pt>
                <c:pt idx="58">
                  <c:v>19.068629297676313</c:v>
                </c:pt>
                <c:pt idx="59">
                  <c:v>19.384590431968707</c:v>
                </c:pt>
                <c:pt idx="60">
                  <c:v>19.700148199119777</c:v>
                </c:pt>
                <c:pt idx="61">
                  <c:v>20.015303961881703</c:v>
                </c:pt>
                <c:pt idx="62">
                  <c:v>20.330059072094816</c:v>
                </c:pt>
                <c:pt idx="63">
                  <c:v>20.644414870743418</c:v>
                </c:pt>
                <c:pt idx="64">
                  <c:v>20.958372688011174</c:v>
                </c:pt>
                <c:pt idx="65">
                  <c:v>21.2719338433361</c:v>
                </c:pt>
                <c:pt idx="66">
                  <c:v>21.585099645465167</c:v>
                </c:pt>
                <c:pt idx="67">
                  <c:v>21.897871392508495</c:v>
                </c:pt>
                <c:pt idx="68">
                  <c:v>22.21025037199319</c:v>
                </c:pt>
                <c:pt idx="69">
                  <c:v>22.5222378609168</c:v>
                </c:pt>
                <c:pt idx="70">
                  <c:v>22.833835125800388</c:v>
                </c:pt>
                <c:pt idx="71">
                  <c:v>23.145043422741274</c:v>
                </c:pt>
                <c:pt idx="72">
                  <c:v>23.455863997465421</c:v>
                </c:pt>
                <c:pt idx="73">
                  <c:v>23.766298085379464</c:v>
                </c:pt>
                <c:pt idx="74">
                  <c:v>24.076346911622416</c:v>
                </c:pt>
                <c:pt idx="75">
                  <c:v>24.386011691117041</c:v>
                </c:pt>
                <c:pt idx="76">
                  <c:v>24.695293628620924</c:v>
                </c:pt>
                <c:pt idx="77">
                  <c:v>25.004193918777197</c:v>
                </c:pt>
                <c:pt idx="78">
                  <c:v>25.312713746164984</c:v>
                </c:pt>
                <c:pt idx="79">
                  <c:v>25.620854285349548</c:v>
                </c:pt>
                <c:pt idx="80">
                  <c:v>25.928616700932121</c:v>
                </c:pt>
                <c:pt idx="81">
                  <c:v>26.236002147599482</c:v>
                </c:pt>
                <c:pt idx="82">
                  <c:v>26.54301177017323</c:v>
                </c:pt>
                <c:pt idx="83">
                  <c:v>26.849646703658809</c:v>
                </c:pt>
                <c:pt idx="84">
                  <c:v>27.155908073294249</c:v>
                </c:pt>
                <c:pt idx="85">
                  <c:v>27.461796994598657</c:v>
                </c:pt>
                <c:pt idx="86">
                  <c:v>27.767314573420464</c:v>
                </c:pt>
                <c:pt idx="87">
                  <c:v>28.072461905985421</c:v>
                </c:pt>
                <c:pt idx="88">
                  <c:v>28.377240078944354</c:v>
                </c:pt>
                <c:pt idx="89">
                  <c:v>28.681650169420692</c:v>
                </c:pt>
                <c:pt idx="90">
                  <c:v>28.985693245057767</c:v>
                </c:pt>
                <c:pt idx="91">
                  <c:v>29.289370364065903</c:v>
                </c:pt>
                <c:pt idx="92">
                  <c:v>29.592682575269276</c:v>
                </c:pt>
                <c:pt idx="93">
                  <c:v>29.895630918152584</c:v>
                </c:pt>
                <c:pt idx="94">
                  <c:v>30.198216422907507</c:v>
                </c:pt>
                <c:pt idx="95">
                  <c:v>30.500440110478969</c:v>
                </c:pt>
                <c:pt idx="96">
                  <c:v>30.802302992611228</c:v>
                </c:pt>
                <c:pt idx="97">
                  <c:v>31.103806071893754</c:v>
                </c:pt>
                <c:pt idx="98">
                  <c:v>31.404950341806956</c:v>
                </c:pt>
                <c:pt idx="99">
                  <c:v>31.70573678676773</c:v>
                </c:pt>
                <c:pt idx="100">
                  <c:v>32.006166382174833</c:v>
                </c:pt>
                <c:pt idx="101">
                  <c:v>32.30624009445409</c:v>
                </c:pt>
                <c:pt idx="102">
                  <c:v>32.605958881103476</c:v>
                </c:pt>
                <c:pt idx="103">
                  <c:v>32.905323690738008</c:v>
                </c:pt>
                <c:pt idx="104">
                  <c:v>33.204335463134527</c:v>
                </c:pt>
                <c:pt idx="105">
                  <c:v>33.502995129276314</c:v>
                </c:pt>
                <c:pt idx="106">
                  <c:v>33.801303611397579</c:v>
                </c:pt>
                <c:pt idx="107">
                  <c:v>34.099261823027831</c:v>
                </c:pt>
                <c:pt idx="108">
                  <c:v>34.396870669036112</c:v>
                </c:pt>
                <c:pt idx="109">
                  <c:v>34.694131045675107</c:v>
                </c:pt>
                <c:pt idx="110">
                  <c:v>34.991043840625146</c:v>
                </c:pt>
                <c:pt idx="111">
                  <c:v>35.287609933038098</c:v>
                </c:pt>
                <c:pt idx="112">
                  <c:v>35.583830193581143</c:v>
                </c:pt>
                <c:pt idx="113">
                  <c:v>35.879705484480461</c:v>
                </c:pt>
                <c:pt idx="114">
                  <c:v>36.175236659564817</c:v>
                </c:pt>
                <c:pt idx="115">
                  <c:v>36.470424564309042</c:v>
                </c:pt>
                <c:pt idx="116">
                  <c:v>36.765270035877435</c:v>
                </c:pt>
                <c:pt idx="117">
                  <c:v>37.059773903167091</c:v>
                </c:pt>
                <c:pt idx="118">
                  <c:v>37.35393698685111</c:v>
                </c:pt>
                <c:pt idx="119">
                  <c:v>37.647760099421774</c:v>
                </c:pt>
                <c:pt idx="120">
                  <c:v>37.941244045233624</c:v>
                </c:pt>
                <c:pt idx="121">
                  <c:v>38.234389620546487</c:v>
                </c:pt>
                <c:pt idx="122">
                  <c:v>38.527197613568397</c:v>
                </c:pt>
                <c:pt idx="123">
                  <c:v>38.819668804498505</c:v>
                </c:pt>
                <c:pt idx="124">
                  <c:v>39.111803965569898</c:v>
                </c:pt>
                <c:pt idx="125">
                  <c:v>39.403603861092378</c:v>
                </c:pt>
                <c:pt idx="126">
                  <c:v>39.695069247495169</c:v>
                </c:pt>
                <c:pt idx="127">
                  <c:v>39.986200873369597</c:v>
                </c:pt>
                <c:pt idx="128">
                  <c:v>40.276999479511716</c:v>
                </c:pt>
                <c:pt idx="129">
                  <c:v>40.567465798964882</c:v>
                </c:pt>
                <c:pt idx="130">
                  <c:v>40.85760055706232</c:v>
                </c:pt>
                <c:pt idx="131">
                  <c:v>41.147404471469592</c:v>
                </c:pt>
                <c:pt idx="132">
                  <c:v>41.43687825222711</c:v>
                </c:pt>
                <c:pt idx="133">
                  <c:v>41.726022601792543</c:v>
                </c:pt>
                <c:pt idx="134">
                  <c:v>42.014838215083245</c:v>
                </c:pt>
                <c:pt idx="135">
                  <c:v>42.303325779518651</c:v>
                </c:pt>
                <c:pt idx="136">
                  <c:v>42.591485975062611</c:v>
                </c:pt>
                <c:pt idx="137">
                  <c:v>42.879319474265756</c:v>
                </c:pt>
                <c:pt idx="138">
                  <c:v>43.1668269423078</c:v>
                </c:pt>
                <c:pt idx="139">
                  <c:v>43.454009037039853</c:v>
                </c:pt>
                <c:pt idx="140">
                  <c:v>43.740866409026708</c:v>
                </c:pt>
                <c:pt idx="141">
                  <c:v>44.027399701589118</c:v>
                </c:pt>
                <c:pt idx="142">
                  <c:v>44.313609550846046</c:v>
                </c:pt>
                <c:pt idx="143">
                  <c:v>44.599496585756931</c:v>
                </c:pt>
                <c:pt idx="144">
                  <c:v>44.88506142816393</c:v>
                </c:pt>
                <c:pt idx="145">
                  <c:v>45.170304692834151</c:v>
                </c:pt>
                <c:pt idx="146">
                  <c:v>45.455226987501895</c:v>
                </c:pt>
                <c:pt idx="147">
                  <c:v>45.739828912910887</c:v>
                </c:pt>
                <c:pt idx="148">
                  <c:v>46.024111062856498</c:v>
                </c:pt>
                <c:pt idx="149">
                  <c:v>46.308074024227963</c:v>
                </c:pt>
                <c:pt idx="150">
                  <c:v>46.591718377050633</c:v>
                </c:pt>
                <c:pt idx="151">
                  <c:v>46.875044694528178</c:v>
                </c:pt>
                <c:pt idx="152">
                  <c:v>47.158053543084826</c:v>
                </c:pt>
                <c:pt idx="153">
                  <c:v>47.440745482407607</c:v>
                </c:pt>
                <c:pt idx="154">
                  <c:v>47.723121065488577</c:v>
                </c:pt>
                <c:pt idx="155">
                  <c:v>48.005180838667059</c:v>
                </c:pt>
                <c:pt idx="156">
                  <c:v>48.286925341671896</c:v>
                </c:pt>
                <c:pt idx="157">
                  <c:v>48.568355107663706</c:v>
                </c:pt>
                <c:pt idx="158">
                  <c:v>48.849470663277131</c:v>
                </c:pt>
                <c:pt idx="159">
                  <c:v>49.130272528663106</c:v>
                </c:pt>
                <c:pt idx="160">
                  <c:v>49.410761217531132</c:v>
                </c:pt>
                <c:pt idx="161">
                  <c:v>49.690937237191555</c:v>
                </c:pt>
                <c:pt idx="162">
                  <c:v>49.970801088597852</c:v>
                </c:pt>
                <c:pt idx="163">
                  <c:v>50.25035326638892</c:v>
                </c:pt>
                <c:pt idx="164">
                  <c:v>50.52959425893139</c:v>
                </c:pt>
                <c:pt idx="165">
                  <c:v>50.808524548361916</c:v>
                </c:pt>
                <c:pt idx="166">
                  <c:v>51.087144610629501</c:v>
                </c:pt>
                <c:pt idx="167">
                  <c:v>51.365454915537825</c:v>
                </c:pt>
                <c:pt idx="168">
                  <c:v>51.643455926787553</c:v>
                </c:pt>
                <c:pt idx="169">
                  <c:v>51.921148102018684</c:v>
                </c:pt>
                <c:pt idx="170">
                  <c:v>52.198531892852891</c:v>
                </c:pt>
                <c:pt idx="171">
                  <c:v>52.475607744935864</c:v>
                </c:pt>
                <c:pt idx="172">
                  <c:v>52.752376097979642</c:v>
                </c:pt>
                <c:pt idx="173">
                  <c:v>53.028837385804998</c:v>
                </c:pt>
                <c:pt idx="174">
                  <c:v>53.304992036383766</c:v>
                </c:pt>
                <c:pt idx="175">
                  <c:v>53.58084047188121</c:v>
                </c:pt>
                <c:pt idx="176">
                  <c:v>53.856383108698395</c:v>
                </c:pt>
                <c:pt idx="177">
                  <c:v>54.131620357514528</c:v>
                </c:pt>
                <c:pt idx="178">
                  <c:v>54.406552623329326</c:v>
                </c:pt>
                <c:pt idx="179">
                  <c:v>54.681180305505379</c:v>
                </c:pt>
                <c:pt idx="180">
                  <c:v>54.955503797810493</c:v>
                </c:pt>
                <c:pt idx="181">
                  <c:v>55.22952348846006</c:v>
                </c:pt>
                <c:pt idx="182">
                  <c:v>55.503239760159381</c:v>
                </c:pt>
                <c:pt idx="183">
                  <c:v>55.776652990146026</c:v>
                </c:pt>
                <c:pt idx="184">
                  <c:v>56.049763550232164</c:v>
                </c:pt>
                <c:pt idx="185">
                  <c:v>56.322571806846874</c:v>
                </c:pt>
                <c:pt idx="186">
                  <c:v>56.595078121078473</c:v>
                </c:pt>
                <c:pt idx="187">
                  <c:v>56.867282848716805</c:v>
                </c:pt>
                <c:pt idx="188">
                  <c:v>57.139186340295538</c:v>
                </c:pt>
                <c:pt idx="189">
                  <c:v>57.410788941134442</c:v>
                </c:pt>
                <c:pt idx="190">
                  <c:v>57.682090991381621</c:v>
                </c:pt>
                <c:pt idx="191">
                  <c:v>57.953092826055787</c:v>
                </c:pt>
                <c:pt idx="192">
                  <c:v>58.22379477508845</c:v>
                </c:pt>
                <c:pt idx="193">
                  <c:v>58.494197163366124</c:v>
                </c:pt>
                <c:pt idx="194">
                  <c:v>58.764300310772498</c:v>
                </c:pt>
                <c:pt idx="195">
                  <c:v>59.034104532230586</c:v>
                </c:pt>
                <c:pt idx="196">
                  <c:v>59.303610137744847</c:v>
                </c:pt>
                <c:pt idx="197">
                  <c:v>59.572817432443287</c:v>
                </c:pt>
                <c:pt idx="198">
                  <c:v>59.841726716619497</c:v>
                </c:pt>
                <c:pt idx="199">
                  <c:v>60.110338285774695</c:v>
                </c:pt>
                <c:pt idx="200">
                  <c:v>60.378652430659727</c:v>
                </c:pt>
                <c:pt idx="201">
                  <c:v>60.646669437317001</c:v>
                </c:pt>
                <c:pt idx="202">
                  <c:v>60.914389587122422</c:v>
                </c:pt>
                <c:pt idx="203">
                  <c:v>61.181813156827261</c:v>
                </c:pt>
                <c:pt idx="204">
                  <c:v>61.448940418599989</c:v>
                </c:pt>
                <c:pt idx="205">
                  <c:v>61.715771640068063</c:v>
                </c:pt>
                <c:pt idx="206">
                  <c:v>61.982307084359668</c:v>
                </c:pt>
                <c:pt idx="207">
                  <c:v>62.248547010145415</c:v>
                </c:pt>
                <c:pt idx="208">
                  <c:v>62.51449167167997</c:v>
                </c:pt>
                <c:pt idx="209">
                  <c:v>62.780141318843633</c:v>
                </c:pt>
                <c:pt idx="210">
                  <c:v>63.045496197183887</c:v>
                </c:pt>
                <c:pt idx="211">
                  <c:v>63.310556547956864</c:v>
                </c:pt>
                <c:pt idx="212">
                  <c:v>63.57532260816874</c:v>
                </c:pt>
                <c:pt idx="213">
                  <c:v>63.839794610617091</c:v>
                </c:pt>
                <c:pt idx="214">
                  <c:v>64.103972783932193</c:v>
                </c:pt>
                <c:pt idx="215">
                  <c:v>64.367857352618202</c:v>
                </c:pt>
                <c:pt idx="216">
                  <c:v>64.631448537094343</c:v>
                </c:pt>
                <c:pt idx="217">
                  <c:v>64.894746553735956</c:v>
                </c:pt>
                <c:pt idx="218">
                  <c:v>65.157751614915497</c:v>
                </c:pt>
                <c:pt idx="219">
                  <c:v>65.420463929043464</c:v>
                </c:pt>
                <c:pt idx="220">
                  <c:v>65.682883700609253</c:v>
                </c:pt>
                <c:pt idx="221">
                  <c:v>65.9450111302219</c:v>
                </c:pt>
                <c:pt idx="222">
                  <c:v>66.206846414650798</c:v>
                </c:pt>
                <c:pt idx="223">
                  <c:v>66.468389746866251</c:v>
                </c:pt>
                <c:pt idx="224">
                  <c:v>66.729641316080006</c:v>
                </c:pt>
                <c:pt idx="225">
                  <c:v>66.990601307785681</c:v>
                </c:pt>
                <c:pt idx="226">
                  <c:v>67.251269903799056</c:v>
                </c:pt>
                <c:pt idx="227">
                  <c:v>67.511647282298313</c:v>
                </c:pt>
                <c:pt idx="228">
                  <c:v>67.7717336178642</c:v>
                </c:pt>
                <c:pt idx="229">
                  <c:v>68.031529081520034</c:v>
                </c:pt>
                <c:pt idx="230">
                  <c:v>68.291033840771632</c:v>
                </c:pt>
                <c:pt idx="231">
                  <c:v>68.550248059647174</c:v>
                </c:pt>
                <c:pt idx="232">
                  <c:v>68.809171898736878</c:v>
                </c:pt>
                <c:pt idx="233">
                  <c:v>69.067805515232649</c:v>
                </c:pt>
                <c:pt idx="234">
                  <c:v>69.326149062967588</c:v>
                </c:pt>
                <c:pt idx="235">
                  <c:v>69.584202692455349</c:v>
                </c:pt>
                <c:pt idx="236">
                  <c:v>69.841966550929456</c:v>
                </c:pt>
                <c:pt idx="237">
                  <c:v>70.099440782382445</c:v>
                </c:pt>
                <c:pt idx="238">
                  <c:v>70.356625527604891</c:v>
                </c:pt>
                <c:pt idx="239">
                  <c:v>70.613520924224346</c:v>
                </c:pt>
                <c:pt idx="240">
                  <c:v>70.87012710674415</c:v>
                </c:pt>
                <c:pt idx="241">
                  <c:v>71.126444206582065</c:v>
                </c:pt>
                <c:pt idx="242">
                  <c:v>71.382472352108863</c:v>
                </c:pt>
                <c:pt idx="243">
                  <c:v>71.638211668686708</c:v>
                </c:pt>
                <c:pt idx="244">
                  <c:v>71.893662278707453</c:v>
                </c:pt>
                <c:pt idx="245">
                  <c:v>72.148824301630782</c:v>
                </c:pt>
                <c:pt idx="246">
                  <c:v>72.403697854022226</c:v>
                </c:pt>
                <c:pt idx="247">
                  <c:v>72.658283049591049</c:v>
                </c:pt>
                <c:pt idx="248">
                  <c:v>72.912579999227987</c:v>
                </c:pt>
                <c:pt idx="249">
                  <c:v>73.166588811042828</c:v>
                </c:pt>
                <c:pt idx="250">
                  <c:v>73.420309590401871</c:v>
                </c:pt>
                <c:pt idx="251">
                  <c:v>73.673742439965253</c:v>
                </c:pt>
                <c:pt idx="252">
                  <c:v>73.926887459724071</c:v>
                </c:pt>
                <c:pt idx="253">
                  <c:v>74.179744747037432</c:v>
                </c:pt>
                <c:pt idx="254">
                  <c:v>74.432314396669284</c:v>
                </c:pt>
                <c:pt idx="255">
                  <c:v>74.684596500825165</c:v>
                </c:pt>
                <c:pt idx="256">
                  <c:v>74.9365911491887</c:v>
                </c:pt>
                <c:pt idx="257">
                  <c:v>75.188298428958063</c:v>
                </c:pt>
                <c:pt idx="258">
                  <c:v>75.439718424882187</c:v>
                </c:pt>
                <c:pt idx="259">
                  <c:v>75.690851219296817</c:v>
                </c:pt>
                <c:pt idx="260">
                  <c:v>75.941696892160508</c:v>
                </c:pt>
                <c:pt idx="261">
                  <c:v>76.192255521090303</c:v>
                </c:pt>
                <c:pt idx="262">
                  <c:v>76.442527181397395</c:v>
                </c:pt>
                <c:pt idx="263">
                  <c:v>76.692511946122508</c:v>
                </c:pt>
                <c:pt idx="264">
                  <c:v>76.942209886071197</c:v>
                </c:pt>
                <c:pt idx="265">
                  <c:v>77.191621069848921</c:v>
                </c:pt>
                <c:pt idx="266">
                  <c:v>77.440745563895987</c:v>
                </c:pt>
                <c:pt idx="267">
                  <c:v>77.689583432522269</c:v>
                </c:pt>
                <c:pt idx="268">
                  <c:v>77.938134737941823</c:v>
                </c:pt>
                <c:pt idx="269">
                  <c:v>78.186399540307278</c:v>
                </c:pt>
                <c:pt idx="270">
                  <c:v>78.434377897744085</c:v>
                </c:pt>
              </c:numCache>
            </c:numRef>
          </c:xVal>
          <c:yVal>
            <c:numRef>
              <c:f>'19ft'!$E$19:$E$289</c:f>
              <c:numCache>
                <c:formatCode>General</c:formatCode>
                <c:ptCount val="271"/>
                <c:pt idx="0">
                  <c:v>1.0067769167124456</c:v>
                </c:pt>
                <c:pt idx="1">
                  <c:v>1.1591346667402367</c:v>
                </c:pt>
                <c:pt idx="2">
                  <c:v>1.3101100159237817</c:v>
                </c:pt>
                <c:pt idx="3">
                  <c:v>1.4597056032671094</c:v>
                </c:pt>
                <c:pt idx="4">
                  <c:v>1.6079240492981299</c:v>
                </c:pt>
                <c:pt idx="5">
                  <c:v>1.7547679562306457</c:v>
                </c:pt>
                <c:pt idx="6">
                  <c:v>1.9002399081251296</c:v>
                </c:pt>
                <c:pt idx="7">
                  <c:v>2.0443424710482878</c:v>
                </c:pt>
                <c:pt idx="8">
                  <c:v>2.1870781932314274</c:v>
                </c:pt>
                <c:pt idx="9">
                  <c:v>2.32844960522764</c:v>
                </c:pt>
                <c:pt idx="10">
                  <c:v>2.4684592200678241</c:v>
                </c:pt>
                <c:pt idx="11">
                  <c:v>2.6071095334155583</c:v>
                </c:pt>
                <c:pt idx="12">
                  <c:v>2.7444030237208437</c:v>
                </c:pt>
                <c:pt idx="13">
                  <c:v>2.8803421523727306</c:v>
                </c:pt>
                <c:pt idx="14">
                  <c:v>3.0149293638508468</c:v>
                </c:pt>
                <c:pt idx="15">
                  <c:v>3.1481670858758384</c:v>
                </c:pt>
                <c:pt idx="16">
                  <c:v>3.2800577295587452</c:v>
                </c:pt>
                <c:pt idx="17">
                  <c:v>3.4106036895493199</c:v>
                </c:pt>
                <c:pt idx="18">
                  <c:v>3.5398073441833096</c:v>
                </c:pt>
                <c:pt idx="19">
                  <c:v>3.6676710556287109</c:v>
                </c:pt>
                <c:pt idx="20">
                  <c:v>3.7941971700310164</c:v>
                </c:pt>
                <c:pt idx="21">
                  <c:v>3.9193880176574649</c:v>
                </c:pt>
                <c:pt idx="22">
                  <c:v>4.0432459130403089</c:v>
                </c:pt>
                <c:pt idx="23">
                  <c:v>4.1657731551191146</c:v>
                </c:pt>
                <c:pt idx="24">
                  <c:v>4.286972027382105</c:v>
                </c:pt>
                <c:pt idx="25">
                  <c:v>4.4068447980065661</c:v>
                </c:pt>
                <c:pt idx="26">
                  <c:v>4.5253937199983199</c:v>
                </c:pt>
                <c:pt idx="27">
                  <c:v>4.6426210313302825</c:v>
                </c:pt>
                <c:pt idx="28">
                  <c:v>4.7585289550801226</c:v>
                </c:pt>
                <c:pt idx="29">
                  <c:v>4.8731196995670274</c:v>
                </c:pt>
                <c:pt idx="30">
                  <c:v>4.98639545848759</c:v>
                </c:pt>
                <c:pt idx="31">
                  <c:v>5.0983584110508327</c:v>
                </c:pt>
                <c:pt idx="32">
                  <c:v>5.2090107221123745</c:v>
                </c:pt>
                <c:pt idx="33">
                  <c:v>5.3183545423077581</c:v>
                </c:pt>
                <c:pt idx="34">
                  <c:v>5.426392008184945</c:v>
                </c:pt>
                <c:pt idx="35">
                  <c:v>5.5331252423359913</c:v>
                </c:pt>
                <c:pt idx="36">
                  <c:v>5.6385563535279148</c:v>
                </c:pt>
                <c:pt idx="37">
                  <c:v>5.7426874368327683</c:v>
                </c:pt>
                <c:pt idx="38">
                  <c:v>5.8455205737569198</c:v>
                </c:pt>
                <c:pt idx="39">
                  <c:v>5.9470578323695635</c:v>
                </c:pt>
                <c:pt idx="40">
                  <c:v>6.0473012674304618</c:v>
                </c:pt>
                <c:pt idx="41">
                  <c:v>6.1462529205169307</c:v>
                </c:pt>
                <c:pt idx="42">
                  <c:v>6.2439148201500849</c:v>
                </c:pt>
                <c:pt idx="43">
                  <c:v>6.3402889819203407</c:v>
                </c:pt>
                <c:pt idx="44">
                  <c:v>6.4353774086122</c:v>
                </c:pt>
                <c:pt idx="45">
                  <c:v>6.5291820903283124</c:v>
                </c:pt>
                <c:pt idx="46">
                  <c:v>6.6217050046128358</c:v>
                </c:pt>
                <c:pt idx="47">
                  <c:v>6.7129481165740925</c:v>
                </c:pt>
                <c:pt idx="48">
                  <c:v>6.8029133790065437</c:v>
                </c:pt>
                <c:pt idx="49">
                  <c:v>6.8916027325120792</c:v>
                </c:pt>
                <c:pt idx="50">
                  <c:v>6.9790181056206366</c:v>
                </c:pt>
                <c:pt idx="51">
                  <c:v>7.0651614149101594</c:v>
                </c:pt>
                <c:pt idx="52">
                  <c:v>7.1500345651258987</c:v>
                </c:pt>
                <c:pt idx="53">
                  <c:v>7.2336394492990701</c:v>
                </c:pt>
                <c:pt idx="54">
                  <c:v>7.3159779488648686</c:v>
                </c:pt>
                <c:pt idx="55">
                  <c:v>7.3970519337798581</c:v>
                </c:pt>
                <c:pt idx="56">
                  <c:v>7.4768632626387328</c:v>
                </c:pt>
                <c:pt idx="57">
                  <c:v>7.5554137827904659</c:v>
                </c:pt>
                <c:pt idx="58">
                  <c:v>7.6327053304538488</c:v>
                </c:pt>
                <c:pt idx="59">
                  <c:v>7.7087397308324297</c:v>
                </c:pt>
                <c:pt idx="60">
                  <c:v>7.7835187982288572</c:v>
                </c:pt>
                <c:pt idx="61">
                  <c:v>7.8570443361586371</c:v>
                </c:pt>
                <c:pt idx="62">
                  <c:v>7.9293181374633086</c:v>
                </c:pt>
                <c:pt idx="63">
                  <c:v>8.000341984423045</c:v>
                </c:pt>
                <c:pt idx="64">
                  <c:v>8.0701176488686865</c:v>
                </c:pt>
                <c:pt idx="65">
                  <c:v>8.1386468922932149</c:v>
                </c:pt>
                <c:pt idx="66">
                  <c:v>8.2059314659626654</c:v>
                </c:pt>
                <c:pt idx="67">
                  <c:v>8.2719731110264973</c:v>
                </c:pt>
                <c:pt idx="68">
                  <c:v>8.3367735586274119</c:v>
                </c:pt>
                <c:pt idx="69">
                  <c:v>8.4003345300106353</c:v>
                </c:pt>
                <c:pt idx="70">
                  <c:v>8.4626577366326732</c:v>
                </c:pt>
                <c:pt idx="71">
                  <c:v>8.523744880269529</c:v>
                </c:pt>
                <c:pt idx="72">
                  <c:v>8.5835976531244036</c:v>
                </c:pt>
                <c:pt idx="73">
                  <c:v>8.6422177379348781</c:v>
                </c:pt>
                <c:pt idx="74">
                  <c:v>8.6996068080795776</c:v>
                </c:pt>
                <c:pt idx="75">
                  <c:v>8.7557665276843384</c:v>
                </c:pt>
                <c:pt idx="76">
                  <c:v>8.8106985517278549</c:v>
                </c:pt>
                <c:pt idx="77">
                  <c:v>8.8644045261468438</c:v>
                </c:pt>
                <c:pt idx="78">
                  <c:v>8.9168860879407017</c:v>
                </c:pt>
                <c:pt idx="79">
                  <c:v>8.9681448652756721</c:v>
                </c:pt>
                <c:pt idx="80">
                  <c:v>9.0181824775885335</c:v>
                </c:pt>
                <c:pt idx="81">
                  <c:v>9.0670005356897914</c:v>
                </c:pt>
                <c:pt idx="82">
                  <c:v>9.1146006418664047</c:v>
                </c:pt>
                <c:pt idx="83">
                  <c:v>9.1609843899840246</c:v>
                </c:pt>
                <c:pt idx="84">
                  <c:v>9.2061533655887633</c:v>
                </c:pt>
                <c:pt idx="85">
                  <c:v>9.2501091460084943</c:v>
                </c:pt>
                <c:pt idx="86">
                  <c:v>9.2928533004536913</c:v>
                </c:pt>
                <c:pt idx="87">
                  <c:v>9.3343873901177901</c:v>
                </c:pt>
                <c:pt idx="88">
                  <c:v>9.3747129682771053</c:v>
                </c:pt>
                <c:pt idx="89">
                  <c:v>9.4138315803902763</c:v>
                </c:pt>
                <c:pt idx="90">
                  <c:v>9.4517447641972634</c:v>
                </c:pt>
                <c:pt idx="91">
                  <c:v>9.4884540498178964</c:v>
                </c:pt>
                <c:pt idx="92">
                  <c:v>9.5239609598499584</c:v>
                </c:pt>
                <c:pt idx="93">
                  <c:v>9.5582670094668334</c:v>
                </c:pt>
                <c:pt idx="94">
                  <c:v>9.5913737065147071</c:v>
                </c:pt>
                <c:pt idx="95">
                  <c:v>9.6232825516093143</c:v>
                </c:pt>
                <c:pt idx="96">
                  <c:v>9.653995038232253</c:v>
                </c:pt>
                <c:pt idx="97">
                  <c:v>9.6835126528268489</c:v>
                </c:pt>
                <c:pt idx="98">
                  <c:v>9.7118368748935904</c:v>
                </c:pt>
                <c:pt idx="99">
                  <c:v>9.738969177085119</c:v>
                </c:pt>
                <c:pt idx="100">
                  <c:v>9.7649110253007834</c:v>
                </c:pt>
                <c:pt idx="101">
                  <c:v>9.7896638787807646</c:v>
                </c:pt>
                <c:pt idx="102">
                  <c:v>9.8132291901997579</c:v>
                </c:pt>
                <c:pt idx="103">
                  <c:v>9.835608405760226</c:v>
                </c:pt>
                <c:pt idx="104">
                  <c:v>9.8568029652852225</c:v>
                </c:pt>
                <c:pt idx="105">
                  <c:v>9.8768143023107804</c:v>
                </c:pt>
                <c:pt idx="106">
                  <c:v>9.8956438441778722</c:v>
                </c:pt>
                <c:pt idx="107">
                  <c:v>9.9132930121239369</c:v>
                </c:pt>
                <c:pt idx="108">
                  <c:v>9.9297632213739782</c:v>
                </c:pt>
                <c:pt idx="109">
                  <c:v>9.9450558812312355</c:v>
                </c:pt>
                <c:pt idx="110">
                  <c:v>9.9591723951674265</c:v>
                </c:pt>
                <c:pt idx="111">
                  <c:v>9.9721141609125556</c:v>
                </c:pt>
                <c:pt idx="112">
                  <c:v>9.9838825705442993</c:v>
                </c:pt>
                <c:pt idx="113">
                  <c:v>9.9944790105769581</c:v>
                </c:pt>
                <c:pt idx="114">
                  <c:v>10.003904862049982</c:v>
                </c:pt>
                <c:pt idx="115">
                  <c:v>10.012161500616072</c:v>
                </c:pt>
                <c:pt idx="116">
                  <c:v>10.019250296628837</c:v>
                </c:pt>
                <c:pt idx="117">
                  <c:v>10.025172615230039</c:v>
                </c:pt>
                <c:pt idx="118">
                  <c:v>10.029929816436397</c:v>
                </c:pt>
                <c:pt idx="119">
                  <c:v>10.03352325522596</c:v>
                </c:pt>
                <c:pt idx="120">
                  <c:v>10.035954281624056</c:v>
                </c:pt>
                <c:pt idx="121">
                  <c:v>10.037224240788801</c:v>
                </c:pt>
                <c:pt idx="122">
                  <c:v>10.037334473096177</c:v>
                </c:pt>
                <c:pt idx="123">
                  <c:v>10.036286314224681</c:v>
                </c:pt>
                <c:pt idx="124">
                  <c:v>10.034081095239532</c:v>
                </c:pt>
                <c:pt idx="125">
                  <c:v>10.030720142676451</c:v>
                </c:pt>
                <c:pt idx="126">
                  <c:v>10.026204778624988</c:v>
                </c:pt>
                <c:pt idx="127">
                  <c:v>10.020536320811436</c:v>
                </c:pt>
                <c:pt idx="128">
                  <c:v>10.013716082681279</c:v>
                </c:pt>
                <c:pt idx="129">
                  <c:v>10.005745373481222</c:v>
                </c:pt>
                <c:pt idx="130">
                  <c:v>9.9966254983407588</c:v>
                </c:pt>
                <c:pt idx="131">
                  <c:v>9.9863577583533161</c:v>
                </c:pt>
                <c:pt idx="132">
                  <c:v>9.974943450656939</c:v>
                </c:pt>
                <c:pt idx="133">
                  <c:v>9.9623838685145376</c:v>
                </c:pt>
                <c:pt idx="134">
                  <c:v>9.9486803013936775</c:v>
                </c:pt>
                <c:pt idx="135">
                  <c:v>9.9338340350459351</c:v>
                </c:pt>
                <c:pt idx="136">
                  <c:v>9.9178463515857871</c:v>
                </c:pt>
                <c:pt idx="137">
                  <c:v>9.9007185295690547</c:v>
                </c:pt>
                <c:pt idx="138">
                  <c:v>9.8824518440708928</c:v>
                </c:pt>
                <c:pt idx="139">
                  <c:v>9.8630475667633242</c:v>
                </c:pt>
                <c:pt idx="140">
                  <c:v>9.8425069659923068</c:v>
                </c:pt>
                <c:pt idx="141">
                  <c:v>9.8208313068543553</c:v>
                </c:pt>
                <c:pt idx="142">
                  <c:v>9.7980218512726918</c:v>
                </c:pt>
                <c:pt idx="143">
                  <c:v>9.7740798580729287</c:v>
                </c:pt>
                <c:pt idx="144">
                  <c:v>9.7490065830582999</c:v>
                </c:pt>
                <c:pt idx="145">
                  <c:v>9.7228032790844079</c:v>
                </c:pt>
                <c:pt idx="146">
                  <c:v>9.695471196133516</c:v>
                </c:pt>
                <c:pt idx="147">
                  <c:v>9.6670115813883548</c:v>
                </c:pt>
                <c:pt idx="148">
                  <c:v>9.6374256793054673</c:v>
                </c:pt>
                <c:pt idx="149">
                  <c:v>9.6067147316880703</c:v>
                </c:pt>
                <c:pt idx="150">
                  <c:v>9.5748799777584388</c:v>
                </c:pt>
                <c:pt idx="151">
                  <c:v>9.5419226542298166</c:v>
                </c:pt>
                <c:pt idx="152">
                  <c:v>9.5078439953778311</c:v>
                </c:pt>
                <c:pt idx="153">
                  <c:v>9.472645233111443</c:v>
                </c:pt>
                <c:pt idx="154">
                  <c:v>9.4363275970433911</c:v>
                </c:pt>
                <c:pt idx="155">
                  <c:v>9.3988923145601593</c:v>
                </c:pt>
                <c:pt idx="156">
                  <c:v>9.3603406108914484</c:v>
                </c:pt>
                <c:pt idx="157">
                  <c:v>9.3206737091791609</c:v>
                </c:pt>
                <c:pt idx="158">
                  <c:v>9.279892830545883</c:v>
                </c:pt>
                <c:pt idx="159">
                  <c:v>9.2379991941628727</c:v>
                </c:pt>
                <c:pt idx="160">
                  <c:v>9.1949940173175513</c:v>
                </c:pt>
                <c:pt idx="161">
                  <c:v>9.1508785154804908</c:v>
                </c:pt>
                <c:pt idx="162">
                  <c:v>9.1056539023718983</c:v>
                </c:pt>
                <c:pt idx="163">
                  <c:v>9.0593213900275966</c:v>
                </c:pt>
                <c:pt idx="164">
                  <c:v>9.011882188864492</c:v>
                </c:pt>
                <c:pt idx="165">
                  <c:v>8.9633375077455391</c:v>
                </c:pt>
                <c:pt idx="166">
                  <c:v>8.9136885540441924</c:v>
                </c:pt>
                <c:pt idx="167">
                  <c:v>8.8629365337083392</c:v>
                </c:pt>
                <c:pt idx="168">
                  <c:v>8.8110826513237228</c:v>
                </c:pt>
                <c:pt idx="169">
                  <c:v>8.7581281101768447</c:v>
                </c:pt>
                <c:pt idx="170">
                  <c:v>8.7040741123173486</c:v>
                </c:pt>
                <c:pt idx="171">
                  <c:v>8.6489218586198806</c:v>
                </c:pt>
                <c:pt idx="172">
                  <c:v>8.5926725488454316</c:v>
                </c:pt>
                <c:pt idx="173">
                  <c:v>8.5353273817021442</c:v>
                </c:pt>
                <c:pt idx="174">
                  <c:v>8.4768875549056073</c:v>
                </c:pt>
                <c:pt idx="175">
                  <c:v>8.417354265238604</c:v>
                </c:pt>
                <c:pt idx="176">
                  <c:v>8.3567287086103459</c:v>
                </c:pt>
                <c:pt idx="177">
                  <c:v>8.2950120801151623</c:v>
                </c:pt>
                <c:pt idx="178">
                  <c:v>8.2322055740906617</c:v>
                </c:pt>
                <c:pt idx="179">
                  <c:v>8.1683103841753546</c:v>
                </c:pt>
                <c:pt idx="180">
                  <c:v>8.1033277033657445</c:v>
                </c:pt>
                <c:pt idx="181">
                  <c:v>8.0372587240728706</c:v>
                </c:pt>
                <c:pt idx="182">
                  <c:v>7.9701046381783183</c:v>
                </c:pt>
                <c:pt idx="183">
                  <c:v>7.9018666370896868</c:v>
                </c:pt>
                <c:pt idx="184">
                  <c:v>7.8325459117955072</c:v>
                </c:pt>
                <c:pt idx="185">
                  <c:v>7.7621436529196242</c:v>
                </c:pt>
                <c:pt idx="186">
                  <c:v>7.6906610507750255</c:v>
                </c:pt>
                <c:pt idx="187">
                  <c:v>7.618099295417128</c:v>
                </c:pt>
                <c:pt idx="188">
                  <c:v>7.5444595766965143</c:v>
                </c:pt>
                <c:pt idx="189">
                  <c:v>7.4697430843111183</c:v>
                </c:pt>
                <c:pt idx="190">
                  <c:v>7.3939510078578614</c:v>
                </c:pt>
                <c:pt idx="191">
                  <c:v>7.3170845368837387</c:v>
                </c:pt>
                <c:pt idx="192">
                  <c:v>7.2391448609363476</c:v>
                </c:pt>
                <c:pt idx="193">
                  <c:v>7.1601331696138679</c:v>
                </c:pt>
                <c:pt idx="194">
                  <c:v>7.0800506526144851</c:v>
                </c:pt>
                <c:pt idx="195">
                  <c:v>6.9988984997852572</c:v>
                </c:pt>
                <c:pt idx="196">
                  <c:v>6.916677901170428</c:v>
                </c:pt>
                <c:pt idx="197">
                  <c:v>6.8333900470591811</c:v>
                </c:pt>
                <c:pt idx="198">
                  <c:v>6.749036128032837</c:v>
                </c:pt>
                <c:pt idx="199">
                  <c:v>6.6636173350114962</c:v>
                </c:pt>
                <c:pt idx="200">
                  <c:v>6.5771348593001155</c:v>
                </c:pt>
                <c:pt idx="201">
                  <c:v>6.4895898926340347</c:v>
                </c:pt>
                <c:pt idx="202">
                  <c:v>6.4009836272239351</c:v>
                </c:pt>
                <c:pt idx="203">
                  <c:v>6.3113172558002457</c:v>
                </c:pt>
                <c:pt idx="204">
                  <c:v>6.2205919716569849</c:v>
                </c:pt>
                <c:pt idx="205">
                  <c:v>6.1288089686950435</c:v>
                </c:pt>
                <c:pt idx="206">
                  <c:v>6.0359694414649088</c:v>
                </c:pt>
                <c:pt idx="207">
                  <c:v>5.9420745852088253</c:v>
                </c:pt>
                <c:pt idx="208">
                  <c:v>5.8471255959023969</c:v>
                </c:pt>
                <c:pt idx="209">
                  <c:v>5.7511236702956294</c:v>
                </c:pt>
                <c:pt idx="210">
                  <c:v>5.6540700059534119</c:v>
                </c:pt>
                <c:pt idx="211">
                  <c:v>5.5559658012954394</c:v>
                </c:pt>
                <c:pt idx="212">
                  <c:v>5.4568122556355725</c:v>
                </c:pt>
                <c:pt idx="213">
                  <c:v>5.3566105692206429</c:v>
                </c:pt>
                <c:pt idx="214">
                  <c:v>5.2553619432686958</c:v>
                </c:pt>
                <c:pt idx="215">
                  <c:v>5.1530675800066756</c:v>
                </c:pt>
                <c:pt idx="216">
                  <c:v>5.0497286827075527</c:v>
                </c:pt>
                <c:pt idx="217">
                  <c:v>4.9453464557268951</c:v>
                </c:pt>
                <c:pt idx="218">
                  <c:v>4.8399221045388803</c:v>
                </c:pt>
                <c:pt idx="219">
                  <c:v>4.7334568357717526</c:v>
                </c:pt>
                <c:pt idx="220">
                  <c:v>4.6259518572427272</c:v>
                </c:pt>
                <c:pt idx="221">
                  <c:v>4.5174083779923366</c:v>
                </c:pt>
                <c:pt idx="222">
                  <c:v>4.4078276083182271</c:v>
                </c:pt>
                <c:pt idx="223">
                  <c:v>4.2972107598083982</c:v>
                </c:pt>
                <c:pt idx="224">
                  <c:v>4.1855590453738962</c:v>
                </c:pt>
                <c:pt idx="225">
                  <c:v>4.0728736792809537</c:v>
                </c:pt>
                <c:pt idx="226">
                  <c:v>3.9591558771825799</c:v>
                </c:pt>
                <c:pt idx="227">
                  <c:v>3.8444068561496074</c:v>
                </c:pt>
                <c:pt idx="228">
                  <c:v>3.7286278347011872</c:v>
                </c:pt>
                <c:pt idx="229">
                  <c:v>3.6118200328347414</c:v>
                </c:pt>
                <c:pt idx="230">
                  <c:v>3.493984672055372</c:v>
                </c:pt>
                <c:pt idx="231">
                  <c:v>3.3751229754047265</c:v>
                </c:pt>
                <c:pt idx="232">
                  <c:v>3.2552361674893238</c:v>
                </c:pt>
                <c:pt idx="233">
                  <c:v>3.1343254745083402</c:v>
                </c:pt>
                <c:pt idx="234">
                  <c:v>3.0123921242808578</c:v>
                </c:pt>
                <c:pt idx="235">
                  <c:v>2.8894373462725791</c:v>
                </c:pt>
                <c:pt idx="236">
                  <c:v>2.765462371622005</c:v>
                </c:pt>
                <c:pt idx="237">
                  <c:v>2.6404684331660819</c:v>
                </c:pt>
                <c:pt idx="238">
                  <c:v>2.5144567654653196</c:v>
                </c:pt>
                <c:pt idx="239">
                  <c:v>2.3874286048283784</c:v>
                </c:pt>
                <c:pt idx="240">
                  <c:v>2.259385189336133</c:v>
                </c:pt>
                <c:pt idx="241">
                  <c:v>2.1303277588652088</c:v>
                </c:pt>
                <c:pt idx="242">
                  <c:v>2.0002575551109998</c:v>
                </c:pt>
                <c:pt idx="243">
                  <c:v>1.8691758216101626</c:v>
                </c:pt>
                <c:pt idx="244">
                  <c:v>1.737083803762596</c:v>
                </c:pt>
                <c:pt idx="245">
                  <c:v>1.6039827488529028</c:v>
                </c:pt>
                <c:pt idx="246">
                  <c:v>1.4698739060713397</c:v>
                </c:pt>
                <c:pt idx="247">
                  <c:v>1.3347585265342556</c:v>
                </c:pt>
                <c:pt idx="248">
                  <c:v>1.1986378633040218</c:v>
                </c:pt>
                <c:pt idx="249">
                  <c:v>1.061513171408456</c:v>
                </c:pt>
                <c:pt idx="250">
                  <c:v>0.92338570785974328</c:v>
                </c:pt>
                <c:pt idx="251">
                  <c:v>0.78425673167285537</c:v>
                </c:pt>
                <c:pt idx="252">
                  <c:v>0.64412750388347195</c:v>
                </c:pt>
                <c:pt idx="253">
                  <c:v>0.50299928756540602</c:v>
                </c:pt>
                <c:pt idx="254">
                  <c:v>0.36087334784753655</c:v>
                </c:pt>
                <c:pt idx="255">
                  <c:v>0.21775095193025015</c:v>
                </c:pt>
                <c:pt idx="256">
                  <c:v>7.3633369101395479E-2</c:v>
                </c:pt>
                <c:pt idx="257">
                  <c:v>-7.1478129248247202E-2</c:v>
                </c:pt>
                <c:pt idx="258">
                  <c:v>-0.21758226960997873</c:v>
                </c:pt>
                <c:pt idx="259">
                  <c:v>-0.36467777634267262</c:v>
                </c:pt>
                <c:pt idx="260">
                  <c:v>-0.51276337165874319</c:v>
                </c:pt>
                <c:pt idx="261">
                  <c:v>-0.66183777561058688</c:v>
                </c:pt>
                <c:pt idx="262">
                  <c:v>-0.81189970607749373</c:v>
                </c:pt>
                <c:pt idx="263">
                  <c:v>-0.96294787875302656</c:v>
                </c:pt>
                <c:pt idx="264">
                  <c:v>-1.1149810071328643</c:v>
                </c:pt>
                <c:pt idx="265">
                  <c:v>-1.2679978025031069</c:v>
                </c:pt>
                <c:pt idx="266">
                  <c:v>-1.4219969739290375</c:v>
                </c:pt>
                <c:pt idx="267">
                  <c:v>-1.5769772282443406</c:v>
                </c:pt>
                <c:pt idx="268">
                  <c:v>-1.7329372700407717</c:v>
                </c:pt>
                <c:pt idx="269">
                  <c:v>-1.8898758016582757</c:v>
                </c:pt>
                <c:pt idx="270">
                  <c:v>-2.0477915231755506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'19ft'!$G$18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0.34209388829880694</c:v>
                </c:pt>
                <c:pt idx="2">
                  <c:v>0.6836845173547299</c:v>
                </c:pt>
                <c:pt idx="3">
                  <c:v>1.0247739971086267</c:v>
                </c:pt>
                <c:pt idx="4">
                  <c:v>1.3653644223308079</c:v>
                </c:pt>
                <c:pt idx="5">
                  <c:v>1.7054578727172713</c:v>
                </c:pt>
                <c:pt idx="6">
                  <c:v>2.0450564129849123</c:v>
                </c:pt>
                <c:pt idx="7">
                  <c:v>2.3841620929657252</c:v>
                </c:pt>
                <c:pt idx="8">
                  <c:v>2.7227769477000092</c:v>
                </c:pt>
                <c:pt idx="9">
                  <c:v>3.0609029975285895</c:v>
                </c:pt>
                <c:pt idx="10">
                  <c:v>3.3985422481840706</c:v>
                </c:pt>
                <c:pt idx="11">
                  <c:v>3.7356966908811309</c:v>
                </c:pt>
                <c:pt idx="12">
                  <c:v>4.0723683024058754</c:v>
                </c:pt>
                <c:pt idx="13">
                  <c:v>4.4085590452042576</c:v>
                </c:pt>
                <c:pt idx="14">
                  <c:v>4.7442708674695799</c:v>
                </c:pt>
                <c:pt idx="15">
                  <c:v>5.079505703229092</c:v>
                </c:pt>
                <c:pt idx="16">
                  <c:v>5.4142654724296939</c:v>
                </c:pt>
                <c:pt idx="17">
                  <c:v>5.7485520810227566</c:v>
                </c:pt>
                <c:pt idx="18">
                  <c:v>6.0823674210480787</c:v>
                </c:pt>
                <c:pt idx="19">
                  <c:v>6.4157133707169782</c:v>
                </c:pt>
                <c:pt idx="20">
                  <c:v>6.7485917944945477</c:v>
                </c:pt>
                <c:pt idx="21">
                  <c:v>7.0810045431810682</c:v>
                </c:pt>
                <c:pt idx="22">
                  <c:v>7.4129534539926096</c:v>
                </c:pt>
                <c:pt idx="23">
                  <c:v>7.7444403506408133</c:v>
                </c:pt>
                <c:pt idx="24">
                  <c:v>8.0754670434118818</c:v>
                </c:pt>
                <c:pt idx="25">
                  <c:v>8.4060353292447818</c:v>
                </c:pt>
                <c:pt idx="26">
                  <c:v>8.7361469918086634</c:v>
                </c:pt>
                <c:pt idx="27">
                  <c:v>9.065803801579527</c:v>
                </c:pt>
                <c:pt idx="28">
                  <c:v>9.3950075159161237</c:v>
                </c:pt>
                <c:pt idx="29">
                  <c:v>9.7237598791351232</c:v>
                </c:pt>
                <c:pt idx="30">
                  <c:v>10.052062622585543</c:v>
                </c:pt>
                <c:pt idx="31">
                  <c:v>10.379917464722467</c:v>
                </c:pt>
                <c:pt idx="32">
                  <c:v>10.707326111180036</c:v>
                </c:pt>
                <c:pt idx="33">
                  <c:v>11.034290254843754</c:v>
                </c:pt>
                <c:pt idx="34">
                  <c:v>11.360811575922099</c:v>
                </c:pt>
                <c:pt idx="35">
                  <c:v>11.68689174201746</c:v>
                </c:pt>
                <c:pt idx="36">
                  <c:v>12.012532408196392</c:v>
                </c:pt>
                <c:pt idx="37">
                  <c:v>12.337735217059235</c:v>
                </c:pt>
                <c:pt idx="38">
                  <c:v>12.662501798809057</c:v>
                </c:pt>
                <c:pt idx="39">
                  <c:v>12.986833771319983</c:v>
                </c:pt>
                <c:pt idx="40">
                  <c:v>13.310732740204887</c:v>
                </c:pt>
                <c:pt idx="41">
                  <c:v>13.63420029888246</c:v>
                </c:pt>
                <c:pt idx="42">
                  <c:v>13.957238028643676</c:v>
                </c:pt>
                <c:pt idx="43">
                  <c:v>14.279847498717658</c:v>
                </c:pt>
                <c:pt idx="44">
                  <c:v>14.602030266336953</c:v>
                </c:pt>
                <c:pt idx="45">
                  <c:v>14.923787876802237</c:v>
                </c:pt>
                <c:pt idx="46">
                  <c:v>15.245121863546425</c:v>
                </c:pt>
                <c:pt idx="47">
                  <c:v>15.566033748198251</c:v>
                </c:pt>
                <c:pt idx="48">
                  <c:v>15.886525040645278</c:v>
                </c:pt>
                <c:pt idx="49">
                  <c:v>16.206597239096368</c:v>
                </c:pt>
                <c:pt idx="50">
                  <c:v>16.526251830143622</c:v>
                </c:pt>
                <c:pt idx="51">
                  <c:v>16.845490288823793</c:v>
                </c:pt>
                <c:pt idx="52">
                  <c:v>17.164314078679194</c:v>
                </c:pt>
                <c:pt idx="53">
                  <c:v>17.482724651818078</c:v>
                </c:pt>
                <c:pt idx="54">
                  <c:v>17.800723448974548</c:v>
                </c:pt>
                <c:pt idx="55">
                  <c:v>18.118311899567953</c:v>
                </c:pt>
                <c:pt idx="56">
                  <c:v>18.435491421761828</c:v>
                </c:pt>
                <c:pt idx="57">
                  <c:v>18.752263422522347</c:v>
                </c:pt>
                <c:pt idx="58">
                  <c:v>19.068629297676313</c:v>
                </c:pt>
                <c:pt idx="59">
                  <c:v>19.384590431968707</c:v>
                </c:pt>
                <c:pt idx="60">
                  <c:v>19.700148199119777</c:v>
                </c:pt>
                <c:pt idx="61">
                  <c:v>20.015303961881703</c:v>
                </c:pt>
                <c:pt idx="62">
                  <c:v>20.330059072094816</c:v>
                </c:pt>
                <c:pt idx="63">
                  <c:v>20.644414870743418</c:v>
                </c:pt>
                <c:pt idx="64">
                  <c:v>20.958372688011174</c:v>
                </c:pt>
                <c:pt idx="65">
                  <c:v>21.2719338433361</c:v>
                </c:pt>
                <c:pt idx="66">
                  <c:v>21.585099645465167</c:v>
                </c:pt>
                <c:pt idx="67">
                  <c:v>21.897871392508495</c:v>
                </c:pt>
                <c:pt idx="68">
                  <c:v>22.21025037199319</c:v>
                </c:pt>
                <c:pt idx="69">
                  <c:v>22.5222378609168</c:v>
                </c:pt>
                <c:pt idx="70">
                  <c:v>22.833835125800388</c:v>
                </c:pt>
                <c:pt idx="71">
                  <c:v>23.145043422741274</c:v>
                </c:pt>
                <c:pt idx="72">
                  <c:v>23.455863997465421</c:v>
                </c:pt>
                <c:pt idx="73">
                  <c:v>23.766298085379464</c:v>
                </c:pt>
                <c:pt idx="74">
                  <c:v>24.076346911622416</c:v>
                </c:pt>
                <c:pt idx="75">
                  <c:v>24.386011691117041</c:v>
                </c:pt>
                <c:pt idx="76">
                  <c:v>24.695293628620924</c:v>
                </c:pt>
                <c:pt idx="77">
                  <c:v>25.004193918777197</c:v>
                </c:pt>
                <c:pt idx="78">
                  <c:v>25.312713746164984</c:v>
                </c:pt>
                <c:pt idx="79">
                  <c:v>25.620854285349548</c:v>
                </c:pt>
                <c:pt idx="80">
                  <c:v>25.928616700932121</c:v>
                </c:pt>
                <c:pt idx="81">
                  <c:v>26.236002147599482</c:v>
                </c:pt>
                <c:pt idx="82">
                  <c:v>26.54301177017323</c:v>
                </c:pt>
                <c:pt idx="83">
                  <c:v>26.849646703658809</c:v>
                </c:pt>
                <c:pt idx="84">
                  <c:v>27.155908073294249</c:v>
                </c:pt>
                <c:pt idx="85">
                  <c:v>27.461796994598657</c:v>
                </c:pt>
                <c:pt idx="86">
                  <c:v>27.767314573420464</c:v>
                </c:pt>
                <c:pt idx="87">
                  <c:v>28.072461905985421</c:v>
                </c:pt>
                <c:pt idx="88">
                  <c:v>28.377240078944354</c:v>
                </c:pt>
                <c:pt idx="89">
                  <c:v>28.681650169420692</c:v>
                </c:pt>
                <c:pt idx="90">
                  <c:v>28.985693245057767</c:v>
                </c:pt>
                <c:pt idx="91">
                  <c:v>29.289370364065903</c:v>
                </c:pt>
                <c:pt idx="92">
                  <c:v>29.592682575269276</c:v>
                </c:pt>
                <c:pt idx="93">
                  <c:v>29.895630918152584</c:v>
                </c:pt>
                <c:pt idx="94">
                  <c:v>30.198216422907507</c:v>
                </c:pt>
                <c:pt idx="95">
                  <c:v>30.500440110478969</c:v>
                </c:pt>
                <c:pt idx="96">
                  <c:v>30.802302992611228</c:v>
                </c:pt>
                <c:pt idx="97">
                  <c:v>31.103806071893754</c:v>
                </c:pt>
                <c:pt idx="98">
                  <c:v>31.404950341806956</c:v>
                </c:pt>
                <c:pt idx="99">
                  <c:v>31.70573678676773</c:v>
                </c:pt>
                <c:pt idx="100">
                  <c:v>32.006166382174833</c:v>
                </c:pt>
                <c:pt idx="101">
                  <c:v>32.30624009445409</c:v>
                </c:pt>
                <c:pt idx="102">
                  <c:v>32.605958881103476</c:v>
                </c:pt>
                <c:pt idx="103">
                  <c:v>32.905323690738008</c:v>
                </c:pt>
                <c:pt idx="104">
                  <c:v>33.204335463134527</c:v>
                </c:pt>
                <c:pt idx="105">
                  <c:v>33.502995129276314</c:v>
                </c:pt>
                <c:pt idx="106">
                  <c:v>33.801303611397579</c:v>
                </c:pt>
                <c:pt idx="107">
                  <c:v>34.099261823027831</c:v>
                </c:pt>
                <c:pt idx="108">
                  <c:v>34.396870669036112</c:v>
                </c:pt>
                <c:pt idx="109">
                  <c:v>34.694131045675107</c:v>
                </c:pt>
                <c:pt idx="110">
                  <c:v>34.991043840625146</c:v>
                </c:pt>
                <c:pt idx="111">
                  <c:v>35.287609933038098</c:v>
                </c:pt>
                <c:pt idx="112">
                  <c:v>35.583830193581143</c:v>
                </c:pt>
                <c:pt idx="113">
                  <c:v>35.879705484480461</c:v>
                </c:pt>
                <c:pt idx="114">
                  <c:v>36.175236659564817</c:v>
                </c:pt>
                <c:pt idx="115">
                  <c:v>36.470424564309042</c:v>
                </c:pt>
                <c:pt idx="116">
                  <c:v>36.765270035877435</c:v>
                </c:pt>
                <c:pt idx="117">
                  <c:v>37.059773903167091</c:v>
                </c:pt>
                <c:pt idx="118">
                  <c:v>37.35393698685111</c:v>
                </c:pt>
                <c:pt idx="119">
                  <c:v>37.647760099421774</c:v>
                </c:pt>
                <c:pt idx="120">
                  <c:v>37.941244045233624</c:v>
                </c:pt>
                <c:pt idx="121">
                  <c:v>38.234389620546487</c:v>
                </c:pt>
                <c:pt idx="122">
                  <c:v>38.527197613568397</c:v>
                </c:pt>
                <c:pt idx="123">
                  <c:v>38.819668804498505</c:v>
                </c:pt>
                <c:pt idx="124">
                  <c:v>39.111803965569898</c:v>
                </c:pt>
                <c:pt idx="125">
                  <c:v>39.403603861092378</c:v>
                </c:pt>
                <c:pt idx="126">
                  <c:v>39.695069247495169</c:v>
                </c:pt>
                <c:pt idx="127">
                  <c:v>39.986200873369597</c:v>
                </c:pt>
                <c:pt idx="128">
                  <c:v>40.276999479511716</c:v>
                </c:pt>
                <c:pt idx="129">
                  <c:v>40.567465798964882</c:v>
                </c:pt>
                <c:pt idx="130">
                  <c:v>40.85760055706232</c:v>
                </c:pt>
                <c:pt idx="131">
                  <c:v>41.147404471469592</c:v>
                </c:pt>
                <c:pt idx="132">
                  <c:v>41.43687825222711</c:v>
                </c:pt>
                <c:pt idx="133">
                  <c:v>41.726022601792543</c:v>
                </c:pt>
                <c:pt idx="134">
                  <c:v>42.014838215083245</c:v>
                </c:pt>
                <c:pt idx="135">
                  <c:v>42.303325779518651</c:v>
                </c:pt>
                <c:pt idx="136">
                  <c:v>42.591485975062611</c:v>
                </c:pt>
                <c:pt idx="137">
                  <c:v>42.879319474265756</c:v>
                </c:pt>
                <c:pt idx="138">
                  <c:v>43.1668269423078</c:v>
                </c:pt>
                <c:pt idx="139">
                  <c:v>43.454009037039853</c:v>
                </c:pt>
                <c:pt idx="140">
                  <c:v>43.740866409026708</c:v>
                </c:pt>
                <c:pt idx="141">
                  <c:v>44.027399701589118</c:v>
                </c:pt>
                <c:pt idx="142">
                  <c:v>44.313609550846046</c:v>
                </c:pt>
                <c:pt idx="143">
                  <c:v>44.599496585756931</c:v>
                </c:pt>
                <c:pt idx="144">
                  <c:v>44.88506142816393</c:v>
                </c:pt>
                <c:pt idx="145">
                  <c:v>45.170304692834151</c:v>
                </c:pt>
                <c:pt idx="146">
                  <c:v>45.455226987501895</c:v>
                </c:pt>
                <c:pt idx="147">
                  <c:v>45.739828912910887</c:v>
                </c:pt>
                <c:pt idx="148">
                  <c:v>46.024111062856498</c:v>
                </c:pt>
                <c:pt idx="149">
                  <c:v>46.308074024227963</c:v>
                </c:pt>
                <c:pt idx="150">
                  <c:v>46.591718377050633</c:v>
                </c:pt>
                <c:pt idx="151">
                  <c:v>46.875044694528178</c:v>
                </c:pt>
                <c:pt idx="152">
                  <c:v>47.158053543084826</c:v>
                </c:pt>
                <c:pt idx="153">
                  <c:v>47.440745482407607</c:v>
                </c:pt>
                <c:pt idx="154">
                  <c:v>47.723121065488577</c:v>
                </c:pt>
                <c:pt idx="155">
                  <c:v>48.005180838667059</c:v>
                </c:pt>
                <c:pt idx="156">
                  <c:v>48.286925341671896</c:v>
                </c:pt>
                <c:pt idx="157">
                  <c:v>48.568355107663706</c:v>
                </c:pt>
                <c:pt idx="158">
                  <c:v>48.849470663277131</c:v>
                </c:pt>
                <c:pt idx="159">
                  <c:v>49.130272528663106</c:v>
                </c:pt>
                <c:pt idx="160">
                  <c:v>49.410761217531132</c:v>
                </c:pt>
                <c:pt idx="161">
                  <c:v>49.690937237191555</c:v>
                </c:pt>
                <c:pt idx="162">
                  <c:v>49.970801088597852</c:v>
                </c:pt>
                <c:pt idx="163">
                  <c:v>50.25035326638892</c:v>
                </c:pt>
                <c:pt idx="164">
                  <c:v>50.52959425893139</c:v>
                </c:pt>
                <c:pt idx="165">
                  <c:v>50.808524548361916</c:v>
                </c:pt>
                <c:pt idx="166">
                  <c:v>51.087144610629501</c:v>
                </c:pt>
                <c:pt idx="167">
                  <c:v>51.365454915537825</c:v>
                </c:pt>
                <c:pt idx="168">
                  <c:v>51.643455926787553</c:v>
                </c:pt>
                <c:pt idx="169">
                  <c:v>51.921148102018684</c:v>
                </c:pt>
                <c:pt idx="170">
                  <c:v>52.198531892852891</c:v>
                </c:pt>
                <c:pt idx="171">
                  <c:v>52.475607744935864</c:v>
                </c:pt>
                <c:pt idx="172">
                  <c:v>52.752376097979642</c:v>
                </c:pt>
                <c:pt idx="173">
                  <c:v>53.028837385804998</c:v>
                </c:pt>
                <c:pt idx="174">
                  <c:v>53.304992036383766</c:v>
                </c:pt>
                <c:pt idx="175">
                  <c:v>53.58084047188121</c:v>
                </c:pt>
                <c:pt idx="176">
                  <c:v>53.856383108698395</c:v>
                </c:pt>
                <c:pt idx="177">
                  <c:v>54.131620357514528</c:v>
                </c:pt>
                <c:pt idx="178">
                  <c:v>54.406552623329326</c:v>
                </c:pt>
                <c:pt idx="179">
                  <c:v>54.681180305505379</c:v>
                </c:pt>
                <c:pt idx="180">
                  <c:v>54.955503797810493</c:v>
                </c:pt>
                <c:pt idx="181">
                  <c:v>55.22952348846006</c:v>
                </c:pt>
                <c:pt idx="182">
                  <c:v>55.503239760159381</c:v>
                </c:pt>
                <c:pt idx="183">
                  <c:v>55.776652990146026</c:v>
                </c:pt>
                <c:pt idx="184">
                  <c:v>56.049763550232164</c:v>
                </c:pt>
                <c:pt idx="185">
                  <c:v>56.322571806846874</c:v>
                </c:pt>
                <c:pt idx="186">
                  <c:v>56.595078121078473</c:v>
                </c:pt>
                <c:pt idx="187">
                  <c:v>56.867282848716805</c:v>
                </c:pt>
                <c:pt idx="188">
                  <c:v>57.139186340295538</c:v>
                </c:pt>
                <c:pt idx="189">
                  <c:v>57.410788941134442</c:v>
                </c:pt>
                <c:pt idx="190">
                  <c:v>57.682090991381621</c:v>
                </c:pt>
                <c:pt idx="191">
                  <c:v>57.953092826055787</c:v>
                </c:pt>
                <c:pt idx="192">
                  <c:v>58.22379477508845</c:v>
                </c:pt>
                <c:pt idx="193">
                  <c:v>58.494197163366124</c:v>
                </c:pt>
                <c:pt idx="194">
                  <c:v>58.764300310772498</c:v>
                </c:pt>
                <c:pt idx="195">
                  <c:v>59.034104532230586</c:v>
                </c:pt>
                <c:pt idx="196">
                  <c:v>59.303610137744847</c:v>
                </c:pt>
                <c:pt idx="197">
                  <c:v>59.572817432443287</c:v>
                </c:pt>
                <c:pt idx="198">
                  <c:v>59.841726716619497</c:v>
                </c:pt>
                <c:pt idx="199">
                  <c:v>60.110338285774695</c:v>
                </c:pt>
                <c:pt idx="200">
                  <c:v>60.378652430659727</c:v>
                </c:pt>
                <c:pt idx="201">
                  <c:v>60.646669437317001</c:v>
                </c:pt>
                <c:pt idx="202">
                  <c:v>60.914389587122422</c:v>
                </c:pt>
                <c:pt idx="203">
                  <c:v>61.181813156827261</c:v>
                </c:pt>
                <c:pt idx="204">
                  <c:v>61.448940418599989</c:v>
                </c:pt>
                <c:pt idx="205">
                  <c:v>61.715771640068063</c:v>
                </c:pt>
                <c:pt idx="206">
                  <c:v>61.982307084359668</c:v>
                </c:pt>
                <c:pt idx="207">
                  <c:v>62.248547010145415</c:v>
                </c:pt>
                <c:pt idx="208">
                  <c:v>62.51449167167997</c:v>
                </c:pt>
                <c:pt idx="209">
                  <c:v>62.780141318843633</c:v>
                </c:pt>
                <c:pt idx="210">
                  <c:v>63.045496197183887</c:v>
                </c:pt>
                <c:pt idx="211">
                  <c:v>63.310556547956864</c:v>
                </c:pt>
                <c:pt idx="212">
                  <c:v>63.57532260816874</c:v>
                </c:pt>
                <c:pt idx="213">
                  <c:v>63.839794610617091</c:v>
                </c:pt>
                <c:pt idx="214">
                  <c:v>64.103972783932193</c:v>
                </c:pt>
                <c:pt idx="215">
                  <c:v>64.367857352618202</c:v>
                </c:pt>
                <c:pt idx="216">
                  <c:v>64.631448537094343</c:v>
                </c:pt>
                <c:pt idx="217">
                  <c:v>64.894746553735956</c:v>
                </c:pt>
                <c:pt idx="218">
                  <c:v>65.157751614915497</c:v>
                </c:pt>
                <c:pt idx="219">
                  <c:v>65.420463929043464</c:v>
                </c:pt>
                <c:pt idx="220">
                  <c:v>65.682883700609253</c:v>
                </c:pt>
                <c:pt idx="221">
                  <c:v>65.9450111302219</c:v>
                </c:pt>
                <c:pt idx="222">
                  <c:v>66.206846414650798</c:v>
                </c:pt>
                <c:pt idx="223">
                  <c:v>66.468389746866251</c:v>
                </c:pt>
                <c:pt idx="224">
                  <c:v>66.729641316080006</c:v>
                </c:pt>
                <c:pt idx="225">
                  <c:v>66.990601307785681</c:v>
                </c:pt>
                <c:pt idx="226">
                  <c:v>67.251269903799056</c:v>
                </c:pt>
                <c:pt idx="227">
                  <c:v>67.511647282298313</c:v>
                </c:pt>
                <c:pt idx="228">
                  <c:v>67.7717336178642</c:v>
                </c:pt>
                <c:pt idx="229">
                  <c:v>68.031529081520034</c:v>
                </c:pt>
                <c:pt idx="230">
                  <c:v>68.291033840771632</c:v>
                </c:pt>
                <c:pt idx="231">
                  <c:v>68.550248059647174</c:v>
                </c:pt>
                <c:pt idx="232">
                  <c:v>68.809171898736878</c:v>
                </c:pt>
                <c:pt idx="233">
                  <c:v>69.067805515232649</c:v>
                </c:pt>
                <c:pt idx="234">
                  <c:v>69.326149062967588</c:v>
                </c:pt>
                <c:pt idx="235">
                  <c:v>69.584202692455349</c:v>
                </c:pt>
                <c:pt idx="236">
                  <c:v>69.841966550929456</c:v>
                </c:pt>
                <c:pt idx="237">
                  <c:v>70.099440782382445</c:v>
                </c:pt>
                <c:pt idx="238">
                  <c:v>70.356625527604891</c:v>
                </c:pt>
                <c:pt idx="239">
                  <c:v>70.613520924224346</c:v>
                </c:pt>
                <c:pt idx="240">
                  <c:v>70.87012710674415</c:v>
                </c:pt>
                <c:pt idx="241">
                  <c:v>71.126444206582065</c:v>
                </c:pt>
                <c:pt idx="242">
                  <c:v>71.382472352108863</c:v>
                </c:pt>
                <c:pt idx="243">
                  <c:v>71.638211668686708</c:v>
                </c:pt>
                <c:pt idx="244">
                  <c:v>71.893662278707453</c:v>
                </c:pt>
                <c:pt idx="245">
                  <c:v>72.148824301630782</c:v>
                </c:pt>
                <c:pt idx="246">
                  <c:v>72.403697854022226</c:v>
                </c:pt>
                <c:pt idx="247">
                  <c:v>72.658283049591049</c:v>
                </c:pt>
                <c:pt idx="248">
                  <c:v>72.912579999227987</c:v>
                </c:pt>
                <c:pt idx="249">
                  <c:v>73.166588811042828</c:v>
                </c:pt>
                <c:pt idx="250">
                  <c:v>73.420309590401871</c:v>
                </c:pt>
                <c:pt idx="251">
                  <c:v>73.673742439965253</c:v>
                </c:pt>
                <c:pt idx="252">
                  <c:v>73.926887459724071</c:v>
                </c:pt>
                <c:pt idx="253">
                  <c:v>74.179744747037432</c:v>
                </c:pt>
                <c:pt idx="254">
                  <c:v>74.432314396669284</c:v>
                </c:pt>
                <c:pt idx="255">
                  <c:v>74.684596500825165</c:v>
                </c:pt>
                <c:pt idx="256">
                  <c:v>74.9365911491887</c:v>
                </c:pt>
                <c:pt idx="257">
                  <c:v>75.188298428958063</c:v>
                </c:pt>
                <c:pt idx="258">
                  <c:v>75.439718424882187</c:v>
                </c:pt>
                <c:pt idx="259">
                  <c:v>75.690851219296817</c:v>
                </c:pt>
                <c:pt idx="260">
                  <c:v>75.941696892160508</c:v>
                </c:pt>
                <c:pt idx="261">
                  <c:v>76.192255521090303</c:v>
                </c:pt>
                <c:pt idx="262">
                  <c:v>76.442527181397395</c:v>
                </c:pt>
                <c:pt idx="263">
                  <c:v>76.692511946122508</c:v>
                </c:pt>
                <c:pt idx="264">
                  <c:v>76.942209886071197</c:v>
                </c:pt>
                <c:pt idx="265">
                  <c:v>77.191621069848921</c:v>
                </c:pt>
                <c:pt idx="266">
                  <c:v>77.440745563895987</c:v>
                </c:pt>
                <c:pt idx="267">
                  <c:v>77.689583432522269</c:v>
                </c:pt>
                <c:pt idx="268">
                  <c:v>77.938134737941823</c:v>
                </c:pt>
                <c:pt idx="269">
                  <c:v>78.186399540307278</c:v>
                </c:pt>
                <c:pt idx="270">
                  <c:v>78.434377897744085</c:v>
                </c:pt>
              </c:numCache>
            </c:numRef>
          </c:xVal>
          <c:yVal>
            <c:numRef>
              <c:f>'19ft'!$G$19:$G$289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'19ft'!$H$18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0.34209388829880694</c:v>
                </c:pt>
                <c:pt idx="2">
                  <c:v>0.6836845173547299</c:v>
                </c:pt>
                <c:pt idx="3">
                  <c:v>1.0247739971086267</c:v>
                </c:pt>
                <c:pt idx="4">
                  <c:v>1.3653644223308079</c:v>
                </c:pt>
                <c:pt idx="5">
                  <c:v>1.7054578727172713</c:v>
                </c:pt>
                <c:pt idx="6">
                  <c:v>2.0450564129849123</c:v>
                </c:pt>
                <c:pt idx="7">
                  <c:v>2.3841620929657252</c:v>
                </c:pt>
                <c:pt idx="8">
                  <c:v>2.7227769477000092</c:v>
                </c:pt>
                <c:pt idx="9">
                  <c:v>3.0609029975285895</c:v>
                </c:pt>
                <c:pt idx="10">
                  <c:v>3.3985422481840706</c:v>
                </c:pt>
                <c:pt idx="11">
                  <c:v>3.7356966908811309</c:v>
                </c:pt>
                <c:pt idx="12">
                  <c:v>4.0723683024058754</c:v>
                </c:pt>
                <c:pt idx="13">
                  <c:v>4.4085590452042576</c:v>
                </c:pt>
                <c:pt idx="14">
                  <c:v>4.7442708674695799</c:v>
                </c:pt>
                <c:pt idx="15">
                  <c:v>5.079505703229092</c:v>
                </c:pt>
                <c:pt idx="16">
                  <c:v>5.4142654724296939</c:v>
                </c:pt>
                <c:pt idx="17">
                  <c:v>5.7485520810227566</c:v>
                </c:pt>
                <c:pt idx="18">
                  <c:v>6.0823674210480787</c:v>
                </c:pt>
                <c:pt idx="19">
                  <c:v>6.4157133707169782</c:v>
                </c:pt>
                <c:pt idx="20">
                  <c:v>6.7485917944945477</c:v>
                </c:pt>
                <c:pt idx="21">
                  <c:v>7.0810045431810682</c:v>
                </c:pt>
                <c:pt idx="22">
                  <c:v>7.4129534539926096</c:v>
                </c:pt>
                <c:pt idx="23">
                  <c:v>7.7444403506408133</c:v>
                </c:pt>
                <c:pt idx="24">
                  <c:v>8.0754670434118818</c:v>
                </c:pt>
                <c:pt idx="25">
                  <c:v>8.4060353292447818</c:v>
                </c:pt>
                <c:pt idx="26">
                  <c:v>8.7361469918086634</c:v>
                </c:pt>
                <c:pt idx="27">
                  <c:v>9.065803801579527</c:v>
                </c:pt>
                <c:pt idx="28">
                  <c:v>9.3950075159161237</c:v>
                </c:pt>
                <c:pt idx="29">
                  <c:v>9.7237598791351232</c:v>
                </c:pt>
                <c:pt idx="30">
                  <c:v>10.052062622585543</c:v>
                </c:pt>
                <c:pt idx="31">
                  <c:v>10.379917464722467</c:v>
                </c:pt>
                <c:pt idx="32">
                  <c:v>10.707326111180036</c:v>
                </c:pt>
                <c:pt idx="33">
                  <c:v>11.034290254843754</c:v>
                </c:pt>
                <c:pt idx="34">
                  <c:v>11.360811575922099</c:v>
                </c:pt>
                <c:pt idx="35">
                  <c:v>11.68689174201746</c:v>
                </c:pt>
                <c:pt idx="36">
                  <c:v>12.012532408196392</c:v>
                </c:pt>
                <c:pt idx="37">
                  <c:v>12.337735217059235</c:v>
                </c:pt>
                <c:pt idx="38">
                  <c:v>12.662501798809057</c:v>
                </c:pt>
                <c:pt idx="39">
                  <c:v>12.986833771319983</c:v>
                </c:pt>
                <c:pt idx="40">
                  <c:v>13.310732740204887</c:v>
                </c:pt>
                <c:pt idx="41">
                  <c:v>13.63420029888246</c:v>
                </c:pt>
                <c:pt idx="42">
                  <c:v>13.957238028643676</c:v>
                </c:pt>
                <c:pt idx="43">
                  <c:v>14.279847498717658</c:v>
                </c:pt>
                <c:pt idx="44">
                  <c:v>14.602030266336953</c:v>
                </c:pt>
                <c:pt idx="45">
                  <c:v>14.923787876802237</c:v>
                </c:pt>
                <c:pt idx="46">
                  <c:v>15.245121863546425</c:v>
                </c:pt>
                <c:pt idx="47">
                  <c:v>15.566033748198251</c:v>
                </c:pt>
                <c:pt idx="48">
                  <c:v>15.886525040645278</c:v>
                </c:pt>
                <c:pt idx="49">
                  <c:v>16.206597239096368</c:v>
                </c:pt>
                <c:pt idx="50">
                  <c:v>16.526251830143622</c:v>
                </c:pt>
                <c:pt idx="51">
                  <c:v>16.845490288823793</c:v>
                </c:pt>
                <c:pt idx="52">
                  <c:v>17.164314078679194</c:v>
                </c:pt>
                <c:pt idx="53">
                  <c:v>17.482724651818078</c:v>
                </c:pt>
                <c:pt idx="54">
                  <c:v>17.800723448974548</c:v>
                </c:pt>
                <c:pt idx="55">
                  <c:v>18.118311899567953</c:v>
                </c:pt>
                <c:pt idx="56">
                  <c:v>18.435491421761828</c:v>
                </c:pt>
                <c:pt idx="57">
                  <c:v>18.752263422522347</c:v>
                </c:pt>
                <c:pt idx="58">
                  <c:v>19.068629297676313</c:v>
                </c:pt>
                <c:pt idx="59">
                  <c:v>19.384590431968707</c:v>
                </c:pt>
                <c:pt idx="60">
                  <c:v>19.700148199119777</c:v>
                </c:pt>
                <c:pt idx="61">
                  <c:v>20.015303961881703</c:v>
                </c:pt>
                <c:pt idx="62">
                  <c:v>20.330059072094816</c:v>
                </c:pt>
                <c:pt idx="63">
                  <c:v>20.644414870743418</c:v>
                </c:pt>
                <c:pt idx="64">
                  <c:v>20.958372688011174</c:v>
                </c:pt>
                <c:pt idx="65">
                  <c:v>21.2719338433361</c:v>
                </c:pt>
                <c:pt idx="66">
                  <c:v>21.585099645465167</c:v>
                </c:pt>
                <c:pt idx="67">
                  <c:v>21.897871392508495</c:v>
                </c:pt>
                <c:pt idx="68">
                  <c:v>22.21025037199319</c:v>
                </c:pt>
                <c:pt idx="69">
                  <c:v>22.5222378609168</c:v>
                </c:pt>
                <c:pt idx="70">
                  <c:v>22.833835125800388</c:v>
                </c:pt>
                <c:pt idx="71">
                  <c:v>23.145043422741274</c:v>
                </c:pt>
                <c:pt idx="72">
                  <c:v>23.455863997465421</c:v>
                </c:pt>
                <c:pt idx="73">
                  <c:v>23.766298085379464</c:v>
                </c:pt>
                <c:pt idx="74">
                  <c:v>24.076346911622416</c:v>
                </c:pt>
                <c:pt idx="75">
                  <c:v>24.386011691117041</c:v>
                </c:pt>
                <c:pt idx="76">
                  <c:v>24.695293628620924</c:v>
                </c:pt>
                <c:pt idx="77">
                  <c:v>25.004193918777197</c:v>
                </c:pt>
                <c:pt idx="78">
                  <c:v>25.312713746164984</c:v>
                </c:pt>
                <c:pt idx="79">
                  <c:v>25.620854285349548</c:v>
                </c:pt>
                <c:pt idx="80">
                  <c:v>25.928616700932121</c:v>
                </c:pt>
                <c:pt idx="81">
                  <c:v>26.236002147599482</c:v>
                </c:pt>
                <c:pt idx="82">
                  <c:v>26.54301177017323</c:v>
                </c:pt>
                <c:pt idx="83">
                  <c:v>26.849646703658809</c:v>
                </c:pt>
                <c:pt idx="84">
                  <c:v>27.155908073294249</c:v>
                </c:pt>
                <c:pt idx="85">
                  <c:v>27.461796994598657</c:v>
                </c:pt>
                <c:pt idx="86">
                  <c:v>27.767314573420464</c:v>
                </c:pt>
                <c:pt idx="87">
                  <c:v>28.072461905985421</c:v>
                </c:pt>
                <c:pt idx="88">
                  <c:v>28.377240078944354</c:v>
                </c:pt>
                <c:pt idx="89">
                  <c:v>28.681650169420692</c:v>
                </c:pt>
                <c:pt idx="90">
                  <c:v>28.985693245057767</c:v>
                </c:pt>
                <c:pt idx="91">
                  <c:v>29.289370364065903</c:v>
                </c:pt>
                <c:pt idx="92">
                  <c:v>29.592682575269276</c:v>
                </c:pt>
                <c:pt idx="93">
                  <c:v>29.895630918152584</c:v>
                </c:pt>
                <c:pt idx="94">
                  <c:v>30.198216422907507</c:v>
                </c:pt>
                <c:pt idx="95">
                  <c:v>30.500440110478969</c:v>
                </c:pt>
                <c:pt idx="96">
                  <c:v>30.802302992611228</c:v>
                </c:pt>
                <c:pt idx="97">
                  <c:v>31.103806071893754</c:v>
                </c:pt>
                <c:pt idx="98">
                  <c:v>31.404950341806956</c:v>
                </c:pt>
                <c:pt idx="99">
                  <c:v>31.70573678676773</c:v>
                </c:pt>
                <c:pt idx="100">
                  <c:v>32.006166382174833</c:v>
                </c:pt>
                <c:pt idx="101">
                  <c:v>32.30624009445409</c:v>
                </c:pt>
                <c:pt idx="102">
                  <c:v>32.605958881103476</c:v>
                </c:pt>
                <c:pt idx="103">
                  <c:v>32.905323690738008</c:v>
                </c:pt>
                <c:pt idx="104">
                  <c:v>33.204335463134527</c:v>
                </c:pt>
                <c:pt idx="105">
                  <c:v>33.502995129276314</c:v>
                </c:pt>
                <c:pt idx="106">
                  <c:v>33.801303611397579</c:v>
                </c:pt>
                <c:pt idx="107">
                  <c:v>34.099261823027831</c:v>
                </c:pt>
                <c:pt idx="108">
                  <c:v>34.396870669036112</c:v>
                </c:pt>
                <c:pt idx="109">
                  <c:v>34.694131045675107</c:v>
                </c:pt>
                <c:pt idx="110">
                  <c:v>34.991043840625146</c:v>
                </c:pt>
                <c:pt idx="111">
                  <c:v>35.287609933038098</c:v>
                </c:pt>
                <c:pt idx="112">
                  <c:v>35.583830193581143</c:v>
                </c:pt>
                <c:pt idx="113">
                  <c:v>35.879705484480461</c:v>
                </c:pt>
                <c:pt idx="114">
                  <c:v>36.175236659564817</c:v>
                </c:pt>
                <c:pt idx="115">
                  <c:v>36.470424564309042</c:v>
                </c:pt>
                <c:pt idx="116">
                  <c:v>36.765270035877435</c:v>
                </c:pt>
                <c:pt idx="117">
                  <c:v>37.059773903167091</c:v>
                </c:pt>
                <c:pt idx="118">
                  <c:v>37.35393698685111</c:v>
                </c:pt>
                <c:pt idx="119">
                  <c:v>37.647760099421774</c:v>
                </c:pt>
                <c:pt idx="120">
                  <c:v>37.941244045233624</c:v>
                </c:pt>
                <c:pt idx="121">
                  <c:v>38.234389620546487</c:v>
                </c:pt>
                <c:pt idx="122">
                  <c:v>38.527197613568397</c:v>
                </c:pt>
                <c:pt idx="123">
                  <c:v>38.819668804498505</c:v>
                </c:pt>
                <c:pt idx="124">
                  <c:v>39.111803965569898</c:v>
                </c:pt>
                <c:pt idx="125">
                  <c:v>39.403603861092378</c:v>
                </c:pt>
                <c:pt idx="126">
                  <c:v>39.695069247495169</c:v>
                </c:pt>
                <c:pt idx="127">
                  <c:v>39.986200873369597</c:v>
                </c:pt>
                <c:pt idx="128">
                  <c:v>40.276999479511716</c:v>
                </c:pt>
                <c:pt idx="129">
                  <c:v>40.567465798964882</c:v>
                </c:pt>
                <c:pt idx="130">
                  <c:v>40.85760055706232</c:v>
                </c:pt>
                <c:pt idx="131">
                  <c:v>41.147404471469592</c:v>
                </c:pt>
                <c:pt idx="132">
                  <c:v>41.43687825222711</c:v>
                </c:pt>
                <c:pt idx="133">
                  <c:v>41.726022601792543</c:v>
                </c:pt>
                <c:pt idx="134">
                  <c:v>42.014838215083245</c:v>
                </c:pt>
                <c:pt idx="135">
                  <c:v>42.303325779518651</c:v>
                </c:pt>
                <c:pt idx="136">
                  <c:v>42.591485975062611</c:v>
                </c:pt>
                <c:pt idx="137">
                  <c:v>42.879319474265756</c:v>
                </c:pt>
                <c:pt idx="138">
                  <c:v>43.1668269423078</c:v>
                </c:pt>
                <c:pt idx="139">
                  <c:v>43.454009037039853</c:v>
                </c:pt>
                <c:pt idx="140">
                  <c:v>43.740866409026708</c:v>
                </c:pt>
                <c:pt idx="141">
                  <c:v>44.027399701589118</c:v>
                </c:pt>
                <c:pt idx="142">
                  <c:v>44.313609550846046</c:v>
                </c:pt>
                <c:pt idx="143">
                  <c:v>44.599496585756931</c:v>
                </c:pt>
                <c:pt idx="144">
                  <c:v>44.88506142816393</c:v>
                </c:pt>
                <c:pt idx="145">
                  <c:v>45.170304692834151</c:v>
                </c:pt>
                <c:pt idx="146">
                  <c:v>45.455226987501895</c:v>
                </c:pt>
                <c:pt idx="147">
                  <c:v>45.739828912910887</c:v>
                </c:pt>
                <c:pt idx="148">
                  <c:v>46.024111062856498</c:v>
                </c:pt>
                <c:pt idx="149">
                  <c:v>46.308074024227963</c:v>
                </c:pt>
                <c:pt idx="150">
                  <c:v>46.591718377050633</c:v>
                </c:pt>
                <c:pt idx="151">
                  <c:v>46.875044694528178</c:v>
                </c:pt>
                <c:pt idx="152">
                  <c:v>47.158053543084826</c:v>
                </c:pt>
                <c:pt idx="153">
                  <c:v>47.440745482407607</c:v>
                </c:pt>
                <c:pt idx="154">
                  <c:v>47.723121065488577</c:v>
                </c:pt>
                <c:pt idx="155">
                  <c:v>48.005180838667059</c:v>
                </c:pt>
                <c:pt idx="156">
                  <c:v>48.286925341671896</c:v>
                </c:pt>
                <c:pt idx="157">
                  <c:v>48.568355107663706</c:v>
                </c:pt>
                <c:pt idx="158">
                  <c:v>48.849470663277131</c:v>
                </c:pt>
                <c:pt idx="159">
                  <c:v>49.130272528663106</c:v>
                </c:pt>
                <c:pt idx="160">
                  <c:v>49.410761217531132</c:v>
                </c:pt>
                <c:pt idx="161">
                  <c:v>49.690937237191555</c:v>
                </c:pt>
                <c:pt idx="162">
                  <c:v>49.970801088597852</c:v>
                </c:pt>
                <c:pt idx="163">
                  <c:v>50.25035326638892</c:v>
                </c:pt>
                <c:pt idx="164">
                  <c:v>50.52959425893139</c:v>
                </c:pt>
                <c:pt idx="165">
                  <c:v>50.808524548361916</c:v>
                </c:pt>
                <c:pt idx="166">
                  <c:v>51.087144610629501</c:v>
                </c:pt>
                <c:pt idx="167">
                  <c:v>51.365454915537825</c:v>
                </c:pt>
                <c:pt idx="168">
                  <c:v>51.643455926787553</c:v>
                </c:pt>
                <c:pt idx="169">
                  <c:v>51.921148102018684</c:v>
                </c:pt>
                <c:pt idx="170">
                  <c:v>52.198531892852891</c:v>
                </c:pt>
                <c:pt idx="171">
                  <c:v>52.475607744935864</c:v>
                </c:pt>
                <c:pt idx="172">
                  <c:v>52.752376097979642</c:v>
                </c:pt>
                <c:pt idx="173">
                  <c:v>53.028837385804998</c:v>
                </c:pt>
                <c:pt idx="174">
                  <c:v>53.304992036383766</c:v>
                </c:pt>
                <c:pt idx="175">
                  <c:v>53.58084047188121</c:v>
                </c:pt>
                <c:pt idx="176">
                  <c:v>53.856383108698395</c:v>
                </c:pt>
                <c:pt idx="177">
                  <c:v>54.131620357514528</c:v>
                </c:pt>
                <c:pt idx="178">
                  <c:v>54.406552623329326</c:v>
                </c:pt>
                <c:pt idx="179">
                  <c:v>54.681180305505379</c:v>
                </c:pt>
                <c:pt idx="180">
                  <c:v>54.955503797810493</c:v>
                </c:pt>
                <c:pt idx="181">
                  <c:v>55.22952348846006</c:v>
                </c:pt>
                <c:pt idx="182">
                  <c:v>55.503239760159381</c:v>
                </c:pt>
                <c:pt idx="183">
                  <c:v>55.776652990146026</c:v>
                </c:pt>
                <c:pt idx="184">
                  <c:v>56.049763550232164</c:v>
                </c:pt>
                <c:pt idx="185">
                  <c:v>56.322571806846874</c:v>
                </c:pt>
                <c:pt idx="186">
                  <c:v>56.595078121078473</c:v>
                </c:pt>
                <c:pt idx="187">
                  <c:v>56.867282848716805</c:v>
                </c:pt>
                <c:pt idx="188">
                  <c:v>57.139186340295538</c:v>
                </c:pt>
                <c:pt idx="189">
                  <c:v>57.410788941134442</c:v>
                </c:pt>
                <c:pt idx="190">
                  <c:v>57.682090991381621</c:v>
                </c:pt>
                <c:pt idx="191">
                  <c:v>57.953092826055787</c:v>
                </c:pt>
                <c:pt idx="192">
                  <c:v>58.22379477508845</c:v>
                </c:pt>
                <c:pt idx="193">
                  <c:v>58.494197163366124</c:v>
                </c:pt>
                <c:pt idx="194">
                  <c:v>58.764300310772498</c:v>
                </c:pt>
                <c:pt idx="195">
                  <c:v>59.034104532230586</c:v>
                </c:pt>
                <c:pt idx="196">
                  <c:v>59.303610137744847</c:v>
                </c:pt>
                <c:pt idx="197">
                  <c:v>59.572817432443287</c:v>
                </c:pt>
                <c:pt idx="198">
                  <c:v>59.841726716619497</c:v>
                </c:pt>
                <c:pt idx="199">
                  <c:v>60.110338285774695</c:v>
                </c:pt>
                <c:pt idx="200">
                  <c:v>60.378652430659727</c:v>
                </c:pt>
                <c:pt idx="201">
                  <c:v>60.646669437317001</c:v>
                </c:pt>
                <c:pt idx="202">
                  <c:v>60.914389587122422</c:v>
                </c:pt>
                <c:pt idx="203">
                  <c:v>61.181813156827261</c:v>
                </c:pt>
                <c:pt idx="204">
                  <c:v>61.448940418599989</c:v>
                </c:pt>
                <c:pt idx="205">
                  <c:v>61.715771640068063</c:v>
                </c:pt>
                <c:pt idx="206">
                  <c:v>61.982307084359668</c:v>
                </c:pt>
                <c:pt idx="207">
                  <c:v>62.248547010145415</c:v>
                </c:pt>
                <c:pt idx="208">
                  <c:v>62.51449167167997</c:v>
                </c:pt>
                <c:pt idx="209">
                  <c:v>62.780141318843633</c:v>
                </c:pt>
                <c:pt idx="210">
                  <c:v>63.045496197183887</c:v>
                </c:pt>
                <c:pt idx="211">
                  <c:v>63.310556547956864</c:v>
                </c:pt>
                <c:pt idx="212">
                  <c:v>63.57532260816874</c:v>
                </c:pt>
                <c:pt idx="213">
                  <c:v>63.839794610617091</c:v>
                </c:pt>
                <c:pt idx="214">
                  <c:v>64.103972783932193</c:v>
                </c:pt>
                <c:pt idx="215">
                  <c:v>64.367857352618202</c:v>
                </c:pt>
                <c:pt idx="216">
                  <c:v>64.631448537094343</c:v>
                </c:pt>
                <c:pt idx="217">
                  <c:v>64.894746553735956</c:v>
                </c:pt>
                <c:pt idx="218">
                  <c:v>65.157751614915497</c:v>
                </c:pt>
                <c:pt idx="219">
                  <c:v>65.420463929043464</c:v>
                </c:pt>
                <c:pt idx="220">
                  <c:v>65.682883700609253</c:v>
                </c:pt>
                <c:pt idx="221">
                  <c:v>65.9450111302219</c:v>
                </c:pt>
                <c:pt idx="222">
                  <c:v>66.206846414650798</c:v>
                </c:pt>
                <c:pt idx="223">
                  <c:v>66.468389746866251</c:v>
                </c:pt>
                <c:pt idx="224">
                  <c:v>66.729641316080006</c:v>
                </c:pt>
                <c:pt idx="225">
                  <c:v>66.990601307785681</c:v>
                </c:pt>
                <c:pt idx="226">
                  <c:v>67.251269903799056</c:v>
                </c:pt>
                <c:pt idx="227">
                  <c:v>67.511647282298313</c:v>
                </c:pt>
                <c:pt idx="228">
                  <c:v>67.7717336178642</c:v>
                </c:pt>
                <c:pt idx="229">
                  <c:v>68.031529081520034</c:v>
                </c:pt>
                <c:pt idx="230">
                  <c:v>68.291033840771632</c:v>
                </c:pt>
                <c:pt idx="231">
                  <c:v>68.550248059647174</c:v>
                </c:pt>
                <c:pt idx="232">
                  <c:v>68.809171898736878</c:v>
                </c:pt>
                <c:pt idx="233">
                  <c:v>69.067805515232649</c:v>
                </c:pt>
                <c:pt idx="234">
                  <c:v>69.326149062967588</c:v>
                </c:pt>
                <c:pt idx="235">
                  <c:v>69.584202692455349</c:v>
                </c:pt>
                <c:pt idx="236">
                  <c:v>69.841966550929456</c:v>
                </c:pt>
                <c:pt idx="237">
                  <c:v>70.099440782382445</c:v>
                </c:pt>
                <c:pt idx="238">
                  <c:v>70.356625527604891</c:v>
                </c:pt>
                <c:pt idx="239">
                  <c:v>70.613520924224346</c:v>
                </c:pt>
                <c:pt idx="240">
                  <c:v>70.87012710674415</c:v>
                </c:pt>
                <c:pt idx="241">
                  <c:v>71.126444206582065</c:v>
                </c:pt>
                <c:pt idx="242">
                  <c:v>71.382472352108863</c:v>
                </c:pt>
                <c:pt idx="243">
                  <c:v>71.638211668686708</c:v>
                </c:pt>
                <c:pt idx="244">
                  <c:v>71.893662278707453</c:v>
                </c:pt>
                <c:pt idx="245">
                  <c:v>72.148824301630782</c:v>
                </c:pt>
                <c:pt idx="246">
                  <c:v>72.403697854022226</c:v>
                </c:pt>
                <c:pt idx="247">
                  <c:v>72.658283049591049</c:v>
                </c:pt>
                <c:pt idx="248">
                  <c:v>72.912579999227987</c:v>
                </c:pt>
                <c:pt idx="249">
                  <c:v>73.166588811042828</c:v>
                </c:pt>
                <c:pt idx="250">
                  <c:v>73.420309590401871</c:v>
                </c:pt>
                <c:pt idx="251">
                  <c:v>73.673742439965253</c:v>
                </c:pt>
                <c:pt idx="252">
                  <c:v>73.926887459724071</c:v>
                </c:pt>
                <c:pt idx="253">
                  <c:v>74.179744747037432</c:v>
                </c:pt>
                <c:pt idx="254">
                  <c:v>74.432314396669284</c:v>
                </c:pt>
                <c:pt idx="255">
                  <c:v>74.684596500825165</c:v>
                </c:pt>
                <c:pt idx="256">
                  <c:v>74.9365911491887</c:v>
                </c:pt>
                <c:pt idx="257">
                  <c:v>75.188298428958063</c:v>
                </c:pt>
                <c:pt idx="258">
                  <c:v>75.439718424882187</c:v>
                </c:pt>
                <c:pt idx="259">
                  <c:v>75.690851219296817</c:v>
                </c:pt>
                <c:pt idx="260">
                  <c:v>75.941696892160508</c:v>
                </c:pt>
                <c:pt idx="261">
                  <c:v>76.192255521090303</c:v>
                </c:pt>
                <c:pt idx="262">
                  <c:v>76.442527181397395</c:v>
                </c:pt>
                <c:pt idx="263">
                  <c:v>76.692511946122508</c:v>
                </c:pt>
                <c:pt idx="264">
                  <c:v>76.942209886071197</c:v>
                </c:pt>
                <c:pt idx="265">
                  <c:v>77.191621069848921</c:v>
                </c:pt>
                <c:pt idx="266">
                  <c:v>77.440745563895987</c:v>
                </c:pt>
                <c:pt idx="267">
                  <c:v>77.689583432522269</c:v>
                </c:pt>
                <c:pt idx="268">
                  <c:v>77.938134737941823</c:v>
                </c:pt>
                <c:pt idx="269">
                  <c:v>78.186399540307278</c:v>
                </c:pt>
                <c:pt idx="270">
                  <c:v>78.434377897744085</c:v>
                </c:pt>
              </c:numCache>
            </c:numRef>
          </c:xVal>
          <c:yVal>
            <c:numRef>
              <c:f>'19ft'!$H$19:$H$289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24264"/>
        <c:axId val="639424656"/>
      </c:scatterChart>
      <c:valAx>
        <c:axId val="63942426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4656"/>
        <c:crosses val="max"/>
        <c:crossBetween val="midCat"/>
        <c:majorUnit val="2"/>
      </c:valAx>
      <c:valAx>
        <c:axId val="63942465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426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0.34346101658433265</c:v>
                </c:pt>
                <c:pt idx="2">
                  <c:v>0.68641675626566123</c:v>
                </c:pt>
                <c:pt idx="3">
                  <c:v>1.0288693245322418</c:v>
                </c:pt>
                <c:pt idx="4">
                  <c:v>1.3708208117036067</c:v>
                </c:pt>
                <c:pt idx="5">
                  <c:v>1.7122732930266089</c:v>
                </c:pt>
                <c:pt idx="6">
                  <c:v>2.0532288287704503</c:v>
                </c:pt>
                <c:pt idx="7">
                  <c:v>2.3936894643207118</c:v>
                </c:pt>
                <c:pt idx="8">
                  <c:v>2.733657230272394</c:v>
                </c:pt>
                <c:pt idx="9">
                  <c:v>3.073134142521988</c:v>
                </c:pt>
                <c:pt idx="10">
                  <c:v>3.4121222023585815</c:v>
                </c:pt>
                <c:pt idx="11">
                  <c:v>3.7506233965540217</c:v>
                </c:pt>
                <c:pt idx="12">
                  <c:v>4.0886396974521393</c:v>
                </c:pt>
                <c:pt idx="13">
                  <c:v>4.4261730630570542</c:v>
                </c:pt>
                <c:pt idx="14">
                  <c:v>4.7632254371205693</c:v>
                </c:pt>
                <c:pt idx="15">
                  <c:v>5.09979874922867</c:v>
                </c:pt>
                <c:pt idx="16">
                  <c:v>5.4358949148871369</c:v>
                </c:pt>
                <c:pt idx="17">
                  <c:v>5.7715158356062872</c:v>
                </c:pt>
                <c:pt idx="18">
                  <c:v>6.106663398984856</c:v>
                </c:pt>
                <c:pt idx="19">
                  <c:v>6.4413394787930303</c:v>
                </c:pt>
                <c:pt idx="20">
                  <c:v>6.7755459350546454</c:v>
                </c:pt>
                <c:pt idx="21">
                  <c:v>7.1092846141285566</c:v>
                </c:pt>
                <c:pt idx="22">
                  <c:v>7.4425573487892001</c:v>
                </c:pt>
                <c:pt idx="23">
                  <c:v>7.7753659583063506</c:v>
                </c:pt>
                <c:pt idx="24">
                  <c:v>8.1077122485240896</c:v>
                </c:pt>
                <c:pt idx="25">
                  <c:v>8.4395980119389957</c:v>
                </c:pt>
                <c:pt idx="26">
                  <c:v>8.7710250277775668</c:v>
                </c:pt>
                <c:pt idx="27">
                  <c:v>9.1019950620728878</c:v>
                </c:pt>
                <c:pt idx="28">
                  <c:v>9.432509867740551</c:v>
                </c:pt>
                <c:pt idx="29">
                  <c:v>9.7625711846538401</c:v>
                </c:pt>
                <c:pt idx="30">
                  <c:v>10.0921807397182</c:v>
                </c:pt>
                <c:pt idx="31">
                  <c:v>10.421340246944983</c:v>
                </c:pt>
                <c:pt idx="32">
                  <c:v>10.750051407524495</c:v>
                </c:pt>
                <c:pt idx="33">
                  <c:v>11.078315909898363</c:v>
                </c:pt>
                <c:pt idx="34">
                  <c:v>11.406135429831201</c:v>
                </c:pt>
                <c:pt idx="35">
                  <c:v>11.733511630481619</c:v>
                </c:pt>
                <c:pt idx="36">
                  <c:v>12.060446162472569</c:v>
                </c:pt>
                <c:pt idx="37">
                  <c:v>12.386940663961038</c:v>
                </c:pt>
                <c:pt idx="38">
                  <c:v>12.712996760707101</c:v>
                </c:pt>
                <c:pt idx="39">
                  <c:v>13.038616066142348</c:v>
                </c:pt>
                <c:pt idx="40">
                  <c:v>13.363800181437686</c:v>
                </c:pt>
                <c:pt idx="41">
                  <c:v>13.688550695570532</c:v>
                </c:pt>
                <c:pt idx="42">
                  <c:v>14.012869185391407</c:v>
                </c:pt>
                <c:pt idx="43">
                  <c:v>14.336757215689936</c:v>
                </c:pt>
                <c:pt idx="44">
                  <c:v>14.660216339260264</c:v>
                </c:pt>
                <c:pt idx="45">
                  <c:v>14.983248096965912</c:v>
                </c:pt>
                <c:pt idx="46">
                  <c:v>15.305854017804055</c:v>
                </c:pt>
                <c:pt idx="47">
                  <c:v>15.628035618969257</c:v>
                </c:pt>
                <c:pt idx="48">
                  <c:v>15.949794405916656</c:v>
                </c:pt>
                <c:pt idx="49">
                  <c:v>16.271131872424618</c:v>
                </c:pt>
                <c:pt idx="50">
                  <c:v>16.59204950065687</c:v>
                </c:pt>
                <c:pt idx="51">
                  <c:v>16.912548761224102</c:v>
                </c:pt>
                <c:pt idx="52">
                  <c:v>17.232631113245066</c:v>
                </c:pt>
                <c:pt idx="53">
                  <c:v>17.552298004407195</c:v>
                </c:pt>
                <c:pt idx="54">
                  <c:v>17.871550871026706</c:v>
                </c:pt>
                <c:pt idx="55">
                  <c:v>18.190391138108229</c:v>
                </c:pt>
                <c:pt idx="56">
                  <c:v>18.508820219403972</c:v>
                </c:pt>
                <c:pt idx="57">
                  <c:v>18.826839517472422</c:v>
                </c:pt>
                <c:pt idx="58">
                  <c:v>19.144450423736568</c:v>
                </c:pt>
                <c:pt idx="59">
                  <c:v>19.461654318541708</c:v>
                </c:pt>
                <c:pt idx="60">
                  <c:v>19.778452571212799</c:v>
                </c:pt>
                <c:pt idx="61">
                  <c:v>20.094846540111376</c:v>
                </c:pt>
                <c:pt idx="62">
                  <c:v>20.410837572692053</c:v>
                </c:pt>
                <c:pt idx="63">
                  <c:v>20.726427005558616</c:v>
                </c:pt>
                <c:pt idx="64">
                  <c:v>21.041616164519692</c:v>
                </c:pt>
                <c:pt idx="65">
                  <c:v>21.356406364644041</c:v>
                </c:pt>
                <c:pt idx="66">
                  <c:v>21.67079891031544</c:v>
                </c:pt>
                <c:pt idx="67">
                  <c:v>21.984795095287204</c:v>
                </c:pt>
                <c:pt idx="68">
                  <c:v>22.298396202736299</c:v>
                </c:pt>
                <c:pt idx="69">
                  <c:v>22.611603505317134</c:v>
                </c:pt>
                <c:pt idx="70">
                  <c:v>22.924418265214957</c:v>
                </c:pt>
                <c:pt idx="71">
                  <c:v>23.236841734198908</c:v>
                </c:pt>
                <c:pt idx="72">
                  <c:v>23.548875153674743</c:v>
                </c:pt>
                <c:pt idx="73">
                  <c:v>23.860519754737201</c:v>
                </c:pt>
                <c:pt idx="74">
                  <c:v>24.171776758222052</c:v>
                </c:pt>
                <c:pt idx="75">
                  <c:v>24.482647374757825</c:v>
                </c:pt>
                <c:pt idx="76">
                  <c:v>24.793132804817212</c:v>
                </c:pt>
                <c:pt idx="77">
                  <c:v>25.103234238768181</c:v>
                </c:pt>
                <c:pt idx="78">
                  <c:v>25.412952856924758</c:v>
                </c:pt>
                <c:pt idx="79">
                  <c:v>25.72228982959755</c:v>
                </c:pt>
                <c:pt idx="80">
                  <c:v>26.03124631714396</c:v>
                </c:pt>
                <c:pt idx="81">
                  <c:v>26.339823470018132</c:v>
                </c:pt>
                <c:pt idx="82">
                  <c:v>26.648022428820607</c:v>
                </c:pt>
                <c:pt idx="83">
                  <c:v>26.955844324347733</c:v>
                </c:pt>
                <c:pt idx="84">
                  <c:v>27.263290277640809</c:v>
                </c:pt>
                <c:pt idx="85">
                  <c:v>27.570361400034965</c:v>
                </c:pt>
                <c:pt idx="86">
                  <c:v>27.877058793207809</c:v>
                </c:pt>
                <c:pt idx="87">
                  <c:v>28.183383549227816</c:v>
                </c:pt>
                <c:pt idx="88">
                  <c:v>28.489336750602511</c:v>
                </c:pt>
                <c:pt idx="89">
                  <c:v>28.794919470326402</c:v>
                </c:pt>
                <c:pt idx="90">
                  <c:v>29.100132771928692</c:v>
                </c:pt>
                <c:pt idx="91">
                  <c:v>29.404977709520782</c:v>
                </c:pt>
                <c:pt idx="92">
                  <c:v>29.709455327843568</c:v>
                </c:pt>
                <c:pt idx="93">
                  <c:v>30.013566662314524</c:v>
                </c:pt>
                <c:pt idx="94">
                  <c:v>30.317312739074602</c:v>
                </c:pt>
                <c:pt idx="95">
                  <c:v>30.620694575034918</c:v>
                </c:pt>
                <c:pt idx="96">
                  <c:v>30.923713177923275</c:v>
                </c:pt>
                <c:pt idx="97">
                  <c:v>31.226369546330496</c:v>
                </c:pt>
                <c:pt idx="98">
                  <c:v>31.528664669756569</c:v>
                </c:pt>
                <c:pt idx="99">
                  <c:v>31.830599528656649</c:v>
                </c:pt>
                <c:pt idx="100">
                  <c:v>32.132175094486875</c:v>
                </c:pt>
                <c:pt idx="101">
                  <c:v>32.433392329750035</c:v>
                </c:pt>
                <c:pt idx="102">
                  <c:v>32.734252188041076</c:v>
                </c:pt>
                <c:pt idx="103">
                  <c:v>33.034755614092482</c:v>
                </c:pt>
                <c:pt idx="104">
                  <c:v>33.334903543819465</c:v>
                </c:pt>
                <c:pt idx="105">
                  <c:v>33.634696904365072</c:v>
                </c:pt>
                <c:pt idx="106">
                  <c:v>33.934136614145118</c:v>
                </c:pt>
                <c:pt idx="107">
                  <c:v>34.233223582893018</c:v>
                </c:pt>
                <c:pt idx="108">
                  <c:v>34.531958711704469</c:v>
                </c:pt>
                <c:pt idx="109">
                  <c:v>34.83034289308204</c:v>
                </c:pt>
                <c:pt idx="110">
                  <c:v>35.128377010979612</c:v>
                </c:pt>
                <c:pt idx="111">
                  <c:v>35.426061940846751</c:v>
                </c:pt>
                <c:pt idx="112">
                  <c:v>35.723398549672943</c:v>
                </c:pt>
                <c:pt idx="113">
                  <c:v>36.02038769603174</c:v>
                </c:pt>
                <c:pt idx="114">
                  <c:v>36.317030230124807</c:v>
                </c:pt>
                <c:pt idx="115">
                  <c:v>36.613326993825872</c:v>
                </c:pt>
                <c:pt idx="116">
                  <c:v>36.909278820724602</c:v>
                </c:pt>
                <c:pt idx="117">
                  <c:v>37.204886536170356</c:v>
                </c:pt>
                <c:pt idx="118">
                  <c:v>37.500150957315917</c:v>
                </c:pt>
                <c:pt idx="119">
                  <c:v>37.795072893161091</c:v>
                </c:pt>
                <c:pt idx="120">
                  <c:v>38.089653144596248</c:v>
                </c:pt>
                <c:pt idx="121">
                  <c:v>38.383892504445818</c:v>
                </c:pt>
                <c:pt idx="122">
                  <c:v>38.677791757511692</c:v>
                </c:pt>
                <c:pt idx="123">
                  <c:v>38.971351680616564</c:v>
                </c:pt>
                <c:pt idx="124">
                  <c:v>39.264573042647221</c:v>
                </c:pt>
                <c:pt idx="125">
                  <c:v>39.557456604597768</c:v>
                </c:pt>
                <c:pt idx="126">
                  <c:v>39.850003119612822</c:v>
                </c:pt>
                <c:pt idx="127">
                  <c:v>40.142213333030611</c:v>
                </c:pt>
                <c:pt idx="128">
                  <c:v>40.434087982426078</c:v>
                </c:pt>
                <c:pt idx="129">
                  <c:v>40.725627797653893</c:v>
                </c:pt>
                <c:pt idx="130">
                  <c:v>41.016833500891465</c:v>
                </c:pt>
                <c:pt idx="131">
                  <c:v>41.307705806681881</c:v>
                </c:pt>
                <c:pt idx="132">
                  <c:v>41.59824542197682</c:v>
                </c:pt>
                <c:pt idx="133">
                  <c:v>41.888453046179457</c:v>
                </c:pt>
                <c:pt idx="134">
                  <c:v>42.178329371187296</c:v>
                </c:pt>
                <c:pt idx="135">
                  <c:v>42.46787508143499</c:v>
                </c:pt>
                <c:pt idx="136">
                  <c:v>42.757090853937136</c:v>
                </c:pt>
                <c:pt idx="137">
                  <c:v>43.045977358331072</c:v>
                </c:pt>
                <c:pt idx="138">
                  <c:v>43.33453525691958</c:v>
                </c:pt>
                <c:pt idx="139">
                  <c:v>43.622765204713652</c:v>
                </c:pt>
                <c:pt idx="140">
                  <c:v>43.910667849475175</c:v>
                </c:pt>
                <c:pt idx="141">
                  <c:v>44.198243831759633</c:v>
                </c:pt>
                <c:pt idx="142">
                  <c:v>44.485493784958784</c:v>
                </c:pt>
                <c:pt idx="143">
                  <c:v>44.772418335343311</c:v>
                </c:pt>
                <c:pt idx="144">
                  <c:v>45.059018102105483</c:v>
                </c:pt>
                <c:pt idx="145">
                  <c:v>45.345293697401793</c:v>
                </c:pt>
                <c:pt idx="146">
                  <c:v>45.631245726395584</c:v>
                </c:pt>
                <c:pt idx="147">
                  <c:v>45.916874787299669</c:v>
                </c:pt>
                <c:pt idx="148">
                  <c:v>46.20218147141896</c:v>
                </c:pt>
                <c:pt idx="149">
                  <c:v>46.487166363193069</c:v>
                </c:pt>
                <c:pt idx="150">
                  <c:v>46.771830040238903</c:v>
                </c:pt>
                <c:pt idx="151">
                  <c:v>47.056173073393289</c:v>
                </c:pt>
                <c:pt idx="152">
                  <c:v>47.340196026755549</c:v>
                </c:pt>
                <c:pt idx="153">
                  <c:v>47.623899457730111</c:v>
                </c:pt>
                <c:pt idx="154">
                  <c:v>47.907283917069101</c:v>
                </c:pt>
                <c:pt idx="155">
                  <c:v>48.190349948914935</c:v>
                </c:pt>
                <c:pt idx="156">
                  <c:v>48.473098090842917</c:v>
                </c:pt>
                <c:pt idx="157">
                  <c:v>48.755528873903835</c:v>
                </c:pt>
                <c:pt idx="158">
                  <c:v>49.037642822666534</c:v>
                </c:pt>
                <c:pt idx="159">
                  <c:v>49.319440455260541</c:v>
                </c:pt>
                <c:pt idx="160">
                  <c:v>49.600922283418647</c:v>
                </c:pt>
                <c:pt idx="161">
                  <c:v>49.882088812519505</c:v>
                </c:pt>
                <c:pt idx="162">
                  <c:v>50.162940541630235</c:v>
                </c:pt>
                <c:pt idx="163">
                  <c:v>50.443477963549007</c:v>
                </c:pt>
                <c:pt idx="164">
                  <c:v>50.723701564847666</c:v>
                </c:pt>
                <c:pt idx="165">
                  <c:v>51.003611825914312</c:v>
                </c:pt>
                <c:pt idx="166">
                  <c:v>51.283209220995921</c:v>
                </c:pt>
                <c:pt idx="167">
                  <c:v>51.562494218240928</c:v>
                </c:pt>
                <c:pt idx="168">
                  <c:v>51.841467279741849</c:v>
                </c:pt>
                <c:pt idx="169">
                  <c:v>52.120128861577868</c:v>
                </c:pt>
                <c:pt idx="170">
                  <c:v>52.398479413857444</c:v>
                </c:pt>
                <c:pt idx="171">
                  <c:v>52.676519380760915</c:v>
                </c:pt>
                <c:pt idx="172">
                  <c:v>52.954249200583085</c:v>
                </c:pt>
                <c:pt idx="173">
                  <c:v>53.231669305775824</c:v>
                </c:pt>
                <c:pt idx="174">
                  <c:v>53.508780122990657</c:v>
                </c:pt>
                <c:pt idx="175">
                  <c:v>53.785582073121361</c:v>
                </c:pt>
                <c:pt idx="176">
                  <c:v>54.062075571346519</c:v>
                </c:pt>
                <c:pt idx="177">
                  <c:v>54.338261027172116</c:v>
                </c:pt>
                <c:pt idx="178">
                  <c:v>54.614138844474091</c:v>
                </c:pt>
                <c:pt idx="179">
                  <c:v>54.889709421540914</c:v>
                </c:pt>
                <c:pt idx="180">
                  <c:v>55.164973151116101</c:v>
                </c:pt>
                <c:pt idx="181">
                  <c:v>55.439930420440788</c:v>
                </c:pt>
                <c:pt idx="182">
                  <c:v>55.714581611296225</c:v>
                </c:pt>
                <c:pt idx="183">
                  <c:v>55.988927100046297</c:v>
                </c:pt>
                <c:pt idx="184">
                  <c:v>56.262967257680025</c:v>
                </c:pt>
                <c:pt idx="185">
                  <c:v>56.536702449854047</c:v>
                </c:pt>
                <c:pt idx="186">
                  <c:v>56.810133036935063</c:v>
                </c:pt>
                <c:pt idx="187">
                  <c:v>57.083259374042299</c:v>
                </c:pt>
                <c:pt idx="188">
                  <c:v>57.356081811089915</c:v>
                </c:pt>
                <c:pt idx="189">
                  <c:v>57.628600692829401</c:v>
                </c:pt>
                <c:pt idx="190">
                  <c:v>57.900816358891973</c:v>
                </c:pt>
                <c:pt idx="191">
                  <c:v>58.1727291438309</c:v>
                </c:pt>
                <c:pt idx="192">
                  <c:v>58.444339377163836</c:v>
                </c:pt>
                <c:pt idx="193">
                  <c:v>58.715647383415124</c:v>
                </c:pt>
                <c:pt idx="194">
                  <c:v>58.98665348215804</c:v>
                </c:pt>
                <c:pt idx="195">
                  <c:v>59.257357988057038</c:v>
                </c:pt>
                <c:pt idx="196">
                  <c:v>59.527761210909929</c:v>
                </c:pt>
                <c:pt idx="197">
                  <c:v>59.79786345569007</c:v>
                </c:pt>
                <c:pt idx="198">
                  <c:v>60.06766502258845</c:v>
                </c:pt>
                <c:pt idx="199">
                  <c:v>60.337166207055787</c:v>
                </c:pt>
                <c:pt idx="200">
                  <c:v>60.606367299844585</c:v>
                </c:pt>
                <c:pt idx="201">
                  <c:v>60.875268587051089</c:v>
                </c:pt>
                <c:pt idx="202">
                  <c:v>61.143870350157265</c:v>
                </c:pt>
                <c:pt idx="203">
                  <c:v>61.412172866072694</c:v>
                </c:pt>
                <c:pt idx="204">
                  <c:v>61.680176407176418</c:v>
                </c:pt>
                <c:pt idx="205">
                  <c:v>61.947881241358729</c:v>
                </c:pt>
                <c:pt idx="206">
                  <c:v>62.215287632062932</c:v>
                </c:pt>
                <c:pt idx="207">
                  <c:v>62.482395838327022</c:v>
                </c:pt>
                <c:pt idx="208">
                  <c:v>62.749206114825306</c:v>
                </c:pt>
                <c:pt idx="209">
                  <c:v>63.015718711909976</c:v>
                </c:pt>
                <c:pt idx="210">
                  <c:v>63.281933875652619</c:v>
                </c:pt>
                <c:pt idx="211">
                  <c:v>63.547851847885646</c:v>
                </c:pt>
                <c:pt idx="212">
                  <c:v>63.813472866243679</c:v>
                </c:pt>
                <c:pt idx="213">
                  <c:v>64.078797164204829</c:v>
                </c:pt>
                <c:pt idx="214">
                  <c:v>64.343824971131966</c:v>
                </c:pt>
                <c:pt idx="215">
                  <c:v>64.608556512313825</c:v>
                </c:pt>
                <c:pt idx="216">
                  <c:v>64.872992009006126</c:v>
                </c:pt>
                <c:pt idx="217">
                  <c:v>65.137131678472556</c:v>
                </c:pt>
                <c:pt idx="218">
                  <c:v>65.400975734025721</c:v>
                </c:pt>
                <c:pt idx="219">
                  <c:v>65.664524385067935</c:v>
                </c:pt>
                <c:pt idx="220">
                  <c:v>65.927777837132012</c:v>
                </c:pt>
                <c:pt idx="221">
                  <c:v>66.190736291921937</c:v>
                </c:pt>
                <c:pt idx="222">
                  <c:v>66.453399947353418</c:v>
                </c:pt>
                <c:pt idx="223">
                  <c:v>66.715768997594381</c:v>
                </c:pt>
                <c:pt idx="224">
                  <c:v>66.977843633105365</c:v>
                </c:pt>
                <c:pt idx="225">
                  <c:v>67.239624040679828</c:v>
                </c:pt>
                <c:pt idx="226">
                  <c:v>67.501110403484319</c:v>
                </c:pt>
                <c:pt idx="227">
                  <c:v>67.762302901098593</c:v>
                </c:pt>
                <c:pt idx="228">
                  <c:v>68.023201709555607</c:v>
                </c:pt>
                <c:pt idx="229">
                  <c:v>68.28380700138139</c:v>
                </c:pt>
                <c:pt idx="230">
                  <c:v>68.544118945634864</c:v>
                </c:pt>
                <c:pt idx="231">
                  <c:v>68.804137707947476</c:v>
                </c:pt>
                <c:pt idx="232">
                  <c:v>69.063863450562792</c:v>
                </c:pt>
                <c:pt idx="233">
                  <c:v>69.323296332375904</c:v>
                </c:pt>
                <c:pt idx="234">
                  <c:v>69.582436508972805</c:v>
                </c:pt>
                <c:pt idx="235">
                  <c:v>69.841284132669585</c:v>
                </c:pt>
                <c:pt idx="236">
                  <c:v>70.099839352551527</c:v>
                </c:pt>
                <c:pt idx="237">
                  <c:v>70.358102314512081</c:v>
                </c:pt>
                <c:pt idx="238">
                  <c:v>70.616073161291709</c:v>
                </c:pt>
                <c:pt idx="239">
                  <c:v>70.87375203251662</c:v>
                </c:pt>
                <c:pt idx="240">
                  <c:v>71.131139064737354</c:v>
                </c:pt>
                <c:pt idx="241">
                  <c:v>71.38823439146725</c:v>
                </c:pt>
                <c:pt idx="242">
                  <c:v>71.645038143220788</c:v>
                </c:pt>
                <c:pt idx="243">
                  <c:v>71.90155044755177</c:v>
                </c:pt>
                <c:pt idx="244">
                  <c:v>72.157771429091397</c:v>
                </c:pt>
                <c:pt idx="245">
                  <c:v>72.413701209586193</c:v>
                </c:pt>
                <c:pt idx="246">
                  <c:v>72.669339907935779</c:v>
                </c:pt>
                <c:pt idx="247">
                  <c:v>72.924687640230516</c:v>
                </c:pt>
                <c:pt idx="248">
                  <c:v>73.17974451978904</c:v>
                </c:pt>
                <c:pt idx="249">
                  <c:v>73.434510657195574</c:v>
                </c:pt>
                <c:pt idx="250">
                  <c:v>73.688986160337151</c:v>
                </c:pt>
                <c:pt idx="251">
                  <c:v>73.943171134440675</c:v>
                </c:pt>
                <c:pt idx="252">
                  <c:v>74.197065682109837</c:v>
                </c:pt>
                <c:pt idx="253">
                  <c:v>74.450669903361856</c:v>
                </c:pt>
                <c:pt idx="254">
                  <c:v>74.703983895664081</c:v>
                </c:pt>
                <c:pt idx="255">
                  <c:v>74.957007753970458</c:v>
                </c:pt>
                <c:pt idx="256">
                  <c:v>75.209741570757785</c:v>
                </c:pt>
                <c:pt idx="257">
                  <c:v>75.462185436061873</c:v>
                </c:pt>
                <c:pt idx="258">
                  <c:v>75.714339437513473</c:v>
                </c:pt>
                <c:pt idx="259">
                  <c:v>75.966203660374134</c:v>
                </c:pt>
                <c:pt idx="260">
                  <c:v>76.217778187571824</c:v>
                </c:pt>
                <c:pt idx="261">
                  <c:v>76.469063099736388</c:v>
                </c:pt>
                <c:pt idx="262">
                  <c:v>76.720058475234879</c:v>
                </c:pt>
                <c:pt idx="263">
                  <c:v>76.970764390206696</c:v>
                </c:pt>
                <c:pt idx="264">
                  <c:v>77.221180918598549</c:v>
                </c:pt>
                <c:pt idx="265">
                  <c:v>77.471308132199283</c:v>
                </c:pt>
                <c:pt idx="266">
                  <c:v>77.721146100674474</c:v>
                </c:pt>
                <c:pt idx="267">
                  <c:v>77.9706948916009</c:v>
                </c:pt>
                <c:pt idx="268">
                  <c:v>78.219954570500846</c:v>
                </c:pt>
                <c:pt idx="269">
                  <c:v>78.468925200876157</c:v>
                </c:pt>
                <c:pt idx="270">
                  <c:v>78.717606844242212</c:v>
                </c:pt>
              </c:numCache>
            </c:numRef>
          </c:xVal>
          <c:yVal>
            <c:numRef>
              <c:f>'20ft'!$E$19:$E$289</c:f>
              <c:numCache>
                <c:formatCode>General</c:formatCode>
                <c:ptCount val="271"/>
                <c:pt idx="0">
                  <c:v>0.9998930212890631</c:v>
                </c:pt>
                <c:pt idx="1">
                  <c:v>1.1491553000627071</c:v>
                </c:pt>
                <c:pt idx="2">
                  <c:v>1.2970397289887801</c:v>
                </c:pt>
                <c:pt idx="3">
                  <c:v>1.4435489224451759</c:v>
                </c:pt>
                <c:pt idx="4">
                  <c:v>1.5886854765849465</c:v>
                </c:pt>
                <c:pt idx="5">
                  <c:v>1.7324519694968175</c:v>
                </c:pt>
                <c:pt idx="6">
                  <c:v>1.8748509613644899</c:v>
                </c:pt>
                <c:pt idx="7">
                  <c:v>2.015884994624749</c:v>
                </c:pt>
                <c:pt idx="8">
                  <c:v>2.1555565941243917</c:v>
                </c:pt>
                <c:pt idx="9">
                  <c:v>2.2938682672759949</c:v>
                </c:pt>
                <c:pt idx="10">
                  <c:v>2.4308225042125358</c:v>
                </c:pt>
                <c:pt idx="11">
                  <c:v>2.5664217779408847</c:v>
                </c:pt>
                <c:pt idx="12">
                  <c:v>2.7006685444941829</c:v>
                </c:pt>
                <c:pt idx="13">
                  <c:v>2.8335652430831235</c:v>
                </c:pt>
                <c:pt idx="14">
                  <c:v>2.9651142962461479</c:v>
                </c:pt>
                <c:pt idx="15">
                  <c:v>3.0953181099985771</c:v>
                </c:pt>
                <c:pt idx="16">
                  <c:v>3.224179073980689</c:v>
                </c:pt>
                <c:pt idx="17">
                  <c:v>3.3516995616047573</c:v>
                </c:pt>
                <c:pt idx="18">
                  <c:v>3.4778819302010691</c:v>
                </c:pt>
                <c:pt idx="19">
                  <c:v>3.6027285211629305</c:v>
                </c:pt>
                <c:pt idx="20">
                  <c:v>3.7262416600906803</c:v>
                </c:pt>
                <c:pt idx="21">
                  <c:v>3.8484236569347203</c:v>
                </c:pt>
                <c:pt idx="22">
                  <c:v>3.9692768061375787</c:v>
                </c:pt>
                <c:pt idx="23">
                  <c:v>4.0888033867750204</c:v>
                </c:pt>
                <c:pt idx="24">
                  <c:v>4.2070056626962131</c:v>
                </c:pt>
                <c:pt idx="25">
                  <c:v>4.32388588266297</c:v>
                </c:pt>
                <c:pt idx="26">
                  <c:v>4.4394462804880748</c:v>
                </c:pt>
                <c:pt idx="27">
                  <c:v>4.5536890751727039</c:v>
                </c:pt>
                <c:pt idx="28">
                  <c:v>4.6666164710429587</c:v>
                </c:pt>
                <c:pt idx="29">
                  <c:v>4.7782306578855218</c:v>
                </c:pt>
                <c:pt idx="30">
                  <c:v>4.8885338110824437</c:v>
                </c:pt>
                <c:pt idx="31">
                  <c:v>4.9975280917450808</c:v>
                </c:pt>
                <c:pt idx="32">
                  <c:v>5.1052156468471859</c:v>
                </c:pt>
                <c:pt idx="33">
                  <c:v>5.2115986093571687</c:v>
                </c:pt>
                <c:pt idx="34">
                  <c:v>5.3166790983695389</c:v>
                </c:pt>
                <c:pt idx="35">
                  <c:v>5.4204592192355374</c:v>
                </c:pt>
                <c:pt idx="36">
                  <c:v>5.5229410636929739</c:v>
                </c:pt>
                <c:pt idx="37">
                  <c:v>5.6241267099952701</c:v>
                </c:pt>
                <c:pt idx="38">
                  <c:v>5.7240182230397352</c:v>
                </c:pt>
                <c:pt idx="39">
                  <c:v>5.8226176544950672</c:v>
                </c:pt>
                <c:pt idx="40">
                  <c:v>5.9199270429281023</c:v>
                </c:pt>
                <c:pt idx="41">
                  <c:v>6.0159484139298147</c:v>
                </c:pt>
                <c:pt idx="42">
                  <c:v>6.1106837802405849</c:v>
                </c:pt>
                <c:pt idx="43">
                  <c:v>6.204135141874735</c:v>
                </c:pt>
                <c:pt idx="44">
                  <c:v>6.2963044862443507</c:v>
                </c:pt>
                <c:pt idx="45">
                  <c:v>6.3871937882823921</c:v>
                </c:pt>
                <c:pt idx="46">
                  <c:v>6.4768050105651058</c:v>
                </c:pt>
                <c:pt idx="47">
                  <c:v>6.5651401034337491</c:v>
                </c:pt>
                <c:pt idx="48">
                  <c:v>6.6522010051156295</c:v>
                </c:pt>
                <c:pt idx="49">
                  <c:v>6.7379896418444707</c:v>
                </c:pt>
                <c:pt idx="50">
                  <c:v>6.8225079279801166</c:v>
                </c:pt>
                <c:pt idx="51">
                  <c:v>6.9057577661275751</c:v>
                </c:pt>
                <c:pt idx="52">
                  <c:v>6.9877410472554171</c:v>
                </c:pt>
                <c:pt idx="53">
                  <c:v>7.0684596508135318</c:v>
                </c:pt>
                <c:pt idx="54">
                  <c:v>7.1479154448502502</c:v>
                </c:pt>
                <c:pt idx="55">
                  <c:v>7.2261102861288409</c:v>
                </c:pt>
                <c:pt idx="56">
                  <c:v>7.3030460202433929</c:v>
                </c:pt>
                <c:pt idx="57">
                  <c:v>7.3787244817340811</c:v>
                </c:pt>
                <c:pt idx="58">
                  <c:v>7.4531474942018336</c:v>
                </c:pt>
                <c:pt idx="59">
                  <c:v>7.5263168704223977</c:v>
                </c:pt>
                <c:pt idx="60">
                  <c:v>7.5982344124598162</c:v>
                </c:pt>
                <c:pt idx="61">
                  <c:v>7.6689019117793249</c:v>
                </c:pt>
                <c:pt idx="62">
                  <c:v>7.7383211493596642</c:v>
                </c:pt>
                <c:pt idx="63">
                  <c:v>7.8064938958048282</c:v>
                </c:pt>
                <c:pt idx="64">
                  <c:v>7.8734219114552424</c:v>
                </c:pt>
                <c:pt idx="65">
                  <c:v>7.9391069464983861</c:v>
                </c:pt>
                <c:pt idx="66">
                  <c:v>8.0035507410788611</c:v>
                </c:pt>
                <c:pt idx="67">
                  <c:v>8.0667550254079092</c:v>
                </c:pt>
                <c:pt idx="68">
                  <c:v>8.1287215198723963</c:v>
                </c:pt>
                <c:pt idx="69">
                  <c:v>8.1894519351432464</c:v>
                </c:pt>
                <c:pt idx="70">
                  <c:v>8.2489479722833572</c:v>
                </c:pt>
                <c:pt idx="71">
                  <c:v>8.3072113228549824</c:v>
                </c:pt>
                <c:pt idx="72">
                  <c:v>8.3642436690265907</c:v>
                </c:pt>
                <c:pt idx="73">
                  <c:v>8.4200466836792156</c:v>
                </c:pt>
                <c:pt idx="74">
                  <c:v>8.4746220305122826</c:v>
                </c:pt>
                <c:pt idx="75">
                  <c:v>8.5279713641489394</c:v>
                </c:pt>
                <c:pt idx="76">
                  <c:v>8.5800963302408686</c:v>
                </c:pt>
                <c:pt idx="77">
                  <c:v>8.6309985655726198</c:v>
                </c:pt>
                <c:pt idx="78">
                  <c:v>8.6806796981654273</c:v>
                </c:pt>
                <c:pt idx="79">
                  <c:v>8.7291413473805495</c:v>
                </c:pt>
                <c:pt idx="80">
                  <c:v>8.7763851240221147</c:v>
                </c:pt>
                <c:pt idx="81">
                  <c:v>8.8224126304394836</c:v>
                </c:pt>
                <c:pt idx="82">
                  <c:v>8.8672254606291325</c:v>
                </c:pt>
                <c:pt idx="83">
                  <c:v>8.9108252003360562</c:v>
                </c:pt>
                <c:pt idx="84">
                  <c:v>8.9532134271547026</c:v>
                </c:pt>
                <c:pt idx="85">
                  <c:v>8.9943917106294275</c:v>
                </c:pt>
                <c:pt idx="86">
                  <c:v>9.0343616123544912</c:v>
                </c:pt>
                <c:pt idx="87">
                  <c:v>9.0731246860735801</c:v>
                </c:pt>
                <c:pt idx="88">
                  <c:v>9.1106824777788749</c:v>
                </c:pt>
                <c:pt idx="89">
                  <c:v>9.14703652580965</c:v>
                </c:pt>
                <c:pt idx="90">
                  <c:v>9.1821883609504216</c:v>
                </c:pt>
                <c:pt idx="91">
                  <c:v>9.216139506528636</c:v>
                </c:pt>
                <c:pt idx="92">
                  <c:v>9.2488914785119132</c:v>
                </c:pt>
                <c:pt idx="93">
                  <c:v>9.2804457856048241</c:v>
                </c:pt>
                <c:pt idx="94">
                  <c:v>9.3108039293452354</c:v>
                </c:pt>
                <c:pt idx="95">
                  <c:v>9.3399674042001912</c:v>
                </c:pt>
                <c:pt idx="96">
                  <c:v>9.3679376976613646</c:v>
                </c:pt>
                <c:pt idx="97">
                  <c:v>9.3947162903400514</c:v>
                </c:pt>
                <c:pt idx="98">
                  <c:v>9.4203046560617292</c:v>
                </c:pt>
                <c:pt idx="99">
                  <c:v>9.4447042619601724</c:v>
                </c:pt>
                <c:pt idx="100">
                  <c:v>9.4679165685711268</c:v>
                </c:pt>
                <c:pt idx="101">
                  <c:v>9.4899430299255485</c:v>
                </c:pt>
                <c:pt idx="102">
                  <c:v>9.510785093642399</c:v>
                </c:pt>
                <c:pt idx="103">
                  <c:v>9.5304442010210071</c:v>
                </c:pt>
                <c:pt idx="104">
                  <c:v>9.5489217871329917</c:v>
                </c:pt>
                <c:pt idx="105">
                  <c:v>9.5662192809137565</c:v>
                </c:pt>
                <c:pt idx="106">
                  <c:v>9.5823381052535375</c:v>
                </c:pt>
                <c:pt idx="107">
                  <c:v>9.5972796770880233</c:v>
                </c:pt>
                <c:pt idx="108">
                  <c:v>9.611045407488545</c:v>
                </c:pt>
                <c:pt idx="109">
                  <c:v>9.6236367017518205</c:v>
                </c:pt>
                <c:pt idx="110">
                  <c:v>9.6350549594892776</c:v>
                </c:pt>
                <c:pt idx="111">
                  <c:v>9.6453015747159316</c:v>
                </c:pt>
                <c:pt idx="112">
                  <c:v>9.6543779359388431</c:v>
                </c:pt>
                <c:pt idx="113">
                  <c:v>9.662285426245127</c:v>
                </c:pt>
                <c:pt idx="114">
                  <c:v>9.6690254233895381</c:v>
                </c:pt>
                <c:pt idx="115">
                  <c:v>9.674599299881617</c:v>
                </c:pt>
                <c:pt idx="116">
                  <c:v>9.6790084230724069</c:v>
                </c:pt>
                <c:pt idx="117">
                  <c:v>9.6822541552407291</c:v>
                </c:pt>
                <c:pt idx="118">
                  <c:v>9.6843378536790272</c:v>
                </c:pt>
                <c:pt idx="119">
                  <c:v>9.6852608707787748</c:v>
                </c:pt>
                <c:pt idx="120">
                  <c:v>9.6850245541154418</c:v>
                </c:pt>
                <c:pt idx="121">
                  <c:v>9.6836302465330313</c:v>
                </c:pt>
                <c:pt idx="122">
                  <c:v>9.6810792862281723</c:v>
                </c:pt>
                <c:pt idx="123">
                  <c:v>9.677373006833772</c:v>
                </c:pt>
                <c:pt idx="124">
                  <c:v>9.6725127375022311</c:v>
                </c:pt>
                <c:pt idx="125">
                  <c:v>9.6664998029882216</c:v>
                </c:pt>
                <c:pt idx="126">
                  <c:v>9.6593355237310146</c:v>
                </c:pt>
                <c:pt idx="127">
                  <c:v>9.651021215936364</c:v>
                </c:pt>
                <c:pt idx="128">
                  <c:v>9.6415581916579569</c:v>
                </c:pt>
                <c:pt idx="129">
                  <c:v>9.6309477588784045</c:v>
                </c:pt>
                <c:pt idx="130">
                  <c:v>9.6191912215897943</c:v>
                </c:pt>
                <c:pt idx="131">
                  <c:v>9.6062898798737884</c:v>
                </c:pt>
                <c:pt idx="132">
                  <c:v>9.5922450299812745</c:v>
                </c:pt>
                <c:pt idx="133">
                  <c:v>9.5770579644115692</c:v>
                </c:pt>
                <c:pt idx="134">
                  <c:v>9.5607299719911598</c:v>
                </c:pt>
                <c:pt idx="135">
                  <c:v>9.5432623379519921</c:v>
                </c:pt>
                <c:pt idx="136">
                  <c:v>9.5246563440093119</c:v>
                </c:pt>
                <c:pt idx="137">
                  <c:v>9.5049132684390365</c:v>
                </c:pt>
                <c:pt idx="138">
                  <c:v>9.4840343861546721</c:v>
                </c:pt>
                <c:pt idx="139">
                  <c:v>9.4620209687837704</c:v>
                </c:pt>
                <c:pt idx="140">
                  <c:v>9.4388742847439193</c:v>
                </c:pt>
                <c:pt idx="141">
                  <c:v>9.4145955993182699</c:v>
                </c:pt>
                <c:pt idx="142">
                  <c:v>9.3891861747305985</c:v>
                </c:pt>
                <c:pt idx="143">
                  <c:v>9.3626472702198917</c:v>
                </c:pt>
                <c:pt idx="144">
                  <c:v>9.3349801421144747</c:v>
                </c:pt>
                <c:pt idx="145">
                  <c:v>9.306186043905651</c:v>
                </c:pt>
                <c:pt idx="146">
                  <c:v>9.2762662263208817</c:v>
                </c:pt>
                <c:pt idx="147">
                  <c:v>9.2452219373964795</c:v>
                </c:pt>
                <c:pt idx="148">
                  <c:v>9.2130544225498276</c:v>
                </c:pt>
                <c:pt idx="149">
                  <c:v>9.179764924651117</c:v>
                </c:pt>
                <c:pt idx="150">
                  <c:v>9.1453546840946025</c:v>
                </c:pt>
                <c:pt idx="151">
                  <c:v>9.1098249388693731</c:v>
                </c:pt>
                <c:pt idx="152">
                  <c:v>9.0731769246296352</c:v>
                </c:pt>
                <c:pt idx="153">
                  <c:v>9.0354118747645131</c:v>
                </c:pt>
                <c:pt idx="154">
                  <c:v>8.9965310204673496</c:v>
                </c:pt>
                <c:pt idx="155">
                  <c:v>8.9565355908045223</c:v>
                </c:pt>
                <c:pt idx="156">
                  <c:v>8.9154268127837586</c:v>
                </c:pt>
                <c:pt idx="157">
                  <c:v>8.8732059114219606</c:v>
                </c:pt>
                <c:pt idx="158">
                  <c:v>8.8298741098125255</c:v>
                </c:pt>
                <c:pt idx="159">
                  <c:v>8.7854326291921723</c:v>
                </c:pt>
                <c:pt idx="160">
                  <c:v>8.7398826890072598</c:v>
                </c:pt>
                <c:pt idx="161">
                  <c:v>8.6932255069796014</c:v>
                </c:pt>
                <c:pt idx="162">
                  <c:v>8.6454622991717738</c:v>
                </c:pt>
                <c:pt idx="163">
                  <c:v>8.5965942800519208</c:v>
                </c:pt>
                <c:pt idx="164">
                  <c:v>8.5466226625580379</c:v>
                </c:pt>
                <c:pt idx="165">
                  <c:v>8.4955486581617556</c:v>
                </c:pt>
                <c:pt idx="166">
                  <c:v>8.4433734769315993</c:v>
                </c:pt>
                <c:pt idx="167">
                  <c:v>8.390098327595739</c:v>
                </c:pt>
                <c:pt idx="168">
                  <c:v>8.3357244176042151</c:v>
                </c:pt>
                <c:pt idx="169">
                  <c:v>8.2802529531906508</c:v>
                </c:pt>
                <c:pt idx="170">
                  <c:v>8.2236851394334387</c:v>
                </c:pt>
                <c:pt idx="171">
                  <c:v>8.166022180316407</c:v>
                </c:pt>
                <c:pt idx="172">
                  <c:v>8.1072652787889545</c:v>
                </c:pt>
                <c:pt idx="173">
                  <c:v>8.0474156368256651</c:v>
                </c:pt>
                <c:pt idx="174">
                  <c:v>7.9864744554853955</c:v>
                </c:pt>
                <c:pt idx="175">
                  <c:v>7.9244429349698207</c:v>
                </c:pt>
                <c:pt idx="176">
                  <c:v>7.8613222746814637</c:v>
                </c:pt>
                <c:pt idx="177">
                  <c:v>7.7971136732811779</c:v>
                </c:pt>
                <c:pt idx="178">
                  <c:v>7.7318183287451046</c:v>
                </c:pt>
                <c:pt idx="179">
                  <c:v>7.6654374384210886</c:v>
                </c:pt>
                <c:pt idx="180">
                  <c:v>7.5979721990845572</c:v>
                </c:pt>
                <c:pt idx="181">
                  <c:v>7.5294238069938624</c:v>
                </c:pt>
                <c:pt idx="182">
                  <c:v>7.4597934579450769</c:v>
                </c:pt>
                <c:pt idx="183">
                  <c:v>7.3890823473262559</c:v>
                </c:pt>
                <c:pt idx="184">
                  <c:v>7.3172916701711506</c:v>
                </c:pt>
                <c:pt idx="185">
                  <c:v>7.2444226212123768</c:v>
                </c:pt>
                <c:pt idx="186">
                  <c:v>7.1704763949340427</c:v>
                </c:pt>
                <c:pt idx="187">
                  <c:v>7.0954541856238258</c:v>
                </c:pt>
                <c:pt idx="188">
                  <c:v>7.0193571874245038</c:v>
                </c:pt>
                <c:pt idx="189">
                  <c:v>6.9421865943849381</c:v>
                </c:pt>
                <c:pt idx="190">
                  <c:v>6.8639436005105052</c:v>
                </c:pt>
                <c:pt idx="191">
                  <c:v>6.784629399812979</c:v>
                </c:pt>
                <c:pt idx="192">
                  <c:v>6.7042451863598638</c:v>
                </c:pt>
                <c:pt idx="193">
                  <c:v>6.6227921543231716</c:v>
                </c:pt>
                <c:pt idx="194">
                  <c:v>6.5402714980276491</c:v>
                </c:pt>
                <c:pt idx="195">
                  <c:v>6.4566844119984514</c:v>
                </c:pt>
                <c:pt idx="196">
                  <c:v>6.3720320910082595</c:v>
                </c:pt>
                <c:pt idx="197">
                  <c:v>6.2863157301238459</c:v>
                </c:pt>
                <c:pt idx="198">
                  <c:v>6.1995365247520846</c:v>
                </c:pt>
                <c:pt idx="199">
                  <c:v>6.1116956706854042</c:v>
                </c:pt>
                <c:pt idx="200">
                  <c:v>6.0227943641466872</c:v>
                </c:pt>
                <c:pt idx="201">
                  <c:v>5.9328338018336106</c:v>
                </c:pt>
                <c:pt idx="202">
                  <c:v>5.8418151809624339</c:v>
                </c:pt>
                <c:pt idx="203">
                  <c:v>5.7497396993112275</c:v>
                </c:pt>
                <c:pt idx="204">
                  <c:v>5.6566085552625465</c:v>
                </c:pt>
                <c:pt idx="205">
                  <c:v>5.5624229478455467</c:v>
                </c:pt>
                <c:pt idx="206">
                  <c:v>5.4671840767775448</c:v>
                </c:pt>
                <c:pt idx="207">
                  <c:v>5.3708931425050217</c:v>
                </c:pt>
                <c:pt idx="208">
                  <c:v>5.2735513462440684</c:v>
                </c:pt>
                <c:pt idx="209">
                  <c:v>5.1751598900202795</c:v>
                </c:pt>
                <c:pt idx="210">
                  <c:v>5.0757199767080854</c:v>
                </c:pt>
                <c:pt idx="211">
                  <c:v>4.9752328100695333</c:v>
                </c:pt>
                <c:pt idx="212">
                  <c:v>4.8736995947925132</c:v>
                </c:pt>
                <c:pt idx="213">
                  <c:v>4.7711215365284252</c:v>
                </c:pt>
                <c:pt idx="214">
                  <c:v>4.6674998419292963</c:v>
                </c:pt>
                <c:pt idx="215">
                  <c:v>4.5628357186843429</c:v>
                </c:pt>
                <c:pt idx="216">
                  <c:v>4.4571303755559812</c:v>
                </c:pt>
                <c:pt idx="217">
                  <c:v>4.350385022415284</c:v>
                </c:pt>
                <c:pt idx="218">
                  <c:v>4.2426008702768847</c:v>
                </c:pt>
                <c:pt idx="219">
                  <c:v>4.1337791313333376</c:v>
                </c:pt>
                <c:pt idx="220">
                  <c:v>4.0239210189889194</c:v>
                </c:pt>
                <c:pt idx="221">
                  <c:v>3.9130277478928894</c:v>
                </c:pt>
                <c:pt idx="222">
                  <c:v>3.8011005339721997</c:v>
                </c:pt>
                <c:pt idx="223">
                  <c:v>3.6881405944636581</c:v>
                </c:pt>
                <c:pt idx="224">
                  <c:v>3.5741491479455458</c:v>
                </c:pt>
                <c:pt idx="225">
                  <c:v>3.4591274143686945</c:v>
                </c:pt>
                <c:pt idx="226">
                  <c:v>3.343076615087015</c:v>
                </c:pt>
                <c:pt idx="227">
                  <c:v>3.2259979728874906</c:v>
                </c:pt>
                <c:pt idx="228">
                  <c:v>3.1078927120196242</c:v>
                </c:pt>
                <c:pt idx="229">
                  <c:v>2.9887620582243537</c:v>
                </c:pt>
                <c:pt idx="230">
                  <c:v>2.868607238762424</c:v>
                </c:pt>
                <c:pt idx="231">
                  <c:v>2.7474294824422283</c:v>
                </c:pt>
                <c:pt idx="232">
                  <c:v>2.6252300196471134</c:v>
                </c:pt>
                <c:pt idx="233">
                  <c:v>2.5020100823621525</c:v>
                </c:pt>
                <c:pt idx="234">
                  <c:v>2.3777709042003901</c:v>
                </c:pt>
                <c:pt idx="235">
                  <c:v>2.2525137204285555</c:v>
                </c:pt>
                <c:pt idx="236">
                  <c:v>2.126239767992252</c:v>
                </c:pt>
                <c:pt idx="237">
                  <c:v>1.9989502855406205</c:v>
                </c:pt>
                <c:pt idx="238">
                  <c:v>1.8706465134504791</c:v>
                </c:pt>
                <c:pt idx="239">
                  <c:v>1.7413296938499441</c:v>
                </c:pt>
                <c:pt idx="240">
                  <c:v>1.6110010706415312</c:v>
                </c:pt>
                <c:pt idx="241">
                  <c:v>1.4796618895247402</c:v>
                </c:pt>
                <c:pt idx="242">
                  <c:v>1.3473133980181253</c:v>
                </c:pt>
                <c:pt idx="243">
                  <c:v>1.2139568454808543</c:v>
                </c:pt>
                <c:pt idx="244">
                  <c:v>1.0795934831337555</c:v>
                </c:pt>
                <c:pt idx="245">
                  <c:v>0.94422456407986022</c:v>
                </c:pt>
                <c:pt idx="246">
                  <c:v>0.80785134332443764</c:v>
                </c:pt>
                <c:pt idx="247">
                  <c:v>0.67047507779452797</c:v>
                </c:pt>
                <c:pt idx="248">
                  <c:v>0.53209702635797507</c:v>
                </c:pt>
                <c:pt idx="249">
                  <c:v>0.39271844984196153</c:v>
                </c:pt>
                <c:pt idx="250">
                  <c:v>0.25234061105104799</c:v>
                </c:pt>
                <c:pt idx="251">
                  <c:v>0.11096477478472017</c:v>
                </c:pt>
                <c:pt idx="252">
                  <c:v>-3.1407792145554281E-2</c:v>
                </c:pt>
                <c:pt idx="253">
                  <c:v>-0.17477582089975613</c:v>
                </c:pt>
                <c:pt idx="254">
                  <c:v>-0.31913804059323003</c:v>
                </c:pt>
                <c:pt idx="255">
                  <c:v>-0.46449317828108128</c:v>
                </c:pt>
                <c:pt idx="256">
                  <c:v>-0.61083995894305232</c:v>
                </c:pt>
                <c:pt idx="257">
                  <c:v>-0.75817710546887507</c:v>
                </c:pt>
                <c:pt idx="258">
                  <c:v>-0.90650333864409716</c:v>
                </c:pt>
                <c:pt idx="259">
                  <c:v>-1.0558173771363781</c:v>
                </c:pt>
                <c:pt idx="260">
                  <c:v>-1.2061179374822542</c:v>
                </c:pt>
                <c:pt idx="261">
                  <c:v>-1.3574037340743663</c:v>
                </c:pt>
                <c:pt idx="262">
                  <c:v>-1.5096734791491515</c:v>
                </c:pt>
                <c:pt idx="263">
                  <c:v>-1.6629258827749913</c:v>
                </c:pt>
                <c:pt idx="264">
                  <c:v>-1.8171596528408174</c:v>
                </c:pt>
                <c:pt idx="265">
                  <c:v>-1.9723734950451681</c:v>
                </c:pt>
                <c:pt idx="266">
                  <c:v>-2.1285661128856956</c:v>
                </c:pt>
                <c:pt idx="267">
                  <c:v>-2.2857362076491192</c:v>
                </c:pt>
                <c:pt idx="268">
                  <c:v>-2.4438824784016204</c:v>
                </c:pt>
                <c:pt idx="269">
                  <c:v>-2.6030036219796799</c:v>
                </c:pt>
                <c:pt idx="270">
                  <c:v>-2.7630983329813503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0.34346101658433265</c:v>
                </c:pt>
                <c:pt idx="2">
                  <c:v>0.68641675626566123</c:v>
                </c:pt>
                <c:pt idx="3">
                  <c:v>1.0288693245322418</c:v>
                </c:pt>
                <c:pt idx="4">
                  <c:v>1.3708208117036067</c:v>
                </c:pt>
                <c:pt idx="5">
                  <c:v>1.7122732930266089</c:v>
                </c:pt>
                <c:pt idx="6">
                  <c:v>2.0532288287704503</c:v>
                </c:pt>
                <c:pt idx="7">
                  <c:v>2.3936894643207118</c:v>
                </c:pt>
                <c:pt idx="8">
                  <c:v>2.733657230272394</c:v>
                </c:pt>
                <c:pt idx="9">
                  <c:v>3.073134142521988</c:v>
                </c:pt>
                <c:pt idx="10">
                  <c:v>3.4121222023585815</c:v>
                </c:pt>
                <c:pt idx="11">
                  <c:v>3.7506233965540217</c:v>
                </c:pt>
                <c:pt idx="12">
                  <c:v>4.0886396974521393</c:v>
                </c:pt>
                <c:pt idx="13">
                  <c:v>4.4261730630570542</c:v>
                </c:pt>
                <c:pt idx="14">
                  <c:v>4.7632254371205693</c:v>
                </c:pt>
                <c:pt idx="15">
                  <c:v>5.09979874922867</c:v>
                </c:pt>
                <c:pt idx="16">
                  <c:v>5.4358949148871369</c:v>
                </c:pt>
                <c:pt idx="17">
                  <c:v>5.7715158356062872</c:v>
                </c:pt>
                <c:pt idx="18">
                  <c:v>6.106663398984856</c:v>
                </c:pt>
                <c:pt idx="19">
                  <c:v>6.4413394787930303</c:v>
                </c:pt>
                <c:pt idx="20">
                  <c:v>6.7755459350546454</c:v>
                </c:pt>
                <c:pt idx="21">
                  <c:v>7.1092846141285566</c:v>
                </c:pt>
                <c:pt idx="22">
                  <c:v>7.4425573487892001</c:v>
                </c:pt>
                <c:pt idx="23">
                  <c:v>7.7753659583063506</c:v>
                </c:pt>
                <c:pt idx="24">
                  <c:v>8.1077122485240896</c:v>
                </c:pt>
                <c:pt idx="25">
                  <c:v>8.4395980119389957</c:v>
                </c:pt>
                <c:pt idx="26">
                  <c:v>8.7710250277775668</c:v>
                </c:pt>
                <c:pt idx="27">
                  <c:v>9.1019950620728878</c:v>
                </c:pt>
                <c:pt idx="28">
                  <c:v>9.432509867740551</c:v>
                </c:pt>
                <c:pt idx="29">
                  <c:v>9.7625711846538401</c:v>
                </c:pt>
                <c:pt idx="30">
                  <c:v>10.0921807397182</c:v>
                </c:pt>
                <c:pt idx="31">
                  <c:v>10.421340246944983</c:v>
                </c:pt>
                <c:pt idx="32">
                  <c:v>10.750051407524495</c:v>
                </c:pt>
                <c:pt idx="33">
                  <c:v>11.078315909898363</c:v>
                </c:pt>
                <c:pt idx="34">
                  <c:v>11.406135429831201</c:v>
                </c:pt>
                <c:pt idx="35">
                  <c:v>11.733511630481619</c:v>
                </c:pt>
                <c:pt idx="36">
                  <c:v>12.060446162472569</c:v>
                </c:pt>
                <c:pt idx="37">
                  <c:v>12.386940663961038</c:v>
                </c:pt>
                <c:pt idx="38">
                  <c:v>12.712996760707101</c:v>
                </c:pt>
                <c:pt idx="39">
                  <c:v>13.038616066142348</c:v>
                </c:pt>
                <c:pt idx="40">
                  <c:v>13.363800181437686</c:v>
                </c:pt>
                <c:pt idx="41">
                  <c:v>13.688550695570532</c:v>
                </c:pt>
                <c:pt idx="42">
                  <c:v>14.012869185391407</c:v>
                </c:pt>
                <c:pt idx="43">
                  <c:v>14.336757215689936</c:v>
                </c:pt>
                <c:pt idx="44">
                  <c:v>14.660216339260264</c:v>
                </c:pt>
                <c:pt idx="45">
                  <c:v>14.983248096965912</c:v>
                </c:pt>
                <c:pt idx="46">
                  <c:v>15.305854017804055</c:v>
                </c:pt>
                <c:pt idx="47">
                  <c:v>15.628035618969257</c:v>
                </c:pt>
                <c:pt idx="48">
                  <c:v>15.949794405916656</c:v>
                </c:pt>
                <c:pt idx="49">
                  <c:v>16.271131872424618</c:v>
                </c:pt>
                <c:pt idx="50">
                  <c:v>16.59204950065687</c:v>
                </c:pt>
                <c:pt idx="51">
                  <c:v>16.912548761224102</c:v>
                </c:pt>
                <c:pt idx="52">
                  <c:v>17.232631113245066</c:v>
                </c:pt>
                <c:pt idx="53">
                  <c:v>17.552298004407195</c:v>
                </c:pt>
                <c:pt idx="54">
                  <c:v>17.871550871026706</c:v>
                </c:pt>
                <c:pt idx="55">
                  <c:v>18.190391138108229</c:v>
                </c:pt>
                <c:pt idx="56">
                  <c:v>18.508820219403972</c:v>
                </c:pt>
                <c:pt idx="57">
                  <c:v>18.826839517472422</c:v>
                </c:pt>
                <c:pt idx="58">
                  <c:v>19.144450423736568</c:v>
                </c:pt>
                <c:pt idx="59">
                  <c:v>19.461654318541708</c:v>
                </c:pt>
                <c:pt idx="60">
                  <c:v>19.778452571212799</c:v>
                </c:pt>
                <c:pt idx="61">
                  <c:v>20.094846540111376</c:v>
                </c:pt>
                <c:pt idx="62">
                  <c:v>20.410837572692053</c:v>
                </c:pt>
                <c:pt idx="63">
                  <c:v>20.726427005558616</c:v>
                </c:pt>
                <c:pt idx="64">
                  <c:v>21.041616164519692</c:v>
                </c:pt>
                <c:pt idx="65">
                  <c:v>21.356406364644041</c:v>
                </c:pt>
                <c:pt idx="66">
                  <c:v>21.67079891031544</c:v>
                </c:pt>
                <c:pt idx="67">
                  <c:v>21.984795095287204</c:v>
                </c:pt>
                <c:pt idx="68">
                  <c:v>22.298396202736299</c:v>
                </c:pt>
                <c:pt idx="69">
                  <c:v>22.611603505317134</c:v>
                </c:pt>
                <c:pt idx="70">
                  <c:v>22.924418265214957</c:v>
                </c:pt>
                <c:pt idx="71">
                  <c:v>23.236841734198908</c:v>
                </c:pt>
                <c:pt idx="72">
                  <c:v>23.548875153674743</c:v>
                </c:pt>
                <c:pt idx="73">
                  <c:v>23.860519754737201</c:v>
                </c:pt>
                <c:pt idx="74">
                  <c:v>24.171776758222052</c:v>
                </c:pt>
                <c:pt idx="75">
                  <c:v>24.482647374757825</c:v>
                </c:pt>
                <c:pt idx="76">
                  <c:v>24.793132804817212</c:v>
                </c:pt>
                <c:pt idx="77">
                  <c:v>25.103234238768181</c:v>
                </c:pt>
                <c:pt idx="78">
                  <c:v>25.412952856924758</c:v>
                </c:pt>
                <c:pt idx="79">
                  <c:v>25.72228982959755</c:v>
                </c:pt>
                <c:pt idx="80">
                  <c:v>26.03124631714396</c:v>
                </c:pt>
                <c:pt idx="81">
                  <c:v>26.339823470018132</c:v>
                </c:pt>
                <c:pt idx="82">
                  <c:v>26.648022428820607</c:v>
                </c:pt>
                <c:pt idx="83">
                  <c:v>26.955844324347733</c:v>
                </c:pt>
                <c:pt idx="84">
                  <c:v>27.263290277640809</c:v>
                </c:pt>
                <c:pt idx="85">
                  <c:v>27.570361400034965</c:v>
                </c:pt>
                <c:pt idx="86">
                  <c:v>27.877058793207809</c:v>
                </c:pt>
                <c:pt idx="87">
                  <c:v>28.183383549227816</c:v>
                </c:pt>
                <c:pt idx="88">
                  <c:v>28.489336750602511</c:v>
                </c:pt>
                <c:pt idx="89">
                  <c:v>28.794919470326402</c:v>
                </c:pt>
                <c:pt idx="90">
                  <c:v>29.100132771928692</c:v>
                </c:pt>
                <c:pt idx="91">
                  <c:v>29.404977709520782</c:v>
                </c:pt>
                <c:pt idx="92">
                  <c:v>29.709455327843568</c:v>
                </c:pt>
                <c:pt idx="93">
                  <c:v>30.013566662314524</c:v>
                </c:pt>
                <c:pt idx="94">
                  <c:v>30.317312739074602</c:v>
                </c:pt>
                <c:pt idx="95">
                  <c:v>30.620694575034918</c:v>
                </c:pt>
                <c:pt idx="96">
                  <c:v>30.923713177923275</c:v>
                </c:pt>
                <c:pt idx="97">
                  <c:v>31.226369546330496</c:v>
                </c:pt>
                <c:pt idx="98">
                  <c:v>31.528664669756569</c:v>
                </c:pt>
                <c:pt idx="99">
                  <c:v>31.830599528656649</c:v>
                </c:pt>
                <c:pt idx="100">
                  <c:v>32.132175094486875</c:v>
                </c:pt>
                <c:pt idx="101">
                  <c:v>32.433392329750035</c:v>
                </c:pt>
                <c:pt idx="102">
                  <c:v>32.734252188041076</c:v>
                </c:pt>
                <c:pt idx="103">
                  <c:v>33.034755614092482</c:v>
                </c:pt>
                <c:pt idx="104">
                  <c:v>33.334903543819465</c:v>
                </c:pt>
                <c:pt idx="105">
                  <c:v>33.634696904365072</c:v>
                </c:pt>
                <c:pt idx="106">
                  <c:v>33.934136614145118</c:v>
                </c:pt>
                <c:pt idx="107">
                  <c:v>34.233223582893018</c:v>
                </c:pt>
                <c:pt idx="108">
                  <c:v>34.531958711704469</c:v>
                </c:pt>
                <c:pt idx="109">
                  <c:v>34.83034289308204</c:v>
                </c:pt>
                <c:pt idx="110">
                  <c:v>35.128377010979612</c:v>
                </c:pt>
                <c:pt idx="111">
                  <c:v>35.426061940846751</c:v>
                </c:pt>
                <c:pt idx="112">
                  <c:v>35.723398549672943</c:v>
                </c:pt>
                <c:pt idx="113">
                  <c:v>36.02038769603174</c:v>
                </c:pt>
                <c:pt idx="114">
                  <c:v>36.317030230124807</c:v>
                </c:pt>
                <c:pt idx="115">
                  <c:v>36.613326993825872</c:v>
                </c:pt>
                <c:pt idx="116">
                  <c:v>36.909278820724602</c:v>
                </c:pt>
                <c:pt idx="117">
                  <c:v>37.204886536170356</c:v>
                </c:pt>
                <c:pt idx="118">
                  <c:v>37.500150957315917</c:v>
                </c:pt>
                <c:pt idx="119">
                  <c:v>37.795072893161091</c:v>
                </c:pt>
                <c:pt idx="120">
                  <c:v>38.089653144596248</c:v>
                </c:pt>
                <c:pt idx="121">
                  <c:v>38.383892504445818</c:v>
                </c:pt>
                <c:pt idx="122">
                  <c:v>38.677791757511692</c:v>
                </c:pt>
                <c:pt idx="123">
                  <c:v>38.971351680616564</c:v>
                </c:pt>
                <c:pt idx="124">
                  <c:v>39.264573042647221</c:v>
                </c:pt>
                <c:pt idx="125">
                  <c:v>39.557456604597768</c:v>
                </c:pt>
                <c:pt idx="126">
                  <c:v>39.850003119612822</c:v>
                </c:pt>
                <c:pt idx="127">
                  <c:v>40.142213333030611</c:v>
                </c:pt>
                <c:pt idx="128">
                  <c:v>40.434087982426078</c:v>
                </c:pt>
                <c:pt idx="129">
                  <c:v>40.725627797653893</c:v>
                </c:pt>
                <c:pt idx="130">
                  <c:v>41.016833500891465</c:v>
                </c:pt>
                <c:pt idx="131">
                  <c:v>41.307705806681881</c:v>
                </c:pt>
                <c:pt idx="132">
                  <c:v>41.59824542197682</c:v>
                </c:pt>
                <c:pt idx="133">
                  <c:v>41.888453046179457</c:v>
                </c:pt>
                <c:pt idx="134">
                  <c:v>42.178329371187296</c:v>
                </c:pt>
                <c:pt idx="135">
                  <c:v>42.46787508143499</c:v>
                </c:pt>
                <c:pt idx="136">
                  <c:v>42.757090853937136</c:v>
                </c:pt>
                <c:pt idx="137">
                  <c:v>43.045977358331072</c:v>
                </c:pt>
                <c:pt idx="138">
                  <c:v>43.33453525691958</c:v>
                </c:pt>
                <c:pt idx="139">
                  <c:v>43.622765204713652</c:v>
                </c:pt>
                <c:pt idx="140">
                  <c:v>43.910667849475175</c:v>
                </c:pt>
                <c:pt idx="141">
                  <c:v>44.198243831759633</c:v>
                </c:pt>
                <c:pt idx="142">
                  <c:v>44.485493784958784</c:v>
                </c:pt>
                <c:pt idx="143">
                  <c:v>44.772418335343311</c:v>
                </c:pt>
                <c:pt idx="144">
                  <c:v>45.059018102105483</c:v>
                </c:pt>
                <c:pt idx="145">
                  <c:v>45.345293697401793</c:v>
                </c:pt>
                <c:pt idx="146">
                  <c:v>45.631245726395584</c:v>
                </c:pt>
                <c:pt idx="147">
                  <c:v>45.916874787299669</c:v>
                </c:pt>
                <c:pt idx="148">
                  <c:v>46.20218147141896</c:v>
                </c:pt>
                <c:pt idx="149">
                  <c:v>46.487166363193069</c:v>
                </c:pt>
                <c:pt idx="150">
                  <c:v>46.771830040238903</c:v>
                </c:pt>
                <c:pt idx="151">
                  <c:v>47.056173073393289</c:v>
                </c:pt>
                <c:pt idx="152">
                  <c:v>47.340196026755549</c:v>
                </c:pt>
                <c:pt idx="153">
                  <c:v>47.623899457730111</c:v>
                </c:pt>
                <c:pt idx="154">
                  <c:v>47.907283917069101</c:v>
                </c:pt>
                <c:pt idx="155">
                  <c:v>48.190349948914935</c:v>
                </c:pt>
                <c:pt idx="156">
                  <c:v>48.473098090842917</c:v>
                </c:pt>
                <c:pt idx="157">
                  <c:v>48.755528873903835</c:v>
                </c:pt>
                <c:pt idx="158">
                  <c:v>49.037642822666534</c:v>
                </c:pt>
                <c:pt idx="159">
                  <c:v>49.319440455260541</c:v>
                </c:pt>
                <c:pt idx="160">
                  <c:v>49.600922283418647</c:v>
                </c:pt>
                <c:pt idx="161">
                  <c:v>49.882088812519505</c:v>
                </c:pt>
                <c:pt idx="162">
                  <c:v>50.162940541630235</c:v>
                </c:pt>
                <c:pt idx="163">
                  <c:v>50.443477963549007</c:v>
                </c:pt>
                <c:pt idx="164">
                  <c:v>50.723701564847666</c:v>
                </c:pt>
                <c:pt idx="165">
                  <c:v>51.003611825914312</c:v>
                </c:pt>
                <c:pt idx="166">
                  <c:v>51.283209220995921</c:v>
                </c:pt>
                <c:pt idx="167">
                  <c:v>51.562494218240928</c:v>
                </c:pt>
                <c:pt idx="168">
                  <c:v>51.841467279741849</c:v>
                </c:pt>
                <c:pt idx="169">
                  <c:v>52.120128861577868</c:v>
                </c:pt>
                <c:pt idx="170">
                  <c:v>52.398479413857444</c:v>
                </c:pt>
                <c:pt idx="171">
                  <c:v>52.676519380760915</c:v>
                </c:pt>
                <c:pt idx="172">
                  <c:v>52.954249200583085</c:v>
                </c:pt>
                <c:pt idx="173">
                  <c:v>53.231669305775824</c:v>
                </c:pt>
                <c:pt idx="174">
                  <c:v>53.508780122990657</c:v>
                </c:pt>
                <c:pt idx="175">
                  <c:v>53.785582073121361</c:v>
                </c:pt>
                <c:pt idx="176">
                  <c:v>54.062075571346519</c:v>
                </c:pt>
                <c:pt idx="177">
                  <c:v>54.338261027172116</c:v>
                </c:pt>
                <c:pt idx="178">
                  <c:v>54.614138844474091</c:v>
                </c:pt>
                <c:pt idx="179">
                  <c:v>54.889709421540914</c:v>
                </c:pt>
                <c:pt idx="180">
                  <c:v>55.164973151116101</c:v>
                </c:pt>
                <c:pt idx="181">
                  <c:v>55.439930420440788</c:v>
                </c:pt>
                <c:pt idx="182">
                  <c:v>55.714581611296225</c:v>
                </c:pt>
                <c:pt idx="183">
                  <c:v>55.988927100046297</c:v>
                </c:pt>
                <c:pt idx="184">
                  <c:v>56.262967257680025</c:v>
                </c:pt>
                <c:pt idx="185">
                  <c:v>56.536702449854047</c:v>
                </c:pt>
                <c:pt idx="186">
                  <c:v>56.810133036935063</c:v>
                </c:pt>
                <c:pt idx="187">
                  <c:v>57.083259374042299</c:v>
                </c:pt>
                <c:pt idx="188">
                  <c:v>57.356081811089915</c:v>
                </c:pt>
                <c:pt idx="189">
                  <c:v>57.628600692829401</c:v>
                </c:pt>
                <c:pt idx="190">
                  <c:v>57.900816358891973</c:v>
                </c:pt>
                <c:pt idx="191">
                  <c:v>58.1727291438309</c:v>
                </c:pt>
                <c:pt idx="192">
                  <c:v>58.444339377163836</c:v>
                </c:pt>
                <c:pt idx="193">
                  <c:v>58.715647383415124</c:v>
                </c:pt>
                <c:pt idx="194">
                  <c:v>58.98665348215804</c:v>
                </c:pt>
                <c:pt idx="195">
                  <c:v>59.257357988057038</c:v>
                </c:pt>
                <c:pt idx="196">
                  <c:v>59.527761210909929</c:v>
                </c:pt>
                <c:pt idx="197">
                  <c:v>59.79786345569007</c:v>
                </c:pt>
                <c:pt idx="198">
                  <c:v>60.06766502258845</c:v>
                </c:pt>
                <c:pt idx="199">
                  <c:v>60.337166207055787</c:v>
                </c:pt>
                <c:pt idx="200">
                  <c:v>60.606367299844585</c:v>
                </c:pt>
                <c:pt idx="201">
                  <c:v>60.875268587051089</c:v>
                </c:pt>
                <c:pt idx="202">
                  <c:v>61.143870350157265</c:v>
                </c:pt>
                <c:pt idx="203">
                  <c:v>61.412172866072694</c:v>
                </c:pt>
                <c:pt idx="204">
                  <c:v>61.680176407176418</c:v>
                </c:pt>
                <c:pt idx="205">
                  <c:v>61.947881241358729</c:v>
                </c:pt>
                <c:pt idx="206">
                  <c:v>62.215287632062932</c:v>
                </c:pt>
                <c:pt idx="207">
                  <c:v>62.482395838327022</c:v>
                </c:pt>
                <c:pt idx="208">
                  <c:v>62.749206114825306</c:v>
                </c:pt>
                <c:pt idx="209">
                  <c:v>63.015718711909976</c:v>
                </c:pt>
                <c:pt idx="210">
                  <c:v>63.281933875652619</c:v>
                </c:pt>
                <c:pt idx="211">
                  <c:v>63.547851847885646</c:v>
                </c:pt>
                <c:pt idx="212">
                  <c:v>63.813472866243679</c:v>
                </c:pt>
                <c:pt idx="213">
                  <c:v>64.078797164204829</c:v>
                </c:pt>
                <c:pt idx="214">
                  <c:v>64.343824971131966</c:v>
                </c:pt>
                <c:pt idx="215">
                  <c:v>64.608556512313825</c:v>
                </c:pt>
                <c:pt idx="216">
                  <c:v>64.872992009006126</c:v>
                </c:pt>
                <c:pt idx="217">
                  <c:v>65.137131678472556</c:v>
                </c:pt>
                <c:pt idx="218">
                  <c:v>65.400975734025721</c:v>
                </c:pt>
                <c:pt idx="219">
                  <c:v>65.664524385067935</c:v>
                </c:pt>
                <c:pt idx="220">
                  <c:v>65.927777837132012</c:v>
                </c:pt>
                <c:pt idx="221">
                  <c:v>66.190736291921937</c:v>
                </c:pt>
                <c:pt idx="222">
                  <c:v>66.453399947353418</c:v>
                </c:pt>
                <c:pt idx="223">
                  <c:v>66.715768997594381</c:v>
                </c:pt>
                <c:pt idx="224">
                  <c:v>66.977843633105365</c:v>
                </c:pt>
                <c:pt idx="225">
                  <c:v>67.239624040679828</c:v>
                </c:pt>
                <c:pt idx="226">
                  <c:v>67.501110403484319</c:v>
                </c:pt>
                <c:pt idx="227">
                  <c:v>67.762302901098593</c:v>
                </c:pt>
                <c:pt idx="228">
                  <c:v>68.023201709555607</c:v>
                </c:pt>
                <c:pt idx="229">
                  <c:v>68.28380700138139</c:v>
                </c:pt>
                <c:pt idx="230">
                  <c:v>68.544118945634864</c:v>
                </c:pt>
                <c:pt idx="231">
                  <c:v>68.804137707947476</c:v>
                </c:pt>
                <c:pt idx="232">
                  <c:v>69.063863450562792</c:v>
                </c:pt>
                <c:pt idx="233">
                  <c:v>69.323296332375904</c:v>
                </c:pt>
                <c:pt idx="234">
                  <c:v>69.582436508972805</c:v>
                </c:pt>
                <c:pt idx="235">
                  <c:v>69.841284132669585</c:v>
                </c:pt>
                <c:pt idx="236">
                  <c:v>70.099839352551527</c:v>
                </c:pt>
                <c:pt idx="237">
                  <c:v>70.358102314512081</c:v>
                </c:pt>
                <c:pt idx="238">
                  <c:v>70.616073161291709</c:v>
                </c:pt>
                <c:pt idx="239">
                  <c:v>70.87375203251662</c:v>
                </c:pt>
                <c:pt idx="240">
                  <c:v>71.131139064737354</c:v>
                </c:pt>
                <c:pt idx="241">
                  <c:v>71.38823439146725</c:v>
                </c:pt>
                <c:pt idx="242">
                  <c:v>71.645038143220788</c:v>
                </c:pt>
                <c:pt idx="243">
                  <c:v>71.90155044755177</c:v>
                </c:pt>
                <c:pt idx="244">
                  <c:v>72.157771429091397</c:v>
                </c:pt>
                <c:pt idx="245">
                  <c:v>72.413701209586193</c:v>
                </c:pt>
                <c:pt idx="246">
                  <c:v>72.669339907935779</c:v>
                </c:pt>
                <c:pt idx="247">
                  <c:v>72.924687640230516</c:v>
                </c:pt>
                <c:pt idx="248">
                  <c:v>73.17974451978904</c:v>
                </c:pt>
                <c:pt idx="249">
                  <c:v>73.434510657195574</c:v>
                </c:pt>
                <c:pt idx="250">
                  <c:v>73.688986160337151</c:v>
                </c:pt>
                <c:pt idx="251">
                  <c:v>73.943171134440675</c:v>
                </c:pt>
                <c:pt idx="252">
                  <c:v>74.197065682109837</c:v>
                </c:pt>
                <c:pt idx="253">
                  <c:v>74.450669903361856</c:v>
                </c:pt>
                <c:pt idx="254">
                  <c:v>74.703983895664081</c:v>
                </c:pt>
                <c:pt idx="255">
                  <c:v>74.957007753970458</c:v>
                </c:pt>
                <c:pt idx="256">
                  <c:v>75.209741570757785</c:v>
                </c:pt>
                <c:pt idx="257">
                  <c:v>75.462185436061873</c:v>
                </c:pt>
                <c:pt idx="258">
                  <c:v>75.714339437513473</c:v>
                </c:pt>
                <c:pt idx="259">
                  <c:v>75.966203660374134</c:v>
                </c:pt>
                <c:pt idx="260">
                  <c:v>76.217778187571824</c:v>
                </c:pt>
                <c:pt idx="261">
                  <c:v>76.469063099736388</c:v>
                </c:pt>
                <c:pt idx="262">
                  <c:v>76.720058475234879</c:v>
                </c:pt>
                <c:pt idx="263">
                  <c:v>76.970764390206696</c:v>
                </c:pt>
                <c:pt idx="264">
                  <c:v>77.221180918598549</c:v>
                </c:pt>
                <c:pt idx="265">
                  <c:v>77.471308132199283</c:v>
                </c:pt>
                <c:pt idx="266">
                  <c:v>77.721146100674474</c:v>
                </c:pt>
                <c:pt idx="267">
                  <c:v>77.9706948916009</c:v>
                </c:pt>
                <c:pt idx="268">
                  <c:v>78.219954570500846</c:v>
                </c:pt>
                <c:pt idx="269">
                  <c:v>78.468925200876157</c:v>
                </c:pt>
                <c:pt idx="270">
                  <c:v>78.717606844242212</c:v>
                </c:pt>
              </c:numCache>
            </c:numRef>
          </c:xVal>
          <c:yVal>
            <c:numRef>
              <c:f>'20ft'!$G$19:$G$289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0.34346101658433265</c:v>
                </c:pt>
                <c:pt idx="2">
                  <c:v>0.68641675626566123</c:v>
                </c:pt>
                <c:pt idx="3">
                  <c:v>1.0288693245322418</c:v>
                </c:pt>
                <c:pt idx="4">
                  <c:v>1.3708208117036067</c:v>
                </c:pt>
                <c:pt idx="5">
                  <c:v>1.7122732930266089</c:v>
                </c:pt>
                <c:pt idx="6">
                  <c:v>2.0532288287704503</c:v>
                </c:pt>
                <c:pt idx="7">
                  <c:v>2.3936894643207118</c:v>
                </c:pt>
                <c:pt idx="8">
                  <c:v>2.733657230272394</c:v>
                </c:pt>
                <c:pt idx="9">
                  <c:v>3.073134142521988</c:v>
                </c:pt>
                <c:pt idx="10">
                  <c:v>3.4121222023585815</c:v>
                </c:pt>
                <c:pt idx="11">
                  <c:v>3.7506233965540217</c:v>
                </c:pt>
                <c:pt idx="12">
                  <c:v>4.0886396974521393</c:v>
                </c:pt>
                <c:pt idx="13">
                  <c:v>4.4261730630570542</c:v>
                </c:pt>
                <c:pt idx="14">
                  <c:v>4.7632254371205693</c:v>
                </c:pt>
                <c:pt idx="15">
                  <c:v>5.09979874922867</c:v>
                </c:pt>
                <c:pt idx="16">
                  <c:v>5.4358949148871369</c:v>
                </c:pt>
                <c:pt idx="17">
                  <c:v>5.7715158356062872</c:v>
                </c:pt>
                <c:pt idx="18">
                  <c:v>6.106663398984856</c:v>
                </c:pt>
                <c:pt idx="19">
                  <c:v>6.4413394787930303</c:v>
                </c:pt>
                <c:pt idx="20">
                  <c:v>6.7755459350546454</c:v>
                </c:pt>
                <c:pt idx="21">
                  <c:v>7.1092846141285566</c:v>
                </c:pt>
                <c:pt idx="22">
                  <c:v>7.4425573487892001</c:v>
                </c:pt>
                <c:pt idx="23">
                  <c:v>7.7753659583063506</c:v>
                </c:pt>
                <c:pt idx="24">
                  <c:v>8.1077122485240896</c:v>
                </c:pt>
                <c:pt idx="25">
                  <c:v>8.4395980119389957</c:v>
                </c:pt>
                <c:pt idx="26">
                  <c:v>8.7710250277775668</c:v>
                </c:pt>
                <c:pt idx="27">
                  <c:v>9.1019950620728878</c:v>
                </c:pt>
                <c:pt idx="28">
                  <c:v>9.432509867740551</c:v>
                </c:pt>
                <c:pt idx="29">
                  <c:v>9.7625711846538401</c:v>
                </c:pt>
                <c:pt idx="30">
                  <c:v>10.0921807397182</c:v>
                </c:pt>
                <c:pt idx="31">
                  <c:v>10.421340246944983</c:v>
                </c:pt>
                <c:pt idx="32">
                  <c:v>10.750051407524495</c:v>
                </c:pt>
                <c:pt idx="33">
                  <c:v>11.078315909898363</c:v>
                </c:pt>
                <c:pt idx="34">
                  <c:v>11.406135429831201</c:v>
                </c:pt>
                <c:pt idx="35">
                  <c:v>11.733511630481619</c:v>
                </c:pt>
                <c:pt idx="36">
                  <c:v>12.060446162472569</c:v>
                </c:pt>
                <c:pt idx="37">
                  <c:v>12.386940663961038</c:v>
                </c:pt>
                <c:pt idx="38">
                  <c:v>12.712996760707101</c:v>
                </c:pt>
                <c:pt idx="39">
                  <c:v>13.038616066142348</c:v>
                </c:pt>
                <c:pt idx="40">
                  <c:v>13.363800181437686</c:v>
                </c:pt>
                <c:pt idx="41">
                  <c:v>13.688550695570532</c:v>
                </c:pt>
                <c:pt idx="42">
                  <c:v>14.012869185391407</c:v>
                </c:pt>
                <c:pt idx="43">
                  <c:v>14.336757215689936</c:v>
                </c:pt>
                <c:pt idx="44">
                  <c:v>14.660216339260264</c:v>
                </c:pt>
                <c:pt idx="45">
                  <c:v>14.983248096965912</c:v>
                </c:pt>
                <c:pt idx="46">
                  <c:v>15.305854017804055</c:v>
                </c:pt>
                <c:pt idx="47">
                  <c:v>15.628035618969257</c:v>
                </c:pt>
                <c:pt idx="48">
                  <c:v>15.949794405916656</c:v>
                </c:pt>
                <c:pt idx="49">
                  <c:v>16.271131872424618</c:v>
                </c:pt>
                <c:pt idx="50">
                  <c:v>16.59204950065687</c:v>
                </c:pt>
                <c:pt idx="51">
                  <c:v>16.912548761224102</c:v>
                </c:pt>
                <c:pt idx="52">
                  <c:v>17.232631113245066</c:v>
                </c:pt>
                <c:pt idx="53">
                  <c:v>17.552298004407195</c:v>
                </c:pt>
                <c:pt idx="54">
                  <c:v>17.871550871026706</c:v>
                </c:pt>
                <c:pt idx="55">
                  <c:v>18.190391138108229</c:v>
                </c:pt>
                <c:pt idx="56">
                  <c:v>18.508820219403972</c:v>
                </c:pt>
                <c:pt idx="57">
                  <c:v>18.826839517472422</c:v>
                </c:pt>
                <c:pt idx="58">
                  <c:v>19.144450423736568</c:v>
                </c:pt>
                <c:pt idx="59">
                  <c:v>19.461654318541708</c:v>
                </c:pt>
                <c:pt idx="60">
                  <c:v>19.778452571212799</c:v>
                </c:pt>
                <c:pt idx="61">
                  <c:v>20.094846540111376</c:v>
                </c:pt>
                <c:pt idx="62">
                  <c:v>20.410837572692053</c:v>
                </c:pt>
                <c:pt idx="63">
                  <c:v>20.726427005558616</c:v>
                </c:pt>
                <c:pt idx="64">
                  <c:v>21.041616164519692</c:v>
                </c:pt>
                <c:pt idx="65">
                  <c:v>21.356406364644041</c:v>
                </c:pt>
                <c:pt idx="66">
                  <c:v>21.67079891031544</c:v>
                </c:pt>
                <c:pt idx="67">
                  <c:v>21.984795095287204</c:v>
                </c:pt>
                <c:pt idx="68">
                  <c:v>22.298396202736299</c:v>
                </c:pt>
                <c:pt idx="69">
                  <c:v>22.611603505317134</c:v>
                </c:pt>
                <c:pt idx="70">
                  <c:v>22.924418265214957</c:v>
                </c:pt>
                <c:pt idx="71">
                  <c:v>23.236841734198908</c:v>
                </c:pt>
                <c:pt idx="72">
                  <c:v>23.548875153674743</c:v>
                </c:pt>
                <c:pt idx="73">
                  <c:v>23.860519754737201</c:v>
                </c:pt>
                <c:pt idx="74">
                  <c:v>24.171776758222052</c:v>
                </c:pt>
                <c:pt idx="75">
                  <c:v>24.482647374757825</c:v>
                </c:pt>
                <c:pt idx="76">
                  <c:v>24.793132804817212</c:v>
                </c:pt>
                <c:pt idx="77">
                  <c:v>25.103234238768181</c:v>
                </c:pt>
                <c:pt idx="78">
                  <c:v>25.412952856924758</c:v>
                </c:pt>
                <c:pt idx="79">
                  <c:v>25.72228982959755</c:v>
                </c:pt>
                <c:pt idx="80">
                  <c:v>26.03124631714396</c:v>
                </c:pt>
                <c:pt idx="81">
                  <c:v>26.339823470018132</c:v>
                </c:pt>
                <c:pt idx="82">
                  <c:v>26.648022428820607</c:v>
                </c:pt>
                <c:pt idx="83">
                  <c:v>26.955844324347733</c:v>
                </c:pt>
                <c:pt idx="84">
                  <c:v>27.263290277640809</c:v>
                </c:pt>
                <c:pt idx="85">
                  <c:v>27.570361400034965</c:v>
                </c:pt>
                <c:pt idx="86">
                  <c:v>27.877058793207809</c:v>
                </c:pt>
                <c:pt idx="87">
                  <c:v>28.183383549227816</c:v>
                </c:pt>
                <c:pt idx="88">
                  <c:v>28.489336750602511</c:v>
                </c:pt>
                <c:pt idx="89">
                  <c:v>28.794919470326402</c:v>
                </c:pt>
                <c:pt idx="90">
                  <c:v>29.100132771928692</c:v>
                </c:pt>
                <c:pt idx="91">
                  <c:v>29.404977709520782</c:v>
                </c:pt>
                <c:pt idx="92">
                  <c:v>29.709455327843568</c:v>
                </c:pt>
                <c:pt idx="93">
                  <c:v>30.013566662314524</c:v>
                </c:pt>
                <c:pt idx="94">
                  <c:v>30.317312739074602</c:v>
                </c:pt>
                <c:pt idx="95">
                  <c:v>30.620694575034918</c:v>
                </c:pt>
                <c:pt idx="96">
                  <c:v>30.923713177923275</c:v>
                </c:pt>
                <c:pt idx="97">
                  <c:v>31.226369546330496</c:v>
                </c:pt>
                <c:pt idx="98">
                  <c:v>31.528664669756569</c:v>
                </c:pt>
                <c:pt idx="99">
                  <c:v>31.830599528656649</c:v>
                </c:pt>
                <c:pt idx="100">
                  <c:v>32.132175094486875</c:v>
                </c:pt>
                <c:pt idx="101">
                  <c:v>32.433392329750035</c:v>
                </c:pt>
                <c:pt idx="102">
                  <c:v>32.734252188041076</c:v>
                </c:pt>
                <c:pt idx="103">
                  <c:v>33.034755614092482</c:v>
                </c:pt>
                <c:pt idx="104">
                  <c:v>33.334903543819465</c:v>
                </c:pt>
                <c:pt idx="105">
                  <c:v>33.634696904365072</c:v>
                </c:pt>
                <c:pt idx="106">
                  <c:v>33.934136614145118</c:v>
                </c:pt>
                <c:pt idx="107">
                  <c:v>34.233223582893018</c:v>
                </c:pt>
                <c:pt idx="108">
                  <c:v>34.531958711704469</c:v>
                </c:pt>
                <c:pt idx="109">
                  <c:v>34.83034289308204</c:v>
                </c:pt>
                <c:pt idx="110">
                  <c:v>35.128377010979612</c:v>
                </c:pt>
                <c:pt idx="111">
                  <c:v>35.426061940846751</c:v>
                </c:pt>
                <c:pt idx="112">
                  <c:v>35.723398549672943</c:v>
                </c:pt>
                <c:pt idx="113">
                  <c:v>36.02038769603174</c:v>
                </c:pt>
                <c:pt idx="114">
                  <c:v>36.317030230124807</c:v>
                </c:pt>
                <c:pt idx="115">
                  <c:v>36.613326993825872</c:v>
                </c:pt>
                <c:pt idx="116">
                  <c:v>36.909278820724602</c:v>
                </c:pt>
                <c:pt idx="117">
                  <c:v>37.204886536170356</c:v>
                </c:pt>
                <c:pt idx="118">
                  <c:v>37.500150957315917</c:v>
                </c:pt>
                <c:pt idx="119">
                  <c:v>37.795072893161091</c:v>
                </c:pt>
                <c:pt idx="120">
                  <c:v>38.089653144596248</c:v>
                </c:pt>
                <c:pt idx="121">
                  <c:v>38.383892504445818</c:v>
                </c:pt>
                <c:pt idx="122">
                  <c:v>38.677791757511692</c:v>
                </c:pt>
                <c:pt idx="123">
                  <c:v>38.971351680616564</c:v>
                </c:pt>
                <c:pt idx="124">
                  <c:v>39.264573042647221</c:v>
                </c:pt>
                <c:pt idx="125">
                  <c:v>39.557456604597768</c:v>
                </c:pt>
                <c:pt idx="126">
                  <c:v>39.850003119612822</c:v>
                </c:pt>
                <c:pt idx="127">
                  <c:v>40.142213333030611</c:v>
                </c:pt>
                <c:pt idx="128">
                  <c:v>40.434087982426078</c:v>
                </c:pt>
                <c:pt idx="129">
                  <c:v>40.725627797653893</c:v>
                </c:pt>
                <c:pt idx="130">
                  <c:v>41.016833500891465</c:v>
                </c:pt>
                <c:pt idx="131">
                  <c:v>41.307705806681881</c:v>
                </c:pt>
                <c:pt idx="132">
                  <c:v>41.59824542197682</c:v>
                </c:pt>
                <c:pt idx="133">
                  <c:v>41.888453046179457</c:v>
                </c:pt>
                <c:pt idx="134">
                  <c:v>42.178329371187296</c:v>
                </c:pt>
                <c:pt idx="135">
                  <c:v>42.46787508143499</c:v>
                </c:pt>
                <c:pt idx="136">
                  <c:v>42.757090853937136</c:v>
                </c:pt>
                <c:pt idx="137">
                  <c:v>43.045977358331072</c:v>
                </c:pt>
                <c:pt idx="138">
                  <c:v>43.33453525691958</c:v>
                </c:pt>
                <c:pt idx="139">
                  <c:v>43.622765204713652</c:v>
                </c:pt>
                <c:pt idx="140">
                  <c:v>43.910667849475175</c:v>
                </c:pt>
                <c:pt idx="141">
                  <c:v>44.198243831759633</c:v>
                </c:pt>
                <c:pt idx="142">
                  <c:v>44.485493784958784</c:v>
                </c:pt>
                <c:pt idx="143">
                  <c:v>44.772418335343311</c:v>
                </c:pt>
                <c:pt idx="144">
                  <c:v>45.059018102105483</c:v>
                </c:pt>
                <c:pt idx="145">
                  <c:v>45.345293697401793</c:v>
                </c:pt>
                <c:pt idx="146">
                  <c:v>45.631245726395584</c:v>
                </c:pt>
                <c:pt idx="147">
                  <c:v>45.916874787299669</c:v>
                </c:pt>
                <c:pt idx="148">
                  <c:v>46.20218147141896</c:v>
                </c:pt>
                <c:pt idx="149">
                  <c:v>46.487166363193069</c:v>
                </c:pt>
                <c:pt idx="150">
                  <c:v>46.771830040238903</c:v>
                </c:pt>
                <c:pt idx="151">
                  <c:v>47.056173073393289</c:v>
                </c:pt>
                <c:pt idx="152">
                  <c:v>47.340196026755549</c:v>
                </c:pt>
                <c:pt idx="153">
                  <c:v>47.623899457730111</c:v>
                </c:pt>
                <c:pt idx="154">
                  <c:v>47.907283917069101</c:v>
                </c:pt>
                <c:pt idx="155">
                  <c:v>48.190349948914935</c:v>
                </c:pt>
                <c:pt idx="156">
                  <c:v>48.473098090842917</c:v>
                </c:pt>
                <c:pt idx="157">
                  <c:v>48.755528873903835</c:v>
                </c:pt>
                <c:pt idx="158">
                  <c:v>49.037642822666534</c:v>
                </c:pt>
                <c:pt idx="159">
                  <c:v>49.319440455260541</c:v>
                </c:pt>
                <c:pt idx="160">
                  <c:v>49.600922283418647</c:v>
                </c:pt>
                <c:pt idx="161">
                  <c:v>49.882088812519505</c:v>
                </c:pt>
                <c:pt idx="162">
                  <c:v>50.162940541630235</c:v>
                </c:pt>
                <c:pt idx="163">
                  <c:v>50.443477963549007</c:v>
                </c:pt>
                <c:pt idx="164">
                  <c:v>50.723701564847666</c:v>
                </c:pt>
                <c:pt idx="165">
                  <c:v>51.003611825914312</c:v>
                </c:pt>
                <c:pt idx="166">
                  <c:v>51.283209220995921</c:v>
                </c:pt>
                <c:pt idx="167">
                  <c:v>51.562494218240928</c:v>
                </c:pt>
                <c:pt idx="168">
                  <c:v>51.841467279741849</c:v>
                </c:pt>
                <c:pt idx="169">
                  <c:v>52.120128861577868</c:v>
                </c:pt>
                <c:pt idx="170">
                  <c:v>52.398479413857444</c:v>
                </c:pt>
                <c:pt idx="171">
                  <c:v>52.676519380760915</c:v>
                </c:pt>
                <c:pt idx="172">
                  <c:v>52.954249200583085</c:v>
                </c:pt>
                <c:pt idx="173">
                  <c:v>53.231669305775824</c:v>
                </c:pt>
                <c:pt idx="174">
                  <c:v>53.508780122990657</c:v>
                </c:pt>
                <c:pt idx="175">
                  <c:v>53.785582073121361</c:v>
                </c:pt>
                <c:pt idx="176">
                  <c:v>54.062075571346519</c:v>
                </c:pt>
                <c:pt idx="177">
                  <c:v>54.338261027172116</c:v>
                </c:pt>
                <c:pt idx="178">
                  <c:v>54.614138844474091</c:v>
                </c:pt>
                <c:pt idx="179">
                  <c:v>54.889709421540914</c:v>
                </c:pt>
                <c:pt idx="180">
                  <c:v>55.164973151116101</c:v>
                </c:pt>
                <c:pt idx="181">
                  <c:v>55.439930420440788</c:v>
                </c:pt>
                <c:pt idx="182">
                  <c:v>55.714581611296225</c:v>
                </c:pt>
                <c:pt idx="183">
                  <c:v>55.988927100046297</c:v>
                </c:pt>
                <c:pt idx="184">
                  <c:v>56.262967257680025</c:v>
                </c:pt>
                <c:pt idx="185">
                  <c:v>56.536702449854047</c:v>
                </c:pt>
                <c:pt idx="186">
                  <c:v>56.810133036935063</c:v>
                </c:pt>
                <c:pt idx="187">
                  <c:v>57.083259374042299</c:v>
                </c:pt>
                <c:pt idx="188">
                  <c:v>57.356081811089915</c:v>
                </c:pt>
                <c:pt idx="189">
                  <c:v>57.628600692829401</c:v>
                </c:pt>
                <c:pt idx="190">
                  <c:v>57.900816358891973</c:v>
                </c:pt>
                <c:pt idx="191">
                  <c:v>58.1727291438309</c:v>
                </c:pt>
                <c:pt idx="192">
                  <c:v>58.444339377163836</c:v>
                </c:pt>
                <c:pt idx="193">
                  <c:v>58.715647383415124</c:v>
                </c:pt>
                <c:pt idx="194">
                  <c:v>58.98665348215804</c:v>
                </c:pt>
                <c:pt idx="195">
                  <c:v>59.257357988057038</c:v>
                </c:pt>
                <c:pt idx="196">
                  <c:v>59.527761210909929</c:v>
                </c:pt>
                <c:pt idx="197">
                  <c:v>59.79786345569007</c:v>
                </c:pt>
                <c:pt idx="198">
                  <c:v>60.06766502258845</c:v>
                </c:pt>
                <c:pt idx="199">
                  <c:v>60.337166207055787</c:v>
                </c:pt>
                <c:pt idx="200">
                  <c:v>60.606367299844585</c:v>
                </c:pt>
                <c:pt idx="201">
                  <c:v>60.875268587051089</c:v>
                </c:pt>
                <c:pt idx="202">
                  <c:v>61.143870350157265</c:v>
                </c:pt>
                <c:pt idx="203">
                  <c:v>61.412172866072694</c:v>
                </c:pt>
                <c:pt idx="204">
                  <c:v>61.680176407176418</c:v>
                </c:pt>
                <c:pt idx="205">
                  <c:v>61.947881241358729</c:v>
                </c:pt>
                <c:pt idx="206">
                  <c:v>62.215287632062932</c:v>
                </c:pt>
                <c:pt idx="207">
                  <c:v>62.482395838327022</c:v>
                </c:pt>
                <c:pt idx="208">
                  <c:v>62.749206114825306</c:v>
                </c:pt>
                <c:pt idx="209">
                  <c:v>63.015718711909976</c:v>
                </c:pt>
                <c:pt idx="210">
                  <c:v>63.281933875652619</c:v>
                </c:pt>
                <c:pt idx="211">
                  <c:v>63.547851847885646</c:v>
                </c:pt>
                <c:pt idx="212">
                  <c:v>63.813472866243679</c:v>
                </c:pt>
                <c:pt idx="213">
                  <c:v>64.078797164204829</c:v>
                </c:pt>
                <c:pt idx="214">
                  <c:v>64.343824971131966</c:v>
                </c:pt>
                <c:pt idx="215">
                  <c:v>64.608556512313825</c:v>
                </c:pt>
                <c:pt idx="216">
                  <c:v>64.872992009006126</c:v>
                </c:pt>
                <c:pt idx="217">
                  <c:v>65.137131678472556</c:v>
                </c:pt>
                <c:pt idx="218">
                  <c:v>65.400975734025721</c:v>
                </c:pt>
                <c:pt idx="219">
                  <c:v>65.664524385067935</c:v>
                </c:pt>
                <c:pt idx="220">
                  <c:v>65.927777837132012</c:v>
                </c:pt>
                <c:pt idx="221">
                  <c:v>66.190736291921937</c:v>
                </c:pt>
                <c:pt idx="222">
                  <c:v>66.453399947353418</c:v>
                </c:pt>
                <c:pt idx="223">
                  <c:v>66.715768997594381</c:v>
                </c:pt>
                <c:pt idx="224">
                  <c:v>66.977843633105365</c:v>
                </c:pt>
                <c:pt idx="225">
                  <c:v>67.239624040679828</c:v>
                </c:pt>
                <c:pt idx="226">
                  <c:v>67.501110403484319</c:v>
                </c:pt>
                <c:pt idx="227">
                  <c:v>67.762302901098593</c:v>
                </c:pt>
                <c:pt idx="228">
                  <c:v>68.023201709555607</c:v>
                </c:pt>
                <c:pt idx="229">
                  <c:v>68.28380700138139</c:v>
                </c:pt>
                <c:pt idx="230">
                  <c:v>68.544118945634864</c:v>
                </c:pt>
                <c:pt idx="231">
                  <c:v>68.804137707947476</c:v>
                </c:pt>
                <c:pt idx="232">
                  <c:v>69.063863450562792</c:v>
                </c:pt>
                <c:pt idx="233">
                  <c:v>69.323296332375904</c:v>
                </c:pt>
                <c:pt idx="234">
                  <c:v>69.582436508972805</c:v>
                </c:pt>
                <c:pt idx="235">
                  <c:v>69.841284132669585</c:v>
                </c:pt>
                <c:pt idx="236">
                  <c:v>70.099839352551527</c:v>
                </c:pt>
                <c:pt idx="237">
                  <c:v>70.358102314512081</c:v>
                </c:pt>
                <c:pt idx="238">
                  <c:v>70.616073161291709</c:v>
                </c:pt>
                <c:pt idx="239">
                  <c:v>70.87375203251662</c:v>
                </c:pt>
                <c:pt idx="240">
                  <c:v>71.131139064737354</c:v>
                </c:pt>
                <c:pt idx="241">
                  <c:v>71.38823439146725</c:v>
                </c:pt>
                <c:pt idx="242">
                  <c:v>71.645038143220788</c:v>
                </c:pt>
                <c:pt idx="243">
                  <c:v>71.90155044755177</c:v>
                </c:pt>
                <c:pt idx="244">
                  <c:v>72.157771429091397</c:v>
                </c:pt>
                <c:pt idx="245">
                  <c:v>72.413701209586193</c:v>
                </c:pt>
                <c:pt idx="246">
                  <c:v>72.669339907935779</c:v>
                </c:pt>
                <c:pt idx="247">
                  <c:v>72.924687640230516</c:v>
                </c:pt>
                <c:pt idx="248">
                  <c:v>73.17974451978904</c:v>
                </c:pt>
                <c:pt idx="249">
                  <c:v>73.434510657195574</c:v>
                </c:pt>
                <c:pt idx="250">
                  <c:v>73.688986160337151</c:v>
                </c:pt>
                <c:pt idx="251">
                  <c:v>73.943171134440675</c:v>
                </c:pt>
                <c:pt idx="252">
                  <c:v>74.197065682109837</c:v>
                </c:pt>
                <c:pt idx="253">
                  <c:v>74.450669903361856</c:v>
                </c:pt>
                <c:pt idx="254">
                  <c:v>74.703983895664081</c:v>
                </c:pt>
                <c:pt idx="255">
                  <c:v>74.957007753970458</c:v>
                </c:pt>
                <c:pt idx="256">
                  <c:v>75.209741570757785</c:v>
                </c:pt>
                <c:pt idx="257">
                  <c:v>75.462185436061873</c:v>
                </c:pt>
                <c:pt idx="258">
                  <c:v>75.714339437513473</c:v>
                </c:pt>
                <c:pt idx="259">
                  <c:v>75.966203660374134</c:v>
                </c:pt>
                <c:pt idx="260">
                  <c:v>76.217778187571824</c:v>
                </c:pt>
                <c:pt idx="261">
                  <c:v>76.469063099736388</c:v>
                </c:pt>
                <c:pt idx="262">
                  <c:v>76.720058475234879</c:v>
                </c:pt>
                <c:pt idx="263">
                  <c:v>76.970764390206696</c:v>
                </c:pt>
                <c:pt idx="264">
                  <c:v>77.221180918598549</c:v>
                </c:pt>
                <c:pt idx="265">
                  <c:v>77.471308132199283</c:v>
                </c:pt>
                <c:pt idx="266">
                  <c:v>77.721146100674474</c:v>
                </c:pt>
                <c:pt idx="267">
                  <c:v>77.9706948916009</c:v>
                </c:pt>
                <c:pt idx="268">
                  <c:v>78.219954570500846</c:v>
                </c:pt>
                <c:pt idx="269">
                  <c:v>78.468925200876157</c:v>
                </c:pt>
                <c:pt idx="270">
                  <c:v>78.717606844242212</c:v>
                </c:pt>
              </c:numCache>
            </c:numRef>
          </c:xVal>
          <c:yVal>
            <c:numRef>
              <c:f>'20ft'!$H$19:$H$289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25440"/>
        <c:axId val="639425832"/>
      </c:scatterChart>
      <c:valAx>
        <c:axId val="63942544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5832"/>
        <c:crosses val="max"/>
        <c:crossBetween val="midCat"/>
        <c:majorUnit val="2"/>
      </c:valAx>
      <c:valAx>
        <c:axId val="63942583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544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0.34462298534452396</c:v>
                </c:pt>
                <c:pt idx="2">
                  <c:v>0.68873897873986145</c:v>
                </c:pt>
                <c:pt idx="3">
                  <c:v>1.0323500815542956</c:v>
                </c:pt>
                <c:pt idx="4">
                  <c:v>1.3754583799911124</c:v>
                </c:pt>
                <c:pt idx="5">
                  <c:v>1.7180659451844722</c:v>
                </c:pt>
                <c:pt idx="6">
                  <c:v>2.0601748332942766</c:v>
                </c:pt>
                <c:pt idx="7">
                  <c:v>2.4017870856000423</c:v>
                </c:pt>
                <c:pt idx="8">
                  <c:v>2.7429047285937971</c:v>
                </c:pt>
                <c:pt idx="9">
                  <c:v>3.0835297740720096</c:v>
                </c:pt>
                <c:pt idx="10">
                  <c:v>3.4236642192265676</c:v>
                </c:pt>
                <c:pt idx="11">
                  <c:v>3.7633100467348175</c:v>
                </c:pt>
                <c:pt idx="12">
                  <c:v>4.1024692248486758</c:v>
                </c:pt>
                <c:pt idx="13">
                  <c:v>4.4411437074828264</c:v>
                </c:pt>
                <c:pt idx="14">
                  <c:v>4.7793354343020198</c:v>
                </c:pt>
                <c:pt idx="15">
                  <c:v>5.1170463308074785</c:v>
                </c:pt>
                <c:pt idx="16">
                  <c:v>5.4542783084224302</c:v>
                </c:pt>
                <c:pt idx="17">
                  <c:v>5.7910332645767761</c:v>
                </c:pt>
                <c:pt idx="18">
                  <c:v>6.127313082790903</c:v>
                </c:pt>
                <c:pt idx="19">
                  <c:v>6.4631196327586595</c:v>
                </c:pt>
                <c:pt idx="20">
                  <c:v>6.7984547704295011</c:v>
                </c:pt>
                <c:pt idx="21">
                  <c:v>7.1333203380898214</c:v>
                </c:pt>
                <c:pt idx="22">
                  <c:v>7.4677181644434718</c:v>
                </c:pt>
                <c:pt idx="23">
                  <c:v>7.801650064691497</c:v>
                </c:pt>
                <c:pt idx="24">
                  <c:v>8.1351178406110787</c:v>
                </c:pt>
                <c:pt idx="25">
                  <c:v>8.4681232806337157</c:v>
                </c:pt>
                <c:pt idx="26">
                  <c:v>8.8006681599226386</c:v>
                </c:pt>
                <c:pt idx="27">
                  <c:v>9.1327542404494793</c:v>
                </c:pt>
                <c:pt idx="28">
                  <c:v>9.4643832710702007</c:v>
                </c:pt>
                <c:pt idx="29">
                  <c:v>9.7955569876003015</c:v>
                </c:pt>
                <c:pt idx="30">
                  <c:v>10.126277112889305</c:v>
                </c:pt>
                <c:pt idx="31">
                  <c:v>10.456545356894535</c:v>
                </c:pt>
                <c:pt idx="32">
                  <c:v>10.786363416754213</c:v>
                </c:pt>
                <c:pt idx="33">
                  <c:v>11.115732976859849</c:v>
                </c:pt>
                <c:pt idx="34">
                  <c:v>11.444655708927982</c:v>
                </c:pt>
                <c:pt idx="35">
                  <c:v>11.773133272071238</c:v>
                </c:pt>
                <c:pt idx="36">
                  <c:v>12.101167312868743</c:v>
                </c:pt>
                <c:pt idx="37">
                  <c:v>12.428759465435892</c:v>
                </c:pt>
                <c:pt idx="38">
                  <c:v>12.755911351493486</c:v>
                </c:pt>
                <c:pt idx="39">
                  <c:v>13.082624580436239</c:v>
                </c:pt>
                <c:pt idx="40">
                  <c:v>13.408900749400679</c:v>
                </c:pt>
                <c:pt idx="41">
                  <c:v>13.734741443332446</c:v>
                </c:pt>
                <c:pt idx="42">
                  <c:v>14.060148235052985</c:v>
                </c:pt>
                <c:pt idx="43">
                  <c:v>14.385122685325667</c:v>
                </c:pt>
                <c:pt idx="44">
                  <c:v>14.709666342921331</c:v>
                </c:pt>
                <c:pt idx="45">
                  <c:v>15.033780744683254</c:v>
                </c:pt>
                <c:pt idx="46">
                  <c:v>15.357467415591579</c:v>
                </c:pt>
                <c:pt idx="47">
                  <c:v>15.68072786882718</c:v>
                </c:pt>
                <c:pt idx="48">
                  <c:v>16.003563605835001</c:v>
                </c:pt>
                <c:pt idx="49">
                  <c:v>16.325976116386865</c:v>
                </c:pt>
                <c:pt idx="50">
                  <c:v>16.647966878643754</c:v>
                </c:pt>
                <c:pt idx="51">
                  <c:v>16.969537359217593</c:v>
                </c:pt>
                <c:pt idx="52">
                  <c:v>17.290689013232527</c:v>
                </c:pt>
                <c:pt idx="53">
                  <c:v>17.61142328438569</c:v>
                </c:pt>
                <c:pt idx="54">
                  <c:v>17.931741605007524</c:v>
                </c:pt>
                <c:pt idx="55">
                  <c:v>18.251645396121582</c:v>
                </c:pt>
                <c:pt idx="56">
                  <c:v>18.571136067503897</c:v>
                </c:pt>
                <c:pt idx="57">
                  <c:v>18.890215017741877</c:v>
                </c:pt>
                <c:pt idx="58">
                  <c:v>19.208883634292754</c:v>
                </c:pt>
                <c:pt idx="59">
                  <c:v>19.527143293541588</c:v>
                </c:pt>
                <c:pt idx="60">
                  <c:v>19.844995360858842</c:v>
                </c:pt>
                <c:pt idx="61">
                  <c:v>20.162441190657535</c:v>
                </c:pt>
                <c:pt idx="62">
                  <c:v>20.479482126449966</c:v>
                </c:pt>
                <c:pt idx="63">
                  <c:v>20.796119500904048</c:v>
                </c:pt>
                <c:pt idx="64">
                  <c:v>21.112354635899216</c:v>
                </c:pt>
                <c:pt idx="65">
                  <c:v>21.428188842581971</c:v>
                </c:pt>
                <c:pt idx="66">
                  <c:v>21.743623421421017</c:v>
                </c:pt>
                <c:pt idx="67">
                  <c:v>22.058659662262027</c:v>
                </c:pt>
                <c:pt idx="68">
                  <c:v>22.373298844382049</c:v>
                </c:pt>
                <c:pt idx="69">
                  <c:v>22.687542236543536</c:v>
                </c:pt>
                <c:pt idx="70">
                  <c:v>23.001391097048025</c:v>
                </c:pt>
                <c:pt idx="71">
                  <c:v>23.314846673789482</c:v>
                </c:pt>
                <c:pt idx="72">
                  <c:v>23.627910204307291</c:v>
                </c:pt>
                <c:pt idx="73">
                  <c:v>23.940582915838917</c:v>
                </c:pt>
                <c:pt idx="74">
                  <c:v>24.252866025372249</c:v>
                </c:pt>
                <c:pt idx="75">
                  <c:v>24.564760739697615</c:v>
                </c:pt>
                <c:pt idx="76">
                  <c:v>24.8762682554595</c:v>
                </c:pt>
                <c:pt idx="77">
                  <c:v>25.187389759207949</c:v>
                </c:pt>
                <c:pt idx="78">
                  <c:v>25.498126427449684</c:v>
                </c:pt>
                <c:pt idx="79">
                  <c:v>25.808479426698913</c:v>
                </c:pt>
                <c:pt idx="80">
                  <c:v>26.118449913527883</c:v>
                </c:pt>
                <c:pt idx="81">
                  <c:v>26.428039034617132</c:v>
                </c:pt>
                <c:pt idx="82">
                  <c:v>26.737247926805491</c:v>
                </c:pt>
                <c:pt idx="83">
                  <c:v>27.046077717139809</c:v>
                </c:pt>
                <c:pt idx="84">
                  <c:v>27.35452952292443</c:v>
                </c:pt>
                <c:pt idx="85">
                  <c:v>27.662604451770417</c:v>
                </c:pt>
                <c:pt idx="86">
                  <c:v>27.970303601644531</c:v>
                </c:pt>
                <c:pt idx="87">
                  <c:v>28.277628060917987</c:v>
                </c:pt>
                <c:pt idx="88">
                  <c:v>28.584578908414954</c:v>
                </c:pt>
                <c:pt idx="89">
                  <c:v>28.891157213460851</c:v>
                </c:pt>
                <c:pt idx="90">
                  <c:v>29.197364035930416</c:v>
                </c:pt>
                <c:pt idx="91">
                  <c:v>29.503200426295571</c:v>
                </c:pt>
                <c:pt idx="92">
                  <c:v>29.808667425673061</c:v>
                </c:pt>
                <c:pt idx="93">
                  <c:v>30.113766065871914</c:v>
                </c:pt>
                <c:pt idx="94">
                  <c:v>30.418497369440693</c:v>
                </c:pt>
                <c:pt idx="95">
                  <c:v>30.722862349714564</c:v>
                </c:pt>
                <c:pt idx="96">
                  <c:v>31.026862010862175</c:v>
                </c:pt>
                <c:pt idx="97">
                  <c:v>31.330497347932365</c:v>
                </c:pt>
                <c:pt idx="98">
                  <c:v>31.633769346900689</c:v>
                </c:pt>
                <c:pt idx="99">
                  <c:v>31.93667898471579</c:v>
                </c:pt>
                <c:pt idx="100">
                  <c:v>32.239227229345595</c:v>
                </c:pt>
                <c:pt idx="101">
                  <c:v>32.541415039823349</c:v>
                </c:pt>
                <c:pt idx="102">
                  <c:v>32.843243366293535</c:v>
                </c:pt>
                <c:pt idx="103">
                  <c:v>33.144713150057598</c:v>
                </c:pt>
                <c:pt idx="104">
                  <c:v>33.445825323619552</c:v>
                </c:pt>
                <c:pt idx="105">
                  <c:v>33.746580810731444</c:v>
                </c:pt>
                <c:pt idx="106">
                  <c:v>34.046980526438709</c:v>
                </c:pt>
                <c:pt idx="107">
                  <c:v>34.347025377125348</c:v>
                </c:pt>
                <c:pt idx="108">
                  <c:v>34.646716260559025</c:v>
                </c:pt>
                <c:pt idx="109">
                  <c:v>34.946054065936039</c:v>
                </c:pt>
                <c:pt idx="110">
                  <c:v>35.245039673926165</c:v>
                </c:pt>
                <c:pt idx="111">
                  <c:v>35.543673956717399</c:v>
                </c:pt>
                <c:pt idx="112">
                  <c:v>35.841957778060596</c:v>
                </c:pt>
                <c:pt idx="113">
                  <c:v>36.139891993314002</c:v>
                </c:pt>
                <c:pt idx="114">
                  <c:v>36.437477449487687</c:v>
                </c:pt>
                <c:pt idx="115">
                  <c:v>36.734714985287908</c:v>
                </c:pt>
                <c:pt idx="116">
                  <c:v>37.031605431161346</c:v>
                </c:pt>
                <c:pt idx="117">
                  <c:v>37.328149609339278</c:v>
                </c:pt>
                <c:pt idx="118">
                  <c:v>37.62434833388167</c:v>
                </c:pt>
                <c:pt idx="119">
                  <c:v>37.920202410721195</c:v>
                </c:pt>
                <c:pt idx="120">
                  <c:v>38.215712637707149</c:v>
                </c:pt>
                <c:pt idx="121">
                  <c:v>38.510879804649335</c:v>
                </c:pt>
                <c:pt idx="122">
                  <c:v>38.805704693361847</c:v>
                </c:pt>
                <c:pt idx="123">
                  <c:v>39.100188077706811</c:v>
                </c:pt>
                <c:pt idx="124">
                  <c:v>39.394330723638056</c:v>
                </c:pt>
                <c:pt idx="125">
                  <c:v>39.688133389244726</c:v>
                </c:pt>
                <c:pt idx="126">
                  <c:v>39.981596824794835</c:v>
                </c:pt>
                <c:pt idx="127">
                  <c:v>40.274721772778783</c:v>
                </c:pt>
                <c:pt idx="128">
                  <c:v>40.567508967952811</c:v>
                </c:pt>
                <c:pt idx="129">
                  <c:v>40.859959137382404</c:v>
                </c:pt>
                <c:pt idx="130">
                  <c:v>41.152073000485672</c:v>
                </c:pt>
                <c:pt idx="131">
                  <c:v>41.443851269076667</c:v>
                </c:pt>
                <c:pt idx="132">
                  <c:v>41.735294647408679</c:v>
                </c:pt>
                <c:pt idx="133">
                  <c:v>42.026403832217476</c:v>
                </c:pt>
                <c:pt idx="134">
                  <c:v>42.317179512764532</c:v>
                </c:pt>
                <c:pt idx="135">
                  <c:v>42.607622370880215</c:v>
                </c:pt>
                <c:pt idx="136">
                  <c:v>42.897733081006926</c:v>
                </c:pt>
                <c:pt idx="137">
                  <c:v>43.187512310242262</c:v>
                </c:pt>
                <c:pt idx="138">
                  <c:v>43.476960718382074</c:v>
                </c:pt>
                <c:pt idx="139">
                  <c:v>43.766078957963593</c:v>
                </c:pt>
                <c:pt idx="140">
                  <c:v>44.054867674308454</c:v>
                </c:pt>
                <c:pt idx="141">
                  <c:v>44.343327505565753</c:v>
                </c:pt>
                <c:pt idx="142">
                  <c:v>44.63145908275505</c:v>
                </c:pt>
                <c:pt idx="143">
                  <c:v>44.919263029809386</c:v>
                </c:pt>
                <c:pt idx="144">
                  <c:v>45.206739963618269</c:v>
                </c:pt>
                <c:pt idx="145">
                  <c:v>45.493890494070627</c:v>
                </c:pt>
                <c:pt idx="146">
                  <c:v>45.78071522409779</c:v>
                </c:pt>
                <c:pt idx="147">
                  <c:v>46.067214749716427</c:v>
                </c:pt>
                <c:pt idx="148">
                  <c:v>46.353389660071478</c:v>
                </c:pt>
                <c:pt idx="149">
                  <c:v>46.63924053747909</c:v>
                </c:pt>
                <c:pt idx="150">
                  <c:v>46.924767957469527</c:v>
                </c:pt>
                <c:pt idx="151">
                  <c:v>47.209972488830076</c:v>
                </c:pt>
                <c:pt idx="152">
                  <c:v>47.494854693647966</c:v>
                </c:pt>
                <c:pt idx="153">
                  <c:v>47.779415127353253</c:v>
                </c:pt>
                <c:pt idx="154">
                  <c:v>48.063654338761708</c:v>
                </c:pt>
                <c:pt idx="155">
                  <c:v>48.347572870117695</c:v>
                </c:pt>
                <c:pt idx="156">
                  <c:v>48.631171257137062</c:v>
                </c:pt>
                <c:pt idx="157">
                  <c:v>48.914450029050016</c:v>
                </c:pt>
                <c:pt idx="158">
                  <c:v>49.197409708643988</c:v>
                </c:pt>
                <c:pt idx="159">
                  <c:v>49.480050812306494</c:v>
                </c:pt>
                <c:pt idx="160">
                  <c:v>49.762373850068009</c:v>
                </c:pt>
                <c:pt idx="161">
                  <c:v>50.044379325644812</c:v>
                </c:pt>
                <c:pt idx="162">
                  <c:v>50.326067736481846</c:v>
                </c:pt>
                <c:pt idx="163">
                  <c:v>50.607439573795567</c:v>
                </c:pt>
                <c:pt idx="164">
                  <c:v>50.888495322616791</c:v>
                </c:pt>
                <c:pt idx="165">
                  <c:v>51.16923546183353</c:v>
                </c:pt>
                <c:pt idx="166">
                  <c:v>51.44966046423383</c:v>
                </c:pt>
                <c:pt idx="167">
                  <c:v>51.729770796548593</c:v>
                </c:pt>
                <c:pt idx="168">
                  <c:v>52.009566919494425</c:v>
                </c:pt>
                <c:pt idx="169">
                  <c:v>52.289049287816432</c:v>
                </c:pt>
                <c:pt idx="170">
                  <c:v>52.568218350331037</c:v>
                </c:pt>
                <c:pt idx="171">
                  <c:v>52.847074549968781</c:v>
                </c:pt>
                <c:pt idx="172">
                  <c:v>53.125618323817136</c:v>
                </c:pt>
                <c:pt idx="173">
                  <c:v>53.403850103163279</c:v>
                </c:pt>
                <c:pt idx="174">
                  <c:v>53.681770313536859</c:v>
                </c:pt>
                <c:pt idx="175">
                  <c:v>53.959379374752785</c:v>
                </c:pt>
                <c:pt idx="176">
                  <c:v>54.236677700953969</c:v>
                </c:pt>
                <c:pt idx="177">
                  <c:v>54.513665700654066</c:v>
                </c:pt>
                <c:pt idx="178">
                  <c:v>54.790343776780219</c:v>
                </c:pt>
                <c:pt idx="179">
                  <c:v>55.066712326715752</c:v>
                </c:pt>
                <c:pt idx="180">
                  <c:v>55.34277174234289</c:v>
                </c:pt>
                <c:pt idx="181">
                  <c:v>55.618522410085419</c:v>
                </c:pt>
                <c:pt idx="182">
                  <c:v>55.893964710951359</c:v>
                </c:pt>
                <c:pt idx="183">
                  <c:v>56.169099020575608</c:v>
                </c:pt>
                <c:pt idx="184">
                  <c:v>56.443925709262565</c:v>
                </c:pt>
                <c:pt idx="185">
                  <c:v>56.718445142028727</c:v>
                </c:pt>
                <c:pt idx="186">
                  <c:v>56.992657678645266</c:v>
                </c:pt>
                <c:pt idx="187">
                  <c:v>57.266563673680572</c:v>
                </c:pt>
                <c:pt idx="188">
                  <c:v>57.540163476542787</c:v>
                </c:pt>
                <c:pt idx="189">
                  <c:v>57.813457431522288</c:v>
                </c:pt>
                <c:pt idx="190">
                  <c:v>58.086445877834166</c:v>
                </c:pt>
                <c:pt idx="191">
                  <c:v>58.359129149660639</c:v>
                </c:pt>
                <c:pt idx="192">
                  <c:v>58.631507576193471</c:v>
                </c:pt>
                <c:pt idx="193">
                  <c:v>58.903581481676312</c:v>
                </c:pt>
                <c:pt idx="194">
                  <c:v>59.175351185447056</c:v>
                </c:pt>
                <c:pt idx="195">
                  <c:v>59.446817001980101</c:v>
                </c:pt>
                <c:pt idx="196">
                  <c:v>59.717979240928607</c:v>
                </c:pt>
                <c:pt idx="197">
                  <c:v>59.988838207166701</c:v>
                </c:pt>
                <c:pt idx="198">
                  <c:v>60.259394200831629</c:v>
                </c:pt>
                <c:pt idx="199">
                  <c:v>60.529647517365881</c:v>
                </c:pt>
                <c:pt idx="200">
                  <c:v>60.799598447559241</c:v>
                </c:pt>
                <c:pt idx="201">
                  <c:v>61.069247277590826</c:v>
                </c:pt>
                <c:pt idx="202">
                  <c:v>61.338594289071018</c:v>
                </c:pt>
                <c:pt idx="203">
                  <c:v>61.607639759083405</c:v>
                </c:pt>
                <c:pt idx="204">
                  <c:v>61.876383960226605</c:v>
                </c:pt>
                <c:pt idx="205">
                  <c:v>62.144827160656071</c:v>
                </c:pt>
                <c:pt idx="206">
                  <c:v>62.412969624125836</c:v>
                </c:pt>
                <c:pt idx="207">
                  <c:v>62.680811610030155</c:v>
                </c:pt>
                <c:pt idx="208">
                  <c:v>62.948353373445144</c:v>
                </c:pt>
                <c:pt idx="209">
                  <c:v>63.215595165170299</c:v>
                </c:pt>
                <c:pt idx="210">
                  <c:v>63.482537231769975</c:v>
                </c:pt>
                <c:pt idx="211">
                  <c:v>63.749179815614774</c:v>
                </c:pt>
                <c:pt idx="212">
                  <c:v>64.015523154922903</c:v>
                </c:pt>
                <c:pt idx="213">
                  <c:v>64.281567483801382</c:v>
                </c:pt>
                <c:pt idx="214">
                  <c:v>64.547313032287249</c:v>
                </c:pt>
                <c:pt idx="215">
                  <c:v>64.812760026388645</c:v>
                </c:pt>
                <c:pt idx="216">
                  <c:v>65.077908688125831</c:v>
                </c:pt>
                <c:pt idx="217">
                  <c:v>65.342759235572117</c:v>
                </c:pt>
                <c:pt idx="218">
                  <c:v>65.607311882894706</c:v>
                </c:pt>
                <c:pt idx="219">
                  <c:v>65.871566840395445</c:v>
                </c:pt>
                <c:pt idx="220">
                  <c:v>66.135524314551489</c:v>
                </c:pt>
                <c:pt idx="221">
                  <c:v>66.399184508055868</c:v>
                </c:pt>
                <c:pt idx="222">
                  <c:v>66.662547619857989</c:v>
                </c:pt>
                <c:pt idx="223">
                  <c:v>66.925613845203998</c:v>
                </c:pt>
                <c:pt idx="224">
                  <c:v>67.188383375677063</c:v>
                </c:pt>
                <c:pt idx="225">
                  <c:v>67.450856399237566</c:v>
                </c:pt>
                <c:pt idx="226">
                  <c:v>67.713033100263146</c:v>
                </c:pt>
                <c:pt idx="227">
                  <c:v>67.974913659588708</c:v>
                </c:pt>
                <c:pt idx="228">
                  <c:v>68.236498254546291</c:v>
                </c:pt>
                <c:pt idx="229">
                  <c:v>68.497787059004793</c:v>
                </c:pt>
                <c:pt idx="230">
                  <c:v>68.758780243409632</c:v>
                </c:pt>
                <c:pt idx="231">
                  <c:v>69.019477974822266</c:v>
                </c:pt>
                <c:pt idx="232">
                  <c:v>69.279880416959628</c:v>
                </c:pt>
                <c:pt idx="233">
                  <c:v>69.539987730233406</c:v>
                </c:pt>
                <c:pt idx="234">
                  <c:v>69.799800071789193</c:v>
                </c:pt>
                <c:pt idx="235">
                  <c:v>70.059317595545593</c:v>
                </c:pt>
                <c:pt idx="236">
                  <c:v>70.318540452233108</c:v>
                </c:pt>
                <c:pt idx="237">
                  <c:v>70.577468789432956</c:v>
                </c:pt>
                <c:pt idx="238">
                  <c:v>70.836102751615755</c:v>
                </c:pt>
                <c:pt idx="239">
                  <c:v>71.094442480180064</c:v>
                </c:pt>
                <c:pt idx="240">
                  <c:v>71.352488113490764</c:v>
                </c:pt>
                <c:pt idx="241">
                  <c:v>71.61023978691739</c:v>
                </c:pt>
                <c:pt idx="242">
                  <c:v>71.867697632872222</c:v>
                </c:pt>
                <c:pt idx="243">
                  <c:v>72.124861780848335</c:v>
                </c:pt>
                <c:pt idx="244">
                  <c:v>72.381732357457437</c:v>
                </c:pt>
                <c:pt idx="245">
                  <c:v>72.638309486467591</c:v>
                </c:pt>
                <c:pt idx="246">
                  <c:v>72.894593288840824</c:v>
                </c:pt>
                <c:pt idx="247">
                  <c:v>73.150583882770519</c:v>
                </c:pt>
                <c:pt idx="248">
                  <c:v>73.406281383718749</c:v>
                </c:pt>
                <c:pt idx="249">
                  <c:v>73.661685904453392</c:v>
                </c:pt>
                <c:pt idx="250">
                  <c:v>73.916797555085111</c:v>
                </c:pt>
                <c:pt idx="251">
                  <c:v>74.171616443104213</c:v>
                </c:pt>
                <c:pt idx="252">
                  <c:v>74.426142673417317</c:v>
                </c:pt>
                <c:pt idx="253">
                  <c:v>74.680376348383902</c:v>
                </c:pt>
                <c:pt idx="254">
                  <c:v>74.934317567852645</c:v>
                </c:pt>
                <c:pt idx="255">
                  <c:v>75.187966429197672</c:v>
                </c:pt>
                <c:pt idx="256">
                  <c:v>75.441323027354585</c:v>
                </c:pt>
                <c:pt idx="257">
                  <c:v>75.69438745485634</c:v>
                </c:pt>
                <c:pt idx="258">
                  <c:v>75.94715980186902</c:v>
                </c:pt>
                <c:pt idx="259">
                  <c:v>76.199640156227346</c:v>
                </c:pt>
                <c:pt idx="260">
                  <c:v>76.451828603470119</c:v>
                </c:pt>
                <c:pt idx="261">
                  <c:v>76.703725226875392</c:v>
                </c:pt>
                <c:pt idx="262">
                  <c:v>76.955330107495584</c:v>
                </c:pt>
                <c:pt idx="263">
                  <c:v>77.206643324192342</c:v>
                </c:pt>
                <c:pt idx="264">
                  <c:v>77.457664953671269</c:v>
                </c:pt>
                <c:pt idx="265">
                  <c:v>77.708395070516431</c:v>
                </c:pt>
                <c:pt idx="266">
                  <c:v>77.958833747224787</c:v>
                </c:pt>
                <c:pt idx="267">
                  <c:v>78.208981054240326</c:v>
                </c:pt>
                <c:pt idx="268">
                  <c:v>78.458837059988113</c:v>
                </c:pt>
                <c:pt idx="269">
                  <c:v>78.70840183090813</c:v>
                </c:pt>
                <c:pt idx="270">
                  <c:v>78.957675431488909</c:v>
                </c:pt>
              </c:numCache>
            </c:numRef>
          </c:xVal>
          <c:yVal>
            <c:numRef>
              <c:f>'21ft'!$E$19:$E$289</c:f>
              <c:numCache>
                <c:formatCode>General</c:formatCode>
                <c:ptCount val="271"/>
                <c:pt idx="0">
                  <c:v>0.99390614151650414</c:v>
                </c:pt>
                <c:pt idx="1">
                  <c:v>1.1404763087605274</c:v>
                </c:pt>
                <c:pt idx="2">
                  <c:v>1.2856725842243479</c:v>
                </c:pt>
                <c:pt idx="3">
                  <c:v>1.4294975610577201</c:v>
                </c:pt>
                <c:pt idx="4">
                  <c:v>1.5719538144034004</c:v>
                </c:pt>
                <c:pt idx="5">
                  <c:v>1.7130439015563677</c:v>
                </c:pt>
                <c:pt idx="6">
                  <c:v>1.8527703621218461</c:v>
                </c:pt>
                <c:pt idx="7">
                  <c:v>1.9911357181721527</c:v>
                </c:pt>
                <c:pt idx="8">
                  <c:v>2.12814247440238</c:v>
                </c:pt>
                <c:pt idx="9">
                  <c:v>2.2637931182849331</c:v>
                </c:pt>
                <c:pt idx="10">
                  <c:v>2.3980901202229394</c:v>
                </c:pt>
                <c:pt idx="11">
                  <c:v>2.5310359337025403</c:v>
                </c:pt>
                <c:pt idx="12">
                  <c:v>2.6626329954440884</c:v>
                </c:pt>
                <c:pt idx="13">
                  <c:v>2.7928837255522576</c:v>
                </c:pt>
                <c:pt idx="14">
                  <c:v>2.9217905276650895</c:v>
                </c:pt>
                <c:pt idx="15">
                  <c:v>3.0493557891019822</c:v>
                </c:pt>
                <c:pt idx="16">
                  <c:v>3.1755818810106433</c:v>
                </c:pt>
                <c:pt idx="17">
                  <c:v>3.3004711585130186</c:v>
                </c:pt>
                <c:pt idx="18">
                  <c:v>3.4240259608502086</c:v>
                </c:pt>
                <c:pt idx="19">
                  <c:v>3.5462486115263929</c:v>
                </c:pt>
                <c:pt idx="20">
                  <c:v>3.6671414184517683</c:v>
                </c:pt>
                <c:pt idx="21">
                  <c:v>3.7867066740845221</c:v>
                </c:pt>
                <c:pt idx="22">
                  <c:v>3.9049466555718468</c:v>
                </c:pt>
                <c:pt idx="23">
                  <c:v>4.0218636248900159</c:v>
                </c:pt>
                <c:pt idx="24">
                  <c:v>4.1374598289835278</c:v>
                </c:pt>
                <c:pt idx="25">
                  <c:v>4.251737499903335</c:v>
                </c:pt>
                <c:pt idx="26">
                  <c:v>4.3646988549441685</c:v>
                </c:pt>
                <c:pt idx="27">
                  <c:v>4.4763460967809729</c:v>
                </c:pt>
                <c:pt idx="28">
                  <c:v>4.5866814136044587</c:v>
                </c:pt>
                <c:pt idx="29">
                  <c:v>4.6957069792557888</c:v>
                </c:pt>
                <c:pt idx="30">
                  <c:v>4.8034249533604116</c:v>
                </c:pt>
                <c:pt idx="31">
                  <c:v>4.9098374814610466</c:v>
                </c:pt>
                <c:pt idx="32">
                  <c:v>5.0149466951498374</c:v>
                </c:pt>
                <c:pt idx="33">
                  <c:v>5.1187547121996859</c:v>
                </c:pt>
                <c:pt idx="34">
                  <c:v>5.2212636366947747</c:v>
                </c:pt>
                <c:pt idx="35">
                  <c:v>5.3224755591602868</c:v>
                </c:pt>
                <c:pt idx="36">
                  <c:v>5.4223925566913422</c:v>
                </c:pt>
                <c:pt idx="37">
                  <c:v>5.5210166930811493</c:v>
                </c:pt>
                <c:pt idx="38">
                  <c:v>5.6183500189483908</c:v>
                </c:pt>
                <c:pt idx="39">
                  <c:v>5.7143945718638536</c:v>
                </c:pt>
                <c:pt idx="40">
                  <c:v>5.8091523764763044</c:v>
                </c:pt>
                <c:pt idx="41">
                  <c:v>5.9026254446376321</c:v>
                </c:pt>
                <c:pt idx="42">
                  <c:v>5.9948157755272558</c:v>
                </c:pt>
                <c:pt idx="43">
                  <c:v>6.0857253557758186</c:v>
                </c:pt>
                <c:pt idx="44">
                  <c:v>6.1753561595881639</c:v>
                </c:pt>
                <c:pt idx="45">
                  <c:v>6.2637101488656164</c:v>
                </c:pt>
                <c:pt idx="46">
                  <c:v>6.3507892733275639</c:v>
                </c:pt>
                <c:pt idx="47">
                  <c:v>6.4365954706323594</c:v>
                </c:pt>
                <c:pt idx="48">
                  <c:v>6.5211306664975472</c:v>
                </c:pt>
                <c:pt idx="49">
                  <c:v>6.6043967748194161</c:v>
                </c:pt>
                <c:pt idx="50">
                  <c:v>6.6863956977919008</c:v>
                </c:pt>
                <c:pt idx="51">
                  <c:v>6.7671293260248264</c:v>
                </c:pt>
                <c:pt idx="52">
                  <c:v>6.8465995386615095</c:v>
                </c:pt>
                <c:pt idx="53">
                  <c:v>6.9248082034957283</c:v>
                </c:pt>
                <c:pt idx="54">
                  <c:v>7.0017571770880567</c:v>
                </c:pt>
                <c:pt idx="55">
                  <c:v>7.0774483048815844</c:v>
                </c:pt>
                <c:pt idx="56">
                  <c:v>7.1518834213170166</c:v>
                </c:pt>
                <c:pt idx="57">
                  <c:v>7.2250643499471723</c:v>
                </c:pt>
                <c:pt idx="58">
                  <c:v>7.296992903550878</c:v>
                </c:pt>
                <c:pt idx="59">
                  <c:v>7.3676708842462704</c:v>
                </c:pt>
                <c:pt idx="60">
                  <c:v>7.4371000836035108</c:v>
                </c:pt>
                <c:pt idx="61">
                  <c:v>7.5052822827569203</c:v>
                </c:pt>
                <c:pt idx="62">
                  <c:v>7.5722192525165379</c:v>
                </c:pt>
                <c:pt idx="63">
                  <c:v>7.6379127534791138</c:v>
                </c:pt>
                <c:pt idx="64">
                  <c:v>7.7023645361385364</c:v>
                </c:pt>
                <c:pt idx="65">
                  <c:v>7.7655763409957057</c:v>
                </c:pt>
                <c:pt idx="66">
                  <c:v>7.8275498986678533</c:v>
                </c:pt>
                <c:pt idx="67">
                  <c:v>7.8882869299973173</c:v>
                </c:pt>
                <c:pt idx="68">
                  <c:v>7.9477891461597787</c:v>
                </c:pt>
                <c:pt idx="69">
                  <c:v>8.0060582487719572</c:v>
                </c:pt>
                <c:pt idx="70">
                  <c:v>8.0630959299987861</c:v>
                </c:pt>
                <c:pt idx="71">
                  <c:v>8.1189038726600486</c:v>
                </c:pt>
                <c:pt idx="72">
                  <c:v>8.1734837503365068</c:v>
                </c:pt>
                <c:pt idx="73">
                  <c:v>8.2268372274755031</c:v>
                </c:pt>
                <c:pt idx="74">
                  <c:v>8.2789659594960625</c:v>
                </c:pt>
                <c:pt idx="75">
                  <c:v>8.3298715928934701</c:v>
                </c:pt>
                <c:pt idx="76">
                  <c:v>8.3795557653433654</c:v>
                </c:pt>
                <c:pt idx="77">
                  <c:v>8.4280201058053184</c:v>
                </c:pt>
                <c:pt idx="78">
                  <c:v>8.4752662346259218</c:v>
                </c:pt>
                <c:pt idx="79">
                  <c:v>8.5212957636413904</c:v>
                </c:pt>
                <c:pt idx="80">
                  <c:v>8.5661102962796694</c:v>
                </c:pt>
                <c:pt idx="81">
                  <c:v>8.6097114276620559</c:v>
                </c:pt>
                <c:pt idx="82">
                  <c:v>8.6521007447043434</c:v>
                </c:pt>
                <c:pt idx="83">
                  <c:v>8.693279826217486</c:v>
                </c:pt>
                <c:pt idx="84">
                  <c:v>8.7332502430077898</c:v>
                </c:pt>
                <c:pt idx="85">
                  <c:v>8.7720135579766296</c:v>
                </c:pt>
                <c:pt idx="86">
                  <c:v>8.8095713262196913</c:v>
                </c:pt>
                <c:pt idx="87">
                  <c:v>8.8459250951257609</c:v>
                </c:pt>
                <c:pt idx="88">
                  <c:v>8.8810764044750314</c:v>
                </c:pt>
                <c:pt idx="89">
                  <c:v>8.9150267865369646</c:v>
                </c:pt>
                <c:pt idx="90">
                  <c:v>8.9477777661676825</c:v>
                </c:pt>
                <c:pt idx="91">
                  <c:v>8.9793308609069058</c:v>
                </c:pt>
                <c:pt idx="92">
                  <c:v>9.0096875810744343</c:v>
                </c:pt>
                <c:pt idx="93">
                  <c:v>9.0388494298661755</c:v>
                </c:pt>
                <c:pt idx="94">
                  <c:v>9.0668179034497207</c:v>
                </c:pt>
                <c:pt idx="95">
                  <c:v>9.0935944910594717</c:v>
                </c:pt>
                <c:pt idx="96">
                  <c:v>9.1191806750913216</c:v>
                </c:pt>
                <c:pt idx="97">
                  <c:v>9.1435779311968819</c:v>
                </c:pt>
                <c:pt idx="98">
                  <c:v>9.1667877283772672</c:v>
                </c:pt>
                <c:pt idx="99">
                  <c:v>9.1888115290764407</c:v>
                </c:pt>
                <c:pt idx="100">
                  <c:v>9.2096507892741055</c:v>
                </c:pt>
                <c:pt idx="101">
                  <c:v>9.2293069585781673</c:v>
                </c:pt>
                <c:pt idx="102">
                  <c:v>9.2477814803167409</c:v>
                </c:pt>
                <c:pt idx="103">
                  <c:v>9.2650757916297266</c:v>
                </c:pt>
                <c:pt idx="104">
                  <c:v>9.2811913235599448</c:v>
                </c:pt>
                <c:pt idx="105">
                  <c:v>9.2961295011438274</c:v>
                </c:pt>
                <c:pt idx="106">
                  <c:v>9.309891743501673</c:v>
                </c:pt>
                <c:pt idx="107">
                  <c:v>9.3224794639274684</c:v>
                </c:pt>
                <c:pt idx="108">
                  <c:v>9.3338940699782604</c:v>
                </c:pt>
                <c:pt idx="109">
                  <c:v>9.3441369635631002</c:v>
                </c:pt>
                <c:pt idx="110">
                  <c:v>9.3532095410315463</c:v>
                </c:pt>
                <c:pt idx="111">
                  <c:v>9.3611131932617297</c:v>
                </c:pt>
                <c:pt idx="112">
                  <c:v>9.3678493057479812</c:v>
                </c:pt>
                <c:pt idx="113">
                  <c:v>9.3734192586880205</c:v>
                </c:pt>
                <c:pt idx="114">
                  <c:v>9.377824427069708</c:v>
                </c:pt>
                <c:pt idx="115">
                  <c:v>9.3810661807573581</c:v>
                </c:pt>
                <c:pt idx="116">
                  <c:v>9.3831458845776101</c:v>
                </c:pt>
                <c:pt idx="117">
                  <c:v>9.3840648984048673</c:v>
                </c:pt>
                <c:pt idx="118">
                  <c:v>9.3838245772462905</c:v>
                </c:pt>
                <c:pt idx="119">
                  <c:v>9.3824262713263504</c:v>
                </c:pt>
                <c:pt idx="120">
                  <c:v>9.3798713261709388</c:v>
                </c:pt>
                <c:pt idx="121">
                  <c:v>9.3761610826910449</c:v>
                </c:pt>
                <c:pt idx="122">
                  <c:v>9.3712968772659782</c:v>
                </c:pt>
                <c:pt idx="123">
                  <c:v>9.3652800418261553</c:v>
                </c:pt>
                <c:pt idx="124">
                  <c:v>9.3581119039354395</c:v>
                </c:pt>
                <c:pt idx="125">
                  <c:v>9.3497937868730308</c:v>
                </c:pt>
                <c:pt idx="126">
                  <c:v>9.3403270097149154</c:v>
                </c:pt>
                <c:pt idx="127">
                  <c:v>9.329712887414864</c:v>
                </c:pt>
                <c:pt idx="128">
                  <c:v>9.3179527308849828</c:v>
                </c:pt>
                <c:pt idx="129">
                  <c:v>9.3050478470758069</c:v>
                </c:pt>
                <c:pt idx="130">
                  <c:v>9.290999539055953</c:v>
                </c:pt>
                <c:pt idx="131">
                  <c:v>9.2758091060913088</c:v>
                </c:pt>
                <c:pt idx="132">
                  <c:v>9.2594778437237757</c:v>
                </c:pt>
                <c:pt idx="133">
                  <c:v>9.2420070438495472</c:v>
                </c:pt>
                <c:pt idx="134">
                  <c:v>9.2233979947969349</c:v>
                </c:pt>
                <c:pt idx="135">
                  <c:v>9.2036519814037394</c:v>
                </c:pt>
                <c:pt idx="136">
                  <c:v>9.1827702850941488</c:v>
                </c:pt>
                <c:pt idx="137">
                  <c:v>9.160754183955186</c:v>
                </c:pt>
                <c:pt idx="138">
                  <c:v>9.1376049528126835</c:v>
                </c:pt>
                <c:pt idx="139">
                  <c:v>9.1133238633067997</c:v>
                </c:pt>
                <c:pt idx="140">
                  <c:v>9.0879121839670596</c:v>
                </c:pt>
                <c:pt idx="141">
                  <c:v>9.0613711802869368</c:v>
                </c:pt>
                <c:pt idx="142">
                  <c:v>9.0337021147979524</c:v>
                </c:pt>
                <c:pt idx="143">
                  <c:v>9.0049062471433121</c:v>
                </c:pt>
                <c:pt idx="144">
                  <c:v>8.9749848341510585</c:v>
                </c:pt>
                <c:pt idx="145">
                  <c:v>8.9439391299067577</c:v>
                </c:pt>
                <c:pt idx="146">
                  <c:v>8.9117703858256938</c:v>
                </c:pt>
                <c:pt idx="147">
                  <c:v>8.8784798507246006</c:v>
                </c:pt>
                <c:pt idx="148">
                  <c:v>8.8440687708928909</c:v>
                </c:pt>
                <c:pt idx="149">
                  <c:v>8.808538390163422</c:v>
                </c:pt>
                <c:pt idx="150">
                  <c:v>8.7718899499827589</c:v>
                </c:pt>
                <c:pt idx="151">
                  <c:v>8.734124689480959</c:v>
                </c:pt>
                <c:pt idx="152">
                  <c:v>8.6952438455408601</c:v>
                </c:pt>
                <c:pt idx="153">
                  <c:v>8.6552486528668879</c:v>
                </c:pt>
                <c:pt idx="154">
                  <c:v>8.6141403440533537</c:v>
                </c:pt>
                <c:pt idx="155">
                  <c:v>8.5719201496522732</c:v>
                </c:pt>
                <c:pt idx="156">
                  <c:v>8.5285892982406732</c:v>
                </c:pt>
                <c:pt idx="157">
                  <c:v>8.4841490164874074</c:v>
                </c:pt>
                <c:pt idx="158">
                  <c:v>8.4386005292194692</c:v>
                </c:pt>
                <c:pt idx="159">
                  <c:v>8.3919450594878011</c:v>
                </c:pt>
                <c:pt idx="160">
                  <c:v>8.3441838286325964</c:v>
                </c:pt>
                <c:pt idx="161">
                  <c:v>8.2953180563480977</c:v>
                </c:pt>
                <c:pt idx="162">
                  <c:v>8.2453489607468828</c:v>
                </c:pt>
                <c:pt idx="163">
                  <c:v>8.1942777584236417</c:v>
                </c:pt>
                <c:pt idx="164">
                  <c:v>8.1421056645184446</c:v>
                </c:pt>
                <c:pt idx="165">
                  <c:v>8.0888338927794852</c:v>
                </c:pt>
                <c:pt idx="166">
                  <c:v>8.0344636556253182</c:v>
                </c:pt>
                <c:pt idx="167">
                  <c:v>7.9789961642065732</c:v>
                </c:pt>
                <c:pt idx="168">
                  <c:v>7.9224326284671536</c:v>
                </c:pt>
                <c:pt idx="169">
                  <c:v>7.8647742572049077</c:v>
                </c:pt>
                <c:pt idx="170">
                  <c:v>7.8060222581317804</c:v>
                </c:pt>
                <c:pt idx="171">
                  <c:v>7.7461778379334421</c:v>
                </c:pt>
                <c:pt idx="172">
                  <c:v>7.6852422023283857</c:v>
                </c:pt>
                <c:pt idx="173">
                  <c:v>7.6232165561265015</c:v>
                </c:pt>
                <c:pt idx="174">
                  <c:v>7.560102103287119</c:v>
                </c:pt>
                <c:pt idx="175">
                  <c:v>7.4959000469765176</c:v>
                </c:pt>
                <c:pt idx="176">
                  <c:v>7.4306115896249088</c:v>
                </c:pt>
                <c:pt idx="177">
                  <c:v>7.3642379329828787</c:v>
                </c:pt>
                <c:pt idx="178">
                  <c:v>7.2967802781772999</c:v>
                </c:pt>
                <c:pt idx="179">
                  <c:v>7.2282398257667042</c:v>
                </c:pt>
                <c:pt idx="180">
                  <c:v>7.1586177757961194</c:v>
                </c:pt>
                <c:pt idx="181">
                  <c:v>7.0879153278513645</c:v>
                </c:pt>
                <c:pt idx="182">
                  <c:v>7.0161336811128061</c:v>
                </c:pt>
                <c:pt idx="183">
                  <c:v>6.9432740344085735</c:v>
                </c:pt>
                <c:pt idx="184">
                  <c:v>6.869337586267231</c:v>
                </c:pt>
                <c:pt idx="185">
                  <c:v>6.7943255349699045</c:v>
                </c:pt>
                <c:pt idx="186">
                  <c:v>6.7182390786018669</c:v>
                </c:pt>
                <c:pt idx="187">
                  <c:v>6.6410794151035732</c:v>
                </c:pt>
                <c:pt idx="188">
                  <c:v>6.5628477423211544</c:v>
                </c:pt>
                <c:pt idx="189">
                  <c:v>6.4835452580563597</c:v>
                </c:pt>
                <c:pt idx="190">
                  <c:v>6.4031731601159523</c:v>
                </c:pt>
                <c:pt idx="191">
                  <c:v>6.3217326463605543</c:v>
                </c:pt>
                <c:pt idx="192">
                  <c:v>6.2392249147529464</c:v>
                </c:pt>
                <c:pt idx="193">
                  <c:v>6.1556511634058113</c:v>
                </c:pt>
                <c:pt idx="194">
                  <c:v>6.0710125906289303</c:v>
                </c:pt>
                <c:pt idx="195">
                  <c:v>5.9853103949758273</c:v>
                </c:pt>
                <c:pt idx="196">
                  <c:v>5.8985457752898602</c:v>
                </c:pt>
                <c:pt idx="197">
                  <c:v>5.8107199307497623</c:v>
                </c:pt>
                <c:pt idx="198">
                  <c:v>5.7218340609146283</c:v>
                </c:pt>
                <c:pt idx="199">
                  <c:v>5.6318893657683473</c:v>
                </c:pt>
                <c:pt idx="200">
                  <c:v>5.540887045763486</c:v>
                </c:pt>
                <c:pt idx="201">
                  <c:v>5.4488283018646149</c:v>
                </c:pt>
                <c:pt idx="202">
                  <c:v>5.3557143355910846</c:v>
                </c:pt>
                <c:pt idx="203">
                  <c:v>5.2615463490592438</c:v>
                </c:pt>
                <c:pt idx="204">
                  <c:v>5.1663255450241081</c:v>
                </c:pt>
                <c:pt idx="205">
                  <c:v>5.0700531269204765</c:v>
                </c:pt>
                <c:pt idx="206">
                  <c:v>4.9727302989034889</c:v>
                </c:pt>
                <c:pt idx="207">
                  <c:v>4.8743582658886355</c:v>
                </c:pt>
                <c:pt idx="208">
                  <c:v>4.7749382335912127</c:v>
                </c:pt>
                <c:pt idx="209">
                  <c:v>4.6744714085652257</c:v>
                </c:pt>
                <c:pt idx="210">
                  <c:v>4.5729589982417389</c:v>
                </c:pt>
                <c:pt idx="211">
                  <c:v>4.4704022109666761</c:v>
                </c:pt>
                <c:pt idx="212">
                  <c:v>4.3668022560380688</c:v>
                </c:pt>
                <c:pt idx="213">
                  <c:v>4.2621603437427549</c:v>
                </c:pt>
                <c:pt idx="214">
                  <c:v>4.1564776853925265</c:v>
                </c:pt>
                <c:pt idx="215">
                  <c:v>4.0497554933597302</c:v>
                </c:pt>
                <c:pt idx="216">
                  <c:v>3.9419949811123169</c:v>
                </c:pt>
                <c:pt idx="217">
                  <c:v>3.8331973632483471</c:v>
                </c:pt>
                <c:pt idx="218">
                  <c:v>3.7233638555299473</c:v>
                </c:pt>
                <c:pt idx="219">
                  <c:v>3.6124956749167216</c:v>
                </c:pt>
                <c:pt idx="220">
                  <c:v>3.5005940395986199</c:v>
                </c:pt>
                <c:pt idx="221">
                  <c:v>3.3876601690282606</c:v>
                </c:pt>
                <c:pt idx="222">
                  <c:v>3.2736952839527129</c:v>
                </c:pt>
                <c:pt idx="223">
                  <c:v>3.1587006064447363</c:v>
                </c:pt>
                <c:pt idx="224">
                  <c:v>3.042677359933482</c:v>
                </c:pt>
                <c:pt idx="225">
                  <c:v>2.9256267692346545</c:v>
                </c:pt>
                <c:pt idx="226">
                  <c:v>2.807550060580136</c:v>
                </c:pt>
                <c:pt idx="227">
                  <c:v>2.6884484616470763</c:v>
                </c:pt>
                <c:pt idx="228">
                  <c:v>2.5683232015864474</c:v>
                </c:pt>
                <c:pt idx="229">
                  <c:v>2.4471755110510656</c:v>
                </c:pt>
                <c:pt idx="230">
                  <c:v>2.3250066222230825</c:v>
                </c:pt>
                <c:pt idx="231">
                  <c:v>2.2018177688409479</c:v>
                </c:pt>
                <c:pt idx="232">
                  <c:v>2.0776101862258431</c:v>
                </c:pt>
                <c:pt idx="233">
                  <c:v>1.9523851113075887</c:v>
                </c:pt>
                <c:pt idx="234">
                  <c:v>1.8261437826500297</c:v>
                </c:pt>
                <c:pt idx="235">
                  <c:v>1.6988874404758973</c:v>
                </c:pt>
                <c:pt idx="236">
                  <c:v>1.5706173266911501</c:v>
                </c:pt>
                <c:pt idx="237">
                  <c:v>1.441334684908798</c:v>
                </c:pt>
                <c:pt idx="238">
                  <c:v>1.3110407604722094</c:v>
                </c:pt>
                <c:pt idx="239">
                  <c:v>1.1797368004779043</c:v>
                </c:pt>
                <c:pt idx="240">
                  <c:v>1.0474240537978348</c:v>
                </c:pt>
                <c:pt idx="241">
                  <c:v>0.91410377110115704</c:v>
                </c:pt>
                <c:pt idx="242">
                  <c:v>0.77977720487549451</c:v>
                </c:pt>
                <c:pt idx="243">
                  <c:v>0.64444560944769635</c:v>
                </c:pt>
                <c:pt idx="244">
                  <c:v>0.50811024100409252</c:v>
                </c:pt>
                <c:pt idx="245">
                  <c:v>0.37077235761024852</c:v>
                </c:pt>
                <c:pt idx="246">
                  <c:v>0.23243321923022214</c:v>
                </c:pt>
                <c:pt idx="247">
                  <c:v>9.3094087745323906E-2</c:v>
                </c:pt>
                <c:pt idx="248">
                  <c:v>-4.7243773027615427E-2</c:v>
                </c:pt>
                <c:pt idx="249">
                  <c:v>-0.18857909731846806</c:v>
                </c:pt>
                <c:pt idx="250">
                  <c:v>-0.33091061738652044</c:v>
                </c:pt>
                <c:pt idx="251">
                  <c:v>-0.47423706350367018</c:v>
                </c:pt>
                <c:pt idx="252">
                  <c:v>-0.61855716393810567</c:v>
                </c:pt>
                <c:pt idx="253">
                  <c:v>-0.76386964493846587</c:v>
                </c:pt>
                <c:pt idx="254">
                  <c:v>-0.91017323071847744</c:v>
                </c:pt>
                <c:pt idx="255">
                  <c:v>-1.0574666434420665</c:v>
                </c:pt>
                <c:pt idx="256">
                  <c:v>-1.2057486032089422</c:v>
                </c:pt>
                <c:pt idx="257">
                  <c:v>-1.3550178280406491</c:v>
                </c:pt>
                <c:pt idx="258">
                  <c:v>-1.5052730338670859</c:v>
                </c:pt>
                <c:pt idx="259">
                  <c:v>-1.6565129345134868</c:v>
                </c:pt>
                <c:pt idx="260">
                  <c:v>-1.8087362416878636</c:v>
                </c:pt>
                <c:pt idx="261">
                  <c:v>-1.9619416649689048</c:v>
                </c:pt>
                <c:pt idx="262">
                  <c:v>-2.1161279117943286</c:v>
                </c:pt>
                <c:pt idx="263">
                  <c:v>-2.2712936874496874</c:v>
                </c:pt>
                <c:pt idx="264">
                  <c:v>-2.4274376950576202</c:v>
                </c:pt>
                <c:pt idx="265">
                  <c:v>-2.5845586355675505</c:v>
                </c:pt>
                <c:pt idx="266">
                  <c:v>-2.7426552077458255</c:v>
                </c:pt>
                <c:pt idx="267">
                  <c:v>-2.9017261081662942</c:v>
                </c:pt>
                <c:pt idx="268">
                  <c:v>-3.0617700312013207</c:v>
                </c:pt>
                <c:pt idx="269">
                  <c:v>-3.2227856690132306</c:v>
                </c:pt>
                <c:pt idx="270">
                  <c:v>-3.3847717115461857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0.34462298534452396</c:v>
                </c:pt>
                <c:pt idx="2">
                  <c:v>0.68873897873986145</c:v>
                </c:pt>
                <c:pt idx="3">
                  <c:v>1.0323500815542956</c:v>
                </c:pt>
                <c:pt idx="4">
                  <c:v>1.3754583799911124</c:v>
                </c:pt>
                <c:pt idx="5">
                  <c:v>1.7180659451844722</c:v>
                </c:pt>
                <c:pt idx="6">
                  <c:v>2.0601748332942766</c:v>
                </c:pt>
                <c:pt idx="7">
                  <c:v>2.4017870856000423</c:v>
                </c:pt>
                <c:pt idx="8">
                  <c:v>2.7429047285937971</c:v>
                </c:pt>
                <c:pt idx="9">
                  <c:v>3.0835297740720096</c:v>
                </c:pt>
                <c:pt idx="10">
                  <c:v>3.4236642192265676</c:v>
                </c:pt>
                <c:pt idx="11">
                  <c:v>3.7633100467348175</c:v>
                </c:pt>
                <c:pt idx="12">
                  <c:v>4.1024692248486758</c:v>
                </c:pt>
                <c:pt idx="13">
                  <c:v>4.4411437074828264</c:v>
                </c:pt>
                <c:pt idx="14">
                  <c:v>4.7793354343020198</c:v>
                </c:pt>
                <c:pt idx="15">
                  <c:v>5.1170463308074785</c:v>
                </c:pt>
                <c:pt idx="16">
                  <c:v>5.4542783084224302</c:v>
                </c:pt>
                <c:pt idx="17">
                  <c:v>5.7910332645767761</c:v>
                </c:pt>
                <c:pt idx="18">
                  <c:v>6.127313082790903</c:v>
                </c:pt>
                <c:pt idx="19">
                  <c:v>6.4631196327586595</c:v>
                </c:pt>
                <c:pt idx="20">
                  <c:v>6.7984547704295011</c:v>
                </c:pt>
                <c:pt idx="21">
                  <c:v>7.1333203380898214</c:v>
                </c:pt>
                <c:pt idx="22">
                  <c:v>7.4677181644434718</c:v>
                </c:pt>
                <c:pt idx="23">
                  <c:v>7.801650064691497</c:v>
                </c:pt>
                <c:pt idx="24">
                  <c:v>8.1351178406110787</c:v>
                </c:pt>
                <c:pt idx="25">
                  <c:v>8.4681232806337157</c:v>
                </c:pt>
                <c:pt idx="26">
                  <c:v>8.8006681599226386</c:v>
                </c:pt>
                <c:pt idx="27">
                  <c:v>9.1327542404494793</c:v>
                </c:pt>
                <c:pt idx="28">
                  <c:v>9.4643832710702007</c:v>
                </c:pt>
                <c:pt idx="29">
                  <c:v>9.7955569876003015</c:v>
                </c:pt>
                <c:pt idx="30">
                  <c:v>10.126277112889305</c:v>
                </c:pt>
                <c:pt idx="31">
                  <c:v>10.456545356894535</c:v>
                </c:pt>
                <c:pt idx="32">
                  <c:v>10.786363416754213</c:v>
                </c:pt>
                <c:pt idx="33">
                  <c:v>11.115732976859849</c:v>
                </c:pt>
                <c:pt idx="34">
                  <c:v>11.444655708927982</c:v>
                </c:pt>
                <c:pt idx="35">
                  <c:v>11.773133272071238</c:v>
                </c:pt>
                <c:pt idx="36">
                  <c:v>12.101167312868743</c:v>
                </c:pt>
                <c:pt idx="37">
                  <c:v>12.428759465435892</c:v>
                </c:pt>
                <c:pt idx="38">
                  <c:v>12.755911351493486</c:v>
                </c:pt>
                <c:pt idx="39">
                  <c:v>13.082624580436239</c:v>
                </c:pt>
                <c:pt idx="40">
                  <c:v>13.408900749400679</c:v>
                </c:pt>
                <c:pt idx="41">
                  <c:v>13.734741443332446</c:v>
                </c:pt>
                <c:pt idx="42">
                  <c:v>14.060148235052985</c:v>
                </c:pt>
                <c:pt idx="43">
                  <c:v>14.385122685325667</c:v>
                </c:pt>
                <c:pt idx="44">
                  <c:v>14.709666342921331</c:v>
                </c:pt>
                <c:pt idx="45">
                  <c:v>15.033780744683254</c:v>
                </c:pt>
                <c:pt idx="46">
                  <c:v>15.357467415591579</c:v>
                </c:pt>
                <c:pt idx="47">
                  <c:v>15.68072786882718</c:v>
                </c:pt>
                <c:pt idx="48">
                  <c:v>16.003563605835001</c:v>
                </c:pt>
                <c:pt idx="49">
                  <c:v>16.325976116386865</c:v>
                </c:pt>
                <c:pt idx="50">
                  <c:v>16.647966878643754</c:v>
                </c:pt>
                <c:pt idx="51">
                  <c:v>16.969537359217593</c:v>
                </c:pt>
                <c:pt idx="52">
                  <c:v>17.290689013232527</c:v>
                </c:pt>
                <c:pt idx="53">
                  <c:v>17.61142328438569</c:v>
                </c:pt>
                <c:pt idx="54">
                  <c:v>17.931741605007524</c:v>
                </c:pt>
                <c:pt idx="55">
                  <c:v>18.251645396121582</c:v>
                </c:pt>
                <c:pt idx="56">
                  <c:v>18.571136067503897</c:v>
                </c:pt>
                <c:pt idx="57">
                  <c:v>18.890215017741877</c:v>
                </c:pt>
                <c:pt idx="58">
                  <c:v>19.208883634292754</c:v>
                </c:pt>
                <c:pt idx="59">
                  <c:v>19.527143293541588</c:v>
                </c:pt>
                <c:pt idx="60">
                  <c:v>19.844995360858842</c:v>
                </c:pt>
                <c:pt idx="61">
                  <c:v>20.162441190657535</c:v>
                </c:pt>
                <c:pt idx="62">
                  <c:v>20.479482126449966</c:v>
                </c:pt>
                <c:pt idx="63">
                  <c:v>20.796119500904048</c:v>
                </c:pt>
                <c:pt idx="64">
                  <c:v>21.112354635899216</c:v>
                </c:pt>
                <c:pt idx="65">
                  <c:v>21.428188842581971</c:v>
                </c:pt>
                <c:pt idx="66">
                  <c:v>21.743623421421017</c:v>
                </c:pt>
                <c:pt idx="67">
                  <c:v>22.058659662262027</c:v>
                </c:pt>
                <c:pt idx="68">
                  <c:v>22.373298844382049</c:v>
                </c:pt>
                <c:pt idx="69">
                  <c:v>22.687542236543536</c:v>
                </c:pt>
                <c:pt idx="70">
                  <c:v>23.001391097048025</c:v>
                </c:pt>
                <c:pt idx="71">
                  <c:v>23.314846673789482</c:v>
                </c:pt>
                <c:pt idx="72">
                  <c:v>23.627910204307291</c:v>
                </c:pt>
                <c:pt idx="73">
                  <c:v>23.940582915838917</c:v>
                </c:pt>
                <c:pt idx="74">
                  <c:v>24.252866025372249</c:v>
                </c:pt>
                <c:pt idx="75">
                  <c:v>24.564760739697615</c:v>
                </c:pt>
                <c:pt idx="76">
                  <c:v>24.8762682554595</c:v>
                </c:pt>
                <c:pt idx="77">
                  <c:v>25.187389759207949</c:v>
                </c:pt>
                <c:pt idx="78">
                  <c:v>25.498126427449684</c:v>
                </c:pt>
                <c:pt idx="79">
                  <c:v>25.808479426698913</c:v>
                </c:pt>
                <c:pt idx="80">
                  <c:v>26.118449913527883</c:v>
                </c:pt>
                <c:pt idx="81">
                  <c:v>26.428039034617132</c:v>
                </c:pt>
                <c:pt idx="82">
                  <c:v>26.737247926805491</c:v>
                </c:pt>
                <c:pt idx="83">
                  <c:v>27.046077717139809</c:v>
                </c:pt>
                <c:pt idx="84">
                  <c:v>27.35452952292443</c:v>
                </c:pt>
                <c:pt idx="85">
                  <c:v>27.662604451770417</c:v>
                </c:pt>
                <c:pt idx="86">
                  <c:v>27.970303601644531</c:v>
                </c:pt>
                <c:pt idx="87">
                  <c:v>28.277628060917987</c:v>
                </c:pt>
                <c:pt idx="88">
                  <c:v>28.584578908414954</c:v>
                </c:pt>
                <c:pt idx="89">
                  <c:v>28.891157213460851</c:v>
                </c:pt>
                <c:pt idx="90">
                  <c:v>29.197364035930416</c:v>
                </c:pt>
                <c:pt idx="91">
                  <c:v>29.503200426295571</c:v>
                </c:pt>
                <c:pt idx="92">
                  <c:v>29.808667425673061</c:v>
                </c:pt>
                <c:pt idx="93">
                  <c:v>30.113766065871914</c:v>
                </c:pt>
                <c:pt idx="94">
                  <c:v>30.418497369440693</c:v>
                </c:pt>
                <c:pt idx="95">
                  <c:v>30.722862349714564</c:v>
                </c:pt>
                <c:pt idx="96">
                  <c:v>31.026862010862175</c:v>
                </c:pt>
                <c:pt idx="97">
                  <c:v>31.330497347932365</c:v>
                </c:pt>
                <c:pt idx="98">
                  <c:v>31.633769346900689</c:v>
                </c:pt>
                <c:pt idx="99">
                  <c:v>31.93667898471579</c:v>
                </c:pt>
                <c:pt idx="100">
                  <c:v>32.239227229345595</c:v>
                </c:pt>
                <c:pt idx="101">
                  <c:v>32.541415039823349</c:v>
                </c:pt>
                <c:pt idx="102">
                  <c:v>32.843243366293535</c:v>
                </c:pt>
                <c:pt idx="103">
                  <c:v>33.144713150057598</c:v>
                </c:pt>
                <c:pt idx="104">
                  <c:v>33.445825323619552</c:v>
                </c:pt>
                <c:pt idx="105">
                  <c:v>33.746580810731444</c:v>
                </c:pt>
                <c:pt idx="106">
                  <c:v>34.046980526438709</c:v>
                </c:pt>
                <c:pt idx="107">
                  <c:v>34.347025377125348</c:v>
                </c:pt>
                <c:pt idx="108">
                  <c:v>34.646716260559025</c:v>
                </c:pt>
                <c:pt idx="109">
                  <c:v>34.946054065936039</c:v>
                </c:pt>
                <c:pt idx="110">
                  <c:v>35.245039673926165</c:v>
                </c:pt>
                <c:pt idx="111">
                  <c:v>35.543673956717399</c:v>
                </c:pt>
                <c:pt idx="112">
                  <c:v>35.841957778060596</c:v>
                </c:pt>
                <c:pt idx="113">
                  <c:v>36.139891993314002</c:v>
                </c:pt>
                <c:pt idx="114">
                  <c:v>36.437477449487687</c:v>
                </c:pt>
                <c:pt idx="115">
                  <c:v>36.734714985287908</c:v>
                </c:pt>
                <c:pt idx="116">
                  <c:v>37.031605431161346</c:v>
                </c:pt>
                <c:pt idx="117">
                  <c:v>37.328149609339278</c:v>
                </c:pt>
                <c:pt idx="118">
                  <c:v>37.62434833388167</c:v>
                </c:pt>
                <c:pt idx="119">
                  <c:v>37.920202410721195</c:v>
                </c:pt>
                <c:pt idx="120">
                  <c:v>38.215712637707149</c:v>
                </c:pt>
                <c:pt idx="121">
                  <c:v>38.510879804649335</c:v>
                </c:pt>
                <c:pt idx="122">
                  <c:v>38.805704693361847</c:v>
                </c:pt>
                <c:pt idx="123">
                  <c:v>39.100188077706811</c:v>
                </c:pt>
                <c:pt idx="124">
                  <c:v>39.394330723638056</c:v>
                </c:pt>
                <c:pt idx="125">
                  <c:v>39.688133389244726</c:v>
                </c:pt>
                <c:pt idx="126">
                  <c:v>39.981596824794835</c:v>
                </c:pt>
                <c:pt idx="127">
                  <c:v>40.274721772778783</c:v>
                </c:pt>
                <c:pt idx="128">
                  <c:v>40.567508967952811</c:v>
                </c:pt>
                <c:pt idx="129">
                  <c:v>40.859959137382404</c:v>
                </c:pt>
                <c:pt idx="130">
                  <c:v>41.152073000485672</c:v>
                </c:pt>
                <c:pt idx="131">
                  <c:v>41.443851269076667</c:v>
                </c:pt>
                <c:pt idx="132">
                  <c:v>41.735294647408679</c:v>
                </c:pt>
                <c:pt idx="133">
                  <c:v>42.026403832217476</c:v>
                </c:pt>
                <c:pt idx="134">
                  <c:v>42.317179512764532</c:v>
                </c:pt>
                <c:pt idx="135">
                  <c:v>42.607622370880215</c:v>
                </c:pt>
                <c:pt idx="136">
                  <c:v>42.897733081006926</c:v>
                </c:pt>
                <c:pt idx="137">
                  <c:v>43.187512310242262</c:v>
                </c:pt>
                <c:pt idx="138">
                  <c:v>43.476960718382074</c:v>
                </c:pt>
                <c:pt idx="139">
                  <c:v>43.766078957963593</c:v>
                </c:pt>
                <c:pt idx="140">
                  <c:v>44.054867674308454</c:v>
                </c:pt>
                <c:pt idx="141">
                  <c:v>44.343327505565753</c:v>
                </c:pt>
                <c:pt idx="142">
                  <c:v>44.63145908275505</c:v>
                </c:pt>
                <c:pt idx="143">
                  <c:v>44.919263029809386</c:v>
                </c:pt>
                <c:pt idx="144">
                  <c:v>45.206739963618269</c:v>
                </c:pt>
                <c:pt idx="145">
                  <c:v>45.493890494070627</c:v>
                </c:pt>
                <c:pt idx="146">
                  <c:v>45.78071522409779</c:v>
                </c:pt>
                <c:pt idx="147">
                  <c:v>46.067214749716427</c:v>
                </c:pt>
                <c:pt idx="148">
                  <c:v>46.353389660071478</c:v>
                </c:pt>
                <c:pt idx="149">
                  <c:v>46.63924053747909</c:v>
                </c:pt>
                <c:pt idx="150">
                  <c:v>46.924767957469527</c:v>
                </c:pt>
                <c:pt idx="151">
                  <c:v>47.209972488830076</c:v>
                </c:pt>
                <c:pt idx="152">
                  <c:v>47.494854693647966</c:v>
                </c:pt>
                <c:pt idx="153">
                  <c:v>47.779415127353253</c:v>
                </c:pt>
                <c:pt idx="154">
                  <c:v>48.063654338761708</c:v>
                </c:pt>
                <c:pt idx="155">
                  <c:v>48.347572870117695</c:v>
                </c:pt>
                <c:pt idx="156">
                  <c:v>48.631171257137062</c:v>
                </c:pt>
                <c:pt idx="157">
                  <c:v>48.914450029050016</c:v>
                </c:pt>
                <c:pt idx="158">
                  <c:v>49.197409708643988</c:v>
                </c:pt>
                <c:pt idx="159">
                  <c:v>49.480050812306494</c:v>
                </c:pt>
                <c:pt idx="160">
                  <c:v>49.762373850068009</c:v>
                </c:pt>
                <c:pt idx="161">
                  <c:v>50.044379325644812</c:v>
                </c:pt>
                <c:pt idx="162">
                  <c:v>50.326067736481846</c:v>
                </c:pt>
                <c:pt idx="163">
                  <c:v>50.607439573795567</c:v>
                </c:pt>
                <c:pt idx="164">
                  <c:v>50.888495322616791</c:v>
                </c:pt>
                <c:pt idx="165">
                  <c:v>51.16923546183353</c:v>
                </c:pt>
                <c:pt idx="166">
                  <c:v>51.44966046423383</c:v>
                </c:pt>
                <c:pt idx="167">
                  <c:v>51.729770796548593</c:v>
                </c:pt>
                <c:pt idx="168">
                  <c:v>52.009566919494425</c:v>
                </c:pt>
                <c:pt idx="169">
                  <c:v>52.289049287816432</c:v>
                </c:pt>
                <c:pt idx="170">
                  <c:v>52.568218350331037</c:v>
                </c:pt>
                <c:pt idx="171">
                  <c:v>52.847074549968781</c:v>
                </c:pt>
                <c:pt idx="172">
                  <c:v>53.125618323817136</c:v>
                </c:pt>
                <c:pt idx="173">
                  <c:v>53.403850103163279</c:v>
                </c:pt>
                <c:pt idx="174">
                  <c:v>53.681770313536859</c:v>
                </c:pt>
                <c:pt idx="175">
                  <c:v>53.959379374752785</c:v>
                </c:pt>
                <c:pt idx="176">
                  <c:v>54.236677700953969</c:v>
                </c:pt>
                <c:pt idx="177">
                  <c:v>54.513665700654066</c:v>
                </c:pt>
                <c:pt idx="178">
                  <c:v>54.790343776780219</c:v>
                </c:pt>
                <c:pt idx="179">
                  <c:v>55.066712326715752</c:v>
                </c:pt>
                <c:pt idx="180">
                  <c:v>55.34277174234289</c:v>
                </c:pt>
                <c:pt idx="181">
                  <c:v>55.618522410085419</c:v>
                </c:pt>
                <c:pt idx="182">
                  <c:v>55.893964710951359</c:v>
                </c:pt>
                <c:pt idx="183">
                  <c:v>56.169099020575608</c:v>
                </c:pt>
                <c:pt idx="184">
                  <c:v>56.443925709262565</c:v>
                </c:pt>
                <c:pt idx="185">
                  <c:v>56.718445142028727</c:v>
                </c:pt>
                <c:pt idx="186">
                  <c:v>56.992657678645266</c:v>
                </c:pt>
                <c:pt idx="187">
                  <c:v>57.266563673680572</c:v>
                </c:pt>
                <c:pt idx="188">
                  <c:v>57.540163476542787</c:v>
                </c:pt>
                <c:pt idx="189">
                  <c:v>57.813457431522288</c:v>
                </c:pt>
                <c:pt idx="190">
                  <c:v>58.086445877834166</c:v>
                </c:pt>
                <c:pt idx="191">
                  <c:v>58.359129149660639</c:v>
                </c:pt>
                <c:pt idx="192">
                  <c:v>58.631507576193471</c:v>
                </c:pt>
                <c:pt idx="193">
                  <c:v>58.903581481676312</c:v>
                </c:pt>
                <c:pt idx="194">
                  <c:v>59.175351185447056</c:v>
                </c:pt>
                <c:pt idx="195">
                  <c:v>59.446817001980101</c:v>
                </c:pt>
                <c:pt idx="196">
                  <c:v>59.717979240928607</c:v>
                </c:pt>
                <c:pt idx="197">
                  <c:v>59.988838207166701</c:v>
                </c:pt>
                <c:pt idx="198">
                  <c:v>60.259394200831629</c:v>
                </c:pt>
                <c:pt idx="199">
                  <c:v>60.529647517365881</c:v>
                </c:pt>
                <c:pt idx="200">
                  <c:v>60.799598447559241</c:v>
                </c:pt>
                <c:pt idx="201">
                  <c:v>61.069247277590826</c:v>
                </c:pt>
                <c:pt idx="202">
                  <c:v>61.338594289071018</c:v>
                </c:pt>
                <c:pt idx="203">
                  <c:v>61.607639759083405</c:v>
                </c:pt>
                <c:pt idx="204">
                  <c:v>61.876383960226605</c:v>
                </c:pt>
                <c:pt idx="205">
                  <c:v>62.144827160656071</c:v>
                </c:pt>
                <c:pt idx="206">
                  <c:v>62.412969624125836</c:v>
                </c:pt>
                <c:pt idx="207">
                  <c:v>62.680811610030155</c:v>
                </c:pt>
                <c:pt idx="208">
                  <c:v>62.948353373445144</c:v>
                </c:pt>
                <c:pt idx="209">
                  <c:v>63.215595165170299</c:v>
                </c:pt>
                <c:pt idx="210">
                  <c:v>63.482537231769975</c:v>
                </c:pt>
                <c:pt idx="211">
                  <c:v>63.749179815614774</c:v>
                </c:pt>
                <c:pt idx="212">
                  <c:v>64.015523154922903</c:v>
                </c:pt>
                <c:pt idx="213">
                  <c:v>64.281567483801382</c:v>
                </c:pt>
                <c:pt idx="214">
                  <c:v>64.547313032287249</c:v>
                </c:pt>
                <c:pt idx="215">
                  <c:v>64.812760026388645</c:v>
                </c:pt>
                <c:pt idx="216">
                  <c:v>65.077908688125831</c:v>
                </c:pt>
                <c:pt idx="217">
                  <c:v>65.342759235572117</c:v>
                </c:pt>
                <c:pt idx="218">
                  <c:v>65.607311882894706</c:v>
                </c:pt>
                <c:pt idx="219">
                  <c:v>65.871566840395445</c:v>
                </c:pt>
                <c:pt idx="220">
                  <c:v>66.135524314551489</c:v>
                </c:pt>
                <c:pt idx="221">
                  <c:v>66.399184508055868</c:v>
                </c:pt>
                <c:pt idx="222">
                  <c:v>66.662547619857989</c:v>
                </c:pt>
                <c:pt idx="223">
                  <c:v>66.925613845203998</c:v>
                </c:pt>
                <c:pt idx="224">
                  <c:v>67.188383375677063</c:v>
                </c:pt>
                <c:pt idx="225">
                  <c:v>67.450856399237566</c:v>
                </c:pt>
                <c:pt idx="226">
                  <c:v>67.713033100263146</c:v>
                </c:pt>
                <c:pt idx="227">
                  <c:v>67.974913659588708</c:v>
                </c:pt>
                <c:pt idx="228">
                  <c:v>68.236498254546291</c:v>
                </c:pt>
                <c:pt idx="229">
                  <c:v>68.497787059004793</c:v>
                </c:pt>
                <c:pt idx="230">
                  <c:v>68.758780243409632</c:v>
                </c:pt>
                <c:pt idx="231">
                  <c:v>69.019477974822266</c:v>
                </c:pt>
                <c:pt idx="232">
                  <c:v>69.279880416959628</c:v>
                </c:pt>
                <c:pt idx="233">
                  <c:v>69.539987730233406</c:v>
                </c:pt>
                <c:pt idx="234">
                  <c:v>69.799800071789193</c:v>
                </c:pt>
                <c:pt idx="235">
                  <c:v>70.059317595545593</c:v>
                </c:pt>
                <c:pt idx="236">
                  <c:v>70.318540452233108</c:v>
                </c:pt>
                <c:pt idx="237">
                  <c:v>70.577468789432956</c:v>
                </c:pt>
                <c:pt idx="238">
                  <c:v>70.836102751615755</c:v>
                </c:pt>
                <c:pt idx="239">
                  <c:v>71.094442480180064</c:v>
                </c:pt>
                <c:pt idx="240">
                  <c:v>71.352488113490764</c:v>
                </c:pt>
                <c:pt idx="241">
                  <c:v>71.61023978691739</c:v>
                </c:pt>
                <c:pt idx="242">
                  <c:v>71.867697632872222</c:v>
                </c:pt>
                <c:pt idx="243">
                  <c:v>72.124861780848335</c:v>
                </c:pt>
                <c:pt idx="244">
                  <c:v>72.381732357457437</c:v>
                </c:pt>
                <c:pt idx="245">
                  <c:v>72.638309486467591</c:v>
                </c:pt>
                <c:pt idx="246">
                  <c:v>72.894593288840824</c:v>
                </c:pt>
                <c:pt idx="247">
                  <c:v>73.150583882770519</c:v>
                </c:pt>
                <c:pt idx="248">
                  <c:v>73.406281383718749</c:v>
                </c:pt>
                <c:pt idx="249">
                  <c:v>73.661685904453392</c:v>
                </c:pt>
                <c:pt idx="250">
                  <c:v>73.916797555085111</c:v>
                </c:pt>
                <c:pt idx="251">
                  <c:v>74.171616443104213</c:v>
                </c:pt>
                <c:pt idx="252">
                  <c:v>74.426142673417317</c:v>
                </c:pt>
                <c:pt idx="253">
                  <c:v>74.680376348383902</c:v>
                </c:pt>
                <c:pt idx="254">
                  <c:v>74.934317567852645</c:v>
                </c:pt>
                <c:pt idx="255">
                  <c:v>75.187966429197672</c:v>
                </c:pt>
                <c:pt idx="256">
                  <c:v>75.441323027354585</c:v>
                </c:pt>
                <c:pt idx="257">
                  <c:v>75.69438745485634</c:v>
                </c:pt>
                <c:pt idx="258">
                  <c:v>75.94715980186902</c:v>
                </c:pt>
                <c:pt idx="259">
                  <c:v>76.199640156227346</c:v>
                </c:pt>
                <c:pt idx="260">
                  <c:v>76.451828603470119</c:v>
                </c:pt>
                <c:pt idx="261">
                  <c:v>76.703725226875392</c:v>
                </c:pt>
                <c:pt idx="262">
                  <c:v>76.955330107495584</c:v>
                </c:pt>
                <c:pt idx="263">
                  <c:v>77.206643324192342</c:v>
                </c:pt>
                <c:pt idx="264">
                  <c:v>77.457664953671269</c:v>
                </c:pt>
                <c:pt idx="265">
                  <c:v>77.708395070516431</c:v>
                </c:pt>
                <c:pt idx="266">
                  <c:v>77.958833747224787</c:v>
                </c:pt>
                <c:pt idx="267">
                  <c:v>78.208981054240326</c:v>
                </c:pt>
                <c:pt idx="268">
                  <c:v>78.458837059988113</c:v>
                </c:pt>
                <c:pt idx="269">
                  <c:v>78.70840183090813</c:v>
                </c:pt>
                <c:pt idx="270">
                  <c:v>78.957675431488909</c:v>
                </c:pt>
              </c:numCache>
            </c:numRef>
          </c:xVal>
          <c:yVal>
            <c:numRef>
              <c:f>'21ft'!$G$19:$G$289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0.34462298534452396</c:v>
                </c:pt>
                <c:pt idx="2">
                  <c:v>0.68873897873986145</c:v>
                </c:pt>
                <c:pt idx="3">
                  <c:v>1.0323500815542956</c:v>
                </c:pt>
                <c:pt idx="4">
                  <c:v>1.3754583799911124</c:v>
                </c:pt>
                <c:pt idx="5">
                  <c:v>1.7180659451844722</c:v>
                </c:pt>
                <c:pt idx="6">
                  <c:v>2.0601748332942766</c:v>
                </c:pt>
                <c:pt idx="7">
                  <c:v>2.4017870856000423</c:v>
                </c:pt>
                <c:pt idx="8">
                  <c:v>2.7429047285937971</c:v>
                </c:pt>
                <c:pt idx="9">
                  <c:v>3.0835297740720096</c:v>
                </c:pt>
                <c:pt idx="10">
                  <c:v>3.4236642192265676</c:v>
                </c:pt>
                <c:pt idx="11">
                  <c:v>3.7633100467348175</c:v>
                </c:pt>
                <c:pt idx="12">
                  <c:v>4.1024692248486758</c:v>
                </c:pt>
                <c:pt idx="13">
                  <c:v>4.4411437074828264</c:v>
                </c:pt>
                <c:pt idx="14">
                  <c:v>4.7793354343020198</c:v>
                </c:pt>
                <c:pt idx="15">
                  <c:v>5.1170463308074785</c:v>
                </c:pt>
                <c:pt idx="16">
                  <c:v>5.4542783084224302</c:v>
                </c:pt>
                <c:pt idx="17">
                  <c:v>5.7910332645767761</c:v>
                </c:pt>
                <c:pt idx="18">
                  <c:v>6.127313082790903</c:v>
                </c:pt>
                <c:pt idx="19">
                  <c:v>6.4631196327586595</c:v>
                </c:pt>
                <c:pt idx="20">
                  <c:v>6.7984547704295011</c:v>
                </c:pt>
                <c:pt idx="21">
                  <c:v>7.1333203380898214</c:v>
                </c:pt>
                <c:pt idx="22">
                  <c:v>7.4677181644434718</c:v>
                </c:pt>
                <c:pt idx="23">
                  <c:v>7.801650064691497</c:v>
                </c:pt>
                <c:pt idx="24">
                  <c:v>8.1351178406110787</c:v>
                </c:pt>
                <c:pt idx="25">
                  <c:v>8.4681232806337157</c:v>
                </c:pt>
                <c:pt idx="26">
                  <c:v>8.8006681599226386</c:v>
                </c:pt>
                <c:pt idx="27">
                  <c:v>9.1327542404494793</c:v>
                </c:pt>
                <c:pt idx="28">
                  <c:v>9.4643832710702007</c:v>
                </c:pt>
                <c:pt idx="29">
                  <c:v>9.7955569876003015</c:v>
                </c:pt>
                <c:pt idx="30">
                  <c:v>10.126277112889305</c:v>
                </c:pt>
                <c:pt idx="31">
                  <c:v>10.456545356894535</c:v>
                </c:pt>
                <c:pt idx="32">
                  <c:v>10.786363416754213</c:v>
                </c:pt>
                <c:pt idx="33">
                  <c:v>11.115732976859849</c:v>
                </c:pt>
                <c:pt idx="34">
                  <c:v>11.444655708927982</c:v>
                </c:pt>
                <c:pt idx="35">
                  <c:v>11.773133272071238</c:v>
                </c:pt>
                <c:pt idx="36">
                  <c:v>12.101167312868743</c:v>
                </c:pt>
                <c:pt idx="37">
                  <c:v>12.428759465435892</c:v>
                </c:pt>
                <c:pt idx="38">
                  <c:v>12.755911351493486</c:v>
                </c:pt>
                <c:pt idx="39">
                  <c:v>13.082624580436239</c:v>
                </c:pt>
                <c:pt idx="40">
                  <c:v>13.408900749400679</c:v>
                </c:pt>
                <c:pt idx="41">
                  <c:v>13.734741443332446</c:v>
                </c:pt>
                <c:pt idx="42">
                  <c:v>14.060148235052985</c:v>
                </c:pt>
                <c:pt idx="43">
                  <c:v>14.385122685325667</c:v>
                </c:pt>
                <c:pt idx="44">
                  <c:v>14.709666342921331</c:v>
                </c:pt>
                <c:pt idx="45">
                  <c:v>15.033780744683254</c:v>
                </c:pt>
                <c:pt idx="46">
                  <c:v>15.357467415591579</c:v>
                </c:pt>
                <c:pt idx="47">
                  <c:v>15.68072786882718</c:v>
                </c:pt>
                <c:pt idx="48">
                  <c:v>16.003563605835001</c:v>
                </c:pt>
                <c:pt idx="49">
                  <c:v>16.325976116386865</c:v>
                </c:pt>
                <c:pt idx="50">
                  <c:v>16.647966878643754</c:v>
                </c:pt>
                <c:pt idx="51">
                  <c:v>16.969537359217593</c:v>
                </c:pt>
                <c:pt idx="52">
                  <c:v>17.290689013232527</c:v>
                </c:pt>
                <c:pt idx="53">
                  <c:v>17.61142328438569</c:v>
                </c:pt>
                <c:pt idx="54">
                  <c:v>17.931741605007524</c:v>
                </c:pt>
                <c:pt idx="55">
                  <c:v>18.251645396121582</c:v>
                </c:pt>
                <c:pt idx="56">
                  <c:v>18.571136067503897</c:v>
                </c:pt>
                <c:pt idx="57">
                  <c:v>18.890215017741877</c:v>
                </c:pt>
                <c:pt idx="58">
                  <c:v>19.208883634292754</c:v>
                </c:pt>
                <c:pt idx="59">
                  <c:v>19.527143293541588</c:v>
                </c:pt>
                <c:pt idx="60">
                  <c:v>19.844995360858842</c:v>
                </c:pt>
                <c:pt idx="61">
                  <c:v>20.162441190657535</c:v>
                </c:pt>
                <c:pt idx="62">
                  <c:v>20.479482126449966</c:v>
                </c:pt>
                <c:pt idx="63">
                  <c:v>20.796119500904048</c:v>
                </c:pt>
                <c:pt idx="64">
                  <c:v>21.112354635899216</c:v>
                </c:pt>
                <c:pt idx="65">
                  <c:v>21.428188842581971</c:v>
                </c:pt>
                <c:pt idx="66">
                  <c:v>21.743623421421017</c:v>
                </c:pt>
                <c:pt idx="67">
                  <c:v>22.058659662262027</c:v>
                </c:pt>
                <c:pt idx="68">
                  <c:v>22.373298844382049</c:v>
                </c:pt>
                <c:pt idx="69">
                  <c:v>22.687542236543536</c:v>
                </c:pt>
                <c:pt idx="70">
                  <c:v>23.001391097048025</c:v>
                </c:pt>
                <c:pt idx="71">
                  <c:v>23.314846673789482</c:v>
                </c:pt>
                <c:pt idx="72">
                  <c:v>23.627910204307291</c:v>
                </c:pt>
                <c:pt idx="73">
                  <c:v>23.940582915838917</c:v>
                </c:pt>
                <c:pt idx="74">
                  <c:v>24.252866025372249</c:v>
                </c:pt>
                <c:pt idx="75">
                  <c:v>24.564760739697615</c:v>
                </c:pt>
                <c:pt idx="76">
                  <c:v>24.8762682554595</c:v>
                </c:pt>
                <c:pt idx="77">
                  <c:v>25.187389759207949</c:v>
                </c:pt>
                <c:pt idx="78">
                  <c:v>25.498126427449684</c:v>
                </c:pt>
                <c:pt idx="79">
                  <c:v>25.808479426698913</c:v>
                </c:pt>
                <c:pt idx="80">
                  <c:v>26.118449913527883</c:v>
                </c:pt>
                <c:pt idx="81">
                  <c:v>26.428039034617132</c:v>
                </c:pt>
                <c:pt idx="82">
                  <c:v>26.737247926805491</c:v>
                </c:pt>
                <c:pt idx="83">
                  <c:v>27.046077717139809</c:v>
                </c:pt>
                <c:pt idx="84">
                  <c:v>27.35452952292443</c:v>
                </c:pt>
                <c:pt idx="85">
                  <c:v>27.662604451770417</c:v>
                </c:pt>
                <c:pt idx="86">
                  <c:v>27.970303601644531</c:v>
                </c:pt>
                <c:pt idx="87">
                  <c:v>28.277628060917987</c:v>
                </c:pt>
                <c:pt idx="88">
                  <c:v>28.584578908414954</c:v>
                </c:pt>
                <c:pt idx="89">
                  <c:v>28.891157213460851</c:v>
                </c:pt>
                <c:pt idx="90">
                  <c:v>29.197364035930416</c:v>
                </c:pt>
                <c:pt idx="91">
                  <c:v>29.503200426295571</c:v>
                </c:pt>
                <c:pt idx="92">
                  <c:v>29.808667425673061</c:v>
                </c:pt>
                <c:pt idx="93">
                  <c:v>30.113766065871914</c:v>
                </c:pt>
                <c:pt idx="94">
                  <c:v>30.418497369440693</c:v>
                </c:pt>
                <c:pt idx="95">
                  <c:v>30.722862349714564</c:v>
                </c:pt>
                <c:pt idx="96">
                  <c:v>31.026862010862175</c:v>
                </c:pt>
                <c:pt idx="97">
                  <c:v>31.330497347932365</c:v>
                </c:pt>
                <c:pt idx="98">
                  <c:v>31.633769346900689</c:v>
                </c:pt>
                <c:pt idx="99">
                  <c:v>31.93667898471579</c:v>
                </c:pt>
                <c:pt idx="100">
                  <c:v>32.239227229345595</c:v>
                </c:pt>
                <c:pt idx="101">
                  <c:v>32.541415039823349</c:v>
                </c:pt>
                <c:pt idx="102">
                  <c:v>32.843243366293535</c:v>
                </c:pt>
                <c:pt idx="103">
                  <c:v>33.144713150057598</c:v>
                </c:pt>
                <c:pt idx="104">
                  <c:v>33.445825323619552</c:v>
                </c:pt>
                <c:pt idx="105">
                  <c:v>33.746580810731444</c:v>
                </c:pt>
                <c:pt idx="106">
                  <c:v>34.046980526438709</c:v>
                </c:pt>
                <c:pt idx="107">
                  <c:v>34.347025377125348</c:v>
                </c:pt>
                <c:pt idx="108">
                  <c:v>34.646716260559025</c:v>
                </c:pt>
                <c:pt idx="109">
                  <c:v>34.946054065936039</c:v>
                </c:pt>
                <c:pt idx="110">
                  <c:v>35.245039673926165</c:v>
                </c:pt>
                <c:pt idx="111">
                  <c:v>35.543673956717399</c:v>
                </c:pt>
                <c:pt idx="112">
                  <c:v>35.841957778060596</c:v>
                </c:pt>
                <c:pt idx="113">
                  <c:v>36.139891993314002</c:v>
                </c:pt>
                <c:pt idx="114">
                  <c:v>36.437477449487687</c:v>
                </c:pt>
                <c:pt idx="115">
                  <c:v>36.734714985287908</c:v>
                </c:pt>
                <c:pt idx="116">
                  <c:v>37.031605431161346</c:v>
                </c:pt>
                <c:pt idx="117">
                  <c:v>37.328149609339278</c:v>
                </c:pt>
                <c:pt idx="118">
                  <c:v>37.62434833388167</c:v>
                </c:pt>
                <c:pt idx="119">
                  <c:v>37.920202410721195</c:v>
                </c:pt>
                <c:pt idx="120">
                  <c:v>38.215712637707149</c:v>
                </c:pt>
                <c:pt idx="121">
                  <c:v>38.510879804649335</c:v>
                </c:pt>
                <c:pt idx="122">
                  <c:v>38.805704693361847</c:v>
                </c:pt>
                <c:pt idx="123">
                  <c:v>39.100188077706811</c:v>
                </c:pt>
                <c:pt idx="124">
                  <c:v>39.394330723638056</c:v>
                </c:pt>
                <c:pt idx="125">
                  <c:v>39.688133389244726</c:v>
                </c:pt>
                <c:pt idx="126">
                  <c:v>39.981596824794835</c:v>
                </c:pt>
                <c:pt idx="127">
                  <c:v>40.274721772778783</c:v>
                </c:pt>
                <c:pt idx="128">
                  <c:v>40.567508967952811</c:v>
                </c:pt>
                <c:pt idx="129">
                  <c:v>40.859959137382404</c:v>
                </c:pt>
                <c:pt idx="130">
                  <c:v>41.152073000485672</c:v>
                </c:pt>
                <c:pt idx="131">
                  <c:v>41.443851269076667</c:v>
                </c:pt>
                <c:pt idx="132">
                  <c:v>41.735294647408679</c:v>
                </c:pt>
                <c:pt idx="133">
                  <c:v>42.026403832217476</c:v>
                </c:pt>
                <c:pt idx="134">
                  <c:v>42.317179512764532</c:v>
                </c:pt>
                <c:pt idx="135">
                  <c:v>42.607622370880215</c:v>
                </c:pt>
                <c:pt idx="136">
                  <c:v>42.897733081006926</c:v>
                </c:pt>
                <c:pt idx="137">
                  <c:v>43.187512310242262</c:v>
                </c:pt>
                <c:pt idx="138">
                  <c:v>43.476960718382074</c:v>
                </c:pt>
                <c:pt idx="139">
                  <c:v>43.766078957963593</c:v>
                </c:pt>
                <c:pt idx="140">
                  <c:v>44.054867674308454</c:v>
                </c:pt>
                <c:pt idx="141">
                  <c:v>44.343327505565753</c:v>
                </c:pt>
                <c:pt idx="142">
                  <c:v>44.63145908275505</c:v>
                </c:pt>
                <c:pt idx="143">
                  <c:v>44.919263029809386</c:v>
                </c:pt>
                <c:pt idx="144">
                  <c:v>45.206739963618269</c:v>
                </c:pt>
                <c:pt idx="145">
                  <c:v>45.493890494070627</c:v>
                </c:pt>
                <c:pt idx="146">
                  <c:v>45.78071522409779</c:v>
                </c:pt>
                <c:pt idx="147">
                  <c:v>46.067214749716427</c:v>
                </c:pt>
                <c:pt idx="148">
                  <c:v>46.353389660071478</c:v>
                </c:pt>
                <c:pt idx="149">
                  <c:v>46.63924053747909</c:v>
                </c:pt>
                <c:pt idx="150">
                  <c:v>46.924767957469527</c:v>
                </c:pt>
                <c:pt idx="151">
                  <c:v>47.209972488830076</c:v>
                </c:pt>
                <c:pt idx="152">
                  <c:v>47.494854693647966</c:v>
                </c:pt>
                <c:pt idx="153">
                  <c:v>47.779415127353253</c:v>
                </c:pt>
                <c:pt idx="154">
                  <c:v>48.063654338761708</c:v>
                </c:pt>
                <c:pt idx="155">
                  <c:v>48.347572870117695</c:v>
                </c:pt>
                <c:pt idx="156">
                  <c:v>48.631171257137062</c:v>
                </c:pt>
                <c:pt idx="157">
                  <c:v>48.914450029050016</c:v>
                </c:pt>
                <c:pt idx="158">
                  <c:v>49.197409708643988</c:v>
                </c:pt>
                <c:pt idx="159">
                  <c:v>49.480050812306494</c:v>
                </c:pt>
                <c:pt idx="160">
                  <c:v>49.762373850068009</c:v>
                </c:pt>
                <c:pt idx="161">
                  <c:v>50.044379325644812</c:v>
                </c:pt>
                <c:pt idx="162">
                  <c:v>50.326067736481846</c:v>
                </c:pt>
                <c:pt idx="163">
                  <c:v>50.607439573795567</c:v>
                </c:pt>
                <c:pt idx="164">
                  <c:v>50.888495322616791</c:v>
                </c:pt>
                <c:pt idx="165">
                  <c:v>51.16923546183353</c:v>
                </c:pt>
                <c:pt idx="166">
                  <c:v>51.44966046423383</c:v>
                </c:pt>
                <c:pt idx="167">
                  <c:v>51.729770796548593</c:v>
                </c:pt>
                <c:pt idx="168">
                  <c:v>52.009566919494425</c:v>
                </c:pt>
                <c:pt idx="169">
                  <c:v>52.289049287816432</c:v>
                </c:pt>
                <c:pt idx="170">
                  <c:v>52.568218350331037</c:v>
                </c:pt>
                <c:pt idx="171">
                  <c:v>52.847074549968781</c:v>
                </c:pt>
                <c:pt idx="172">
                  <c:v>53.125618323817136</c:v>
                </c:pt>
                <c:pt idx="173">
                  <c:v>53.403850103163279</c:v>
                </c:pt>
                <c:pt idx="174">
                  <c:v>53.681770313536859</c:v>
                </c:pt>
                <c:pt idx="175">
                  <c:v>53.959379374752785</c:v>
                </c:pt>
                <c:pt idx="176">
                  <c:v>54.236677700953969</c:v>
                </c:pt>
                <c:pt idx="177">
                  <c:v>54.513665700654066</c:v>
                </c:pt>
                <c:pt idx="178">
                  <c:v>54.790343776780219</c:v>
                </c:pt>
                <c:pt idx="179">
                  <c:v>55.066712326715752</c:v>
                </c:pt>
                <c:pt idx="180">
                  <c:v>55.34277174234289</c:v>
                </c:pt>
                <c:pt idx="181">
                  <c:v>55.618522410085419</c:v>
                </c:pt>
                <c:pt idx="182">
                  <c:v>55.893964710951359</c:v>
                </c:pt>
                <c:pt idx="183">
                  <c:v>56.169099020575608</c:v>
                </c:pt>
                <c:pt idx="184">
                  <c:v>56.443925709262565</c:v>
                </c:pt>
                <c:pt idx="185">
                  <c:v>56.718445142028727</c:v>
                </c:pt>
                <c:pt idx="186">
                  <c:v>56.992657678645266</c:v>
                </c:pt>
                <c:pt idx="187">
                  <c:v>57.266563673680572</c:v>
                </c:pt>
                <c:pt idx="188">
                  <c:v>57.540163476542787</c:v>
                </c:pt>
                <c:pt idx="189">
                  <c:v>57.813457431522288</c:v>
                </c:pt>
                <c:pt idx="190">
                  <c:v>58.086445877834166</c:v>
                </c:pt>
                <c:pt idx="191">
                  <c:v>58.359129149660639</c:v>
                </c:pt>
                <c:pt idx="192">
                  <c:v>58.631507576193471</c:v>
                </c:pt>
                <c:pt idx="193">
                  <c:v>58.903581481676312</c:v>
                </c:pt>
                <c:pt idx="194">
                  <c:v>59.175351185447056</c:v>
                </c:pt>
                <c:pt idx="195">
                  <c:v>59.446817001980101</c:v>
                </c:pt>
                <c:pt idx="196">
                  <c:v>59.717979240928607</c:v>
                </c:pt>
                <c:pt idx="197">
                  <c:v>59.988838207166701</c:v>
                </c:pt>
                <c:pt idx="198">
                  <c:v>60.259394200831629</c:v>
                </c:pt>
                <c:pt idx="199">
                  <c:v>60.529647517365881</c:v>
                </c:pt>
                <c:pt idx="200">
                  <c:v>60.799598447559241</c:v>
                </c:pt>
                <c:pt idx="201">
                  <c:v>61.069247277590826</c:v>
                </c:pt>
                <c:pt idx="202">
                  <c:v>61.338594289071018</c:v>
                </c:pt>
                <c:pt idx="203">
                  <c:v>61.607639759083405</c:v>
                </c:pt>
                <c:pt idx="204">
                  <c:v>61.876383960226605</c:v>
                </c:pt>
                <c:pt idx="205">
                  <c:v>62.144827160656071</c:v>
                </c:pt>
                <c:pt idx="206">
                  <c:v>62.412969624125836</c:v>
                </c:pt>
                <c:pt idx="207">
                  <c:v>62.680811610030155</c:v>
                </c:pt>
                <c:pt idx="208">
                  <c:v>62.948353373445144</c:v>
                </c:pt>
                <c:pt idx="209">
                  <c:v>63.215595165170299</c:v>
                </c:pt>
                <c:pt idx="210">
                  <c:v>63.482537231769975</c:v>
                </c:pt>
                <c:pt idx="211">
                  <c:v>63.749179815614774</c:v>
                </c:pt>
                <c:pt idx="212">
                  <c:v>64.015523154922903</c:v>
                </c:pt>
                <c:pt idx="213">
                  <c:v>64.281567483801382</c:v>
                </c:pt>
                <c:pt idx="214">
                  <c:v>64.547313032287249</c:v>
                </c:pt>
                <c:pt idx="215">
                  <c:v>64.812760026388645</c:v>
                </c:pt>
                <c:pt idx="216">
                  <c:v>65.077908688125831</c:v>
                </c:pt>
                <c:pt idx="217">
                  <c:v>65.342759235572117</c:v>
                </c:pt>
                <c:pt idx="218">
                  <c:v>65.607311882894706</c:v>
                </c:pt>
                <c:pt idx="219">
                  <c:v>65.871566840395445</c:v>
                </c:pt>
                <c:pt idx="220">
                  <c:v>66.135524314551489</c:v>
                </c:pt>
                <c:pt idx="221">
                  <c:v>66.399184508055868</c:v>
                </c:pt>
                <c:pt idx="222">
                  <c:v>66.662547619857989</c:v>
                </c:pt>
                <c:pt idx="223">
                  <c:v>66.925613845203998</c:v>
                </c:pt>
                <c:pt idx="224">
                  <c:v>67.188383375677063</c:v>
                </c:pt>
                <c:pt idx="225">
                  <c:v>67.450856399237566</c:v>
                </c:pt>
                <c:pt idx="226">
                  <c:v>67.713033100263146</c:v>
                </c:pt>
                <c:pt idx="227">
                  <c:v>67.974913659588708</c:v>
                </c:pt>
                <c:pt idx="228">
                  <c:v>68.236498254546291</c:v>
                </c:pt>
                <c:pt idx="229">
                  <c:v>68.497787059004793</c:v>
                </c:pt>
                <c:pt idx="230">
                  <c:v>68.758780243409632</c:v>
                </c:pt>
                <c:pt idx="231">
                  <c:v>69.019477974822266</c:v>
                </c:pt>
                <c:pt idx="232">
                  <c:v>69.279880416959628</c:v>
                </c:pt>
                <c:pt idx="233">
                  <c:v>69.539987730233406</c:v>
                </c:pt>
                <c:pt idx="234">
                  <c:v>69.799800071789193</c:v>
                </c:pt>
                <c:pt idx="235">
                  <c:v>70.059317595545593</c:v>
                </c:pt>
                <c:pt idx="236">
                  <c:v>70.318540452233108</c:v>
                </c:pt>
                <c:pt idx="237">
                  <c:v>70.577468789432956</c:v>
                </c:pt>
                <c:pt idx="238">
                  <c:v>70.836102751615755</c:v>
                </c:pt>
                <c:pt idx="239">
                  <c:v>71.094442480180064</c:v>
                </c:pt>
                <c:pt idx="240">
                  <c:v>71.352488113490764</c:v>
                </c:pt>
                <c:pt idx="241">
                  <c:v>71.61023978691739</c:v>
                </c:pt>
                <c:pt idx="242">
                  <c:v>71.867697632872222</c:v>
                </c:pt>
                <c:pt idx="243">
                  <c:v>72.124861780848335</c:v>
                </c:pt>
                <c:pt idx="244">
                  <c:v>72.381732357457437</c:v>
                </c:pt>
                <c:pt idx="245">
                  <c:v>72.638309486467591</c:v>
                </c:pt>
                <c:pt idx="246">
                  <c:v>72.894593288840824</c:v>
                </c:pt>
                <c:pt idx="247">
                  <c:v>73.150583882770519</c:v>
                </c:pt>
                <c:pt idx="248">
                  <c:v>73.406281383718749</c:v>
                </c:pt>
                <c:pt idx="249">
                  <c:v>73.661685904453392</c:v>
                </c:pt>
                <c:pt idx="250">
                  <c:v>73.916797555085111</c:v>
                </c:pt>
                <c:pt idx="251">
                  <c:v>74.171616443104213</c:v>
                </c:pt>
                <c:pt idx="252">
                  <c:v>74.426142673417317</c:v>
                </c:pt>
                <c:pt idx="253">
                  <c:v>74.680376348383902</c:v>
                </c:pt>
                <c:pt idx="254">
                  <c:v>74.934317567852645</c:v>
                </c:pt>
                <c:pt idx="255">
                  <c:v>75.187966429197672</c:v>
                </c:pt>
                <c:pt idx="256">
                  <c:v>75.441323027354585</c:v>
                </c:pt>
                <c:pt idx="257">
                  <c:v>75.69438745485634</c:v>
                </c:pt>
                <c:pt idx="258">
                  <c:v>75.94715980186902</c:v>
                </c:pt>
                <c:pt idx="259">
                  <c:v>76.199640156227346</c:v>
                </c:pt>
                <c:pt idx="260">
                  <c:v>76.451828603470119</c:v>
                </c:pt>
                <c:pt idx="261">
                  <c:v>76.703725226875392</c:v>
                </c:pt>
                <c:pt idx="262">
                  <c:v>76.955330107495584</c:v>
                </c:pt>
                <c:pt idx="263">
                  <c:v>77.206643324192342</c:v>
                </c:pt>
                <c:pt idx="264">
                  <c:v>77.457664953671269</c:v>
                </c:pt>
                <c:pt idx="265">
                  <c:v>77.708395070516431</c:v>
                </c:pt>
                <c:pt idx="266">
                  <c:v>77.958833747224787</c:v>
                </c:pt>
                <c:pt idx="267">
                  <c:v>78.208981054240326</c:v>
                </c:pt>
                <c:pt idx="268">
                  <c:v>78.458837059988113</c:v>
                </c:pt>
                <c:pt idx="269">
                  <c:v>78.70840183090813</c:v>
                </c:pt>
                <c:pt idx="270">
                  <c:v>78.957675431488909</c:v>
                </c:pt>
              </c:numCache>
            </c:numRef>
          </c:xVal>
          <c:yVal>
            <c:numRef>
              <c:f>'21ft'!$H$19:$H$289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26616"/>
        <c:axId val="639427008"/>
      </c:scatterChart>
      <c:valAx>
        <c:axId val="63942661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7008"/>
        <c:crosses val="max"/>
        <c:crossBetween val="midCat"/>
        <c:majorUnit val="2"/>
      </c:valAx>
      <c:valAx>
        <c:axId val="63942700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661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0.34562507886843402</c:v>
                </c:pt>
                <c:pt idx="2">
                  <c:v>0.69074168658411894</c:v>
                </c:pt>
                <c:pt idx="3">
                  <c:v>1.0353519207020474</c:v>
                </c:pt>
                <c:pt idx="4">
                  <c:v>1.3794578636171262</c:v>
                </c:pt>
                <c:pt idx="5">
                  <c:v>1.7230615826598932</c:v>
                </c:pt>
                <c:pt idx="6">
                  <c:v>2.0661651301912358</c:v>
                </c:pt>
                <c:pt idx="7">
                  <c:v>2.408770543696126</c:v>
                </c:pt>
                <c:pt idx="8">
                  <c:v>2.7508798458763821</c:v>
                </c:pt>
                <c:pt idx="9">
                  <c:v>3.0924950447424746</c:v>
                </c:pt>
                <c:pt idx="10">
                  <c:v>3.4336181337043863</c:v>
                </c:pt>
                <c:pt idx="11">
                  <c:v>3.7742510916615388</c:v>
                </c:pt>
                <c:pt idx="12">
                  <c:v>4.1143958830918024</c:v>
                </c:pt>
                <c:pt idx="13">
                  <c:v>4.4540544581395967</c:v>
                </c:pt>
                <c:pt idx="14">
                  <c:v>4.7932287527030981</c:v>
                </c:pt>
                <c:pt idx="15">
                  <c:v>5.1319206885205659</c:v>
                </c:pt>
                <c:pt idx="16">
                  <c:v>5.4701321732557986</c:v>
                </c:pt>
                <c:pt idx="17">
                  <c:v>5.8078651005827311</c:v>
                </c:pt>
                <c:pt idx="18">
                  <c:v>6.1451213502691902</c:v>
                </c:pt>
                <c:pt idx="19">
                  <c:v>6.4819027882598128</c:v>
                </c:pt>
                <c:pt idx="20">
                  <c:v>6.8182112667581443</c:v>
                </c:pt>
                <c:pt idx="21">
                  <c:v>7.1540486243079275</c:v>
                </c:pt>
                <c:pt idx="22">
                  <c:v>7.489416685873592</c:v>
                </c:pt>
                <c:pt idx="23">
                  <c:v>7.8243172629199567</c:v>
                </c:pt>
                <c:pt idx="24">
                  <c:v>8.1587521534911556</c:v>
                </c:pt>
                <c:pt idx="25">
                  <c:v>8.4927231422888045</c:v>
                </c:pt>
                <c:pt idx="26">
                  <c:v>8.8262320007494068</c:v>
                </c:pt>
                <c:pt idx="27">
                  <c:v>9.1592804871210234</c:v>
                </c:pt>
                <c:pt idx="28">
                  <c:v>9.4918703465392067</c:v>
                </c:pt>
                <c:pt idx="29">
                  <c:v>9.8240033111022171</c:v>
                </c:pt>
                <c:pt idx="30">
                  <c:v>10.155681099945529</c:v>
                </c:pt>
                <c:pt idx="31">
                  <c:v>10.486905419315638</c:v>
                </c:pt>
                <c:pt idx="32">
                  <c:v>10.817677962643181</c:v>
                </c:pt>
                <c:pt idx="33">
                  <c:v>11.148000410615374</c:v>
                </c:pt>
                <c:pt idx="34">
                  <c:v>11.477874431247786</c:v>
                </c:pt>
                <c:pt idx="35">
                  <c:v>11.807301679955453</c:v>
                </c:pt>
                <c:pt idx="36">
                  <c:v>12.136283799623348</c:v>
                </c:pt>
                <c:pt idx="37">
                  <c:v>12.464822420676212</c:v>
                </c:pt>
                <c:pt idx="38">
                  <c:v>12.792919161147758</c:v>
                </c:pt>
                <c:pt idx="39">
                  <c:v>13.120575626749252</c:v>
                </c:pt>
                <c:pt idx="40">
                  <c:v>13.447793410937502</c:v>
                </c:pt>
                <c:pt idx="41">
                  <c:v>13.774574094982226</c:v>
                </c:pt>
                <c:pt idx="42">
                  <c:v>14.100919248032859</c:v>
                </c:pt>
                <c:pt idx="43">
                  <c:v>14.426830427184758</c:v>
                </c:pt>
                <c:pt idx="44">
                  <c:v>14.75230917754485</c:v>
                </c:pt>
                <c:pt idx="45">
                  <c:v>15.077357032296721</c:v>
                </c:pt>
                <c:pt idx="46">
                  <c:v>15.401975512765146</c:v>
                </c:pt>
                <c:pt idx="47">
                  <c:v>15.726166128480088</c:v>
                </c:pt>
                <c:pt idx="48">
                  <c:v>16.049930377240159</c:v>
                </c:pt>
                <c:pt idx="49">
                  <c:v>16.373269745175559</c:v>
                </c:pt>
                <c:pt idx="50">
                  <c:v>16.696185706810503</c:v>
                </c:pt>
                <c:pt idx="51">
                  <c:v>17.018679725125139</c:v>
                </c:pt>
                <c:pt idx="52">
                  <c:v>17.340753251616974</c:v>
                </c:pt>
                <c:pt idx="53">
                  <c:v>17.662407726361813</c:v>
                </c:pt>
                <c:pt idx="54">
                  <c:v>17.98364457807422</c:v>
                </c:pt>
                <c:pt idx="55">
                  <c:v>18.304465224167494</c:v>
                </c:pt>
                <c:pt idx="56">
                  <c:v>18.62487107081321</c:v>
                </c:pt>
                <c:pt idx="57">
                  <c:v>18.944863513000286</c:v>
                </c:pt>
                <c:pt idx="58">
                  <c:v>19.264443934593615</c:v>
                </c:pt>
                <c:pt idx="59">
                  <c:v>19.583613708392253</c:v>
                </c:pt>
                <c:pt idx="60">
                  <c:v>19.902374196187186</c:v>
                </c:pt>
                <c:pt idx="61">
                  <c:v>20.220726748818674</c:v>
                </c:pt>
                <c:pt idx="62">
                  <c:v>20.538672706233189</c:v>
                </c:pt>
                <c:pt idx="63">
                  <c:v>20.856213397539932</c:v>
                </c:pt>
                <c:pt idx="64">
                  <c:v>21.173350141066976</c:v>
                </c:pt>
                <c:pt idx="65">
                  <c:v>21.490084244417002</c:v>
                </c:pt>
                <c:pt idx="66">
                  <c:v>21.806417004522668</c:v>
                </c:pt>
                <c:pt idx="67">
                  <c:v>22.122349707701598</c:v>
                </c:pt>
                <c:pt idx="68">
                  <c:v>22.437883629711013</c:v>
                </c:pt>
                <c:pt idx="69">
                  <c:v>22.753020035801992</c:v>
                </c:pt>
                <c:pt idx="70">
                  <c:v>23.067760180773391</c:v>
                </c:pt>
                <c:pt idx="71">
                  <c:v>23.382105309025423</c:v>
                </c:pt>
                <c:pt idx="72">
                  <c:v>23.696056654612903</c:v>
                </c:pt>
                <c:pt idx="73">
                  <c:v>24.009615441298148</c:v>
                </c:pt>
                <c:pt idx="74">
                  <c:v>24.322782882603583</c:v>
                </c:pt>
                <c:pt idx="75">
                  <c:v>24.635560181864005</c:v>
                </c:pt>
                <c:pt idx="76">
                  <c:v>24.947948532278563</c:v>
                </c:pt>
                <c:pt idx="77">
                  <c:v>25.259949116962435</c:v>
                </c:pt>
                <c:pt idx="78">
                  <c:v>25.571563108998191</c:v>
                </c:pt>
                <c:pt idx="79">
                  <c:v>25.882791671486906</c:v>
                </c:pt>
                <c:pt idx="80">
                  <c:v>26.193635957598957</c:v>
                </c:pt>
                <c:pt idx="81">
                  <c:v>26.504097110624571</c:v>
                </c:pt>
                <c:pt idx="82">
                  <c:v>26.814176264024102</c:v>
                </c:pt>
                <c:pt idx="83">
                  <c:v>27.123874541478049</c:v>
                </c:pt>
                <c:pt idx="84">
                  <c:v>27.433193056936808</c:v>
                </c:pt>
                <c:pt idx="85">
                  <c:v>27.742132914670197</c:v>
                </c:pt>
                <c:pt idx="86">
                  <c:v>28.050695209316736</c:v>
                </c:pt>
                <c:pt idx="87">
                  <c:v>28.358881025932671</c:v>
                </c:pt>
                <c:pt idx="88">
                  <c:v>28.666691440040811</c:v>
                </c:pt>
                <c:pt idx="89">
                  <c:v>28.974127517679104</c:v>
                </c:pt>
                <c:pt idx="90">
                  <c:v>29.281190315449013</c:v>
                </c:pt>
                <c:pt idx="91">
                  <c:v>29.587880880563688</c:v>
                </c:pt>
                <c:pt idx="92">
                  <c:v>29.894200250895924</c:v>
                </c:pt>
                <c:pt idx="93">
                  <c:v>30.200149455025922</c:v>
                </c:pt>
                <c:pt idx="94">
                  <c:v>30.505729512288859</c:v>
                </c:pt>
                <c:pt idx="95">
                  <c:v>30.810941432822275</c:v>
                </c:pt>
                <c:pt idx="96">
                  <c:v>31.115786217613273</c:v>
                </c:pt>
                <c:pt idx="97">
                  <c:v>31.420264858545533</c:v>
                </c:pt>
                <c:pt idx="98">
                  <c:v>31.724378338446172</c:v>
                </c:pt>
                <c:pt idx="99">
                  <c:v>32.028127631132435</c:v>
                </c:pt>
                <c:pt idx="100">
                  <c:v>32.331513701458221</c:v>
                </c:pt>
                <c:pt idx="101">
                  <c:v>32.634537505360441</c:v>
                </c:pt>
                <c:pt idx="102">
                  <c:v>32.93719998990526</c:v>
                </c:pt>
                <c:pt idx="103">
                  <c:v>33.239502093334139</c:v>
                </c:pt>
                <c:pt idx="104">
                  <c:v>33.541444745109807</c:v>
                </c:pt>
                <c:pt idx="105">
                  <c:v>33.84302886596204</c:v>
                </c:pt>
                <c:pt idx="106">
                  <c:v>34.144255367933312</c:v>
                </c:pt>
                <c:pt idx="107">
                  <c:v>34.445125154424368</c:v>
                </c:pt>
                <c:pt idx="108">
                  <c:v>34.745639120239609</c:v>
                </c:pt>
                <c:pt idx="109">
                  <c:v>35.045798151632418</c:v>
                </c:pt>
                <c:pt idx="110">
                  <c:v>35.345603126350319</c:v>
                </c:pt>
                <c:pt idx="111">
                  <c:v>35.645054913680077</c:v>
                </c:pt>
                <c:pt idx="112">
                  <c:v>35.944154374492655</c:v>
                </c:pt>
                <c:pt idx="113">
                  <c:v>36.242902361288081</c:v>
                </c:pt>
                <c:pt idx="114">
                  <c:v>36.541299718240239</c:v>
                </c:pt>
                <c:pt idx="115">
                  <c:v>36.83934728124153</c:v>
                </c:pt>
                <c:pt idx="116">
                  <c:v>37.137045877947465</c:v>
                </c:pt>
                <c:pt idx="117">
                  <c:v>37.434396327821176</c:v>
                </c:pt>
                <c:pt idx="118">
                  <c:v>37.731399442177832</c:v>
                </c:pt>
                <c:pt idx="119">
                  <c:v>38.028056024228988</c:v>
                </c:pt>
                <c:pt idx="120">
                  <c:v>38.324366869126848</c:v>
                </c:pt>
                <c:pt idx="121">
                  <c:v>38.620332764008467</c:v>
                </c:pt>
                <c:pt idx="122">
                  <c:v>38.915954488039866</c:v>
                </c:pt>
                <c:pt idx="123">
                  <c:v>39.211232812460111</c:v>
                </c:pt>
                <c:pt idx="124">
                  <c:v>39.506168500625307</c:v>
                </c:pt>
                <c:pt idx="125">
                  <c:v>39.800762308052541</c:v>
                </c:pt>
                <c:pt idx="126">
                  <c:v>40.095014982463752</c:v>
                </c:pt>
                <c:pt idx="127">
                  <c:v>40.388927263829586</c:v>
                </c:pt>
                <c:pt idx="128">
                  <c:v>40.682499884413168</c:v>
                </c:pt>
                <c:pt idx="129">
                  <c:v>40.975733568813823</c:v>
                </c:pt>
                <c:pt idx="130">
                  <c:v>41.268629034010786</c:v>
                </c:pt>
                <c:pt idx="131">
                  <c:v>41.561186989406821</c:v>
                </c:pt>
                <c:pt idx="132">
                  <c:v>41.853408136871835</c:v>
                </c:pt>
                <c:pt idx="133">
                  <c:v>42.145293170786459</c:v>
                </c:pt>
                <c:pt idx="134">
                  <c:v>42.436842778085548</c:v>
                </c:pt>
                <c:pt idx="135">
                  <c:v>42.728057638301706</c:v>
                </c:pt>
                <c:pt idx="136">
                  <c:v>43.018938423608716</c:v>
                </c:pt>
                <c:pt idx="137">
                  <c:v>43.309485798865005</c:v>
                </c:pt>
                <c:pt idx="138">
                  <c:v>43.599700421657033</c:v>
                </c:pt>
                <c:pt idx="139">
                  <c:v>43.889582942342663</c:v>
                </c:pt>
                <c:pt idx="140">
                  <c:v>44.179134004094536</c:v>
                </c:pt>
                <c:pt idx="141">
                  <c:v>44.468354242943377</c:v>
                </c:pt>
                <c:pt idx="142">
                  <c:v>44.757244287821337</c:v>
                </c:pt>
                <c:pt idx="143">
                  <c:v>45.045804760605236</c:v>
                </c:pt>
                <c:pt idx="144">
                  <c:v>45.334036276159878</c:v>
                </c:pt>
                <c:pt idx="145">
                  <c:v>45.621939442381283</c:v>
                </c:pt>
                <c:pt idx="146">
                  <c:v>45.909514860239909</c:v>
                </c:pt>
                <c:pt idx="147">
                  <c:v>46.196763123823892</c:v>
                </c:pt>
                <c:pt idx="148">
                  <c:v>46.483684820382251</c:v>
                </c:pt>
                <c:pt idx="149">
                  <c:v>46.770280530368069</c:v>
                </c:pt>
                <c:pt idx="150">
                  <c:v>47.056550827481679</c:v>
                </c:pt>
                <c:pt idx="151">
                  <c:v>47.342496278713845</c:v>
                </c:pt>
                <c:pt idx="152">
                  <c:v>47.628117444388884</c:v>
                </c:pt>
                <c:pt idx="153">
                  <c:v>47.913414878207853</c:v>
                </c:pt>
                <c:pt idx="154">
                  <c:v>48.198389127291662</c:v>
                </c:pt>
                <c:pt idx="155">
                  <c:v>48.483040732224197</c:v>
                </c:pt>
                <c:pt idx="156">
                  <c:v>48.767370227095455</c:v>
                </c:pt>
                <c:pt idx="157">
                  <c:v>49.051378139544639</c:v>
                </c:pt>
                <c:pt idx="158">
                  <c:v>49.335064990803254</c:v>
                </c:pt>
                <c:pt idx="159">
                  <c:v>49.618431295738212</c:v>
                </c:pt>
                <c:pt idx="160">
                  <c:v>49.901477562894911</c:v>
                </c:pt>
                <c:pt idx="161">
                  <c:v>50.184204294540301</c:v>
                </c:pt>
                <c:pt idx="162">
                  <c:v>50.466611986705942</c:v>
                </c:pt>
                <c:pt idx="163">
                  <c:v>50.748701129231094</c:v>
                </c:pt>
                <c:pt idx="164">
                  <c:v>51.030472205805722</c:v>
                </c:pt>
                <c:pt idx="165">
                  <c:v>51.31192569401356</c:v>
                </c:pt>
                <c:pt idx="166">
                  <c:v>51.593062065375129</c:v>
                </c:pt>
                <c:pt idx="167">
                  <c:v>51.873881785390765</c:v>
                </c:pt>
                <c:pt idx="168">
                  <c:v>52.154385313583617</c:v>
                </c:pt>
                <c:pt idx="169">
                  <c:v>52.434573103542647</c:v>
                </c:pt>
                <c:pt idx="170">
                  <c:v>52.714445602965611</c:v>
                </c:pt>
                <c:pt idx="171">
                  <c:v>52.994003253702033</c:v>
                </c:pt>
                <c:pt idx="172">
                  <c:v>53.273246491796158</c:v>
                </c:pt>
                <c:pt idx="173">
                  <c:v>53.552175747529915</c:v>
                </c:pt>
                <c:pt idx="174">
                  <c:v>53.830791445465834</c:v>
                </c:pt>
                <c:pt idx="175">
                  <c:v>54.109094004489947</c:v>
                </c:pt>
                <c:pt idx="176">
                  <c:v>54.387083837854711</c:v>
                </c:pt>
                <c:pt idx="177">
                  <c:v>54.664761353221863</c:v>
                </c:pt>
                <c:pt idx="178">
                  <c:v>54.942126952705301</c:v>
                </c:pt>
                <c:pt idx="179">
                  <c:v>55.219181032913909</c:v>
                </c:pt>
                <c:pt idx="180">
                  <c:v>55.495923984994384</c:v>
                </c:pt>
                <c:pt idx="181">
                  <c:v>55.772356194674032</c:v>
                </c:pt>
                <c:pt idx="182">
                  <c:v>56.048478042303536</c:v>
                </c:pt>
                <c:pt idx="183">
                  <c:v>56.324289902899714</c:v>
                </c:pt>
                <c:pt idx="184">
                  <c:v>56.599792146188229</c:v>
                </c:pt>
                <c:pt idx="185">
                  <c:v>56.874985136646281</c:v>
                </c:pt>
                <c:pt idx="186">
                  <c:v>57.149869233545274</c:v>
                </c:pt>
                <c:pt idx="187">
                  <c:v>57.424444790993469</c:v>
                </c:pt>
                <c:pt idx="188">
                  <c:v>57.698712157978548</c:v>
                </c:pt>
                <c:pt idx="189">
                  <c:v>57.972671678410215</c:v>
                </c:pt>
                <c:pt idx="190">
                  <c:v>58.246323691162694</c:v>
                </c:pt>
                <c:pt idx="191">
                  <c:v>58.519668530117251</c:v>
                </c:pt>
                <c:pt idx="192">
                  <c:v>58.79270652420464</c:v>
                </c:pt>
                <c:pt idx="193">
                  <c:v>59.065437997447511</c:v>
                </c:pt>
                <c:pt idx="194">
                  <c:v>59.337863269002781</c:v>
                </c:pt>
                <c:pt idx="195">
                  <c:v>59.609982653203971</c:v>
                </c:pt>
                <c:pt idx="196">
                  <c:v>59.881796459603478</c:v>
                </c:pt>
                <c:pt idx="197">
                  <c:v>60.153304993014821</c:v>
                </c:pt>
                <c:pt idx="198">
                  <c:v>60.424508553554801</c:v>
                </c:pt>
                <c:pt idx="199">
                  <c:v>60.695407436685663</c:v>
                </c:pt>
                <c:pt idx="200">
                  <c:v>60.966001933257147</c:v>
                </c:pt>
                <c:pt idx="201">
                  <c:v>61.236292329548519</c:v>
                </c:pt>
                <c:pt idx="202">
                  <c:v>61.506278907310552</c:v>
                </c:pt>
                <c:pt idx="203">
                  <c:v>61.775961943807417</c:v>
                </c:pt>
                <c:pt idx="204">
                  <c:v>62.045341711858526</c:v>
                </c:pt>
                <c:pt idx="205">
                  <c:v>62.31441847988031</c:v>
                </c:pt>
                <c:pt idx="206">
                  <c:v>62.583192511927955</c:v>
                </c:pt>
                <c:pt idx="207">
                  <c:v>62.851664067737019</c:v>
                </c:pt>
                <c:pt idx="208">
                  <c:v>63.119833402765032</c:v>
                </c:pt>
                <c:pt idx="209">
                  <c:v>63.387700768233003</c:v>
                </c:pt>
                <c:pt idx="210">
                  <c:v>63.655266411166835</c:v>
                </c:pt>
                <c:pt idx="211">
                  <c:v>63.922530574438703</c:v>
                </c:pt>
                <c:pt idx="212">
                  <c:v>64.189493496808311</c:v>
                </c:pt>
                <c:pt idx="213">
                  <c:v>64.456155412964108</c:v>
                </c:pt>
                <c:pt idx="214">
                  <c:v>64.722516553564404</c:v>
                </c:pt>
                <c:pt idx="215">
                  <c:v>64.98857714527837</c:v>
                </c:pt>
                <c:pt idx="216">
                  <c:v>65.254337410827048</c:v>
                </c:pt>
                <c:pt idx="217">
                  <c:v>65.519797569024135</c:v>
                </c:pt>
                <c:pt idx="218">
                  <c:v>65.784957834816808</c:v>
                </c:pt>
                <c:pt idx="219">
                  <c:v>66.049818419326357</c:v>
                </c:pt>
                <c:pt idx="220">
                  <c:v>66.314379529888782</c:v>
                </c:pt>
                <c:pt idx="221">
                  <c:v>66.578641370095283</c:v>
                </c:pt>
                <c:pt idx="222">
                  <c:v>66.842604139832645</c:v>
                </c:pt>
                <c:pt idx="223">
                  <c:v>67.106268035323467</c:v>
                </c:pt>
                <c:pt idx="224">
                  <c:v>67.369633249166426</c:v>
                </c:pt>
                <c:pt idx="225">
                  <c:v>67.632699970376265</c:v>
                </c:pt>
                <c:pt idx="226">
                  <c:v>67.895468384423836</c:v>
                </c:pt>
                <c:pt idx="227">
                  <c:v>68.157938673275879</c:v>
                </c:pt>
                <c:pt idx="228">
                  <c:v>68.420111015434827</c:v>
                </c:pt>
                <c:pt idx="229">
                  <c:v>68.68198558597841</c:v>
                </c:pt>
                <c:pt idx="230">
                  <c:v>68.943562556599176</c:v>
                </c:pt>
                <c:pt idx="231">
                  <c:v>69.204842095643869</c:v>
                </c:pt>
                <c:pt idx="232">
                  <c:v>69.465824368152738</c:v>
                </c:pt>
                <c:pt idx="233">
                  <c:v>69.726509535898657</c:v>
                </c:pt>
                <c:pt idx="234">
                  <c:v>69.986897757426192</c:v>
                </c:pt>
                <c:pt idx="235">
                  <c:v>70.246989188090481</c:v>
                </c:pt>
                <c:pt idx="236">
                  <c:v>70.506783980096031</c:v>
                </c:pt>
                <c:pt idx="237">
                  <c:v>70.766282282535329</c:v>
                </c:pt>
                <c:pt idx="238">
                  <c:v>71.025484241427407</c:v>
                </c:pt>
                <c:pt idx="239">
                  <c:v>71.284389999756186</c:v>
                </c:pt>
                <c:pt idx="240">
                  <c:v>71.542999697508748</c:v>
                </c:pt>
                <c:pt idx="241">
                  <c:v>71.801313471713428</c:v>
                </c:pt>
                <c:pt idx="242">
                  <c:v>72.059331456477807</c:v>
                </c:pt>
                <c:pt idx="243">
                  <c:v>72.317053783026523</c:v>
                </c:pt>
                <c:pt idx="244">
                  <c:v>72.574480579738946</c:v>
                </c:pt>
                <c:pt idx="245">
                  <c:v>72.831611972186764</c:v>
                </c:pt>
                <c:pt idx="246">
                  <c:v>73.088448083171329</c:v>
                </c:pt>
                <c:pt idx="247">
                  <c:v>73.344989032760949</c:v>
                </c:pt>
                <c:pt idx="248">
                  <c:v>73.601234938327963</c:v>
                </c:pt>
                <c:pt idx="249">
                  <c:v>73.857185914585671</c:v>
                </c:pt>
                <c:pt idx="250">
                  <c:v>74.112842073625174</c:v>
                </c:pt>
                <c:pt idx="251">
                  <c:v>74.368203524951966</c:v>
                </c:pt>
                <c:pt idx="252">
                  <c:v>74.623270375522452</c:v>
                </c:pt>
                <c:pt idx="253">
                  <c:v>74.878042729780248</c:v>
                </c:pt>
                <c:pt idx="254">
                  <c:v>75.132520689692356</c:v>
                </c:pt>
                <c:pt idx="255">
                  <c:v>75.386704354785167</c:v>
                </c:pt>
                <c:pt idx="256">
                  <c:v>75.640593822180307</c:v>
                </c:pt>
                <c:pt idx="257">
                  <c:v>75.8941891866303</c:v>
                </c:pt>
                <c:pt idx="258">
                  <c:v>76.147490540554088</c:v>
                </c:pt>
                <c:pt idx="259">
                  <c:v>76.40049797407238</c:v>
                </c:pt>
                <c:pt idx="260">
                  <c:v>76.653211575042818</c:v>
                </c:pt>
                <c:pt idx="261">
                  <c:v>76.905631429094996</c:v>
                </c:pt>
                <c:pt idx="262">
                  <c:v>77.15775761966529</c:v>
                </c:pt>
                <c:pt idx="263">
                  <c:v>77.409590228031504</c:v>
                </c:pt>
                <c:pt idx="264">
                  <c:v>77.66112933334739</c:v>
                </c:pt>
                <c:pt idx="265">
                  <c:v>77.912375012676918</c:v>
                </c:pt>
                <c:pt idx="266">
                  <c:v>78.163327341028463</c:v>
                </c:pt>
                <c:pt idx="267">
                  <c:v>78.413986391388732</c:v>
                </c:pt>
                <c:pt idx="268">
                  <c:v>78.664352234756564</c:v>
                </c:pt>
                <c:pt idx="269">
                  <c:v>78.914424940176517</c:v>
                </c:pt>
                <c:pt idx="270">
                  <c:v>79.164204574772299</c:v>
                </c:pt>
              </c:numCache>
            </c:numRef>
          </c:xVal>
          <c:yVal>
            <c:numRef>
              <c:f>'22ft'!$E$19:$E$289</c:f>
              <c:numCache>
                <c:formatCode>General</c:formatCode>
                <c:ptCount val="271"/>
                <c:pt idx="0">
                  <c:v>0.98863695724778999</c:v>
                </c:pt>
                <c:pt idx="1">
                  <c:v>1.1328377380567425</c:v>
                </c:pt>
                <c:pt idx="2">
                  <c:v>1.2756681107403303</c:v>
                </c:pt>
                <c:pt idx="3">
                  <c:v>1.4171306499104614</c:v>
                </c:pt>
                <c:pt idx="4">
                  <c:v>1.5572279123632344</c:v>
                </c:pt>
                <c:pt idx="5">
                  <c:v>1.6959624372370214</c:v>
                </c:pt>
                <c:pt idx="6">
                  <c:v>1.8333367461693717</c:v>
                </c:pt>
                <c:pt idx="7">
                  <c:v>1.9693533434527501</c:v>
                </c:pt>
                <c:pt idx="8">
                  <c:v>2.1040147161891283</c:v>
                </c:pt>
                <c:pt idx="9">
                  <c:v>2.2373233344434431</c:v>
                </c:pt>
                <c:pt idx="10">
                  <c:v>2.3692816513959398</c:v>
                </c:pt>
                <c:pt idx="11">
                  <c:v>2.4998921034934134</c:v>
                </c:pt>
                <c:pt idx="12">
                  <c:v>2.6291571105993654</c:v>
                </c:pt>
                <c:pt idx="13">
                  <c:v>2.7570790761430901</c:v>
                </c:pt>
                <c:pt idx="14">
                  <c:v>2.8836603872677045</c:v>
                </c:pt>
                <c:pt idx="15">
                  <c:v>3.0089034149771385</c:v>
                </c:pt>
                <c:pt idx="16">
                  <c:v>3.1328105142820988</c:v>
                </c:pt>
                <c:pt idx="17">
                  <c:v>3.2553840243450192</c:v>
                </c:pt>
                <c:pt idx="18">
                  <c:v>3.3766262686240136</c:v>
                </c:pt>
                <c:pt idx="19">
                  <c:v>3.4965395550158438</c:v>
                </c:pt>
                <c:pt idx="20">
                  <c:v>3.6151261759979167</c:v>
                </c:pt>
                <c:pt idx="21">
                  <c:v>3.7323884087693249</c:v>
                </c:pt>
                <c:pt idx="22">
                  <c:v>3.8483285153909392</c:v>
                </c:pt>
                <c:pt idx="23">
                  <c:v>3.9629487429245747</c:v>
                </c:pt>
                <c:pt idx="24">
                  <c:v>4.0762513235712321</c:v>
                </c:pt>
                <c:pt idx="25">
                  <c:v>4.1882384748084389</c:v>
                </c:pt>
                <c:pt idx="26">
                  <c:v>4.2989123995266896</c:v>
                </c:pt>
                <c:pt idx="27">
                  <c:v>4.4082752861650096</c:v>
                </c:pt>
                <c:pt idx="28">
                  <c:v>4.5163293088456467</c:v>
                </c:pt>
                <c:pt idx="29">
                  <c:v>4.6230766275079036</c:v>
                </c:pt>
                <c:pt idx="30">
                  <c:v>4.7285193880411249</c:v>
                </c:pt>
                <c:pt idx="31">
                  <c:v>4.8326597224168486</c:v>
                </c:pt>
                <c:pt idx="32">
                  <c:v>4.9354997488201304</c:v>
                </c:pt>
                <c:pt idx="33">
                  <c:v>5.0370415717800601</c:v>
                </c:pt>
                <c:pt idx="34">
                  <c:v>5.1372872822994688</c:v>
                </c:pt>
                <c:pt idx="35">
                  <c:v>5.2362389579838489</c:v>
                </c:pt>
                <c:pt idx="36">
                  <c:v>5.3338986631694905</c:v>
                </c:pt>
                <c:pt idx="37">
                  <c:v>5.430268449050847</c:v>
                </c:pt>
                <c:pt idx="38">
                  <c:v>5.5253503538071378</c:v>
                </c:pt>
                <c:pt idx="39">
                  <c:v>5.6191464027282017</c:v>
                </c:pt>
                <c:pt idx="40">
                  <c:v>5.7116586083396053</c:v>
                </c:pt>
                <c:pt idx="41">
                  <c:v>5.8028889705270235</c:v>
                </c:pt>
                <c:pt idx="42">
                  <c:v>5.8928394766598915</c:v>
                </c:pt>
                <c:pt idx="43">
                  <c:v>5.9815121017143476</c:v>
                </c:pt>
                <c:pt idx="44">
                  <c:v>6.0689088083954656</c:v>
                </c:pt>
                <c:pt idx="45">
                  <c:v>6.1550315472587984</c:v>
                </c:pt>
                <c:pt idx="46">
                  <c:v>6.2398822568312271</c:v>
                </c:pt>
                <c:pt idx="47">
                  <c:v>6.3234628637311339</c:v>
                </c:pt>
                <c:pt idx="48">
                  <c:v>6.4057752827879044</c:v>
                </c:pt>
                <c:pt idx="49">
                  <c:v>6.4868214171607663</c:v>
                </c:pt>
                <c:pt idx="50">
                  <c:v>6.5666031584569735</c:v>
                </c:pt>
                <c:pt idx="51">
                  <c:v>6.6451223868493443</c:v>
                </c:pt>
                <c:pt idx="52">
                  <c:v>6.7223809711931573</c:v>
                </c:pt>
                <c:pt idx="53">
                  <c:v>6.798380769142419</c:v>
                </c:pt>
                <c:pt idx="54">
                  <c:v>6.8731236272655032</c:v>
                </c:pt>
                <c:pt idx="55">
                  <c:v>6.9466113811601762</c:v>
                </c:pt>
                <c:pt idx="56">
                  <c:v>7.0188458555680082</c:v>
                </c:pt>
                <c:pt idx="57">
                  <c:v>7.0898288644881831</c:v>
                </c:pt>
                <c:pt idx="58">
                  <c:v>7.1595622112907105</c:v>
                </c:pt>
                <c:pt idx="59">
                  <c:v>7.2280476888290472</c:v>
                </c:pt>
                <c:pt idx="60">
                  <c:v>7.2952870795521356</c:v>
                </c:pt>
                <c:pt idx="61">
                  <c:v>7.3612821556158599</c:v>
                </c:pt>
                <c:pt idx="62">
                  <c:v>7.4260346789939344</c:v>
                </c:pt>
                <c:pt idx="63">
                  <c:v>7.4895464015882247</c:v>
                </c:pt>
                <c:pt idx="64">
                  <c:v>7.551819065338508</c:v>
                </c:pt>
                <c:pt idx="65">
                  <c:v>7.6128544023316778</c:v>
                </c:pt>
                <c:pt idx="66">
                  <c:v>7.6726541349103989</c:v>
                </c:pt>
                <c:pt idx="67">
                  <c:v>7.7312199757812206</c:v>
                </c:pt>
                <c:pt idx="68">
                  <c:v>7.7885536281221484</c:v>
                </c:pt>
                <c:pt idx="69">
                  <c:v>7.8446567856896818</c:v>
                </c:pt>
                <c:pt idx="70">
                  <c:v>7.8995311329253246</c:v>
                </c:pt>
                <c:pt idx="71">
                  <c:v>7.953178345061569</c:v>
                </c:pt>
                <c:pt idx="72">
                  <c:v>8.005600088227359</c:v>
                </c:pt>
                <c:pt idx="73">
                  <c:v>8.0567980195530424</c:v>
                </c:pt>
                <c:pt idx="74">
                  <c:v>8.1067737872748022</c:v>
                </c:pt>
                <c:pt idx="75">
                  <c:v>8.1555290308385935</c:v>
                </c:pt>
                <c:pt idx="76">
                  <c:v>8.2030653810035652</c:v>
                </c:pt>
                <c:pt idx="77">
                  <c:v>8.2493844599449897</c:v>
                </c:pt>
                <c:pt idx="78">
                  <c:v>8.2944878813566962</c:v>
                </c:pt>
                <c:pt idx="79">
                  <c:v>8.3383772505530089</c:v>
                </c:pt>
                <c:pt idx="80">
                  <c:v>8.3810541645701964</c:v>
                </c:pt>
                <c:pt idx="81">
                  <c:v>8.4225202122674379</c:v>
                </c:pt>
                <c:pt idx="82">
                  <c:v>8.4627769744273085</c:v>
                </c:pt>
                <c:pt idx="83">
                  <c:v>8.5018260238557808</c:v>
                </c:pt>
                <c:pt idx="84">
                  <c:v>8.5396689254817559</c:v>
                </c:pt>
                <c:pt idx="85">
                  <c:v>8.5763072364561133</c:v>
                </c:pt>
                <c:pt idx="86">
                  <c:v>8.6117425062502999</c:v>
                </c:pt>
                <c:pt idx="87">
                  <c:v>8.645976276754439</c:v>
                </c:pt>
                <c:pt idx="88">
                  <c:v>8.6790100823749867</c:v>
                </c:pt>
                <c:pt idx="89">
                  <c:v>8.7108454501319112</c:v>
                </c:pt>
                <c:pt idx="90">
                  <c:v>8.7414838997554227</c:v>
                </c:pt>
                <c:pt idx="91">
                  <c:v>8.7709269437822339</c:v>
                </c:pt>
                <c:pt idx="92">
                  <c:v>8.7991760876513734</c:v>
                </c:pt>
                <c:pt idx="93">
                  <c:v>8.8262328297995332</c:v>
                </c:pt>
                <c:pt idx="94">
                  <c:v>8.8520986617559654</c:v>
                </c:pt>
                <c:pt idx="95">
                  <c:v>8.8767750682369364</c:v>
                </c:pt>
                <c:pt idx="96">
                  <c:v>8.9002635272397104</c:v>
                </c:pt>
                <c:pt idx="97">
                  <c:v>8.9225655101361063</c:v>
                </c:pt>
                <c:pt idx="98">
                  <c:v>8.9436824817655847</c:v>
                </c:pt>
                <c:pt idx="99">
                  <c:v>8.9636159005279072</c:v>
                </c:pt>
                <c:pt idx="100">
                  <c:v>8.9823672184753338</c:v>
                </c:pt>
                <c:pt idx="101">
                  <c:v>8.9999378814043851</c:v>
                </c:pt>
                <c:pt idx="102">
                  <c:v>9.0163293289471547</c:v>
                </c:pt>
                <c:pt idx="103">
                  <c:v>9.0315429946621837</c:v>
                </c:pt>
                <c:pt idx="104">
                  <c:v>9.0455803061248847</c:v>
                </c:pt>
                <c:pt idx="105">
                  <c:v>9.0584426850175301</c:v>
                </c:pt>
                <c:pt idx="106">
                  <c:v>9.0701315472187947</c:v>
                </c:pt>
                <c:pt idx="107">
                  <c:v>9.0806483028928593</c:v>
                </c:pt>
                <c:pt idx="108">
                  <c:v>9.0899943565780692</c:v>
                </c:pt>
                <c:pt idx="109">
                  <c:v>9.098171107275153</c:v>
                </c:pt>
                <c:pt idx="110">
                  <c:v>9.1051799485350031</c:v>
                </c:pt>
                <c:pt idx="111">
                  <c:v>9.1110222685460105</c:v>
                </c:pt>
                <c:pt idx="112">
                  <c:v>9.1156994502209603</c:v>
                </c:pt>
                <c:pt idx="113">
                  <c:v>9.1192128712834872</c:v>
                </c:pt>
                <c:pt idx="114">
                  <c:v>9.1215639043540868</c:v>
                </c:pt>
                <c:pt idx="115">
                  <c:v>9.1227539170356859</c:v>
                </c:pt>
                <c:pt idx="116">
                  <c:v>9.1227842719987695</c:v>
                </c:pt>
                <c:pt idx="117">
                  <c:v>9.1216563270660647</c:v>
                </c:pt>
                <c:pt idx="118">
                  <c:v>9.119371435296781</c:v>
                </c:pt>
                <c:pt idx="119">
                  <c:v>9.1159309450704065</c:v>
                </c:pt>
                <c:pt idx="120">
                  <c:v>9.1113362001700633</c:v>
                </c:pt>
                <c:pt idx="121">
                  <c:v>9.1055885398654066</c:v>
                </c:pt>
                <c:pt idx="122">
                  <c:v>9.0986892989950849</c:v>
                </c:pt>
                <c:pt idx="123">
                  <c:v>9.0906398080487563</c:v>
                </c:pt>
                <c:pt idx="124">
                  <c:v>9.0814413932486424</c:v>
                </c:pt>
                <c:pt idx="125">
                  <c:v>9.0710953766306481</c:v>
                </c:pt>
                <c:pt idx="126">
                  <c:v>9.0596030761250184</c:v>
                </c:pt>
                <c:pt idx="127">
                  <c:v>9.0469658056365532</c:v>
                </c:pt>
                <c:pt idx="128">
                  <c:v>9.0331848751243591</c:v>
                </c:pt>
                <c:pt idx="129">
                  <c:v>9.0182615906811563</c:v>
                </c:pt>
                <c:pt idx="130">
                  <c:v>9.0021972546121223</c:v>
                </c:pt>
                <c:pt idx="131">
                  <c:v>8.9849931655132824</c:v>
                </c:pt>
                <c:pt idx="132">
                  <c:v>8.9666506183494423</c:v>
                </c:pt>
                <c:pt idx="133">
                  <c:v>8.9471709045316583</c:v>
                </c:pt>
                <c:pt idx="134">
                  <c:v>8.926555311994246</c:v>
                </c:pt>
                <c:pt idx="135">
                  <c:v>8.9048051252713289</c:v>
                </c:pt>
                <c:pt idx="136">
                  <c:v>8.8819216255729216</c:v>
                </c:pt>
                <c:pt idx="137">
                  <c:v>8.8579060908605438</c:v>
                </c:pt>
                <c:pt idx="138">
                  <c:v>8.8327597959223692</c:v>
                </c:pt>
                <c:pt idx="139">
                  <c:v>8.8064840124479069</c:v>
                </c:pt>
                <c:pt idx="140">
                  <c:v>8.779080009102211</c:v>
                </c:pt>
                <c:pt idx="141">
                  <c:v>8.7505490515996094</c:v>
                </c:pt>
                <c:pt idx="142">
                  <c:v>8.7208924027769701</c:v>
                </c:pt>
                <c:pt idx="143">
                  <c:v>8.6901113226664872</c:v>
                </c:pt>
                <c:pt idx="144">
                  <c:v>8.6582070685679842</c:v>
                </c:pt>
                <c:pt idx="145">
                  <c:v>8.6251808951207405</c:v>
                </c:pt>
                <c:pt idx="146">
                  <c:v>8.5910340543748394</c:v>
                </c:pt>
                <c:pt idx="147">
                  <c:v>8.5557677958620282</c:v>
                </c:pt>
                <c:pt idx="148">
                  <c:v>8.5193833666660961</c:v>
                </c:pt>
                <c:pt idx="149">
                  <c:v>8.4818820114927629</c:v>
                </c:pt>
                <c:pt idx="150">
                  <c:v>8.4432649727390778</c:v>
                </c:pt>
                <c:pt idx="151">
                  <c:v>8.4035334905623333</c:v>
                </c:pt>
                <c:pt idx="152">
                  <c:v>8.3626888029484778</c:v>
                </c:pt>
                <c:pt idx="153">
                  <c:v>8.3207321457800401</c:v>
                </c:pt>
                <c:pt idx="154">
                  <c:v>8.2776647529035561</c:v>
                </c:pt>
                <c:pt idx="155">
                  <c:v>8.2334878561964988</c:v>
                </c:pt>
                <c:pt idx="156">
                  <c:v>8.1882026856336996</c:v>
                </c:pt>
                <c:pt idx="157">
                  <c:v>8.1418104693532829</c:v>
                </c:pt>
                <c:pt idx="158">
                  <c:v>8.0943124337220809</c:v>
                </c:pt>
                <c:pt idx="159">
                  <c:v>8.0457098034005554</c:v>
                </c:pt>
                <c:pt idx="160">
                  <c:v>7.9960038014072063</c:v>
                </c:pt>
                <c:pt idx="161">
                  <c:v>7.9451956491824713</c:v>
                </c:pt>
                <c:pt idx="162">
                  <c:v>7.8932865666521179</c:v>
                </c:pt>
                <c:pt idx="163">
                  <c:v>7.8402777722901167</c:v>
                </c:pt>
                <c:pt idx="164">
                  <c:v>7.7861704831810084</c:v>
                </c:pt>
                <c:pt idx="165">
                  <c:v>7.7309659150817476</c:v>
                </c:pt>
                <c:pt idx="166">
                  <c:v>7.6746652824830326</c:v>
                </c:pt>
                <c:pt idx="167">
                  <c:v>7.6172697986701161</c:v>
                </c:pt>
                <c:pt idx="168">
                  <c:v>7.558780675783094</c:v>
                </c:pt>
                <c:pt idx="169">
                  <c:v>7.4991991248766698</c:v>
                </c:pt>
                <c:pt idx="170">
                  <c:v>7.4385263559793984</c:v>
                </c:pt>
                <c:pt idx="171">
                  <c:v>7.376763578152401</c:v>
                </c:pt>
                <c:pt idx="172">
                  <c:v>7.3139119995475568</c:v>
                </c:pt>
                <c:pt idx="173">
                  <c:v>7.24997282746516</c:v>
                </c:pt>
                <c:pt idx="174">
                  <c:v>7.1849472684110536</c:v>
                </c:pt>
                <c:pt idx="175">
                  <c:v>7.118836528153226</c:v>
                </c:pt>
                <c:pt idx="176">
                  <c:v>7.0516418117778787</c:v>
                </c:pt>
                <c:pt idx="177">
                  <c:v>6.983364323744957</c:v>
                </c:pt>
                <c:pt idx="178">
                  <c:v>6.9140052679431472</c:v>
                </c:pt>
                <c:pt idx="179">
                  <c:v>6.8435658477443368</c:v>
                </c:pt>
                <c:pt idx="180">
                  <c:v>6.7720472660575375</c:v>
                </c:pt>
                <c:pt idx="181">
                  <c:v>6.699450725382265</c:v>
                </c:pt>
                <c:pt idx="182">
                  <c:v>6.6257774278613857</c:v>
                </c:pt>
                <c:pt idx="183">
                  <c:v>6.5510285753334179</c:v>
                </c:pt>
                <c:pt idx="184">
                  <c:v>6.475205369384291</c:v>
                </c:pt>
                <c:pt idx="185">
                  <c:v>6.3983090113985623</c:v>
                </c:pt>
                <c:pt idx="186">
                  <c:v>6.3203407026100908</c:v>
                </c:pt>
                <c:pt idx="187">
                  <c:v>6.2413016441521654</c:v>
                </c:pt>
                <c:pt idx="188">
                  <c:v>6.1611930371070871</c:v>
                </c:pt>
                <c:pt idx="189">
                  <c:v>6.0800160825552041</c:v>
                </c:pt>
                <c:pt idx="190">
                  <c:v>5.997771981623405</c:v>
                </c:pt>
                <c:pt idx="191">
                  <c:v>5.9144619355330557</c:v>
                </c:pt>
                <c:pt idx="192">
                  <c:v>5.8300871456473979</c:v>
                </c:pt>
                <c:pt idx="193">
                  <c:v>5.7446488135183893</c:v>
                </c:pt>
                <c:pt idx="194">
                  <c:v>5.6581481409330028</c:v>
                </c:pt>
                <c:pt idx="195">
                  <c:v>5.5705863299589717</c:v>
                </c:pt>
                <c:pt idx="196">
                  <c:v>5.4819645829899848</c:v>
                </c:pt>
                <c:pt idx="197">
                  <c:v>5.3922841027903337</c:v>
                </c:pt>
                <c:pt idx="198">
                  <c:v>5.3015460925390085</c:v>
                </c:pt>
                <c:pt idx="199">
                  <c:v>5.2097517558732429</c:v>
                </c:pt>
                <c:pt idx="200">
                  <c:v>5.1169022969315074</c:v>
                </c:pt>
                <c:pt idx="201">
                  <c:v>5.0229989203959544</c:v>
                </c:pt>
                <c:pt idx="202">
                  <c:v>4.9280428315343103</c:v>
                </c:pt>
                <c:pt idx="203">
                  <c:v>4.8320352362412189</c:v>
                </c:pt>
                <c:pt idx="204">
                  <c:v>4.7349773410790315</c:v>
                </c:pt>
                <c:pt idx="205">
                  <c:v>4.6368703533180495</c:v>
                </c:pt>
                <c:pt idx="206">
                  <c:v>4.5377154809762157</c:v>
                </c:pt>
                <c:pt idx="207">
                  <c:v>4.4375139328582556</c:v>
                </c:pt>
                <c:pt idx="208">
                  <c:v>4.3362669185942693</c:v>
                </c:pt>
                <c:pt idx="209">
                  <c:v>4.2339756486777773</c:v>
                </c:pt>
                <c:pt idx="210">
                  <c:v>4.1306413345032116</c:v>
                </c:pt>
                <c:pt idx="211">
                  <c:v>4.0262651884028653</c:v>
                </c:pt>
                <c:pt idx="212">
                  <c:v>3.9208484236832915</c:v>
                </c:pt>
                <c:pt idx="213">
                  <c:v>3.8143922546611577</c:v>
                </c:pt>
                <c:pt idx="214">
                  <c:v>3.7068978966985524</c:v>
                </c:pt>
                <c:pt idx="215">
                  <c:v>3.5983665662377469</c:v>
                </c:pt>
                <c:pt idx="216">
                  <c:v>3.4887994808354157</c:v>
                </c:pt>
                <c:pt idx="217">
                  <c:v>3.3781978591963093</c:v>
                </c:pt>
                <c:pt idx="218">
                  <c:v>3.2665629212063889</c:v>
                </c:pt>
                <c:pt idx="219">
                  <c:v>3.1538958879654175</c:v>
                </c:pt>
                <c:pt idx="220">
                  <c:v>3.0401979818190115</c:v>
                </c:pt>
                <c:pt idx="221">
                  <c:v>2.9254704263901536</c:v>
                </c:pt>
                <c:pt idx="222">
                  <c:v>2.8097144466101689</c:v>
                </c:pt>
                <c:pt idx="223">
                  <c:v>2.6929312687491622</c:v>
                </c:pt>
                <c:pt idx="224">
                  <c:v>2.5751221204459229</c:v>
                </c:pt>
                <c:pt idx="225">
                  <c:v>2.4562882307372949</c:v>
                </c:pt>
                <c:pt idx="226">
                  <c:v>2.3364308300870138</c:v>
                </c:pt>
                <c:pt idx="227">
                  <c:v>2.2155511504140151</c:v>
                </c:pt>
                <c:pt idx="228">
                  <c:v>2.0936504251202126</c:v>
                </c:pt>
                <c:pt idx="229">
                  <c:v>1.970729889117748</c:v>
                </c:pt>
                <c:pt idx="230">
                  <c:v>1.8467907788557165</c:v>
                </c:pt>
                <c:pt idx="231">
                  <c:v>1.7218343323463678</c:v>
                </c:pt>
                <c:pt idx="232">
                  <c:v>1.595861789190784</c:v>
                </c:pt>
                <c:pt idx="233">
                  <c:v>1.4688743906040385</c:v>
                </c:pt>
                <c:pt idx="234">
                  <c:v>1.3408733794398344</c:v>
                </c:pt>
                <c:pt idx="235">
                  <c:v>1.2118600002146291</c:v>
                </c:pt>
                <c:pt idx="236">
                  <c:v>1.0818354991312411</c:v>
                </c:pt>
                <c:pt idx="237">
                  <c:v>0.95080112410194628</c:v>
                </c:pt>
                <c:pt idx="238">
                  <c:v>0.81875812477106336</c:v>
                </c:pt>
                <c:pt idx="239">
                  <c:v>0.68570775253703053</c:v>
                </c:pt>
                <c:pt idx="240">
                  <c:v>0.55165126057397607</c:v>
                </c:pt>
                <c:pt idx="241">
                  <c:v>0.41658990385278527</c:v>
                </c:pt>
                <c:pt idx="242">
                  <c:v>0.28052493916166577</c:v>
                </c:pt>
                <c:pt idx="243">
                  <c:v>0.14345762512621291</c:v>
                </c:pt>
                <c:pt idx="244">
                  <c:v>5.3892222289789737E-3</c:v>
                </c:pt>
                <c:pt idx="245">
                  <c:v>-0.13367900717145267</c:v>
                </c:pt>
                <c:pt idx="246">
                  <c:v>-0.27374579882188532</c:v>
                </c:pt>
                <c:pt idx="247">
                  <c:v>-0.41480988655641626</c:v>
                </c:pt>
                <c:pt idx="248">
                  <c:v>-0.55687000227883132</c:v>
                </c:pt>
                <c:pt idx="249">
                  <c:v>-0.69992487594548347</c:v>
                </c:pt>
                <c:pt idx="250">
                  <c:v>-0.843973235548654</c:v>
                </c:pt>
                <c:pt idx="251">
                  <c:v>-0.98901380710039188</c:v>
                </c:pt>
                <c:pt idx="252">
                  <c:v>-1.1350453146168304</c:v>
                </c:pt>
                <c:pt idx="253">
                  <c:v>-1.282066480102978</c:v>
                </c:pt>
                <c:pt idx="254">
                  <c:v>-1.4300760235379779</c:v>
                </c:pt>
                <c:pt idx="255">
                  <c:v>-1.5790726628608394</c:v>
                </c:pt>
                <c:pt idx="256">
                  <c:v>-1.7290551139566308</c:v>
                </c:pt>
                <c:pt idx="257">
                  <c:v>-1.880022090643138</c:v>
                </c:pt>
                <c:pt idx="258">
                  <c:v>-2.0319723046579807</c:v>
                </c:pt>
                <c:pt idx="259">
                  <c:v>-2.1849044656461856</c:v>
                </c:pt>
                <c:pt idx="260">
                  <c:v>-2.3388172811482133</c:v>
                </c:pt>
                <c:pt idx="261">
                  <c:v>-2.4937094565884377</c:v>
                </c:pt>
                <c:pt idx="262">
                  <c:v>-2.6495796952640696</c:v>
                </c:pt>
                <c:pt idx="263">
                  <c:v>-2.8064266983345281</c:v>
                </c:pt>
                <c:pt idx="264">
                  <c:v>-2.964249164811251</c:v>
                </c:pt>
                <c:pt idx="265">
                  <c:v>-3.1230457915479457</c:v>
                </c:pt>
                <c:pt idx="266">
                  <c:v>-3.2828152732312748</c:v>
                </c:pt>
                <c:pt idx="267">
                  <c:v>-3.4435563023719729</c:v>
                </c:pt>
                <c:pt idx="268">
                  <c:v>-3.6052675692963927</c:v>
                </c:pt>
                <c:pt idx="269">
                  <c:v>-3.7679477621384789</c:v>
                </c:pt>
                <c:pt idx="270">
                  <c:v>-3.9315955668321614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0.34562507886843402</c:v>
                </c:pt>
                <c:pt idx="2">
                  <c:v>0.69074168658411894</c:v>
                </c:pt>
                <c:pt idx="3">
                  <c:v>1.0353519207020474</c:v>
                </c:pt>
                <c:pt idx="4">
                  <c:v>1.3794578636171262</c:v>
                </c:pt>
                <c:pt idx="5">
                  <c:v>1.7230615826598932</c:v>
                </c:pt>
                <c:pt idx="6">
                  <c:v>2.0661651301912358</c:v>
                </c:pt>
                <c:pt idx="7">
                  <c:v>2.408770543696126</c:v>
                </c:pt>
                <c:pt idx="8">
                  <c:v>2.7508798458763821</c:v>
                </c:pt>
                <c:pt idx="9">
                  <c:v>3.0924950447424746</c:v>
                </c:pt>
                <c:pt idx="10">
                  <c:v>3.4336181337043863</c:v>
                </c:pt>
                <c:pt idx="11">
                  <c:v>3.7742510916615388</c:v>
                </c:pt>
                <c:pt idx="12">
                  <c:v>4.1143958830918024</c:v>
                </c:pt>
                <c:pt idx="13">
                  <c:v>4.4540544581395967</c:v>
                </c:pt>
                <c:pt idx="14">
                  <c:v>4.7932287527030981</c:v>
                </c:pt>
                <c:pt idx="15">
                  <c:v>5.1319206885205659</c:v>
                </c:pt>
                <c:pt idx="16">
                  <c:v>5.4701321732557986</c:v>
                </c:pt>
                <c:pt idx="17">
                  <c:v>5.8078651005827311</c:v>
                </c:pt>
                <c:pt idx="18">
                  <c:v>6.1451213502691902</c:v>
                </c:pt>
                <c:pt idx="19">
                  <c:v>6.4819027882598128</c:v>
                </c:pt>
                <c:pt idx="20">
                  <c:v>6.8182112667581443</c:v>
                </c:pt>
                <c:pt idx="21">
                  <c:v>7.1540486243079275</c:v>
                </c:pt>
                <c:pt idx="22">
                  <c:v>7.489416685873592</c:v>
                </c:pt>
                <c:pt idx="23">
                  <c:v>7.8243172629199567</c:v>
                </c:pt>
                <c:pt idx="24">
                  <c:v>8.1587521534911556</c:v>
                </c:pt>
                <c:pt idx="25">
                  <c:v>8.4927231422888045</c:v>
                </c:pt>
                <c:pt idx="26">
                  <c:v>8.8262320007494068</c:v>
                </c:pt>
                <c:pt idx="27">
                  <c:v>9.1592804871210234</c:v>
                </c:pt>
                <c:pt idx="28">
                  <c:v>9.4918703465392067</c:v>
                </c:pt>
                <c:pt idx="29">
                  <c:v>9.8240033111022171</c:v>
                </c:pt>
                <c:pt idx="30">
                  <c:v>10.155681099945529</c:v>
                </c:pt>
                <c:pt idx="31">
                  <c:v>10.486905419315638</c:v>
                </c:pt>
                <c:pt idx="32">
                  <c:v>10.817677962643181</c:v>
                </c:pt>
                <c:pt idx="33">
                  <c:v>11.148000410615374</c:v>
                </c:pt>
                <c:pt idx="34">
                  <c:v>11.477874431247786</c:v>
                </c:pt>
                <c:pt idx="35">
                  <c:v>11.807301679955453</c:v>
                </c:pt>
                <c:pt idx="36">
                  <c:v>12.136283799623348</c:v>
                </c:pt>
                <c:pt idx="37">
                  <c:v>12.464822420676212</c:v>
                </c:pt>
                <c:pt idx="38">
                  <c:v>12.792919161147758</c:v>
                </c:pt>
                <c:pt idx="39">
                  <c:v>13.120575626749252</c:v>
                </c:pt>
                <c:pt idx="40">
                  <c:v>13.447793410937502</c:v>
                </c:pt>
                <c:pt idx="41">
                  <c:v>13.774574094982226</c:v>
                </c:pt>
                <c:pt idx="42">
                  <c:v>14.100919248032859</c:v>
                </c:pt>
                <c:pt idx="43">
                  <c:v>14.426830427184758</c:v>
                </c:pt>
                <c:pt idx="44">
                  <c:v>14.75230917754485</c:v>
                </c:pt>
                <c:pt idx="45">
                  <c:v>15.077357032296721</c:v>
                </c:pt>
                <c:pt idx="46">
                  <c:v>15.401975512765146</c:v>
                </c:pt>
                <c:pt idx="47">
                  <c:v>15.726166128480088</c:v>
                </c:pt>
                <c:pt idx="48">
                  <c:v>16.049930377240159</c:v>
                </c:pt>
                <c:pt idx="49">
                  <c:v>16.373269745175559</c:v>
                </c:pt>
                <c:pt idx="50">
                  <c:v>16.696185706810503</c:v>
                </c:pt>
                <c:pt idx="51">
                  <c:v>17.018679725125139</c:v>
                </c:pt>
                <c:pt idx="52">
                  <c:v>17.340753251616974</c:v>
                </c:pt>
                <c:pt idx="53">
                  <c:v>17.662407726361813</c:v>
                </c:pt>
                <c:pt idx="54">
                  <c:v>17.98364457807422</c:v>
                </c:pt>
                <c:pt idx="55">
                  <c:v>18.304465224167494</c:v>
                </c:pt>
                <c:pt idx="56">
                  <c:v>18.62487107081321</c:v>
                </c:pt>
                <c:pt idx="57">
                  <c:v>18.944863513000286</c:v>
                </c:pt>
                <c:pt idx="58">
                  <c:v>19.264443934593615</c:v>
                </c:pt>
                <c:pt idx="59">
                  <c:v>19.583613708392253</c:v>
                </c:pt>
                <c:pt idx="60">
                  <c:v>19.902374196187186</c:v>
                </c:pt>
                <c:pt idx="61">
                  <c:v>20.220726748818674</c:v>
                </c:pt>
                <c:pt idx="62">
                  <c:v>20.538672706233189</c:v>
                </c:pt>
                <c:pt idx="63">
                  <c:v>20.856213397539932</c:v>
                </c:pt>
                <c:pt idx="64">
                  <c:v>21.173350141066976</c:v>
                </c:pt>
                <c:pt idx="65">
                  <c:v>21.490084244417002</c:v>
                </c:pt>
                <c:pt idx="66">
                  <c:v>21.806417004522668</c:v>
                </c:pt>
                <c:pt idx="67">
                  <c:v>22.122349707701598</c:v>
                </c:pt>
                <c:pt idx="68">
                  <c:v>22.437883629711013</c:v>
                </c:pt>
                <c:pt idx="69">
                  <c:v>22.753020035801992</c:v>
                </c:pt>
                <c:pt idx="70">
                  <c:v>23.067760180773391</c:v>
                </c:pt>
                <c:pt idx="71">
                  <c:v>23.382105309025423</c:v>
                </c:pt>
                <c:pt idx="72">
                  <c:v>23.696056654612903</c:v>
                </c:pt>
                <c:pt idx="73">
                  <c:v>24.009615441298148</c:v>
                </c:pt>
                <c:pt idx="74">
                  <c:v>24.322782882603583</c:v>
                </c:pt>
                <c:pt idx="75">
                  <c:v>24.635560181864005</c:v>
                </c:pt>
                <c:pt idx="76">
                  <c:v>24.947948532278563</c:v>
                </c:pt>
                <c:pt idx="77">
                  <c:v>25.259949116962435</c:v>
                </c:pt>
                <c:pt idx="78">
                  <c:v>25.571563108998191</c:v>
                </c:pt>
                <c:pt idx="79">
                  <c:v>25.882791671486906</c:v>
                </c:pt>
                <c:pt idx="80">
                  <c:v>26.193635957598957</c:v>
                </c:pt>
                <c:pt idx="81">
                  <c:v>26.504097110624571</c:v>
                </c:pt>
                <c:pt idx="82">
                  <c:v>26.814176264024102</c:v>
                </c:pt>
                <c:pt idx="83">
                  <c:v>27.123874541478049</c:v>
                </c:pt>
                <c:pt idx="84">
                  <c:v>27.433193056936808</c:v>
                </c:pt>
                <c:pt idx="85">
                  <c:v>27.742132914670197</c:v>
                </c:pt>
                <c:pt idx="86">
                  <c:v>28.050695209316736</c:v>
                </c:pt>
                <c:pt idx="87">
                  <c:v>28.358881025932671</c:v>
                </c:pt>
                <c:pt idx="88">
                  <c:v>28.666691440040811</c:v>
                </c:pt>
                <c:pt idx="89">
                  <c:v>28.974127517679104</c:v>
                </c:pt>
                <c:pt idx="90">
                  <c:v>29.281190315449013</c:v>
                </c:pt>
                <c:pt idx="91">
                  <c:v>29.587880880563688</c:v>
                </c:pt>
                <c:pt idx="92">
                  <c:v>29.894200250895924</c:v>
                </c:pt>
                <c:pt idx="93">
                  <c:v>30.200149455025922</c:v>
                </c:pt>
                <c:pt idx="94">
                  <c:v>30.505729512288859</c:v>
                </c:pt>
                <c:pt idx="95">
                  <c:v>30.810941432822275</c:v>
                </c:pt>
                <c:pt idx="96">
                  <c:v>31.115786217613273</c:v>
                </c:pt>
                <c:pt idx="97">
                  <c:v>31.420264858545533</c:v>
                </c:pt>
                <c:pt idx="98">
                  <c:v>31.724378338446172</c:v>
                </c:pt>
                <c:pt idx="99">
                  <c:v>32.028127631132435</c:v>
                </c:pt>
                <c:pt idx="100">
                  <c:v>32.331513701458221</c:v>
                </c:pt>
                <c:pt idx="101">
                  <c:v>32.634537505360441</c:v>
                </c:pt>
                <c:pt idx="102">
                  <c:v>32.93719998990526</c:v>
                </c:pt>
                <c:pt idx="103">
                  <c:v>33.239502093334139</c:v>
                </c:pt>
                <c:pt idx="104">
                  <c:v>33.541444745109807</c:v>
                </c:pt>
                <c:pt idx="105">
                  <c:v>33.84302886596204</c:v>
                </c:pt>
                <c:pt idx="106">
                  <c:v>34.144255367933312</c:v>
                </c:pt>
                <c:pt idx="107">
                  <c:v>34.445125154424368</c:v>
                </c:pt>
                <c:pt idx="108">
                  <c:v>34.745639120239609</c:v>
                </c:pt>
                <c:pt idx="109">
                  <c:v>35.045798151632418</c:v>
                </c:pt>
                <c:pt idx="110">
                  <c:v>35.345603126350319</c:v>
                </c:pt>
                <c:pt idx="111">
                  <c:v>35.645054913680077</c:v>
                </c:pt>
                <c:pt idx="112">
                  <c:v>35.944154374492655</c:v>
                </c:pt>
                <c:pt idx="113">
                  <c:v>36.242902361288081</c:v>
                </c:pt>
                <c:pt idx="114">
                  <c:v>36.541299718240239</c:v>
                </c:pt>
                <c:pt idx="115">
                  <c:v>36.83934728124153</c:v>
                </c:pt>
                <c:pt idx="116">
                  <c:v>37.137045877947465</c:v>
                </c:pt>
                <c:pt idx="117">
                  <c:v>37.434396327821176</c:v>
                </c:pt>
                <c:pt idx="118">
                  <c:v>37.731399442177832</c:v>
                </c:pt>
                <c:pt idx="119">
                  <c:v>38.028056024228988</c:v>
                </c:pt>
                <c:pt idx="120">
                  <c:v>38.324366869126848</c:v>
                </c:pt>
                <c:pt idx="121">
                  <c:v>38.620332764008467</c:v>
                </c:pt>
                <c:pt idx="122">
                  <c:v>38.915954488039866</c:v>
                </c:pt>
                <c:pt idx="123">
                  <c:v>39.211232812460111</c:v>
                </c:pt>
                <c:pt idx="124">
                  <c:v>39.506168500625307</c:v>
                </c:pt>
                <c:pt idx="125">
                  <c:v>39.800762308052541</c:v>
                </c:pt>
                <c:pt idx="126">
                  <c:v>40.095014982463752</c:v>
                </c:pt>
                <c:pt idx="127">
                  <c:v>40.388927263829586</c:v>
                </c:pt>
                <c:pt idx="128">
                  <c:v>40.682499884413168</c:v>
                </c:pt>
                <c:pt idx="129">
                  <c:v>40.975733568813823</c:v>
                </c:pt>
                <c:pt idx="130">
                  <c:v>41.268629034010786</c:v>
                </c:pt>
                <c:pt idx="131">
                  <c:v>41.561186989406821</c:v>
                </c:pt>
                <c:pt idx="132">
                  <c:v>41.853408136871835</c:v>
                </c:pt>
                <c:pt idx="133">
                  <c:v>42.145293170786459</c:v>
                </c:pt>
                <c:pt idx="134">
                  <c:v>42.436842778085548</c:v>
                </c:pt>
                <c:pt idx="135">
                  <c:v>42.728057638301706</c:v>
                </c:pt>
                <c:pt idx="136">
                  <c:v>43.018938423608716</c:v>
                </c:pt>
                <c:pt idx="137">
                  <c:v>43.309485798865005</c:v>
                </c:pt>
                <c:pt idx="138">
                  <c:v>43.599700421657033</c:v>
                </c:pt>
                <c:pt idx="139">
                  <c:v>43.889582942342663</c:v>
                </c:pt>
                <c:pt idx="140">
                  <c:v>44.179134004094536</c:v>
                </c:pt>
                <c:pt idx="141">
                  <c:v>44.468354242943377</c:v>
                </c:pt>
                <c:pt idx="142">
                  <c:v>44.757244287821337</c:v>
                </c:pt>
                <c:pt idx="143">
                  <c:v>45.045804760605236</c:v>
                </c:pt>
                <c:pt idx="144">
                  <c:v>45.334036276159878</c:v>
                </c:pt>
                <c:pt idx="145">
                  <c:v>45.621939442381283</c:v>
                </c:pt>
                <c:pt idx="146">
                  <c:v>45.909514860239909</c:v>
                </c:pt>
                <c:pt idx="147">
                  <c:v>46.196763123823892</c:v>
                </c:pt>
                <c:pt idx="148">
                  <c:v>46.483684820382251</c:v>
                </c:pt>
                <c:pt idx="149">
                  <c:v>46.770280530368069</c:v>
                </c:pt>
                <c:pt idx="150">
                  <c:v>47.056550827481679</c:v>
                </c:pt>
                <c:pt idx="151">
                  <c:v>47.342496278713845</c:v>
                </c:pt>
                <c:pt idx="152">
                  <c:v>47.628117444388884</c:v>
                </c:pt>
                <c:pt idx="153">
                  <c:v>47.913414878207853</c:v>
                </c:pt>
                <c:pt idx="154">
                  <c:v>48.198389127291662</c:v>
                </c:pt>
                <c:pt idx="155">
                  <c:v>48.483040732224197</c:v>
                </c:pt>
                <c:pt idx="156">
                  <c:v>48.767370227095455</c:v>
                </c:pt>
                <c:pt idx="157">
                  <c:v>49.051378139544639</c:v>
                </c:pt>
                <c:pt idx="158">
                  <c:v>49.335064990803254</c:v>
                </c:pt>
                <c:pt idx="159">
                  <c:v>49.618431295738212</c:v>
                </c:pt>
                <c:pt idx="160">
                  <c:v>49.901477562894911</c:v>
                </c:pt>
                <c:pt idx="161">
                  <c:v>50.184204294540301</c:v>
                </c:pt>
                <c:pt idx="162">
                  <c:v>50.466611986705942</c:v>
                </c:pt>
                <c:pt idx="163">
                  <c:v>50.748701129231094</c:v>
                </c:pt>
                <c:pt idx="164">
                  <c:v>51.030472205805722</c:v>
                </c:pt>
                <c:pt idx="165">
                  <c:v>51.31192569401356</c:v>
                </c:pt>
                <c:pt idx="166">
                  <c:v>51.593062065375129</c:v>
                </c:pt>
                <c:pt idx="167">
                  <c:v>51.873881785390765</c:v>
                </c:pt>
                <c:pt idx="168">
                  <c:v>52.154385313583617</c:v>
                </c:pt>
                <c:pt idx="169">
                  <c:v>52.434573103542647</c:v>
                </c:pt>
                <c:pt idx="170">
                  <c:v>52.714445602965611</c:v>
                </c:pt>
                <c:pt idx="171">
                  <c:v>52.994003253702033</c:v>
                </c:pt>
                <c:pt idx="172">
                  <c:v>53.273246491796158</c:v>
                </c:pt>
                <c:pt idx="173">
                  <c:v>53.552175747529915</c:v>
                </c:pt>
                <c:pt idx="174">
                  <c:v>53.830791445465834</c:v>
                </c:pt>
                <c:pt idx="175">
                  <c:v>54.109094004489947</c:v>
                </c:pt>
                <c:pt idx="176">
                  <c:v>54.387083837854711</c:v>
                </c:pt>
                <c:pt idx="177">
                  <c:v>54.664761353221863</c:v>
                </c:pt>
                <c:pt idx="178">
                  <c:v>54.942126952705301</c:v>
                </c:pt>
                <c:pt idx="179">
                  <c:v>55.219181032913909</c:v>
                </c:pt>
                <c:pt idx="180">
                  <c:v>55.495923984994384</c:v>
                </c:pt>
                <c:pt idx="181">
                  <c:v>55.772356194674032</c:v>
                </c:pt>
                <c:pt idx="182">
                  <c:v>56.048478042303536</c:v>
                </c:pt>
                <c:pt idx="183">
                  <c:v>56.324289902899714</c:v>
                </c:pt>
                <c:pt idx="184">
                  <c:v>56.599792146188229</c:v>
                </c:pt>
                <c:pt idx="185">
                  <c:v>56.874985136646281</c:v>
                </c:pt>
                <c:pt idx="186">
                  <c:v>57.149869233545274</c:v>
                </c:pt>
                <c:pt idx="187">
                  <c:v>57.424444790993469</c:v>
                </c:pt>
                <c:pt idx="188">
                  <c:v>57.698712157978548</c:v>
                </c:pt>
                <c:pt idx="189">
                  <c:v>57.972671678410215</c:v>
                </c:pt>
                <c:pt idx="190">
                  <c:v>58.246323691162694</c:v>
                </c:pt>
                <c:pt idx="191">
                  <c:v>58.519668530117251</c:v>
                </c:pt>
                <c:pt idx="192">
                  <c:v>58.79270652420464</c:v>
                </c:pt>
                <c:pt idx="193">
                  <c:v>59.065437997447511</c:v>
                </c:pt>
                <c:pt idx="194">
                  <c:v>59.337863269002781</c:v>
                </c:pt>
                <c:pt idx="195">
                  <c:v>59.609982653203971</c:v>
                </c:pt>
                <c:pt idx="196">
                  <c:v>59.881796459603478</c:v>
                </c:pt>
                <c:pt idx="197">
                  <c:v>60.153304993014821</c:v>
                </c:pt>
                <c:pt idx="198">
                  <c:v>60.424508553554801</c:v>
                </c:pt>
                <c:pt idx="199">
                  <c:v>60.695407436685663</c:v>
                </c:pt>
                <c:pt idx="200">
                  <c:v>60.966001933257147</c:v>
                </c:pt>
                <c:pt idx="201">
                  <c:v>61.236292329548519</c:v>
                </c:pt>
                <c:pt idx="202">
                  <c:v>61.506278907310552</c:v>
                </c:pt>
                <c:pt idx="203">
                  <c:v>61.775961943807417</c:v>
                </c:pt>
                <c:pt idx="204">
                  <c:v>62.045341711858526</c:v>
                </c:pt>
                <c:pt idx="205">
                  <c:v>62.31441847988031</c:v>
                </c:pt>
                <c:pt idx="206">
                  <c:v>62.583192511927955</c:v>
                </c:pt>
                <c:pt idx="207">
                  <c:v>62.851664067737019</c:v>
                </c:pt>
                <c:pt idx="208">
                  <c:v>63.119833402765032</c:v>
                </c:pt>
                <c:pt idx="209">
                  <c:v>63.387700768233003</c:v>
                </c:pt>
                <c:pt idx="210">
                  <c:v>63.655266411166835</c:v>
                </c:pt>
                <c:pt idx="211">
                  <c:v>63.922530574438703</c:v>
                </c:pt>
                <c:pt idx="212">
                  <c:v>64.189493496808311</c:v>
                </c:pt>
                <c:pt idx="213">
                  <c:v>64.456155412964108</c:v>
                </c:pt>
                <c:pt idx="214">
                  <c:v>64.722516553564404</c:v>
                </c:pt>
                <c:pt idx="215">
                  <c:v>64.98857714527837</c:v>
                </c:pt>
                <c:pt idx="216">
                  <c:v>65.254337410827048</c:v>
                </c:pt>
                <c:pt idx="217">
                  <c:v>65.519797569024135</c:v>
                </c:pt>
                <c:pt idx="218">
                  <c:v>65.784957834816808</c:v>
                </c:pt>
                <c:pt idx="219">
                  <c:v>66.049818419326357</c:v>
                </c:pt>
                <c:pt idx="220">
                  <c:v>66.314379529888782</c:v>
                </c:pt>
                <c:pt idx="221">
                  <c:v>66.578641370095283</c:v>
                </c:pt>
                <c:pt idx="222">
                  <c:v>66.842604139832645</c:v>
                </c:pt>
                <c:pt idx="223">
                  <c:v>67.106268035323467</c:v>
                </c:pt>
                <c:pt idx="224">
                  <c:v>67.369633249166426</c:v>
                </c:pt>
                <c:pt idx="225">
                  <c:v>67.632699970376265</c:v>
                </c:pt>
                <c:pt idx="226">
                  <c:v>67.895468384423836</c:v>
                </c:pt>
                <c:pt idx="227">
                  <c:v>68.157938673275879</c:v>
                </c:pt>
                <c:pt idx="228">
                  <c:v>68.420111015434827</c:v>
                </c:pt>
                <c:pt idx="229">
                  <c:v>68.68198558597841</c:v>
                </c:pt>
                <c:pt idx="230">
                  <c:v>68.943562556599176</c:v>
                </c:pt>
                <c:pt idx="231">
                  <c:v>69.204842095643869</c:v>
                </c:pt>
                <c:pt idx="232">
                  <c:v>69.465824368152738</c:v>
                </c:pt>
                <c:pt idx="233">
                  <c:v>69.726509535898657</c:v>
                </c:pt>
                <c:pt idx="234">
                  <c:v>69.986897757426192</c:v>
                </c:pt>
                <c:pt idx="235">
                  <c:v>70.246989188090481</c:v>
                </c:pt>
                <c:pt idx="236">
                  <c:v>70.506783980096031</c:v>
                </c:pt>
                <c:pt idx="237">
                  <c:v>70.766282282535329</c:v>
                </c:pt>
                <c:pt idx="238">
                  <c:v>71.025484241427407</c:v>
                </c:pt>
                <c:pt idx="239">
                  <c:v>71.284389999756186</c:v>
                </c:pt>
                <c:pt idx="240">
                  <c:v>71.542999697508748</c:v>
                </c:pt>
                <c:pt idx="241">
                  <c:v>71.801313471713428</c:v>
                </c:pt>
                <c:pt idx="242">
                  <c:v>72.059331456477807</c:v>
                </c:pt>
                <c:pt idx="243">
                  <c:v>72.317053783026523</c:v>
                </c:pt>
                <c:pt idx="244">
                  <c:v>72.574480579738946</c:v>
                </c:pt>
                <c:pt idx="245">
                  <c:v>72.831611972186764</c:v>
                </c:pt>
                <c:pt idx="246">
                  <c:v>73.088448083171329</c:v>
                </c:pt>
                <c:pt idx="247">
                  <c:v>73.344989032760949</c:v>
                </c:pt>
                <c:pt idx="248">
                  <c:v>73.601234938327963</c:v>
                </c:pt>
                <c:pt idx="249">
                  <c:v>73.857185914585671</c:v>
                </c:pt>
                <c:pt idx="250">
                  <c:v>74.112842073625174</c:v>
                </c:pt>
                <c:pt idx="251">
                  <c:v>74.368203524951966</c:v>
                </c:pt>
                <c:pt idx="252">
                  <c:v>74.623270375522452</c:v>
                </c:pt>
                <c:pt idx="253">
                  <c:v>74.878042729780248</c:v>
                </c:pt>
                <c:pt idx="254">
                  <c:v>75.132520689692356</c:v>
                </c:pt>
                <c:pt idx="255">
                  <c:v>75.386704354785167</c:v>
                </c:pt>
                <c:pt idx="256">
                  <c:v>75.640593822180307</c:v>
                </c:pt>
                <c:pt idx="257">
                  <c:v>75.8941891866303</c:v>
                </c:pt>
                <c:pt idx="258">
                  <c:v>76.147490540554088</c:v>
                </c:pt>
                <c:pt idx="259">
                  <c:v>76.40049797407238</c:v>
                </c:pt>
                <c:pt idx="260">
                  <c:v>76.653211575042818</c:v>
                </c:pt>
                <c:pt idx="261">
                  <c:v>76.905631429094996</c:v>
                </c:pt>
                <c:pt idx="262">
                  <c:v>77.15775761966529</c:v>
                </c:pt>
                <c:pt idx="263">
                  <c:v>77.409590228031504</c:v>
                </c:pt>
                <c:pt idx="264">
                  <c:v>77.66112933334739</c:v>
                </c:pt>
                <c:pt idx="265">
                  <c:v>77.912375012676918</c:v>
                </c:pt>
                <c:pt idx="266">
                  <c:v>78.163327341028463</c:v>
                </c:pt>
                <c:pt idx="267">
                  <c:v>78.413986391388732</c:v>
                </c:pt>
                <c:pt idx="268">
                  <c:v>78.664352234756564</c:v>
                </c:pt>
                <c:pt idx="269">
                  <c:v>78.914424940176517</c:v>
                </c:pt>
                <c:pt idx="270">
                  <c:v>79.164204574772299</c:v>
                </c:pt>
              </c:numCache>
            </c:numRef>
          </c:xVal>
          <c:yVal>
            <c:numRef>
              <c:f>'22ft'!$G$19:$G$289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0.34562507886843402</c:v>
                </c:pt>
                <c:pt idx="2">
                  <c:v>0.69074168658411894</c:v>
                </c:pt>
                <c:pt idx="3">
                  <c:v>1.0353519207020474</c:v>
                </c:pt>
                <c:pt idx="4">
                  <c:v>1.3794578636171262</c:v>
                </c:pt>
                <c:pt idx="5">
                  <c:v>1.7230615826598932</c:v>
                </c:pt>
                <c:pt idx="6">
                  <c:v>2.0661651301912358</c:v>
                </c:pt>
                <c:pt idx="7">
                  <c:v>2.408770543696126</c:v>
                </c:pt>
                <c:pt idx="8">
                  <c:v>2.7508798458763821</c:v>
                </c:pt>
                <c:pt idx="9">
                  <c:v>3.0924950447424746</c:v>
                </c:pt>
                <c:pt idx="10">
                  <c:v>3.4336181337043863</c:v>
                </c:pt>
                <c:pt idx="11">
                  <c:v>3.7742510916615388</c:v>
                </c:pt>
                <c:pt idx="12">
                  <c:v>4.1143958830918024</c:v>
                </c:pt>
                <c:pt idx="13">
                  <c:v>4.4540544581395967</c:v>
                </c:pt>
                <c:pt idx="14">
                  <c:v>4.7932287527030981</c:v>
                </c:pt>
                <c:pt idx="15">
                  <c:v>5.1319206885205659</c:v>
                </c:pt>
                <c:pt idx="16">
                  <c:v>5.4701321732557986</c:v>
                </c:pt>
                <c:pt idx="17">
                  <c:v>5.8078651005827311</c:v>
                </c:pt>
                <c:pt idx="18">
                  <c:v>6.1451213502691902</c:v>
                </c:pt>
                <c:pt idx="19">
                  <c:v>6.4819027882598128</c:v>
                </c:pt>
                <c:pt idx="20">
                  <c:v>6.8182112667581443</c:v>
                </c:pt>
                <c:pt idx="21">
                  <c:v>7.1540486243079275</c:v>
                </c:pt>
                <c:pt idx="22">
                  <c:v>7.489416685873592</c:v>
                </c:pt>
                <c:pt idx="23">
                  <c:v>7.8243172629199567</c:v>
                </c:pt>
                <c:pt idx="24">
                  <c:v>8.1587521534911556</c:v>
                </c:pt>
                <c:pt idx="25">
                  <c:v>8.4927231422888045</c:v>
                </c:pt>
                <c:pt idx="26">
                  <c:v>8.8262320007494068</c:v>
                </c:pt>
                <c:pt idx="27">
                  <c:v>9.1592804871210234</c:v>
                </c:pt>
                <c:pt idx="28">
                  <c:v>9.4918703465392067</c:v>
                </c:pt>
                <c:pt idx="29">
                  <c:v>9.8240033111022171</c:v>
                </c:pt>
                <c:pt idx="30">
                  <c:v>10.155681099945529</c:v>
                </c:pt>
                <c:pt idx="31">
                  <c:v>10.486905419315638</c:v>
                </c:pt>
                <c:pt idx="32">
                  <c:v>10.817677962643181</c:v>
                </c:pt>
                <c:pt idx="33">
                  <c:v>11.148000410615374</c:v>
                </c:pt>
                <c:pt idx="34">
                  <c:v>11.477874431247786</c:v>
                </c:pt>
                <c:pt idx="35">
                  <c:v>11.807301679955453</c:v>
                </c:pt>
                <c:pt idx="36">
                  <c:v>12.136283799623348</c:v>
                </c:pt>
                <c:pt idx="37">
                  <c:v>12.464822420676212</c:v>
                </c:pt>
                <c:pt idx="38">
                  <c:v>12.792919161147758</c:v>
                </c:pt>
                <c:pt idx="39">
                  <c:v>13.120575626749252</c:v>
                </c:pt>
                <c:pt idx="40">
                  <c:v>13.447793410937502</c:v>
                </c:pt>
                <c:pt idx="41">
                  <c:v>13.774574094982226</c:v>
                </c:pt>
                <c:pt idx="42">
                  <c:v>14.100919248032859</c:v>
                </c:pt>
                <c:pt idx="43">
                  <c:v>14.426830427184758</c:v>
                </c:pt>
                <c:pt idx="44">
                  <c:v>14.75230917754485</c:v>
                </c:pt>
                <c:pt idx="45">
                  <c:v>15.077357032296721</c:v>
                </c:pt>
                <c:pt idx="46">
                  <c:v>15.401975512765146</c:v>
                </c:pt>
                <c:pt idx="47">
                  <c:v>15.726166128480088</c:v>
                </c:pt>
                <c:pt idx="48">
                  <c:v>16.049930377240159</c:v>
                </c:pt>
                <c:pt idx="49">
                  <c:v>16.373269745175559</c:v>
                </c:pt>
                <c:pt idx="50">
                  <c:v>16.696185706810503</c:v>
                </c:pt>
                <c:pt idx="51">
                  <c:v>17.018679725125139</c:v>
                </c:pt>
                <c:pt idx="52">
                  <c:v>17.340753251616974</c:v>
                </c:pt>
                <c:pt idx="53">
                  <c:v>17.662407726361813</c:v>
                </c:pt>
                <c:pt idx="54">
                  <c:v>17.98364457807422</c:v>
                </c:pt>
                <c:pt idx="55">
                  <c:v>18.304465224167494</c:v>
                </c:pt>
                <c:pt idx="56">
                  <c:v>18.62487107081321</c:v>
                </c:pt>
                <c:pt idx="57">
                  <c:v>18.944863513000286</c:v>
                </c:pt>
                <c:pt idx="58">
                  <c:v>19.264443934593615</c:v>
                </c:pt>
                <c:pt idx="59">
                  <c:v>19.583613708392253</c:v>
                </c:pt>
                <c:pt idx="60">
                  <c:v>19.902374196187186</c:v>
                </c:pt>
                <c:pt idx="61">
                  <c:v>20.220726748818674</c:v>
                </c:pt>
                <c:pt idx="62">
                  <c:v>20.538672706233189</c:v>
                </c:pt>
                <c:pt idx="63">
                  <c:v>20.856213397539932</c:v>
                </c:pt>
                <c:pt idx="64">
                  <c:v>21.173350141066976</c:v>
                </c:pt>
                <c:pt idx="65">
                  <c:v>21.490084244417002</c:v>
                </c:pt>
                <c:pt idx="66">
                  <c:v>21.806417004522668</c:v>
                </c:pt>
                <c:pt idx="67">
                  <c:v>22.122349707701598</c:v>
                </c:pt>
                <c:pt idx="68">
                  <c:v>22.437883629711013</c:v>
                </c:pt>
                <c:pt idx="69">
                  <c:v>22.753020035801992</c:v>
                </c:pt>
                <c:pt idx="70">
                  <c:v>23.067760180773391</c:v>
                </c:pt>
                <c:pt idx="71">
                  <c:v>23.382105309025423</c:v>
                </c:pt>
                <c:pt idx="72">
                  <c:v>23.696056654612903</c:v>
                </c:pt>
                <c:pt idx="73">
                  <c:v>24.009615441298148</c:v>
                </c:pt>
                <c:pt idx="74">
                  <c:v>24.322782882603583</c:v>
                </c:pt>
                <c:pt idx="75">
                  <c:v>24.635560181864005</c:v>
                </c:pt>
                <c:pt idx="76">
                  <c:v>24.947948532278563</c:v>
                </c:pt>
                <c:pt idx="77">
                  <c:v>25.259949116962435</c:v>
                </c:pt>
                <c:pt idx="78">
                  <c:v>25.571563108998191</c:v>
                </c:pt>
                <c:pt idx="79">
                  <c:v>25.882791671486906</c:v>
                </c:pt>
                <c:pt idx="80">
                  <c:v>26.193635957598957</c:v>
                </c:pt>
                <c:pt idx="81">
                  <c:v>26.504097110624571</c:v>
                </c:pt>
                <c:pt idx="82">
                  <c:v>26.814176264024102</c:v>
                </c:pt>
                <c:pt idx="83">
                  <c:v>27.123874541478049</c:v>
                </c:pt>
                <c:pt idx="84">
                  <c:v>27.433193056936808</c:v>
                </c:pt>
                <c:pt idx="85">
                  <c:v>27.742132914670197</c:v>
                </c:pt>
                <c:pt idx="86">
                  <c:v>28.050695209316736</c:v>
                </c:pt>
                <c:pt idx="87">
                  <c:v>28.358881025932671</c:v>
                </c:pt>
                <c:pt idx="88">
                  <c:v>28.666691440040811</c:v>
                </c:pt>
                <c:pt idx="89">
                  <c:v>28.974127517679104</c:v>
                </c:pt>
                <c:pt idx="90">
                  <c:v>29.281190315449013</c:v>
                </c:pt>
                <c:pt idx="91">
                  <c:v>29.587880880563688</c:v>
                </c:pt>
                <c:pt idx="92">
                  <c:v>29.894200250895924</c:v>
                </c:pt>
                <c:pt idx="93">
                  <c:v>30.200149455025922</c:v>
                </c:pt>
                <c:pt idx="94">
                  <c:v>30.505729512288859</c:v>
                </c:pt>
                <c:pt idx="95">
                  <c:v>30.810941432822275</c:v>
                </c:pt>
                <c:pt idx="96">
                  <c:v>31.115786217613273</c:v>
                </c:pt>
                <c:pt idx="97">
                  <c:v>31.420264858545533</c:v>
                </c:pt>
                <c:pt idx="98">
                  <c:v>31.724378338446172</c:v>
                </c:pt>
                <c:pt idx="99">
                  <c:v>32.028127631132435</c:v>
                </c:pt>
                <c:pt idx="100">
                  <c:v>32.331513701458221</c:v>
                </c:pt>
                <c:pt idx="101">
                  <c:v>32.634537505360441</c:v>
                </c:pt>
                <c:pt idx="102">
                  <c:v>32.93719998990526</c:v>
                </c:pt>
                <c:pt idx="103">
                  <c:v>33.239502093334139</c:v>
                </c:pt>
                <c:pt idx="104">
                  <c:v>33.541444745109807</c:v>
                </c:pt>
                <c:pt idx="105">
                  <c:v>33.84302886596204</c:v>
                </c:pt>
                <c:pt idx="106">
                  <c:v>34.144255367933312</c:v>
                </c:pt>
                <c:pt idx="107">
                  <c:v>34.445125154424368</c:v>
                </c:pt>
                <c:pt idx="108">
                  <c:v>34.745639120239609</c:v>
                </c:pt>
                <c:pt idx="109">
                  <c:v>35.045798151632418</c:v>
                </c:pt>
                <c:pt idx="110">
                  <c:v>35.345603126350319</c:v>
                </c:pt>
                <c:pt idx="111">
                  <c:v>35.645054913680077</c:v>
                </c:pt>
                <c:pt idx="112">
                  <c:v>35.944154374492655</c:v>
                </c:pt>
                <c:pt idx="113">
                  <c:v>36.242902361288081</c:v>
                </c:pt>
                <c:pt idx="114">
                  <c:v>36.541299718240239</c:v>
                </c:pt>
                <c:pt idx="115">
                  <c:v>36.83934728124153</c:v>
                </c:pt>
                <c:pt idx="116">
                  <c:v>37.137045877947465</c:v>
                </c:pt>
                <c:pt idx="117">
                  <c:v>37.434396327821176</c:v>
                </c:pt>
                <c:pt idx="118">
                  <c:v>37.731399442177832</c:v>
                </c:pt>
                <c:pt idx="119">
                  <c:v>38.028056024228988</c:v>
                </c:pt>
                <c:pt idx="120">
                  <c:v>38.324366869126848</c:v>
                </c:pt>
                <c:pt idx="121">
                  <c:v>38.620332764008467</c:v>
                </c:pt>
                <c:pt idx="122">
                  <c:v>38.915954488039866</c:v>
                </c:pt>
                <c:pt idx="123">
                  <c:v>39.211232812460111</c:v>
                </c:pt>
                <c:pt idx="124">
                  <c:v>39.506168500625307</c:v>
                </c:pt>
                <c:pt idx="125">
                  <c:v>39.800762308052541</c:v>
                </c:pt>
                <c:pt idx="126">
                  <c:v>40.095014982463752</c:v>
                </c:pt>
                <c:pt idx="127">
                  <c:v>40.388927263829586</c:v>
                </c:pt>
                <c:pt idx="128">
                  <c:v>40.682499884413168</c:v>
                </c:pt>
                <c:pt idx="129">
                  <c:v>40.975733568813823</c:v>
                </c:pt>
                <c:pt idx="130">
                  <c:v>41.268629034010786</c:v>
                </c:pt>
                <c:pt idx="131">
                  <c:v>41.561186989406821</c:v>
                </c:pt>
                <c:pt idx="132">
                  <c:v>41.853408136871835</c:v>
                </c:pt>
                <c:pt idx="133">
                  <c:v>42.145293170786459</c:v>
                </c:pt>
                <c:pt idx="134">
                  <c:v>42.436842778085548</c:v>
                </c:pt>
                <c:pt idx="135">
                  <c:v>42.728057638301706</c:v>
                </c:pt>
                <c:pt idx="136">
                  <c:v>43.018938423608716</c:v>
                </c:pt>
                <c:pt idx="137">
                  <c:v>43.309485798865005</c:v>
                </c:pt>
                <c:pt idx="138">
                  <c:v>43.599700421657033</c:v>
                </c:pt>
                <c:pt idx="139">
                  <c:v>43.889582942342663</c:v>
                </c:pt>
                <c:pt idx="140">
                  <c:v>44.179134004094536</c:v>
                </c:pt>
                <c:pt idx="141">
                  <c:v>44.468354242943377</c:v>
                </c:pt>
                <c:pt idx="142">
                  <c:v>44.757244287821337</c:v>
                </c:pt>
                <c:pt idx="143">
                  <c:v>45.045804760605236</c:v>
                </c:pt>
                <c:pt idx="144">
                  <c:v>45.334036276159878</c:v>
                </c:pt>
                <c:pt idx="145">
                  <c:v>45.621939442381283</c:v>
                </c:pt>
                <c:pt idx="146">
                  <c:v>45.909514860239909</c:v>
                </c:pt>
                <c:pt idx="147">
                  <c:v>46.196763123823892</c:v>
                </c:pt>
                <c:pt idx="148">
                  <c:v>46.483684820382251</c:v>
                </c:pt>
                <c:pt idx="149">
                  <c:v>46.770280530368069</c:v>
                </c:pt>
                <c:pt idx="150">
                  <c:v>47.056550827481679</c:v>
                </c:pt>
                <c:pt idx="151">
                  <c:v>47.342496278713845</c:v>
                </c:pt>
                <c:pt idx="152">
                  <c:v>47.628117444388884</c:v>
                </c:pt>
                <c:pt idx="153">
                  <c:v>47.913414878207853</c:v>
                </c:pt>
                <c:pt idx="154">
                  <c:v>48.198389127291662</c:v>
                </c:pt>
                <c:pt idx="155">
                  <c:v>48.483040732224197</c:v>
                </c:pt>
                <c:pt idx="156">
                  <c:v>48.767370227095455</c:v>
                </c:pt>
                <c:pt idx="157">
                  <c:v>49.051378139544639</c:v>
                </c:pt>
                <c:pt idx="158">
                  <c:v>49.335064990803254</c:v>
                </c:pt>
                <c:pt idx="159">
                  <c:v>49.618431295738212</c:v>
                </c:pt>
                <c:pt idx="160">
                  <c:v>49.901477562894911</c:v>
                </c:pt>
                <c:pt idx="161">
                  <c:v>50.184204294540301</c:v>
                </c:pt>
                <c:pt idx="162">
                  <c:v>50.466611986705942</c:v>
                </c:pt>
                <c:pt idx="163">
                  <c:v>50.748701129231094</c:v>
                </c:pt>
                <c:pt idx="164">
                  <c:v>51.030472205805722</c:v>
                </c:pt>
                <c:pt idx="165">
                  <c:v>51.31192569401356</c:v>
                </c:pt>
                <c:pt idx="166">
                  <c:v>51.593062065375129</c:v>
                </c:pt>
                <c:pt idx="167">
                  <c:v>51.873881785390765</c:v>
                </c:pt>
                <c:pt idx="168">
                  <c:v>52.154385313583617</c:v>
                </c:pt>
                <c:pt idx="169">
                  <c:v>52.434573103542647</c:v>
                </c:pt>
                <c:pt idx="170">
                  <c:v>52.714445602965611</c:v>
                </c:pt>
                <c:pt idx="171">
                  <c:v>52.994003253702033</c:v>
                </c:pt>
                <c:pt idx="172">
                  <c:v>53.273246491796158</c:v>
                </c:pt>
                <c:pt idx="173">
                  <c:v>53.552175747529915</c:v>
                </c:pt>
                <c:pt idx="174">
                  <c:v>53.830791445465834</c:v>
                </c:pt>
                <c:pt idx="175">
                  <c:v>54.109094004489947</c:v>
                </c:pt>
                <c:pt idx="176">
                  <c:v>54.387083837854711</c:v>
                </c:pt>
                <c:pt idx="177">
                  <c:v>54.664761353221863</c:v>
                </c:pt>
                <c:pt idx="178">
                  <c:v>54.942126952705301</c:v>
                </c:pt>
                <c:pt idx="179">
                  <c:v>55.219181032913909</c:v>
                </c:pt>
                <c:pt idx="180">
                  <c:v>55.495923984994384</c:v>
                </c:pt>
                <c:pt idx="181">
                  <c:v>55.772356194674032</c:v>
                </c:pt>
                <c:pt idx="182">
                  <c:v>56.048478042303536</c:v>
                </c:pt>
                <c:pt idx="183">
                  <c:v>56.324289902899714</c:v>
                </c:pt>
                <c:pt idx="184">
                  <c:v>56.599792146188229</c:v>
                </c:pt>
                <c:pt idx="185">
                  <c:v>56.874985136646281</c:v>
                </c:pt>
                <c:pt idx="186">
                  <c:v>57.149869233545274</c:v>
                </c:pt>
                <c:pt idx="187">
                  <c:v>57.424444790993469</c:v>
                </c:pt>
                <c:pt idx="188">
                  <c:v>57.698712157978548</c:v>
                </c:pt>
                <c:pt idx="189">
                  <c:v>57.972671678410215</c:v>
                </c:pt>
                <c:pt idx="190">
                  <c:v>58.246323691162694</c:v>
                </c:pt>
                <c:pt idx="191">
                  <c:v>58.519668530117251</c:v>
                </c:pt>
                <c:pt idx="192">
                  <c:v>58.79270652420464</c:v>
                </c:pt>
                <c:pt idx="193">
                  <c:v>59.065437997447511</c:v>
                </c:pt>
                <c:pt idx="194">
                  <c:v>59.337863269002781</c:v>
                </c:pt>
                <c:pt idx="195">
                  <c:v>59.609982653203971</c:v>
                </c:pt>
                <c:pt idx="196">
                  <c:v>59.881796459603478</c:v>
                </c:pt>
                <c:pt idx="197">
                  <c:v>60.153304993014821</c:v>
                </c:pt>
                <c:pt idx="198">
                  <c:v>60.424508553554801</c:v>
                </c:pt>
                <c:pt idx="199">
                  <c:v>60.695407436685663</c:v>
                </c:pt>
                <c:pt idx="200">
                  <c:v>60.966001933257147</c:v>
                </c:pt>
                <c:pt idx="201">
                  <c:v>61.236292329548519</c:v>
                </c:pt>
                <c:pt idx="202">
                  <c:v>61.506278907310552</c:v>
                </c:pt>
                <c:pt idx="203">
                  <c:v>61.775961943807417</c:v>
                </c:pt>
                <c:pt idx="204">
                  <c:v>62.045341711858526</c:v>
                </c:pt>
                <c:pt idx="205">
                  <c:v>62.31441847988031</c:v>
                </c:pt>
                <c:pt idx="206">
                  <c:v>62.583192511927955</c:v>
                </c:pt>
                <c:pt idx="207">
                  <c:v>62.851664067737019</c:v>
                </c:pt>
                <c:pt idx="208">
                  <c:v>63.119833402765032</c:v>
                </c:pt>
                <c:pt idx="209">
                  <c:v>63.387700768233003</c:v>
                </c:pt>
                <c:pt idx="210">
                  <c:v>63.655266411166835</c:v>
                </c:pt>
                <c:pt idx="211">
                  <c:v>63.922530574438703</c:v>
                </c:pt>
                <c:pt idx="212">
                  <c:v>64.189493496808311</c:v>
                </c:pt>
                <c:pt idx="213">
                  <c:v>64.456155412964108</c:v>
                </c:pt>
                <c:pt idx="214">
                  <c:v>64.722516553564404</c:v>
                </c:pt>
                <c:pt idx="215">
                  <c:v>64.98857714527837</c:v>
                </c:pt>
                <c:pt idx="216">
                  <c:v>65.254337410827048</c:v>
                </c:pt>
                <c:pt idx="217">
                  <c:v>65.519797569024135</c:v>
                </c:pt>
                <c:pt idx="218">
                  <c:v>65.784957834816808</c:v>
                </c:pt>
                <c:pt idx="219">
                  <c:v>66.049818419326357</c:v>
                </c:pt>
                <c:pt idx="220">
                  <c:v>66.314379529888782</c:v>
                </c:pt>
                <c:pt idx="221">
                  <c:v>66.578641370095283</c:v>
                </c:pt>
                <c:pt idx="222">
                  <c:v>66.842604139832645</c:v>
                </c:pt>
                <c:pt idx="223">
                  <c:v>67.106268035323467</c:v>
                </c:pt>
                <c:pt idx="224">
                  <c:v>67.369633249166426</c:v>
                </c:pt>
                <c:pt idx="225">
                  <c:v>67.632699970376265</c:v>
                </c:pt>
                <c:pt idx="226">
                  <c:v>67.895468384423836</c:v>
                </c:pt>
                <c:pt idx="227">
                  <c:v>68.157938673275879</c:v>
                </c:pt>
                <c:pt idx="228">
                  <c:v>68.420111015434827</c:v>
                </c:pt>
                <c:pt idx="229">
                  <c:v>68.68198558597841</c:v>
                </c:pt>
                <c:pt idx="230">
                  <c:v>68.943562556599176</c:v>
                </c:pt>
                <c:pt idx="231">
                  <c:v>69.204842095643869</c:v>
                </c:pt>
                <c:pt idx="232">
                  <c:v>69.465824368152738</c:v>
                </c:pt>
                <c:pt idx="233">
                  <c:v>69.726509535898657</c:v>
                </c:pt>
                <c:pt idx="234">
                  <c:v>69.986897757426192</c:v>
                </c:pt>
                <c:pt idx="235">
                  <c:v>70.246989188090481</c:v>
                </c:pt>
                <c:pt idx="236">
                  <c:v>70.506783980096031</c:v>
                </c:pt>
                <c:pt idx="237">
                  <c:v>70.766282282535329</c:v>
                </c:pt>
                <c:pt idx="238">
                  <c:v>71.025484241427407</c:v>
                </c:pt>
                <c:pt idx="239">
                  <c:v>71.284389999756186</c:v>
                </c:pt>
                <c:pt idx="240">
                  <c:v>71.542999697508748</c:v>
                </c:pt>
                <c:pt idx="241">
                  <c:v>71.801313471713428</c:v>
                </c:pt>
                <c:pt idx="242">
                  <c:v>72.059331456477807</c:v>
                </c:pt>
                <c:pt idx="243">
                  <c:v>72.317053783026523</c:v>
                </c:pt>
                <c:pt idx="244">
                  <c:v>72.574480579738946</c:v>
                </c:pt>
                <c:pt idx="245">
                  <c:v>72.831611972186764</c:v>
                </c:pt>
                <c:pt idx="246">
                  <c:v>73.088448083171329</c:v>
                </c:pt>
                <c:pt idx="247">
                  <c:v>73.344989032760949</c:v>
                </c:pt>
                <c:pt idx="248">
                  <c:v>73.601234938327963</c:v>
                </c:pt>
                <c:pt idx="249">
                  <c:v>73.857185914585671</c:v>
                </c:pt>
                <c:pt idx="250">
                  <c:v>74.112842073625174</c:v>
                </c:pt>
                <c:pt idx="251">
                  <c:v>74.368203524951966</c:v>
                </c:pt>
                <c:pt idx="252">
                  <c:v>74.623270375522452</c:v>
                </c:pt>
                <c:pt idx="253">
                  <c:v>74.878042729780248</c:v>
                </c:pt>
                <c:pt idx="254">
                  <c:v>75.132520689692356</c:v>
                </c:pt>
                <c:pt idx="255">
                  <c:v>75.386704354785167</c:v>
                </c:pt>
                <c:pt idx="256">
                  <c:v>75.640593822180307</c:v>
                </c:pt>
                <c:pt idx="257">
                  <c:v>75.8941891866303</c:v>
                </c:pt>
                <c:pt idx="258">
                  <c:v>76.147490540554088</c:v>
                </c:pt>
                <c:pt idx="259">
                  <c:v>76.40049797407238</c:v>
                </c:pt>
                <c:pt idx="260">
                  <c:v>76.653211575042818</c:v>
                </c:pt>
                <c:pt idx="261">
                  <c:v>76.905631429094996</c:v>
                </c:pt>
                <c:pt idx="262">
                  <c:v>77.15775761966529</c:v>
                </c:pt>
                <c:pt idx="263">
                  <c:v>77.409590228031504</c:v>
                </c:pt>
                <c:pt idx="264">
                  <c:v>77.66112933334739</c:v>
                </c:pt>
                <c:pt idx="265">
                  <c:v>77.912375012676918</c:v>
                </c:pt>
                <c:pt idx="266">
                  <c:v>78.163327341028463</c:v>
                </c:pt>
                <c:pt idx="267">
                  <c:v>78.413986391388732</c:v>
                </c:pt>
                <c:pt idx="268">
                  <c:v>78.664352234756564</c:v>
                </c:pt>
                <c:pt idx="269">
                  <c:v>78.914424940176517</c:v>
                </c:pt>
                <c:pt idx="270">
                  <c:v>79.164204574772299</c:v>
                </c:pt>
              </c:numCache>
            </c:numRef>
          </c:xVal>
          <c:yVal>
            <c:numRef>
              <c:f>'22ft'!$H$19:$H$289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27792"/>
        <c:axId val="639428184"/>
      </c:scatterChart>
      <c:valAx>
        <c:axId val="63942779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8184"/>
        <c:crosses val="max"/>
        <c:crossBetween val="midCat"/>
        <c:majorUnit val="2"/>
      </c:valAx>
      <c:valAx>
        <c:axId val="63942818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942779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0603778658642"/>
          <c:y val="5.9767061407714303E-2"/>
          <c:w val="0.67849255511233686"/>
          <c:h val="0.87335643202225988"/>
        </c:manualLayout>
      </c:layout>
      <c:scatterChart>
        <c:scatterStyle val="lineMarker"/>
        <c:varyColors val="0"/>
        <c:ser>
          <c:idx val="0"/>
          <c:order val="0"/>
          <c:tx>
            <c:v>High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'22ft'!$N$15:$O$15</c:f>
              <c:numCache>
                <c:formatCode>General</c:formatCode>
                <c:ptCount val="2"/>
                <c:pt idx="0">
                  <c:v>70</c:v>
                </c:pt>
                <c:pt idx="1">
                  <c:v>52.154385313583617</c:v>
                </c:pt>
              </c:numCache>
            </c:numRef>
          </c:xVal>
          <c:yVal>
            <c:numRef>
              <c:f>Ether!#REF!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A5-42FF-9188-A3B4F369958B}"/>
            </c:ext>
          </c:extLst>
        </c:ser>
        <c:ser>
          <c:idx val="1"/>
          <c:order val="1"/>
          <c:tx>
            <c:v>Low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'22ft'!$P$15:$Q$15</c:f>
              <c:numCache>
                <c:formatCode>General</c:formatCode>
                <c:ptCount val="2"/>
                <c:pt idx="0">
                  <c:v>21.173350141066976</c:v>
                </c:pt>
                <c:pt idx="1">
                  <c:v>21.173350141066976</c:v>
                </c:pt>
              </c:numCache>
            </c:numRef>
          </c:xVal>
          <c:yVal>
            <c:numRef>
              <c:f>'22ft'!$V$8:$V$8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A5-42FF-9188-A3B4F369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28968"/>
        <c:axId val="639429360"/>
      </c:scatterChart>
      <c:valAx>
        <c:axId val="639428968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429360"/>
        <c:crosses val="autoZero"/>
        <c:crossBetween val="midCat"/>
        <c:majorUnit val="1"/>
      </c:valAx>
      <c:valAx>
        <c:axId val="639429360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42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0603778658642"/>
          <c:y val="5.9767061407714303E-2"/>
          <c:w val="0.67849255511233686"/>
          <c:h val="0.87335643202225988"/>
        </c:manualLayout>
      </c:layout>
      <c:scatterChart>
        <c:scatterStyle val="lineMarker"/>
        <c:varyColors val="0"/>
        <c:ser>
          <c:idx val="0"/>
          <c:order val="0"/>
          <c:tx>
            <c:v>High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'22ft'!$N$15:$O$15</c:f>
              <c:numCache>
                <c:formatCode>General</c:formatCode>
                <c:ptCount val="2"/>
                <c:pt idx="0">
                  <c:v>70</c:v>
                </c:pt>
                <c:pt idx="1">
                  <c:v>52.154385313583617</c:v>
                </c:pt>
              </c:numCache>
            </c:numRef>
          </c:xVal>
          <c:yVal>
            <c:numRef>
              <c:f>Ether!#REF!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A5-42FF-9188-A3B4F369958B}"/>
            </c:ext>
          </c:extLst>
        </c:ser>
        <c:ser>
          <c:idx val="1"/>
          <c:order val="1"/>
          <c:tx>
            <c:v>Low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'22ft'!$P$15:$Q$15</c:f>
              <c:numCache>
                <c:formatCode>General</c:formatCode>
                <c:ptCount val="2"/>
                <c:pt idx="0">
                  <c:v>21.173350141066976</c:v>
                </c:pt>
                <c:pt idx="1">
                  <c:v>21.173350141066976</c:v>
                </c:pt>
              </c:numCache>
            </c:numRef>
          </c:xVal>
          <c:yVal>
            <c:numRef>
              <c:f>'22ft'!$V$8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A5-42FF-9188-A3B4F369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30144"/>
        <c:axId val="639430536"/>
      </c:scatterChart>
      <c:valAx>
        <c:axId val="639430144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430536"/>
        <c:crosses val="autoZero"/>
        <c:crossBetween val="midCat"/>
        <c:majorUnit val="1"/>
      </c:valAx>
      <c:valAx>
        <c:axId val="639430536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43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Differance top to bottom at</a:t>
            </a:r>
            <a:r>
              <a:rPr lang="en-US" baseline="0"/>
              <a:t>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SummaryChart!$P$8</c:f>
              <c:strCache>
                <c:ptCount val="1"/>
                <c:pt idx="0">
                  <c:v>Degree Accuracey needed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SummaryChart!$P$9:$P$31</c:f>
              <c:numCache>
                <c:formatCode>0.000</c:formatCode>
                <c:ptCount val="23"/>
                <c:pt idx="0">
                  <c:v>4.0433054563743447</c:v>
                </c:pt>
                <c:pt idx="1">
                  <c:v>3.6487196175110199</c:v>
                </c:pt>
                <c:pt idx="2">
                  <c:v>3.9873972901618053</c:v>
                </c:pt>
                <c:pt idx="3">
                  <c:v>3.8724021321348263</c:v>
                </c:pt>
                <c:pt idx="4">
                  <c:v>2.5976889872901867</c:v>
                </c:pt>
                <c:pt idx="5">
                  <c:v>2.0675623511204586</c:v>
                </c:pt>
                <c:pt idx="6">
                  <c:v>2.0645519969074932</c:v>
                </c:pt>
                <c:pt idx="7">
                  <c:v>2.1123013231195862</c:v>
                </c:pt>
                <c:pt idx="8">
                  <c:v>2.0309359488903955</c:v>
                </c:pt>
                <c:pt idx="9">
                  <c:v>2.1173153158588529</c:v>
                </c:pt>
                <c:pt idx="10">
                  <c:v>2.0894079493327666</c:v>
                </c:pt>
                <c:pt idx="11">
                  <c:v>2.0447797906397933</c:v>
                </c:pt>
                <c:pt idx="12">
                  <c:v>1.9782072332967997</c:v>
                </c:pt>
                <c:pt idx="13">
                  <c:v>1.9262571083153683</c:v>
                </c:pt>
                <c:pt idx="14">
                  <c:v>1.8624280965495001</c:v>
                </c:pt>
                <c:pt idx="15">
                  <c:v>1.797709967368474</c:v>
                </c:pt>
                <c:pt idx="16">
                  <c:v>1.7266073081270963</c:v>
                </c:pt>
                <c:pt idx="17">
                  <c:v>1.6657074358663038</c:v>
                </c:pt>
                <c:pt idx="18">
                  <c:v>1.6076130732627336</c:v>
                </c:pt>
                <c:pt idx="19">
                  <c:v>1.5503603258945908</c:v>
                </c:pt>
                <c:pt idx="20">
                  <c:v>1.4951816459867242</c:v>
                </c:pt>
                <c:pt idx="21">
                  <c:v>1.442574184742752</c:v>
                </c:pt>
                <c:pt idx="22">
                  <c:v>1.3925822388313016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SummaryChart!$T$8</c:f>
              <c:strCache>
                <c:ptCount val="1"/>
                <c:pt idx="0">
                  <c:v>Degree of opening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SummaryChart!$T$9:$T$31</c:f>
              <c:numCache>
                <c:formatCode>General</c:formatCode>
                <c:ptCount val="23"/>
                <c:pt idx="0">
                  <c:v>0</c:v>
                </c:pt>
                <c:pt idx="1">
                  <c:v>1.7899106082460694</c:v>
                </c:pt>
                <c:pt idx="2">
                  <c:v>3.4165881917713445</c:v>
                </c:pt>
                <c:pt idx="3">
                  <c:v>4.7636416907261783</c:v>
                </c:pt>
                <c:pt idx="4">
                  <c:v>5.7823923223640428</c:v>
                </c:pt>
                <c:pt idx="5">
                  <c:v>6.4830736928972357</c:v>
                </c:pt>
                <c:pt idx="6">
                  <c:v>6.9112271190246872</c:v>
                </c:pt>
                <c:pt idx="7">
                  <c:v>7.125016348901795</c:v>
                </c:pt>
                <c:pt idx="8">
                  <c:v>7.1805354977201503</c:v>
                </c:pt>
                <c:pt idx="9">
                  <c:v>7.125016348901795</c:v>
                </c:pt>
                <c:pt idx="10">
                  <c:v>6.9951922972580007</c:v>
                </c:pt>
                <c:pt idx="11">
                  <c:v>6.8182145716518718</c:v>
                </c:pt>
                <c:pt idx="12">
                  <c:v>6.6134604823147569</c:v>
                </c:pt>
                <c:pt idx="13">
                  <c:v>6.3943977652275947</c:v>
                </c:pt>
                <c:pt idx="14">
                  <c:v>6.1701750950296059</c:v>
                </c:pt>
                <c:pt idx="15">
                  <c:v>5.9468630539734875</c:v>
                </c:pt>
                <c:pt idx="16">
                  <c:v>5.728375812134459</c:v>
                </c:pt>
                <c:pt idx="17">
                  <c:v>5.5171359789880583</c:v>
                </c:pt>
                <c:pt idx="18">
                  <c:v>5.3145456699447493</c:v>
                </c:pt>
                <c:pt idx="19">
                  <c:v>5.1213165107786125</c:v>
                </c:pt>
                <c:pt idx="20">
                  <c:v>4.9376990987654494</c:v>
                </c:pt>
                <c:pt idx="21">
                  <c:v>4.7636416907261747</c:v>
                </c:pt>
                <c:pt idx="22">
                  <c:v>4.5988994372822418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462360"/>
        <c:axId val="643462752"/>
      </c:scatterChart>
      <c:valAx>
        <c:axId val="64346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62752"/>
        <c:crosses val="autoZero"/>
        <c:crossBetween val="midCat"/>
      </c:valAx>
      <c:valAx>
        <c:axId val="6434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6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SummaryChart!$H$8</c:f>
              <c:strCache>
                <c:ptCount val="1"/>
                <c:pt idx="0">
                  <c:v>Shooter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467985564304462"/>
                  <c:y val="3.884696704578594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0.0822x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- 4.3698x + 88.593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SummaryChart!$H$9:$H$31</c:f>
              <c:numCache>
                <c:formatCode>0.00</c:formatCode>
                <c:ptCount val="23"/>
                <c:pt idx="0">
                  <c:v>86.59123411807434</c:v>
                </c:pt>
                <c:pt idx="1">
                  <c:v>82.05169009874183</c:v>
                </c:pt>
                <c:pt idx="2">
                  <c:v>78.128696468168712</c:v>
                </c:pt>
                <c:pt idx="3">
                  <c:v>74.112757266221365</c:v>
                </c:pt>
                <c:pt idx="4">
                  <c:v>62.950046498061447</c:v>
                </c:pt>
                <c:pt idx="5">
                  <c:v>53.066328931033794</c:v>
                </c:pt>
                <c:pt idx="6">
                  <c:v>46.940987050222006</c:v>
                </c:pt>
                <c:pt idx="7">
                  <c:v>42.04436798648949</c:v>
                </c:pt>
                <c:pt idx="8">
                  <c:v>39.95171570129245</c:v>
                </c:pt>
                <c:pt idx="9">
                  <c:v>35.808497692403272</c:v>
                </c:pt>
                <c:pt idx="10">
                  <c:v>33.760386253272259</c:v>
                </c:pt>
                <c:pt idx="11">
                  <c:v>31.985039217858695</c:v>
                </c:pt>
                <c:pt idx="12">
                  <c:v>30.763184129347863</c:v>
                </c:pt>
                <c:pt idx="13">
                  <c:v>29.145957406664202</c:v>
                </c:pt>
                <c:pt idx="14">
                  <c:v>27.997052355290162</c:v>
                </c:pt>
                <c:pt idx="15">
                  <c:v>26.994837734287938</c:v>
                </c:pt>
                <c:pt idx="16">
                  <c:v>26.343164594168236</c:v>
                </c:pt>
                <c:pt idx="17">
                  <c:v>25.503205245969358</c:v>
                </c:pt>
                <c:pt idx="18">
                  <c:v>24.715259759622544</c:v>
                </c:pt>
                <c:pt idx="19">
                  <c:v>24.087562692610046</c:v>
                </c:pt>
                <c:pt idx="20">
                  <c:v>23.570153417547093</c:v>
                </c:pt>
                <c:pt idx="21">
                  <c:v>23.12181908290431</c:v>
                </c:pt>
                <c:pt idx="22">
                  <c:v>22.728466847391147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463536"/>
        <c:axId val="643463928"/>
      </c:scatterChart>
      <c:valAx>
        <c:axId val="64346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63928"/>
        <c:crosses val="autoZero"/>
        <c:crossBetween val="midCat"/>
      </c:valAx>
      <c:valAx>
        <c:axId val="64346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6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SummaryChart!$F$8</c:f>
              <c:strCache>
                <c:ptCount val="1"/>
                <c:pt idx="0">
                  <c:v>Shooter Speed (RPM)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7686014178638189E-2"/>
                  <c:y val="0.3713422797746890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1.0257x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+ 16.869x + 795.64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SummaryChart!$F$9:$F$31</c:f>
              <c:numCache>
                <c:formatCode>0</c:formatCode>
                <c:ptCount val="23"/>
                <c:pt idx="0">
                  <c:v>861.16828529010127</c:v>
                </c:pt>
                <c:pt idx="1">
                  <c:v>869.78122890693055</c:v>
                </c:pt>
                <c:pt idx="2">
                  <c:v>881.17818872391251</c:v>
                </c:pt>
                <c:pt idx="3">
                  <c:v>898.15448473193271</c:v>
                </c:pt>
                <c:pt idx="4">
                  <c:v>1000</c:v>
                </c:pt>
                <c:pt idx="5">
                  <c:v>1375</c:v>
                </c:pt>
                <c:pt idx="6">
                  <c:v>1750</c:v>
                </c:pt>
                <c:pt idx="7">
                  <c:v>2125</c:v>
                </c:pt>
                <c:pt idx="8">
                  <c:v>2500</c:v>
                </c:pt>
                <c:pt idx="9">
                  <c:v>2500</c:v>
                </c:pt>
                <c:pt idx="10">
                  <c:v>2500</c:v>
                </c:pt>
                <c:pt idx="11">
                  <c:v>2500</c:v>
                </c:pt>
                <c:pt idx="12">
                  <c:v>2500</c:v>
                </c:pt>
                <c:pt idx="13">
                  <c:v>2500</c:v>
                </c:pt>
                <c:pt idx="14">
                  <c:v>2500</c:v>
                </c:pt>
                <c:pt idx="15">
                  <c:v>2500</c:v>
                </c:pt>
                <c:pt idx="16">
                  <c:v>2500</c:v>
                </c:pt>
                <c:pt idx="17">
                  <c:v>2500</c:v>
                </c:pt>
                <c:pt idx="18">
                  <c:v>2500</c:v>
                </c:pt>
                <c:pt idx="19">
                  <c:v>2500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464712"/>
        <c:axId val="643465104"/>
      </c:scatterChart>
      <c:valAx>
        <c:axId val="643464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65104"/>
        <c:crosses val="autoZero"/>
        <c:crossBetween val="midCat"/>
      </c:valAx>
      <c:valAx>
        <c:axId val="64346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46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</a:t>
            </a:r>
            <a:r>
              <a:rPr lang="en-US" baseline="0"/>
              <a:t> Angle 8ft to 22ft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-5.6049224782205899E-2"/>
                  <c:y val="6.96312888434860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SummaryChart!$B$17:$B$31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SummaryChart!$H$17:$H$31</c:f>
              <c:numCache>
                <c:formatCode>0.00</c:formatCode>
                <c:ptCount val="15"/>
                <c:pt idx="0">
                  <c:v>39.95171570129245</c:v>
                </c:pt>
                <c:pt idx="1">
                  <c:v>35.808497692403272</c:v>
                </c:pt>
                <c:pt idx="2">
                  <c:v>33.760386253272259</c:v>
                </c:pt>
                <c:pt idx="3">
                  <c:v>31.985039217858695</c:v>
                </c:pt>
                <c:pt idx="4">
                  <c:v>30.763184129347863</c:v>
                </c:pt>
                <c:pt idx="5">
                  <c:v>29.145957406664202</c:v>
                </c:pt>
                <c:pt idx="6">
                  <c:v>27.997052355290162</c:v>
                </c:pt>
                <c:pt idx="7">
                  <c:v>26.994837734287938</c:v>
                </c:pt>
                <c:pt idx="8">
                  <c:v>26.343164594168236</c:v>
                </c:pt>
                <c:pt idx="9">
                  <c:v>25.503205245969358</c:v>
                </c:pt>
                <c:pt idx="10">
                  <c:v>24.715259759622544</c:v>
                </c:pt>
                <c:pt idx="11">
                  <c:v>24.087562692610046</c:v>
                </c:pt>
                <c:pt idx="12">
                  <c:v>23.570153417547093</c:v>
                </c:pt>
                <c:pt idx="13">
                  <c:v>23.12181908290431</c:v>
                </c:pt>
                <c:pt idx="14">
                  <c:v>22.728466847391147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215416"/>
        <c:axId val="738215024"/>
      </c:scatterChart>
      <c:valAx>
        <c:axId val="73821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215024"/>
        <c:crosses val="autoZero"/>
        <c:crossBetween val="midCat"/>
      </c:valAx>
      <c:valAx>
        <c:axId val="73821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21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4 to 8ft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5.8947331080440056E-2"/>
                  <c:y val="0.125702912900840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SummaryChart!$B$13:$B$17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</c:numCache>
            </c:numRef>
          </c:xVal>
          <c:yVal>
            <c:numRef>
              <c:f>SummaryChart!$H$13:$H$17</c:f>
              <c:numCache>
                <c:formatCode>0.00</c:formatCode>
                <c:ptCount val="5"/>
                <c:pt idx="0">
                  <c:v>62.950046498061447</c:v>
                </c:pt>
                <c:pt idx="1">
                  <c:v>53.066328931033794</c:v>
                </c:pt>
                <c:pt idx="2">
                  <c:v>46.940987050222006</c:v>
                </c:pt>
                <c:pt idx="3">
                  <c:v>42.04436798648949</c:v>
                </c:pt>
                <c:pt idx="4">
                  <c:v>39.95171570129245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351888"/>
        <c:axId val="745352280"/>
      </c:scatterChart>
      <c:valAx>
        <c:axId val="74535188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352280"/>
        <c:crosses val="autoZero"/>
        <c:crossBetween val="midCat"/>
      </c:valAx>
      <c:valAx>
        <c:axId val="745352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35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0 to 4ft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9.5415128891701034E-2"/>
                  <c:y val="0.1143697142023913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SummaryChart!$H$9:$H$13</c:f>
              <c:numCache>
                <c:formatCode>0.00</c:formatCode>
                <c:ptCount val="5"/>
                <c:pt idx="0">
                  <c:v>86.59123411807434</c:v>
                </c:pt>
                <c:pt idx="1">
                  <c:v>82.05169009874183</c:v>
                </c:pt>
                <c:pt idx="2">
                  <c:v>78.128696468168712</c:v>
                </c:pt>
                <c:pt idx="3">
                  <c:v>74.112757266221365</c:v>
                </c:pt>
                <c:pt idx="4">
                  <c:v>62.950046498061447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229592"/>
        <c:axId val="738040560"/>
      </c:scatterChart>
      <c:valAx>
        <c:axId val="74022959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040560"/>
        <c:crosses val="autoZero"/>
        <c:crossBetween val="midCat"/>
      </c:valAx>
      <c:valAx>
        <c:axId val="73804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229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0.23055555555555557"/>
                  <c:y val="0.263472222222222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SummaryChart!$F$9:$F$13</c:f>
              <c:numCache>
                <c:formatCode>0</c:formatCode>
                <c:ptCount val="5"/>
                <c:pt idx="0">
                  <c:v>861.16828529010127</c:v>
                </c:pt>
                <c:pt idx="1">
                  <c:v>869.78122890693055</c:v>
                </c:pt>
                <c:pt idx="2">
                  <c:v>881.17818872391251</c:v>
                </c:pt>
                <c:pt idx="3">
                  <c:v>898.15448473193271</c:v>
                </c:pt>
                <c:pt idx="4">
                  <c:v>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351496"/>
        <c:axId val="744401968"/>
      </c:scatterChart>
      <c:valAx>
        <c:axId val="745351496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4401968"/>
        <c:crosses val="autoZero"/>
        <c:crossBetween val="midCat"/>
      </c:valAx>
      <c:valAx>
        <c:axId val="74440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351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01463966564299E-2"/>
          <c:y val="0.14536763839762393"/>
          <c:w val="0.89465432839956593"/>
          <c:h val="0.686211765783097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0.34562507886843402</c:v>
                </c:pt>
                <c:pt idx="2">
                  <c:v>0.69074168658411894</c:v>
                </c:pt>
                <c:pt idx="3">
                  <c:v>1.0353519207020474</c:v>
                </c:pt>
                <c:pt idx="4">
                  <c:v>1.3794578636171262</c:v>
                </c:pt>
                <c:pt idx="5">
                  <c:v>1.7230615826598932</c:v>
                </c:pt>
                <c:pt idx="6">
                  <c:v>2.0661651301912358</c:v>
                </c:pt>
                <c:pt idx="7">
                  <c:v>2.408770543696126</c:v>
                </c:pt>
                <c:pt idx="8">
                  <c:v>2.7508798458763821</c:v>
                </c:pt>
                <c:pt idx="9">
                  <c:v>3.0924950447424746</c:v>
                </c:pt>
                <c:pt idx="10">
                  <c:v>3.4336181337043863</c:v>
                </c:pt>
                <c:pt idx="11">
                  <c:v>3.7742510916615388</c:v>
                </c:pt>
                <c:pt idx="12">
                  <c:v>4.1143958830918024</c:v>
                </c:pt>
                <c:pt idx="13">
                  <c:v>4.4540544581395967</c:v>
                </c:pt>
                <c:pt idx="14">
                  <c:v>4.7932287527030981</c:v>
                </c:pt>
                <c:pt idx="15">
                  <c:v>5.1319206885205659</c:v>
                </c:pt>
                <c:pt idx="16">
                  <c:v>5.4701321732557986</c:v>
                </c:pt>
                <c:pt idx="17">
                  <c:v>5.8078651005827311</c:v>
                </c:pt>
                <c:pt idx="18">
                  <c:v>6.1451213502691902</c:v>
                </c:pt>
                <c:pt idx="19">
                  <c:v>6.4819027882598128</c:v>
                </c:pt>
                <c:pt idx="20">
                  <c:v>6.8182112667581443</c:v>
                </c:pt>
                <c:pt idx="21">
                  <c:v>7.1540486243079275</c:v>
                </c:pt>
                <c:pt idx="22">
                  <c:v>7.489416685873592</c:v>
                </c:pt>
                <c:pt idx="23">
                  <c:v>7.8243172629199567</c:v>
                </c:pt>
                <c:pt idx="24">
                  <c:v>8.1587521534911556</c:v>
                </c:pt>
                <c:pt idx="25">
                  <c:v>8.4927231422888045</c:v>
                </c:pt>
                <c:pt idx="26">
                  <c:v>8.8262320007494068</c:v>
                </c:pt>
                <c:pt idx="27">
                  <c:v>9.1592804871210234</c:v>
                </c:pt>
                <c:pt idx="28">
                  <c:v>9.4918703465392067</c:v>
                </c:pt>
                <c:pt idx="29">
                  <c:v>9.8240033111022171</c:v>
                </c:pt>
                <c:pt idx="30">
                  <c:v>10.155681099945529</c:v>
                </c:pt>
                <c:pt idx="31">
                  <c:v>10.486905419315638</c:v>
                </c:pt>
                <c:pt idx="32">
                  <c:v>10.817677962643181</c:v>
                </c:pt>
                <c:pt idx="33">
                  <c:v>11.148000410615374</c:v>
                </c:pt>
                <c:pt idx="34">
                  <c:v>11.477874431247786</c:v>
                </c:pt>
                <c:pt idx="35">
                  <c:v>11.807301679955453</c:v>
                </c:pt>
                <c:pt idx="36">
                  <c:v>12.136283799623348</c:v>
                </c:pt>
                <c:pt idx="37">
                  <c:v>12.464822420676212</c:v>
                </c:pt>
                <c:pt idx="38">
                  <c:v>12.792919161147758</c:v>
                </c:pt>
                <c:pt idx="39">
                  <c:v>13.120575626749252</c:v>
                </c:pt>
                <c:pt idx="40">
                  <c:v>13.447793410937502</c:v>
                </c:pt>
                <c:pt idx="41">
                  <c:v>13.774574094982226</c:v>
                </c:pt>
                <c:pt idx="42">
                  <c:v>14.100919248032859</c:v>
                </c:pt>
                <c:pt idx="43">
                  <c:v>14.426830427184758</c:v>
                </c:pt>
                <c:pt idx="44">
                  <c:v>14.75230917754485</c:v>
                </c:pt>
                <c:pt idx="45">
                  <c:v>15.077357032296721</c:v>
                </c:pt>
                <c:pt idx="46">
                  <c:v>15.401975512765146</c:v>
                </c:pt>
                <c:pt idx="47">
                  <c:v>15.726166128480088</c:v>
                </c:pt>
                <c:pt idx="48">
                  <c:v>16.049930377240159</c:v>
                </c:pt>
                <c:pt idx="49">
                  <c:v>16.373269745175559</c:v>
                </c:pt>
                <c:pt idx="50">
                  <c:v>16.696185706810503</c:v>
                </c:pt>
                <c:pt idx="51">
                  <c:v>17.018679725125139</c:v>
                </c:pt>
                <c:pt idx="52">
                  <c:v>17.340753251616974</c:v>
                </c:pt>
                <c:pt idx="53">
                  <c:v>17.662407726361813</c:v>
                </c:pt>
                <c:pt idx="54">
                  <c:v>17.98364457807422</c:v>
                </c:pt>
                <c:pt idx="55">
                  <c:v>18.304465224167494</c:v>
                </c:pt>
                <c:pt idx="56">
                  <c:v>18.62487107081321</c:v>
                </c:pt>
                <c:pt idx="57">
                  <c:v>18.944863513000286</c:v>
                </c:pt>
                <c:pt idx="58">
                  <c:v>19.264443934593615</c:v>
                </c:pt>
                <c:pt idx="59">
                  <c:v>19.583613708392253</c:v>
                </c:pt>
                <c:pt idx="60">
                  <c:v>19.902374196187186</c:v>
                </c:pt>
                <c:pt idx="61">
                  <c:v>20.220726748818674</c:v>
                </c:pt>
                <c:pt idx="62">
                  <c:v>20.538672706233189</c:v>
                </c:pt>
                <c:pt idx="63">
                  <c:v>20.856213397539932</c:v>
                </c:pt>
                <c:pt idx="64">
                  <c:v>21.173350141066976</c:v>
                </c:pt>
                <c:pt idx="65">
                  <c:v>21.490084244417002</c:v>
                </c:pt>
                <c:pt idx="66">
                  <c:v>21.806417004522668</c:v>
                </c:pt>
                <c:pt idx="67">
                  <c:v>22.122349707701598</c:v>
                </c:pt>
                <c:pt idx="68">
                  <c:v>22.437883629711013</c:v>
                </c:pt>
                <c:pt idx="69">
                  <c:v>22.753020035801992</c:v>
                </c:pt>
                <c:pt idx="70">
                  <c:v>23.067760180773391</c:v>
                </c:pt>
                <c:pt idx="71">
                  <c:v>23.382105309025423</c:v>
                </c:pt>
                <c:pt idx="72">
                  <c:v>23.696056654612903</c:v>
                </c:pt>
                <c:pt idx="73">
                  <c:v>24.009615441298148</c:v>
                </c:pt>
                <c:pt idx="74">
                  <c:v>24.322782882603583</c:v>
                </c:pt>
                <c:pt idx="75">
                  <c:v>24.635560181864005</c:v>
                </c:pt>
                <c:pt idx="76">
                  <c:v>24.947948532278563</c:v>
                </c:pt>
                <c:pt idx="77">
                  <c:v>25.259949116962435</c:v>
                </c:pt>
                <c:pt idx="78">
                  <c:v>25.571563108998191</c:v>
                </c:pt>
                <c:pt idx="79">
                  <c:v>25.882791671486906</c:v>
                </c:pt>
                <c:pt idx="80">
                  <c:v>26.193635957598957</c:v>
                </c:pt>
                <c:pt idx="81">
                  <c:v>26.504097110624571</c:v>
                </c:pt>
                <c:pt idx="82">
                  <c:v>26.814176264024102</c:v>
                </c:pt>
                <c:pt idx="83">
                  <c:v>27.123874541478049</c:v>
                </c:pt>
                <c:pt idx="84">
                  <c:v>27.433193056936808</c:v>
                </c:pt>
                <c:pt idx="85">
                  <c:v>27.742132914670197</c:v>
                </c:pt>
                <c:pt idx="86">
                  <c:v>28.050695209316736</c:v>
                </c:pt>
                <c:pt idx="87">
                  <c:v>28.358881025932671</c:v>
                </c:pt>
                <c:pt idx="88">
                  <c:v>28.666691440040811</c:v>
                </c:pt>
                <c:pt idx="89">
                  <c:v>28.974127517679104</c:v>
                </c:pt>
                <c:pt idx="90">
                  <c:v>29.281190315449013</c:v>
                </c:pt>
                <c:pt idx="91">
                  <c:v>29.587880880563688</c:v>
                </c:pt>
                <c:pt idx="92">
                  <c:v>29.894200250895924</c:v>
                </c:pt>
                <c:pt idx="93">
                  <c:v>30.200149455025922</c:v>
                </c:pt>
                <c:pt idx="94">
                  <c:v>30.505729512288859</c:v>
                </c:pt>
                <c:pt idx="95">
                  <c:v>30.810941432822275</c:v>
                </c:pt>
                <c:pt idx="96">
                  <c:v>31.115786217613273</c:v>
                </c:pt>
                <c:pt idx="97">
                  <c:v>31.420264858545533</c:v>
                </c:pt>
                <c:pt idx="98">
                  <c:v>31.724378338446172</c:v>
                </c:pt>
                <c:pt idx="99">
                  <c:v>32.028127631132435</c:v>
                </c:pt>
                <c:pt idx="100">
                  <c:v>32.331513701458221</c:v>
                </c:pt>
                <c:pt idx="101">
                  <c:v>32.634537505360441</c:v>
                </c:pt>
                <c:pt idx="102">
                  <c:v>32.93719998990526</c:v>
                </c:pt>
                <c:pt idx="103">
                  <c:v>33.239502093334139</c:v>
                </c:pt>
                <c:pt idx="104">
                  <c:v>33.541444745109807</c:v>
                </c:pt>
                <c:pt idx="105">
                  <c:v>33.84302886596204</c:v>
                </c:pt>
                <c:pt idx="106">
                  <c:v>34.144255367933312</c:v>
                </c:pt>
                <c:pt idx="107">
                  <c:v>34.445125154424368</c:v>
                </c:pt>
                <c:pt idx="108">
                  <c:v>34.745639120239609</c:v>
                </c:pt>
                <c:pt idx="109">
                  <c:v>35.045798151632418</c:v>
                </c:pt>
                <c:pt idx="110">
                  <c:v>35.345603126350319</c:v>
                </c:pt>
                <c:pt idx="111">
                  <c:v>35.645054913680077</c:v>
                </c:pt>
                <c:pt idx="112">
                  <c:v>35.944154374492655</c:v>
                </c:pt>
                <c:pt idx="113">
                  <c:v>36.242902361288081</c:v>
                </c:pt>
                <c:pt idx="114">
                  <c:v>36.541299718240239</c:v>
                </c:pt>
                <c:pt idx="115">
                  <c:v>36.83934728124153</c:v>
                </c:pt>
                <c:pt idx="116">
                  <c:v>37.137045877947465</c:v>
                </c:pt>
                <c:pt idx="117">
                  <c:v>37.434396327821176</c:v>
                </c:pt>
                <c:pt idx="118">
                  <c:v>37.731399442177832</c:v>
                </c:pt>
                <c:pt idx="119">
                  <c:v>38.028056024228988</c:v>
                </c:pt>
                <c:pt idx="120">
                  <c:v>38.324366869126848</c:v>
                </c:pt>
                <c:pt idx="121">
                  <c:v>38.620332764008467</c:v>
                </c:pt>
                <c:pt idx="122">
                  <c:v>38.915954488039866</c:v>
                </c:pt>
                <c:pt idx="123">
                  <c:v>39.211232812460111</c:v>
                </c:pt>
                <c:pt idx="124">
                  <c:v>39.506168500625307</c:v>
                </c:pt>
                <c:pt idx="125">
                  <c:v>39.800762308052541</c:v>
                </c:pt>
                <c:pt idx="126">
                  <c:v>40.095014982463752</c:v>
                </c:pt>
                <c:pt idx="127">
                  <c:v>40.388927263829586</c:v>
                </c:pt>
                <c:pt idx="128">
                  <c:v>40.682499884413168</c:v>
                </c:pt>
                <c:pt idx="129">
                  <c:v>40.975733568813823</c:v>
                </c:pt>
                <c:pt idx="130">
                  <c:v>41.268629034010786</c:v>
                </c:pt>
                <c:pt idx="131">
                  <c:v>41.561186989406821</c:v>
                </c:pt>
                <c:pt idx="132">
                  <c:v>41.853408136871835</c:v>
                </c:pt>
                <c:pt idx="133">
                  <c:v>42.145293170786459</c:v>
                </c:pt>
                <c:pt idx="134">
                  <c:v>42.436842778085548</c:v>
                </c:pt>
                <c:pt idx="135">
                  <c:v>42.728057638301706</c:v>
                </c:pt>
                <c:pt idx="136">
                  <c:v>43.018938423608716</c:v>
                </c:pt>
                <c:pt idx="137">
                  <c:v>43.309485798865005</c:v>
                </c:pt>
                <c:pt idx="138">
                  <c:v>43.599700421657033</c:v>
                </c:pt>
                <c:pt idx="139">
                  <c:v>43.889582942342663</c:v>
                </c:pt>
                <c:pt idx="140">
                  <c:v>44.179134004094536</c:v>
                </c:pt>
                <c:pt idx="141">
                  <c:v>44.468354242943377</c:v>
                </c:pt>
                <c:pt idx="142">
                  <c:v>44.757244287821337</c:v>
                </c:pt>
                <c:pt idx="143">
                  <c:v>45.045804760605236</c:v>
                </c:pt>
                <c:pt idx="144">
                  <c:v>45.334036276159878</c:v>
                </c:pt>
                <c:pt idx="145">
                  <c:v>45.621939442381283</c:v>
                </c:pt>
                <c:pt idx="146">
                  <c:v>45.909514860239909</c:v>
                </c:pt>
                <c:pt idx="147">
                  <c:v>46.196763123823892</c:v>
                </c:pt>
                <c:pt idx="148">
                  <c:v>46.483684820382251</c:v>
                </c:pt>
                <c:pt idx="149">
                  <c:v>46.770280530368069</c:v>
                </c:pt>
                <c:pt idx="150">
                  <c:v>47.056550827481679</c:v>
                </c:pt>
                <c:pt idx="151">
                  <c:v>47.342496278713845</c:v>
                </c:pt>
                <c:pt idx="152">
                  <c:v>47.628117444388884</c:v>
                </c:pt>
                <c:pt idx="153">
                  <c:v>47.913414878207853</c:v>
                </c:pt>
                <c:pt idx="154">
                  <c:v>48.198389127291662</c:v>
                </c:pt>
                <c:pt idx="155">
                  <c:v>48.483040732224197</c:v>
                </c:pt>
                <c:pt idx="156">
                  <c:v>48.767370227095455</c:v>
                </c:pt>
                <c:pt idx="157">
                  <c:v>49.051378139544639</c:v>
                </c:pt>
                <c:pt idx="158">
                  <c:v>49.335064990803254</c:v>
                </c:pt>
                <c:pt idx="159">
                  <c:v>49.618431295738212</c:v>
                </c:pt>
                <c:pt idx="160">
                  <c:v>49.901477562894911</c:v>
                </c:pt>
                <c:pt idx="161">
                  <c:v>50.184204294540301</c:v>
                </c:pt>
                <c:pt idx="162">
                  <c:v>50.466611986705942</c:v>
                </c:pt>
                <c:pt idx="163">
                  <c:v>50.748701129231094</c:v>
                </c:pt>
                <c:pt idx="164">
                  <c:v>51.030472205805722</c:v>
                </c:pt>
                <c:pt idx="165">
                  <c:v>51.31192569401356</c:v>
                </c:pt>
                <c:pt idx="166">
                  <c:v>51.593062065375129</c:v>
                </c:pt>
                <c:pt idx="167">
                  <c:v>51.873881785390765</c:v>
                </c:pt>
                <c:pt idx="168">
                  <c:v>52.154385313583617</c:v>
                </c:pt>
                <c:pt idx="169">
                  <c:v>52.434573103542647</c:v>
                </c:pt>
                <c:pt idx="170">
                  <c:v>52.714445602965611</c:v>
                </c:pt>
                <c:pt idx="171">
                  <c:v>52.994003253702033</c:v>
                </c:pt>
                <c:pt idx="172">
                  <c:v>53.273246491796158</c:v>
                </c:pt>
                <c:pt idx="173">
                  <c:v>53.552175747529915</c:v>
                </c:pt>
                <c:pt idx="174">
                  <c:v>53.830791445465834</c:v>
                </c:pt>
                <c:pt idx="175">
                  <c:v>54.109094004489947</c:v>
                </c:pt>
                <c:pt idx="176">
                  <c:v>54.387083837854711</c:v>
                </c:pt>
                <c:pt idx="177">
                  <c:v>54.664761353221863</c:v>
                </c:pt>
                <c:pt idx="178">
                  <c:v>54.942126952705301</c:v>
                </c:pt>
                <c:pt idx="179">
                  <c:v>55.219181032913909</c:v>
                </c:pt>
                <c:pt idx="180">
                  <c:v>55.495923984994384</c:v>
                </c:pt>
                <c:pt idx="181">
                  <c:v>55.772356194674032</c:v>
                </c:pt>
                <c:pt idx="182">
                  <c:v>56.048478042303536</c:v>
                </c:pt>
                <c:pt idx="183">
                  <c:v>56.324289902899714</c:v>
                </c:pt>
                <c:pt idx="184">
                  <c:v>56.599792146188229</c:v>
                </c:pt>
                <c:pt idx="185">
                  <c:v>56.874985136646281</c:v>
                </c:pt>
                <c:pt idx="186">
                  <c:v>57.149869233545274</c:v>
                </c:pt>
                <c:pt idx="187">
                  <c:v>57.424444790993469</c:v>
                </c:pt>
                <c:pt idx="188">
                  <c:v>57.698712157978548</c:v>
                </c:pt>
                <c:pt idx="189">
                  <c:v>57.972671678410215</c:v>
                </c:pt>
                <c:pt idx="190">
                  <c:v>58.246323691162694</c:v>
                </c:pt>
                <c:pt idx="191">
                  <c:v>58.519668530117251</c:v>
                </c:pt>
                <c:pt idx="192">
                  <c:v>58.79270652420464</c:v>
                </c:pt>
                <c:pt idx="193">
                  <c:v>59.065437997447511</c:v>
                </c:pt>
                <c:pt idx="194">
                  <c:v>59.337863269002781</c:v>
                </c:pt>
                <c:pt idx="195">
                  <c:v>59.609982653203971</c:v>
                </c:pt>
                <c:pt idx="196">
                  <c:v>59.881796459603478</c:v>
                </c:pt>
                <c:pt idx="197">
                  <c:v>60.153304993014821</c:v>
                </c:pt>
                <c:pt idx="198">
                  <c:v>60.424508553554801</c:v>
                </c:pt>
                <c:pt idx="199">
                  <c:v>60.695407436685663</c:v>
                </c:pt>
                <c:pt idx="200">
                  <c:v>60.966001933257147</c:v>
                </c:pt>
                <c:pt idx="201">
                  <c:v>61.236292329548519</c:v>
                </c:pt>
                <c:pt idx="202">
                  <c:v>61.506278907310552</c:v>
                </c:pt>
                <c:pt idx="203">
                  <c:v>61.775961943807417</c:v>
                </c:pt>
                <c:pt idx="204">
                  <c:v>62.045341711858526</c:v>
                </c:pt>
                <c:pt idx="205">
                  <c:v>62.31441847988031</c:v>
                </c:pt>
                <c:pt idx="206">
                  <c:v>62.583192511927955</c:v>
                </c:pt>
                <c:pt idx="207">
                  <c:v>62.851664067737019</c:v>
                </c:pt>
                <c:pt idx="208">
                  <c:v>63.119833402765032</c:v>
                </c:pt>
                <c:pt idx="209">
                  <c:v>63.387700768233003</c:v>
                </c:pt>
                <c:pt idx="210">
                  <c:v>63.655266411166835</c:v>
                </c:pt>
                <c:pt idx="211">
                  <c:v>63.922530574438703</c:v>
                </c:pt>
                <c:pt idx="212">
                  <c:v>64.189493496808311</c:v>
                </c:pt>
                <c:pt idx="213">
                  <c:v>64.456155412964108</c:v>
                </c:pt>
                <c:pt idx="214">
                  <c:v>64.722516553564404</c:v>
                </c:pt>
                <c:pt idx="215">
                  <c:v>64.98857714527837</c:v>
                </c:pt>
                <c:pt idx="216">
                  <c:v>65.254337410827048</c:v>
                </c:pt>
                <c:pt idx="217">
                  <c:v>65.519797569024135</c:v>
                </c:pt>
                <c:pt idx="218">
                  <c:v>65.784957834816808</c:v>
                </c:pt>
                <c:pt idx="219">
                  <c:v>66.049818419326357</c:v>
                </c:pt>
                <c:pt idx="220">
                  <c:v>66.314379529888782</c:v>
                </c:pt>
                <c:pt idx="221">
                  <c:v>66.578641370095283</c:v>
                </c:pt>
                <c:pt idx="222">
                  <c:v>66.842604139832645</c:v>
                </c:pt>
                <c:pt idx="223">
                  <c:v>67.106268035323467</c:v>
                </c:pt>
                <c:pt idx="224">
                  <c:v>67.369633249166426</c:v>
                </c:pt>
                <c:pt idx="225">
                  <c:v>67.632699970376265</c:v>
                </c:pt>
                <c:pt idx="226">
                  <c:v>67.895468384423836</c:v>
                </c:pt>
                <c:pt idx="227">
                  <c:v>68.157938673275879</c:v>
                </c:pt>
                <c:pt idx="228">
                  <c:v>68.420111015434827</c:v>
                </c:pt>
                <c:pt idx="229">
                  <c:v>68.68198558597841</c:v>
                </c:pt>
                <c:pt idx="230">
                  <c:v>68.943562556599176</c:v>
                </c:pt>
                <c:pt idx="231">
                  <c:v>69.204842095643869</c:v>
                </c:pt>
                <c:pt idx="232">
                  <c:v>69.465824368152738</c:v>
                </c:pt>
                <c:pt idx="233">
                  <c:v>69.726509535898657</c:v>
                </c:pt>
                <c:pt idx="234">
                  <c:v>69.986897757426192</c:v>
                </c:pt>
                <c:pt idx="235">
                  <c:v>70.246989188090481</c:v>
                </c:pt>
                <c:pt idx="236">
                  <c:v>70.506783980096031</c:v>
                </c:pt>
                <c:pt idx="237">
                  <c:v>70.766282282535329</c:v>
                </c:pt>
                <c:pt idx="238">
                  <c:v>71.025484241427407</c:v>
                </c:pt>
                <c:pt idx="239">
                  <c:v>71.284389999756186</c:v>
                </c:pt>
                <c:pt idx="240">
                  <c:v>71.542999697508748</c:v>
                </c:pt>
                <c:pt idx="241">
                  <c:v>71.801313471713428</c:v>
                </c:pt>
                <c:pt idx="242">
                  <c:v>72.059331456477807</c:v>
                </c:pt>
                <c:pt idx="243">
                  <c:v>72.317053783026523</c:v>
                </c:pt>
                <c:pt idx="244">
                  <c:v>72.574480579738946</c:v>
                </c:pt>
                <c:pt idx="245">
                  <c:v>72.831611972186764</c:v>
                </c:pt>
                <c:pt idx="246">
                  <c:v>73.088448083171329</c:v>
                </c:pt>
                <c:pt idx="247">
                  <c:v>73.344989032760949</c:v>
                </c:pt>
                <c:pt idx="248">
                  <c:v>73.601234938327963</c:v>
                </c:pt>
                <c:pt idx="249">
                  <c:v>73.857185914585671</c:v>
                </c:pt>
                <c:pt idx="250">
                  <c:v>74.112842073625174</c:v>
                </c:pt>
                <c:pt idx="251">
                  <c:v>74.368203524951966</c:v>
                </c:pt>
                <c:pt idx="252">
                  <c:v>74.623270375522452</c:v>
                </c:pt>
                <c:pt idx="253">
                  <c:v>74.878042729780248</c:v>
                </c:pt>
                <c:pt idx="254">
                  <c:v>75.132520689692356</c:v>
                </c:pt>
                <c:pt idx="255">
                  <c:v>75.386704354785167</c:v>
                </c:pt>
                <c:pt idx="256">
                  <c:v>75.640593822180307</c:v>
                </c:pt>
                <c:pt idx="257">
                  <c:v>75.8941891866303</c:v>
                </c:pt>
                <c:pt idx="258">
                  <c:v>76.147490540554088</c:v>
                </c:pt>
                <c:pt idx="259">
                  <c:v>76.40049797407238</c:v>
                </c:pt>
                <c:pt idx="260">
                  <c:v>76.653211575042818</c:v>
                </c:pt>
                <c:pt idx="261">
                  <c:v>76.905631429094996</c:v>
                </c:pt>
                <c:pt idx="262">
                  <c:v>77.15775761966529</c:v>
                </c:pt>
                <c:pt idx="263">
                  <c:v>77.409590228031504</c:v>
                </c:pt>
                <c:pt idx="264">
                  <c:v>77.66112933334739</c:v>
                </c:pt>
                <c:pt idx="265">
                  <c:v>77.912375012676918</c:v>
                </c:pt>
                <c:pt idx="266">
                  <c:v>78.163327341028463</c:v>
                </c:pt>
                <c:pt idx="267">
                  <c:v>78.413986391388732</c:v>
                </c:pt>
                <c:pt idx="268">
                  <c:v>78.664352234756564</c:v>
                </c:pt>
                <c:pt idx="269">
                  <c:v>78.914424940176517</c:v>
                </c:pt>
                <c:pt idx="270">
                  <c:v>79.164204574772299</c:v>
                </c:pt>
              </c:numCache>
            </c:numRef>
          </c:xVal>
          <c:yVal>
            <c:numRef>
              <c:f>'22ft'!$E$19:$E$289</c:f>
              <c:numCache>
                <c:formatCode>General</c:formatCode>
                <c:ptCount val="271"/>
                <c:pt idx="0">
                  <c:v>0.98863695724778999</c:v>
                </c:pt>
                <c:pt idx="1">
                  <c:v>1.1328377380567425</c:v>
                </c:pt>
                <c:pt idx="2">
                  <c:v>1.2756681107403303</c:v>
                </c:pt>
                <c:pt idx="3">
                  <c:v>1.4171306499104614</c:v>
                </c:pt>
                <c:pt idx="4">
                  <c:v>1.5572279123632344</c:v>
                </c:pt>
                <c:pt idx="5">
                  <c:v>1.6959624372370214</c:v>
                </c:pt>
                <c:pt idx="6">
                  <c:v>1.8333367461693717</c:v>
                </c:pt>
                <c:pt idx="7">
                  <c:v>1.9693533434527501</c:v>
                </c:pt>
                <c:pt idx="8">
                  <c:v>2.1040147161891283</c:v>
                </c:pt>
                <c:pt idx="9">
                  <c:v>2.2373233344434431</c:v>
                </c:pt>
                <c:pt idx="10">
                  <c:v>2.3692816513959398</c:v>
                </c:pt>
                <c:pt idx="11">
                  <c:v>2.4998921034934134</c:v>
                </c:pt>
                <c:pt idx="12">
                  <c:v>2.6291571105993654</c:v>
                </c:pt>
                <c:pt idx="13">
                  <c:v>2.7570790761430901</c:v>
                </c:pt>
                <c:pt idx="14">
                  <c:v>2.8836603872677045</c:v>
                </c:pt>
                <c:pt idx="15">
                  <c:v>3.0089034149771385</c:v>
                </c:pt>
                <c:pt idx="16">
                  <c:v>3.1328105142820988</c:v>
                </c:pt>
                <c:pt idx="17">
                  <c:v>3.2553840243450192</c:v>
                </c:pt>
                <c:pt idx="18">
                  <c:v>3.3766262686240136</c:v>
                </c:pt>
                <c:pt idx="19">
                  <c:v>3.4965395550158438</c:v>
                </c:pt>
                <c:pt idx="20">
                  <c:v>3.6151261759979167</c:v>
                </c:pt>
                <c:pt idx="21">
                  <c:v>3.7323884087693249</c:v>
                </c:pt>
                <c:pt idx="22">
                  <c:v>3.8483285153909392</c:v>
                </c:pt>
                <c:pt idx="23">
                  <c:v>3.9629487429245747</c:v>
                </c:pt>
                <c:pt idx="24">
                  <c:v>4.0762513235712321</c:v>
                </c:pt>
                <c:pt idx="25">
                  <c:v>4.1882384748084389</c:v>
                </c:pt>
                <c:pt idx="26">
                  <c:v>4.2989123995266896</c:v>
                </c:pt>
                <c:pt idx="27">
                  <c:v>4.4082752861650096</c:v>
                </c:pt>
                <c:pt idx="28">
                  <c:v>4.5163293088456467</c:v>
                </c:pt>
                <c:pt idx="29">
                  <c:v>4.6230766275079036</c:v>
                </c:pt>
                <c:pt idx="30">
                  <c:v>4.7285193880411249</c:v>
                </c:pt>
                <c:pt idx="31">
                  <c:v>4.8326597224168486</c:v>
                </c:pt>
                <c:pt idx="32">
                  <c:v>4.9354997488201304</c:v>
                </c:pt>
                <c:pt idx="33">
                  <c:v>5.0370415717800601</c:v>
                </c:pt>
                <c:pt idx="34">
                  <c:v>5.1372872822994688</c:v>
                </c:pt>
                <c:pt idx="35">
                  <c:v>5.2362389579838489</c:v>
                </c:pt>
                <c:pt idx="36">
                  <c:v>5.3338986631694905</c:v>
                </c:pt>
                <c:pt idx="37">
                  <c:v>5.430268449050847</c:v>
                </c:pt>
                <c:pt idx="38">
                  <c:v>5.5253503538071378</c:v>
                </c:pt>
                <c:pt idx="39">
                  <c:v>5.6191464027282017</c:v>
                </c:pt>
                <c:pt idx="40">
                  <c:v>5.7116586083396053</c:v>
                </c:pt>
                <c:pt idx="41">
                  <c:v>5.8028889705270235</c:v>
                </c:pt>
                <c:pt idx="42">
                  <c:v>5.8928394766598915</c:v>
                </c:pt>
                <c:pt idx="43">
                  <c:v>5.9815121017143476</c:v>
                </c:pt>
                <c:pt idx="44">
                  <c:v>6.0689088083954656</c:v>
                </c:pt>
                <c:pt idx="45">
                  <c:v>6.1550315472587984</c:v>
                </c:pt>
                <c:pt idx="46">
                  <c:v>6.2398822568312271</c:v>
                </c:pt>
                <c:pt idx="47">
                  <c:v>6.3234628637311339</c:v>
                </c:pt>
                <c:pt idx="48">
                  <c:v>6.4057752827879044</c:v>
                </c:pt>
                <c:pt idx="49">
                  <c:v>6.4868214171607663</c:v>
                </c:pt>
                <c:pt idx="50">
                  <c:v>6.5666031584569735</c:v>
                </c:pt>
                <c:pt idx="51">
                  <c:v>6.6451223868493443</c:v>
                </c:pt>
                <c:pt idx="52">
                  <c:v>6.7223809711931573</c:v>
                </c:pt>
                <c:pt idx="53">
                  <c:v>6.798380769142419</c:v>
                </c:pt>
                <c:pt idx="54">
                  <c:v>6.8731236272655032</c:v>
                </c:pt>
                <c:pt idx="55">
                  <c:v>6.9466113811601762</c:v>
                </c:pt>
                <c:pt idx="56">
                  <c:v>7.0188458555680082</c:v>
                </c:pt>
                <c:pt idx="57">
                  <c:v>7.0898288644881831</c:v>
                </c:pt>
                <c:pt idx="58">
                  <c:v>7.1595622112907105</c:v>
                </c:pt>
                <c:pt idx="59">
                  <c:v>7.2280476888290472</c:v>
                </c:pt>
                <c:pt idx="60">
                  <c:v>7.2952870795521356</c:v>
                </c:pt>
                <c:pt idx="61">
                  <c:v>7.3612821556158599</c:v>
                </c:pt>
                <c:pt idx="62">
                  <c:v>7.4260346789939344</c:v>
                </c:pt>
                <c:pt idx="63">
                  <c:v>7.4895464015882247</c:v>
                </c:pt>
                <c:pt idx="64">
                  <c:v>7.551819065338508</c:v>
                </c:pt>
                <c:pt idx="65">
                  <c:v>7.6128544023316778</c:v>
                </c:pt>
                <c:pt idx="66">
                  <c:v>7.6726541349103989</c:v>
                </c:pt>
                <c:pt idx="67">
                  <c:v>7.7312199757812206</c:v>
                </c:pt>
                <c:pt idx="68">
                  <c:v>7.7885536281221484</c:v>
                </c:pt>
                <c:pt idx="69">
                  <c:v>7.8446567856896818</c:v>
                </c:pt>
                <c:pt idx="70">
                  <c:v>7.8995311329253246</c:v>
                </c:pt>
                <c:pt idx="71">
                  <c:v>7.953178345061569</c:v>
                </c:pt>
                <c:pt idx="72">
                  <c:v>8.005600088227359</c:v>
                </c:pt>
                <c:pt idx="73">
                  <c:v>8.0567980195530424</c:v>
                </c:pt>
                <c:pt idx="74">
                  <c:v>8.1067737872748022</c:v>
                </c:pt>
                <c:pt idx="75">
                  <c:v>8.1555290308385935</c:v>
                </c:pt>
                <c:pt idx="76">
                  <c:v>8.2030653810035652</c:v>
                </c:pt>
                <c:pt idx="77">
                  <c:v>8.2493844599449897</c:v>
                </c:pt>
                <c:pt idx="78">
                  <c:v>8.2944878813566962</c:v>
                </c:pt>
                <c:pt idx="79">
                  <c:v>8.3383772505530089</c:v>
                </c:pt>
                <c:pt idx="80">
                  <c:v>8.3810541645701964</c:v>
                </c:pt>
                <c:pt idx="81">
                  <c:v>8.4225202122674379</c:v>
                </c:pt>
                <c:pt idx="82">
                  <c:v>8.4627769744273085</c:v>
                </c:pt>
                <c:pt idx="83">
                  <c:v>8.5018260238557808</c:v>
                </c:pt>
                <c:pt idx="84">
                  <c:v>8.5396689254817559</c:v>
                </c:pt>
                <c:pt idx="85">
                  <c:v>8.5763072364561133</c:v>
                </c:pt>
                <c:pt idx="86">
                  <c:v>8.6117425062502999</c:v>
                </c:pt>
                <c:pt idx="87">
                  <c:v>8.645976276754439</c:v>
                </c:pt>
                <c:pt idx="88">
                  <c:v>8.6790100823749867</c:v>
                </c:pt>
                <c:pt idx="89">
                  <c:v>8.7108454501319112</c:v>
                </c:pt>
                <c:pt idx="90">
                  <c:v>8.7414838997554227</c:v>
                </c:pt>
                <c:pt idx="91">
                  <c:v>8.7709269437822339</c:v>
                </c:pt>
                <c:pt idx="92">
                  <c:v>8.7991760876513734</c:v>
                </c:pt>
                <c:pt idx="93">
                  <c:v>8.8262328297995332</c:v>
                </c:pt>
                <c:pt idx="94">
                  <c:v>8.8520986617559654</c:v>
                </c:pt>
                <c:pt idx="95">
                  <c:v>8.8767750682369364</c:v>
                </c:pt>
                <c:pt idx="96">
                  <c:v>8.9002635272397104</c:v>
                </c:pt>
                <c:pt idx="97">
                  <c:v>8.9225655101361063</c:v>
                </c:pt>
                <c:pt idx="98">
                  <c:v>8.9436824817655847</c:v>
                </c:pt>
                <c:pt idx="99">
                  <c:v>8.9636159005279072</c:v>
                </c:pt>
                <c:pt idx="100">
                  <c:v>8.9823672184753338</c:v>
                </c:pt>
                <c:pt idx="101">
                  <c:v>8.9999378814043851</c:v>
                </c:pt>
                <c:pt idx="102">
                  <c:v>9.0163293289471547</c:v>
                </c:pt>
                <c:pt idx="103">
                  <c:v>9.0315429946621837</c:v>
                </c:pt>
                <c:pt idx="104">
                  <c:v>9.0455803061248847</c:v>
                </c:pt>
                <c:pt idx="105">
                  <c:v>9.0584426850175301</c:v>
                </c:pt>
                <c:pt idx="106">
                  <c:v>9.0701315472187947</c:v>
                </c:pt>
                <c:pt idx="107">
                  <c:v>9.0806483028928593</c:v>
                </c:pt>
                <c:pt idx="108">
                  <c:v>9.0899943565780692</c:v>
                </c:pt>
                <c:pt idx="109">
                  <c:v>9.098171107275153</c:v>
                </c:pt>
                <c:pt idx="110">
                  <c:v>9.1051799485350031</c:v>
                </c:pt>
                <c:pt idx="111">
                  <c:v>9.1110222685460105</c:v>
                </c:pt>
                <c:pt idx="112">
                  <c:v>9.1156994502209603</c:v>
                </c:pt>
                <c:pt idx="113">
                  <c:v>9.1192128712834872</c:v>
                </c:pt>
                <c:pt idx="114">
                  <c:v>9.1215639043540868</c:v>
                </c:pt>
                <c:pt idx="115">
                  <c:v>9.1227539170356859</c:v>
                </c:pt>
                <c:pt idx="116">
                  <c:v>9.1227842719987695</c:v>
                </c:pt>
                <c:pt idx="117">
                  <c:v>9.1216563270660647</c:v>
                </c:pt>
                <c:pt idx="118">
                  <c:v>9.119371435296781</c:v>
                </c:pt>
                <c:pt idx="119">
                  <c:v>9.1159309450704065</c:v>
                </c:pt>
                <c:pt idx="120">
                  <c:v>9.1113362001700633</c:v>
                </c:pt>
                <c:pt idx="121">
                  <c:v>9.1055885398654066</c:v>
                </c:pt>
                <c:pt idx="122">
                  <c:v>9.0986892989950849</c:v>
                </c:pt>
                <c:pt idx="123">
                  <c:v>9.0906398080487563</c:v>
                </c:pt>
                <c:pt idx="124">
                  <c:v>9.0814413932486424</c:v>
                </c:pt>
                <c:pt idx="125">
                  <c:v>9.0710953766306481</c:v>
                </c:pt>
                <c:pt idx="126">
                  <c:v>9.0596030761250184</c:v>
                </c:pt>
                <c:pt idx="127">
                  <c:v>9.0469658056365532</c:v>
                </c:pt>
                <c:pt idx="128">
                  <c:v>9.0331848751243591</c:v>
                </c:pt>
                <c:pt idx="129">
                  <c:v>9.0182615906811563</c:v>
                </c:pt>
                <c:pt idx="130">
                  <c:v>9.0021972546121223</c:v>
                </c:pt>
                <c:pt idx="131">
                  <c:v>8.9849931655132824</c:v>
                </c:pt>
                <c:pt idx="132">
                  <c:v>8.9666506183494423</c:v>
                </c:pt>
                <c:pt idx="133">
                  <c:v>8.9471709045316583</c:v>
                </c:pt>
                <c:pt idx="134">
                  <c:v>8.926555311994246</c:v>
                </c:pt>
                <c:pt idx="135">
                  <c:v>8.9048051252713289</c:v>
                </c:pt>
                <c:pt idx="136">
                  <c:v>8.8819216255729216</c:v>
                </c:pt>
                <c:pt idx="137">
                  <c:v>8.8579060908605438</c:v>
                </c:pt>
                <c:pt idx="138">
                  <c:v>8.8327597959223692</c:v>
                </c:pt>
                <c:pt idx="139">
                  <c:v>8.8064840124479069</c:v>
                </c:pt>
                <c:pt idx="140">
                  <c:v>8.779080009102211</c:v>
                </c:pt>
                <c:pt idx="141">
                  <c:v>8.7505490515996094</c:v>
                </c:pt>
                <c:pt idx="142">
                  <c:v>8.7208924027769701</c:v>
                </c:pt>
                <c:pt idx="143">
                  <c:v>8.6901113226664872</c:v>
                </c:pt>
                <c:pt idx="144">
                  <c:v>8.6582070685679842</c:v>
                </c:pt>
                <c:pt idx="145">
                  <c:v>8.6251808951207405</c:v>
                </c:pt>
                <c:pt idx="146">
                  <c:v>8.5910340543748394</c:v>
                </c:pt>
                <c:pt idx="147">
                  <c:v>8.5557677958620282</c:v>
                </c:pt>
                <c:pt idx="148">
                  <c:v>8.5193833666660961</c:v>
                </c:pt>
                <c:pt idx="149">
                  <c:v>8.4818820114927629</c:v>
                </c:pt>
                <c:pt idx="150">
                  <c:v>8.4432649727390778</c:v>
                </c:pt>
                <c:pt idx="151">
                  <c:v>8.4035334905623333</c:v>
                </c:pt>
                <c:pt idx="152">
                  <c:v>8.3626888029484778</c:v>
                </c:pt>
                <c:pt idx="153">
                  <c:v>8.3207321457800401</c:v>
                </c:pt>
                <c:pt idx="154">
                  <c:v>8.2776647529035561</c:v>
                </c:pt>
                <c:pt idx="155">
                  <c:v>8.2334878561964988</c:v>
                </c:pt>
                <c:pt idx="156">
                  <c:v>8.1882026856336996</c:v>
                </c:pt>
                <c:pt idx="157">
                  <c:v>8.1418104693532829</c:v>
                </c:pt>
                <c:pt idx="158">
                  <c:v>8.0943124337220809</c:v>
                </c:pt>
                <c:pt idx="159">
                  <c:v>8.0457098034005554</c:v>
                </c:pt>
                <c:pt idx="160">
                  <c:v>7.9960038014072063</c:v>
                </c:pt>
                <c:pt idx="161">
                  <c:v>7.9451956491824713</c:v>
                </c:pt>
                <c:pt idx="162">
                  <c:v>7.8932865666521179</c:v>
                </c:pt>
                <c:pt idx="163">
                  <c:v>7.8402777722901167</c:v>
                </c:pt>
                <c:pt idx="164">
                  <c:v>7.7861704831810084</c:v>
                </c:pt>
                <c:pt idx="165">
                  <c:v>7.7309659150817476</c:v>
                </c:pt>
                <c:pt idx="166">
                  <c:v>7.6746652824830326</c:v>
                </c:pt>
                <c:pt idx="167">
                  <c:v>7.6172697986701161</c:v>
                </c:pt>
                <c:pt idx="168">
                  <c:v>7.558780675783094</c:v>
                </c:pt>
                <c:pt idx="169">
                  <c:v>7.4991991248766698</c:v>
                </c:pt>
                <c:pt idx="170">
                  <c:v>7.4385263559793984</c:v>
                </c:pt>
                <c:pt idx="171">
                  <c:v>7.376763578152401</c:v>
                </c:pt>
                <c:pt idx="172">
                  <c:v>7.3139119995475568</c:v>
                </c:pt>
                <c:pt idx="173">
                  <c:v>7.24997282746516</c:v>
                </c:pt>
                <c:pt idx="174">
                  <c:v>7.1849472684110536</c:v>
                </c:pt>
                <c:pt idx="175">
                  <c:v>7.118836528153226</c:v>
                </c:pt>
                <c:pt idx="176">
                  <c:v>7.0516418117778787</c:v>
                </c:pt>
                <c:pt idx="177">
                  <c:v>6.983364323744957</c:v>
                </c:pt>
                <c:pt idx="178">
                  <c:v>6.9140052679431472</c:v>
                </c:pt>
                <c:pt idx="179">
                  <c:v>6.8435658477443368</c:v>
                </c:pt>
                <c:pt idx="180">
                  <c:v>6.7720472660575375</c:v>
                </c:pt>
                <c:pt idx="181">
                  <c:v>6.699450725382265</c:v>
                </c:pt>
                <c:pt idx="182">
                  <c:v>6.6257774278613857</c:v>
                </c:pt>
                <c:pt idx="183">
                  <c:v>6.5510285753334179</c:v>
                </c:pt>
                <c:pt idx="184">
                  <c:v>6.475205369384291</c:v>
                </c:pt>
                <c:pt idx="185">
                  <c:v>6.3983090113985623</c:v>
                </c:pt>
                <c:pt idx="186">
                  <c:v>6.3203407026100908</c:v>
                </c:pt>
                <c:pt idx="187">
                  <c:v>6.2413016441521654</c:v>
                </c:pt>
                <c:pt idx="188">
                  <c:v>6.1611930371070871</c:v>
                </c:pt>
                <c:pt idx="189">
                  <c:v>6.0800160825552041</c:v>
                </c:pt>
                <c:pt idx="190">
                  <c:v>5.997771981623405</c:v>
                </c:pt>
                <c:pt idx="191">
                  <c:v>5.9144619355330557</c:v>
                </c:pt>
                <c:pt idx="192">
                  <c:v>5.8300871456473979</c:v>
                </c:pt>
                <c:pt idx="193">
                  <c:v>5.7446488135183893</c:v>
                </c:pt>
                <c:pt idx="194">
                  <c:v>5.6581481409330028</c:v>
                </c:pt>
                <c:pt idx="195">
                  <c:v>5.5705863299589717</c:v>
                </c:pt>
                <c:pt idx="196">
                  <c:v>5.4819645829899848</c:v>
                </c:pt>
                <c:pt idx="197">
                  <c:v>5.3922841027903337</c:v>
                </c:pt>
                <c:pt idx="198">
                  <c:v>5.3015460925390085</c:v>
                </c:pt>
                <c:pt idx="199">
                  <c:v>5.2097517558732429</c:v>
                </c:pt>
                <c:pt idx="200">
                  <c:v>5.1169022969315074</c:v>
                </c:pt>
                <c:pt idx="201">
                  <c:v>5.0229989203959544</c:v>
                </c:pt>
                <c:pt idx="202">
                  <c:v>4.9280428315343103</c:v>
                </c:pt>
                <c:pt idx="203">
                  <c:v>4.8320352362412189</c:v>
                </c:pt>
                <c:pt idx="204">
                  <c:v>4.7349773410790315</c:v>
                </c:pt>
                <c:pt idx="205">
                  <c:v>4.6368703533180495</c:v>
                </c:pt>
                <c:pt idx="206">
                  <c:v>4.5377154809762157</c:v>
                </c:pt>
                <c:pt idx="207">
                  <c:v>4.4375139328582556</c:v>
                </c:pt>
                <c:pt idx="208">
                  <c:v>4.3362669185942693</c:v>
                </c:pt>
                <c:pt idx="209">
                  <c:v>4.2339756486777773</c:v>
                </c:pt>
                <c:pt idx="210">
                  <c:v>4.1306413345032116</c:v>
                </c:pt>
                <c:pt idx="211">
                  <c:v>4.0262651884028653</c:v>
                </c:pt>
                <c:pt idx="212">
                  <c:v>3.9208484236832915</c:v>
                </c:pt>
                <c:pt idx="213">
                  <c:v>3.8143922546611577</c:v>
                </c:pt>
                <c:pt idx="214">
                  <c:v>3.7068978966985524</c:v>
                </c:pt>
                <c:pt idx="215">
                  <c:v>3.5983665662377469</c:v>
                </c:pt>
                <c:pt idx="216">
                  <c:v>3.4887994808354157</c:v>
                </c:pt>
                <c:pt idx="217">
                  <c:v>3.3781978591963093</c:v>
                </c:pt>
                <c:pt idx="218">
                  <c:v>3.2665629212063889</c:v>
                </c:pt>
                <c:pt idx="219">
                  <c:v>3.1538958879654175</c:v>
                </c:pt>
                <c:pt idx="220">
                  <c:v>3.0401979818190115</c:v>
                </c:pt>
                <c:pt idx="221">
                  <c:v>2.9254704263901536</c:v>
                </c:pt>
                <c:pt idx="222">
                  <c:v>2.8097144466101689</c:v>
                </c:pt>
                <c:pt idx="223">
                  <c:v>2.6929312687491622</c:v>
                </c:pt>
                <c:pt idx="224">
                  <c:v>2.5751221204459229</c:v>
                </c:pt>
                <c:pt idx="225">
                  <c:v>2.4562882307372949</c:v>
                </c:pt>
                <c:pt idx="226">
                  <c:v>2.3364308300870138</c:v>
                </c:pt>
                <c:pt idx="227">
                  <c:v>2.2155511504140151</c:v>
                </c:pt>
                <c:pt idx="228">
                  <c:v>2.0936504251202126</c:v>
                </c:pt>
                <c:pt idx="229">
                  <c:v>1.970729889117748</c:v>
                </c:pt>
                <c:pt idx="230">
                  <c:v>1.8467907788557165</c:v>
                </c:pt>
                <c:pt idx="231">
                  <c:v>1.7218343323463678</c:v>
                </c:pt>
                <c:pt idx="232">
                  <c:v>1.595861789190784</c:v>
                </c:pt>
                <c:pt idx="233">
                  <c:v>1.4688743906040385</c:v>
                </c:pt>
                <c:pt idx="234">
                  <c:v>1.3408733794398344</c:v>
                </c:pt>
                <c:pt idx="235">
                  <c:v>1.2118600002146291</c:v>
                </c:pt>
                <c:pt idx="236">
                  <c:v>1.0818354991312411</c:v>
                </c:pt>
                <c:pt idx="237">
                  <c:v>0.95080112410194628</c:v>
                </c:pt>
                <c:pt idx="238">
                  <c:v>0.81875812477106336</c:v>
                </c:pt>
                <c:pt idx="239">
                  <c:v>0.68570775253703053</c:v>
                </c:pt>
                <c:pt idx="240">
                  <c:v>0.55165126057397607</c:v>
                </c:pt>
                <c:pt idx="241">
                  <c:v>0.41658990385278527</c:v>
                </c:pt>
                <c:pt idx="242">
                  <c:v>0.28052493916166577</c:v>
                </c:pt>
                <c:pt idx="243">
                  <c:v>0.14345762512621291</c:v>
                </c:pt>
                <c:pt idx="244">
                  <c:v>5.3892222289789737E-3</c:v>
                </c:pt>
                <c:pt idx="245">
                  <c:v>-0.13367900717145267</c:v>
                </c:pt>
                <c:pt idx="246">
                  <c:v>-0.27374579882188532</c:v>
                </c:pt>
                <c:pt idx="247">
                  <c:v>-0.41480988655641626</c:v>
                </c:pt>
                <c:pt idx="248">
                  <c:v>-0.55687000227883132</c:v>
                </c:pt>
                <c:pt idx="249">
                  <c:v>-0.69992487594548347</c:v>
                </c:pt>
                <c:pt idx="250">
                  <c:v>-0.843973235548654</c:v>
                </c:pt>
                <c:pt idx="251">
                  <c:v>-0.98901380710039188</c:v>
                </c:pt>
                <c:pt idx="252">
                  <c:v>-1.1350453146168304</c:v>
                </c:pt>
                <c:pt idx="253">
                  <c:v>-1.282066480102978</c:v>
                </c:pt>
                <c:pt idx="254">
                  <c:v>-1.4300760235379779</c:v>
                </c:pt>
                <c:pt idx="255">
                  <c:v>-1.5790726628608394</c:v>
                </c:pt>
                <c:pt idx="256">
                  <c:v>-1.7290551139566308</c:v>
                </c:pt>
                <c:pt idx="257">
                  <c:v>-1.880022090643138</c:v>
                </c:pt>
                <c:pt idx="258">
                  <c:v>-2.0319723046579807</c:v>
                </c:pt>
                <c:pt idx="259">
                  <c:v>-2.1849044656461856</c:v>
                </c:pt>
                <c:pt idx="260">
                  <c:v>-2.3388172811482133</c:v>
                </c:pt>
                <c:pt idx="261">
                  <c:v>-2.4937094565884377</c:v>
                </c:pt>
                <c:pt idx="262">
                  <c:v>-2.6495796952640696</c:v>
                </c:pt>
                <c:pt idx="263">
                  <c:v>-2.8064266983345281</c:v>
                </c:pt>
                <c:pt idx="264">
                  <c:v>-2.964249164811251</c:v>
                </c:pt>
                <c:pt idx="265">
                  <c:v>-3.1230457915479457</c:v>
                </c:pt>
                <c:pt idx="266">
                  <c:v>-3.2828152732312748</c:v>
                </c:pt>
                <c:pt idx="267">
                  <c:v>-3.4435563023719729</c:v>
                </c:pt>
                <c:pt idx="268">
                  <c:v>-3.6052675692963927</c:v>
                </c:pt>
                <c:pt idx="269">
                  <c:v>-3.7679477621384789</c:v>
                </c:pt>
                <c:pt idx="270">
                  <c:v>-3.9315955668321614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0.34562507886843402</c:v>
                </c:pt>
                <c:pt idx="2">
                  <c:v>0.69074168658411894</c:v>
                </c:pt>
                <c:pt idx="3">
                  <c:v>1.0353519207020474</c:v>
                </c:pt>
                <c:pt idx="4">
                  <c:v>1.3794578636171262</c:v>
                </c:pt>
                <c:pt idx="5">
                  <c:v>1.7230615826598932</c:v>
                </c:pt>
                <c:pt idx="6">
                  <c:v>2.0661651301912358</c:v>
                </c:pt>
                <c:pt idx="7">
                  <c:v>2.408770543696126</c:v>
                </c:pt>
                <c:pt idx="8">
                  <c:v>2.7508798458763821</c:v>
                </c:pt>
                <c:pt idx="9">
                  <c:v>3.0924950447424746</c:v>
                </c:pt>
                <c:pt idx="10">
                  <c:v>3.4336181337043863</c:v>
                </c:pt>
                <c:pt idx="11">
                  <c:v>3.7742510916615388</c:v>
                </c:pt>
                <c:pt idx="12">
                  <c:v>4.1143958830918024</c:v>
                </c:pt>
                <c:pt idx="13">
                  <c:v>4.4540544581395967</c:v>
                </c:pt>
                <c:pt idx="14">
                  <c:v>4.7932287527030981</c:v>
                </c:pt>
                <c:pt idx="15">
                  <c:v>5.1319206885205659</c:v>
                </c:pt>
                <c:pt idx="16">
                  <c:v>5.4701321732557986</c:v>
                </c:pt>
                <c:pt idx="17">
                  <c:v>5.8078651005827311</c:v>
                </c:pt>
                <c:pt idx="18">
                  <c:v>6.1451213502691902</c:v>
                </c:pt>
                <c:pt idx="19">
                  <c:v>6.4819027882598128</c:v>
                </c:pt>
                <c:pt idx="20">
                  <c:v>6.8182112667581443</c:v>
                </c:pt>
                <c:pt idx="21">
                  <c:v>7.1540486243079275</c:v>
                </c:pt>
                <c:pt idx="22">
                  <c:v>7.489416685873592</c:v>
                </c:pt>
                <c:pt idx="23">
                  <c:v>7.8243172629199567</c:v>
                </c:pt>
                <c:pt idx="24">
                  <c:v>8.1587521534911556</c:v>
                </c:pt>
                <c:pt idx="25">
                  <c:v>8.4927231422888045</c:v>
                </c:pt>
                <c:pt idx="26">
                  <c:v>8.8262320007494068</c:v>
                </c:pt>
                <c:pt idx="27">
                  <c:v>9.1592804871210234</c:v>
                </c:pt>
                <c:pt idx="28">
                  <c:v>9.4918703465392067</c:v>
                </c:pt>
                <c:pt idx="29">
                  <c:v>9.8240033111022171</c:v>
                </c:pt>
                <c:pt idx="30">
                  <c:v>10.155681099945529</c:v>
                </c:pt>
                <c:pt idx="31">
                  <c:v>10.486905419315638</c:v>
                </c:pt>
                <c:pt idx="32">
                  <c:v>10.817677962643181</c:v>
                </c:pt>
                <c:pt idx="33">
                  <c:v>11.148000410615374</c:v>
                </c:pt>
                <c:pt idx="34">
                  <c:v>11.477874431247786</c:v>
                </c:pt>
                <c:pt idx="35">
                  <c:v>11.807301679955453</c:v>
                </c:pt>
                <c:pt idx="36">
                  <c:v>12.136283799623348</c:v>
                </c:pt>
                <c:pt idx="37">
                  <c:v>12.464822420676212</c:v>
                </c:pt>
                <c:pt idx="38">
                  <c:v>12.792919161147758</c:v>
                </c:pt>
                <c:pt idx="39">
                  <c:v>13.120575626749252</c:v>
                </c:pt>
                <c:pt idx="40">
                  <c:v>13.447793410937502</c:v>
                </c:pt>
                <c:pt idx="41">
                  <c:v>13.774574094982226</c:v>
                </c:pt>
                <c:pt idx="42">
                  <c:v>14.100919248032859</c:v>
                </c:pt>
                <c:pt idx="43">
                  <c:v>14.426830427184758</c:v>
                </c:pt>
                <c:pt idx="44">
                  <c:v>14.75230917754485</c:v>
                </c:pt>
                <c:pt idx="45">
                  <c:v>15.077357032296721</c:v>
                </c:pt>
                <c:pt idx="46">
                  <c:v>15.401975512765146</c:v>
                </c:pt>
                <c:pt idx="47">
                  <c:v>15.726166128480088</c:v>
                </c:pt>
                <c:pt idx="48">
                  <c:v>16.049930377240159</c:v>
                </c:pt>
                <c:pt idx="49">
                  <c:v>16.373269745175559</c:v>
                </c:pt>
                <c:pt idx="50">
                  <c:v>16.696185706810503</c:v>
                </c:pt>
                <c:pt idx="51">
                  <c:v>17.018679725125139</c:v>
                </c:pt>
                <c:pt idx="52">
                  <c:v>17.340753251616974</c:v>
                </c:pt>
                <c:pt idx="53">
                  <c:v>17.662407726361813</c:v>
                </c:pt>
                <c:pt idx="54">
                  <c:v>17.98364457807422</c:v>
                </c:pt>
                <c:pt idx="55">
                  <c:v>18.304465224167494</c:v>
                </c:pt>
                <c:pt idx="56">
                  <c:v>18.62487107081321</c:v>
                </c:pt>
                <c:pt idx="57">
                  <c:v>18.944863513000286</c:v>
                </c:pt>
                <c:pt idx="58">
                  <c:v>19.264443934593615</c:v>
                </c:pt>
                <c:pt idx="59">
                  <c:v>19.583613708392253</c:v>
                </c:pt>
                <c:pt idx="60">
                  <c:v>19.902374196187186</c:v>
                </c:pt>
                <c:pt idx="61">
                  <c:v>20.220726748818674</c:v>
                </c:pt>
                <c:pt idx="62">
                  <c:v>20.538672706233189</c:v>
                </c:pt>
                <c:pt idx="63">
                  <c:v>20.856213397539932</c:v>
                </c:pt>
                <c:pt idx="64">
                  <c:v>21.173350141066976</c:v>
                </c:pt>
                <c:pt idx="65">
                  <c:v>21.490084244417002</c:v>
                </c:pt>
                <c:pt idx="66">
                  <c:v>21.806417004522668</c:v>
                </c:pt>
                <c:pt idx="67">
                  <c:v>22.122349707701598</c:v>
                </c:pt>
                <c:pt idx="68">
                  <c:v>22.437883629711013</c:v>
                </c:pt>
                <c:pt idx="69">
                  <c:v>22.753020035801992</c:v>
                </c:pt>
                <c:pt idx="70">
                  <c:v>23.067760180773391</c:v>
                </c:pt>
                <c:pt idx="71">
                  <c:v>23.382105309025423</c:v>
                </c:pt>
                <c:pt idx="72">
                  <c:v>23.696056654612903</c:v>
                </c:pt>
                <c:pt idx="73">
                  <c:v>24.009615441298148</c:v>
                </c:pt>
                <c:pt idx="74">
                  <c:v>24.322782882603583</c:v>
                </c:pt>
                <c:pt idx="75">
                  <c:v>24.635560181864005</c:v>
                </c:pt>
                <c:pt idx="76">
                  <c:v>24.947948532278563</c:v>
                </c:pt>
                <c:pt idx="77">
                  <c:v>25.259949116962435</c:v>
                </c:pt>
                <c:pt idx="78">
                  <c:v>25.571563108998191</c:v>
                </c:pt>
                <c:pt idx="79">
                  <c:v>25.882791671486906</c:v>
                </c:pt>
                <c:pt idx="80">
                  <c:v>26.193635957598957</c:v>
                </c:pt>
                <c:pt idx="81">
                  <c:v>26.504097110624571</c:v>
                </c:pt>
                <c:pt idx="82">
                  <c:v>26.814176264024102</c:v>
                </c:pt>
                <c:pt idx="83">
                  <c:v>27.123874541478049</c:v>
                </c:pt>
                <c:pt idx="84">
                  <c:v>27.433193056936808</c:v>
                </c:pt>
                <c:pt idx="85">
                  <c:v>27.742132914670197</c:v>
                </c:pt>
                <c:pt idx="86">
                  <c:v>28.050695209316736</c:v>
                </c:pt>
                <c:pt idx="87">
                  <c:v>28.358881025932671</c:v>
                </c:pt>
                <c:pt idx="88">
                  <c:v>28.666691440040811</c:v>
                </c:pt>
                <c:pt idx="89">
                  <c:v>28.974127517679104</c:v>
                </c:pt>
                <c:pt idx="90">
                  <c:v>29.281190315449013</c:v>
                </c:pt>
                <c:pt idx="91">
                  <c:v>29.587880880563688</c:v>
                </c:pt>
                <c:pt idx="92">
                  <c:v>29.894200250895924</c:v>
                </c:pt>
                <c:pt idx="93">
                  <c:v>30.200149455025922</c:v>
                </c:pt>
                <c:pt idx="94">
                  <c:v>30.505729512288859</c:v>
                </c:pt>
                <c:pt idx="95">
                  <c:v>30.810941432822275</c:v>
                </c:pt>
                <c:pt idx="96">
                  <c:v>31.115786217613273</c:v>
                </c:pt>
                <c:pt idx="97">
                  <c:v>31.420264858545533</c:v>
                </c:pt>
                <c:pt idx="98">
                  <c:v>31.724378338446172</c:v>
                </c:pt>
                <c:pt idx="99">
                  <c:v>32.028127631132435</c:v>
                </c:pt>
                <c:pt idx="100">
                  <c:v>32.331513701458221</c:v>
                </c:pt>
                <c:pt idx="101">
                  <c:v>32.634537505360441</c:v>
                </c:pt>
                <c:pt idx="102">
                  <c:v>32.93719998990526</c:v>
                </c:pt>
                <c:pt idx="103">
                  <c:v>33.239502093334139</c:v>
                </c:pt>
                <c:pt idx="104">
                  <c:v>33.541444745109807</c:v>
                </c:pt>
                <c:pt idx="105">
                  <c:v>33.84302886596204</c:v>
                </c:pt>
                <c:pt idx="106">
                  <c:v>34.144255367933312</c:v>
                </c:pt>
                <c:pt idx="107">
                  <c:v>34.445125154424368</c:v>
                </c:pt>
                <c:pt idx="108">
                  <c:v>34.745639120239609</c:v>
                </c:pt>
                <c:pt idx="109">
                  <c:v>35.045798151632418</c:v>
                </c:pt>
                <c:pt idx="110">
                  <c:v>35.345603126350319</c:v>
                </c:pt>
                <c:pt idx="111">
                  <c:v>35.645054913680077</c:v>
                </c:pt>
                <c:pt idx="112">
                  <c:v>35.944154374492655</c:v>
                </c:pt>
                <c:pt idx="113">
                  <c:v>36.242902361288081</c:v>
                </c:pt>
                <c:pt idx="114">
                  <c:v>36.541299718240239</c:v>
                </c:pt>
                <c:pt idx="115">
                  <c:v>36.83934728124153</c:v>
                </c:pt>
                <c:pt idx="116">
                  <c:v>37.137045877947465</c:v>
                </c:pt>
                <c:pt idx="117">
                  <c:v>37.434396327821176</c:v>
                </c:pt>
                <c:pt idx="118">
                  <c:v>37.731399442177832</c:v>
                </c:pt>
                <c:pt idx="119">
                  <c:v>38.028056024228988</c:v>
                </c:pt>
                <c:pt idx="120">
                  <c:v>38.324366869126848</c:v>
                </c:pt>
                <c:pt idx="121">
                  <c:v>38.620332764008467</c:v>
                </c:pt>
                <c:pt idx="122">
                  <c:v>38.915954488039866</c:v>
                </c:pt>
                <c:pt idx="123">
                  <c:v>39.211232812460111</c:v>
                </c:pt>
                <c:pt idx="124">
                  <c:v>39.506168500625307</c:v>
                </c:pt>
                <c:pt idx="125">
                  <c:v>39.800762308052541</c:v>
                </c:pt>
                <c:pt idx="126">
                  <c:v>40.095014982463752</c:v>
                </c:pt>
                <c:pt idx="127">
                  <c:v>40.388927263829586</c:v>
                </c:pt>
                <c:pt idx="128">
                  <c:v>40.682499884413168</c:v>
                </c:pt>
                <c:pt idx="129">
                  <c:v>40.975733568813823</c:v>
                </c:pt>
                <c:pt idx="130">
                  <c:v>41.268629034010786</c:v>
                </c:pt>
                <c:pt idx="131">
                  <c:v>41.561186989406821</c:v>
                </c:pt>
                <c:pt idx="132">
                  <c:v>41.853408136871835</c:v>
                </c:pt>
                <c:pt idx="133">
                  <c:v>42.145293170786459</c:v>
                </c:pt>
                <c:pt idx="134">
                  <c:v>42.436842778085548</c:v>
                </c:pt>
                <c:pt idx="135">
                  <c:v>42.728057638301706</c:v>
                </c:pt>
                <c:pt idx="136">
                  <c:v>43.018938423608716</c:v>
                </c:pt>
                <c:pt idx="137">
                  <c:v>43.309485798865005</c:v>
                </c:pt>
                <c:pt idx="138">
                  <c:v>43.599700421657033</c:v>
                </c:pt>
                <c:pt idx="139">
                  <c:v>43.889582942342663</c:v>
                </c:pt>
                <c:pt idx="140">
                  <c:v>44.179134004094536</c:v>
                </c:pt>
                <c:pt idx="141">
                  <c:v>44.468354242943377</c:v>
                </c:pt>
                <c:pt idx="142">
                  <c:v>44.757244287821337</c:v>
                </c:pt>
                <c:pt idx="143">
                  <c:v>45.045804760605236</c:v>
                </c:pt>
                <c:pt idx="144">
                  <c:v>45.334036276159878</c:v>
                </c:pt>
                <c:pt idx="145">
                  <c:v>45.621939442381283</c:v>
                </c:pt>
                <c:pt idx="146">
                  <c:v>45.909514860239909</c:v>
                </c:pt>
                <c:pt idx="147">
                  <c:v>46.196763123823892</c:v>
                </c:pt>
                <c:pt idx="148">
                  <c:v>46.483684820382251</c:v>
                </c:pt>
                <c:pt idx="149">
                  <c:v>46.770280530368069</c:v>
                </c:pt>
                <c:pt idx="150">
                  <c:v>47.056550827481679</c:v>
                </c:pt>
                <c:pt idx="151">
                  <c:v>47.342496278713845</c:v>
                </c:pt>
                <c:pt idx="152">
                  <c:v>47.628117444388884</c:v>
                </c:pt>
                <c:pt idx="153">
                  <c:v>47.913414878207853</c:v>
                </c:pt>
                <c:pt idx="154">
                  <c:v>48.198389127291662</c:v>
                </c:pt>
                <c:pt idx="155">
                  <c:v>48.483040732224197</c:v>
                </c:pt>
                <c:pt idx="156">
                  <c:v>48.767370227095455</c:v>
                </c:pt>
                <c:pt idx="157">
                  <c:v>49.051378139544639</c:v>
                </c:pt>
                <c:pt idx="158">
                  <c:v>49.335064990803254</c:v>
                </c:pt>
                <c:pt idx="159">
                  <c:v>49.618431295738212</c:v>
                </c:pt>
                <c:pt idx="160">
                  <c:v>49.901477562894911</c:v>
                </c:pt>
                <c:pt idx="161">
                  <c:v>50.184204294540301</c:v>
                </c:pt>
                <c:pt idx="162">
                  <c:v>50.466611986705942</c:v>
                </c:pt>
                <c:pt idx="163">
                  <c:v>50.748701129231094</c:v>
                </c:pt>
                <c:pt idx="164">
                  <c:v>51.030472205805722</c:v>
                </c:pt>
                <c:pt idx="165">
                  <c:v>51.31192569401356</c:v>
                </c:pt>
                <c:pt idx="166">
                  <c:v>51.593062065375129</c:v>
                </c:pt>
                <c:pt idx="167">
                  <c:v>51.873881785390765</c:v>
                </c:pt>
                <c:pt idx="168">
                  <c:v>52.154385313583617</c:v>
                </c:pt>
                <c:pt idx="169">
                  <c:v>52.434573103542647</c:v>
                </c:pt>
                <c:pt idx="170">
                  <c:v>52.714445602965611</c:v>
                </c:pt>
                <c:pt idx="171">
                  <c:v>52.994003253702033</c:v>
                </c:pt>
                <c:pt idx="172">
                  <c:v>53.273246491796158</c:v>
                </c:pt>
                <c:pt idx="173">
                  <c:v>53.552175747529915</c:v>
                </c:pt>
                <c:pt idx="174">
                  <c:v>53.830791445465834</c:v>
                </c:pt>
                <c:pt idx="175">
                  <c:v>54.109094004489947</c:v>
                </c:pt>
                <c:pt idx="176">
                  <c:v>54.387083837854711</c:v>
                </c:pt>
                <c:pt idx="177">
                  <c:v>54.664761353221863</c:v>
                </c:pt>
                <c:pt idx="178">
                  <c:v>54.942126952705301</c:v>
                </c:pt>
                <c:pt idx="179">
                  <c:v>55.219181032913909</c:v>
                </c:pt>
                <c:pt idx="180">
                  <c:v>55.495923984994384</c:v>
                </c:pt>
                <c:pt idx="181">
                  <c:v>55.772356194674032</c:v>
                </c:pt>
                <c:pt idx="182">
                  <c:v>56.048478042303536</c:v>
                </c:pt>
                <c:pt idx="183">
                  <c:v>56.324289902899714</c:v>
                </c:pt>
                <c:pt idx="184">
                  <c:v>56.599792146188229</c:v>
                </c:pt>
                <c:pt idx="185">
                  <c:v>56.874985136646281</c:v>
                </c:pt>
                <c:pt idx="186">
                  <c:v>57.149869233545274</c:v>
                </c:pt>
                <c:pt idx="187">
                  <c:v>57.424444790993469</c:v>
                </c:pt>
                <c:pt idx="188">
                  <c:v>57.698712157978548</c:v>
                </c:pt>
                <c:pt idx="189">
                  <c:v>57.972671678410215</c:v>
                </c:pt>
                <c:pt idx="190">
                  <c:v>58.246323691162694</c:v>
                </c:pt>
                <c:pt idx="191">
                  <c:v>58.519668530117251</c:v>
                </c:pt>
                <c:pt idx="192">
                  <c:v>58.79270652420464</c:v>
                </c:pt>
                <c:pt idx="193">
                  <c:v>59.065437997447511</c:v>
                </c:pt>
                <c:pt idx="194">
                  <c:v>59.337863269002781</c:v>
                </c:pt>
                <c:pt idx="195">
                  <c:v>59.609982653203971</c:v>
                </c:pt>
                <c:pt idx="196">
                  <c:v>59.881796459603478</c:v>
                </c:pt>
                <c:pt idx="197">
                  <c:v>60.153304993014821</c:v>
                </c:pt>
                <c:pt idx="198">
                  <c:v>60.424508553554801</c:v>
                </c:pt>
                <c:pt idx="199">
                  <c:v>60.695407436685663</c:v>
                </c:pt>
                <c:pt idx="200">
                  <c:v>60.966001933257147</c:v>
                </c:pt>
                <c:pt idx="201">
                  <c:v>61.236292329548519</c:v>
                </c:pt>
                <c:pt idx="202">
                  <c:v>61.506278907310552</c:v>
                </c:pt>
                <c:pt idx="203">
                  <c:v>61.775961943807417</c:v>
                </c:pt>
                <c:pt idx="204">
                  <c:v>62.045341711858526</c:v>
                </c:pt>
                <c:pt idx="205">
                  <c:v>62.31441847988031</c:v>
                </c:pt>
                <c:pt idx="206">
                  <c:v>62.583192511927955</c:v>
                </c:pt>
                <c:pt idx="207">
                  <c:v>62.851664067737019</c:v>
                </c:pt>
                <c:pt idx="208">
                  <c:v>63.119833402765032</c:v>
                </c:pt>
                <c:pt idx="209">
                  <c:v>63.387700768233003</c:v>
                </c:pt>
                <c:pt idx="210">
                  <c:v>63.655266411166835</c:v>
                </c:pt>
                <c:pt idx="211">
                  <c:v>63.922530574438703</c:v>
                </c:pt>
                <c:pt idx="212">
                  <c:v>64.189493496808311</c:v>
                </c:pt>
                <c:pt idx="213">
                  <c:v>64.456155412964108</c:v>
                </c:pt>
                <c:pt idx="214">
                  <c:v>64.722516553564404</c:v>
                </c:pt>
                <c:pt idx="215">
                  <c:v>64.98857714527837</c:v>
                </c:pt>
                <c:pt idx="216">
                  <c:v>65.254337410827048</c:v>
                </c:pt>
                <c:pt idx="217">
                  <c:v>65.519797569024135</c:v>
                </c:pt>
                <c:pt idx="218">
                  <c:v>65.784957834816808</c:v>
                </c:pt>
                <c:pt idx="219">
                  <c:v>66.049818419326357</c:v>
                </c:pt>
                <c:pt idx="220">
                  <c:v>66.314379529888782</c:v>
                </c:pt>
                <c:pt idx="221">
                  <c:v>66.578641370095283</c:v>
                </c:pt>
                <c:pt idx="222">
                  <c:v>66.842604139832645</c:v>
                </c:pt>
                <c:pt idx="223">
                  <c:v>67.106268035323467</c:v>
                </c:pt>
                <c:pt idx="224">
                  <c:v>67.369633249166426</c:v>
                </c:pt>
                <c:pt idx="225">
                  <c:v>67.632699970376265</c:v>
                </c:pt>
                <c:pt idx="226">
                  <c:v>67.895468384423836</c:v>
                </c:pt>
                <c:pt idx="227">
                  <c:v>68.157938673275879</c:v>
                </c:pt>
                <c:pt idx="228">
                  <c:v>68.420111015434827</c:v>
                </c:pt>
                <c:pt idx="229">
                  <c:v>68.68198558597841</c:v>
                </c:pt>
                <c:pt idx="230">
                  <c:v>68.943562556599176</c:v>
                </c:pt>
                <c:pt idx="231">
                  <c:v>69.204842095643869</c:v>
                </c:pt>
                <c:pt idx="232">
                  <c:v>69.465824368152738</c:v>
                </c:pt>
                <c:pt idx="233">
                  <c:v>69.726509535898657</c:v>
                </c:pt>
                <c:pt idx="234">
                  <c:v>69.986897757426192</c:v>
                </c:pt>
                <c:pt idx="235">
                  <c:v>70.246989188090481</c:v>
                </c:pt>
                <c:pt idx="236">
                  <c:v>70.506783980096031</c:v>
                </c:pt>
                <c:pt idx="237">
                  <c:v>70.766282282535329</c:v>
                </c:pt>
                <c:pt idx="238">
                  <c:v>71.025484241427407</c:v>
                </c:pt>
                <c:pt idx="239">
                  <c:v>71.284389999756186</c:v>
                </c:pt>
                <c:pt idx="240">
                  <c:v>71.542999697508748</c:v>
                </c:pt>
                <c:pt idx="241">
                  <c:v>71.801313471713428</c:v>
                </c:pt>
                <c:pt idx="242">
                  <c:v>72.059331456477807</c:v>
                </c:pt>
                <c:pt idx="243">
                  <c:v>72.317053783026523</c:v>
                </c:pt>
                <c:pt idx="244">
                  <c:v>72.574480579738946</c:v>
                </c:pt>
                <c:pt idx="245">
                  <c:v>72.831611972186764</c:v>
                </c:pt>
                <c:pt idx="246">
                  <c:v>73.088448083171329</c:v>
                </c:pt>
                <c:pt idx="247">
                  <c:v>73.344989032760949</c:v>
                </c:pt>
                <c:pt idx="248">
                  <c:v>73.601234938327963</c:v>
                </c:pt>
                <c:pt idx="249">
                  <c:v>73.857185914585671</c:v>
                </c:pt>
                <c:pt idx="250">
                  <c:v>74.112842073625174</c:v>
                </c:pt>
                <c:pt idx="251">
                  <c:v>74.368203524951966</c:v>
                </c:pt>
                <c:pt idx="252">
                  <c:v>74.623270375522452</c:v>
                </c:pt>
                <c:pt idx="253">
                  <c:v>74.878042729780248</c:v>
                </c:pt>
                <c:pt idx="254">
                  <c:v>75.132520689692356</c:v>
                </c:pt>
                <c:pt idx="255">
                  <c:v>75.386704354785167</c:v>
                </c:pt>
                <c:pt idx="256">
                  <c:v>75.640593822180307</c:v>
                </c:pt>
                <c:pt idx="257">
                  <c:v>75.8941891866303</c:v>
                </c:pt>
                <c:pt idx="258">
                  <c:v>76.147490540554088</c:v>
                </c:pt>
                <c:pt idx="259">
                  <c:v>76.40049797407238</c:v>
                </c:pt>
                <c:pt idx="260">
                  <c:v>76.653211575042818</c:v>
                </c:pt>
                <c:pt idx="261">
                  <c:v>76.905631429094996</c:v>
                </c:pt>
                <c:pt idx="262">
                  <c:v>77.15775761966529</c:v>
                </c:pt>
                <c:pt idx="263">
                  <c:v>77.409590228031504</c:v>
                </c:pt>
                <c:pt idx="264">
                  <c:v>77.66112933334739</c:v>
                </c:pt>
                <c:pt idx="265">
                  <c:v>77.912375012676918</c:v>
                </c:pt>
                <c:pt idx="266">
                  <c:v>78.163327341028463</c:v>
                </c:pt>
                <c:pt idx="267">
                  <c:v>78.413986391388732</c:v>
                </c:pt>
                <c:pt idx="268">
                  <c:v>78.664352234756564</c:v>
                </c:pt>
                <c:pt idx="269">
                  <c:v>78.914424940176517</c:v>
                </c:pt>
                <c:pt idx="270">
                  <c:v>79.164204574772299</c:v>
                </c:pt>
              </c:numCache>
            </c:numRef>
          </c:xVal>
          <c:yVal>
            <c:numRef>
              <c:f>'22ft'!$G$19:$G$289</c:f>
              <c:numCache>
                <c:formatCode>General</c:formatCode>
                <c:ptCount val="271"/>
                <c:pt idx="0" formatCode="0.00">
                  <c:v>8.6666666666666607</c:v>
                </c:pt>
                <c:pt idx="1">
                  <c:v>8.6666666666666607</c:v>
                </c:pt>
                <c:pt idx="2">
                  <c:v>8.6666666666666607</c:v>
                </c:pt>
                <c:pt idx="3">
                  <c:v>8.6666666666666607</c:v>
                </c:pt>
                <c:pt idx="4">
                  <c:v>8.6666666666666607</c:v>
                </c:pt>
                <c:pt idx="5">
                  <c:v>8.6666666666666607</c:v>
                </c:pt>
                <c:pt idx="6">
                  <c:v>8.6666666666666607</c:v>
                </c:pt>
                <c:pt idx="7">
                  <c:v>8.6666666666666607</c:v>
                </c:pt>
                <c:pt idx="8">
                  <c:v>8.6666666666666607</c:v>
                </c:pt>
                <c:pt idx="9">
                  <c:v>8.6666666666666607</c:v>
                </c:pt>
                <c:pt idx="10">
                  <c:v>8.6666666666666607</c:v>
                </c:pt>
                <c:pt idx="11">
                  <c:v>8.6666666666666607</c:v>
                </c:pt>
                <c:pt idx="12">
                  <c:v>8.6666666666666607</c:v>
                </c:pt>
                <c:pt idx="13">
                  <c:v>8.6666666666666607</c:v>
                </c:pt>
                <c:pt idx="14">
                  <c:v>8.6666666666666607</c:v>
                </c:pt>
                <c:pt idx="15">
                  <c:v>8.6666666666666607</c:v>
                </c:pt>
                <c:pt idx="16">
                  <c:v>8.6666666666666607</c:v>
                </c:pt>
                <c:pt idx="17">
                  <c:v>8.6666666666666607</c:v>
                </c:pt>
                <c:pt idx="18">
                  <c:v>8.6666666666666607</c:v>
                </c:pt>
                <c:pt idx="19">
                  <c:v>8.6666666666666607</c:v>
                </c:pt>
                <c:pt idx="20">
                  <c:v>8.6666666666666607</c:v>
                </c:pt>
                <c:pt idx="21">
                  <c:v>8.6666666666666607</c:v>
                </c:pt>
                <c:pt idx="22">
                  <c:v>8.6666666666666607</c:v>
                </c:pt>
                <c:pt idx="23">
                  <c:v>8.6666666666666607</c:v>
                </c:pt>
                <c:pt idx="24">
                  <c:v>8.6666666666666607</c:v>
                </c:pt>
                <c:pt idx="25">
                  <c:v>8.6666666666666607</c:v>
                </c:pt>
                <c:pt idx="26">
                  <c:v>8.6666666666666607</c:v>
                </c:pt>
                <c:pt idx="27">
                  <c:v>8.6666666666666607</c:v>
                </c:pt>
                <c:pt idx="28">
                  <c:v>8.6666666666666607</c:v>
                </c:pt>
                <c:pt idx="29">
                  <c:v>8.6666666666666607</c:v>
                </c:pt>
                <c:pt idx="30">
                  <c:v>8.6666666666666607</c:v>
                </c:pt>
                <c:pt idx="31">
                  <c:v>8.6666666666666607</c:v>
                </c:pt>
                <c:pt idx="32">
                  <c:v>8.6666666666666607</c:v>
                </c:pt>
                <c:pt idx="33">
                  <c:v>8.6666666666666607</c:v>
                </c:pt>
                <c:pt idx="34">
                  <c:v>8.6666666666666607</c:v>
                </c:pt>
                <c:pt idx="35">
                  <c:v>8.6666666666666607</c:v>
                </c:pt>
                <c:pt idx="36">
                  <c:v>8.6666666666666607</c:v>
                </c:pt>
                <c:pt idx="37">
                  <c:v>8.6666666666666607</c:v>
                </c:pt>
                <c:pt idx="38">
                  <c:v>8.6666666666666607</c:v>
                </c:pt>
                <c:pt idx="39">
                  <c:v>8.6666666666666607</c:v>
                </c:pt>
                <c:pt idx="40">
                  <c:v>8.6666666666666607</c:v>
                </c:pt>
                <c:pt idx="41">
                  <c:v>8.6666666666666607</c:v>
                </c:pt>
                <c:pt idx="42">
                  <c:v>8.6666666666666607</c:v>
                </c:pt>
                <c:pt idx="43">
                  <c:v>8.6666666666666607</c:v>
                </c:pt>
                <c:pt idx="44">
                  <c:v>8.6666666666666607</c:v>
                </c:pt>
                <c:pt idx="45">
                  <c:v>8.6666666666666607</c:v>
                </c:pt>
                <c:pt idx="46">
                  <c:v>8.6666666666666607</c:v>
                </c:pt>
                <c:pt idx="47">
                  <c:v>8.6666666666666607</c:v>
                </c:pt>
                <c:pt idx="48">
                  <c:v>8.6666666666666607</c:v>
                </c:pt>
                <c:pt idx="49">
                  <c:v>8.6666666666666607</c:v>
                </c:pt>
                <c:pt idx="50">
                  <c:v>8.6666666666666607</c:v>
                </c:pt>
                <c:pt idx="51">
                  <c:v>8.6666666666666607</c:v>
                </c:pt>
                <c:pt idx="52">
                  <c:v>8.6666666666666607</c:v>
                </c:pt>
                <c:pt idx="53">
                  <c:v>8.6666666666666607</c:v>
                </c:pt>
                <c:pt idx="54">
                  <c:v>8.6666666666666607</c:v>
                </c:pt>
                <c:pt idx="55">
                  <c:v>8.6666666666666607</c:v>
                </c:pt>
                <c:pt idx="56">
                  <c:v>8.6666666666666607</c:v>
                </c:pt>
                <c:pt idx="57">
                  <c:v>8.6666666666666607</c:v>
                </c:pt>
                <c:pt idx="58">
                  <c:v>8.6666666666666607</c:v>
                </c:pt>
                <c:pt idx="59">
                  <c:v>8.6666666666666607</c:v>
                </c:pt>
                <c:pt idx="60">
                  <c:v>8.6666666666666607</c:v>
                </c:pt>
                <c:pt idx="61">
                  <c:v>8.6666666666666607</c:v>
                </c:pt>
                <c:pt idx="62">
                  <c:v>8.6666666666666607</c:v>
                </c:pt>
                <c:pt idx="63">
                  <c:v>8.6666666666666607</c:v>
                </c:pt>
                <c:pt idx="64">
                  <c:v>8.6666666666666607</c:v>
                </c:pt>
                <c:pt idx="65">
                  <c:v>8.6666666666666607</c:v>
                </c:pt>
                <c:pt idx="66">
                  <c:v>8.6666666666666607</c:v>
                </c:pt>
                <c:pt idx="67">
                  <c:v>8.6666666666666607</c:v>
                </c:pt>
                <c:pt idx="68">
                  <c:v>8.6666666666666607</c:v>
                </c:pt>
                <c:pt idx="69">
                  <c:v>8.6666666666666607</c:v>
                </c:pt>
                <c:pt idx="70">
                  <c:v>8.6666666666666607</c:v>
                </c:pt>
                <c:pt idx="71">
                  <c:v>8.6666666666666607</c:v>
                </c:pt>
                <c:pt idx="72">
                  <c:v>8.6666666666666607</c:v>
                </c:pt>
                <c:pt idx="73">
                  <c:v>8.6666666666666607</c:v>
                </c:pt>
                <c:pt idx="74">
                  <c:v>8.6666666666666607</c:v>
                </c:pt>
                <c:pt idx="75">
                  <c:v>8.6666666666666607</c:v>
                </c:pt>
                <c:pt idx="76">
                  <c:v>8.6666666666666607</c:v>
                </c:pt>
                <c:pt idx="77">
                  <c:v>8.6666666666666607</c:v>
                </c:pt>
                <c:pt idx="78">
                  <c:v>8.6666666666666607</c:v>
                </c:pt>
                <c:pt idx="79">
                  <c:v>8.6666666666666607</c:v>
                </c:pt>
                <c:pt idx="80">
                  <c:v>8.6666666666666607</c:v>
                </c:pt>
                <c:pt idx="81">
                  <c:v>8.6666666666666607</c:v>
                </c:pt>
                <c:pt idx="82">
                  <c:v>8.6666666666666607</c:v>
                </c:pt>
                <c:pt idx="83">
                  <c:v>8.6666666666666607</c:v>
                </c:pt>
                <c:pt idx="84">
                  <c:v>8.6666666666666607</c:v>
                </c:pt>
                <c:pt idx="85">
                  <c:v>8.6666666666666607</c:v>
                </c:pt>
                <c:pt idx="86">
                  <c:v>8.6666666666666607</c:v>
                </c:pt>
                <c:pt idx="87">
                  <c:v>8.6666666666666607</c:v>
                </c:pt>
                <c:pt idx="88">
                  <c:v>8.6666666666666607</c:v>
                </c:pt>
                <c:pt idx="89">
                  <c:v>8.6666666666666607</c:v>
                </c:pt>
                <c:pt idx="90">
                  <c:v>8.6666666666666607</c:v>
                </c:pt>
                <c:pt idx="91">
                  <c:v>8.6666666666666607</c:v>
                </c:pt>
                <c:pt idx="92">
                  <c:v>8.6666666666666607</c:v>
                </c:pt>
                <c:pt idx="93">
                  <c:v>8.6666666666666607</c:v>
                </c:pt>
                <c:pt idx="94">
                  <c:v>8.6666666666666607</c:v>
                </c:pt>
                <c:pt idx="95">
                  <c:v>8.6666666666666607</c:v>
                </c:pt>
                <c:pt idx="96">
                  <c:v>8.6666666666666607</c:v>
                </c:pt>
                <c:pt idx="97">
                  <c:v>8.6666666666666607</c:v>
                </c:pt>
                <c:pt idx="98">
                  <c:v>8.6666666666666607</c:v>
                </c:pt>
                <c:pt idx="99">
                  <c:v>8.6666666666666607</c:v>
                </c:pt>
                <c:pt idx="100">
                  <c:v>8.6666666666666607</c:v>
                </c:pt>
                <c:pt idx="101">
                  <c:v>8.6666666666666607</c:v>
                </c:pt>
                <c:pt idx="102">
                  <c:v>8.6666666666666607</c:v>
                </c:pt>
                <c:pt idx="103">
                  <c:v>8.6666666666666607</c:v>
                </c:pt>
                <c:pt idx="104">
                  <c:v>8.6666666666666607</c:v>
                </c:pt>
                <c:pt idx="105">
                  <c:v>8.6666666666666607</c:v>
                </c:pt>
                <c:pt idx="106">
                  <c:v>8.6666666666666607</c:v>
                </c:pt>
                <c:pt idx="107">
                  <c:v>8.6666666666666607</c:v>
                </c:pt>
                <c:pt idx="108">
                  <c:v>8.6666666666666607</c:v>
                </c:pt>
                <c:pt idx="109">
                  <c:v>8.6666666666666607</c:v>
                </c:pt>
                <c:pt idx="110">
                  <c:v>8.6666666666666607</c:v>
                </c:pt>
                <c:pt idx="111">
                  <c:v>8.6666666666666607</c:v>
                </c:pt>
                <c:pt idx="112">
                  <c:v>8.6666666666666607</c:v>
                </c:pt>
                <c:pt idx="113">
                  <c:v>8.6666666666666607</c:v>
                </c:pt>
                <c:pt idx="114">
                  <c:v>8.6666666666666607</c:v>
                </c:pt>
                <c:pt idx="115">
                  <c:v>8.6666666666666607</c:v>
                </c:pt>
                <c:pt idx="116">
                  <c:v>8.6666666666666607</c:v>
                </c:pt>
                <c:pt idx="117">
                  <c:v>8.6666666666666607</c:v>
                </c:pt>
                <c:pt idx="118">
                  <c:v>8.6666666666666607</c:v>
                </c:pt>
                <c:pt idx="119">
                  <c:v>8.6666666666666607</c:v>
                </c:pt>
                <c:pt idx="120">
                  <c:v>8.6666666666666607</c:v>
                </c:pt>
                <c:pt idx="121">
                  <c:v>8.6666666666666607</c:v>
                </c:pt>
                <c:pt idx="122">
                  <c:v>8.6666666666666607</c:v>
                </c:pt>
                <c:pt idx="123">
                  <c:v>8.6666666666666607</c:v>
                </c:pt>
                <c:pt idx="124">
                  <c:v>8.6666666666666607</c:v>
                </c:pt>
                <c:pt idx="125">
                  <c:v>8.6666666666666607</c:v>
                </c:pt>
                <c:pt idx="126">
                  <c:v>8.6666666666666607</c:v>
                </c:pt>
                <c:pt idx="127">
                  <c:v>8.6666666666666607</c:v>
                </c:pt>
                <c:pt idx="128">
                  <c:v>8.6666666666666607</c:v>
                </c:pt>
                <c:pt idx="129">
                  <c:v>8.6666666666666607</c:v>
                </c:pt>
                <c:pt idx="130">
                  <c:v>8.6666666666666607</c:v>
                </c:pt>
                <c:pt idx="131">
                  <c:v>8.6666666666666607</c:v>
                </c:pt>
                <c:pt idx="132">
                  <c:v>8.6666666666666607</c:v>
                </c:pt>
                <c:pt idx="133">
                  <c:v>8.6666666666666607</c:v>
                </c:pt>
                <c:pt idx="134">
                  <c:v>8.6666666666666607</c:v>
                </c:pt>
                <c:pt idx="135">
                  <c:v>8.6666666666666607</c:v>
                </c:pt>
                <c:pt idx="136">
                  <c:v>8.6666666666666607</c:v>
                </c:pt>
                <c:pt idx="137">
                  <c:v>8.6666666666666607</c:v>
                </c:pt>
                <c:pt idx="138">
                  <c:v>8.6666666666666607</c:v>
                </c:pt>
                <c:pt idx="139">
                  <c:v>8.6666666666666607</c:v>
                </c:pt>
                <c:pt idx="140">
                  <c:v>8.6666666666666607</c:v>
                </c:pt>
                <c:pt idx="141">
                  <c:v>8.6666666666666607</c:v>
                </c:pt>
                <c:pt idx="142">
                  <c:v>8.6666666666666607</c:v>
                </c:pt>
                <c:pt idx="143">
                  <c:v>8.6666666666666607</c:v>
                </c:pt>
                <c:pt idx="144">
                  <c:v>8.6666666666666607</c:v>
                </c:pt>
                <c:pt idx="145">
                  <c:v>8.6666666666666607</c:v>
                </c:pt>
                <c:pt idx="146">
                  <c:v>8.6666666666666607</c:v>
                </c:pt>
                <c:pt idx="147">
                  <c:v>8.6666666666666607</c:v>
                </c:pt>
                <c:pt idx="148">
                  <c:v>8.6666666666666607</c:v>
                </c:pt>
                <c:pt idx="149">
                  <c:v>8.6666666666666607</c:v>
                </c:pt>
                <c:pt idx="150">
                  <c:v>8.6666666666666607</c:v>
                </c:pt>
                <c:pt idx="151">
                  <c:v>8.6666666666666607</c:v>
                </c:pt>
                <c:pt idx="152">
                  <c:v>8.6666666666666607</c:v>
                </c:pt>
                <c:pt idx="153">
                  <c:v>8.6666666666666607</c:v>
                </c:pt>
                <c:pt idx="154">
                  <c:v>8.6666666666666607</c:v>
                </c:pt>
                <c:pt idx="155">
                  <c:v>8.6666666666666607</c:v>
                </c:pt>
                <c:pt idx="156">
                  <c:v>8.6666666666666607</c:v>
                </c:pt>
                <c:pt idx="157">
                  <c:v>8.6666666666666607</c:v>
                </c:pt>
                <c:pt idx="158">
                  <c:v>8.6666666666666607</c:v>
                </c:pt>
                <c:pt idx="159">
                  <c:v>8.6666666666666607</c:v>
                </c:pt>
                <c:pt idx="160">
                  <c:v>8.6666666666666607</c:v>
                </c:pt>
                <c:pt idx="161">
                  <c:v>8.6666666666666607</c:v>
                </c:pt>
                <c:pt idx="162">
                  <c:v>8.6666666666666607</c:v>
                </c:pt>
                <c:pt idx="163">
                  <c:v>8.6666666666666607</c:v>
                </c:pt>
                <c:pt idx="164">
                  <c:v>8.6666666666666607</c:v>
                </c:pt>
                <c:pt idx="165">
                  <c:v>8.6666666666666607</c:v>
                </c:pt>
                <c:pt idx="166">
                  <c:v>8.6666666666666607</c:v>
                </c:pt>
                <c:pt idx="167">
                  <c:v>8.6666666666666607</c:v>
                </c:pt>
                <c:pt idx="168">
                  <c:v>8.6666666666666607</c:v>
                </c:pt>
                <c:pt idx="169">
                  <c:v>8.6666666666666607</c:v>
                </c:pt>
                <c:pt idx="170">
                  <c:v>8.6666666666666607</c:v>
                </c:pt>
                <c:pt idx="171">
                  <c:v>8.6666666666666607</c:v>
                </c:pt>
                <c:pt idx="172">
                  <c:v>8.6666666666666607</c:v>
                </c:pt>
                <c:pt idx="173">
                  <c:v>8.6666666666666607</c:v>
                </c:pt>
                <c:pt idx="174">
                  <c:v>8.6666666666666607</c:v>
                </c:pt>
                <c:pt idx="175">
                  <c:v>8.6666666666666607</c:v>
                </c:pt>
                <c:pt idx="176">
                  <c:v>8.6666666666666607</c:v>
                </c:pt>
                <c:pt idx="177">
                  <c:v>8.6666666666666607</c:v>
                </c:pt>
                <c:pt idx="178">
                  <c:v>8.6666666666666607</c:v>
                </c:pt>
                <c:pt idx="179">
                  <c:v>8.6666666666666607</c:v>
                </c:pt>
                <c:pt idx="180">
                  <c:v>8.6666666666666607</c:v>
                </c:pt>
                <c:pt idx="181">
                  <c:v>8.6666666666666607</c:v>
                </c:pt>
                <c:pt idx="182">
                  <c:v>8.6666666666666607</c:v>
                </c:pt>
                <c:pt idx="183">
                  <c:v>8.6666666666666607</c:v>
                </c:pt>
                <c:pt idx="184">
                  <c:v>8.6666666666666607</c:v>
                </c:pt>
                <c:pt idx="185">
                  <c:v>8.6666666666666607</c:v>
                </c:pt>
                <c:pt idx="186">
                  <c:v>8.6666666666666607</c:v>
                </c:pt>
                <c:pt idx="187">
                  <c:v>8.6666666666666607</c:v>
                </c:pt>
                <c:pt idx="188">
                  <c:v>8.6666666666666607</c:v>
                </c:pt>
                <c:pt idx="189">
                  <c:v>8.6666666666666607</c:v>
                </c:pt>
                <c:pt idx="190">
                  <c:v>8.6666666666666607</c:v>
                </c:pt>
                <c:pt idx="191">
                  <c:v>8.6666666666666607</c:v>
                </c:pt>
                <c:pt idx="192">
                  <c:v>8.6666666666666607</c:v>
                </c:pt>
                <c:pt idx="193">
                  <c:v>8.6666666666666607</c:v>
                </c:pt>
                <c:pt idx="194">
                  <c:v>8.6666666666666607</c:v>
                </c:pt>
                <c:pt idx="195">
                  <c:v>8.6666666666666607</c:v>
                </c:pt>
                <c:pt idx="196">
                  <c:v>8.6666666666666607</c:v>
                </c:pt>
                <c:pt idx="197">
                  <c:v>8.6666666666666607</c:v>
                </c:pt>
                <c:pt idx="198">
                  <c:v>8.6666666666666607</c:v>
                </c:pt>
                <c:pt idx="199">
                  <c:v>8.6666666666666607</c:v>
                </c:pt>
                <c:pt idx="200">
                  <c:v>8.6666666666666607</c:v>
                </c:pt>
                <c:pt idx="201">
                  <c:v>8.6666666666666607</c:v>
                </c:pt>
                <c:pt idx="202">
                  <c:v>8.6666666666666607</c:v>
                </c:pt>
                <c:pt idx="203">
                  <c:v>8.6666666666666607</c:v>
                </c:pt>
                <c:pt idx="204">
                  <c:v>8.6666666666666607</c:v>
                </c:pt>
                <c:pt idx="205">
                  <c:v>8.6666666666666607</c:v>
                </c:pt>
                <c:pt idx="206">
                  <c:v>8.6666666666666607</c:v>
                </c:pt>
                <c:pt idx="207">
                  <c:v>8.6666666666666607</c:v>
                </c:pt>
                <c:pt idx="208">
                  <c:v>8.6666666666666607</c:v>
                </c:pt>
                <c:pt idx="209">
                  <c:v>8.6666666666666607</c:v>
                </c:pt>
                <c:pt idx="210">
                  <c:v>8.6666666666666607</c:v>
                </c:pt>
                <c:pt idx="211">
                  <c:v>8.6666666666666607</c:v>
                </c:pt>
                <c:pt idx="212">
                  <c:v>8.6666666666666607</c:v>
                </c:pt>
                <c:pt idx="213">
                  <c:v>8.6666666666666607</c:v>
                </c:pt>
                <c:pt idx="214">
                  <c:v>8.6666666666666607</c:v>
                </c:pt>
                <c:pt idx="215">
                  <c:v>8.6666666666666607</c:v>
                </c:pt>
                <c:pt idx="216">
                  <c:v>8.6666666666666607</c:v>
                </c:pt>
                <c:pt idx="217">
                  <c:v>8.6666666666666607</c:v>
                </c:pt>
                <c:pt idx="218">
                  <c:v>8.6666666666666607</c:v>
                </c:pt>
                <c:pt idx="219">
                  <c:v>8.6666666666666607</c:v>
                </c:pt>
                <c:pt idx="220">
                  <c:v>8.6666666666666607</c:v>
                </c:pt>
                <c:pt idx="221">
                  <c:v>8.6666666666666607</c:v>
                </c:pt>
                <c:pt idx="222">
                  <c:v>8.6666666666666607</c:v>
                </c:pt>
                <c:pt idx="223">
                  <c:v>8.6666666666666607</c:v>
                </c:pt>
                <c:pt idx="224">
                  <c:v>8.6666666666666607</c:v>
                </c:pt>
                <c:pt idx="225">
                  <c:v>8.6666666666666607</c:v>
                </c:pt>
                <c:pt idx="226">
                  <c:v>8.6666666666666607</c:v>
                </c:pt>
                <c:pt idx="227">
                  <c:v>8.6666666666666607</c:v>
                </c:pt>
                <c:pt idx="228">
                  <c:v>8.6666666666666607</c:v>
                </c:pt>
                <c:pt idx="229">
                  <c:v>8.6666666666666607</c:v>
                </c:pt>
                <c:pt idx="230">
                  <c:v>8.6666666666666607</c:v>
                </c:pt>
                <c:pt idx="231">
                  <c:v>8.6666666666666607</c:v>
                </c:pt>
                <c:pt idx="232">
                  <c:v>8.6666666666666607</c:v>
                </c:pt>
                <c:pt idx="233">
                  <c:v>8.6666666666666607</c:v>
                </c:pt>
                <c:pt idx="234">
                  <c:v>8.6666666666666607</c:v>
                </c:pt>
                <c:pt idx="235">
                  <c:v>8.6666666666666607</c:v>
                </c:pt>
                <c:pt idx="236">
                  <c:v>8.6666666666666607</c:v>
                </c:pt>
                <c:pt idx="237">
                  <c:v>8.6666666666666607</c:v>
                </c:pt>
                <c:pt idx="238">
                  <c:v>8.6666666666666607</c:v>
                </c:pt>
                <c:pt idx="239">
                  <c:v>8.6666666666666607</c:v>
                </c:pt>
                <c:pt idx="240">
                  <c:v>8.6666666666666607</c:v>
                </c:pt>
                <c:pt idx="241">
                  <c:v>8.6666666666666607</c:v>
                </c:pt>
                <c:pt idx="242">
                  <c:v>8.6666666666666607</c:v>
                </c:pt>
                <c:pt idx="243">
                  <c:v>8.6666666666666607</c:v>
                </c:pt>
                <c:pt idx="244">
                  <c:v>8.6666666666666607</c:v>
                </c:pt>
                <c:pt idx="245">
                  <c:v>8.6666666666666607</c:v>
                </c:pt>
                <c:pt idx="246">
                  <c:v>8.6666666666666607</c:v>
                </c:pt>
                <c:pt idx="247">
                  <c:v>8.6666666666666607</c:v>
                </c:pt>
                <c:pt idx="248">
                  <c:v>8.6666666666666607</c:v>
                </c:pt>
                <c:pt idx="249">
                  <c:v>8.6666666666666607</c:v>
                </c:pt>
                <c:pt idx="250">
                  <c:v>8.6666666666666607</c:v>
                </c:pt>
                <c:pt idx="251">
                  <c:v>8.6666666666666607</c:v>
                </c:pt>
                <c:pt idx="252">
                  <c:v>8.6666666666666607</c:v>
                </c:pt>
                <c:pt idx="253">
                  <c:v>8.6666666666666607</c:v>
                </c:pt>
                <c:pt idx="254">
                  <c:v>8.6666666666666607</c:v>
                </c:pt>
                <c:pt idx="255">
                  <c:v>8.6666666666666607</c:v>
                </c:pt>
                <c:pt idx="256">
                  <c:v>8.6666666666666607</c:v>
                </c:pt>
                <c:pt idx="257">
                  <c:v>8.6666666666666607</c:v>
                </c:pt>
                <c:pt idx="258">
                  <c:v>8.6666666666666607</c:v>
                </c:pt>
                <c:pt idx="259">
                  <c:v>8.6666666666666607</c:v>
                </c:pt>
                <c:pt idx="260">
                  <c:v>8.6666666666666607</c:v>
                </c:pt>
                <c:pt idx="261">
                  <c:v>8.6666666666666607</c:v>
                </c:pt>
                <c:pt idx="262">
                  <c:v>8.6666666666666607</c:v>
                </c:pt>
                <c:pt idx="263">
                  <c:v>8.6666666666666607</c:v>
                </c:pt>
                <c:pt idx="264">
                  <c:v>8.6666666666666607</c:v>
                </c:pt>
                <c:pt idx="265">
                  <c:v>8.6666666666666607</c:v>
                </c:pt>
                <c:pt idx="266">
                  <c:v>8.6666666666666607</c:v>
                </c:pt>
                <c:pt idx="267">
                  <c:v>8.6666666666666607</c:v>
                </c:pt>
                <c:pt idx="268">
                  <c:v>8.6666666666666607</c:v>
                </c:pt>
                <c:pt idx="269">
                  <c:v>8.6666666666666607</c:v>
                </c:pt>
                <c:pt idx="270">
                  <c:v>8.6666666666666607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0.34562507886843402</c:v>
                </c:pt>
                <c:pt idx="2">
                  <c:v>0.69074168658411894</c:v>
                </c:pt>
                <c:pt idx="3">
                  <c:v>1.0353519207020474</c:v>
                </c:pt>
                <c:pt idx="4">
                  <c:v>1.3794578636171262</c:v>
                </c:pt>
                <c:pt idx="5">
                  <c:v>1.7230615826598932</c:v>
                </c:pt>
                <c:pt idx="6">
                  <c:v>2.0661651301912358</c:v>
                </c:pt>
                <c:pt idx="7">
                  <c:v>2.408770543696126</c:v>
                </c:pt>
                <c:pt idx="8">
                  <c:v>2.7508798458763821</c:v>
                </c:pt>
                <c:pt idx="9">
                  <c:v>3.0924950447424746</c:v>
                </c:pt>
                <c:pt idx="10">
                  <c:v>3.4336181337043863</c:v>
                </c:pt>
                <c:pt idx="11">
                  <c:v>3.7742510916615388</c:v>
                </c:pt>
                <c:pt idx="12">
                  <c:v>4.1143958830918024</c:v>
                </c:pt>
                <c:pt idx="13">
                  <c:v>4.4540544581395967</c:v>
                </c:pt>
                <c:pt idx="14">
                  <c:v>4.7932287527030981</c:v>
                </c:pt>
                <c:pt idx="15">
                  <c:v>5.1319206885205659</c:v>
                </c:pt>
                <c:pt idx="16">
                  <c:v>5.4701321732557986</c:v>
                </c:pt>
                <c:pt idx="17">
                  <c:v>5.8078651005827311</c:v>
                </c:pt>
                <c:pt idx="18">
                  <c:v>6.1451213502691902</c:v>
                </c:pt>
                <c:pt idx="19">
                  <c:v>6.4819027882598128</c:v>
                </c:pt>
                <c:pt idx="20">
                  <c:v>6.8182112667581443</c:v>
                </c:pt>
                <c:pt idx="21">
                  <c:v>7.1540486243079275</c:v>
                </c:pt>
                <c:pt idx="22">
                  <c:v>7.489416685873592</c:v>
                </c:pt>
                <c:pt idx="23">
                  <c:v>7.8243172629199567</c:v>
                </c:pt>
                <c:pt idx="24">
                  <c:v>8.1587521534911556</c:v>
                </c:pt>
                <c:pt idx="25">
                  <c:v>8.4927231422888045</c:v>
                </c:pt>
                <c:pt idx="26">
                  <c:v>8.8262320007494068</c:v>
                </c:pt>
                <c:pt idx="27">
                  <c:v>9.1592804871210234</c:v>
                </c:pt>
                <c:pt idx="28">
                  <c:v>9.4918703465392067</c:v>
                </c:pt>
                <c:pt idx="29">
                  <c:v>9.8240033111022171</c:v>
                </c:pt>
                <c:pt idx="30">
                  <c:v>10.155681099945529</c:v>
                </c:pt>
                <c:pt idx="31">
                  <c:v>10.486905419315638</c:v>
                </c:pt>
                <c:pt idx="32">
                  <c:v>10.817677962643181</c:v>
                </c:pt>
                <c:pt idx="33">
                  <c:v>11.148000410615374</c:v>
                </c:pt>
                <c:pt idx="34">
                  <c:v>11.477874431247786</c:v>
                </c:pt>
                <c:pt idx="35">
                  <c:v>11.807301679955453</c:v>
                </c:pt>
                <c:pt idx="36">
                  <c:v>12.136283799623348</c:v>
                </c:pt>
                <c:pt idx="37">
                  <c:v>12.464822420676212</c:v>
                </c:pt>
                <c:pt idx="38">
                  <c:v>12.792919161147758</c:v>
                </c:pt>
                <c:pt idx="39">
                  <c:v>13.120575626749252</c:v>
                </c:pt>
                <c:pt idx="40">
                  <c:v>13.447793410937502</c:v>
                </c:pt>
                <c:pt idx="41">
                  <c:v>13.774574094982226</c:v>
                </c:pt>
                <c:pt idx="42">
                  <c:v>14.100919248032859</c:v>
                </c:pt>
                <c:pt idx="43">
                  <c:v>14.426830427184758</c:v>
                </c:pt>
                <c:pt idx="44">
                  <c:v>14.75230917754485</c:v>
                </c:pt>
                <c:pt idx="45">
                  <c:v>15.077357032296721</c:v>
                </c:pt>
                <c:pt idx="46">
                  <c:v>15.401975512765146</c:v>
                </c:pt>
                <c:pt idx="47">
                  <c:v>15.726166128480088</c:v>
                </c:pt>
                <c:pt idx="48">
                  <c:v>16.049930377240159</c:v>
                </c:pt>
                <c:pt idx="49">
                  <c:v>16.373269745175559</c:v>
                </c:pt>
                <c:pt idx="50">
                  <c:v>16.696185706810503</c:v>
                </c:pt>
                <c:pt idx="51">
                  <c:v>17.018679725125139</c:v>
                </c:pt>
                <c:pt idx="52">
                  <c:v>17.340753251616974</c:v>
                </c:pt>
                <c:pt idx="53">
                  <c:v>17.662407726361813</c:v>
                </c:pt>
                <c:pt idx="54">
                  <c:v>17.98364457807422</c:v>
                </c:pt>
                <c:pt idx="55">
                  <c:v>18.304465224167494</c:v>
                </c:pt>
                <c:pt idx="56">
                  <c:v>18.62487107081321</c:v>
                </c:pt>
                <c:pt idx="57">
                  <c:v>18.944863513000286</c:v>
                </c:pt>
                <c:pt idx="58">
                  <c:v>19.264443934593615</c:v>
                </c:pt>
                <c:pt idx="59">
                  <c:v>19.583613708392253</c:v>
                </c:pt>
                <c:pt idx="60">
                  <c:v>19.902374196187186</c:v>
                </c:pt>
                <c:pt idx="61">
                  <c:v>20.220726748818674</c:v>
                </c:pt>
                <c:pt idx="62">
                  <c:v>20.538672706233189</c:v>
                </c:pt>
                <c:pt idx="63">
                  <c:v>20.856213397539932</c:v>
                </c:pt>
                <c:pt idx="64">
                  <c:v>21.173350141066976</c:v>
                </c:pt>
                <c:pt idx="65">
                  <c:v>21.490084244417002</c:v>
                </c:pt>
                <c:pt idx="66">
                  <c:v>21.806417004522668</c:v>
                </c:pt>
                <c:pt idx="67">
                  <c:v>22.122349707701598</c:v>
                </c:pt>
                <c:pt idx="68">
                  <c:v>22.437883629711013</c:v>
                </c:pt>
                <c:pt idx="69">
                  <c:v>22.753020035801992</c:v>
                </c:pt>
                <c:pt idx="70">
                  <c:v>23.067760180773391</c:v>
                </c:pt>
                <c:pt idx="71">
                  <c:v>23.382105309025423</c:v>
                </c:pt>
                <c:pt idx="72">
                  <c:v>23.696056654612903</c:v>
                </c:pt>
                <c:pt idx="73">
                  <c:v>24.009615441298148</c:v>
                </c:pt>
                <c:pt idx="74">
                  <c:v>24.322782882603583</c:v>
                </c:pt>
                <c:pt idx="75">
                  <c:v>24.635560181864005</c:v>
                </c:pt>
                <c:pt idx="76">
                  <c:v>24.947948532278563</c:v>
                </c:pt>
                <c:pt idx="77">
                  <c:v>25.259949116962435</c:v>
                </c:pt>
                <c:pt idx="78">
                  <c:v>25.571563108998191</c:v>
                </c:pt>
                <c:pt idx="79">
                  <c:v>25.882791671486906</c:v>
                </c:pt>
                <c:pt idx="80">
                  <c:v>26.193635957598957</c:v>
                </c:pt>
                <c:pt idx="81">
                  <c:v>26.504097110624571</c:v>
                </c:pt>
                <c:pt idx="82">
                  <c:v>26.814176264024102</c:v>
                </c:pt>
                <c:pt idx="83">
                  <c:v>27.123874541478049</c:v>
                </c:pt>
                <c:pt idx="84">
                  <c:v>27.433193056936808</c:v>
                </c:pt>
                <c:pt idx="85">
                  <c:v>27.742132914670197</c:v>
                </c:pt>
                <c:pt idx="86">
                  <c:v>28.050695209316736</c:v>
                </c:pt>
                <c:pt idx="87">
                  <c:v>28.358881025932671</c:v>
                </c:pt>
                <c:pt idx="88">
                  <c:v>28.666691440040811</c:v>
                </c:pt>
                <c:pt idx="89">
                  <c:v>28.974127517679104</c:v>
                </c:pt>
                <c:pt idx="90">
                  <c:v>29.281190315449013</c:v>
                </c:pt>
                <c:pt idx="91">
                  <c:v>29.587880880563688</c:v>
                </c:pt>
                <c:pt idx="92">
                  <c:v>29.894200250895924</c:v>
                </c:pt>
                <c:pt idx="93">
                  <c:v>30.200149455025922</c:v>
                </c:pt>
                <c:pt idx="94">
                  <c:v>30.505729512288859</c:v>
                </c:pt>
                <c:pt idx="95">
                  <c:v>30.810941432822275</c:v>
                </c:pt>
                <c:pt idx="96">
                  <c:v>31.115786217613273</c:v>
                </c:pt>
                <c:pt idx="97">
                  <c:v>31.420264858545533</c:v>
                </c:pt>
                <c:pt idx="98">
                  <c:v>31.724378338446172</c:v>
                </c:pt>
                <c:pt idx="99">
                  <c:v>32.028127631132435</c:v>
                </c:pt>
                <c:pt idx="100">
                  <c:v>32.331513701458221</c:v>
                </c:pt>
                <c:pt idx="101">
                  <c:v>32.634537505360441</c:v>
                </c:pt>
                <c:pt idx="102">
                  <c:v>32.93719998990526</c:v>
                </c:pt>
                <c:pt idx="103">
                  <c:v>33.239502093334139</c:v>
                </c:pt>
                <c:pt idx="104">
                  <c:v>33.541444745109807</c:v>
                </c:pt>
                <c:pt idx="105">
                  <c:v>33.84302886596204</c:v>
                </c:pt>
                <c:pt idx="106">
                  <c:v>34.144255367933312</c:v>
                </c:pt>
                <c:pt idx="107">
                  <c:v>34.445125154424368</c:v>
                </c:pt>
                <c:pt idx="108">
                  <c:v>34.745639120239609</c:v>
                </c:pt>
                <c:pt idx="109">
                  <c:v>35.045798151632418</c:v>
                </c:pt>
                <c:pt idx="110">
                  <c:v>35.345603126350319</c:v>
                </c:pt>
                <c:pt idx="111">
                  <c:v>35.645054913680077</c:v>
                </c:pt>
                <c:pt idx="112">
                  <c:v>35.944154374492655</c:v>
                </c:pt>
                <c:pt idx="113">
                  <c:v>36.242902361288081</c:v>
                </c:pt>
                <c:pt idx="114">
                  <c:v>36.541299718240239</c:v>
                </c:pt>
                <c:pt idx="115">
                  <c:v>36.83934728124153</c:v>
                </c:pt>
                <c:pt idx="116">
                  <c:v>37.137045877947465</c:v>
                </c:pt>
                <c:pt idx="117">
                  <c:v>37.434396327821176</c:v>
                </c:pt>
                <c:pt idx="118">
                  <c:v>37.731399442177832</c:v>
                </c:pt>
                <c:pt idx="119">
                  <c:v>38.028056024228988</c:v>
                </c:pt>
                <c:pt idx="120">
                  <c:v>38.324366869126848</c:v>
                </c:pt>
                <c:pt idx="121">
                  <c:v>38.620332764008467</c:v>
                </c:pt>
                <c:pt idx="122">
                  <c:v>38.915954488039866</c:v>
                </c:pt>
                <c:pt idx="123">
                  <c:v>39.211232812460111</c:v>
                </c:pt>
                <c:pt idx="124">
                  <c:v>39.506168500625307</c:v>
                </c:pt>
                <c:pt idx="125">
                  <c:v>39.800762308052541</c:v>
                </c:pt>
                <c:pt idx="126">
                  <c:v>40.095014982463752</c:v>
                </c:pt>
                <c:pt idx="127">
                  <c:v>40.388927263829586</c:v>
                </c:pt>
                <c:pt idx="128">
                  <c:v>40.682499884413168</c:v>
                </c:pt>
                <c:pt idx="129">
                  <c:v>40.975733568813823</c:v>
                </c:pt>
                <c:pt idx="130">
                  <c:v>41.268629034010786</c:v>
                </c:pt>
                <c:pt idx="131">
                  <c:v>41.561186989406821</c:v>
                </c:pt>
                <c:pt idx="132">
                  <c:v>41.853408136871835</c:v>
                </c:pt>
                <c:pt idx="133">
                  <c:v>42.145293170786459</c:v>
                </c:pt>
                <c:pt idx="134">
                  <c:v>42.436842778085548</c:v>
                </c:pt>
                <c:pt idx="135">
                  <c:v>42.728057638301706</c:v>
                </c:pt>
                <c:pt idx="136">
                  <c:v>43.018938423608716</c:v>
                </c:pt>
                <c:pt idx="137">
                  <c:v>43.309485798865005</c:v>
                </c:pt>
                <c:pt idx="138">
                  <c:v>43.599700421657033</c:v>
                </c:pt>
                <c:pt idx="139">
                  <c:v>43.889582942342663</c:v>
                </c:pt>
                <c:pt idx="140">
                  <c:v>44.179134004094536</c:v>
                </c:pt>
                <c:pt idx="141">
                  <c:v>44.468354242943377</c:v>
                </c:pt>
                <c:pt idx="142">
                  <c:v>44.757244287821337</c:v>
                </c:pt>
                <c:pt idx="143">
                  <c:v>45.045804760605236</c:v>
                </c:pt>
                <c:pt idx="144">
                  <c:v>45.334036276159878</c:v>
                </c:pt>
                <c:pt idx="145">
                  <c:v>45.621939442381283</c:v>
                </c:pt>
                <c:pt idx="146">
                  <c:v>45.909514860239909</c:v>
                </c:pt>
                <c:pt idx="147">
                  <c:v>46.196763123823892</c:v>
                </c:pt>
                <c:pt idx="148">
                  <c:v>46.483684820382251</c:v>
                </c:pt>
                <c:pt idx="149">
                  <c:v>46.770280530368069</c:v>
                </c:pt>
                <c:pt idx="150">
                  <c:v>47.056550827481679</c:v>
                </c:pt>
                <c:pt idx="151">
                  <c:v>47.342496278713845</c:v>
                </c:pt>
                <c:pt idx="152">
                  <c:v>47.628117444388884</c:v>
                </c:pt>
                <c:pt idx="153">
                  <c:v>47.913414878207853</c:v>
                </c:pt>
                <c:pt idx="154">
                  <c:v>48.198389127291662</c:v>
                </c:pt>
                <c:pt idx="155">
                  <c:v>48.483040732224197</c:v>
                </c:pt>
                <c:pt idx="156">
                  <c:v>48.767370227095455</c:v>
                </c:pt>
                <c:pt idx="157">
                  <c:v>49.051378139544639</c:v>
                </c:pt>
                <c:pt idx="158">
                  <c:v>49.335064990803254</c:v>
                </c:pt>
                <c:pt idx="159">
                  <c:v>49.618431295738212</c:v>
                </c:pt>
                <c:pt idx="160">
                  <c:v>49.901477562894911</c:v>
                </c:pt>
                <c:pt idx="161">
                  <c:v>50.184204294540301</c:v>
                </c:pt>
                <c:pt idx="162">
                  <c:v>50.466611986705942</c:v>
                </c:pt>
                <c:pt idx="163">
                  <c:v>50.748701129231094</c:v>
                </c:pt>
                <c:pt idx="164">
                  <c:v>51.030472205805722</c:v>
                </c:pt>
                <c:pt idx="165">
                  <c:v>51.31192569401356</c:v>
                </c:pt>
                <c:pt idx="166">
                  <c:v>51.593062065375129</c:v>
                </c:pt>
                <c:pt idx="167">
                  <c:v>51.873881785390765</c:v>
                </c:pt>
                <c:pt idx="168">
                  <c:v>52.154385313583617</c:v>
                </c:pt>
                <c:pt idx="169">
                  <c:v>52.434573103542647</c:v>
                </c:pt>
                <c:pt idx="170">
                  <c:v>52.714445602965611</c:v>
                </c:pt>
                <c:pt idx="171">
                  <c:v>52.994003253702033</c:v>
                </c:pt>
                <c:pt idx="172">
                  <c:v>53.273246491796158</c:v>
                </c:pt>
                <c:pt idx="173">
                  <c:v>53.552175747529915</c:v>
                </c:pt>
                <c:pt idx="174">
                  <c:v>53.830791445465834</c:v>
                </c:pt>
                <c:pt idx="175">
                  <c:v>54.109094004489947</c:v>
                </c:pt>
                <c:pt idx="176">
                  <c:v>54.387083837854711</c:v>
                </c:pt>
                <c:pt idx="177">
                  <c:v>54.664761353221863</c:v>
                </c:pt>
                <c:pt idx="178">
                  <c:v>54.942126952705301</c:v>
                </c:pt>
                <c:pt idx="179">
                  <c:v>55.219181032913909</c:v>
                </c:pt>
                <c:pt idx="180">
                  <c:v>55.495923984994384</c:v>
                </c:pt>
                <c:pt idx="181">
                  <c:v>55.772356194674032</c:v>
                </c:pt>
                <c:pt idx="182">
                  <c:v>56.048478042303536</c:v>
                </c:pt>
                <c:pt idx="183">
                  <c:v>56.324289902899714</c:v>
                </c:pt>
                <c:pt idx="184">
                  <c:v>56.599792146188229</c:v>
                </c:pt>
                <c:pt idx="185">
                  <c:v>56.874985136646281</c:v>
                </c:pt>
                <c:pt idx="186">
                  <c:v>57.149869233545274</c:v>
                </c:pt>
                <c:pt idx="187">
                  <c:v>57.424444790993469</c:v>
                </c:pt>
                <c:pt idx="188">
                  <c:v>57.698712157978548</c:v>
                </c:pt>
                <c:pt idx="189">
                  <c:v>57.972671678410215</c:v>
                </c:pt>
                <c:pt idx="190">
                  <c:v>58.246323691162694</c:v>
                </c:pt>
                <c:pt idx="191">
                  <c:v>58.519668530117251</c:v>
                </c:pt>
                <c:pt idx="192">
                  <c:v>58.79270652420464</c:v>
                </c:pt>
                <c:pt idx="193">
                  <c:v>59.065437997447511</c:v>
                </c:pt>
                <c:pt idx="194">
                  <c:v>59.337863269002781</c:v>
                </c:pt>
                <c:pt idx="195">
                  <c:v>59.609982653203971</c:v>
                </c:pt>
                <c:pt idx="196">
                  <c:v>59.881796459603478</c:v>
                </c:pt>
                <c:pt idx="197">
                  <c:v>60.153304993014821</c:v>
                </c:pt>
                <c:pt idx="198">
                  <c:v>60.424508553554801</c:v>
                </c:pt>
                <c:pt idx="199">
                  <c:v>60.695407436685663</c:v>
                </c:pt>
                <c:pt idx="200">
                  <c:v>60.966001933257147</c:v>
                </c:pt>
                <c:pt idx="201">
                  <c:v>61.236292329548519</c:v>
                </c:pt>
                <c:pt idx="202">
                  <c:v>61.506278907310552</c:v>
                </c:pt>
                <c:pt idx="203">
                  <c:v>61.775961943807417</c:v>
                </c:pt>
                <c:pt idx="204">
                  <c:v>62.045341711858526</c:v>
                </c:pt>
                <c:pt idx="205">
                  <c:v>62.31441847988031</c:v>
                </c:pt>
                <c:pt idx="206">
                  <c:v>62.583192511927955</c:v>
                </c:pt>
                <c:pt idx="207">
                  <c:v>62.851664067737019</c:v>
                </c:pt>
                <c:pt idx="208">
                  <c:v>63.119833402765032</c:v>
                </c:pt>
                <c:pt idx="209">
                  <c:v>63.387700768233003</c:v>
                </c:pt>
                <c:pt idx="210">
                  <c:v>63.655266411166835</c:v>
                </c:pt>
                <c:pt idx="211">
                  <c:v>63.922530574438703</c:v>
                </c:pt>
                <c:pt idx="212">
                  <c:v>64.189493496808311</c:v>
                </c:pt>
                <c:pt idx="213">
                  <c:v>64.456155412964108</c:v>
                </c:pt>
                <c:pt idx="214">
                  <c:v>64.722516553564404</c:v>
                </c:pt>
                <c:pt idx="215">
                  <c:v>64.98857714527837</c:v>
                </c:pt>
                <c:pt idx="216">
                  <c:v>65.254337410827048</c:v>
                </c:pt>
                <c:pt idx="217">
                  <c:v>65.519797569024135</c:v>
                </c:pt>
                <c:pt idx="218">
                  <c:v>65.784957834816808</c:v>
                </c:pt>
                <c:pt idx="219">
                  <c:v>66.049818419326357</c:v>
                </c:pt>
                <c:pt idx="220">
                  <c:v>66.314379529888782</c:v>
                </c:pt>
                <c:pt idx="221">
                  <c:v>66.578641370095283</c:v>
                </c:pt>
                <c:pt idx="222">
                  <c:v>66.842604139832645</c:v>
                </c:pt>
                <c:pt idx="223">
                  <c:v>67.106268035323467</c:v>
                </c:pt>
                <c:pt idx="224">
                  <c:v>67.369633249166426</c:v>
                </c:pt>
                <c:pt idx="225">
                  <c:v>67.632699970376265</c:v>
                </c:pt>
                <c:pt idx="226">
                  <c:v>67.895468384423836</c:v>
                </c:pt>
                <c:pt idx="227">
                  <c:v>68.157938673275879</c:v>
                </c:pt>
                <c:pt idx="228">
                  <c:v>68.420111015434827</c:v>
                </c:pt>
                <c:pt idx="229">
                  <c:v>68.68198558597841</c:v>
                </c:pt>
                <c:pt idx="230">
                  <c:v>68.943562556599176</c:v>
                </c:pt>
                <c:pt idx="231">
                  <c:v>69.204842095643869</c:v>
                </c:pt>
                <c:pt idx="232">
                  <c:v>69.465824368152738</c:v>
                </c:pt>
                <c:pt idx="233">
                  <c:v>69.726509535898657</c:v>
                </c:pt>
                <c:pt idx="234">
                  <c:v>69.986897757426192</c:v>
                </c:pt>
                <c:pt idx="235">
                  <c:v>70.246989188090481</c:v>
                </c:pt>
                <c:pt idx="236">
                  <c:v>70.506783980096031</c:v>
                </c:pt>
                <c:pt idx="237">
                  <c:v>70.766282282535329</c:v>
                </c:pt>
                <c:pt idx="238">
                  <c:v>71.025484241427407</c:v>
                </c:pt>
                <c:pt idx="239">
                  <c:v>71.284389999756186</c:v>
                </c:pt>
                <c:pt idx="240">
                  <c:v>71.542999697508748</c:v>
                </c:pt>
                <c:pt idx="241">
                  <c:v>71.801313471713428</c:v>
                </c:pt>
                <c:pt idx="242">
                  <c:v>72.059331456477807</c:v>
                </c:pt>
                <c:pt idx="243">
                  <c:v>72.317053783026523</c:v>
                </c:pt>
                <c:pt idx="244">
                  <c:v>72.574480579738946</c:v>
                </c:pt>
                <c:pt idx="245">
                  <c:v>72.831611972186764</c:v>
                </c:pt>
                <c:pt idx="246">
                  <c:v>73.088448083171329</c:v>
                </c:pt>
                <c:pt idx="247">
                  <c:v>73.344989032760949</c:v>
                </c:pt>
                <c:pt idx="248">
                  <c:v>73.601234938327963</c:v>
                </c:pt>
                <c:pt idx="249">
                  <c:v>73.857185914585671</c:v>
                </c:pt>
                <c:pt idx="250">
                  <c:v>74.112842073625174</c:v>
                </c:pt>
                <c:pt idx="251">
                  <c:v>74.368203524951966</c:v>
                </c:pt>
                <c:pt idx="252">
                  <c:v>74.623270375522452</c:v>
                </c:pt>
                <c:pt idx="253">
                  <c:v>74.878042729780248</c:v>
                </c:pt>
                <c:pt idx="254">
                  <c:v>75.132520689692356</c:v>
                </c:pt>
                <c:pt idx="255">
                  <c:v>75.386704354785167</c:v>
                </c:pt>
                <c:pt idx="256">
                  <c:v>75.640593822180307</c:v>
                </c:pt>
                <c:pt idx="257">
                  <c:v>75.8941891866303</c:v>
                </c:pt>
                <c:pt idx="258">
                  <c:v>76.147490540554088</c:v>
                </c:pt>
                <c:pt idx="259">
                  <c:v>76.40049797407238</c:v>
                </c:pt>
                <c:pt idx="260">
                  <c:v>76.653211575042818</c:v>
                </c:pt>
                <c:pt idx="261">
                  <c:v>76.905631429094996</c:v>
                </c:pt>
                <c:pt idx="262">
                  <c:v>77.15775761966529</c:v>
                </c:pt>
                <c:pt idx="263">
                  <c:v>77.409590228031504</c:v>
                </c:pt>
                <c:pt idx="264">
                  <c:v>77.66112933334739</c:v>
                </c:pt>
                <c:pt idx="265">
                  <c:v>77.912375012676918</c:v>
                </c:pt>
                <c:pt idx="266">
                  <c:v>78.163327341028463</c:v>
                </c:pt>
                <c:pt idx="267">
                  <c:v>78.413986391388732</c:v>
                </c:pt>
                <c:pt idx="268">
                  <c:v>78.664352234756564</c:v>
                </c:pt>
                <c:pt idx="269">
                  <c:v>78.914424940176517</c:v>
                </c:pt>
                <c:pt idx="270">
                  <c:v>79.164204574772299</c:v>
                </c:pt>
              </c:numCache>
            </c:numRef>
          </c:xVal>
          <c:yVal>
            <c:numRef>
              <c:f>'22ft'!$H$19:$H$289</c:f>
              <c:numCache>
                <c:formatCode>General</c:formatCode>
                <c:ptCount val="271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465888"/>
        <c:axId val="643466280"/>
      </c:scatterChart>
      <c:valAx>
        <c:axId val="643465888"/>
        <c:scaling>
          <c:orientation val="minMax"/>
          <c:max val="28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43202530768697894"/>
              <c:y val="0.865290102123234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3466280"/>
        <c:crosses val="max"/>
        <c:crossBetween val="midCat"/>
        <c:majorUnit val="1"/>
      </c:valAx>
      <c:valAx>
        <c:axId val="643466280"/>
        <c:scaling>
          <c:orientation val="minMax"/>
          <c:max val="1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3465888"/>
        <c:crosses val="autoZero"/>
        <c:crossBetween val="midCat"/>
        <c:majorUnit val="1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636201999676725"/>
          <c:y val="0.94150713438322686"/>
          <c:w val="0.77558477844228413"/>
          <c:h val="4.74116450340524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5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159204</xdr:rowOff>
    </xdr:from>
    <xdr:to>
      <xdr:col>23</xdr:col>
      <xdr:colOff>85725</xdr:colOff>
      <xdr:row>60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114302</xdr:colOff>
      <xdr:row>20</xdr:row>
      <xdr:rowOff>54429</xdr:rowOff>
    </xdr:from>
    <xdr:to>
      <xdr:col>23</xdr:col>
      <xdr:colOff>95250</xdr:colOff>
      <xdr:row>61</xdr:row>
      <xdr:rowOff>54429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180951</xdr:colOff>
      <xdr:row>21</xdr:row>
      <xdr:rowOff>1</xdr:rowOff>
    </xdr:from>
    <xdr:to>
      <xdr:col>23</xdr:col>
      <xdr:colOff>176892</xdr:colOff>
      <xdr:row>61</xdr:row>
      <xdr:rowOff>81643</xdr:rowOff>
    </xdr:to>
    <xdr:graphicFrame macro="">
      <xdr:nvGraphicFramePr>
        <xdr:cNvPr id="955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21900</xdr:colOff>
      <xdr:row>59</xdr:row>
      <xdr:rowOff>63129</xdr:rowOff>
    </xdr:from>
    <xdr:to>
      <xdr:col>29</xdr:col>
      <xdr:colOff>655035</xdr:colOff>
      <xdr:row>93</xdr:row>
      <xdr:rowOff>161904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353786</xdr:colOff>
      <xdr:row>66</xdr:row>
      <xdr:rowOff>130629</xdr:rowOff>
    </xdr:from>
    <xdr:to>
      <xdr:col>33</xdr:col>
      <xdr:colOff>625927</xdr:colOff>
      <xdr:row>101</xdr:row>
      <xdr:rowOff>81643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274864</xdr:colOff>
      <xdr:row>33</xdr:row>
      <xdr:rowOff>55788</xdr:rowOff>
    </xdr:from>
    <xdr:to>
      <xdr:col>6</xdr:col>
      <xdr:colOff>659946</xdr:colOff>
      <xdr:row>50</xdr:row>
      <xdr:rowOff>46263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455837</xdr:colOff>
      <xdr:row>34</xdr:row>
      <xdr:rowOff>91167</xdr:rowOff>
    </xdr:from>
    <xdr:to>
      <xdr:col>16</xdr:col>
      <xdr:colOff>449035</xdr:colOff>
      <xdr:row>64</xdr:row>
      <xdr:rowOff>163284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20409</xdr:colOff>
      <xdr:row>34</xdr:row>
      <xdr:rowOff>77561</xdr:rowOff>
    </xdr:from>
    <xdr:to>
      <xdr:col>29</xdr:col>
      <xdr:colOff>13606</xdr:colOff>
      <xdr:row>65</xdr:row>
      <xdr:rowOff>54430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54428</xdr:colOff>
      <xdr:row>65</xdr:row>
      <xdr:rowOff>23132</xdr:rowOff>
    </xdr:from>
    <xdr:to>
      <xdr:col>9</xdr:col>
      <xdr:colOff>258535</xdr:colOff>
      <xdr:row>83</xdr:row>
      <xdr:rowOff>122465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47625</xdr:colOff>
      <xdr:row>84</xdr:row>
      <xdr:rowOff>50345</xdr:rowOff>
    </xdr:from>
    <xdr:to>
      <xdr:col>9</xdr:col>
      <xdr:colOff>272143</xdr:colOff>
      <xdr:row>101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101</xdr:row>
      <xdr:rowOff>131988</xdr:rowOff>
    </xdr:from>
    <xdr:to>
      <xdr:col>9</xdr:col>
      <xdr:colOff>272142</xdr:colOff>
      <xdr:row>118</xdr:row>
      <xdr:rowOff>99331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401410</xdr:colOff>
      <xdr:row>101</xdr:row>
      <xdr:rowOff>131988</xdr:rowOff>
    </xdr:from>
    <xdr:to>
      <xdr:col>16</xdr:col>
      <xdr:colOff>197303</xdr:colOff>
      <xdr:row>118</xdr:row>
      <xdr:rowOff>99331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633952" cy="628854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0.27859</cdr:x>
      <cdr:y>0.01211</cdr:y>
    </cdr:from>
    <cdr:to>
      <cdr:x>0.67644</cdr:x>
      <cdr:y>0.15074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413002" y="76178"/>
          <a:ext cx="3445938" cy="8720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/>
            <a:t>5053 Shooter Trajectory:</a:t>
          </a:r>
        </a:p>
        <a:p xmlns:a="http://schemas.openxmlformats.org/drawingml/2006/main">
          <a:pPr algn="ctr"/>
          <a:r>
            <a:rPr lang="en-US" sz="1600"/>
            <a:t>32</a:t>
          </a:r>
          <a:r>
            <a:rPr lang="en-US" sz="1600" baseline="0"/>
            <a:t> ft/sec, 45 degrees</a:t>
          </a:r>
          <a:endParaRPr lang="en-US" sz="1600"/>
        </a:p>
      </cdr:txBody>
    </cdr:sp>
  </cdr:relSizeAnchor>
  <cdr:relSizeAnchor xmlns:cdr="http://schemas.openxmlformats.org/drawingml/2006/chartDrawing">
    <cdr:from>
      <cdr:x>0.34409</cdr:x>
      <cdr:y>0.60161</cdr:y>
    </cdr:from>
    <cdr:to>
      <cdr:x>0.71457</cdr:x>
      <cdr:y>0.6568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980300" y="3784599"/>
          <a:ext cx="3208834" cy="34713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solidFill>
                <a:srgbClr val="FF0000"/>
              </a:solidFill>
            </a:rPr>
            <a:t>Effective range:  9.5 - 20 ft.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46"/>
  <sheetViews>
    <sheetView topLeftCell="A2" zoomScale="70" zoomScaleNormal="70" workbookViewId="0">
      <selection activeCell="D11" sqref="D11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SummaryChart!G9</f>
        <v>21.529207132252534</v>
      </c>
      <c r="D1" s="1" t="s">
        <v>17</v>
      </c>
      <c r="G1" t="s">
        <v>27</v>
      </c>
      <c r="H1" s="6" t="s">
        <v>22</v>
      </c>
      <c r="O1" s="28">
        <f>-(C6/2)/(COS(C2/180*PI())*C1)^2</f>
        <v>-9.8170808936994227</v>
      </c>
      <c r="P1" s="5" t="s">
        <v>10</v>
      </c>
    </row>
    <row r="2" spans="2:22" ht="22.5" x14ac:dyDescent="0.3">
      <c r="C2" s="24">
        <f>SummaryChart!H9</f>
        <v>86.59123411807434</v>
      </c>
      <c r="D2" s="1" t="s">
        <v>18</v>
      </c>
      <c r="G2" s="9" t="s">
        <v>23</v>
      </c>
      <c r="O2" s="28">
        <f>TAN(C2/180*PI())</f>
        <v>16.788528444632099</v>
      </c>
      <c r="P2" s="5" t="s">
        <v>12</v>
      </c>
    </row>
    <row r="3" spans="2:22" ht="22.5" x14ac:dyDescent="0.3">
      <c r="C3" s="24">
        <f>SummaryChart!J9/12</f>
        <v>1.522831174514842</v>
      </c>
      <c r="D3" s="1" t="s">
        <v>19</v>
      </c>
      <c r="G3" s="9" t="s">
        <v>28</v>
      </c>
      <c r="O3" s="28">
        <f>C3</f>
        <v>1.522831174514842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SummaryChart!I9</f>
        <v>0.83480771437404677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1.9919656553711862E-3</v>
      </c>
      <c r="C12" s="14"/>
      <c r="D12" s="15">
        <f ca="1">CELL("contents",INDIRECT("D"&amp;C13-1))</f>
        <v>0.82933171634321856</v>
      </c>
      <c r="E12" s="15">
        <f ca="1">CELL("contents",INDIRECT("E"&amp;C13-1))</f>
        <v>8.5020940529009223</v>
      </c>
      <c r="F12">
        <f ca="1">D13-D12</f>
        <v>7.467963686199397E-3</v>
      </c>
      <c r="G12">
        <f ca="1">D13-D11</f>
        <v>1.9919656553711862E-3</v>
      </c>
      <c r="H12" s="27">
        <f ca="1">G12/F12</f>
        <v>0.26673478060053868</v>
      </c>
      <c r="I12">
        <f ca="1">D13-D12</f>
        <v>7.467963686199397E-3</v>
      </c>
      <c r="J12">
        <f ca="1">E13-E12</f>
        <v>-1.4299351007522887E-3</v>
      </c>
      <c r="K12">
        <f ca="1">ATAN(J12/I12)*180/PI()</f>
        <v>-10.839561678034675</v>
      </c>
      <c r="N12" s="26">
        <f ca="1">E13-E12</f>
        <v>-1.4299351007522887E-3</v>
      </c>
      <c r="O12" s="26">
        <f ca="1">N12+E13-H12*N12</f>
        <v>8.4996155961247908</v>
      </c>
      <c r="P12">
        <f ca="1">IF(AND(G12&gt;0,G12&lt;F12),1,0)</f>
        <v>1</v>
      </c>
      <c r="Q12" s="26">
        <f ca="1">IF(P12=1,O12,O13)</f>
        <v>8.4996155961247908</v>
      </c>
    </row>
    <row r="13" spans="2:22" x14ac:dyDescent="0.2">
      <c r="B13" t="str">
        <f ca="1">CELL("address",INDEX(B20:B290,MATCH(MIN(B20:B290),B20:B290,0)))</f>
        <v>$B$130</v>
      </c>
      <c r="C13">
        <f ca="1">CELL("row",INDEX(A20:A289,MATCH(MIN(A20:A289),A20:A289,0)))</f>
        <v>130</v>
      </c>
      <c r="D13" s="15">
        <f ca="1">CELL("contents",INDIRECT("D"&amp;C13))</f>
        <v>0.83679968002941796</v>
      </c>
      <c r="E13" s="15">
        <f ca="1">CELL("contents",INDIRECT("E"&amp;C13))</f>
        <v>8.5006641178001701</v>
      </c>
      <c r="F13">
        <f ca="1">D14-D13</f>
        <v>7.4677399980117576E-3</v>
      </c>
      <c r="G13">
        <f ca="1">D14-D11</f>
        <v>9.4597056533829438E-3</v>
      </c>
      <c r="H13" s="27">
        <f ca="1">G13/F13</f>
        <v>1.2667427703564311</v>
      </c>
      <c r="N13" s="26">
        <f ca="1">E14-E13</f>
        <v>-2.5881560230160972E-3</v>
      </c>
      <c r="O13" s="26">
        <f ca="1">E13+H13*N13</f>
        <v>8.4973855898694595</v>
      </c>
      <c r="P13">
        <f ca="1">IF(G13&lt;F13,1,0)</f>
        <v>0</v>
      </c>
    </row>
    <row r="14" spans="2:22" x14ac:dyDescent="0.2">
      <c r="D14" s="15">
        <f ca="1">CELL("contents",INDIRECT("D"&amp;C13+1))</f>
        <v>0.84426742002742972</v>
      </c>
      <c r="E14" s="15">
        <f ca="1">CELL("contents",INDIRECT("E"&amp;C13+1))</f>
        <v>8.498075961777154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1.127628145310698</v>
      </c>
      <c r="P15" s="10">
        <f>Q19</f>
        <v>0.51519300247190947</v>
      </c>
      <c r="Q15" s="10">
        <f>Q19</f>
        <v>0.51519300247190947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1.522831174514842</v>
      </c>
      <c r="F19" s="9">
        <f>$O$1*D19^2+$O$2*D19+$O$3</f>
        <v>1.522831174514842</v>
      </c>
      <c r="G19" s="18">
        <v>8.6666666666666607</v>
      </c>
      <c r="H19" s="17">
        <v>7.5</v>
      </c>
      <c r="I19">
        <f>C1</f>
        <v>21.529207132252534</v>
      </c>
      <c r="J19">
        <f>C1*COS(C2/180*PI())</f>
        <v>1.2801072171005647</v>
      </c>
      <c r="K19">
        <f>C1*SIN(C2/180*PI())</f>
        <v>21.49111642647167</v>
      </c>
      <c r="L19">
        <f>-C15*I19*J19</f>
        <v>-0.10826355439295891</v>
      </c>
      <c r="M19">
        <f>-C6-C15*I19*K19</f>
        <v>-33.991585762443165</v>
      </c>
      <c r="N19" s="16">
        <f>MAX(E19:E289)</f>
        <v>8.5023657320487196</v>
      </c>
      <c r="O19" s="19">
        <f>INDEX(C19:C289,MATCH(N19,E19:E289,0),1)</f>
        <v>0.65400000000000047</v>
      </c>
      <c r="P19" s="19">
        <f>COUNTIF(E19:E289,"&gt;"&amp;H19)*_dt</f>
        <v>0.498</v>
      </c>
      <c r="Q19" s="21">
        <f>INDEX(D19:D289,MATCH(T17,T19:T289,0),1)</f>
        <v>0.51519300247190947</v>
      </c>
      <c r="R19" s="21">
        <f>INDEX(D19:D289,MATCH(T17,U19:U289,0),1)</f>
        <v>1.127628145310698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0.61243514283878853</v>
      </c>
    </row>
    <row r="20" spans="1:22" x14ac:dyDescent="0.2">
      <c r="A20">
        <f>B20</f>
        <v>0.82712901981542242</v>
      </c>
      <c r="B20">
        <f>ABS(D20-$D$11)</f>
        <v>0.82712901981542242</v>
      </c>
      <c r="C20" s="9">
        <f>C19+_dt</f>
        <v>6.0000000000000001E-3</v>
      </c>
      <c r="D20" s="9">
        <f>D19+$C$7*(J19+J20)/2</f>
        <v>7.678694558624315E-3</v>
      </c>
      <c r="E20" s="9">
        <f>E19+$C$7*(K19+K20)/2</f>
        <v>1.651166024529948</v>
      </c>
      <c r="F20" s="9">
        <f>$O$1*D20^2+$O$2*D20+$O$3</f>
        <v>1.6511663183690917</v>
      </c>
      <c r="G20" s="10">
        <f>G19</f>
        <v>8.6666666666666607</v>
      </c>
      <c r="H20" s="5">
        <f>H19</f>
        <v>7.5</v>
      </c>
      <c r="I20">
        <f>SQRT(J20^2+K20^2)</f>
        <v>21.325582922319001</v>
      </c>
      <c r="J20">
        <f>J19+L19*$C$7</f>
        <v>1.2794576357742069</v>
      </c>
      <c r="K20">
        <f>K19+M19*$C$7</f>
        <v>21.28716691189701</v>
      </c>
      <c r="L20">
        <f>-$C$15*I20*J20</f>
        <v>-0.10718517485270608</v>
      </c>
      <c r="M20">
        <f>-$C$6-$C$15*I20*K20</f>
        <v>-33.957309305266499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0.8194542033339246</v>
      </c>
      <c r="B21">
        <f t="shared" ref="B21:B84" si="3">ABS(D21-$D$11)</f>
        <v>0.8194542033339246</v>
      </c>
      <c r="C21" s="9">
        <f t="shared" ref="C21:C84" si="4">C20+_dt</f>
        <v>1.2E-2</v>
      </c>
      <c r="D21" s="9">
        <f t="shared" ref="D21:E36" si="5">D20+$C$7*(J20+J21)/2</f>
        <v>1.5353511040122208E-2</v>
      </c>
      <c r="E21" s="9">
        <f t="shared" si="5"/>
        <v>1.7782777944338353</v>
      </c>
      <c r="F21" s="9">
        <f t="shared" ref="F21:F84" si="6">$O$1*D21^2+$O$2*D21+$O$3</f>
        <v>1.7782798479003494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21.122170682713421</v>
      </c>
      <c r="J21">
        <f t="shared" ref="J21:K84" si="9">J20+L20*$C$7</f>
        <v>1.2788145247250906</v>
      </c>
      <c r="K21">
        <f t="shared" si="9"/>
        <v>21.08342305606541</v>
      </c>
      <c r="L21">
        <f t="shared" ref="L21:L84" si="10">-$C$15*I21*J21</f>
        <v>-0.10610943623652125</v>
      </c>
      <c r="M21">
        <f t="shared" ref="M21:M84" si="11">-$C$6-$C$15*I21*K21</f>
        <v>-33.923393748007435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0.81178322615542631</v>
      </c>
      <c r="B22">
        <f t="shared" si="3"/>
        <v>0.81178322615542631</v>
      </c>
      <c r="C22" s="9">
        <f t="shared" si="4"/>
        <v>1.8000000000000002E-2</v>
      </c>
      <c r="D22" s="9">
        <f t="shared" si="5"/>
        <v>2.3024488218620492E-2</v>
      </c>
      <c r="E22" s="9">
        <f t="shared" si="5"/>
        <v>1.9041677116827636</v>
      </c>
      <c r="F22" s="9">
        <f t="shared" si="6"/>
        <v>1.9041741496865805</v>
      </c>
      <c r="G22" s="10">
        <f t="shared" si="7"/>
        <v>8.6666666666666607</v>
      </c>
      <c r="H22" s="5">
        <f t="shared" si="7"/>
        <v>7.5</v>
      </c>
      <c r="I22">
        <f t="shared" si="8"/>
        <v>20.918968424854793</v>
      </c>
      <c r="J22">
        <f t="shared" si="9"/>
        <v>1.2781778681076714</v>
      </c>
      <c r="K22">
        <f t="shared" si="9"/>
        <v>20.879882693577365</v>
      </c>
      <c r="L22">
        <f t="shared" si="10"/>
        <v>-0.10503631014024602</v>
      </c>
      <c r="M22">
        <f t="shared" si="11"/>
        <v>-33.889837747637955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0.80411604960036276</v>
      </c>
      <c r="B23">
        <f t="shared" si="3"/>
        <v>0.80411604960036276</v>
      </c>
      <c r="C23" s="9">
        <f t="shared" si="4"/>
        <v>2.4E-2</v>
      </c>
      <c r="D23" s="9">
        <f t="shared" si="5"/>
        <v>3.0691664773683996E-2</v>
      </c>
      <c r="E23" s="9">
        <f t="shared" si="5"/>
        <v>2.0288369907647703</v>
      </c>
      <c r="F23" s="9">
        <f t="shared" si="6"/>
        <v>2.0288515845414827</v>
      </c>
      <c r="G23" s="10">
        <f t="shared" si="7"/>
        <v>8.6666666666666607</v>
      </c>
      <c r="H23" s="5">
        <f t="shared" si="7"/>
        <v>7.5</v>
      </c>
      <c r="I23">
        <f t="shared" si="8"/>
        <v>20.715974174916184</v>
      </c>
      <c r="J23">
        <f t="shared" si="9"/>
        <v>1.2775476502468299</v>
      </c>
      <c r="K23">
        <f t="shared" si="9"/>
        <v>20.676543667091536</v>
      </c>
      <c r="L23">
        <f t="shared" si="10"/>
        <v>-0.10396576835019643</v>
      </c>
      <c r="M23">
        <f t="shared" si="11"/>
        <v>-33.856639977272266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0.79645263508271213</v>
      </c>
      <c r="B24">
        <f t="shared" si="3"/>
        <v>0.79645263508271213</v>
      </c>
      <c r="C24" s="9">
        <f t="shared" si="4"/>
        <v>0.03</v>
      </c>
      <c r="D24" s="9">
        <f t="shared" si="5"/>
        <v>3.8355079291334672E-2</v>
      </c>
      <c r="E24" s="9">
        <f t="shared" si="5"/>
        <v>2.1522868332477287</v>
      </c>
      <c r="F24" s="9">
        <f t="shared" si="6"/>
        <v>2.1523144876310498</v>
      </c>
      <c r="G24" s="10">
        <f t="shared" si="7"/>
        <v>8.6666666666666607</v>
      </c>
      <c r="H24" s="5">
        <f t="shared" si="7"/>
        <v>7.5</v>
      </c>
      <c r="I24">
        <f t="shared" si="8"/>
        <v>20.51318597404714</v>
      </c>
      <c r="J24">
        <f t="shared" si="9"/>
        <v>1.2769238556367288</v>
      </c>
      <c r="K24">
        <f t="shared" si="9"/>
        <v>20.473403827227902</v>
      </c>
      <c r="L24">
        <f t="shared" si="10"/>
        <v>-0.10289778284269324</v>
      </c>
      <c r="M24">
        <f t="shared" si="11"/>
        <v>-33.823799126052343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0.78879294410898293</v>
      </c>
      <c r="B25">
        <f t="shared" si="3"/>
        <v>0.78879294410898293</v>
      </c>
      <c r="C25" s="9">
        <f t="shared" si="4"/>
        <v>3.5999999999999997E-2</v>
      </c>
      <c r="D25" s="9">
        <f t="shared" si="5"/>
        <v>4.6014770265063877E-2</v>
      </c>
      <c r="E25" s="9">
        <f t="shared" si="5"/>
        <v>2.2745184278268273</v>
      </c>
      <c r="F25" s="9">
        <f t="shared" si="6"/>
        <v>2.2745651685887092</v>
      </c>
      <c r="G25" s="10">
        <f t="shared" si="7"/>
        <v>8.6666666666666607</v>
      </c>
      <c r="H25" s="5">
        <f t="shared" si="7"/>
        <v>7.5</v>
      </c>
      <c r="I25">
        <f t="shared" si="8"/>
        <v>20.310601878615177</v>
      </c>
      <c r="J25">
        <f t="shared" si="9"/>
        <v>1.2763064689396726</v>
      </c>
      <c r="K25">
        <f t="shared" si="9"/>
        <v>20.270461032471587</v>
      </c>
      <c r="L25">
        <f t="shared" si="10"/>
        <v>-0.1018323257837004</v>
      </c>
      <c r="M25">
        <f t="shared" si="11"/>
        <v>-33.791313899035025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0.78113693827720898</v>
      </c>
      <c r="B26">
        <f t="shared" si="3"/>
        <v>0.78113693827720898</v>
      </c>
      <c r="C26" s="9">
        <f t="shared" si="4"/>
        <v>4.1999999999999996E-2</v>
      </c>
      <c r="D26" s="9">
        <f t="shared" si="5"/>
        <v>5.3670776096837805E-2</v>
      </c>
      <c r="E26" s="9">
        <f t="shared" si="5"/>
        <v>2.3955329503714742</v>
      </c>
      <c r="F26" s="9">
        <f t="shared" si="6"/>
        <v>2.3956059116290418</v>
      </c>
      <c r="G26" s="10">
        <f t="shared" si="7"/>
        <v>8.6666666666666607</v>
      </c>
      <c r="H26" s="5">
        <f t="shared" si="7"/>
        <v>7.5</v>
      </c>
      <c r="I26">
        <f t="shared" si="8"/>
        <v>20.108219960467665</v>
      </c>
      <c r="J26">
        <f t="shared" si="9"/>
        <v>1.2756954749849705</v>
      </c>
      <c r="K26">
        <f t="shared" si="9"/>
        <v>20.067713149077377</v>
      </c>
      <c r="L26">
        <f t="shared" si="10"/>
        <v>-0.10076936952857793</v>
      </c>
      <c r="M26">
        <f t="shared" si="11"/>
        <v>-33.759183017080709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0.7734845792759506</v>
      </c>
      <c r="B27">
        <f t="shared" si="3"/>
        <v>0.7734845792759506</v>
      </c>
      <c r="C27" s="9">
        <f t="shared" si="4"/>
        <v>4.7999999999999994E-2</v>
      </c>
      <c r="D27" s="9">
        <f t="shared" si="5"/>
        <v>6.1323135098096115E-2</v>
      </c>
      <c r="E27" s="9">
        <f t="shared" si="5"/>
        <v>2.5153315639716309</v>
      </c>
      <c r="F27" s="9">
        <f t="shared" si="6"/>
        <v>2.5154389756601008</v>
      </c>
      <c r="G27" s="10">
        <f t="shared" si="7"/>
        <v>8.6666666666666607</v>
      </c>
      <c r="H27" s="5">
        <f t="shared" si="7"/>
        <v>7.5</v>
      </c>
      <c r="I27">
        <f t="shared" si="8"/>
        <v>19.906038307215372</v>
      </c>
      <c r="J27">
        <f t="shared" si="9"/>
        <v>1.2750908587677989</v>
      </c>
      <c r="K27">
        <f t="shared" si="9"/>
        <v>19.865158050974895</v>
      </c>
      <c r="L27">
        <f t="shared" si="10"/>
        <v>-9.9708886621955359E-2</v>
      </c>
      <c r="M27">
        <f t="shared" si="11"/>
        <v>-33.727405216743527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0.76583582888330304</v>
      </c>
      <c r="B28">
        <f t="shared" si="3"/>
        <v>0.76583582888330304</v>
      </c>
      <c r="C28" s="9">
        <f t="shared" si="4"/>
        <v>5.3999999999999992E-2</v>
      </c>
      <c r="D28" s="9">
        <f t="shared" si="5"/>
        <v>6.8971885490743706E-2</v>
      </c>
      <c r="E28" s="9">
        <f t="shared" si="5"/>
        <v>2.6339154189835789</v>
      </c>
      <c r="F28" s="9">
        <f t="shared" si="6"/>
        <v>2.6340665943943335</v>
      </c>
      <c r="G28" s="10">
        <f t="shared" si="7"/>
        <v>8.6666666666666607</v>
      </c>
      <c r="H28" s="5">
        <f t="shared" si="7"/>
        <v>7.5</v>
      </c>
      <c r="I28">
        <f t="shared" si="8"/>
        <v>19.70405502253918</v>
      </c>
      <c r="J28">
        <f t="shared" si="9"/>
        <v>1.2744926054480672</v>
      </c>
      <c r="K28">
        <f t="shared" si="9"/>
        <v>19.662793619674435</v>
      </c>
      <c r="L28">
        <f t="shared" si="10"/>
        <v>-9.8650849797732421E-2</v>
      </c>
      <c r="M28">
        <f t="shared" si="11"/>
        <v>-33.695979250163141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0.75819064896591104</v>
      </c>
      <c r="B29">
        <f t="shared" si="3"/>
        <v>0.75819064896591104</v>
      </c>
      <c r="C29" s="9">
        <f t="shared" si="4"/>
        <v>5.9999999999999991E-2</v>
      </c>
      <c r="D29" s="9">
        <f t="shared" si="5"/>
        <v>7.6617065408135746E-2</v>
      </c>
      <c r="E29" s="9">
        <f t="shared" si="5"/>
        <v>2.7512856530751226</v>
      </c>
      <c r="F29" s="9">
        <f t="shared" si="6"/>
        <v>2.7514909764581237</v>
      </c>
      <c r="G29" s="10">
        <f t="shared" si="7"/>
        <v>8.6666666666666607</v>
      </c>
      <c r="H29" s="5">
        <f t="shared" si="7"/>
        <v>7.5</v>
      </c>
      <c r="I29">
        <f t="shared" si="8"/>
        <v>19.502268226521476</v>
      </c>
      <c r="J29">
        <f t="shared" si="9"/>
        <v>1.2739007003492808</v>
      </c>
      <c r="K29">
        <f t="shared" si="9"/>
        <v>19.460617744173454</v>
      </c>
      <c r="L29">
        <f t="shared" si="10"/>
        <v>-9.7595231979214853E-2</v>
      </c>
      <c r="M29">
        <f t="shared" si="11"/>
        <v>-33.66490388495798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0.75054900147799097</v>
      </c>
      <c r="B30">
        <f t="shared" si="3"/>
        <v>0.75054900147799097</v>
      </c>
      <c r="C30" s="9">
        <f t="shared" si="4"/>
        <v>6.5999999999999989E-2</v>
      </c>
      <c r="D30" s="9">
        <f t="shared" si="5"/>
        <v>8.4258712896055799E-2</v>
      </c>
      <c r="E30" s="9">
        <f t="shared" si="5"/>
        <v>2.8674433912702342</v>
      </c>
      <c r="F30" s="9">
        <f t="shared" si="6"/>
        <v>2.8677143054999608</v>
      </c>
      <c r="G30" s="10">
        <f t="shared" si="7"/>
        <v>8.6666666666666607</v>
      </c>
      <c r="H30" s="5">
        <f t="shared" si="7"/>
        <v>7.5</v>
      </c>
      <c r="I30">
        <f t="shared" si="8"/>
        <v>19.300676056003983</v>
      </c>
      <c r="J30">
        <f t="shared" si="9"/>
        <v>1.2733151289574056</v>
      </c>
      <c r="K30">
        <f t="shared" si="9"/>
        <v>19.258628320863707</v>
      </c>
      <c r="L30">
        <f t="shared" si="10"/>
        <v>-9.6542006279392925E-2</v>
      </c>
      <c r="M30">
        <f t="shared" si="11"/>
        <v>-33.634177904120001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0.7429108484603596</v>
      </c>
      <c r="B31">
        <f t="shared" si="3"/>
        <v>0.7429108484603596</v>
      </c>
      <c r="C31" s="9">
        <f t="shared" si="4"/>
        <v>7.1999999999999995E-2</v>
      </c>
      <c r="D31" s="9">
        <f t="shared" si="5"/>
        <v>9.1896865913687203E-2</v>
      </c>
      <c r="E31" s="9">
        <f t="shared" si="5"/>
        <v>2.9823897459931423</v>
      </c>
      <c r="F31" s="9">
        <f t="shared" si="6"/>
        <v>2.9827387402972514</v>
      </c>
      <c r="G31" s="10">
        <f t="shared" si="7"/>
        <v>8.6666666666666607</v>
      </c>
      <c r="H31" s="5">
        <f t="shared" si="7"/>
        <v>7.5</v>
      </c>
      <c r="I31">
        <f t="shared" si="8"/>
        <v>19.099276664973772</v>
      </c>
      <c r="J31">
        <f t="shared" si="9"/>
        <v>1.2727358769197292</v>
      </c>
      <c r="K31">
        <f t="shared" si="9"/>
        <v>19.056823253438989</v>
      </c>
      <c r="L31">
        <f t="shared" si="10"/>
        <v>-9.5491146001371874E-2</v>
      </c>
      <c r="M31">
        <f t="shared" si="11"/>
        <v>-33.603800105910942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0.73527615203946928</v>
      </c>
      <c r="B32">
        <f t="shared" si="3"/>
        <v>0.73527615203946928</v>
      </c>
      <c r="C32" s="9">
        <f t="shared" si="4"/>
        <v>7.8E-2</v>
      </c>
      <c r="D32" s="9">
        <f t="shared" si="5"/>
        <v>9.953156233457755E-2</v>
      </c>
      <c r="E32" s="9">
        <f t="shared" si="5"/>
        <v>3.09612581711187</v>
      </c>
      <c r="F32" s="9">
        <f t="shared" si="6"/>
        <v>3.0965664148617766</v>
      </c>
      <c r="G32" s="10">
        <f t="shared" si="7"/>
        <v>8.6666666666666607</v>
      </c>
      <c r="H32" s="5">
        <f t="shared" si="7"/>
        <v>7.5</v>
      </c>
      <c r="I32">
        <f t="shared" si="8"/>
        <v>18.898068224979493</v>
      </c>
      <c r="J32">
        <f t="shared" si="9"/>
        <v>1.2721629300437209</v>
      </c>
      <c r="K32">
        <f t="shared" si="9"/>
        <v>18.855200452803523</v>
      </c>
      <c r="L32">
        <f t="shared" si="10"/>
        <v>-9.4442624638963205E-2</v>
      </c>
      <c r="M32">
        <f t="shared" si="11"/>
        <v>-33.57376930375996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0.72764487442645043</v>
      </c>
      <c r="B33">
        <f t="shared" si="3"/>
        <v>0.72764487442645043</v>
      </c>
      <c r="C33" s="9">
        <f t="shared" si="4"/>
        <v>8.4000000000000005E-2</v>
      </c>
      <c r="D33" s="9">
        <f t="shared" si="5"/>
        <v>0.10716283994759637</v>
      </c>
      <c r="E33" s="9">
        <f t="shared" si="5"/>
        <v>3.2086526919812233</v>
      </c>
      <c r="F33" s="9">
        <f t="shared" si="6"/>
        <v>3.2091994385438172</v>
      </c>
      <c r="G33" s="10">
        <f t="shared" si="7"/>
        <v>8.6666666666666607</v>
      </c>
      <c r="H33" s="5">
        <f t="shared" si="7"/>
        <v>7.5</v>
      </c>
      <c r="I33">
        <f t="shared" si="8"/>
        <v>18.697048925579988</v>
      </c>
      <c r="J33">
        <f t="shared" si="9"/>
        <v>1.2715962742958871</v>
      </c>
      <c r="K33">
        <f t="shared" si="9"/>
        <v>18.653757836980962</v>
      </c>
      <c r="L33">
        <f t="shared" si="10"/>
        <v>-9.339641587744775E-2</v>
      </c>
      <c r="M33">
        <f t="shared" si="11"/>
        <v>-33.544084326162853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0.72001697791616093</v>
      </c>
      <c r="B34">
        <f t="shared" si="3"/>
        <v>0.72001697791616093</v>
      </c>
      <c r="C34" s="9">
        <f t="shared" si="4"/>
        <v>9.0000000000000011E-2</v>
      </c>
      <c r="D34" s="9">
        <f t="shared" si="5"/>
        <v>0.1147907364578859</v>
      </c>
      <c r="E34" s="9">
        <f t="shared" si="5"/>
        <v>3.3199714454852383</v>
      </c>
      <c r="F34" s="9">
        <f t="shared" si="6"/>
        <v>3.3206398961349421</v>
      </c>
      <c r="G34" s="10">
        <f t="shared" si="7"/>
        <v>8.6666666666666607</v>
      </c>
      <c r="H34" s="5">
        <f t="shared" si="7"/>
        <v>7.5</v>
      </c>
      <c r="I34">
        <f t="shared" si="8"/>
        <v>18.496216974827536</v>
      </c>
      <c r="J34">
        <f t="shared" si="9"/>
        <v>1.2710358958006225</v>
      </c>
      <c r="K34">
        <f t="shared" si="9"/>
        <v>18.452493331023984</v>
      </c>
      <c r="L34">
        <f t="shared" si="10"/>
        <v>-9.2352493594521301E-2</v>
      </c>
      <c r="M34">
        <f t="shared" si="11"/>
        <v>-33.514744016582561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0.71239242488624188</v>
      </c>
      <c r="B35">
        <f t="shared" si="3"/>
        <v>0.71239242488624188</v>
      </c>
      <c r="C35" s="9">
        <f t="shared" si="4"/>
        <v>9.6000000000000016E-2</v>
      </c>
      <c r="D35" s="9">
        <f t="shared" si="5"/>
        <v>0.12241528948780493</v>
      </c>
      <c r="E35" s="9">
        <f t="shared" si="5"/>
        <v>3.4300831400790837</v>
      </c>
      <c r="F35" s="9">
        <f t="shared" si="6"/>
        <v>3.4308898479694836</v>
      </c>
      <c r="G35" s="10">
        <f t="shared" si="7"/>
        <v>8.6666666666666607</v>
      </c>
      <c r="H35" s="5">
        <f t="shared" si="7"/>
        <v>7.5</v>
      </c>
      <c r="I35">
        <f t="shared" si="8"/>
        <v>18.295570599788324</v>
      </c>
      <c r="J35">
        <f t="shared" si="9"/>
        <v>1.2704817808390554</v>
      </c>
      <c r="K35">
        <f t="shared" si="9"/>
        <v>18.251404866924489</v>
      </c>
      <c r="L35">
        <f t="shared" si="10"/>
        <v>-9.1310831861434807E-2</v>
      </c>
      <c r="M35">
        <f t="shared" si="11"/>
        <v>-33.485747233351184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0.70477117779618104</v>
      </c>
      <c r="B36">
        <f t="shared" si="3"/>
        <v>0.70477117779618104</v>
      </c>
      <c r="C36" s="9">
        <f t="shared" si="4"/>
        <v>0.10200000000000002</v>
      </c>
      <c r="D36" s="9">
        <f t="shared" si="5"/>
        <v>0.13003653657786576</v>
      </c>
      <c r="E36" s="9">
        <f t="shared" si="5"/>
        <v>3.5389888258304301</v>
      </c>
      <c r="F36" s="9">
        <f t="shared" si="6"/>
        <v>3.5399513300247047</v>
      </c>
      <c r="G36" s="10">
        <f t="shared" si="7"/>
        <v>8.6666666666666607</v>
      </c>
      <c r="H36" s="5">
        <f t="shared" si="7"/>
        <v>7.5</v>
      </c>
      <c r="I36">
        <f t="shared" si="8"/>
        <v>18.095108047102865</v>
      </c>
      <c r="J36">
        <f t="shared" si="9"/>
        <v>1.2699339158478868</v>
      </c>
      <c r="K36">
        <f t="shared" si="9"/>
        <v>18.05049038352438</v>
      </c>
      <c r="L36">
        <f t="shared" si="10"/>
        <v>-9.0271404944343006E-2</v>
      </c>
      <c r="M36">
        <f t="shared" si="11"/>
        <v>-33.457092849573343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0.69715319918638263</v>
      </c>
      <c r="B37">
        <f t="shared" si="3"/>
        <v>0.69715319918638263</v>
      </c>
      <c r="C37" s="9">
        <f t="shared" si="4"/>
        <v>0.10800000000000003</v>
      </c>
      <c r="D37" s="9">
        <f t="shared" ref="D37:E52" si="13">D36+$C$7*(J36+J37)/2</f>
        <v>0.13765451518766408</v>
      </c>
      <c r="E37" s="9">
        <f t="shared" si="13"/>
        <v>3.6466895404602839</v>
      </c>
      <c r="F37" s="9">
        <f t="shared" si="6"/>
        <v>3.6478263540196618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17.894827583589347</v>
      </c>
      <c r="J37">
        <f t="shared" si="9"/>
        <v>1.2693922874182209</v>
      </c>
      <c r="K37">
        <f t="shared" si="9"/>
        <v>17.849747826426942</v>
      </c>
      <c r="L37">
        <f t="shared" si="10"/>
        <v>-8.9234187305875276E-2</v>
      </c>
      <c r="M37">
        <f t="shared" si="11"/>
        <v>-33.428779753030945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0.68953845167724492</v>
      </c>
      <c r="B38">
        <f t="shared" si="3"/>
        <v>0.68953845167724492</v>
      </c>
      <c r="C38" s="9">
        <f t="shared" si="4"/>
        <v>0.11400000000000003</v>
      </c>
      <c r="D38" s="9">
        <f t="shared" si="13"/>
        <v>0.1452692626968019</v>
      </c>
      <c r="E38" s="9">
        <f t="shared" si="13"/>
        <v>3.7531863093832909</v>
      </c>
      <c r="F38" s="9">
        <f t="shared" si="6"/>
        <v>3.7545169075127918</v>
      </c>
      <c r="G38" s="10">
        <f t="shared" si="14"/>
        <v>8.6666666666666607</v>
      </c>
      <c r="H38" s="5">
        <f t="shared" si="14"/>
        <v>7.5</v>
      </c>
      <c r="I38">
        <f t="shared" si="8"/>
        <v>17.694727496893133</v>
      </c>
      <c r="J38">
        <f t="shared" si="9"/>
        <v>1.2688568822943855</v>
      </c>
      <c r="K38">
        <f t="shared" si="9"/>
        <v>17.649175147908757</v>
      </c>
      <c r="L38">
        <f t="shared" si="10"/>
        <v>-8.8199153606944553E-2</v>
      </c>
      <c r="M38">
        <f t="shared" si="11"/>
        <v>-33.400806846089296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0.68192689796824346</v>
      </c>
      <c r="B39">
        <f t="shared" si="3"/>
        <v>0.68192689796824346</v>
      </c>
      <c r="C39" s="9">
        <f t="shared" si="4"/>
        <v>0.12000000000000004</v>
      </c>
      <c r="D39" s="9">
        <f t="shared" si="13"/>
        <v>0.15288081640580328</v>
      </c>
      <c r="E39" s="9">
        <f t="shared" si="13"/>
        <v>3.8584801457475137</v>
      </c>
      <c r="F39" s="9">
        <f t="shared" si="6"/>
        <v>3.860024953998205</v>
      </c>
      <c r="G39" s="10">
        <f t="shared" si="14"/>
        <v>8.6666666666666607</v>
      </c>
      <c r="H39" s="5">
        <f t="shared" si="14"/>
        <v>7.5</v>
      </c>
      <c r="I39">
        <f t="shared" si="8"/>
        <v>17.494806096185979</v>
      </c>
      <c r="J39">
        <f t="shared" si="9"/>
        <v>1.2683276873727438</v>
      </c>
      <c r="K39">
        <f t="shared" si="9"/>
        <v>17.44877030683222</v>
      </c>
      <c r="L39">
        <f t="shared" si="10"/>
        <v>-8.716627870881162E-2</v>
      </c>
      <c r="M39">
        <f t="shared" si="11"/>
        <v>-33.373173045604567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0.67431850083702383</v>
      </c>
      <c r="B40">
        <f t="shared" si="3"/>
        <v>0.67431850083702383</v>
      </c>
      <c r="C40" s="9">
        <f t="shared" si="4"/>
        <v>0.12600000000000003</v>
      </c>
      <c r="D40" s="9">
        <f t="shared" si="13"/>
        <v>0.160489213537023</v>
      </c>
      <c r="E40" s="9">
        <f t="shared" si="13"/>
        <v>3.9625720504736863</v>
      </c>
      <c r="F40" s="9">
        <f t="shared" si="6"/>
        <v>3.964352433000724</v>
      </c>
      <c r="G40" s="10">
        <f t="shared" si="14"/>
        <v>8.6666666666666607</v>
      </c>
      <c r="H40" s="5">
        <f t="shared" si="14"/>
        <v>7.5</v>
      </c>
      <c r="I40">
        <f t="shared" si="8"/>
        <v>17.295061712918809</v>
      </c>
      <c r="J40">
        <f t="shared" si="9"/>
        <v>1.2678046897004909</v>
      </c>
      <c r="K40">
        <f t="shared" si="9"/>
        <v>17.248531268558594</v>
      </c>
      <c r="L40">
        <f t="shared" si="10"/>
        <v>-8.6135537675423313E-2</v>
      </c>
      <c r="M40">
        <f t="shared" si="11"/>
        <v>-33.345877282832603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0.66671322313849901</v>
      </c>
      <c r="B41">
        <f t="shared" si="3"/>
        <v>0.66671322313849901</v>
      </c>
      <c r="C41" s="9">
        <f t="shared" si="4"/>
        <v>0.13200000000000003</v>
      </c>
      <c r="D41" s="9">
        <f t="shared" si="13"/>
        <v>0.16809449123554779</v>
      </c>
      <c r="E41" s="9">
        <f t="shared" si="13"/>
        <v>4.0654630122939466</v>
      </c>
      <c r="F41" s="9">
        <f t="shared" si="6"/>
        <v>4.0675012601696512</v>
      </c>
      <c r="G41" s="10">
        <f t="shared" si="14"/>
        <v>8.6666666666666607</v>
      </c>
      <c r="H41" s="5">
        <f t="shared" si="14"/>
        <v>7.5</v>
      </c>
      <c r="I41">
        <f t="shared" si="8"/>
        <v>17.095492701632224</v>
      </c>
      <c r="J41">
        <f t="shared" si="9"/>
        <v>1.2672878764744384</v>
      </c>
      <c r="K41">
        <f t="shared" si="9"/>
        <v>17.048456004861599</v>
      </c>
      <c r="L41">
        <f t="shared" si="10"/>
        <v>-8.5106905776044697E-2</v>
      </c>
      <c r="M41">
        <f t="shared" si="11"/>
        <v>-33.31891850333902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0.65911102780395636</v>
      </c>
      <c r="B42">
        <f t="shared" si="3"/>
        <v>0.65911102780395636</v>
      </c>
      <c r="C42" s="9">
        <f t="shared" si="4"/>
        <v>0.13800000000000004</v>
      </c>
      <c r="D42" s="9">
        <f t="shared" si="13"/>
        <v>0.17569668657009044</v>
      </c>
      <c r="E42" s="9">
        <f t="shared" si="13"/>
        <v>4.1671540077900557</v>
      </c>
      <c r="F42" s="9">
        <f t="shared" si="6"/>
        <v>4.1694733273713007</v>
      </c>
      <c r="G42" s="10">
        <f t="shared" si="14"/>
        <v>8.6666666666666607</v>
      </c>
      <c r="H42" s="5">
        <f t="shared" si="14"/>
        <v>7.5</v>
      </c>
      <c r="I42">
        <f t="shared" si="8"/>
        <v>16.896097440829344</v>
      </c>
      <c r="J42">
        <f t="shared" si="9"/>
        <v>1.2667772350397821</v>
      </c>
      <c r="K42">
        <f t="shared" si="9"/>
        <v>16.848542493841563</v>
      </c>
      <c r="L42">
        <f t="shared" si="10"/>
        <v>-8.408035848820794E-2</v>
      </c>
      <c r="M42">
        <f t="shared" si="11"/>
        <v>-33.292295666910618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0.65151187784017039</v>
      </c>
      <c r="B43">
        <f t="shared" si="3"/>
        <v>0.65151187784017039</v>
      </c>
      <c r="C43" s="9">
        <f t="shared" si="4"/>
        <v>0.14400000000000004</v>
      </c>
      <c r="D43" s="9">
        <f t="shared" si="13"/>
        <v>0.18329583653387635</v>
      </c>
      <c r="E43" s="9">
        <f t="shared" si="13"/>
        <v>4.2676460014311006</v>
      </c>
      <c r="F43" s="9">
        <f t="shared" si="6"/>
        <v>4.2702705027802752</v>
      </c>
      <c r="G43" s="10">
        <f t="shared" si="14"/>
        <v>8.6666666666666607</v>
      </c>
      <c r="H43" s="5">
        <f t="shared" si="14"/>
        <v>7.5</v>
      </c>
      <c r="I43">
        <f t="shared" si="8"/>
        <v>16.696874333916021</v>
      </c>
      <c r="J43">
        <f t="shared" si="9"/>
        <v>1.2662727528888529</v>
      </c>
      <c r="K43">
        <f t="shared" si="9"/>
        <v>16.648788719840098</v>
      </c>
      <c r="L43">
        <f t="shared" si="10"/>
        <v>-8.3055871501002063E-2</v>
      </c>
      <c r="M43">
        <f t="shared" si="11"/>
        <v>-33.266007747468088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0.64391573632852439</v>
      </c>
      <c r="B44">
        <f t="shared" si="3"/>
        <v>0.64391573632852439</v>
      </c>
      <c r="C44" s="9">
        <f t="shared" si="4"/>
        <v>0.15000000000000005</v>
      </c>
      <c r="D44" s="9">
        <f t="shared" si="13"/>
        <v>0.19089197804552244</v>
      </c>
      <c r="E44" s="9">
        <f t="shared" si="13"/>
        <v>4.366939945610687</v>
      </c>
      <c r="F44" s="9">
        <f t="shared" si="6"/>
        <v>4.3698946309695259</v>
      </c>
      <c r="G44" s="10">
        <f t="shared" si="14"/>
        <v>8.6666666666666607</v>
      </c>
      <c r="H44" s="5">
        <f t="shared" si="14"/>
        <v>7.5</v>
      </c>
      <c r="I44">
        <f t="shared" si="8"/>
        <v>16.497821810213843</v>
      </c>
      <c r="J44">
        <f t="shared" si="9"/>
        <v>1.2657744176598469</v>
      </c>
      <c r="K44">
        <f t="shared" si="9"/>
        <v>16.449192673355292</v>
      </c>
      <c r="L44">
        <f t="shared" si="10"/>
        <v>-8.2033420718730016E-2</v>
      </c>
      <c r="M44">
        <f t="shared" si="11"/>
        <v>-33.240053732979952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0.6363225664241382</v>
      </c>
      <c r="B45">
        <f t="shared" si="3"/>
        <v>0.6363225664241382</v>
      </c>
      <c r="C45" s="9">
        <f t="shared" si="4"/>
        <v>0.15600000000000006</v>
      </c>
      <c r="D45" s="9">
        <f t="shared" si="13"/>
        <v>0.19848514794990857</v>
      </c>
      <c r="E45" s="9">
        <f t="shared" si="13"/>
        <v>4.4650367806836249</v>
      </c>
      <c r="F45" s="9">
        <f t="shared" si="6"/>
        <v>4.4683475329991822</v>
      </c>
      <c r="G45" s="10">
        <f t="shared" si="14"/>
        <v>8.6666666666666607</v>
      </c>
      <c r="H45" s="5">
        <f t="shared" si="14"/>
        <v>7.5</v>
      </c>
      <c r="I45">
        <f t="shared" si="8"/>
        <v>16.298938326051957</v>
      </c>
      <c r="J45">
        <f t="shared" si="9"/>
        <v>1.2652822171355345</v>
      </c>
      <c r="K45">
        <f t="shared" si="9"/>
        <v>16.249752350957412</v>
      </c>
      <c r="L45">
        <f t="shared" si="10"/>
        <v>-8.1012982264962383E-2</v>
      </c>
      <c r="M45">
        <f t="shared" si="11"/>
        <v>-33.214432625377782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0.62873233135500572</v>
      </c>
      <c r="B46">
        <f t="shared" si="3"/>
        <v>0.62873233135500572</v>
      </c>
      <c r="C46" s="9">
        <f t="shared" si="4"/>
        <v>0.16200000000000006</v>
      </c>
      <c r="D46" s="9">
        <f t="shared" si="13"/>
        <v>0.20607538301904102</v>
      </c>
      <c r="E46" s="9">
        <f t="shared" si="13"/>
        <v>4.5619374350021129</v>
      </c>
      <c r="F46" s="9">
        <f t="shared" si="6"/>
        <v>4.5656310065041721</v>
      </c>
      <c r="G46" s="10">
        <f t="shared" si="14"/>
        <v>8.6666666666666607</v>
      </c>
      <c r="H46" s="5">
        <f t="shared" si="14"/>
        <v>7.5</v>
      </c>
      <c r="I46">
        <f t="shared" si="8"/>
        <v>16.10022236594434</v>
      </c>
      <c r="J46">
        <f t="shared" si="9"/>
        <v>1.2647961392419447</v>
      </c>
      <c r="K46">
        <f t="shared" si="9"/>
        <v>16.050465755205146</v>
      </c>
      <c r="L46">
        <f t="shared" si="10"/>
        <v>-7.9994532487019987E-2</v>
      </c>
      <c r="M46">
        <f t="shared" si="11"/>
        <v>-33.189143440472627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0.62114499442113891</v>
      </c>
      <c r="B47">
        <f t="shared" si="3"/>
        <v>0.62114499442113891</v>
      </c>
      <c r="C47" s="9">
        <f t="shared" si="4"/>
        <v>0.16800000000000007</v>
      </c>
      <c r="D47" s="9">
        <f t="shared" si="13"/>
        <v>0.21366271995290792</v>
      </c>
      <c r="E47" s="9">
        <f t="shared" si="13"/>
        <v>4.6576428249514157</v>
      </c>
      <c r="F47" s="9">
        <f t="shared" si="6"/>
        <v>4.6617468257806447</v>
      </c>
      <c r="G47" s="10">
        <f t="shared" si="14"/>
        <v>8.6666666666666607</v>
      </c>
      <c r="H47" s="5">
        <f t="shared" si="14"/>
        <v>7.5</v>
      </c>
      <c r="I47">
        <f t="shared" si="8"/>
        <v>15.901672443859646</v>
      </c>
      <c r="J47">
        <f t="shared" si="9"/>
        <v>1.2643161720470226</v>
      </c>
      <c r="K47">
        <f t="shared" si="9"/>
        <v>15.851330894562309</v>
      </c>
      <c r="L47">
        <f t="shared" si="10"/>
        <v>-7.8978047960920089E-2</v>
      </c>
      <c r="M47">
        <f t="shared" si="11"/>
        <v>-33.16418520787267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0.61356051899371999</v>
      </c>
      <c r="B48">
        <f t="shared" si="3"/>
        <v>0.61356051899371999</v>
      </c>
      <c r="C48" s="9">
        <f t="shared" si="4"/>
        <v>0.17400000000000007</v>
      </c>
      <c r="D48" s="9">
        <f t="shared" si="13"/>
        <v>0.22124719538032675</v>
      </c>
      <c r="E48" s="9">
        <f t="shared" si="13"/>
        <v>4.7521538549850479</v>
      </c>
      <c r="F48" s="9">
        <f t="shared" si="6"/>
        <v>4.7566967418711874</v>
      </c>
      <c r="G48" s="10">
        <f t="shared" si="14"/>
        <v>8.6666666666666607</v>
      </c>
      <c r="H48" s="5">
        <f t="shared" si="14"/>
        <v>7.5</v>
      </c>
      <c r="I48">
        <f t="shared" si="8"/>
        <v>15.703287104591595</v>
      </c>
      <c r="J48">
        <f t="shared" si="9"/>
        <v>1.2638423037592572</v>
      </c>
      <c r="K48">
        <f t="shared" si="9"/>
        <v>15.652345783315074</v>
      </c>
      <c r="L48">
        <f t="shared" si="10"/>
        <v>-7.7963505496825153E-2</v>
      </c>
      <c r="M48">
        <f t="shared" si="11"/>
        <v>-33.139556970902078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0.60597886851426341</v>
      </c>
      <c r="B49">
        <f t="shared" si="3"/>
        <v>0.60597886851426341</v>
      </c>
      <c r="C49" s="9">
        <f t="shared" si="4"/>
        <v>0.18000000000000008</v>
      </c>
      <c r="D49" s="9">
        <f t="shared" si="13"/>
        <v>0.22882884585978336</v>
      </c>
      <c r="E49" s="9">
        <f t="shared" si="13"/>
        <v>4.8454714176594624</v>
      </c>
      <c r="F49" s="9">
        <f t="shared" si="6"/>
        <v>4.8504824826488733</v>
      </c>
      <c r="G49" s="10">
        <f t="shared" si="14"/>
        <v>8.6666666666666607</v>
      </c>
      <c r="H49" s="5">
        <f t="shared" si="14"/>
        <v>7.5</v>
      </c>
      <c r="I49">
        <f t="shared" si="8"/>
        <v>15.505064925238658</v>
      </c>
      <c r="J49">
        <f t="shared" si="9"/>
        <v>1.2633745227262763</v>
      </c>
      <c r="K49">
        <f t="shared" si="9"/>
        <v>15.453508441489662</v>
      </c>
      <c r="L49">
        <f t="shared" si="10"/>
        <v>-7.6950882145036467E-2</v>
      </c>
      <c r="M49">
        <f t="shared" si="11"/>
        <v>-33.115257786521028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0.59840000649378433</v>
      </c>
      <c r="B50">
        <f t="shared" si="3"/>
        <v>0.59840000649378433</v>
      </c>
      <c r="C50" s="9">
        <f t="shared" si="4"/>
        <v>0.18600000000000008</v>
      </c>
      <c r="D50" s="9">
        <f t="shared" si="13"/>
        <v>0.23640770788026241</v>
      </c>
      <c r="E50" s="9">
        <f t="shared" si="13"/>
        <v>4.937596393668243</v>
      </c>
      <c r="F50" s="9">
        <f t="shared" si="6"/>
        <v>4.9431057529001192</v>
      </c>
      <c r="G50" s="10">
        <f t="shared" si="14"/>
        <v>8.6666666666666607</v>
      </c>
      <c r="H50" s="5">
        <f t="shared" si="14"/>
        <v>7.5</v>
      </c>
      <c r="I50">
        <f t="shared" si="8"/>
        <v>15.307004516802564</v>
      </c>
      <c r="J50">
        <f t="shared" si="9"/>
        <v>1.2629128174334061</v>
      </c>
      <c r="K50">
        <f t="shared" si="9"/>
        <v>15.254816894770535</v>
      </c>
      <c r="L50">
        <f t="shared" si="10"/>
        <v>-7.5940155202579643E-2</v>
      </c>
      <c r="M50">
        <f t="shared" si="11"/>
        <v>-33.091286725246889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0.59082389651197753</v>
      </c>
      <c r="B51">
        <f t="shared" si="3"/>
        <v>0.59082389651197753</v>
      </c>
      <c r="C51" s="9">
        <f t="shared" si="4"/>
        <v>0.19200000000000009</v>
      </c>
      <c r="D51" s="9">
        <f t="shared" si="13"/>
        <v>0.24398381786206921</v>
      </c>
      <c r="E51" s="9">
        <f t="shared" si="13"/>
        <v>5.0285296518758118</v>
      </c>
      <c r="F51" s="9">
        <f t="shared" si="6"/>
        <v>5.0345682344063869</v>
      </c>
      <c r="G51" s="10">
        <f t="shared" si="14"/>
        <v>8.6666666666666607</v>
      </c>
      <c r="H51" s="5">
        <f t="shared" si="14"/>
        <v>7.5</v>
      </c>
      <c r="I51">
        <f t="shared" si="8"/>
        <v>15.109104525916264</v>
      </c>
      <c r="J51">
        <f t="shared" si="9"/>
        <v>1.2624571765021906</v>
      </c>
      <c r="K51">
        <f t="shared" si="9"/>
        <v>15.056269174419054</v>
      </c>
      <c r="L51">
        <f t="shared" si="10"/>
        <v>-7.4931302220433191E-2</v>
      </c>
      <c r="M51">
        <f t="shared" si="11"/>
        <v>-33.067642871076529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0.5832505022164044</v>
      </c>
      <c r="B52">
        <f t="shared" si="3"/>
        <v>0.5832505022164044</v>
      </c>
      <c r="C52" s="9">
        <f t="shared" si="4"/>
        <v>0.19800000000000009</v>
      </c>
      <c r="D52" s="9">
        <f t="shared" si="13"/>
        <v>0.25155721215764237</v>
      </c>
      <c r="E52" s="9">
        <f t="shared" si="13"/>
        <v>5.1182720493506464</v>
      </c>
      <c r="F52" s="9">
        <f t="shared" si="6"/>
        <v>5.1248715860247218</v>
      </c>
      <c r="G52" s="10">
        <f t="shared" si="14"/>
        <v>8.6666666666666607</v>
      </c>
      <c r="H52" s="5">
        <f t="shared" si="14"/>
        <v>7.5</v>
      </c>
      <c r="I52">
        <f t="shared" si="8"/>
        <v>14.911363636712963</v>
      </c>
      <c r="J52">
        <f t="shared" si="9"/>
        <v>1.262007588688868</v>
      </c>
      <c r="K52">
        <f t="shared" si="9"/>
        <v>14.857863317192594</v>
      </c>
      <c r="L52">
        <f t="shared" si="10"/>
        <v>-7.3924301011457541E-2</v>
      </c>
      <c r="M52">
        <f t="shared" si="11"/>
        <v>-33.044325321409794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0.57567978732168945</v>
      </c>
      <c r="B53">
        <f t="shared" si="3"/>
        <v>0.57567978732168945</v>
      </c>
      <c r="C53" s="9">
        <f t="shared" si="4"/>
        <v>0.2040000000000001</v>
      </c>
      <c r="D53" s="9">
        <f t="shared" ref="D53:E68" si="15">D52+$C$7*(J52+J53)/2</f>
        <v>0.25912792705235738</v>
      </c>
      <c r="E53" s="9">
        <f t="shared" si="15"/>
        <v>5.206824431398017</v>
      </c>
      <c r="F53" s="9">
        <f t="shared" si="6"/>
        <v>5.2140174437671396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14.71378057284918</v>
      </c>
      <c r="J53">
        <f t="shared" si="9"/>
        <v>1.2615640428827992</v>
      </c>
      <c r="K53">
        <f t="shared" si="9"/>
        <v>14.659597365264135</v>
      </c>
      <c r="L53">
        <f t="shared" si="10"/>
        <v>-7.2919129659087076E-2</v>
      </c>
      <c r="M53">
        <f t="shared" si="11"/>
        <v>-33.021333186974019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0.56811171560872653</v>
      </c>
      <c r="B54">
        <f t="shared" si="3"/>
        <v>0.56811171560872653</v>
      </c>
      <c r="C54" s="9">
        <f t="shared" si="4"/>
        <v>0.2100000000000001</v>
      </c>
      <c r="D54" s="9">
        <f t="shared" si="15"/>
        <v>0.2666959987653203</v>
      </c>
      <c r="E54" s="9">
        <f t="shared" si="15"/>
        <v>5.2941876315922363</v>
      </c>
      <c r="F54" s="9">
        <f t="shared" si="6"/>
        <v>5.3020074208788799</v>
      </c>
      <c r="G54" s="10">
        <f t="shared" si="16"/>
        <v>8.6666666666666607</v>
      </c>
      <c r="H54" s="5">
        <f t="shared" si="16"/>
        <v>7.5</v>
      </c>
      <c r="I54">
        <f t="shared" si="8"/>
        <v>14.516354099696029</v>
      </c>
      <c r="J54">
        <f t="shared" si="9"/>
        <v>1.2611265281048447</v>
      </c>
      <c r="K54">
        <f t="shared" si="9"/>
        <v>14.461469366142291</v>
      </c>
      <c r="L54">
        <f t="shared" si="10"/>
        <v>-7.1915766526855121E-2</v>
      </c>
      <c r="M54">
        <f t="shared" si="11"/>
        <v>-32.998665591749642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0.56054625092389487</v>
      </c>
      <c r="B55">
        <f t="shared" si="3"/>
        <v>0.56054625092389487</v>
      </c>
      <c r="C55" s="9">
        <f t="shared" si="4"/>
        <v>0.21600000000000011</v>
      </c>
      <c r="D55" s="9">
        <f t="shared" si="15"/>
        <v>0.2742614634501519</v>
      </c>
      <c r="E55" s="9">
        <f t="shared" si="15"/>
        <v>5.3803624718084384</v>
      </c>
      <c r="F55" s="9">
        <f t="shared" si="6"/>
        <v>5.3888431079155259</v>
      </c>
      <c r="G55" s="10">
        <f t="shared" si="16"/>
        <v>8.6666666666666607</v>
      </c>
      <c r="H55" s="5">
        <f t="shared" si="16"/>
        <v>7.5</v>
      </c>
      <c r="I55">
        <f t="shared" si="8"/>
        <v>14.319083026714525</v>
      </c>
      <c r="J55">
        <f t="shared" si="9"/>
        <v>1.2606950335056837</v>
      </c>
      <c r="K55">
        <f t="shared" si="9"/>
        <v>14.263477372591794</v>
      </c>
      <c r="L55">
        <f t="shared" si="10"/>
        <v>-7.0914190268828489E-2</v>
      </c>
      <c r="M55">
        <f t="shared" si="11"/>
        <v>-32.976321672896908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0.55298335717828562</v>
      </c>
      <c r="B56">
        <f t="shared" si="3"/>
        <v>0.55298335717828562</v>
      </c>
      <c r="C56" s="9">
        <f t="shared" si="4"/>
        <v>0.22200000000000011</v>
      </c>
      <c r="D56" s="9">
        <f t="shared" si="15"/>
        <v>0.28182435719576115</v>
      </c>
      <c r="E56" s="9">
        <f t="shared" si="15"/>
        <v>5.4653497622538767</v>
      </c>
      <c r="F56" s="9">
        <f t="shared" si="6"/>
        <v>5.4745260728189935</v>
      </c>
      <c r="G56" s="10">
        <f t="shared" si="16"/>
        <v>8.6666666666666607</v>
      </c>
      <c r="H56" s="5">
        <f t="shared" si="16"/>
        <v>7.5</v>
      </c>
      <c r="I56">
        <f t="shared" si="8"/>
        <v>14.121966210032458</v>
      </c>
      <c r="J56">
        <f t="shared" si="9"/>
        <v>1.2602695483640707</v>
      </c>
      <c r="K56">
        <f t="shared" si="9"/>
        <v>14.065619442554413</v>
      </c>
      <c r="L56">
        <f t="shared" si="10"/>
        <v>-6.9914379841037697E-2</v>
      </c>
      <c r="M56">
        <f t="shared" si="11"/>
        <v>-32.954300580683515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0.5454229983469383</v>
      </c>
      <c r="B57">
        <f t="shared" si="3"/>
        <v>0.5454229983469383</v>
      </c>
      <c r="C57" s="9">
        <f t="shared" si="4"/>
        <v>0.22800000000000012</v>
      </c>
      <c r="D57" s="9">
        <f t="shared" si="15"/>
        <v>0.28938471602710841</v>
      </c>
      <c r="E57" s="9">
        <f t="shared" si="15"/>
        <v>5.5491503014987504</v>
      </c>
      <c r="F57" s="9">
        <f t="shared" si="6"/>
        <v>5.5590578609924197</v>
      </c>
      <c r="G57" s="10">
        <f t="shared" si="16"/>
        <v>8.6666666666666607</v>
      </c>
      <c r="H57" s="5">
        <f t="shared" si="16"/>
        <v>7.5</v>
      </c>
      <c r="I57">
        <f t="shared" si="8"/>
        <v>13.925002555242223</v>
      </c>
      <c r="J57">
        <f t="shared" si="9"/>
        <v>1.2598500620850244</v>
      </c>
      <c r="K57">
        <f t="shared" si="9"/>
        <v>13.867893639070312</v>
      </c>
      <c r="L57">
        <f t="shared" si="10"/>
        <v>-6.8916314513997351E-2</v>
      </c>
      <c r="M57">
        <f t="shared" si="11"/>
        <v>-32.932601478413332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0.53786513846808948</v>
      </c>
      <c r="B58">
        <f t="shared" si="3"/>
        <v>0.53786513846808948</v>
      </c>
      <c r="C58" s="9">
        <f t="shared" si="4"/>
        <v>0.23400000000000012</v>
      </c>
      <c r="D58" s="9">
        <f t="shared" si="15"/>
        <v>0.2969425759059573</v>
      </c>
      <c r="E58" s="9">
        <f t="shared" si="15"/>
        <v>5.6317648765065611</v>
      </c>
      <c r="F58" s="9">
        <f t="shared" si="6"/>
        <v>5.6424399953739348</v>
      </c>
      <c r="G58" s="10">
        <f t="shared" si="16"/>
        <v>8.6666666666666607</v>
      </c>
      <c r="H58" s="5">
        <f t="shared" si="16"/>
        <v>7.5</v>
      </c>
      <c r="I58">
        <f t="shared" si="8"/>
        <v>13.728191020441262</v>
      </c>
      <c r="J58">
        <f t="shared" si="9"/>
        <v>1.2594365641979404</v>
      </c>
      <c r="K58">
        <f t="shared" si="9"/>
        <v>13.670298030199831</v>
      </c>
      <c r="L58">
        <f t="shared" si="10"/>
        <v>-6.7919973886422527E-2</v>
      </c>
      <c r="M58">
        <f t="shared" si="11"/>
        <v>-32.91122354235609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0.53030974164243183</v>
      </c>
      <c r="B59">
        <f t="shared" si="3"/>
        <v>0.53030974164243183</v>
      </c>
      <c r="C59" s="9">
        <f t="shared" si="4"/>
        <v>0.24000000000000013</v>
      </c>
      <c r="D59" s="9">
        <f t="shared" si="15"/>
        <v>0.304497972731615</v>
      </c>
      <c r="E59" s="9">
        <f t="shared" si="15"/>
        <v>5.7131942626639978</v>
      </c>
      <c r="F59" s="9">
        <f t="shared" si="6"/>
        <v>5.7246739765093455</v>
      </c>
      <c r="G59" s="10">
        <f t="shared" si="16"/>
        <v>8.6666666666666607</v>
      </c>
      <c r="H59" s="5">
        <f t="shared" si="16"/>
        <v>7.5</v>
      </c>
      <c r="I59">
        <f t="shared" si="8"/>
        <v>13.531530619539145</v>
      </c>
      <c r="J59">
        <f t="shared" si="9"/>
        <v>1.2590290443546219</v>
      </c>
      <c r="K59">
        <f t="shared" si="9"/>
        <v>13.472830688945695</v>
      </c>
      <c r="L59">
        <f t="shared" si="10"/>
        <v>-6.6925337900258661E-2</v>
      </c>
      <c r="M59">
        <f t="shared" si="11"/>
        <v>-32.890165961677923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0.52275677203238624</v>
      </c>
      <c r="B60">
        <f t="shared" si="3"/>
        <v>0.52275677203238624</v>
      </c>
      <c r="C60" s="9">
        <f t="shared" si="4"/>
        <v>0.24600000000000014</v>
      </c>
      <c r="D60" s="9">
        <f t="shared" si="15"/>
        <v>0.31205094234166053</v>
      </c>
      <c r="E60" s="9">
        <f t="shared" si="15"/>
        <v>5.7934392238103616</v>
      </c>
      <c r="F60" s="9">
        <f t="shared" si="6"/>
        <v>5.8057612826237257</v>
      </c>
      <c r="G60" s="10">
        <f t="shared" si="16"/>
        <v>8.6666666666666607</v>
      </c>
      <c r="H60" s="5">
        <f t="shared" si="16"/>
        <v>7.5</v>
      </c>
      <c r="I60">
        <f t="shared" si="8"/>
        <v>13.335020425858156</v>
      </c>
      <c r="J60">
        <f t="shared" si="9"/>
        <v>1.2586274923272205</v>
      </c>
      <c r="K60">
        <f t="shared" si="9"/>
        <v>13.275489693175627</v>
      </c>
      <c r="L60">
        <f t="shared" si="10"/>
        <v>-6.5932386857156092E-2</v>
      </c>
      <c r="M60">
        <f t="shared" si="11"/>
        <v>-32.869427938372958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0.51520619386138633</v>
      </c>
      <c r="B61">
        <f t="shared" si="3"/>
        <v>0.51520619386138633</v>
      </c>
      <c r="C61" s="9">
        <f t="shared" si="4"/>
        <v>0.25200000000000011</v>
      </c>
      <c r="D61" s="9">
        <f t="shared" si="15"/>
        <v>0.31960152051266044</v>
      </c>
      <c r="E61" s="9">
        <f t="shared" si="15"/>
        <v>5.8725005122665248</v>
      </c>
      <c r="F61" s="9">
        <f t="shared" si="6"/>
        <v>5.8857033696919299</v>
      </c>
      <c r="G61" s="10">
        <f t="shared" si="16"/>
        <v>8.6666666666666607</v>
      </c>
      <c r="H61" s="5">
        <f t="shared" si="16"/>
        <v>7.5</v>
      </c>
      <c r="I61">
        <f t="shared" si="8"/>
        <v>13.138659576057321</v>
      </c>
      <c r="J61">
        <f t="shared" si="9"/>
        <v>1.2582318980060776</v>
      </c>
      <c r="K61">
        <f t="shared" si="9"/>
        <v>13.07827312554539</v>
      </c>
      <c r="L61">
        <f t="shared" si="10"/>
        <v>-6.4941101436535836E-2</v>
      </c>
      <c r="M61">
        <f t="shared" si="11"/>
        <v>-32.849008687195642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0.5076579714131757</v>
      </c>
      <c r="B62">
        <f t="shared" si="3"/>
        <v>0.5076579714131757</v>
      </c>
      <c r="C62" s="9">
        <f t="shared" si="4"/>
        <v>0.25800000000000012</v>
      </c>
      <c r="D62" s="9">
        <f t="shared" si="15"/>
        <v>0.32714974296087107</v>
      </c>
      <c r="E62" s="9">
        <f t="shared" si="15"/>
        <v>5.950378868863428</v>
      </c>
      <c r="F62" s="9">
        <f t="shared" si="6"/>
        <v>5.9645016715080361</v>
      </c>
      <c r="G62" s="10">
        <f t="shared" si="16"/>
        <v>8.6666666666666607</v>
      </c>
      <c r="H62" s="5">
        <f t="shared" si="16"/>
        <v>7.5</v>
      </c>
      <c r="I62">
        <f t="shared" si="8"/>
        <v>12.942447274413409</v>
      </c>
      <c r="J62">
        <f t="shared" si="9"/>
        <v>1.2578422513974583</v>
      </c>
      <c r="K62">
        <f t="shared" si="9"/>
        <v>12.881179073422217</v>
      </c>
      <c r="L62">
        <f t="shared" si="10"/>
        <v>-6.3951462715410134E-2</v>
      </c>
      <c r="M62">
        <f t="shared" si="11"/>
        <v>-32.82890743559399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0.50011206903111982</v>
      </c>
      <c r="B63">
        <f t="shared" si="3"/>
        <v>0.50011206903111982</v>
      </c>
      <c r="C63" s="9">
        <f t="shared" si="4"/>
        <v>0.26400000000000012</v>
      </c>
      <c r="D63" s="9">
        <f t="shared" si="15"/>
        <v>0.33469564534292695</v>
      </c>
      <c r="E63" s="9">
        <f t="shared" si="15"/>
        <v>6.0270750229701209</v>
      </c>
      <c r="F63" s="9">
        <f t="shared" si="6"/>
        <v>6.0421575997537316</v>
      </c>
      <c r="G63" s="10">
        <f t="shared" si="16"/>
        <v>8.6666666666666607</v>
      </c>
      <c r="H63" s="5">
        <f t="shared" si="16"/>
        <v>7.5</v>
      </c>
      <c r="I63">
        <f t="shared" si="8"/>
        <v>12.746382797496397</v>
      </c>
      <c r="J63">
        <f t="shared" si="9"/>
        <v>1.2574585426211657</v>
      </c>
      <c r="K63">
        <f t="shared" si="9"/>
        <v>12.684205628808654</v>
      </c>
      <c r="L63">
        <f t="shared" si="10"/>
        <v>-6.2963452190141503E-2</v>
      </c>
      <c r="M63">
        <f t="shared" si="11"/>
        <v>-32.809123423643577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0.49256845111753222</v>
      </c>
      <c r="B64">
        <f t="shared" si="3"/>
        <v>0.49256845111753222</v>
      </c>
      <c r="C64" s="9">
        <f t="shared" si="4"/>
        <v>0.27000000000000013</v>
      </c>
      <c r="D64" s="9">
        <f t="shared" si="15"/>
        <v>0.34223926325651455</v>
      </c>
      <c r="E64" s="9">
        <f t="shared" si="15"/>
        <v>6.102589692521347</v>
      </c>
      <c r="F64" s="9">
        <f t="shared" si="6"/>
        <v>6.1186725440656442</v>
      </c>
      <c r="G64" s="10">
        <f t="shared" si="16"/>
        <v>8.6666666666666607</v>
      </c>
      <c r="H64" s="5">
        <f t="shared" si="16"/>
        <v>7.5</v>
      </c>
      <c r="I64">
        <f t="shared" si="8"/>
        <v>12.550465499281559</v>
      </c>
      <c r="J64">
        <f t="shared" si="9"/>
        <v>1.2570807619080249</v>
      </c>
      <c r="K64">
        <f t="shared" si="9"/>
        <v>12.487350888266793</v>
      </c>
      <c r="L64">
        <f t="shared" si="10"/>
        <v>-6.1977051800345982E-2</v>
      </c>
      <c r="M64">
        <f t="shared" si="11"/>
        <v>-32.789655903982272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0.48502708213301648</v>
      </c>
      <c r="B65">
        <f t="shared" si="3"/>
        <v>0.48502708213301648</v>
      </c>
      <c r="C65" s="9">
        <f t="shared" si="4"/>
        <v>0.27600000000000013</v>
      </c>
      <c r="D65" s="9">
        <f t="shared" si="15"/>
        <v>0.34978063224103029</v>
      </c>
      <c r="E65" s="9">
        <f t="shared" si="15"/>
        <v>6.1769235840446761</v>
      </c>
      <c r="F65" s="9">
        <f t="shared" si="6"/>
        <v>6.1940478721016268</v>
      </c>
      <c r="G65" s="10">
        <f t="shared" si="16"/>
        <v>8.6666666666666607</v>
      </c>
      <c r="H65" s="5">
        <f t="shared" si="16"/>
        <v>7.5</v>
      </c>
      <c r="I65">
        <f t="shared" si="8"/>
        <v>12.354694816745434</v>
      </c>
      <c r="J65">
        <f t="shared" si="9"/>
        <v>1.2567088995972229</v>
      </c>
      <c r="K65">
        <f t="shared" si="9"/>
        <v>12.290612952842899</v>
      </c>
      <c r="L65">
        <f t="shared" si="10"/>
        <v>-6.0992243955171992E-2</v>
      </c>
      <c r="M65">
        <f t="shared" si="11"/>
        <v>-32.770504141745675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0.47748792659582434</v>
      </c>
      <c r="B66">
        <f t="shared" si="3"/>
        <v>0.47748792659582434</v>
      </c>
      <c r="C66" s="9">
        <f t="shared" si="4"/>
        <v>0.28200000000000014</v>
      </c>
      <c r="D66" s="9">
        <f t="shared" si="15"/>
        <v>0.35731978777822243</v>
      </c>
      <c r="E66" s="9">
        <f t="shared" si="15"/>
        <v>6.2500773926871824</v>
      </c>
      <c r="F66" s="9">
        <f t="shared" si="6"/>
        <v>6.268284929606021</v>
      </c>
      <c r="G66" s="10">
        <f t="shared" si="16"/>
        <v>8.6666666666666607</v>
      </c>
      <c r="H66" s="5">
        <f t="shared" si="16"/>
        <v>7.5</v>
      </c>
      <c r="I66">
        <f t="shared" si="8"/>
        <v>12.159070275998968</v>
      </c>
      <c r="J66">
        <f t="shared" si="9"/>
        <v>1.2563429461334918</v>
      </c>
      <c r="K66">
        <f t="shared" si="9"/>
        <v>12.093989927992425</v>
      </c>
      <c r="L66">
        <f t="shared" si="10"/>
        <v>-6.0009011562215164E-2</v>
      </c>
      <c r="M66">
        <f t="shared" si="11"/>
        <v>-32.751667414503153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0.46995094908123153</v>
      </c>
      <c r="B67">
        <f t="shared" si="3"/>
        <v>0.46995094908123153</v>
      </c>
      <c r="C67" s="9">
        <f t="shared" si="4"/>
        <v>0.28800000000000014</v>
      </c>
      <c r="D67" s="9">
        <f t="shared" si="15"/>
        <v>0.36485676529281524</v>
      </c>
      <c r="E67" s="9">
        <f t="shared" si="15"/>
        <v>6.3220518022416758</v>
      </c>
      <c r="F67" s="9">
        <f t="shared" si="6"/>
        <v>6.3413850404738792</v>
      </c>
      <c r="G67" s="10">
        <f t="shared" si="16"/>
        <v>8.6666666666666607</v>
      </c>
      <c r="H67" s="5">
        <f t="shared" si="16"/>
        <v>7.5</v>
      </c>
      <c r="I67">
        <f t="shared" si="8"/>
        <v>11.963591499017841</v>
      </c>
      <c r="J67">
        <f t="shared" si="9"/>
        <v>1.2559828920641185</v>
      </c>
      <c r="K67">
        <f t="shared" si="9"/>
        <v>11.897479923505406</v>
      </c>
      <c r="L67">
        <f t="shared" si="10"/>
        <v>-5.9027338059362736E-2</v>
      </c>
      <c r="M67">
        <f t="shared" si="11"/>
        <v>-32.73314501219447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0.46241611422093187</v>
      </c>
      <c r="B68">
        <f t="shared" si="3"/>
        <v>0.46241611422093187</v>
      </c>
      <c r="C68" s="9">
        <f t="shared" si="4"/>
        <v>0.29400000000000015</v>
      </c>
      <c r="D68" s="9">
        <f t="shared" si="15"/>
        <v>0.3723916001531149</v>
      </c>
      <c r="E68" s="9">
        <f t="shared" si="15"/>
        <v>6.3928474851724886</v>
      </c>
      <c r="F68" s="9">
        <f t="shared" si="6"/>
        <v>6.4133495068141952</v>
      </c>
      <c r="G68" s="10">
        <f t="shared" si="16"/>
        <v>8.6666666666666607</v>
      </c>
      <c r="H68" s="5">
        <f t="shared" si="16"/>
        <v>7.5</v>
      </c>
      <c r="I68">
        <f t="shared" si="8"/>
        <v>11.768258211037843</v>
      </c>
      <c r="J68">
        <f t="shared" si="9"/>
        <v>1.2556287280357623</v>
      </c>
      <c r="K68">
        <f t="shared" si="9"/>
        <v>11.701081053432238</v>
      </c>
      <c r="L68">
        <f t="shared" si="10"/>
        <v>-5.8047207449899239E-2</v>
      </c>
      <c r="M68">
        <f t="shared" si="11"/>
        <v>-32.714936237066823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0.45488338670245138</v>
      </c>
      <c r="B69">
        <f t="shared" si="3"/>
        <v>0.45488338670245138</v>
      </c>
      <c r="C69" s="9">
        <f t="shared" si="4"/>
        <v>0.30000000000000016</v>
      </c>
      <c r="D69" s="9">
        <f t="shared" ref="D69:E84" si="17">D68+$C$7*(J68+J69)/2</f>
        <v>0.3799243276715954</v>
      </c>
      <c r="E69" s="9">
        <f t="shared" si="17"/>
        <v>6.4624651026408149</v>
      </c>
      <c r="F69" s="9">
        <f t="shared" si="6"/>
        <v>6.4841796090121031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11.573070248692011</v>
      </c>
      <c r="J69">
        <f t="shared" si="9"/>
        <v>1.2552804447910628</v>
      </c>
      <c r="K69">
        <f t="shared" si="9"/>
        <v>11.504791436009837</v>
      </c>
      <c r="L69">
        <f t="shared" si="10"/>
        <v>-5.7068604341248913E-2</v>
      </c>
      <c r="M69">
        <f t="shared" si="11"/>
        <v>-32.69704040361237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0.44735273126858316</v>
      </c>
      <c r="B70">
        <f t="shared" si="3"/>
        <v>0.44735273126858316</v>
      </c>
      <c r="C70" s="9">
        <f t="shared" si="4"/>
        <v>0.30600000000000016</v>
      </c>
      <c r="D70" s="9">
        <f t="shared" si="17"/>
        <v>0.38745498310546361</v>
      </c>
      <c r="E70" s="9">
        <f t="shared" si="17"/>
        <v>6.5309053045296093</v>
      </c>
      <c r="F70" s="9">
        <f t="shared" si="6"/>
        <v>6.5538766057901112</v>
      </c>
      <c r="G70" s="10">
        <f t="shared" si="18"/>
        <v>8.6666666666666607</v>
      </c>
      <c r="H70" s="5">
        <f t="shared" si="18"/>
        <v>7.5</v>
      </c>
      <c r="I70">
        <f t="shared" si="8"/>
        <v>11.378027568976567</v>
      </c>
      <c r="J70">
        <f t="shared" si="9"/>
        <v>1.2549380331650153</v>
      </c>
      <c r="K70">
        <f t="shared" si="9"/>
        <v>11.308609193588163</v>
      </c>
      <c r="L70">
        <f t="shared" si="10"/>
        <v>-5.6091513987780117E-2</v>
      </c>
      <c r="M70">
        <f t="shared" si="11"/>
        <v>-32.67945683850597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0.43982411271684485</v>
      </c>
      <c r="B71">
        <f t="shared" si="3"/>
        <v>0.43982411271684485</v>
      </c>
      <c r="C71" s="9">
        <f t="shared" si="4"/>
        <v>0.31200000000000017</v>
      </c>
      <c r="D71" s="9">
        <f t="shared" si="17"/>
        <v>0.39498360165720192</v>
      </c>
      <c r="E71" s="9">
        <f t="shared" si="17"/>
        <v>6.5981687294680453</v>
      </c>
      <c r="F71" s="9">
        <f t="shared" si="6"/>
        <v>6.622441734268329</v>
      </c>
      <c r="G71" s="10">
        <f t="shared" si="18"/>
        <v>8.6666666666666607</v>
      </c>
      <c r="H71" s="5">
        <f t="shared" si="18"/>
        <v>7.5</v>
      </c>
      <c r="I71">
        <f t="shared" si="8"/>
        <v>11.183130259144521</v>
      </c>
      <c r="J71">
        <f t="shared" si="9"/>
        <v>1.2546014840810886</v>
      </c>
      <c r="K71">
        <f t="shared" si="9"/>
        <v>11.112532452557128</v>
      </c>
      <c r="L71">
        <f t="shared" si="10"/>
        <v>-5.5115922338155661E-2</v>
      </c>
      <c r="M71">
        <f t="shared" si="11"/>
        <v>-32.662184880543137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0.43229749589896038</v>
      </c>
      <c r="B72">
        <f t="shared" si="3"/>
        <v>0.43229749589896038</v>
      </c>
      <c r="C72" s="9">
        <f t="shared" si="4"/>
        <v>0.31800000000000017</v>
      </c>
      <c r="D72" s="9">
        <f t="shared" si="17"/>
        <v>0.40251021847508639</v>
      </c>
      <c r="E72" s="9">
        <f t="shared" si="17"/>
        <v>6.6642560048555382</v>
      </c>
      <c r="F72" s="9">
        <f t="shared" si="6"/>
        <v>6.689876210023737</v>
      </c>
      <c r="G72" s="10">
        <f t="shared" si="18"/>
        <v>8.6666666666666607</v>
      </c>
      <c r="H72" s="5">
        <f t="shared" si="18"/>
        <v>7.5</v>
      </c>
      <c r="I72">
        <f t="shared" si="8"/>
        <v>10.988378547639432</v>
      </c>
      <c r="J72">
        <f t="shared" si="9"/>
        <v>1.2542707885470596</v>
      </c>
      <c r="K72">
        <f t="shared" si="9"/>
        <v>10.916559343273869</v>
      </c>
      <c r="L72">
        <f t="shared" si="10"/>
        <v>-5.4141816087778905E-2</v>
      </c>
      <c r="M72">
        <f t="shared" si="11"/>
        <v>-32.645223880578065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0.42477284572036761</v>
      </c>
      <c r="B73">
        <f t="shared" si="3"/>
        <v>0.42477284572036761</v>
      </c>
      <c r="C73" s="9">
        <f t="shared" si="4"/>
        <v>0.32400000000000018</v>
      </c>
      <c r="D73" s="9">
        <f t="shared" si="17"/>
        <v>0.41003486865367916</v>
      </c>
      <c r="E73" s="9">
        <f t="shared" si="17"/>
        <v>6.7291677468853308</v>
      </c>
      <c r="F73" s="9">
        <f t="shared" si="6"/>
        <v>6.7561812271484802</v>
      </c>
      <c r="G73" s="10">
        <f t="shared" si="18"/>
        <v>8.6666666666666607</v>
      </c>
      <c r="H73" s="5">
        <f t="shared" si="18"/>
        <v>7.5</v>
      </c>
      <c r="I73">
        <f t="shared" si="8"/>
        <v>10.793772816197702</v>
      </c>
      <c r="J73">
        <f t="shared" si="9"/>
        <v>1.2539459376505331</v>
      </c>
      <c r="K73">
        <f t="shared" si="9"/>
        <v>10.720687999990401</v>
      </c>
      <c r="L73">
        <f t="shared" si="10"/>
        <v>-5.3169182736963798E-2</v>
      </c>
      <c r="M73">
        <f t="shared" si="11"/>
        <v>-32.628573201461514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0.41725012713975368</v>
      </c>
      <c r="B74">
        <f t="shared" si="3"/>
        <v>0.41725012713975368</v>
      </c>
      <c r="C74" s="9">
        <f t="shared" si="4"/>
        <v>0.33000000000000018</v>
      </c>
      <c r="D74" s="9">
        <f t="shared" si="17"/>
        <v>0.41755758723429309</v>
      </c>
      <c r="E74" s="9">
        <f t="shared" si="17"/>
        <v>6.7929045605676466</v>
      </c>
      <c r="F74" s="9">
        <f t="shared" si="6"/>
        <v>6.8213579583072299</v>
      </c>
      <c r="G74" s="10">
        <f t="shared" si="18"/>
        <v>8.6666666666666607</v>
      </c>
      <c r="H74" s="5">
        <f t="shared" si="18"/>
        <v>7.5</v>
      </c>
      <c r="I74">
        <f t="shared" si="8"/>
        <v>10.599313613266094</v>
      </c>
      <c r="J74">
        <f t="shared" si="9"/>
        <v>1.2536269225541112</v>
      </c>
      <c r="K74">
        <f t="shared" si="9"/>
        <v>10.524916560781632</v>
      </c>
      <c r="L74">
        <f t="shared" si="10"/>
        <v>-5.2198010655546002E-2</v>
      </c>
      <c r="M74">
        <f t="shared" si="11"/>
        <v>-32.612232217978473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0.40972930516862083</v>
      </c>
      <c r="B75">
        <f t="shared" si="3"/>
        <v>0.40972930516862083</v>
      </c>
      <c r="C75" s="9">
        <f t="shared" si="4"/>
        <v>0.33600000000000019</v>
      </c>
      <c r="D75" s="9">
        <f t="shared" si="17"/>
        <v>0.42507840920542594</v>
      </c>
      <c r="E75" s="9">
        <f t="shared" si="17"/>
        <v>6.8554670397524129</v>
      </c>
      <c r="F75" s="9">
        <f t="shared" si="6"/>
        <v>6.885407554793586</v>
      </c>
      <c r="G75" s="10">
        <f t="shared" si="18"/>
        <v>8.6666666666666607</v>
      </c>
      <c r="H75" s="5">
        <f t="shared" si="18"/>
        <v>7.5</v>
      </c>
      <c r="I75">
        <f t="shared" si="8"/>
        <v>10.405001668902562</v>
      </c>
      <c r="J75">
        <f t="shared" si="9"/>
        <v>1.2533137344901779</v>
      </c>
      <c r="K75">
        <f t="shared" si="9"/>
        <v>10.329243167473761</v>
      </c>
      <c r="L75">
        <f t="shared" si="10"/>
        <v>-5.1228289154757523E-2</v>
      </c>
      <c r="M75">
        <f t="shared" si="11"/>
        <v>-32.596200316785321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0.40221034487088453</v>
      </c>
      <c r="B76">
        <f t="shared" si="3"/>
        <v>0.40221034487088453</v>
      </c>
      <c r="C76" s="9">
        <f t="shared" si="4"/>
        <v>0.34200000000000019</v>
      </c>
      <c r="D76" s="9">
        <f t="shared" si="17"/>
        <v>0.43259736950316224</v>
      </c>
      <c r="E76" s="9">
        <f t="shared" si="17"/>
        <v>6.9168557671515529</v>
      </c>
      <c r="F76" s="9">
        <f t="shared" si="6"/>
        <v>6.9483311465855717</v>
      </c>
      <c r="G76" s="10">
        <f t="shared" si="18"/>
        <v>8.6666666666666607</v>
      </c>
      <c r="H76" s="5">
        <f t="shared" si="18"/>
        <v>7.5</v>
      </c>
      <c r="I76">
        <f t="shared" si="8"/>
        <v>10.210837911353345</v>
      </c>
      <c r="J76">
        <f t="shared" si="9"/>
        <v>1.2530063647552494</v>
      </c>
      <c r="K76">
        <f t="shared" si="9"/>
        <v>10.13366596557305</v>
      </c>
      <c r="L76">
        <f t="shared" si="10"/>
        <v>-5.0260008567308369E-2</v>
      </c>
      <c r="M76">
        <f t="shared" si="11"/>
        <v>-32.580476896346354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0.39469321136250723</v>
      </c>
      <c r="B77">
        <f t="shared" si="3"/>
        <v>0.39469321136250723</v>
      </c>
      <c r="C77" s="9">
        <f t="shared" si="4"/>
        <v>0.3480000000000002</v>
      </c>
      <c r="D77" s="9">
        <f t="shared" si="17"/>
        <v>0.44011450301153954</v>
      </c>
      <c r="E77" s="9">
        <f t="shared" si="17"/>
        <v>6.9770713143608569</v>
      </c>
      <c r="F77" s="9">
        <f t="shared" si="6"/>
        <v>7.0101298424001959</v>
      </c>
      <c r="G77" s="10">
        <f t="shared" si="18"/>
        <v>8.6666666666666607</v>
      </c>
      <c r="H77" s="5">
        <f t="shared" si="18"/>
        <v>7.5</v>
      </c>
      <c r="I77">
        <f t="shared" si="8"/>
        <v>10.016823485528459</v>
      </c>
      <c r="J77">
        <f t="shared" si="9"/>
        <v>1.2527048047038456</v>
      </c>
      <c r="K77">
        <f t="shared" si="9"/>
        <v>9.9381831041949713</v>
      </c>
      <c r="L77">
        <f t="shared" si="10"/>
        <v>-4.9293160336761843E-2</v>
      </c>
      <c r="M77">
        <f t="shared" si="11"/>
        <v>-32.565061366869266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0.38717786981117019</v>
      </c>
      <c r="B78">
        <f t="shared" si="3"/>
        <v>0.38717786981117019</v>
      </c>
      <c r="C78" s="9">
        <f t="shared" si="4"/>
        <v>0.3540000000000002</v>
      </c>
      <c r="D78" s="9">
        <f t="shared" si="17"/>
        <v>0.44762984456287658</v>
      </c>
      <c r="E78" s="9">
        <f t="shared" si="17"/>
        <v>7.0361142418814229</v>
      </c>
      <c r="F78" s="9">
        <f t="shared" si="6"/>
        <v>7.0708047297471426</v>
      </c>
      <c r="G78" s="10">
        <f t="shared" si="18"/>
        <v>8.6666666666666607</v>
      </c>
      <c r="H78" s="5">
        <f t="shared" si="18"/>
        <v>7.5</v>
      </c>
      <c r="I78">
        <f t="shared" si="8"/>
        <v>9.8229597736318066</v>
      </c>
      <c r="J78">
        <f t="shared" si="9"/>
        <v>1.2524090457418251</v>
      </c>
      <c r="K78">
        <f t="shared" si="9"/>
        <v>9.7427927359937563</v>
      </c>
      <c r="L78">
        <f t="shared" si="10"/>
        <v>-4.8327737117456554E-2</v>
      </c>
      <c r="M78">
        <f t="shared" si="11"/>
        <v>-32.549953150239411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0.37966428543598735</v>
      </c>
      <c r="B79">
        <f t="shared" si="3"/>
        <v>0.37966428543598735</v>
      </c>
      <c r="C79" s="9">
        <f t="shared" si="4"/>
        <v>0.36000000000000021</v>
      </c>
      <c r="D79" s="9">
        <f t="shared" si="17"/>
        <v>0.45514342893805942</v>
      </c>
      <c r="E79" s="9">
        <f t="shared" si="17"/>
        <v>7.0939850991406814</v>
      </c>
      <c r="F79" s="9">
        <f t="shared" si="6"/>
        <v>7.130356874981544</v>
      </c>
      <c r="G79" s="10">
        <f t="shared" si="18"/>
        <v>8.6666666666666607</v>
      </c>
      <c r="H79" s="5">
        <f t="shared" si="18"/>
        <v>7.5</v>
      </c>
      <c r="I79">
        <f t="shared" si="8"/>
        <v>9.6292484182422857</v>
      </c>
      <c r="J79">
        <f t="shared" si="9"/>
        <v>1.2521190793191204</v>
      </c>
      <c r="K79">
        <f t="shared" si="9"/>
        <v>9.5474930170923198</v>
      </c>
      <c r="L79">
        <f t="shared" si="10"/>
        <v>-4.7363732886424884E-2</v>
      </c>
      <c r="M79">
        <f t="shared" si="11"/>
        <v>-32.535151679952413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0.37215242350726457</v>
      </c>
      <c r="B80">
        <f t="shared" si="3"/>
        <v>0.37215242350726457</v>
      </c>
      <c r="C80" s="9">
        <f t="shared" si="4"/>
        <v>0.36600000000000021</v>
      </c>
      <c r="D80" s="9">
        <f t="shared" si="17"/>
        <v>0.4626552908667822</v>
      </c>
      <c r="E80" s="9">
        <f t="shared" si="17"/>
        <v>7.1506844245129964</v>
      </c>
      <c r="F80" s="9">
        <f t="shared" si="6"/>
        <v>7.1887873233559088</v>
      </c>
      <c r="G80" s="10">
        <f t="shared" si="18"/>
        <v>8.6666666666666607</v>
      </c>
      <c r="H80" s="5">
        <f t="shared" si="18"/>
        <v>7.5</v>
      </c>
      <c r="I80">
        <f t="shared" si="8"/>
        <v>9.4356913481895628</v>
      </c>
      <c r="J80">
        <f t="shared" si="9"/>
        <v>1.2518348969218018</v>
      </c>
      <c r="K80">
        <f t="shared" si="9"/>
        <v>9.3522821070126056</v>
      </c>
      <c r="L80">
        <f t="shared" si="10"/>
        <v>-4.6401143068988765E-2</v>
      </c>
      <c r="M80">
        <f t="shared" si="11"/>
        <v>-32.520656401044668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0.36464224934630901</v>
      </c>
      <c r="B81">
        <f t="shared" si="3"/>
        <v>0.36464224934630901</v>
      </c>
      <c r="C81" s="9">
        <f t="shared" si="4"/>
        <v>0.37200000000000022</v>
      </c>
      <c r="D81" s="9">
        <f t="shared" si="17"/>
        <v>0.47016546502773776</v>
      </c>
      <c r="E81" s="9">
        <f t="shared" si="17"/>
        <v>7.2062127453398528</v>
      </c>
      <c r="F81" s="9">
        <f t="shared" si="6"/>
        <v>7.2460970990711857</v>
      </c>
      <c r="G81" s="10">
        <f t="shared" si="18"/>
        <v>8.6666666666666607</v>
      </c>
      <c r="H81" s="5">
        <f t="shared" si="18"/>
        <v>7.5</v>
      </c>
      <c r="I81">
        <f t="shared" si="8"/>
        <v>9.2422908076241335</v>
      </c>
      <c r="J81">
        <f t="shared" si="9"/>
        <v>1.251556490063388</v>
      </c>
      <c r="K81">
        <f t="shared" si="9"/>
        <v>9.1571581686063368</v>
      </c>
      <c r="L81">
        <f t="shared" si="10"/>
        <v>-4.5439964679987302E-2</v>
      </c>
      <c r="M81">
        <f t="shared" si="11"/>
        <v>-32.506466770021269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0.35713372832529294</v>
      </c>
      <c r="B82">
        <f t="shared" si="3"/>
        <v>0.35713372832529294</v>
      </c>
      <c r="C82" s="9">
        <f t="shared" si="4"/>
        <v>0.37800000000000022</v>
      </c>
      <c r="D82" s="9">
        <f t="shared" si="17"/>
        <v>0.47767398604875383</v>
      </c>
      <c r="E82" s="9">
        <f t="shared" si="17"/>
        <v>7.2605705779496308</v>
      </c>
      <c r="F82" s="9">
        <f t="shared" si="6"/>
        <v>7.3022872053269907</v>
      </c>
      <c r="G82" s="10">
        <f t="shared" si="18"/>
        <v>8.6666666666666607</v>
      </c>
      <c r="H82" s="5">
        <f t="shared" si="18"/>
        <v>7.5</v>
      </c>
      <c r="I82">
        <f t="shared" si="8"/>
        <v>9.0490493887476013</v>
      </c>
      <c r="J82">
        <f t="shared" si="9"/>
        <v>1.2512838502753081</v>
      </c>
      <c r="K82">
        <f t="shared" si="9"/>
        <v>8.9621193679862099</v>
      </c>
      <c r="L82">
        <f t="shared" si="10"/>
        <v>-4.4480196482915277E-2</v>
      </c>
      <c r="M82">
        <f t="shared" si="11"/>
        <v>-32.492582254780686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0.3496268258671778</v>
      </c>
      <c r="B83">
        <f t="shared" si="3"/>
        <v>0.3496268258671778</v>
      </c>
      <c r="C83" s="9">
        <f t="shared" si="4"/>
        <v>0.38400000000000023</v>
      </c>
      <c r="D83" s="9">
        <f t="shared" si="17"/>
        <v>0.48518088850686897</v>
      </c>
      <c r="E83" s="9">
        <f t="shared" si="17"/>
        <v>7.3137584276769623</v>
      </c>
      <c r="F83" s="9">
        <f t="shared" si="6"/>
        <v>7.3573586243710203</v>
      </c>
      <c r="G83" s="10">
        <f t="shared" si="18"/>
        <v>8.6666666666666607</v>
      </c>
      <c r="H83" s="5">
        <f t="shared" si="18"/>
        <v>7.5</v>
      </c>
      <c r="I83">
        <f t="shared" si="8"/>
        <v>8.8559700687479896</v>
      </c>
      <c r="J83">
        <f t="shared" si="9"/>
        <v>1.2510169690964106</v>
      </c>
      <c r="K83">
        <f t="shared" si="9"/>
        <v>8.7671638744575251</v>
      </c>
      <c r="L83">
        <f t="shared" si="10"/>
        <v>-4.3521839169637082E-2</v>
      </c>
      <c r="M83">
        <f t="shared" si="11"/>
        <v>-32.479002334535551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0.34212150744570441</v>
      </c>
      <c r="B84">
        <f t="shared" si="3"/>
        <v>0.34212150744570441</v>
      </c>
      <c r="C84" s="9">
        <f t="shared" si="4"/>
        <v>0.39000000000000024</v>
      </c>
      <c r="D84" s="9">
        <f t="shared" si="17"/>
        <v>0.49268620692834236</v>
      </c>
      <c r="E84" s="9">
        <f t="shared" si="17"/>
        <v>7.3657767888816856</v>
      </c>
      <c r="F84" s="9">
        <f t="shared" si="6"/>
        <v>7.4113123175476616</v>
      </c>
      <c r="G84" s="10">
        <f t="shared" si="18"/>
        <v>8.6666666666666607</v>
      </c>
      <c r="H84" s="5">
        <f t="shared" si="18"/>
        <v>7.5</v>
      </c>
      <c r="I84">
        <f t="shared" si="8"/>
        <v>8.6630562515791087</v>
      </c>
      <c r="J84">
        <f t="shared" si="9"/>
        <v>1.2507558380613928</v>
      </c>
      <c r="K84">
        <f t="shared" si="9"/>
        <v>8.5722898604503115</v>
      </c>
      <c r="L84">
        <f t="shared" si="10"/>
        <v>-4.256489556380165E-2</v>
      </c>
      <c r="M84">
        <f t="shared" si="11"/>
        <v>-32.465726499728554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0.33461773858545618</v>
      </c>
      <c r="B85">
        <f t="shared" ref="B85:B148" si="22">ABS(D85-$D$11)</f>
        <v>0.33461773858545618</v>
      </c>
      <c r="C85" s="9">
        <f t="shared" ref="C85:C148" si="23">C84+_dt</f>
        <v>0.39600000000000024</v>
      </c>
      <c r="D85" s="9">
        <f t="shared" ref="D85:E100" si="24">D84+$C$7*(J84+J85)/2</f>
        <v>0.50018997578859059</v>
      </c>
      <c r="E85" s="9">
        <f t="shared" si="24"/>
        <v>7.4166261449673927</v>
      </c>
      <c r="F85" s="9">
        <f t="shared" ref="F85:F148" si="25">$O$1*D85^2+$O$2*D85+$O$3</f>
        <v>7.4641492253458361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8.4703118153357497</v>
      </c>
      <c r="J85">
        <f t="shared" ref="J85:K148" si="28">J84+L84*$C$7</f>
        <v>1.25050044868801</v>
      </c>
      <c r="K85">
        <f t="shared" si="28"/>
        <v>8.377495501451941</v>
      </c>
      <c r="L85">
        <f t="shared" ref="L85:L148" si="29">-$C$15*I85*J85</f>
        <v>-4.160937085163529E-2</v>
      </c>
      <c r="M85">
        <f t="shared" ref="M85:M148" si="30">-$C$6-$C$15*I85*K85</f>
        <v>-32.45275425194253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0.32711548486200348</v>
      </c>
      <c r="B86">
        <f t="shared" si="22"/>
        <v>0.32711548486200348</v>
      </c>
      <c r="C86" s="9">
        <f t="shared" si="23"/>
        <v>0.40200000000000025</v>
      </c>
      <c r="D86" s="9">
        <f t="shared" si="24"/>
        <v>0.50769222951204329</v>
      </c>
      <c r="E86" s="9">
        <f t="shared" si="24"/>
        <v>7.4663069683995698</v>
      </c>
      <c r="F86" s="9">
        <f t="shared" si="25"/>
        <v>7.5158702674460702</v>
      </c>
      <c r="G86" s="10">
        <f t="shared" si="26"/>
        <v>8.6666666666666607</v>
      </c>
      <c r="H86" s="5">
        <f t="shared" si="26"/>
        <v>7.5</v>
      </c>
      <c r="I86">
        <f t="shared" si="27"/>
        <v>8.2777411661119515</v>
      </c>
      <c r="J86">
        <f t="shared" si="28"/>
        <v>1.2502507924629003</v>
      </c>
      <c r="K86">
        <f t="shared" si="28"/>
        <v>8.1827789759402858</v>
      </c>
      <c r="L86">
        <f t="shared" si="29"/>
        <v>-4.0655272844451813E-2</v>
      </c>
      <c r="M86">
        <f t="shared" si="30"/>
        <v>-32.440085103803341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0.31961471190213731</v>
      </c>
      <c r="B87">
        <f t="shared" si="22"/>
        <v>0.31961471190213731</v>
      </c>
      <c r="C87" s="9">
        <f t="shared" si="23"/>
        <v>0.40800000000000025</v>
      </c>
      <c r="D87" s="9">
        <f t="shared" si="24"/>
        <v>0.51519300247190947</v>
      </c>
      <c r="E87" s="9">
        <f t="shared" si="24"/>
        <v>7.5148197207233434</v>
      </c>
      <c r="F87" s="9">
        <f t="shared" si="25"/>
        <v>7.5664763427668644</v>
      </c>
      <c r="G87" s="10">
        <f t="shared" si="26"/>
        <v>8.6666666666666607</v>
      </c>
      <c r="H87" s="5">
        <f t="shared" si="26"/>
        <v>7.5</v>
      </c>
      <c r="I87">
        <f t="shared" si="27"/>
        <v>8.0853492993930782</v>
      </c>
      <c r="J87">
        <f t="shared" si="28"/>
        <v>1.2500068608258335</v>
      </c>
      <c r="K87">
        <f t="shared" si="28"/>
        <v>7.9881384653174656</v>
      </c>
      <c r="L87">
        <f t="shared" si="29"/>
        <v>-3.9702612278019155E-2</v>
      </c>
      <c r="M87">
        <f t="shared" si="30"/>
        <v>-32.427718578874121</v>
      </c>
      <c r="S87">
        <f t="shared" si="19"/>
        <v>1</v>
      </c>
      <c r="T87" t="b">
        <f t="shared" si="20"/>
        <v>1</v>
      </c>
      <c r="U87" t="b">
        <f t="shared" si="21"/>
        <v>0</v>
      </c>
    </row>
    <row r="88" spans="1:21" x14ac:dyDescent="0.2">
      <c r="A88">
        <f t="shared" si="31"/>
        <v>0.31211538538420336</v>
      </c>
      <c r="B88">
        <f t="shared" si="22"/>
        <v>0.31211538538420336</v>
      </c>
      <c r="C88" s="9">
        <f t="shared" si="23"/>
        <v>0.41400000000000026</v>
      </c>
      <c r="D88" s="9">
        <f t="shared" si="24"/>
        <v>0.52269232898984341</v>
      </c>
      <c r="E88" s="9">
        <f t="shared" si="24"/>
        <v>7.5621648525808283</v>
      </c>
      <c r="F88" s="9">
        <f t="shared" si="25"/>
        <v>7.6159683295103395</v>
      </c>
      <c r="G88" s="10">
        <f t="shared" si="26"/>
        <v>8.6666666666666607</v>
      </c>
      <c r="H88" s="5">
        <f t="shared" si="26"/>
        <v>7.5</v>
      </c>
      <c r="I88">
        <f t="shared" si="27"/>
        <v>7.8931418702302274</v>
      </c>
      <c r="J88">
        <f t="shared" si="28"/>
        <v>1.2497686451521652</v>
      </c>
      <c r="K88">
        <f t="shared" si="28"/>
        <v>7.7935721538442211</v>
      </c>
      <c r="L88">
        <f t="shared" si="29"/>
        <v>-3.8751403154888689E-2</v>
      </c>
      <c r="M88">
        <f t="shared" si="30"/>
        <v>-32.415654211538936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0.30461747103854719</v>
      </c>
      <c r="B89">
        <f t="shared" si="22"/>
        <v>0.30461747103854719</v>
      </c>
      <c r="C89" s="9">
        <f t="shared" si="23"/>
        <v>0.42000000000000026</v>
      </c>
      <c r="D89" s="9">
        <f t="shared" si="24"/>
        <v>0.53019024333549958</v>
      </c>
      <c r="E89" s="9">
        <f t="shared" si="24"/>
        <v>7.6083428037280862</v>
      </c>
      <c r="F89" s="9">
        <f t="shared" si="25"/>
        <v>7.6643470852072291</v>
      </c>
      <c r="G89" s="10">
        <f t="shared" si="26"/>
        <v>8.6666666666666607</v>
      </c>
      <c r="H89" s="5">
        <f t="shared" si="26"/>
        <v>7.5</v>
      </c>
      <c r="I89">
        <f t="shared" si="27"/>
        <v>7.7011252736859559</v>
      </c>
      <c r="J89">
        <f t="shared" si="28"/>
        <v>1.2495361367332358</v>
      </c>
      <c r="K89">
        <f t="shared" si="28"/>
        <v>7.5990782285749878</v>
      </c>
      <c r="L89">
        <f t="shared" si="29"/>
        <v>-3.7801663136969692E-2</v>
      </c>
      <c r="M89">
        <f t="shared" si="30"/>
        <v>-32.403891546873602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0.2971209346480842</v>
      </c>
      <c r="B90">
        <f t="shared" si="22"/>
        <v>0.2971209346480842</v>
      </c>
      <c r="C90" s="9">
        <f t="shared" si="23"/>
        <v>0.42600000000000027</v>
      </c>
      <c r="D90" s="9">
        <f t="shared" si="24"/>
        <v>0.53768677972596257</v>
      </c>
      <c r="E90" s="9">
        <f t="shared" si="24"/>
        <v>7.6533540030516924</v>
      </c>
      <c r="F90" s="9">
        <f t="shared" si="25"/>
        <v>7.7116134467612181</v>
      </c>
      <c r="G90" s="10">
        <f t="shared" si="26"/>
        <v>8.6666666666666607</v>
      </c>
      <c r="H90" s="5">
        <f t="shared" si="26"/>
        <v>7.5</v>
      </c>
      <c r="I90">
        <f t="shared" si="27"/>
        <v>7.5093067373336302</v>
      </c>
      <c r="J90">
        <f t="shared" si="28"/>
        <v>1.249309326754414</v>
      </c>
      <c r="K90">
        <f t="shared" si="28"/>
        <v>7.4046548792937461</v>
      </c>
      <c r="L90">
        <f t="shared" si="29"/>
        <v>-3.6853413997065862E-2</v>
      </c>
      <c r="M90">
        <f t="shared" si="30"/>
        <v>-32.392430140500863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0.2896257420490097</v>
      </c>
      <c r="B91">
        <f t="shared" si="22"/>
        <v>0.2896257420490097</v>
      </c>
      <c r="C91" s="9">
        <f t="shared" si="23"/>
        <v>0.43200000000000027</v>
      </c>
      <c r="D91" s="9">
        <f t="shared" si="24"/>
        <v>0.54518197232503707</v>
      </c>
      <c r="E91" s="9">
        <f t="shared" si="24"/>
        <v>7.697198868584926</v>
      </c>
      <c r="F91" s="9">
        <f t="shared" si="25"/>
        <v>7.7577682304927036</v>
      </c>
      <c r="G91" s="10">
        <f t="shared" si="26"/>
        <v>8.6666666666666607</v>
      </c>
      <c r="H91" s="5">
        <f t="shared" si="26"/>
        <v>7.5</v>
      </c>
      <c r="I91">
        <f t="shared" si="27"/>
        <v>7.3176944279522038</v>
      </c>
      <c r="J91">
        <f t="shared" si="28"/>
        <v>1.2490882062704316</v>
      </c>
      <c r="K91">
        <f t="shared" si="28"/>
        <v>7.2103002984507407</v>
      </c>
      <c r="L91">
        <f t="shared" si="29"/>
        <v>-3.5906682139848774E-2</v>
      </c>
      <c r="M91">
        <f t="shared" si="30"/>
        <v>-32.381269558426425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0.28213185913166561</v>
      </c>
      <c r="B92">
        <f t="shared" si="22"/>
        <v>0.28213185913166561</v>
      </c>
      <c r="C92" s="9">
        <f t="shared" si="23"/>
        <v>0.43800000000000028</v>
      </c>
      <c r="D92" s="9">
        <f t="shared" si="24"/>
        <v>0.55267585524238116</v>
      </c>
      <c r="E92" s="9">
        <f t="shared" si="24"/>
        <v>7.7398778075235786</v>
      </c>
      <c r="F92" s="9">
        <f t="shared" si="25"/>
        <v>7.8028122321819779</v>
      </c>
      <c r="G92" s="10">
        <f t="shared" si="26"/>
        <v>8.6666666666666607</v>
      </c>
      <c r="H92" s="5">
        <f t="shared" si="26"/>
        <v>7.5</v>
      </c>
      <c r="I92">
        <f t="shared" si="27"/>
        <v>7.1262975750005451</v>
      </c>
      <c r="J92">
        <f t="shared" si="28"/>
        <v>1.2488727661775925</v>
      </c>
      <c r="K92">
        <f t="shared" si="28"/>
        <v>7.0160126811001824</v>
      </c>
      <c r="L92">
        <f t="shared" si="29"/>
        <v>-3.496149920490655E-2</v>
      </c>
      <c r="M92">
        <f t="shared" si="30"/>
        <v>-32.370409376851619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0.27463925184158577</v>
      </c>
      <c r="B93">
        <f t="shared" si="22"/>
        <v>0.27463925184158577</v>
      </c>
      <c r="C93" s="9">
        <f t="shared" si="23"/>
        <v>0.44400000000000028</v>
      </c>
      <c r="D93" s="9">
        <f t="shared" si="24"/>
        <v>0.560168462532461</v>
      </c>
      <c r="E93" s="9">
        <f t="shared" si="24"/>
        <v>7.7813912162413965</v>
      </c>
      <c r="F93" s="9">
        <f t="shared" si="25"/>
        <v>7.8467462271119075</v>
      </c>
      <c r="G93" s="10">
        <f t="shared" si="26"/>
        <v>8.6666666666666607</v>
      </c>
      <c r="H93" s="5">
        <f t="shared" si="26"/>
        <v>7.5</v>
      </c>
      <c r="I93">
        <f t="shared" si="27"/>
        <v>6.9351266140022538</v>
      </c>
      <c r="J93">
        <f t="shared" si="28"/>
        <v>1.2486629971823631</v>
      </c>
      <c r="K93">
        <f t="shared" si="28"/>
        <v>6.8217902248390727</v>
      </c>
      <c r="L93">
        <f t="shared" si="29"/>
        <v>-3.401790276717994E-2</v>
      </c>
      <c r="M93">
        <f t="shared" si="30"/>
        <v>-32.359849181957287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0.26714788618074137</v>
      </c>
      <c r="B94">
        <f t="shared" si="22"/>
        <v>0.26714788618074137</v>
      </c>
      <c r="C94" s="9">
        <f t="shared" si="23"/>
        <v>0.45000000000000029</v>
      </c>
      <c r="D94" s="9">
        <f t="shared" si="24"/>
        <v>0.5676598281933054</v>
      </c>
      <c r="E94" s="9">
        <f t="shared" si="24"/>
        <v>7.8217394803051556</v>
      </c>
      <c r="F94" s="9">
        <f t="shared" si="25"/>
        <v>7.8895709701101522</v>
      </c>
      <c r="G94" s="10">
        <f t="shared" si="26"/>
        <v>8.6666666666666607</v>
      </c>
      <c r="H94" s="5">
        <f t="shared" si="26"/>
        <v>7.5</v>
      </c>
      <c r="I94">
        <f t="shared" si="27"/>
        <v>6.7441933536510517</v>
      </c>
      <c r="J94">
        <f t="shared" si="28"/>
        <v>1.24845888976576</v>
      </c>
      <c r="K94">
        <f t="shared" si="28"/>
        <v>6.6276311297473294</v>
      </c>
      <c r="L94">
        <f t="shared" si="29"/>
        <v>-3.3075937153419444E-2</v>
      </c>
      <c r="M94">
        <f t="shared" si="30"/>
        <v>-32.349588569652219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0.25965772820901556</v>
      </c>
      <c r="B95">
        <f t="shared" si="22"/>
        <v>0.25965772820901556</v>
      </c>
      <c r="C95" s="9">
        <f t="shared" si="23"/>
        <v>0.45600000000000029</v>
      </c>
      <c r="D95" s="9">
        <f t="shared" si="24"/>
        <v>0.57514998616503121</v>
      </c>
      <c r="E95" s="9">
        <f t="shared" si="24"/>
        <v>7.8609229744893856</v>
      </c>
      <c r="F95" s="9">
        <f t="shared" si="25"/>
        <v>7.9312871955909738</v>
      </c>
      <c r="G95" s="10">
        <f t="shared" si="26"/>
        <v>8.6666666666666607</v>
      </c>
      <c r="H95" s="5">
        <f t="shared" si="26"/>
        <v>7.5</v>
      </c>
      <c r="I95">
        <f t="shared" si="27"/>
        <v>6.553511171294355</v>
      </c>
      <c r="J95">
        <f t="shared" si="28"/>
        <v>1.2482604341428396</v>
      </c>
      <c r="K95">
        <f t="shared" si="28"/>
        <v>6.433533598329416</v>
      </c>
      <c r="L95">
        <f t="shared" si="29"/>
        <v>-3.2135654397441718E-2</v>
      </c>
      <c r="M95">
        <f t="shared" si="30"/>
        <v>-32.339627145277753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0.2521687440459377</v>
      </c>
      <c r="B96">
        <f t="shared" si="22"/>
        <v>0.2521687440459377</v>
      </c>
      <c r="C96" s="9">
        <f t="shared" si="23"/>
        <v>0.4620000000000003</v>
      </c>
      <c r="D96" s="9">
        <f t="shared" si="24"/>
        <v>0.58263897032810907</v>
      </c>
      <c r="E96" s="9">
        <f t="shared" si="24"/>
        <v>7.8989420627907467</v>
      </c>
      <c r="F96" s="9">
        <f t="shared" si="25"/>
        <v>7.9718956175967159</v>
      </c>
      <c r="G96" s="10">
        <f t="shared" si="26"/>
        <v>8.6666666666666607</v>
      </c>
      <c r="H96" s="5">
        <f t="shared" si="26"/>
        <v>7.5</v>
      </c>
      <c r="I96">
        <f t="shared" si="27"/>
        <v>6.3630952425158123</v>
      </c>
      <c r="J96">
        <f t="shared" si="28"/>
        <v>1.2480676202164549</v>
      </c>
      <c r="K96">
        <f t="shared" si="28"/>
        <v>6.239495835457749</v>
      </c>
      <c r="L96">
        <f t="shared" si="29"/>
        <v>-3.1197115362162683E-2</v>
      </c>
      <c r="M96">
        <f t="shared" si="30"/>
        <v>-32.329964523257765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0.24468089987271546</v>
      </c>
      <c r="B97">
        <f t="shared" si="22"/>
        <v>0.24468089987271546</v>
      </c>
      <c r="C97" s="9">
        <f t="shared" si="23"/>
        <v>0.4680000000000003</v>
      </c>
      <c r="D97" s="9">
        <f t="shared" si="24"/>
        <v>0.59012681450133131</v>
      </c>
      <c r="E97" s="9">
        <f t="shared" si="24"/>
        <v>7.9357970984420749</v>
      </c>
      <c r="F97" s="9">
        <f t="shared" si="25"/>
        <v>8.0113969298390018</v>
      </c>
      <c r="G97" s="10">
        <f t="shared" si="26"/>
        <v>8.6666666666666607</v>
      </c>
      <c r="H97" s="5">
        <f t="shared" si="26"/>
        <v>7.5</v>
      </c>
      <c r="I97">
        <f t="shared" si="27"/>
        <v>6.1729628118779978</v>
      </c>
      <c r="J97">
        <f t="shared" si="28"/>
        <v>1.247880437524282</v>
      </c>
      <c r="K97">
        <f t="shared" si="28"/>
        <v>6.045516048318202</v>
      </c>
      <c r="L97">
        <f t="shared" si="29"/>
        <v>-3.0260391062939755E-2</v>
      </c>
      <c r="M97">
        <f t="shared" si="30"/>
        <v>-32.320600326680598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0.23719416193460885</v>
      </c>
      <c r="B98">
        <f t="shared" si="22"/>
        <v>0.23719416193460885</v>
      </c>
      <c r="C98" s="9">
        <f t="shared" si="23"/>
        <v>0.47400000000000031</v>
      </c>
      <c r="D98" s="9">
        <f t="shared" si="24"/>
        <v>0.59761355243943792</v>
      </c>
      <c r="E98" s="9">
        <f t="shared" si="24"/>
        <v>7.9714884239261039</v>
      </c>
      <c r="F98" s="9">
        <f t="shared" si="25"/>
        <v>8.0497918057397762</v>
      </c>
      <c r="G98" s="10">
        <f t="shared" si="26"/>
        <v>8.6666666666666607</v>
      </c>
      <c r="H98" s="5">
        <f t="shared" si="26"/>
        <v>7.5</v>
      </c>
      <c r="I98">
        <f t="shared" si="27"/>
        <v>5.9831335135859707</v>
      </c>
      <c r="J98">
        <f t="shared" si="28"/>
        <v>1.2476988751779043</v>
      </c>
      <c r="K98">
        <f t="shared" si="28"/>
        <v>5.8515924463581186</v>
      </c>
      <c r="L98">
        <f t="shared" si="29"/>
        <v>-2.9325564235066534E-2</v>
      </c>
      <c r="M98">
        <f t="shared" si="30"/>
        <v>-32.311534186795377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0.22970849654369763</v>
      </c>
      <c r="B99">
        <f t="shared" si="22"/>
        <v>0.22970849654369763</v>
      </c>
      <c r="C99" s="9">
        <f t="shared" si="23"/>
        <v>0.48000000000000032</v>
      </c>
      <c r="D99" s="9">
        <f t="shared" si="24"/>
        <v>0.60509921783034915</v>
      </c>
      <c r="E99" s="9">
        <f t="shared" si="24"/>
        <v>8.0060163709888901</v>
      </c>
      <c r="F99" s="9">
        <f t="shared" si="25"/>
        <v>8.0870808984722427</v>
      </c>
      <c r="G99" s="10">
        <f t="shared" si="26"/>
        <v>8.6666666666666607</v>
      </c>
      <c r="H99" s="5">
        <f t="shared" si="26"/>
        <v>7.5</v>
      </c>
      <c r="I99">
        <f t="shared" si="27"/>
        <v>5.79362975299897</v>
      </c>
      <c r="J99">
        <f t="shared" si="28"/>
        <v>1.2475229217924939</v>
      </c>
      <c r="K99">
        <f t="shared" si="28"/>
        <v>5.6577232412373464</v>
      </c>
      <c r="L99">
        <f t="shared" si="29"/>
        <v>-2.8392731198858042E-2</v>
      </c>
      <c r="M99">
        <f t="shared" si="30"/>
        <v>-32.302765742400283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0.2222238700821042</v>
      </c>
      <c r="B100">
        <f t="shared" si="22"/>
        <v>0.2222238700821042</v>
      </c>
      <c r="C100" s="9">
        <f t="shared" si="23"/>
        <v>0.48600000000000032</v>
      </c>
      <c r="D100" s="9">
        <f t="shared" si="24"/>
        <v>0.61258384429194257</v>
      </c>
      <c r="E100" s="9">
        <f t="shared" si="24"/>
        <v>8.0393812606529504</v>
      </c>
      <c r="F100" s="9">
        <f t="shared" si="25"/>
        <v>8.1232648410018395</v>
      </c>
      <c r="G100" s="10">
        <f t="shared" si="26"/>
        <v>8.6666666666666607</v>
      </c>
      <c r="H100" s="5">
        <f t="shared" si="26"/>
        <v>7.5</v>
      </c>
      <c r="I100">
        <f t="shared" si="27"/>
        <v>5.6044771626960914</v>
      </c>
      <c r="J100">
        <f t="shared" si="28"/>
        <v>1.2473525654053008</v>
      </c>
      <c r="K100">
        <f t="shared" si="28"/>
        <v>5.4639066467829451</v>
      </c>
      <c r="L100">
        <f t="shared" si="29"/>
        <v>-2.7462004089352173E-2</v>
      </c>
      <c r="M100">
        <f t="shared" si="30"/>
        <v>-32.294294639093508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0.21474024900574595</v>
      </c>
      <c r="B101">
        <f t="shared" si="22"/>
        <v>0.21474024900574595</v>
      </c>
      <c r="C101" s="9">
        <f t="shared" si="23"/>
        <v>0.49200000000000033</v>
      </c>
      <c r="D101" s="9">
        <f t="shared" ref="D101:E116" si="32">D100+$C$7*(J100+J101)/2</f>
        <v>0.62006746536830082</v>
      </c>
      <c r="E101" s="9">
        <f t="shared" si="32"/>
        <v>8.0715834032301448</v>
      </c>
      <c r="F101" s="9">
        <f t="shared" si="25"/>
        <v>8.1583442461273599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5.4157051503863123</v>
      </c>
      <c r="J101">
        <f t="shared" si="28"/>
        <v>1.2471877933807647</v>
      </c>
      <c r="K101">
        <f t="shared" si="28"/>
        <v>5.2701408789483839</v>
      </c>
      <c r="L101">
        <f t="shared" si="29"/>
        <v>-2.6533513535181474E-2</v>
      </c>
      <c r="M101">
        <f t="shared" si="30"/>
        <v>-32.28612052834869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0.20725759984870495</v>
      </c>
      <c r="B102">
        <f t="shared" si="22"/>
        <v>0.20725759984870495</v>
      </c>
      <c r="C102" s="9">
        <f t="shared" si="23"/>
        <v>0.49800000000000033</v>
      </c>
      <c r="D102" s="9">
        <f t="shared" si="32"/>
        <v>0.62755011452534182</v>
      </c>
      <c r="E102" s="9">
        <f t="shared" si="32"/>
        <v>8.102623098334325</v>
      </c>
      <c r="F102" s="9">
        <f t="shared" si="25"/>
        <v>8.1923197065223956</v>
      </c>
      <c r="G102" s="10">
        <f t="shared" si="33"/>
        <v>8.6666666666666607</v>
      </c>
      <c r="H102" s="5">
        <f t="shared" si="33"/>
        <v>7.5</v>
      </c>
      <c r="I102">
        <f t="shared" si="27"/>
        <v>5.2273475606068081</v>
      </c>
      <c r="J102">
        <f t="shared" si="28"/>
        <v>1.2470285922995537</v>
      </c>
      <c r="K102">
        <f t="shared" si="28"/>
        <v>5.0764241557782919</v>
      </c>
      <c r="L102">
        <f t="shared" si="29"/>
        <v>-2.5607411893925361E-2</v>
      </c>
      <c r="M102">
        <f t="shared" si="30"/>
        <v>-32.278243066364318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0.19977588922832168</v>
      </c>
      <c r="B103">
        <f t="shared" si="22"/>
        <v>0.19977588922832168</v>
      </c>
      <c r="C103" s="9">
        <f t="shared" si="23"/>
        <v>0.50400000000000034</v>
      </c>
      <c r="D103" s="9">
        <f t="shared" si="32"/>
        <v>0.63503182514572509</v>
      </c>
      <c r="E103" s="9">
        <f t="shared" si="32"/>
        <v>8.1325006348938</v>
      </c>
      <c r="F103" s="9">
        <f t="shared" si="25"/>
        <v>8.2251917947772579</v>
      </c>
      <c r="G103" s="10">
        <f t="shared" si="33"/>
        <v>8.6666666666666607</v>
      </c>
      <c r="H103" s="5">
        <f t="shared" si="33"/>
        <v>7.5</v>
      </c>
      <c r="I103">
        <f t="shared" si="27"/>
        <v>5.0394434782333892</v>
      </c>
      <c r="J103">
        <f t="shared" si="28"/>
        <v>1.2468749478281902</v>
      </c>
      <c r="K103">
        <f t="shared" si="28"/>
        <v>4.8827546973801059</v>
      </c>
      <c r="L103">
        <f t="shared" si="29"/>
        <v>-2.4683877180983343E-2</v>
      </c>
      <c r="M103">
        <f t="shared" si="30"/>
        <v>-32.270661912619971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0.1922950838511418</v>
      </c>
      <c r="B104">
        <f t="shared" si="22"/>
        <v>0.1922950838511418</v>
      </c>
      <c r="C104" s="9">
        <f t="shared" si="23"/>
        <v>0.51000000000000034</v>
      </c>
      <c r="D104" s="9">
        <f t="shared" si="32"/>
        <v>0.64251263052290497</v>
      </c>
      <c r="E104" s="9">
        <f t="shared" si="32"/>
        <v>8.1612162911636528</v>
      </c>
      <c r="F104" s="9">
        <f t="shared" si="25"/>
        <v>8.25696106344156</v>
      </c>
      <c r="G104" s="10">
        <f t="shared" si="33"/>
        <v>8.6666666666666607</v>
      </c>
      <c r="H104" s="5">
        <f t="shared" si="33"/>
        <v>7.5</v>
      </c>
      <c r="I104">
        <f t="shared" si="27"/>
        <v>4.8520382098227399</v>
      </c>
      <c r="J104">
        <f t="shared" si="28"/>
        <v>1.2467268445651043</v>
      </c>
      <c r="K104">
        <f t="shared" si="28"/>
        <v>4.689130725904386</v>
      </c>
      <c r="L104">
        <f t="shared" si="29"/>
        <v>-2.3763117868108686E-2</v>
      </c>
      <c r="M104">
        <f t="shared" si="30"/>
        <v>-32.263376728049444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0.18481515051987285</v>
      </c>
      <c r="B105">
        <f t="shared" si="22"/>
        <v>0.18481515051987285</v>
      </c>
      <c r="C105" s="9">
        <f t="shared" si="23"/>
        <v>0.51600000000000035</v>
      </c>
      <c r="D105" s="9">
        <f t="shared" si="32"/>
        <v>0.64999256385417392</v>
      </c>
      <c r="E105" s="9">
        <f t="shared" si="32"/>
        <v>8.1887703347379741</v>
      </c>
      <c r="F105" s="9">
        <f t="shared" si="25"/>
        <v>8.2876280450677786</v>
      </c>
      <c r="G105" s="10">
        <f t="shared" si="33"/>
        <v>8.6666666666666607</v>
      </c>
      <c r="H105" s="5">
        <f t="shared" si="33"/>
        <v>7.5</v>
      </c>
      <c r="I105">
        <f t="shared" si="27"/>
        <v>4.6651844893922707</v>
      </c>
      <c r="J105">
        <f t="shared" si="28"/>
        <v>1.2465842658578956</v>
      </c>
      <c r="K105">
        <f t="shared" si="28"/>
        <v>4.4955504655360894</v>
      </c>
      <c r="L105">
        <f t="shared" si="29"/>
        <v>-2.2845378779506844E-2</v>
      </c>
      <c r="M105">
        <f t="shared" si="30"/>
        <v>-32.256387172709005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0.17733605614154346</v>
      </c>
      <c r="B106">
        <f t="shared" si="22"/>
        <v>0.17733605614154346</v>
      </c>
      <c r="C106" s="9">
        <f t="shared" si="23"/>
        <v>0.52200000000000035</v>
      </c>
      <c r="D106" s="9">
        <f t="shared" si="32"/>
        <v>0.65747165823250331</v>
      </c>
      <c r="E106" s="9">
        <f t="shared" si="32"/>
        <v>8.2151630225620824</v>
      </c>
      <c r="F106" s="9">
        <f t="shared" si="25"/>
        <v>8.3171932522559882</v>
      </c>
      <c r="G106" s="10">
        <f t="shared" si="33"/>
        <v>8.6666666666666607</v>
      </c>
      <c r="H106" s="5">
        <f t="shared" si="33"/>
        <v>7.5</v>
      </c>
      <c r="I106">
        <f t="shared" si="27"/>
        <v>4.4789439693539919</v>
      </c>
      <c r="J106">
        <f t="shared" si="28"/>
        <v>1.2464471935852186</v>
      </c>
      <c r="K106">
        <f t="shared" si="28"/>
        <v>4.3020121424998354</v>
      </c>
      <c r="L106">
        <f t="shared" si="29"/>
        <v>-2.1930948382400901E-2</v>
      </c>
      <c r="M106">
        <f t="shared" si="30"/>
        <v>-32.249692902774527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0.16985776773710304</v>
      </c>
      <c r="B107">
        <f t="shared" si="22"/>
        <v>0.16985776773710304</v>
      </c>
      <c r="C107" s="9">
        <f t="shared" si="23"/>
        <v>0.52800000000000036</v>
      </c>
      <c r="D107" s="9">
        <f t="shared" si="32"/>
        <v>0.66494994663694373</v>
      </c>
      <c r="E107" s="9">
        <f t="shared" si="32"/>
        <v>8.2403946009448319</v>
      </c>
      <c r="F107" s="9">
        <f t="shared" si="25"/>
        <v>8.3456571777002111</v>
      </c>
      <c r="G107" s="10">
        <f t="shared" si="33"/>
        <v>8.6666666666666607</v>
      </c>
      <c r="H107" s="5">
        <f t="shared" si="33"/>
        <v>7.5</v>
      </c>
      <c r="I107">
        <f t="shared" si="27"/>
        <v>4.2933890762551021</v>
      </c>
      <c r="J107">
        <f t="shared" si="28"/>
        <v>1.2463156078949242</v>
      </c>
      <c r="K107">
        <f t="shared" si="28"/>
        <v>4.1085139850831887</v>
      </c>
      <c r="L107">
        <f t="shared" si="29"/>
        <v>-2.1020167861560413E-2</v>
      </c>
      <c r="M107">
        <f t="shared" si="30"/>
        <v>-32.2432935666383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0.162380252452755</v>
      </c>
      <c r="B108">
        <f t="shared" si="22"/>
        <v>0.162380252452755</v>
      </c>
      <c r="C108" s="9">
        <f t="shared" si="23"/>
        <v>0.53400000000000036</v>
      </c>
      <c r="D108" s="9">
        <f t="shared" si="32"/>
        <v>0.67242746192129177</v>
      </c>
      <c r="E108" s="9">
        <f t="shared" si="32"/>
        <v>8.2644653055711323</v>
      </c>
      <c r="F108" s="9">
        <f t="shared" si="25"/>
        <v>8.3730202942367296</v>
      </c>
      <c r="G108" s="10">
        <f t="shared" si="33"/>
        <v>8.6666666666666607</v>
      </c>
      <c r="H108" s="5">
        <f t="shared" si="33"/>
        <v>7.5</v>
      </c>
      <c r="I108">
        <f t="shared" si="27"/>
        <v>4.1086053365601414</v>
      </c>
      <c r="J108">
        <f t="shared" si="28"/>
        <v>1.2461894868877548</v>
      </c>
      <c r="K108">
        <f t="shared" si="28"/>
        <v>3.915054223683359</v>
      </c>
      <c r="L108">
        <f t="shared" si="29"/>
        <v>-2.0113442492378987E-2</v>
      </c>
      <c r="M108">
        <f t="shared" si="30"/>
        <v>-32.237188799786189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0.15490347757339329</v>
      </c>
      <c r="B109">
        <f t="shared" si="22"/>
        <v>0.15490347757339329</v>
      </c>
      <c r="C109" s="9">
        <f t="shared" si="23"/>
        <v>0.54000000000000037</v>
      </c>
      <c r="D109" s="9">
        <f t="shared" si="32"/>
        <v>0.67990423680065348</v>
      </c>
      <c r="E109" s="9">
        <f t="shared" si="32"/>
        <v>8.2873753615148367</v>
      </c>
      <c r="F109" s="9">
        <f t="shared" si="25"/>
        <v>8.3992830548949389</v>
      </c>
      <c r="G109" s="10">
        <f t="shared" si="33"/>
        <v>8.6666666666666607</v>
      </c>
      <c r="H109" s="5">
        <f t="shared" si="33"/>
        <v>7.5</v>
      </c>
      <c r="I109">
        <f t="shared" si="27"/>
        <v>3.924694312491821</v>
      </c>
      <c r="J109">
        <f t="shared" si="28"/>
        <v>1.2460688062328005</v>
      </c>
      <c r="K109">
        <f t="shared" si="28"/>
        <v>3.7216310908846419</v>
      </c>
      <c r="L109">
        <f t="shared" si="29"/>
        <v>-1.9211255997159237E-2</v>
      </c>
      <c r="M109">
        <f t="shared" si="30"/>
        <v>-32.231378218005574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0.14742741053860442</v>
      </c>
      <c r="B110">
        <f t="shared" si="22"/>
        <v>0.14742741053860442</v>
      </c>
      <c r="C110" s="9">
        <f t="shared" si="23"/>
        <v>0.54600000000000037</v>
      </c>
      <c r="D110" s="9">
        <f t="shared" si="32"/>
        <v>0.68738030383544235</v>
      </c>
      <c r="E110" s="9">
        <f t="shared" si="32"/>
        <v>8.3091249832522198</v>
      </c>
      <c r="F110" s="9">
        <f t="shared" si="25"/>
        <v>8.424445892951324</v>
      </c>
      <c r="G110" s="10">
        <f t="shared" si="33"/>
        <v>8.6666666666666607</v>
      </c>
      <c r="H110" s="5">
        <f t="shared" si="33"/>
        <v>7.5</v>
      </c>
      <c r="I110">
        <f t="shared" si="27"/>
        <v>3.7417773355182415</v>
      </c>
      <c r="J110">
        <f t="shared" si="28"/>
        <v>1.2459535386968175</v>
      </c>
      <c r="K110">
        <f t="shared" si="28"/>
        <v>3.5282428215766086</v>
      </c>
      <c r="L110">
        <f t="shared" si="29"/>
        <v>-1.8314188801864126E-2</v>
      </c>
      <c r="M110">
        <f t="shared" si="30"/>
        <v>-32.22586140828394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0.13995201896182197</v>
      </c>
      <c r="B111">
        <f t="shared" si="22"/>
        <v>0.13995201896182197</v>
      </c>
      <c r="C111" s="9">
        <f t="shared" si="23"/>
        <v>0.55200000000000038</v>
      </c>
      <c r="D111" s="9">
        <f t="shared" si="32"/>
        <v>0.69485569541222481</v>
      </c>
      <c r="E111" s="9">
        <f t="shared" si="32"/>
        <v>8.32971437467633</v>
      </c>
      <c r="F111" s="9">
        <f t="shared" si="25"/>
        <v>8.4485092219873792</v>
      </c>
      <c r="G111" s="10">
        <f t="shared" si="33"/>
        <v>8.6666666666666607</v>
      </c>
      <c r="H111" s="5">
        <f t="shared" si="33"/>
        <v>7.5</v>
      </c>
      <c r="I111">
        <f t="shared" si="27"/>
        <v>3.5600002904640315</v>
      </c>
      <c r="J111">
        <f t="shared" si="28"/>
        <v>1.2458436535640063</v>
      </c>
      <c r="K111">
        <f t="shared" si="28"/>
        <v>3.3348876531269052</v>
      </c>
      <c r="L111">
        <f t="shared" si="29"/>
        <v>-1.7422941430318955E-2</v>
      </c>
      <c r="M111">
        <f t="shared" si="30"/>
        <v>-32.220637916476043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0.13247727065338366</v>
      </c>
      <c r="B112">
        <f t="shared" si="22"/>
        <v>0.13247727065338366</v>
      </c>
      <c r="C112" s="9">
        <f t="shared" si="23"/>
        <v>0.55800000000000038</v>
      </c>
      <c r="D112" s="9">
        <f t="shared" si="32"/>
        <v>0.70233044372066311</v>
      </c>
      <c r="E112" s="9">
        <f t="shared" si="32"/>
        <v>8.3491437291125941</v>
      </c>
      <c r="F112" s="9">
        <f t="shared" si="25"/>
        <v>8.4714734359524613</v>
      </c>
      <c r="G112" s="10">
        <f t="shared" si="33"/>
        <v>8.6666666666666607</v>
      </c>
      <c r="H112" s="5">
        <f t="shared" si="33"/>
        <v>7.5</v>
      </c>
      <c r="I112">
        <f t="shared" si="27"/>
        <v>3.3795397934358582</v>
      </c>
      <c r="J112">
        <f t="shared" si="28"/>
        <v>1.2457391159154243</v>
      </c>
      <c r="K112">
        <f t="shared" si="28"/>
        <v>3.1415638256280487</v>
      </c>
      <c r="L112">
        <f t="shared" si="29"/>
        <v>-1.6538364713939598E-2</v>
      </c>
      <c r="M112">
        <f t="shared" si="30"/>
        <v>-32.215707230395651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0.12500313364845594</v>
      </c>
      <c r="B113">
        <f t="shared" si="22"/>
        <v>0.12500313364845594</v>
      </c>
      <c r="C113" s="9">
        <f t="shared" si="23"/>
        <v>0.56400000000000039</v>
      </c>
      <c r="D113" s="9">
        <f t="shared" si="32"/>
        <v>0.70980458072559083</v>
      </c>
      <c r="E113" s="9">
        <f t="shared" si="32"/>
        <v>8.3674132293362149</v>
      </c>
      <c r="F113" s="9">
        <f t="shared" si="25"/>
        <v>8.4933389092328078</v>
      </c>
      <c r="G113" s="10">
        <f t="shared" si="33"/>
        <v>8.6666666666666607</v>
      </c>
      <c r="H113" s="5">
        <f t="shared" si="33"/>
        <v>7.5</v>
      </c>
      <c r="I113">
        <f t="shared" si="27"/>
        <v>3.2006112313914992</v>
      </c>
      <c r="J113">
        <f t="shared" si="28"/>
        <v>1.2456398857271407</v>
      </c>
      <c r="K113">
        <f t="shared" si="28"/>
        <v>2.9482695822456746</v>
      </c>
      <c r="L113">
        <f t="shared" si="29"/>
        <v>-1.5661499104467399E-2</v>
      </c>
      <c r="M113">
        <f t="shared" si="30"/>
        <v>-32.21106875634856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0.11752957624107696</v>
      </c>
      <c r="B114">
        <f t="shared" si="22"/>
        <v>0.11752957624107696</v>
      </c>
      <c r="C114" s="9">
        <f t="shared" si="23"/>
        <v>0.5700000000000004</v>
      </c>
      <c r="D114" s="9">
        <f t="shared" si="32"/>
        <v>0.71727813813296981</v>
      </c>
      <c r="E114" s="9">
        <f t="shared" si="32"/>
        <v>8.384523047592074</v>
      </c>
      <c r="F114" s="9">
        <f t="shared" si="25"/>
        <v>8.5141059967283628</v>
      </c>
      <c r="G114" s="10">
        <f t="shared" si="33"/>
        <v>8.6666666666666607</v>
      </c>
      <c r="H114" s="5">
        <f t="shared" si="33"/>
        <v>7.5</v>
      </c>
      <c r="I114">
        <f t="shared" si="27"/>
        <v>3.0234793030195974</v>
      </c>
      <c r="J114">
        <f t="shared" si="28"/>
        <v>1.2455459167325138</v>
      </c>
      <c r="K114">
        <f t="shared" si="28"/>
        <v>2.7550031697075834</v>
      </c>
      <c r="L114">
        <f t="shared" si="29"/>
        <v>-1.4793626217353254E-2</v>
      </c>
      <c r="M114">
        <f t="shared" si="30"/>
        <v>-32.206721786144342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0.11005656702595379</v>
      </c>
      <c r="B115">
        <f t="shared" si="22"/>
        <v>0.11005656702595379</v>
      </c>
      <c r="C115" s="9">
        <f t="shared" si="23"/>
        <v>0.5760000000000004</v>
      </c>
      <c r="D115" s="9">
        <f t="shared" si="32"/>
        <v>0.72475114734809298</v>
      </c>
      <c r="E115" s="9">
        <f t="shared" si="32"/>
        <v>8.4004733456181686</v>
      </c>
      <c r="F115" s="9">
        <f t="shared" si="25"/>
        <v>8.533775033939472</v>
      </c>
      <c r="G115" s="10">
        <f t="shared" si="33"/>
        <v>8.6666666666666607</v>
      </c>
      <c r="H115" s="5">
        <f t="shared" si="33"/>
        <v>7.5</v>
      </c>
      <c r="I115">
        <f t="shared" si="27"/>
        <v>2.8484719356371975</v>
      </c>
      <c r="J115">
        <f t="shared" si="28"/>
        <v>1.2454571549752096</v>
      </c>
      <c r="K115">
        <f t="shared" si="28"/>
        <v>2.5617628389907172</v>
      </c>
      <c r="L115">
        <f t="shared" si="29"/>
        <v>-1.3936336882580301E-2</v>
      </c>
      <c r="M115">
        <f t="shared" si="30"/>
        <v>-32.202665450107887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0.10258407495016642</v>
      </c>
      <c r="B116">
        <f t="shared" si="22"/>
        <v>0.10258407495016642</v>
      </c>
      <c r="C116" s="9">
        <f t="shared" si="23"/>
        <v>0.58200000000000041</v>
      </c>
      <c r="D116" s="9">
        <f t="shared" si="32"/>
        <v>0.73222363942388036</v>
      </c>
      <c r="E116" s="9">
        <f t="shared" si="32"/>
        <v>8.4152642746740103</v>
      </c>
      <c r="F116" s="9">
        <f t="shared" si="25"/>
        <v>8.55234633706627</v>
      </c>
      <c r="G116" s="10">
        <f t="shared" si="33"/>
        <v>8.6666666666666607</v>
      </c>
      <c r="H116" s="5">
        <f t="shared" si="33"/>
        <v>7.5</v>
      </c>
      <c r="I116">
        <f t="shared" si="27"/>
        <v>2.6759987686125228</v>
      </c>
      <c r="J116">
        <f t="shared" si="28"/>
        <v>1.2453735369539141</v>
      </c>
      <c r="K116">
        <f t="shared" si="28"/>
        <v>2.3685468462900698</v>
      </c>
      <c r="L116">
        <f t="shared" si="29"/>
        <v>-1.3091621523662477E-2</v>
      </c>
      <c r="M116">
        <f t="shared" si="30"/>
        <v>-32.198898649242651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9.5112069377630393E-2</v>
      </c>
      <c r="B117">
        <f t="shared" si="22"/>
        <v>9.5112069377630393E-2</v>
      </c>
      <c r="C117" s="9">
        <f t="shared" si="23"/>
        <v>0.58800000000000041</v>
      </c>
      <c r="D117" s="9">
        <f t="shared" ref="D117:E132" si="34">D116+$C$7*(J116+J117)/2</f>
        <v>0.73969564499641638</v>
      </c>
      <c r="E117" s="9">
        <f t="shared" si="34"/>
        <v>8.4288959755760651</v>
      </c>
      <c r="F117" s="9">
        <f t="shared" si="25"/>
        <v>8.5698202031243991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2.5065758031134275</v>
      </c>
      <c r="J117">
        <f t="shared" si="28"/>
        <v>1.2452949872247721</v>
      </c>
      <c r="K117">
        <f t="shared" si="28"/>
        <v>2.1753534543946138</v>
      </c>
      <c r="L117">
        <f t="shared" si="29"/>
        <v>-1.2261990686499981E-2</v>
      </c>
      <c r="M117">
        <f t="shared" si="30"/>
        <v>-32.195419955971296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8.7640520170114145E-2</v>
      </c>
      <c r="B118">
        <f t="shared" si="22"/>
        <v>8.7640520170114145E-2</v>
      </c>
      <c r="C118" s="9">
        <f t="shared" si="23"/>
        <v>0.59400000000000042</v>
      </c>
      <c r="D118" s="9">
        <f t="shared" si="34"/>
        <v>0.74716719420393263</v>
      </c>
      <c r="E118" s="9">
        <f t="shared" si="34"/>
        <v>8.4413685787432247</v>
      </c>
      <c r="F118" s="9">
        <f t="shared" si="25"/>
        <v>8.5861969100821884</v>
      </c>
      <c r="G118" s="10">
        <f t="shared" si="35"/>
        <v>8.6666666666666607</v>
      </c>
      <c r="H118" s="5">
        <f t="shared" si="35"/>
        <v>7.5</v>
      </c>
      <c r="I118">
        <f t="shared" si="27"/>
        <v>2.3408583107053555</v>
      </c>
      <c r="J118">
        <f t="shared" si="28"/>
        <v>1.2452214152806531</v>
      </c>
      <c r="K118">
        <f t="shared" si="28"/>
        <v>1.982180934658786</v>
      </c>
      <c r="L118">
        <f t="shared" si="29"/>
        <v>-1.1450635948409064E-2</v>
      </c>
      <c r="M118">
        <f t="shared" si="30"/>
        <v>-32.19222746700958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8.0169397789877306E-2</v>
      </c>
      <c r="B119">
        <f t="shared" si="22"/>
        <v>8.0169397789877306E-2</v>
      </c>
      <c r="C119" s="9">
        <f t="shared" si="23"/>
        <v>0.60000000000000042</v>
      </c>
      <c r="D119" s="9">
        <f t="shared" si="34"/>
        <v>0.75463831658416947</v>
      </c>
      <c r="E119" s="9">
        <f t="shared" si="34"/>
        <v>8.4526822042567709</v>
      </c>
      <c r="F119" s="9">
        <f t="shared" si="25"/>
        <v>8.6014767170262392</v>
      </c>
      <c r="G119" s="10">
        <f t="shared" si="35"/>
        <v>8.6666666666666607</v>
      </c>
      <c r="H119" s="5">
        <f t="shared" si="35"/>
        <v>7.5</v>
      </c>
      <c r="I119">
        <f t="shared" si="27"/>
        <v>2.1796845919939929</v>
      </c>
      <c r="J119">
        <f t="shared" si="28"/>
        <v>1.2451527114649628</v>
      </c>
      <c r="K119">
        <f t="shared" si="28"/>
        <v>1.7890275698567284</v>
      </c>
      <c r="L119">
        <f t="shared" si="29"/>
        <v>-1.0661643874949688E-2</v>
      </c>
      <c r="M119">
        <f t="shared" si="30"/>
        <v>-32.18931858273821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7.2698673430677263E-2</v>
      </c>
      <c r="B120">
        <f t="shared" si="22"/>
        <v>7.2698673430677263E-2</v>
      </c>
      <c r="C120" s="9">
        <f t="shared" si="23"/>
        <v>0.60600000000000043</v>
      </c>
      <c r="D120" s="9">
        <f t="shared" si="34"/>
        <v>0.76210904094336951</v>
      </c>
      <c r="E120" s="9">
        <f t="shared" si="34"/>
        <v>8.4628369619414219</v>
      </c>
      <c r="F120" s="9">
        <f t="shared" si="25"/>
        <v>8.6156598643653446</v>
      </c>
      <c r="G120" s="10">
        <f t="shared" si="35"/>
        <v>8.6666666666666607</v>
      </c>
      <c r="H120" s="5">
        <f t="shared" si="35"/>
        <v>7.5</v>
      </c>
      <c r="I120">
        <f t="shared" si="27"/>
        <v>2.0241334342595407</v>
      </c>
      <c r="J120">
        <f t="shared" si="28"/>
        <v>1.2450887416017131</v>
      </c>
      <c r="K120">
        <f t="shared" si="28"/>
        <v>1.5958916583602991</v>
      </c>
      <c r="L120">
        <f t="shared" si="29"/>
        <v>-9.9002769508212372E-3</v>
      </c>
      <c r="M120">
        <f t="shared" si="30"/>
        <v>-32.186689673332801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6.5228319186052097E-2</v>
      </c>
      <c r="B121">
        <f t="shared" si="22"/>
        <v>6.5228319186052097E-2</v>
      </c>
      <c r="C121" s="9">
        <f t="shared" si="23"/>
        <v>0.61200000000000043</v>
      </c>
      <c r="D121" s="9">
        <f t="shared" si="34"/>
        <v>0.76957939518799467</v>
      </c>
      <c r="E121" s="9">
        <f t="shared" si="34"/>
        <v>8.4718329514774631</v>
      </c>
      <c r="F121" s="9">
        <f t="shared" si="25"/>
        <v>8.6287465740868718</v>
      </c>
      <c r="G121" s="10">
        <f t="shared" si="35"/>
        <v>8.6666666666666607</v>
      </c>
      <c r="H121" s="5">
        <f t="shared" si="35"/>
        <v>7.5</v>
      </c>
      <c r="I121">
        <f t="shared" si="27"/>
        <v>1.8755975036060335</v>
      </c>
      <c r="J121">
        <f t="shared" si="28"/>
        <v>1.2450293399400083</v>
      </c>
      <c r="K121">
        <f t="shared" si="28"/>
        <v>1.4027715203203024</v>
      </c>
      <c r="L121">
        <f t="shared" si="29"/>
        <v>-9.173332409079072E-3</v>
      </c>
      <c r="M121">
        <f t="shared" si="30"/>
        <v>-32.184335571248873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5.7758308266395386E-2</v>
      </c>
      <c r="B122">
        <f t="shared" si="22"/>
        <v>5.7758308266395386E-2</v>
      </c>
      <c r="C122" s="9">
        <f t="shared" si="23"/>
        <v>0.61800000000000044</v>
      </c>
      <c r="D122" s="9">
        <f t="shared" si="34"/>
        <v>0.77704940610765139</v>
      </c>
      <c r="E122" s="9">
        <f t="shared" si="34"/>
        <v>8.4796702625591021</v>
      </c>
      <c r="F122" s="9">
        <f t="shared" si="25"/>
        <v>8.6407370500862548</v>
      </c>
      <c r="G122" s="10">
        <f t="shared" si="35"/>
        <v>8.6666666666666607</v>
      </c>
      <c r="H122" s="5">
        <f t="shared" si="35"/>
        <v>7.5</v>
      </c>
      <c r="I122">
        <f t="shared" si="27"/>
        <v>1.735872013165475</v>
      </c>
      <c r="J122">
        <f t="shared" si="28"/>
        <v>1.2449742999455538</v>
      </c>
      <c r="K122">
        <f t="shared" si="28"/>
        <v>1.2096655068928093</v>
      </c>
      <c r="L122">
        <f t="shared" si="29"/>
        <v>-8.4895757287100707E-3</v>
      </c>
      <c r="M122">
        <f t="shared" si="30"/>
        <v>-32.182248802346862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5.0288615279085236E-2</v>
      </c>
      <c r="B123">
        <f t="shared" si="22"/>
        <v>5.0288615279085236E-2</v>
      </c>
      <c r="C123" s="9">
        <f t="shared" si="23"/>
        <v>0.62400000000000044</v>
      </c>
      <c r="D123" s="9">
        <f t="shared" si="34"/>
        <v>0.78451909909496154</v>
      </c>
      <c r="E123" s="9">
        <f t="shared" si="34"/>
        <v>8.4863489751220165</v>
      </c>
      <c r="F123" s="9">
        <f t="shared" si="25"/>
        <v>8.6516314785999189</v>
      </c>
      <c r="G123" s="10">
        <f t="shared" si="35"/>
        <v>8.6666666666666607</v>
      </c>
      <c r="H123" s="5">
        <f t="shared" si="35"/>
        <v>7.5</v>
      </c>
      <c r="I123">
        <f t="shared" si="27"/>
        <v>1.607250085793879</v>
      </c>
      <c r="J123">
        <f t="shared" si="28"/>
        <v>1.2449233624911815</v>
      </c>
      <c r="K123">
        <f t="shared" si="28"/>
        <v>1.016572014078728</v>
      </c>
      <c r="L123">
        <f t="shared" si="29"/>
        <v>-7.8602068253091056E-3</v>
      </c>
      <c r="M123">
        <f t="shared" si="30"/>
        <v>-32.180418440302617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4.2819216587861031E-2</v>
      </c>
      <c r="B124">
        <f t="shared" si="22"/>
        <v>4.2819216587861031E-2</v>
      </c>
      <c r="C124" s="9">
        <f t="shared" si="23"/>
        <v>0.63000000000000045</v>
      </c>
      <c r="D124" s="9">
        <f t="shared" si="34"/>
        <v>0.79198849778618574</v>
      </c>
      <c r="E124" s="9">
        <f t="shared" si="34"/>
        <v>8.4918691596745628</v>
      </c>
      <c r="F124" s="9">
        <f t="shared" si="25"/>
        <v>8.6614300287863237</v>
      </c>
      <c r="G124" s="10">
        <f t="shared" si="35"/>
        <v>8.6666666666666607</v>
      </c>
      <c r="H124" s="5">
        <f t="shared" si="35"/>
        <v>7.5</v>
      </c>
      <c r="I124">
        <f t="shared" si="27"/>
        <v>1.4925989812102829</v>
      </c>
      <c r="J124">
        <f t="shared" si="28"/>
        <v>1.2448762012502297</v>
      </c>
      <c r="K124">
        <f t="shared" si="28"/>
        <v>0.8234895034369123</v>
      </c>
      <c r="L124">
        <f t="shared" si="29"/>
        <v>-7.2992326188162449E-3</v>
      </c>
      <c r="M124">
        <f t="shared" si="30"/>
        <v>-32.178828465223049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3.5350090766546827E-2</v>
      </c>
      <c r="B125">
        <f t="shared" si="22"/>
        <v>3.5350090766546827E-2</v>
      </c>
      <c r="C125" s="9">
        <f t="shared" si="23"/>
        <v>0.63600000000000045</v>
      </c>
      <c r="D125" s="9">
        <f t="shared" si="34"/>
        <v>0.79945762360749995</v>
      </c>
      <c r="E125" s="9">
        <f t="shared" si="34"/>
        <v>8.4962308777828106</v>
      </c>
      <c r="F125" s="9">
        <f t="shared" si="25"/>
        <v>8.6701328535199114</v>
      </c>
      <c r="G125" s="10">
        <f t="shared" si="35"/>
        <v>8.6666666666666607</v>
      </c>
      <c r="H125" s="5">
        <f t="shared" si="35"/>
        <v>7.5</v>
      </c>
      <c r="I125">
        <f t="shared" si="27"/>
        <v>1.3953611443989733</v>
      </c>
      <c r="J125">
        <f t="shared" si="28"/>
        <v>1.2448324058545168</v>
      </c>
      <c r="K125">
        <f t="shared" si="28"/>
        <v>0.63041653264557396</v>
      </c>
      <c r="L125">
        <f t="shared" si="29"/>
        <v>-6.8234719388823896E-3</v>
      </c>
      <c r="M125">
        <f t="shared" si="30"/>
        <v>-32.177455589282609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2.7881219153914616E-2</v>
      </c>
      <c r="B126">
        <f t="shared" si="22"/>
        <v>2.7881219153914616E-2</v>
      </c>
      <c r="C126" s="9">
        <f t="shared" si="23"/>
        <v>0.64200000000000046</v>
      </c>
      <c r="D126" s="9">
        <f t="shared" si="34"/>
        <v>0.80692649522013216</v>
      </c>
      <c r="E126" s="9">
        <f t="shared" si="34"/>
        <v>8.4994341827780762</v>
      </c>
      <c r="F126" s="9">
        <f t="shared" si="25"/>
        <v>8.6777400904884772</v>
      </c>
      <c r="G126" s="10">
        <f t="shared" si="35"/>
        <v>8.6666666666666607</v>
      </c>
      <c r="H126" s="5">
        <f t="shared" si="35"/>
        <v>7.5</v>
      </c>
      <c r="I126">
        <f t="shared" si="27"/>
        <v>1.3193871257437917</v>
      </c>
      <c r="J126">
        <f t="shared" si="28"/>
        <v>1.2447914650228835</v>
      </c>
      <c r="K126">
        <f t="shared" si="28"/>
        <v>0.43735179910987831</v>
      </c>
      <c r="L126">
        <f t="shared" si="29"/>
        <v>-6.4517383011454847E-3</v>
      </c>
      <c r="M126">
        <f t="shared" si="30"/>
        <v>-32.176266788801719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2.041258649506672E-2</v>
      </c>
      <c r="B127">
        <f t="shared" si="22"/>
        <v>2.041258649506672E-2</v>
      </c>
      <c r="C127" s="9">
        <f t="shared" si="23"/>
        <v>0.64800000000000046</v>
      </c>
      <c r="D127" s="9">
        <f t="shared" si="34"/>
        <v>0.81439512787898005</v>
      </c>
      <c r="E127" s="9">
        <f t="shared" si="34"/>
        <v>8.5014791207705365</v>
      </c>
      <c r="F127" s="9">
        <f t="shared" si="25"/>
        <v>8.6842518637093402</v>
      </c>
      <c r="G127" s="10">
        <f t="shared" si="35"/>
        <v>8.6666666666666607</v>
      </c>
      <c r="H127" s="5">
        <f t="shared" si="35"/>
        <v>7.5</v>
      </c>
      <c r="I127">
        <f t="shared" si="27"/>
        <v>1.2684987486898622</v>
      </c>
      <c r="J127">
        <f t="shared" si="28"/>
        <v>1.2447527545930765</v>
      </c>
      <c r="K127">
        <f t="shared" si="28"/>
        <v>0.24429419837706801</v>
      </c>
      <c r="L127">
        <f t="shared" si="29"/>
        <v>-6.2027037372937343E-3</v>
      </c>
      <c r="M127">
        <f t="shared" si="30"/>
        <v>-32.175217337765815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1.2944181616175499E-2</v>
      </c>
      <c r="B128">
        <f t="shared" si="22"/>
        <v>1.2944181616175499E-2</v>
      </c>
      <c r="C128" s="9">
        <f t="shared" si="23"/>
        <v>0.65400000000000047</v>
      </c>
      <c r="D128" s="9">
        <f t="shared" si="34"/>
        <v>0.82186353275787127</v>
      </c>
      <c r="E128" s="9">
        <f t="shared" si="34"/>
        <v>8.5023657320487196</v>
      </c>
      <c r="F128" s="9">
        <f t="shared" si="25"/>
        <v>8.6896682855878087</v>
      </c>
      <c r="G128" s="10">
        <f t="shared" si="35"/>
        <v>8.6666666666666607</v>
      </c>
      <c r="H128" s="5">
        <f t="shared" si="35"/>
        <v>7.5</v>
      </c>
      <c r="I128">
        <f t="shared" si="27"/>
        <v>1.2457698847230003</v>
      </c>
      <c r="J128">
        <f t="shared" si="28"/>
        <v>1.2447155383706527</v>
      </c>
      <c r="K128">
        <f t="shared" si="28"/>
        <v>5.1242894350473106E-2</v>
      </c>
      <c r="L128">
        <f t="shared" si="29"/>
        <v>-6.0913820355989442E-3</v>
      </c>
      <c r="M128">
        <f t="shared" si="30"/>
        <v>-32.174250772193709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5.4759980308282108E-3</v>
      </c>
      <c r="B129">
        <f t="shared" si="22"/>
        <v>5.4759980308282108E-3</v>
      </c>
      <c r="C129" s="9">
        <f t="shared" si="23"/>
        <v>0.66000000000000048</v>
      </c>
      <c r="D129" s="9">
        <f t="shared" si="34"/>
        <v>0.82933171634321856</v>
      </c>
      <c r="E129" s="9">
        <f t="shared" si="34"/>
        <v>8.5020940529009223</v>
      </c>
      <c r="F129" s="9">
        <f t="shared" si="25"/>
        <v>8.6939894596035749</v>
      </c>
      <c r="G129" s="10">
        <f t="shared" si="35"/>
        <v>8.6666666666666607</v>
      </c>
      <c r="H129" s="5">
        <f t="shared" si="35"/>
        <v>7.5</v>
      </c>
      <c r="I129">
        <f t="shared" si="27"/>
        <v>1.2527305251432439</v>
      </c>
      <c r="J129">
        <f t="shared" si="28"/>
        <v>1.2446789900784392</v>
      </c>
      <c r="K129">
        <f t="shared" si="28"/>
        <v>-0.14180261028268915</v>
      </c>
      <c r="L129">
        <f t="shared" si="29"/>
        <v>-6.125237290377168E-3</v>
      </c>
      <c r="M129">
        <f t="shared" si="30"/>
        <v>-32.173302169761598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1.9919656553711862E-3</v>
      </c>
      <c r="B130">
        <f t="shared" si="22"/>
        <v>1.9919656553711862E-3</v>
      </c>
      <c r="C130" s="9">
        <f t="shared" si="23"/>
        <v>0.66600000000000048</v>
      </c>
      <c r="D130" s="9">
        <f t="shared" si="34"/>
        <v>0.83679968002941796</v>
      </c>
      <c r="E130" s="9">
        <f t="shared" si="34"/>
        <v>8.5006641178001701</v>
      </c>
      <c r="F130" s="9">
        <f t="shared" si="25"/>
        <v>8.6972154836025979</v>
      </c>
      <c r="G130" s="10">
        <f t="shared" si="35"/>
        <v>8.6666666666666607</v>
      </c>
      <c r="H130" s="5">
        <f t="shared" si="35"/>
        <v>7.5</v>
      </c>
      <c r="I130">
        <f t="shared" si="27"/>
        <v>1.2888963304648031</v>
      </c>
      <c r="J130">
        <f t="shared" si="28"/>
        <v>1.2446422386546969</v>
      </c>
      <c r="K130">
        <f t="shared" si="28"/>
        <v>-0.33484242330125874</v>
      </c>
      <c r="L130">
        <f t="shared" si="29"/>
        <v>-6.3018842441017247E-3</v>
      </c>
      <c r="M130">
        <f t="shared" si="30"/>
        <v>-32.17230462270512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9.4597056533829438E-3</v>
      </c>
      <c r="C131" s="9">
        <f t="shared" si="23"/>
        <v>0.67200000000000049</v>
      </c>
      <c r="D131" s="9">
        <f t="shared" si="34"/>
        <v>0.84426742002742972</v>
      </c>
      <c r="E131" s="9">
        <f t="shared" si="34"/>
        <v>8.498075961777154</v>
      </c>
      <c r="F131" s="9">
        <f t="shared" si="25"/>
        <v>8.6993464535110192</v>
      </c>
      <c r="G131" s="10">
        <f t="shared" si="35"/>
        <v>8.6666666666666607</v>
      </c>
      <c r="H131" s="5">
        <f t="shared" si="35"/>
        <v>7.5</v>
      </c>
      <c r="I131">
        <f t="shared" si="27"/>
        <v>1.3519221564079438</v>
      </c>
      <c r="J131">
        <f t="shared" si="28"/>
        <v>1.2446044273492323</v>
      </c>
      <c r="K131">
        <f t="shared" si="28"/>
        <v>-0.52787625103748947</v>
      </c>
      <c r="L131">
        <f t="shared" si="29"/>
        <v>-6.609839685714697E-3</v>
      </c>
      <c r="M131">
        <f t="shared" si="30"/>
        <v>-32.171196557141705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1.6927213240363947E-2</v>
      </c>
      <c r="C132" s="9">
        <f t="shared" si="23"/>
        <v>0.67800000000000049</v>
      </c>
      <c r="D132" s="9">
        <f t="shared" si="34"/>
        <v>0.85173492761441072</v>
      </c>
      <c r="E132" s="9">
        <f t="shared" si="34"/>
        <v>8.4943296227329004</v>
      </c>
      <c r="F132" s="9">
        <f t="shared" si="25"/>
        <v>8.7003824671515062</v>
      </c>
      <c r="G132" s="10">
        <f t="shared" si="35"/>
        <v>8.6666666666666607</v>
      </c>
      <c r="H132" s="5">
        <f t="shared" si="35"/>
        <v>7.5</v>
      </c>
      <c r="I132">
        <f t="shared" si="27"/>
        <v>1.4382778655237132</v>
      </c>
      <c r="J132">
        <f t="shared" si="28"/>
        <v>1.2445647683111181</v>
      </c>
      <c r="K132">
        <f t="shared" si="28"/>
        <v>-0.72090343038033966</v>
      </c>
      <c r="L132">
        <f t="shared" si="29"/>
        <v>-7.0318273415213416E-3</v>
      </c>
      <c r="M132">
        <f t="shared" si="30"/>
        <v>-32.169926874533637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2.4394475277338512E-2</v>
      </c>
      <c r="C133" s="9">
        <f t="shared" si="23"/>
        <v>0.6840000000000005</v>
      </c>
      <c r="D133" s="9">
        <f t="shared" ref="D133:E148" si="36">D132+$C$7*(J132+J133)/2</f>
        <v>0.85920218965138528</v>
      </c>
      <c r="E133" s="9">
        <f t="shared" si="36"/>
        <v>8.4894251434668764</v>
      </c>
      <c r="F133" s="9">
        <f t="shared" si="25"/>
        <v>8.7003236278178608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1.5440504137339646</v>
      </c>
      <c r="J133">
        <f t="shared" si="28"/>
        <v>1.2445225773470689</v>
      </c>
      <c r="K133">
        <f t="shared" si="28"/>
        <v>-0.91392299162754154</v>
      </c>
      <c r="L133">
        <f t="shared" si="29"/>
        <v>-7.5486998063559792E-3</v>
      </c>
      <c r="M133">
        <f t="shared" si="30"/>
        <v>-32.168456564761861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3.186147486482438E-2</v>
      </c>
      <c r="C134" s="9">
        <f t="shared" si="23"/>
        <v>0.6900000000000005</v>
      </c>
      <c r="D134" s="9">
        <f t="shared" si="36"/>
        <v>0.86666918923887115</v>
      </c>
      <c r="E134" s="9">
        <f t="shared" si="36"/>
        <v>8.4833625732989457</v>
      </c>
      <c r="F134" s="9">
        <f t="shared" si="25"/>
        <v>8.6991700473624896</v>
      </c>
      <c r="G134" s="10">
        <f t="shared" si="37"/>
        <v>8.6666666666666607</v>
      </c>
      <c r="H134" s="5">
        <f t="shared" si="37"/>
        <v>7.5</v>
      </c>
      <c r="I134">
        <f t="shared" si="27"/>
        <v>1.6655407524618433</v>
      </c>
      <c r="J134">
        <f t="shared" si="28"/>
        <v>1.2444772851482309</v>
      </c>
      <c r="K134">
        <f t="shared" si="28"/>
        <v>-1.1069337310161127</v>
      </c>
      <c r="L134">
        <f t="shared" si="29"/>
        <v>-8.1423569358666688E-3</v>
      </c>
      <c r="M134">
        <f t="shared" si="30"/>
        <v>-32.166757562030384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3.9328192013288965E-2</v>
      </c>
      <c r="C135" s="9">
        <f t="shared" si="23"/>
        <v>0.69600000000000051</v>
      </c>
      <c r="D135" s="9">
        <f t="shared" si="36"/>
        <v>0.87413590638733574</v>
      </c>
      <c r="E135" s="9">
        <f t="shared" si="36"/>
        <v>8.4761419692767319</v>
      </c>
      <c r="F135" s="9">
        <f t="shared" si="25"/>
        <v>8.6969218487012228</v>
      </c>
      <c r="G135" s="10">
        <f t="shared" si="37"/>
        <v>8.6666666666666607</v>
      </c>
      <c r="H135" s="5">
        <f t="shared" si="37"/>
        <v>7.5</v>
      </c>
      <c r="I135">
        <f t="shared" si="27"/>
        <v>1.7995641813580163</v>
      </c>
      <c r="J135">
        <f t="shared" si="28"/>
        <v>1.2444284310066156</v>
      </c>
      <c r="K135">
        <f t="shared" si="28"/>
        <v>-1.2999342763882951</v>
      </c>
      <c r="L135">
        <f t="shared" si="29"/>
        <v>-8.7972141508550154E-3</v>
      </c>
      <c r="M135">
        <f t="shared" si="30"/>
        <v>-32.164810399436007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4.6794604249473903E-2</v>
      </c>
      <c r="C136" s="9">
        <f t="shared" si="23"/>
        <v>0.70200000000000051</v>
      </c>
      <c r="D136" s="9">
        <f t="shared" si="36"/>
        <v>0.88160231862352068</v>
      </c>
      <c r="E136" s="9">
        <f t="shared" si="36"/>
        <v>8.4677633970312129</v>
      </c>
      <c r="F136" s="9">
        <f t="shared" si="25"/>
        <v>8.6935791677615004</v>
      </c>
      <c r="G136" s="10">
        <f t="shared" si="37"/>
        <v>8.6666666666666607</v>
      </c>
      <c r="H136" s="5">
        <f t="shared" si="37"/>
        <v>7.5</v>
      </c>
      <c r="I136">
        <f t="shared" si="27"/>
        <v>1.9435252123299604</v>
      </c>
      <c r="J136">
        <f t="shared" si="28"/>
        <v>1.2443756477217105</v>
      </c>
      <c r="K136">
        <f t="shared" si="28"/>
        <v>-1.4929231387849111</v>
      </c>
      <c r="L136">
        <f t="shared" si="29"/>
        <v>-9.5005682324755258E-3</v>
      </c>
      <c r="M136">
        <f t="shared" si="30"/>
        <v>-32.162601819577681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5.4260687125575968E-2</v>
      </c>
      <c r="C137" s="9">
        <f t="shared" si="23"/>
        <v>0.70800000000000052</v>
      </c>
      <c r="D137" s="9">
        <f t="shared" si="36"/>
        <v>0.88906840149962274</v>
      </c>
      <c r="E137" s="9">
        <f t="shared" si="36"/>
        <v>8.4582269313657505</v>
      </c>
      <c r="F137" s="9">
        <f t="shared" si="25"/>
        <v>8.6891421549617398</v>
      </c>
      <c r="G137" s="10">
        <f t="shared" si="37"/>
        <v>8.6666666666666607</v>
      </c>
      <c r="H137" s="5">
        <f t="shared" si="37"/>
        <v>7.5</v>
      </c>
      <c r="I137">
        <f t="shared" si="27"/>
        <v>2.095371919930034</v>
      </c>
      <c r="J137">
        <f t="shared" si="28"/>
        <v>1.2443186443123155</v>
      </c>
      <c r="K137">
        <f t="shared" si="28"/>
        <v>-1.6858987497023772</v>
      </c>
      <c r="L137">
        <f t="shared" si="29"/>
        <v>-1.0242373931922738E-2</v>
      </c>
      <c r="M137">
        <f t="shared" si="30"/>
        <v>-32.160122842822659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6.1726414628719084E-2</v>
      </c>
      <c r="C138" s="9">
        <f t="shared" si="23"/>
        <v>0.71400000000000052</v>
      </c>
      <c r="D138" s="9">
        <f t="shared" si="36"/>
        <v>0.89653412900276586</v>
      </c>
      <c r="E138" s="9">
        <f t="shared" si="36"/>
        <v>8.4475326566563655</v>
      </c>
      <c r="F138" s="9">
        <f t="shared" si="25"/>
        <v>8.6836109763237559</v>
      </c>
      <c r="G138" s="10">
        <f t="shared" si="37"/>
        <v>8.6666666666666607</v>
      </c>
      <c r="H138" s="5">
        <f t="shared" si="37"/>
        <v>7.5</v>
      </c>
      <c r="I138">
        <f t="shared" si="27"/>
        <v>2.2535059187903603</v>
      </c>
      <c r="J138">
        <f t="shared" si="28"/>
        <v>1.244257190068724</v>
      </c>
      <c r="K138">
        <f t="shared" si="28"/>
        <v>-1.8788594867593131</v>
      </c>
      <c r="L138">
        <f t="shared" si="29"/>
        <v>-1.1014803684639401E-2</v>
      </c>
      <c r="M138">
        <f t="shared" si="30"/>
        <v>-32.15736737085961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6.9191759502665096E-2</v>
      </c>
      <c r="C139" s="9">
        <f t="shared" si="23"/>
        <v>0.72000000000000053</v>
      </c>
      <c r="D139" s="9">
        <f t="shared" si="36"/>
        <v>0.90399947387671187</v>
      </c>
      <c r="E139" s="9">
        <f t="shared" si="36"/>
        <v>8.435680667123135</v>
      </c>
      <c r="F139" s="9">
        <f t="shared" si="25"/>
        <v>8.6769858143090275</v>
      </c>
      <c r="G139" s="10">
        <f t="shared" si="37"/>
        <v>8.6666666666666607</v>
      </c>
      <c r="H139" s="5">
        <f t="shared" si="37"/>
        <v>7.5</v>
      </c>
      <c r="I139">
        <f t="shared" si="27"/>
        <v>2.4166882360780719</v>
      </c>
      <c r="J139">
        <f t="shared" si="28"/>
        <v>1.2441911012466162</v>
      </c>
      <c r="K139">
        <f t="shared" si="28"/>
        <v>-2.0718036909844706</v>
      </c>
      <c r="L139">
        <f t="shared" si="29"/>
        <v>-1.1811787302917853E-2</v>
      </c>
      <c r="M139">
        <f t="shared" si="30"/>
        <v>-32.154331233275343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7.6656693497973327E-2</v>
      </c>
      <c r="C140" s="9">
        <f t="shared" si="23"/>
        <v>0.72600000000000053</v>
      </c>
      <c r="D140" s="9">
        <f t="shared" si="36"/>
        <v>0.9114644078720201</v>
      </c>
      <c r="E140" s="9">
        <f t="shared" si="36"/>
        <v>8.4226710670150293</v>
      </c>
      <c r="F140" s="9">
        <f t="shared" si="25"/>
        <v>8.6692668684510235</v>
      </c>
      <c r="G140" s="10">
        <f t="shared" si="37"/>
        <v>8.6666666666666607</v>
      </c>
      <c r="H140" s="5">
        <f t="shared" si="37"/>
        <v>7.5</v>
      </c>
      <c r="I140">
        <f t="shared" si="27"/>
        <v>2.5839573650023628</v>
      </c>
      <c r="J140">
        <f t="shared" si="28"/>
        <v>1.2441202305227987</v>
      </c>
      <c r="K140">
        <f t="shared" si="28"/>
        <v>-2.2647296783841226</v>
      </c>
      <c r="L140">
        <f t="shared" si="29"/>
        <v>-1.2628611260404031E-2</v>
      </c>
      <c r="M140">
        <f t="shared" si="30"/>
        <v>-32.151011554015007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8.4121187566107425E-2</v>
      </c>
      <c r="C141" s="9">
        <f t="shared" si="23"/>
        <v>0.73200000000000054</v>
      </c>
      <c r="D141" s="9">
        <f t="shared" si="36"/>
        <v>0.9189289019401542</v>
      </c>
      <c r="E141" s="9">
        <f t="shared" si="36"/>
        <v>8.4085039707367528</v>
      </c>
      <c r="F141" s="9">
        <f t="shared" si="25"/>
        <v>8.6604543558374765</v>
      </c>
      <c r="G141" s="10">
        <f t="shared" si="37"/>
        <v>8.6666666666666607</v>
      </c>
      <c r="H141" s="5">
        <f t="shared" si="37"/>
        <v>7.5</v>
      </c>
      <c r="I141">
        <f t="shared" si="27"/>
        <v>2.7545635015409831</v>
      </c>
      <c r="J141">
        <f t="shared" si="28"/>
        <v>1.2440444588552364</v>
      </c>
      <c r="K141">
        <f t="shared" si="28"/>
        <v>-2.4576357477082125</v>
      </c>
      <c r="L141">
        <f t="shared" si="29"/>
        <v>-1.3461597124285133E-2</v>
      </c>
      <c r="M141">
        <f t="shared" si="30"/>
        <v>-32.147406334413212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9.1585212010490635E-2</v>
      </c>
      <c r="C142" s="9">
        <f t="shared" si="23"/>
        <v>0.73800000000000054</v>
      </c>
      <c r="D142" s="9">
        <f t="shared" si="36"/>
        <v>0.92639292638453741</v>
      </c>
      <c r="E142" s="9">
        <f t="shared" si="36"/>
        <v>8.3931795029364835</v>
      </c>
      <c r="F142" s="9">
        <f t="shared" si="25"/>
        <v>8.6505485114820555</v>
      </c>
      <c r="G142" s="10">
        <f t="shared" si="37"/>
        <v>8.6666666666666607</v>
      </c>
      <c r="H142" s="5">
        <f t="shared" si="37"/>
        <v>7.5</v>
      </c>
      <c r="I142">
        <f t="shared" si="27"/>
        <v>2.9279178463729938</v>
      </c>
      <c r="J142">
        <f t="shared" si="28"/>
        <v>1.2439636892724908</v>
      </c>
      <c r="K142">
        <f t="shared" si="28"/>
        <v>-2.6505201857146918</v>
      </c>
      <c r="L142">
        <f t="shared" si="29"/>
        <v>-1.4307853660208649E-2</v>
      </c>
      <c r="M142">
        <f t="shared" si="30"/>
        <v>-32.143514178534573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9.9048736604759657E-2</v>
      </c>
      <c r="C143" s="9">
        <f t="shared" si="23"/>
        <v>0.74400000000000055</v>
      </c>
      <c r="D143" s="9">
        <f t="shared" si="36"/>
        <v>0.93385645097880643</v>
      </c>
      <c r="E143" s="9">
        <f t="shared" si="36"/>
        <v>8.3766977985669815</v>
      </c>
      <c r="F143" s="9">
        <f t="shared" si="25"/>
        <v>8.639549588613642</v>
      </c>
      <c r="G143" s="10">
        <f t="shared" si="37"/>
        <v>8.6666666666666607</v>
      </c>
      <c r="H143" s="5">
        <f t="shared" si="37"/>
        <v>7.5</v>
      </c>
      <c r="I143">
        <f t="shared" si="27"/>
        <v>3.1035542748998437</v>
      </c>
      <c r="J143">
        <f t="shared" si="28"/>
        <v>1.2438778421505294</v>
      </c>
      <c r="K143">
        <f t="shared" si="28"/>
        <v>-2.8433812707858994</v>
      </c>
      <c r="L143">
        <f t="shared" si="29"/>
        <v>-1.5165089417214242E-2</v>
      </c>
      <c r="M143">
        <f t="shared" si="30"/>
        <v>-32.139334110989424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0.10651173068605335</v>
      </c>
      <c r="C144" s="9">
        <f t="shared" si="23"/>
        <v>0.75000000000000056</v>
      </c>
      <c r="D144" s="9">
        <f t="shared" si="36"/>
        <v>0.94131944506010012</v>
      </c>
      <c r="E144" s="9">
        <f t="shared" si="36"/>
        <v>8.3590590029282676</v>
      </c>
      <c r="F144" s="9">
        <f t="shared" si="25"/>
        <v>8.6274578589036679</v>
      </c>
      <c r="G144" s="10">
        <f t="shared" si="37"/>
        <v>8.6666666666666607</v>
      </c>
      <c r="H144" s="5">
        <f t="shared" si="37"/>
        <v>7.5</v>
      </c>
      <c r="I144">
        <f t="shared" si="27"/>
        <v>3.2811005891316567</v>
      </c>
      <c r="J144">
        <f t="shared" si="28"/>
        <v>1.2437868516140262</v>
      </c>
      <c r="K144">
        <f t="shared" si="28"/>
        <v>-3.0362172754518362</v>
      </c>
      <c r="L144">
        <f t="shared" si="29"/>
        <v>-1.6031472166414391E-2</v>
      </c>
      <c r="M144">
        <f t="shared" si="30"/>
        <v>-32.134865454816932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0.11397416322923848</v>
      </c>
      <c r="C145" s="9">
        <f t="shared" si="23"/>
        <v>0.75600000000000056</v>
      </c>
      <c r="D145" s="9">
        <f t="shared" si="36"/>
        <v>0.94878187760328525</v>
      </c>
      <c r="E145" s="9">
        <f t="shared" si="36"/>
        <v>8.3402632716973706</v>
      </c>
      <c r="F145" s="9">
        <f t="shared" si="25"/>
        <v>8.6142736126462651</v>
      </c>
      <c r="G145" s="10">
        <f t="shared" si="37"/>
        <v>8.6666666666666607</v>
      </c>
      <c r="H145" s="5">
        <f t="shared" si="37"/>
        <v>7.5</v>
      </c>
      <c r="I145">
        <f t="shared" si="27"/>
        <v>3.4602569842282644</v>
      </c>
      <c r="J145">
        <f t="shared" si="28"/>
        <v>1.2436906627810278</v>
      </c>
      <c r="K145">
        <f t="shared" si="28"/>
        <v>-3.2290264681807379</v>
      </c>
      <c r="L145">
        <f t="shared" si="29"/>
        <v>-1.6905523617228743E-2</v>
      </c>
      <c r="M145">
        <f t="shared" si="30"/>
        <v>-32.130107748612971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0.12143600290649958</v>
      </c>
      <c r="C146" s="9">
        <f t="shared" si="23"/>
        <v>0.76200000000000057</v>
      </c>
      <c r="D146" s="9">
        <f t="shared" si="36"/>
        <v>0.95624371728054636</v>
      </c>
      <c r="E146" s="9">
        <f t="shared" si="36"/>
        <v>8.3203107709488116</v>
      </c>
      <c r="F146" s="9">
        <f t="shared" si="25"/>
        <v>8.5999971589019761</v>
      </c>
      <c r="G146" s="10">
        <f t="shared" si="37"/>
        <v>8.6666666666666607</v>
      </c>
      <c r="H146" s="5">
        <f t="shared" si="37"/>
        <v>7.5</v>
      </c>
      <c r="I146">
        <f t="shared" si="27"/>
        <v>3.6407798755345939</v>
      </c>
      <c r="J146">
        <f t="shared" si="28"/>
        <v>1.2435892296393245</v>
      </c>
      <c r="K146">
        <f t="shared" si="28"/>
        <v>-3.4218071146724158</v>
      </c>
      <c r="L146">
        <f t="shared" si="29"/>
        <v>-1.7786040344306916E-2</v>
      </c>
      <c r="M146">
        <f t="shared" si="30"/>
        <v>-32.125060689541634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0.12889721813560928</v>
      </c>
      <c r="C147" s="9">
        <f t="shared" si="23"/>
        <v>0.76800000000000057</v>
      </c>
      <c r="D147" s="9">
        <f t="shared" si="36"/>
        <v>0.96370493250965605</v>
      </c>
      <c r="E147" s="9">
        <f t="shared" si="36"/>
        <v>8.2992016771683659</v>
      </c>
      <c r="F147" s="9">
        <f t="shared" si="25"/>
        <v>8.5846288256129863</v>
      </c>
      <c r="G147" s="10">
        <f t="shared" si="37"/>
        <v>8.6666666666666607</v>
      </c>
      <c r="H147" s="5">
        <f t="shared" si="37"/>
        <v>7.5</v>
      </c>
      <c r="I147">
        <f t="shared" si="27"/>
        <v>3.8224696897089516</v>
      </c>
      <c r="J147">
        <f t="shared" si="28"/>
        <v>1.2434825133972587</v>
      </c>
      <c r="K147">
        <f t="shared" si="28"/>
        <v>-3.6145574788096657</v>
      </c>
      <c r="L147">
        <f t="shared" si="29"/>
        <v>-1.8672034096931734E-2</v>
      </c>
      <c r="M147">
        <f t="shared" si="30"/>
        <v>-32.119724093614096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0.13635777711937913</v>
      </c>
      <c r="C148" s="9">
        <f t="shared" si="23"/>
        <v>0.77400000000000058</v>
      </c>
      <c r="D148" s="9">
        <f t="shared" si="36"/>
        <v>0.9711654914934259</v>
      </c>
      <c r="E148" s="9">
        <f t="shared" si="36"/>
        <v>8.2769361772618222</v>
      </c>
      <c r="F148" s="9">
        <f t="shared" si="25"/>
        <v>8.5681689596957931</v>
      </c>
      <c r="G148" s="10">
        <f t="shared" si="37"/>
        <v>8.6666666666666607</v>
      </c>
      <c r="H148" s="5">
        <f t="shared" si="37"/>
        <v>7.5</v>
      </c>
      <c r="I148">
        <f t="shared" si="27"/>
        <v>4.0051615883418865</v>
      </c>
      <c r="J148">
        <f t="shared" si="28"/>
        <v>1.2433704811926771</v>
      </c>
      <c r="K148">
        <f t="shared" si="28"/>
        <v>-3.8072758233713504</v>
      </c>
      <c r="L148">
        <f t="shared" si="29"/>
        <v>-1.956268644663223E-2</v>
      </c>
      <c r="M148">
        <f t="shared" si="30"/>
        <v>-32.114097867630718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0.14381764787817919</v>
      </c>
      <c r="C149" s="9">
        <f t="shared" ref="C149:C212" si="42">C148+_dt</f>
        <v>0.78000000000000058</v>
      </c>
      <c r="D149" s="9">
        <f t="shared" ref="D149:E164" si="43">D148+$C$7*(J148+J149)/2</f>
        <v>0.97862536225222596</v>
      </c>
      <c r="E149" s="9">
        <f t="shared" si="43"/>
        <v>8.2535144685599775</v>
      </c>
      <c r="F149" s="9">
        <f t="shared" ref="F149:F212" si="44">$O$1*D149^2+$O$2*D149+$O$3</f>
        <v>8.5506179271157485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4.1887183683628741</v>
      </c>
      <c r="J149">
        <f t="shared" ref="J149:K212" si="47">J148+L148*$C$7</f>
        <v>1.2432531050739972</v>
      </c>
      <c r="K149">
        <f t="shared" si="47"/>
        <v>-3.9999604105771347</v>
      </c>
      <c r="L149">
        <f t="shared" ref="L149:L212" si="48">-$C$15*I149*J149</f>
        <v>-2.0457314077886788E-2</v>
      </c>
      <c r="M149">
        <f t="shared" ref="M149:M212" si="49">-$C$6-$C$15*I149*K149</f>
        <v>-32.108181989102356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0.15127679827696983</v>
      </c>
      <c r="C150" s="9">
        <f t="shared" si="42"/>
        <v>0.78600000000000059</v>
      </c>
      <c r="D150" s="9">
        <f t="shared" si="43"/>
        <v>0.9860845126510166</v>
      </c>
      <c r="E150" s="9">
        <f t="shared" si="43"/>
        <v>8.2289367588207103</v>
      </c>
      <c r="F150" s="9">
        <f t="shared" si="44"/>
        <v>8.5319761129469516</v>
      </c>
      <c r="G150" s="10">
        <f t="shared" si="45"/>
        <v>8.6666666666666607</v>
      </c>
      <c r="H150" s="5">
        <f t="shared" si="45"/>
        <v>7.5</v>
      </c>
      <c r="I150">
        <f t="shared" si="46"/>
        <v>4.3730249868326876</v>
      </c>
      <c r="J150">
        <f t="shared" si="47"/>
        <v>1.2431303611895299</v>
      </c>
      <c r="K150">
        <f t="shared" si="47"/>
        <v>-4.1926095025117487</v>
      </c>
      <c r="L150">
        <f t="shared" si="48"/>
        <v>-2.1355342020911185E-2</v>
      </c>
      <c r="M150">
        <f t="shared" si="49"/>
        <v>-32.10197649170069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0.15873519604795061</v>
      </c>
      <c r="C151" s="9">
        <f t="shared" si="42"/>
        <v>0.79200000000000059</v>
      </c>
      <c r="D151" s="9">
        <f t="shared" si="43"/>
        <v>0.99354291042199738</v>
      </c>
      <c r="E151" s="9">
        <f t="shared" si="43"/>
        <v>8.2032032662287886</v>
      </c>
      <c r="F151" s="9">
        <f t="shared" si="44"/>
        <v>8.5122439214200138</v>
      </c>
      <c r="G151" s="10">
        <f t="shared" si="45"/>
        <v>8.6666666666666607</v>
      </c>
      <c r="H151" s="5">
        <f t="shared" si="45"/>
        <v>7.5</v>
      </c>
      <c r="I151">
        <f t="shared" si="46"/>
        <v>4.5579843056621838</v>
      </c>
      <c r="J151">
        <f t="shared" si="47"/>
        <v>1.2430022291374045</v>
      </c>
      <c r="K151">
        <f t="shared" si="47"/>
        <v>-4.3852213614619524</v>
      </c>
      <c r="L151">
        <f t="shared" si="48"/>
        <v>-2.2256282848932205E-2</v>
      </c>
      <c r="M151">
        <f t="shared" si="49"/>
        <v>-32.09548145458789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0.16619280880968368</v>
      </c>
      <c r="C152" s="9">
        <f t="shared" si="42"/>
        <v>0.7980000000000006</v>
      </c>
      <c r="D152" s="9">
        <f t="shared" si="43"/>
        <v>1.0010005231837305</v>
      </c>
      <c r="E152" s="9">
        <f t="shared" si="43"/>
        <v>8.1763142193938343</v>
      </c>
      <c r="F152" s="9">
        <f t="shared" si="44"/>
        <v>8.4914217759598287</v>
      </c>
      <c r="G152" s="10">
        <f t="shared" si="45"/>
        <v>8.6666666666666607</v>
      </c>
      <c r="H152" s="5">
        <f t="shared" si="45"/>
        <v>7.5</v>
      </c>
      <c r="I152">
        <f t="shared" si="46"/>
        <v>4.7435137589376097</v>
      </c>
      <c r="J152">
        <f t="shared" si="47"/>
        <v>1.2428686914403109</v>
      </c>
      <c r="K152">
        <f t="shared" si="47"/>
        <v>-4.5777942501894797</v>
      </c>
      <c r="L152">
        <f t="shared" si="48"/>
        <v>-2.315972038622488E-2</v>
      </c>
      <c r="M152">
        <f t="shared" si="49"/>
        <v>-32.088696994501333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0.1736496040833585</v>
      </c>
      <c r="C153" s="9">
        <f t="shared" si="42"/>
        <v>0.8040000000000006</v>
      </c>
      <c r="D153" s="9">
        <f t="shared" si="43"/>
        <v>1.0084573184574053</v>
      </c>
      <c r="E153" s="9">
        <f t="shared" si="43"/>
        <v>8.1482698573467971</v>
      </c>
      <c r="F153" s="9">
        <f t="shared" si="44"/>
        <v>8.4695101192149025</v>
      </c>
      <c r="G153" s="10">
        <f t="shared" si="45"/>
        <v>8.6666666666666607</v>
      </c>
      <c r="H153" s="5">
        <f t="shared" si="45"/>
        <v>7.5</v>
      </c>
      <c r="I153">
        <f t="shared" si="46"/>
        <v>4.9295427231038742</v>
      </c>
      <c r="J153">
        <f t="shared" si="47"/>
        <v>1.2427297331179936</v>
      </c>
      <c r="K153">
        <f t="shared" si="47"/>
        <v>-4.7703264321564873</v>
      </c>
      <c r="L153">
        <f t="shared" si="48"/>
        <v>-2.4065296852484083E-2</v>
      </c>
      <c r="M153">
        <f t="shared" si="49"/>
        <v>-32.081623259817668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0.18110554930672318</v>
      </c>
      <c r="C154" s="9">
        <f t="shared" si="42"/>
        <v>0.81000000000000061</v>
      </c>
      <c r="D154" s="9">
        <f t="shared" si="43"/>
        <v>1.01591326368077</v>
      </c>
      <c r="E154" s="9">
        <f t="shared" si="43"/>
        <v>8.1190704295351814</v>
      </c>
      <c r="F154" s="9">
        <f t="shared" si="44"/>
        <v>8.4465094130795286</v>
      </c>
      <c r="G154" s="10">
        <f t="shared" si="45"/>
        <v>8.6666666666666607</v>
      </c>
      <c r="H154" s="5">
        <f t="shared" si="45"/>
        <v>7.5</v>
      </c>
      <c r="I154">
        <f t="shared" si="46"/>
        <v>5.1160104265672794</v>
      </c>
      <c r="J154">
        <f t="shared" si="47"/>
        <v>1.2425853413368788</v>
      </c>
      <c r="K154">
        <f t="shared" si="47"/>
        <v>-4.9628161717153931</v>
      </c>
      <c r="L154">
        <f t="shared" si="48"/>
        <v>-2.4972702644431057E-2</v>
      </c>
      <c r="M154">
        <f t="shared" si="49"/>
        <v>-32.074260426055019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0.18856061184609685</v>
      </c>
      <c r="C155" s="9">
        <f t="shared" si="42"/>
        <v>0.81600000000000061</v>
      </c>
      <c r="D155" s="9">
        <f t="shared" si="43"/>
        <v>1.0233683262201436</v>
      </c>
      <c r="E155" s="9">
        <f t="shared" si="43"/>
        <v>8.08871619581722</v>
      </c>
      <c r="F155" s="9">
        <f t="shared" si="44"/>
        <v>8.4224201387098638</v>
      </c>
      <c r="G155" s="10">
        <f t="shared" si="45"/>
        <v>8.6666666666666607</v>
      </c>
      <c r="H155" s="5">
        <f t="shared" si="45"/>
        <v>7.5</v>
      </c>
      <c r="I155">
        <f t="shared" si="46"/>
        <v>5.3028642763351579</v>
      </c>
      <c r="J155">
        <f t="shared" si="47"/>
        <v>1.2424355051210123</v>
      </c>
      <c r="K155">
        <f t="shared" si="47"/>
        <v>-5.1552617342717229</v>
      </c>
      <c r="L155">
        <f t="shared" si="48"/>
        <v>-2.5881668156297336E-2</v>
      </c>
      <c r="M155">
        <f t="shared" si="49"/>
        <v>-32.066608692430854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0.1960147590067961</v>
      </c>
      <c r="C156" s="9">
        <f t="shared" si="42"/>
        <v>0.82200000000000062</v>
      </c>
      <c r="D156" s="9">
        <f t="shared" si="43"/>
        <v>1.0308224733808429</v>
      </c>
      <c r="E156" s="9">
        <f t="shared" si="43"/>
        <v>8.0572074264551254</v>
      </c>
      <c r="F156" s="9">
        <f t="shared" si="44"/>
        <v>8.3972427965346519</v>
      </c>
      <c r="G156" s="10">
        <f t="shared" si="45"/>
        <v>8.6666666666666607</v>
      </c>
      <c r="H156" s="5">
        <f t="shared" si="45"/>
        <v>7.5</v>
      </c>
      <c r="I156">
        <f t="shared" si="46"/>
        <v>5.4900585094089704</v>
      </c>
      <c r="J156">
        <f t="shared" si="47"/>
        <v>1.2422802151120744</v>
      </c>
      <c r="K156">
        <f t="shared" si="47"/>
        <v>-5.3476613864263083</v>
      </c>
      <c r="L156">
        <f t="shared" si="48"/>
        <v>-2.6791957187995302E-2</v>
      </c>
      <c r="M156">
        <f t="shared" si="49"/>
        <v>-32.058668279202926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0.20346795804223927</v>
      </c>
      <c r="C157" s="9">
        <f t="shared" si="42"/>
        <v>0.82800000000000062</v>
      </c>
      <c r="D157" s="9">
        <f t="shared" si="43"/>
        <v>1.038275672416286</v>
      </c>
      <c r="E157" s="9">
        <f t="shared" si="43"/>
        <v>8.0245444021075425</v>
      </c>
      <c r="F157" s="9">
        <f t="shared" si="44"/>
        <v>8.3709779062613698</v>
      </c>
      <c r="G157" s="10">
        <f t="shared" si="45"/>
        <v>8.6666666666666607</v>
      </c>
      <c r="H157" s="5">
        <f t="shared" si="45"/>
        <v>7.5</v>
      </c>
      <c r="I157">
        <f t="shared" si="46"/>
        <v>5.6775530988502716</v>
      </c>
      <c r="J157">
        <f t="shared" si="47"/>
        <v>1.2421194633689465</v>
      </c>
      <c r="K157">
        <f t="shared" si="47"/>
        <v>-5.5400133961015259</v>
      </c>
      <c r="L157">
        <f t="shared" si="48"/>
        <v>-2.7703361598342354E-2</v>
      </c>
      <c r="M157">
        <f t="shared" si="49"/>
        <v>-32.050439425596316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0.21092017616194425</v>
      </c>
      <c r="C158" s="9">
        <f t="shared" si="42"/>
        <v>0.83400000000000063</v>
      </c>
      <c r="D158" s="9">
        <f t="shared" si="43"/>
        <v>1.045727890535991</v>
      </c>
      <c r="E158" s="9">
        <f t="shared" si="43"/>
        <v>7.9907274138212729</v>
      </c>
      <c r="F158" s="9">
        <f t="shared" si="44"/>
        <v>8.3436260068782744</v>
      </c>
      <c r="G158" s="10">
        <f t="shared" si="45"/>
        <v>8.6666666666666607</v>
      </c>
      <c r="H158" s="5">
        <f t="shared" si="45"/>
        <v>7.5</v>
      </c>
      <c r="I158">
        <f t="shared" si="46"/>
        <v>5.8653128609246536</v>
      </c>
      <c r="J158">
        <f t="shared" si="47"/>
        <v>1.2419532431993565</v>
      </c>
      <c r="K158">
        <f t="shared" si="47"/>
        <v>-5.7323160326551035</v>
      </c>
      <c r="L158">
        <f t="shared" si="48"/>
        <v>-2.8615696941309166E-2</v>
      </c>
      <c r="M158">
        <f t="shared" si="49"/>
        <v>-32.041922388173241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0.21837138053859551</v>
      </c>
      <c r="C159" s="9">
        <f t="shared" si="42"/>
        <v>0.84000000000000064</v>
      </c>
      <c r="D159" s="9">
        <f t="shared" si="43"/>
        <v>1.0531790949126423</v>
      </c>
      <c r="E159" s="9">
        <f t="shared" si="43"/>
        <v>7.9557567630223556</v>
      </c>
      <c r="F159" s="9">
        <f t="shared" si="44"/>
        <v>8.3151876566528191</v>
      </c>
      <c r="G159" s="10">
        <f t="shared" si="45"/>
        <v>8.6666666666666607</v>
      </c>
      <c r="H159" s="5">
        <f t="shared" si="45"/>
        <v>7.5</v>
      </c>
      <c r="I159">
        <f t="shared" si="46"/>
        <v>6.0533067220521071</v>
      </c>
      <c r="J159">
        <f t="shared" si="47"/>
        <v>1.2417815490177087</v>
      </c>
      <c r="K159">
        <f t="shared" si="47"/>
        <v>-5.9245675669841429</v>
      </c>
      <c r="L159">
        <f t="shared" si="48"/>
        <v>-2.9528798883514389E-2</v>
      </c>
      <c r="M159">
        <f t="shared" si="49"/>
        <v>-32.03311743954027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0.22582153831432195</v>
      </c>
      <c r="C160" s="9">
        <f t="shared" si="42"/>
        <v>0.84600000000000064</v>
      </c>
      <c r="D160" s="9">
        <f t="shared" si="43"/>
        <v>1.0606292526883687</v>
      </c>
      <c r="E160" s="9">
        <f t="shared" si="43"/>
        <v>7.9196327615065387</v>
      </c>
      <c r="F160" s="9">
        <f t="shared" si="44"/>
        <v>8.28566343312683</v>
      </c>
      <c r="G160" s="10">
        <f t="shared" si="45"/>
        <v>8.6666666666666607</v>
      </c>
      <c r="H160" s="5">
        <f t="shared" si="45"/>
        <v>7.5</v>
      </c>
      <c r="I160">
        <f t="shared" si="46"/>
        <v>6.2415071135667679</v>
      </c>
      <c r="J160">
        <f t="shared" si="47"/>
        <v>1.2416043762244076</v>
      </c>
      <c r="K160">
        <f t="shared" si="47"/>
        <v>-6.1167662716213842</v>
      </c>
      <c r="L160">
        <f t="shared" si="48"/>
        <v>-3.0442520246533284E-2</v>
      </c>
      <c r="M160">
        <f t="shared" si="49"/>
        <v>-32.024024867314502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0.23327061660630399</v>
      </c>
      <c r="C161" s="9">
        <f t="shared" si="42"/>
        <v>0.85200000000000065</v>
      </c>
      <c r="D161" s="9">
        <f t="shared" si="43"/>
        <v>1.0680783309803508</v>
      </c>
      <c r="E161" s="9">
        <f t="shared" si="43"/>
        <v>7.8823557314291985</v>
      </c>
      <c r="F161" s="9">
        <f t="shared" si="44"/>
        <v>8.2550539331087762</v>
      </c>
      <c r="G161" s="10">
        <f t="shared" si="45"/>
        <v>8.6666666666666607</v>
      </c>
      <c r="H161" s="5">
        <f t="shared" si="45"/>
        <v>7.5</v>
      </c>
      <c r="I161">
        <f t="shared" si="46"/>
        <v>6.4298894693162385</v>
      </c>
      <c r="J161">
        <f t="shared" si="47"/>
        <v>1.2414217211029284</v>
      </c>
      <c r="K161">
        <f t="shared" si="47"/>
        <v>-6.3089104208252715</v>
      </c>
      <c r="L161">
        <f t="shared" si="48"/>
        <v>-3.135672855194483E-2</v>
      </c>
      <c r="M161">
        <f t="shared" si="49"/>
        <v>-32.014644973290302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0.24071858251180756</v>
      </c>
      <c r="C162" s="9">
        <f t="shared" si="42"/>
        <v>0.85800000000000065</v>
      </c>
      <c r="D162" s="9">
        <f t="shared" si="43"/>
        <v>1.0755262968858543</v>
      </c>
      <c r="E162" s="9">
        <f t="shared" si="43"/>
        <v>7.8439260052947279</v>
      </c>
      <c r="F162" s="9">
        <f t="shared" si="44"/>
        <v>8.2233597726633452</v>
      </c>
      <c r="G162" s="10">
        <f t="shared" si="45"/>
        <v>8.6666666666666607</v>
      </c>
      <c r="H162" s="5">
        <f t="shared" si="45"/>
        <v>7.5</v>
      </c>
      <c r="I162">
        <f t="shared" si="46"/>
        <v>6.618431806490511</v>
      </c>
      <c r="J162">
        <f t="shared" si="47"/>
        <v>1.2412335807316166</v>
      </c>
      <c r="K162">
        <f t="shared" si="47"/>
        <v>-6.500998290665013</v>
      </c>
      <c r="L162">
        <f t="shared" si="48"/>
        <v>-3.2271303973246644E-2</v>
      </c>
      <c r="M162">
        <f t="shared" si="49"/>
        <v>-32.004978072762142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0.24816540311272572</v>
      </c>
      <c r="C163" s="9">
        <f t="shared" si="42"/>
        <v>0.86400000000000066</v>
      </c>
      <c r="D163" s="9">
        <f t="shared" si="43"/>
        <v>1.0829731174867725</v>
      </c>
      <c r="E163" s="9">
        <f t="shared" si="43"/>
        <v>7.8043439259454281</v>
      </c>
      <c r="F163" s="9">
        <f t="shared" si="44"/>
        <v>8.1905815870986132</v>
      </c>
      <c r="G163" s="10">
        <f t="shared" si="45"/>
        <v>8.6666666666666607</v>
      </c>
      <c r="H163" s="5">
        <f t="shared" si="45"/>
        <v>7.5</v>
      </c>
      <c r="I163">
        <f t="shared" si="46"/>
        <v>6.8071143741852982</v>
      </c>
      <c r="J163">
        <f t="shared" si="47"/>
        <v>1.2410399529077771</v>
      </c>
      <c r="K163">
        <f t="shared" si="47"/>
        <v>-6.6930281591015861</v>
      </c>
      <c r="L163">
        <f t="shared" si="48"/>
        <v>-3.3186137618884698E-2</v>
      </c>
      <c r="M163">
        <f t="shared" si="49"/>
        <v>-31.995024493970082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0.25561104547969526</v>
      </c>
      <c r="C164" s="9">
        <f t="shared" si="42"/>
        <v>0.87000000000000066</v>
      </c>
      <c r="D164" s="9">
        <f t="shared" si="43"/>
        <v>1.090418759853742</v>
      </c>
      <c r="E164" s="9">
        <f t="shared" si="43"/>
        <v>7.7636098465499268</v>
      </c>
      <c r="F164" s="9">
        <f t="shared" si="44"/>
        <v>8.1567200309509733</v>
      </c>
      <c r="G164" s="10">
        <f t="shared" si="45"/>
        <v>8.6666666666666607</v>
      </c>
      <c r="H164" s="5">
        <f t="shared" si="45"/>
        <v>7.5</v>
      </c>
      <c r="I164">
        <f t="shared" si="46"/>
        <v>6.9959193573834417</v>
      </c>
      <c r="J164">
        <f t="shared" si="47"/>
        <v>1.2408408360820637</v>
      </c>
      <c r="K164">
        <f t="shared" si="47"/>
        <v>-6.8849983060654063</v>
      </c>
      <c r="L164">
        <f t="shared" si="48"/>
        <v>-3.4101130086185934E-2</v>
      </c>
      <c r="M164">
        <f t="shared" si="49"/>
        <v>-31.98478457764201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0.26305547667584606</v>
      </c>
      <c r="C165" s="9">
        <f t="shared" si="42"/>
        <v>0.87600000000000067</v>
      </c>
      <c r="D165" s="9">
        <f t="shared" ref="D165:E180" si="51">D164+$C$7*(J164+J165)/2</f>
        <v>1.0978631910498928</v>
      </c>
      <c r="E165" s="9">
        <f t="shared" si="51"/>
        <v>7.721724130591137</v>
      </c>
      <c r="F165" s="9">
        <f t="shared" si="44"/>
        <v>8.1217757779679705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7.1848306265091226</v>
      </c>
      <c r="J165">
        <f t="shared" si="47"/>
        <v>1.2406362293015467</v>
      </c>
      <c r="K165">
        <f t="shared" si="47"/>
        <v>-7.0769070135312582</v>
      </c>
      <c r="L165">
        <f t="shared" si="48"/>
        <v>-3.5016190238063231E-2</v>
      </c>
      <c r="M165">
        <f t="shared" si="49"/>
        <v>-31.97425867661272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0.27049866376023102</v>
      </c>
      <c r="C166" s="9">
        <f t="shared" si="42"/>
        <v>0.88200000000000067</v>
      </c>
      <c r="D166" s="9">
        <f t="shared" si="51"/>
        <v>1.1053063781342778</v>
      </c>
      <c r="E166" s="9">
        <f t="shared" si="51"/>
        <v>7.6786871518537705</v>
      </c>
      <c r="F166" s="9">
        <f t="shared" si="44"/>
        <v>8.0857495210892019</v>
      </c>
      <c r="G166" s="10">
        <f t="shared" si="52"/>
        <v>8.6666666666666607</v>
      </c>
      <c r="H166" s="5">
        <f t="shared" si="52"/>
        <v>7.5</v>
      </c>
      <c r="I166">
        <f t="shared" si="46"/>
        <v>7.3738335246417446</v>
      </c>
      <c r="J166">
        <f t="shared" si="47"/>
        <v>1.2404261321601184</v>
      </c>
      <c r="K166">
        <f t="shared" si="47"/>
        <v>-7.2687525655909342</v>
      </c>
      <c r="L166">
        <f t="shared" si="48"/>
        <v>-3.5931234163807904E-2</v>
      </c>
      <c r="M166">
        <f t="shared" si="49"/>
        <v>-31.963447155504369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0.2779405737909767</v>
      </c>
      <c r="C167" s="9">
        <f t="shared" si="42"/>
        <v>0.88800000000000068</v>
      </c>
      <c r="D167" s="9">
        <f t="shared" si="51"/>
        <v>1.1127482881650235</v>
      </c>
      <c r="E167" s="9">
        <f t="shared" si="51"/>
        <v>7.6344992944114258</v>
      </c>
      <c r="F167" s="9">
        <f t="shared" si="44"/>
        <v>8.0486419724254379</v>
      </c>
      <c r="G167" s="10">
        <f t="shared" si="52"/>
        <v>8.6666666666666607</v>
      </c>
      <c r="H167" s="5">
        <f t="shared" si="52"/>
        <v>7.5</v>
      </c>
      <c r="I167">
        <f t="shared" si="46"/>
        <v>7.5629146859959562</v>
      </c>
      <c r="J167">
        <f t="shared" si="47"/>
        <v>1.2402105447551355</v>
      </c>
      <c r="K167">
        <f t="shared" si="47"/>
        <v>-7.4605332485239604</v>
      </c>
      <c r="L167">
        <f t="shared" si="48"/>
        <v>-3.6846184292714287E-2</v>
      </c>
      <c r="M167">
        <f t="shared" si="49"/>
        <v>-31.952350390456235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0.28538117382819028</v>
      </c>
      <c r="C168" s="9">
        <f t="shared" si="42"/>
        <v>0.89400000000000068</v>
      </c>
      <c r="D168" s="9">
        <f t="shared" si="51"/>
        <v>1.1201888882022371</v>
      </c>
      <c r="E168" s="9">
        <f t="shared" si="51"/>
        <v>7.5891609526132537</v>
      </c>
      <c r="F168" s="9">
        <f t="shared" si="44"/>
        <v>8.0104538632359965</v>
      </c>
      <c r="G168" s="10">
        <f t="shared" si="52"/>
        <v>8.6666666666666607</v>
      </c>
      <c r="H168" s="5">
        <f t="shared" si="52"/>
        <v>7.5</v>
      </c>
      <c r="I168">
        <f t="shared" si="46"/>
        <v>7.7520618804759156</v>
      </c>
      <c r="J168">
        <f t="shared" si="47"/>
        <v>1.2399894676493792</v>
      </c>
      <c r="K168">
        <f t="shared" si="47"/>
        <v>-7.6522473508666975</v>
      </c>
      <c r="L168">
        <f t="shared" si="48"/>
        <v>-3.7760968635155469E-2</v>
      </c>
      <c r="M168">
        <f t="shared" si="49"/>
        <v>-31.940968768894226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0.29282043093665122</v>
      </c>
      <c r="C169" s="9">
        <f t="shared" si="42"/>
        <v>0.90000000000000069</v>
      </c>
      <c r="D169" s="9">
        <f t="shared" si="51"/>
        <v>1.127628145310698</v>
      </c>
      <c r="E169" s="9">
        <f t="shared" si="51"/>
        <v>7.5426725310702132</v>
      </c>
      <c r="F169" s="9">
        <f t="shared" si="44"/>
        <v>7.9711859439045405</v>
      </c>
      <c r="G169" s="10">
        <f t="shared" si="52"/>
        <v>8.6666666666666607</v>
      </c>
      <c r="H169" s="5">
        <f t="shared" si="52"/>
        <v>7.5</v>
      </c>
      <c r="I169">
        <f t="shared" si="46"/>
        <v>7.9412638800673268</v>
      </c>
      <c r="J169">
        <f t="shared" si="47"/>
        <v>1.2397629018375682</v>
      </c>
      <c r="K169">
        <f t="shared" si="47"/>
        <v>-7.8438931634800628</v>
      </c>
      <c r="L169">
        <f t="shared" si="48"/>
        <v>-3.8675520130400036E-2</v>
      </c>
      <c r="M169">
        <f t="shared" si="49"/>
        <v>-31.929302689332587</v>
      </c>
      <c r="S169">
        <f t="shared" si="38"/>
        <v>1</v>
      </c>
      <c r="T169" t="b">
        <f t="shared" si="39"/>
        <v>0</v>
      </c>
      <c r="U169" t="b">
        <f t="shared" si="40"/>
        <v>1</v>
      </c>
    </row>
    <row r="170" spans="1:21" x14ac:dyDescent="0.2">
      <c r="A170">
        <f t="shared" si="50"/>
        <v>100</v>
      </c>
      <c r="B170">
        <f t="shared" si="41"/>
        <v>0.30025831218831434</v>
      </c>
      <c r="C170" s="9">
        <f t="shared" si="42"/>
        <v>0.90600000000000069</v>
      </c>
      <c r="D170" s="9">
        <f t="shared" si="51"/>
        <v>1.1350660265623611</v>
      </c>
      <c r="E170" s="9">
        <f t="shared" si="51"/>
        <v>7.4950344446409245</v>
      </c>
      <c r="F170" s="9">
        <f t="shared" si="44"/>
        <v>7.9308389839133042</v>
      </c>
      <c r="G170" s="10">
        <f t="shared" si="52"/>
        <v>8.6666666666666607</v>
      </c>
      <c r="H170" s="5">
        <f t="shared" si="52"/>
        <v>7.5</v>
      </c>
      <c r="I170">
        <f t="shared" si="46"/>
        <v>8.1305103435942137</v>
      </c>
      <c r="J170">
        <f t="shared" si="47"/>
        <v>1.2395308487167858</v>
      </c>
      <c r="K170">
        <f t="shared" si="47"/>
        <v>-8.0354689796160592</v>
      </c>
      <c r="L170">
        <f t="shared" si="48"/>
        <v>-3.9589776084192209E-2</v>
      </c>
      <c r="M170">
        <f t="shared" si="49"/>
        <v>-31.917352561201838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0.3076947846646455</v>
      </c>
      <c r="C171" s="9">
        <f t="shared" si="42"/>
        <v>0.9120000000000007</v>
      </c>
      <c r="D171" s="9">
        <f t="shared" si="51"/>
        <v>1.1425024990386923</v>
      </c>
      <c r="E171" s="9">
        <f t="shared" si="51"/>
        <v>7.4462471184171264</v>
      </c>
      <c r="F171" s="9">
        <f t="shared" si="44"/>
        <v>7.8894137718159101</v>
      </c>
      <c r="G171" s="10">
        <f t="shared" si="52"/>
        <v>8.6666666666666607</v>
      </c>
      <c r="H171" s="5">
        <f t="shared" si="52"/>
        <v>7.5</v>
      </c>
      <c r="I171">
        <f t="shared" si="46"/>
        <v>8.3197917169805873</v>
      </c>
      <c r="J171">
        <f t="shared" si="47"/>
        <v>1.2392933100602805</v>
      </c>
      <c r="K171">
        <f t="shared" si="47"/>
        <v>-8.2269730949832702</v>
      </c>
      <c r="L171">
        <f t="shared" si="48"/>
        <v>-4.0503677682115005E-2</v>
      </c>
      <c r="M171">
        <f t="shared" si="49"/>
        <v>-31.905118804698116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0.3151298154588088</v>
      </c>
      <c r="C172" s="9">
        <f t="shared" si="42"/>
        <v>0.9180000000000007</v>
      </c>
      <c r="D172" s="9">
        <f t="shared" si="51"/>
        <v>1.1499375298328556</v>
      </c>
      <c r="E172" s="9">
        <f t="shared" si="51"/>
        <v>7.3963109877087421</v>
      </c>
      <c r="F172" s="9">
        <f t="shared" si="44"/>
        <v>7.8469111152087407</v>
      </c>
      <c r="G172" s="10">
        <f t="shared" si="52"/>
        <v>8.6666666666666607</v>
      </c>
      <c r="H172" s="5">
        <f t="shared" si="52"/>
        <v>7.5</v>
      </c>
      <c r="I172">
        <f t="shared" si="46"/>
        <v>8.5090991466519501</v>
      </c>
      <c r="J172">
        <f t="shared" si="47"/>
        <v>1.2390502879941878</v>
      </c>
      <c r="K172">
        <f t="shared" si="47"/>
        <v>-8.4184038078114583</v>
      </c>
      <c r="L172">
        <f t="shared" si="48"/>
        <v>-4.1417169567175401E-2</v>
      </c>
      <c r="M172">
        <f t="shared" si="49"/>
        <v>-31.892601850650053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0.32256337167772176</v>
      </c>
      <c r="C173" s="9">
        <f t="shared" si="42"/>
        <v>0.92400000000000071</v>
      </c>
      <c r="D173" s="9">
        <f t="shared" si="51"/>
        <v>1.1573710860517685</v>
      </c>
      <c r="E173" s="9">
        <f t="shared" si="51"/>
        <v>7.3452264980285618</v>
      </c>
      <c r="F173" s="9">
        <f t="shared" si="44"/>
        <v>7.8033318407010039</v>
      </c>
      <c r="G173" s="10">
        <f t="shared" si="52"/>
        <v>8.6666666666666607</v>
      </c>
      <c r="H173" s="5">
        <f t="shared" si="52"/>
        <v>7.5</v>
      </c>
      <c r="I173">
        <f t="shared" si="46"/>
        <v>8.6984244041127017</v>
      </c>
      <c r="J173">
        <f t="shared" si="47"/>
        <v>1.2388017849767847</v>
      </c>
      <c r="K173">
        <f t="shared" si="47"/>
        <v>-8.6097594189153579</v>
      </c>
      <c r="L173">
        <f t="shared" si="48"/>
        <v>-4.233019947201104E-2</v>
      </c>
      <c r="M173">
        <f t="shared" si="49"/>
        <v>-31.879802140400095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0.32999542044399199</v>
      </c>
      <c r="C174" s="9">
        <f t="shared" si="42"/>
        <v>0.93000000000000071</v>
      </c>
      <c r="D174" s="9">
        <f t="shared" si="51"/>
        <v>1.1648031348180388</v>
      </c>
      <c r="E174" s="9">
        <f t="shared" si="51"/>
        <v>7.2929941050765423</v>
      </c>
      <c r="F174" s="9">
        <f t="shared" si="44"/>
        <v>7.7586767938834882</v>
      </c>
      <c r="G174" s="10">
        <f t="shared" si="52"/>
        <v>8.6666666666666607</v>
      </c>
      <c r="H174" s="5">
        <f t="shared" si="52"/>
        <v>7.5</v>
      </c>
      <c r="I174">
        <f t="shared" si="46"/>
        <v>8.887759820062076</v>
      </c>
      <c r="J174">
        <f t="shared" si="47"/>
        <v>1.2385478037799527</v>
      </c>
      <c r="K174">
        <f t="shared" si="47"/>
        <v>-8.801038231757758</v>
      </c>
      <c r="L174">
        <f t="shared" si="48"/>
        <v>-4.3242717897714486E-2</v>
      </c>
      <c r="M174">
        <f t="shared" si="49"/>
        <v>-31.866720125697693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0.33742592889774958</v>
      </c>
      <c r="C175" s="9">
        <f t="shared" si="42"/>
        <v>0.93600000000000072</v>
      </c>
      <c r="D175" s="9">
        <f t="shared" si="51"/>
        <v>1.1722336432717964</v>
      </c>
      <c r="E175" s="9">
        <f t="shared" si="51"/>
        <v>7.2396142747237331</v>
      </c>
      <c r="F175" s="9">
        <f t="shared" si="44"/>
        <v>7.7129468392960909</v>
      </c>
      <c r="G175" s="10">
        <f t="shared" si="52"/>
        <v>8.6666666666666607</v>
      </c>
      <c r="H175" s="5">
        <f t="shared" si="52"/>
        <v>7.5</v>
      </c>
      <c r="I175">
        <f t="shared" si="46"/>
        <v>9.0770982266784159</v>
      </c>
      <c r="J175">
        <f t="shared" si="47"/>
        <v>1.2382883474725663</v>
      </c>
      <c r="K175">
        <f t="shared" si="47"/>
        <v>-8.9922385525119441</v>
      </c>
      <c r="L175">
        <f t="shared" si="48"/>
        <v>-4.4154677832577503E-2</v>
      </c>
      <c r="M175">
        <f t="shared" si="49"/>
        <v>-31.853356268602337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0.34485486419838407</v>
      </c>
      <c r="C176" s="9">
        <f t="shared" si="42"/>
        <v>0.94200000000000073</v>
      </c>
      <c r="D176" s="9">
        <f t="shared" si="51"/>
        <v>1.1796625785724308</v>
      </c>
      <c r="E176" s="9">
        <f t="shared" si="51"/>
        <v>7.1850874829958267</v>
      </c>
      <c r="F176" s="9">
        <f t="shared" si="44"/>
        <v>7.6661428603941246</v>
      </c>
      <c r="G176" s="10">
        <f t="shared" si="52"/>
        <v>8.6666666666666607</v>
      </c>
      <c r="H176" s="5">
        <f t="shared" si="52"/>
        <v>7.5</v>
      </c>
      <c r="I176">
        <f t="shared" si="46"/>
        <v>9.2664329069207927</v>
      </c>
      <c r="J176">
        <f t="shared" si="47"/>
        <v>1.2380234194055708</v>
      </c>
      <c r="K176">
        <f t="shared" si="47"/>
        <v>-9.1833586901235584</v>
      </c>
      <c r="L176">
        <f t="shared" si="48"/>
        <v>-4.506603450512877E-2</v>
      </c>
      <c r="M176">
        <f t="shared" si="49"/>
        <v>-31.839711041394683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0.3522821935261965</v>
      </c>
      <c r="C177" s="9">
        <f t="shared" si="42"/>
        <v>0.94800000000000073</v>
      </c>
      <c r="D177" s="9">
        <f t="shared" si="51"/>
        <v>1.1870899079002433</v>
      </c>
      <c r="E177" s="9">
        <f t="shared" si="51"/>
        <v>7.1294142160563405</v>
      </c>
      <c r="F177" s="9">
        <f t="shared" si="44"/>
        <v>7.6182657595134629</v>
      </c>
      <c r="G177" s="10">
        <f t="shared" si="52"/>
        <v>8.6666666666666607</v>
      </c>
      <c r="H177" s="5">
        <f t="shared" si="52"/>
        <v>7.5</v>
      </c>
      <c r="I177">
        <f t="shared" si="46"/>
        <v>9.4557575498778714</v>
      </c>
      <c r="J177">
        <f t="shared" si="47"/>
        <v>1.2377530231985401</v>
      </c>
      <c r="K177">
        <f t="shared" si="47"/>
        <v>-9.3743969563719265</v>
      </c>
      <c r="L177">
        <f t="shared" si="48"/>
        <v>-4.5976745166723253E-2</v>
      </c>
      <c r="M177">
        <f t="shared" si="49"/>
        <v>-31.825784926494432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0.3597078840839748</v>
      </c>
      <c r="C178" s="9">
        <f t="shared" si="42"/>
        <v>0.95400000000000074</v>
      </c>
      <c r="D178" s="9">
        <f t="shared" si="51"/>
        <v>1.1945155984580216</v>
      </c>
      <c r="E178" s="9">
        <f t="shared" si="51"/>
        <v>7.0725949701894324</v>
      </c>
      <c r="F178" s="9">
        <f t="shared" si="44"/>
        <v>7.5693164578345424</v>
      </c>
      <c r="G178" s="10">
        <f t="shared" si="52"/>
        <v>8.6666666666666607</v>
      </c>
      <c r="H178" s="5">
        <f t="shared" si="52"/>
        <v>7.5</v>
      </c>
      <c r="I178">
        <f t="shared" si="46"/>
        <v>9.6450662113434511</v>
      </c>
      <c r="J178">
        <f t="shared" si="47"/>
        <v>1.2374771627275398</v>
      </c>
      <c r="K178">
        <f t="shared" si="47"/>
        <v>-9.5653516659308924</v>
      </c>
      <c r="L178">
        <f t="shared" si="48"/>
        <v>-4.6886768899672235E-2</v>
      </c>
      <c r="M178">
        <f t="shared" si="49"/>
        <v>-31.811578416383799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0.36713190309849975</v>
      </c>
      <c r="C179" s="9">
        <f t="shared" si="42"/>
        <v>0.96000000000000074</v>
      </c>
      <c r="D179" s="9">
        <f t="shared" si="51"/>
        <v>1.2019396174725465</v>
      </c>
      <c r="E179" s="9">
        <f t="shared" si="51"/>
        <v>7.0146302517823518</v>
      </c>
      <c r="F179" s="9">
        <f t="shared" si="44"/>
        <v>7.5192958953452607</v>
      </c>
      <c r="G179" s="10">
        <f t="shared" si="52"/>
        <v>8.6666666666666607</v>
      </c>
      <c r="H179" s="5">
        <f t="shared" si="52"/>
        <v>7.5</v>
      </c>
      <c r="I179">
        <f t="shared" si="46"/>
        <v>9.8343532789224266</v>
      </c>
      <c r="J179">
        <f t="shared" si="47"/>
        <v>1.2371958421141418</v>
      </c>
      <c r="K179">
        <f t="shared" si="47"/>
        <v>-9.7562211364291951</v>
      </c>
      <c r="L179">
        <f t="shared" si="48"/>
        <v>-4.7796066447510534E-2</v>
      </c>
      <c r="M179">
        <f t="shared" si="49"/>
        <v>-31.797092013535593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0.37455421782198861</v>
      </c>
      <c r="C180" s="9">
        <f t="shared" si="42"/>
        <v>0.96600000000000075</v>
      </c>
      <c r="D180" s="9">
        <f t="shared" si="51"/>
        <v>1.2093619321960354</v>
      </c>
      <c r="E180" s="9">
        <f t="shared" si="51"/>
        <v>6.9555205773075333</v>
      </c>
      <c r="F180" s="9">
        <f t="shared" si="44"/>
        <v>7.4682050308028085</v>
      </c>
      <c r="G180" s="10">
        <f t="shared" si="52"/>
        <v>8.6666666666666607</v>
      </c>
      <c r="H180" s="5">
        <f t="shared" si="52"/>
        <v>7.5</v>
      </c>
      <c r="I180">
        <f t="shared" si="46"/>
        <v>10.023613441074469</v>
      </c>
      <c r="J180">
        <f t="shared" si="47"/>
        <v>1.2369090657154567</v>
      </c>
      <c r="K180">
        <f t="shared" si="47"/>
        <v>-9.9470036885104083</v>
      </c>
      <c r="L180">
        <f t="shared" si="48"/>
        <v>-4.8704600064503979E-2</v>
      </c>
      <c r="M180">
        <f t="shared" si="49"/>
        <v>-31.782326230345138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0.38197479553348013</v>
      </c>
      <c r="C181" s="9">
        <f t="shared" si="42"/>
        <v>0.97200000000000075</v>
      </c>
      <c r="D181" s="9">
        <f t="shared" ref="D181:E196" si="53">D180+$C$7*(J180+J181)/2</f>
        <v>1.2167825099075269</v>
      </c>
      <c r="E181" s="9">
        <f t="shared" si="53"/>
        <v>6.895266473304325</v>
      </c>
      <c r="F181" s="9">
        <f t="shared" si="44"/>
        <v>7.4160448416944345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10.212841659589342</v>
      </c>
      <c r="J181">
        <f t="shared" si="47"/>
        <v>1.2366168381150697</v>
      </c>
      <c r="K181">
        <f t="shared" si="47"/>
        <v>-10.137697645892478</v>
      </c>
      <c r="L181">
        <f t="shared" si="48"/>
        <v>-4.9612333381923286E-2</v>
      </c>
      <c r="M181">
        <f t="shared" si="49"/>
        <v>-31.76728158906538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0.38939360354016961</v>
      </c>
      <c r="C182" s="9">
        <f t="shared" si="42"/>
        <v>0.97800000000000076</v>
      </c>
      <c r="D182" s="9">
        <f t="shared" si="53"/>
        <v>1.2242013179142164</v>
      </c>
      <c r="E182" s="9">
        <f t="shared" si="53"/>
        <v>6.833868476360367</v>
      </c>
      <c r="F182" s="9">
        <f t="shared" si="44"/>
        <v>7.3628163241971532</v>
      </c>
      <c r="G182" s="10">
        <f t="shared" si="54"/>
        <v>8.6666666666666607</v>
      </c>
      <c r="H182" s="5">
        <f t="shared" si="54"/>
        <v>7.5</v>
      </c>
      <c r="I182">
        <f t="shared" si="46"/>
        <v>10.402033145060534</v>
      </c>
      <c r="J182">
        <f t="shared" si="47"/>
        <v>1.2363191641147782</v>
      </c>
      <c r="K182">
        <f t="shared" si="47"/>
        <v>-10.32830133542687</v>
      </c>
      <c r="L182">
        <f t="shared" si="48"/>
        <v>-5.0519231288966251E-2</v>
      </c>
      <c r="M182">
        <f t="shared" si="49"/>
        <v>-31.751958621744595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0.39681060917869504</v>
      </c>
      <c r="C183" s="9">
        <f t="shared" si="42"/>
        <v>0.98400000000000076</v>
      </c>
      <c r="D183" s="9">
        <f t="shared" si="53"/>
        <v>1.2316183235527418</v>
      </c>
      <c r="E183" s="9">
        <f t="shared" si="53"/>
        <v>6.7713271330926146</v>
      </c>
      <c r="F183" s="9">
        <f t="shared" si="44"/>
        <v>7.3085204931364984</v>
      </c>
      <c r="G183" s="10">
        <f t="shared" si="54"/>
        <v>8.6666666666666607</v>
      </c>
      <c r="H183" s="5">
        <f t="shared" si="54"/>
        <v>7.5</v>
      </c>
      <c r="I183">
        <f t="shared" si="46"/>
        <v>10.591183334984967</v>
      </c>
      <c r="J183">
        <f t="shared" si="47"/>
        <v>1.2360160487270444</v>
      </c>
      <c r="K183">
        <f t="shared" si="47"/>
        <v>-10.518813087157337</v>
      </c>
      <c r="L183">
        <f t="shared" si="48"/>
        <v>-5.142525982650907E-2</v>
      </c>
      <c r="M183">
        <f t="shared" si="49"/>
        <v>-31.736357870166291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0.40422577981638053</v>
      </c>
      <c r="C184" s="9">
        <f t="shared" si="42"/>
        <v>0.99000000000000077</v>
      </c>
      <c r="D184" s="9">
        <f t="shared" si="53"/>
        <v>1.2390334941904273</v>
      </c>
      <c r="E184" s="9">
        <f t="shared" si="53"/>
        <v>6.7076430001280078</v>
      </c>
      <c r="F184" s="9">
        <f t="shared" si="44"/>
        <v>7.2531583819442371</v>
      </c>
      <c r="G184" s="10">
        <f t="shared" si="54"/>
        <v>8.6666666666666607</v>
      </c>
      <c r="H184" s="5">
        <f t="shared" si="54"/>
        <v>7.5</v>
      </c>
      <c r="I184">
        <f t="shared" si="46"/>
        <v>10.780287874168385</v>
      </c>
      <c r="J184">
        <f t="shared" si="47"/>
        <v>1.2357074971680853</v>
      </c>
      <c r="K184">
        <f t="shared" si="47"/>
        <v>-10.709231234378334</v>
      </c>
      <c r="L184">
        <f t="shared" si="48"/>
        <v>-5.2330386092120408E-2</v>
      </c>
      <c r="M184">
        <f t="shared" si="49"/>
        <v>-31.720479885790816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0.41163908285243933</v>
      </c>
      <c r="C185" s="9">
        <f t="shared" si="42"/>
        <v>0.99600000000000077</v>
      </c>
      <c r="D185" s="9">
        <f t="shared" si="53"/>
        <v>1.2464467972264861</v>
      </c>
      <c r="E185" s="9">
        <f t="shared" si="53"/>
        <v>6.6428166440837932</v>
      </c>
      <c r="F185" s="9">
        <f t="shared" si="44"/>
        <v>7.1967310426151325</v>
      </c>
      <c r="G185" s="10">
        <f t="shared" si="54"/>
        <v>8.6666666666666607</v>
      </c>
      <c r="H185" s="5">
        <f t="shared" si="54"/>
        <v>7.5</v>
      </c>
      <c r="I185">
        <f t="shared" si="46"/>
        <v>10.969342597159638</v>
      </c>
      <c r="J185">
        <f t="shared" si="47"/>
        <v>1.2353935148515325</v>
      </c>
      <c r="K185">
        <f t="shared" si="47"/>
        <v>-10.89955411369308</v>
      </c>
      <c r="L185">
        <f t="shared" si="48"/>
        <v>-5.323457815498555E-2</v>
      </c>
      <c r="M185">
        <f t="shared" si="49"/>
        <v>-31.704325229698473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0.41905048571914183</v>
      </c>
      <c r="C186" s="9">
        <f t="shared" si="42"/>
        <v>1.0020000000000007</v>
      </c>
      <c r="D186" s="9">
        <f t="shared" si="53"/>
        <v>1.2538582000931886</v>
      </c>
      <c r="E186" s="9">
        <f t="shared" si="53"/>
        <v>6.5768486415475005</v>
      </c>
      <c r="F186" s="9">
        <f t="shared" si="44"/>
        <v>7.1392395456627238</v>
      </c>
      <c r="G186" s="10">
        <f t="shared" si="54"/>
        <v>8.6666666666666607</v>
      </c>
      <c r="H186" s="5">
        <f t="shared" si="54"/>
        <v>7.5</v>
      </c>
      <c r="I186">
        <f t="shared" si="46"/>
        <v>11.15834351247438</v>
      </c>
      <c r="J186">
        <f t="shared" si="47"/>
        <v>1.2350741073826026</v>
      </c>
      <c r="K186">
        <f t="shared" si="47"/>
        <v>-11.08978006507127</v>
      </c>
      <c r="L186">
        <f t="shared" si="48"/>
        <v>-5.4137804979570041E-2</v>
      </c>
      <c r="M186">
        <f t="shared" si="49"/>
        <v>-31.687894472533731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0.42645995588294772</v>
      </c>
      <c r="C187" s="9">
        <f t="shared" si="42"/>
        <v>1.0080000000000007</v>
      </c>
      <c r="D187" s="9">
        <f t="shared" si="53"/>
        <v>1.2612676702569945</v>
      </c>
      <c r="E187" s="9">
        <f t="shared" si="53"/>
        <v>6.5097395790565669</v>
      </c>
      <c r="F187" s="9">
        <f t="shared" si="44"/>
        <v>7.0806849800742153</v>
      </c>
      <c r="G187" s="10">
        <f t="shared" si="54"/>
        <v>8.6666666666666607</v>
      </c>
      <c r="H187" s="5">
        <f t="shared" si="54"/>
        <v>7.5</v>
      </c>
      <c r="I187">
        <f t="shared" si="46"/>
        <v>11.347286788400316</v>
      </c>
      <c r="J187">
        <f t="shared" si="47"/>
        <v>1.2347492805527251</v>
      </c>
      <c r="K187">
        <f t="shared" si="47"/>
        <v>-11.279907431906473</v>
      </c>
      <c r="L187">
        <f t="shared" si="48"/>
        <v>-5.5040036357006779E-2</v>
      </c>
      <c r="M187">
        <f t="shared" si="49"/>
        <v>-31.671188194450384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0.43386746084560956</v>
      </c>
      <c r="C188" s="9">
        <f t="shared" si="42"/>
        <v>1.0140000000000007</v>
      </c>
      <c r="D188" s="9">
        <f t="shared" si="53"/>
        <v>1.2686751752196563</v>
      </c>
      <c r="E188" s="9">
        <f t="shared" si="53"/>
        <v>6.4414900530776276</v>
      </c>
      <c r="F188" s="9">
        <f t="shared" si="44"/>
        <v>7.0210684532643697</v>
      </c>
      <c r="G188" s="10">
        <f t="shared" si="54"/>
        <v>8.6666666666666607</v>
      </c>
      <c r="H188" s="5">
        <f t="shared" si="54"/>
        <v>7.5</v>
      </c>
      <c r="I188">
        <f t="shared" si="46"/>
        <v>11.536168740203198</v>
      </c>
      <c r="J188">
        <f t="shared" si="47"/>
        <v>1.2344190403345832</v>
      </c>
      <c r="K188">
        <f t="shared" si="47"/>
        <v>-11.469934561073176</v>
      </c>
      <c r="L188">
        <f t="shared" si="48"/>
        <v>-5.5941242843322907E-2</v>
      </c>
      <c r="M188">
        <f t="shared" si="49"/>
        <v>-31.654206985057439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0.44127296814524597</v>
      </c>
      <c r="C189" s="9">
        <f t="shared" si="42"/>
        <v>1.0200000000000007</v>
      </c>
      <c r="D189" s="9">
        <f t="shared" si="53"/>
        <v>1.2760806825192927</v>
      </c>
      <c r="E189" s="9">
        <f t="shared" si="53"/>
        <v>6.3721006699854579</v>
      </c>
      <c r="F189" s="9">
        <f t="shared" si="44"/>
        <v>6.9603910910285567</v>
      </c>
      <c r="G189" s="10">
        <f t="shared" si="54"/>
        <v>8.6666666666666607</v>
      </c>
      <c r="H189" s="5">
        <f t="shared" si="54"/>
        <v>7.5</v>
      </c>
      <c r="I189">
        <f t="shared" si="46"/>
        <v>11.724985818575943</v>
      </c>
      <c r="J189">
        <f t="shared" si="47"/>
        <v>1.2340833928775232</v>
      </c>
      <c r="K189">
        <f t="shared" si="47"/>
        <v>-11.659859802983521</v>
      </c>
      <c r="L189">
        <f t="shared" si="48"/>
        <v>-5.6841395703736038E-2</v>
      </c>
      <c r="M189">
        <f t="shared" si="49"/>
        <v>-31.636951443365508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0.44867644535738849</v>
      </c>
      <c r="C190" s="9">
        <f t="shared" si="42"/>
        <v>1.0260000000000007</v>
      </c>
      <c r="D190" s="9">
        <f t="shared" si="53"/>
        <v>1.2834841597314353</v>
      </c>
      <c r="E190" s="9">
        <f t="shared" si="53"/>
        <v>6.3015720460415761</v>
      </c>
      <c r="F190" s="9">
        <f t="shared" si="44"/>
        <v>6.8986540374948504</v>
      </c>
      <c r="G190" s="10">
        <f t="shared" si="54"/>
        <v>8.6666666666666607</v>
      </c>
      <c r="H190" s="5">
        <f t="shared" si="54"/>
        <v>7.5</v>
      </c>
      <c r="I190">
        <f t="shared" si="46"/>
        <v>11.913734599193125</v>
      </c>
      <c r="J190">
        <f t="shared" si="47"/>
        <v>1.2337423445033009</v>
      </c>
      <c r="K190">
        <f t="shared" si="47"/>
        <v>-11.849681511643714</v>
      </c>
      <c r="L190">
        <f t="shared" si="48"/>
        <v>-5.7740466862346629E-2</v>
      </c>
      <c r="M190">
        <f t="shared" si="49"/>
        <v>-31.619422177733647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0.45607786009600482</v>
      </c>
      <c r="C191" s="9">
        <f t="shared" si="42"/>
        <v>1.0320000000000007</v>
      </c>
      <c r="D191" s="9">
        <f t="shared" si="53"/>
        <v>1.2908855744700516</v>
      </c>
      <c r="E191" s="9">
        <f t="shared" si="53"/>
        <v>6.229904807372515</v>
      </c>
      <c r="F191" s="9">
        <f t="shared" si="44"/>
        <v>6.8358584550752752</v>
      </c>
      <c r="G191" s="10">
        <f t="shared" si="54"/>
        <v>8.6666666666666607</v>
      </c>
      <c r="H191" s="5">
        <f t="shared" si="54"/>
        <v>7.5</v>
      </c>
      <c r="I191">
        <f t="shared" si="46"/>
        <v>12.102411773250214</v>
      </c>
      <c r="J191">
        <f t="shared" si="47"/>
        <v>1.2333959017021268</v>
      </c>
      <c r="K191">
        <f t="shared" si="47"/>
        <v>-12.039398044710117</v>
      </c>
      <c r="L191">
        <f t="shared" si="48"/>
        <v>-5.8638428856636629E-2</v>
      </c>
      <c r="M191">
        <f t="shared" si="49"/>
        <v>-31.601619805816444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0.46347718001449822</v>
      </c>
      <c r="C192" s="9">
        <f t="shared" si="42"/>
        <v>1.0380000000000007</v>
      </c>
      <c r="D192" s="9">
        <f t="shared" si="53"/>
        <v>1.298284894388545</v>
      </c>
      <c r="E192" s="9">
        <f t="shared" si="53"/>
        <v>6.1570995899477499</v>
      </c>
      <c r="F192" s="9">
        <f t="shared" si="44"/>
        <v>6.7720055244161337</v>
      </c>
      <c r="G192" s="10">
        <f t="shared" si="54"/>
        <v>8.6666666666666607</v>
      </c>
      <c r="H192" s="5">
        <f t="shared" si="54"/>
        <v>7.5</v>
      </c>
      <c r="I192">
        <f t="shared" si="46"/>
        <v>12.29101413888173</v>
      </c>
      <c r="J192">
        <f t="shared" si="47"/>
        <v>1.233044071128987</v>
      </c>
      <c r="K192">
        <f t="shared" si="47"/>
        <v>-12.229007763545015</v>
      </c>
      <c r="L192">
        <f t="shared" si="48"/>
        <v>-5.9535254796257583E-2</v>
      </c>
      <c r="M192">
        <f t="shared" si="49"/>
        <v>-31.583544954511279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0.47087437280668587</v>
      </c>
      <c r="C193" s="9">
        <f t="shared" si="42"/>
        <v>1.0440000000000007</v>
      </c>
      <c r="D193" s="9">
        <f t="shared" si="53"/>
        <v>1.3056820871807326</v>
      </c>
      <c r="E193" s="9">
        <f t="shared" si="53"/>
        <v>6.0831570395572987</v>
      </c>
      <c r="F193" s="9">
        <f t="shared" si="44"/>
        <v>6.7070964443475205</v>
      </c>
      <c r="G193" s="10">
        <f t="shared" si="54"/>
        <v>8.6666666666666607</v>
      </c>
      <c r="H193" s="5">
        <f t="shared" si="54"/>
        <v>7.5</v>
      </c>
      <c r="I193">
        <f t="shared" si="46"/>
        <v>12.479538593365195</v>
      </c>
      <c r="J193">
        <f t="shared" si="47"/>
        <v>1.2326868596002094</v>
      </c>
      <c r="K193">
        <f t="shared" si="47"/>
        <v>-12.418509033272082</v>
      </c>
      <c r="L193">
        <f t="shared" si="48"/>
        <v>-6.0430918325652554E-2</v>
      </c>
      <c r="M193">
        <f t="shared" si="49"/>
        <v>-31.565198259905653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0.47826940620775737</v>
      </c>
      <c r="C194" s="9">
        <f t="shared" si="42"/>
        <v>1.0500000000000007</v>
      </c>
      <c r="D194" s="9">
        <f t="shared" si="53"/>
        <v>1.3130771205818041</v>
      </c>
      <c r="E194" s="9">
        <f t="shared" si="53"/>
        <v>6.0080778117889881</v>
      </c>
      <c r="F194" s="9">
        <f t="shared" si="44"/>
        <v>6.6411324318319487</v>
      </c>
      <c r="G194" s="10">
        <f t="shared" si="54"/>
        <v>8.6666666666666607</v>
      </c>
      <c r="H194" s="5">
        <f t="shared" si="54"/>
        <v>7.5</v>
      </c>
      <c r="I194">
        <f t="shared" si="46"/>
        <v>12.667982126028875</v>
      </c>
      <c r="J194">
        <f t="shared" si="47"/>
        <v>1.2323242740902556</v>
      </c>
      <c r="K194">
        <f t="shared" si="47"/>
        <v>-12.607900222831516</v>
      </c>
      <c r="L194">
        <f t="shared" si="48"/>
        <v>-6.1325393590111452E-2</v>
      </c>
      <c r="M194">
        <f t="shared" si="49"/>
        <v>-31.546580367224536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0.48566224799521429</v>
      </c>
      <c r="C195" s="9">
        <f t="shared" si="42"/>
        <v>1.0560000000000007</v>
      </c>
      <c r="D195" s="9">
        <f t="shared" si="53"/>
        <v>1.3204699623692611</v>
      </c>
      <c r="E195" s="9">
        <f t="shared" si="53"/>
        <v>5.9318625720053886</v>
      </c>
      <c r="F195" s="9">
        <f t="shared" si="44"/>
        <v>6.5741147219121423</v>
      </c>
      <c r="G195" s="10">
        <f t="shared" si="54"/>
        <v>8.6666666666666607</v>
      </c>
      <c r="H195" s="5">
        <f t="shared" si="54"/>
        <v>7.5</v>
      </c>
      <c r="I195">
        <f t="shared" si="46"/>
        <v>12.856341811790923</v>
      </c>
      <c r="J195">
        <f t="shared" si="47"/>
        <v>1.2319563217287148</v>
      </c>
      <c r="K195">
        <f t="shared" si="47"/>
        <v>-12.797179705034862</v>
      </c>
      <c r="L195">
        <f t="shared" si="48"/>
        <v>-6.2218655204905618E-2</v>
      </c>
      <c r="M195">
        <f t="shared" si="49"/>
        <v>-31.527691930777628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0.49305286598979292</v>
      </c>
      <c r="C196" s="9">
        <f t="shared" si="42"/>
        <v>1.0620000000000007</v>
      </c>
      <c r="D196" s="9">
        <f t="shared" si="53"/>
        <v>1.3278605803638397</v>
      </c>
      <c r="E196" s="9">
        <f t="shared" si="53"/>
        <v>5.8545119953204257</v>
      </c>
      <c r="F196" s="9">
        <f t="shared" si="44"/>
        <v>6.5060445676579732</v>
      </c>
      <c r="G196" s="10">
        <f t="shared" si="54"/>
        <v>8.6666666666666607</v>
      </c>
      <c r="H196" s="5">
        <f t="shared" si="54"/>
        <v>7.5</v>
      </c>
      <c r="I196">
        <f t="shared" si="46"/>
        <v>13.04461480526585</v>
      </c>
      <c r="J196">
        <f t="shared" si="47"/>
        <v>1.2315830097974854</v>
      </c>
      <c r="K196">
        <f t="shared" si="47"/>
        <v>-12.986345856619527</v>
      </c>
      <c r="L196">
        <f t="shared" si="48"/>
        <v>-6.3110678227188799E-2</v>
      </c>
      <c r="M196">
        <f t="shared" si="49"/>
        <v>-31.50853361390649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0.50044122805636981</v>
      </c>
      <c r="C197" s="9">
        <f t="shared" si="42"/>
        <v>1.0680000000000007</v>
      </c>
      <c r="D197" s="9">
        <f t="shared" ref="D197:E212" si="55">D196+$C$7*(J196+J197)/2</f>
        <v>1.3352489424304166</v>
      </c>
      <c r="E197" s="9">
        <f t="shared" si="55"/>
        <v>5.7760267665756579</v>
      </c>
      <c r="F197" s="9">
        <f t="shared" si="44"/>
        <v>6.4369232401126304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13.232798335381609</v>
      </c>
      <c r="J197">
        <f t="shared" si="47"/>
        <v>1.2312043457281223</v>
      </c>
      <c r="K197">
        <f t="shared" si="47"/>
        <v>-13.175397058302966</v>
      </c>
      <c r="L197">
        <f t="shared" si="48"/>
        <v>-6.4001438130387014E-2</v>
      </c>
      <c r="M197">
        <f t="shared" si="49"/>
        <v>-31.489106088931504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0.50782730210485216</v>
      </c>
      <c r="C198" s="9">
        <f t="shared" si="42"/>
        <v>1.0740000000000007</v>
      </c>
      <c r="D198" s="9">
        <f t="shared" si="55"/>
        <v>1.3426350164788989</v>
      </c>
      <c r="E198" s="9">
        <f t="shared" si="55"/>
        <v>5.6964075803162393</v>
      </c>
      <c r="F198" s="9">
        <f t="shared" si="44"/>
        <v>6.3667520282379186</v>
      </c>
      <c r="G198" s="10">
        <f t="shared" si="56"/>
        <v>8.6666666666666607</v>
      </c>
      <c r="H198" s="5">
        <f t="shared" si="56"/>
        <v>7.5</v>
      </c>
      <c r="I198">
        <f t="shared" si="46"/>
        <v>13.420889700456904</v>
      </c>
      <c r="J198">
        <f t="shared" si="47"/>
        <v>1.23082033709934</v>
      </c>
      <c r="K198">
        <f t="shared" si="47"/>
        <v>-13.364331694836554</v>
      </c>
      <c r="L198">
        <f t="shared" si="48"/>
        <v>-6.4890910780831118E-2</v>
      </c>
      <c r="M198">
        <f t="shared" si="49"/>
        <v>-31.469410037098633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0.51521105609105422</v>
      </c>
      <c r="C199" s="9">
        <f t="shared" si="42"/>
        <v>1.0800000000000007</v>
      </c>
      <c r="D199" s="9">
        <f t="shared" si="55"/>
        <v>1.350018770465101</v>
      </c>
      <c r="E199" s="9">
        <f t="shared" si="55"/>
        <v>5.6156551407665525</v>
      </c>
      <c r="F199" s="9">
        <f t="shared" si="44"/>
        <v>6.2955322388587547</v>
      </c>
      <c r="G199" s="10">
        <f t="shared" si="56"/>
        <v>8.6666666666666607</v>
      </c>
      <c r="H199" s="5">
        <f t="shared" si="56"/>
        <v>7.5</v>
      </c>
      <c r="I199">
        <f t="shared" si="46"/>
        <v>13.608886263693961</v>
      </c>
      <c r="J199">
        <f t="shared" si="47"/>
        <v>1.230430991634655</v>
      </c>
      <c r="K199">
        <f t="shared" si="47"/>
        <v>-13.553148155059146</v>
      </c>
      <c r="L199">
        <f t="shared" si="48"/>
        <v>-6.5779072416413398E-2</v>
      </c>
      <c r="M199">
        <f t="shared" si="49"/>
        <v>-31.449446148525876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0.5225924580175586</v>
      </c>
      <c r="C200" s="9">
        <f t="shared" si="42"/>
        <v>1.0860000000000007</v>
      </c>
      <c r="D200" s="9">
        <f t="shared" si="55"/>
        <v>1.3574001723916054</v>
      </c>
      <c r="E200" s="9">
        <f t="shared" si="55"/>
        <v>5.5337701618055242</v>
      </c>
      <c r="F200" s="9">
        <f t="shared" si="44"/>
        <v>6.223265196606917</v>
      </c>
      <c r="G200" s="10">
        <f t="shared" si="56"/>
        <v>8.6666666666666607</v>
      </c>
      <c r="H200" s="5">
        <f t="shared" si="56"/>
        <v>7.5</v>
      </c>
      <c r="I200">
        <f t="shared" si="46"/>
        <v>13.796785449046837</v>
      </c>
      <c r="J200">
        <f t="shared" si="47"/>
        <v>1.2300363172001565</v>
      </c>
      <c r="K200">
        <f t="shared" si="47"/>
        <v>-13.741844831950301</v>
      </c>
      <c r="L200">
        <f t="shared" si="48"/>
        <v>-6.6665899627072867E-2</v>
      </c>
      <c r="M200">
        <f t="shared" si="49"/>
        <v>-31.42921512214949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0.52997147593456628</v>
      </c>
      <c r="C201" s="9">
        <f t="shared" si="42"/>
        <v>1.0920000000000007</v>
      </c>
      <c r="D201" s="9">
        <f t="shared" si="55"/>
        <v>1.3647791903086131</v>
      </c>
      <c r="E201" s="9">
        <f t="shared" si="55"/>
        <v>5.4507533669416235</v>
      </c>
      <c r="F201" s="9">
        <f t="shared" si="44"/>
        <v>6.149952243863936</v>
      </c>
      <c r="G201" s="10">
        <f t="shared" si="56"/>
        <v>8.6666666666666607</v>
      </c>
      <c r="H201" s="5">
        <f t="shared" si="56"/>
        <v>7.5</v>
      </c>
      <c r="I201">
        <f t="shared" si="46"/>
        <v>13.984584737429735</v>
      </c>
      <c r="J201">
        <f t="shared" si="47"/>
        <v>1.229636321802394</v>
      </c>
      <c r="K201">
        <f t="shared" si="47"/>
        <v>-13.930420122683199</v>
      </c>
      <c r="L201">
        <f t="shared" si="48"/>
        <v>-6.755136933693566E-2</v>
      </c>
      <c r="M201">
        <f t="shared" si="49"/>
        <v>-31.408717665669869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0.53734807794073258</v>
      </c>
      <c r="C202" s="9">
        <f t="shared" si="42"/>
        <v>1.0980000000000008</v>
      </c>
      <c r="D202" s="9">
        <f t="shared" si="55"/>
        <v>1.3721557923147794</v>
      </c>
      <c r="E202" s="9">
        <f t="shared" si="55"/>
        <v>5.3666054892875419</v>
      </c>
      <c r="F202" s="9">
        <f t="shared" si="44"/>
        <v>6.0755947407032629</v>
      </c>
      <c r="G202" s="10">
        <f t="shared" si="56"/>
        <v>8.6666666666666607</v>
      </c>
      <c r="H202" s="5">
        <f t="shared" si="56"/>
        <v>7.5</v>
      </c>
      <c r="I202">
        <f t="shared" si="46"/>
        <v>14.172281663233493</v>
      </c>
      <c r="J202">
        <f t="shared" si="47"/>
        <v>1.2292310135863724</v>
      </c>
      <c r="K202">
        <f t="shared" si="47"/>
        <v>-14.118872428677218</v>
      </c>
      <c r="L202">
        <f t="shared" si="48"/>
        <v>-6.8435458787954817E-2</v>
      </c>
      <c r="M202">
        <f t="shared" si="49"/>
        <v>-31.387954495497084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0.54472223218399274</v>
      </c>
      <c r="C203" s="9">
        <f t="shared" si="42"/>
        <v>1.1040000000000008</v>
      </c>
      <c r="D203" s="9">
        <f t="shared" si="55"/>
        <v>1.3795299465580395</v>
      </c>
      <c r="E203" s="9">
        <f t="shared" si="55"/>
        <v>5.2813272715345594</v>
      </c>
      <c r="F203" s="9">
        <f t="shared" si="44"/>
        <v>6.000194064831625</v>
      </c>
      <c r="G203" s="10">
        <f t="shared" si="56"/>
        <v>8.6666666666666607</v>
      </c>
      <c r="H203" s="5">
        <f t="shared" si="56"/>
        <v>7.5</v>
      </c>
      <c r="I203">
        <f t="shared" si="46"/>
        <v>14.359873811121812</v>
      </c>
      <c r="J203">
        <f t="shared" si="47"/>
        <v>1.2288204008336447</v>
      </c>
      <c r="K203">
        <f t="shared" si="47"/>
        <v>-14.3072001556502</v>
      </c>
      <c r="L203">
        <f t="shared" si="48"/>
        <v>-6.9318145524910724E-2</v>
      </c>
      <c r="M203">
        <f t="shared" si="49"/>
        <v>-31.366926336696093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0.55209390686237525</v>
      </c>
      <c r="C204" s="9">
        <f t="shared" si="42"/>
        <v>1.1100000000000008</v>
      </c>
      <c r="D204" s="9">
        <f t="shared" si="55"/>
        <v>1.386901621236422</v>
      </c>
      <c r="E204" s="9">
        <f t="shared" si="55"/>
        <v>5.1949194659265974</v>
      </c>
      <c r="F204" s="9">
        <f t="shared" si="44"/>
        <v>5.9237516115296529</v>
      </c>
      <c r="G204" s="10">
        <f t="shared" si="56"/>
        <v>8.6666666666666607</v>
      </c>
      <c r="H204" s="5">
        <f t="shared" si="56"/>
        <v>7.5</v>
      </c>
      <c r="I204">
        <f t="shared" si="46"/>
        <v>14.547358813081734</v>
      </c>
      <c r="J204">
        <f t="shared" si="47"/>
        <v>1.2284044919604953</v>
      </c>
      <c r="K204">
        <f t="shared" si="47"/>
        <v>-14.495401713670377</v>
      </c>
      <c r="L204">
        <f t="shared" si="48"/>
        <v>-7.0199407381647289E-2</v>
      </c>
      <c r="M204">
        <f t="shared" si="49"/>
        <v>-31.345633922931551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0.55946307022480546</v>
      </c>
      <c r="C205" s="9">
        <f t="shared" si="42"/>
        <v>1.1160000000000008</v>
      </c>
      <c r="D205" s="9">
        <f t="shared" si="55"/>
        <v>1.3942707845988522</v>
      </c>
      <c r="E205" s="9">
        <f t="shared" si="55"/>
        <v>5.1073828342339622</v>
      </c>
      <c r="F205" s="9">
        <f t="shared" si="44"/>
        <v>5.846268793591701</v>
      </c>
      <c r="G205" s="10">
        <f t="shared" si="56"/>
        <v>8.6666666666666607</v>
      </c>
      <c r="H205" s="5">
        <f t="shared" si="56"/>
        <v>7.5</v>
      </c>
      <c r="I205">
        <f t="shared" si="46"/>
        <v>14.734734345705478</v>
      </c>
      <c r="J205">
        <f t="shared" si="47"/>
        <v>1.2279832955162053</v>
      </c>
      <c r="K205">
        <f t="shared" si="47"/>
        <v>-14.683475517207967</v>
      </c>
      <c r="L205">
        <f t="shared" si="48"/>
        <v>-7.1079222468432124E-2</v>
      </c>
      <c r="M205">
        <f t="shared" si="49"/>
        <v>-31.324077996412267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0.56682969057189825</v>
      </c>
      <c r="C206" s="9">
        <f t="shared" si="42"/>
        <v>1.1220000000000008</v>
      </c>
      <c r="D206" s="9">
        <f t="shared" si="55"/>
        <v>1.401637404945945</v>
      </c>
      <c r="E206" s="9">
        <f t="shared" si="55"/>
        <v>5.018718147726779</v>
      </c>
      <c r="F206" s="9">
        <f t="shared" si="44"/>
        <v>5.7677470412649754</v>
      </c>
      <c r="G206" s="10">
        <f t="shared" si="56"/>
        <v>8.6666666666666607</v>
      </c>
      <c r="H206" s="5">
        <f t="shared" si="56"/>
        <v>7.5</v>
      </c>
      <c r="I206">
        <f t="shared" si="46"/>
        <v>14.921998127683052</v>
      </c>
      <c r="J206">
        <f t="shared" si="47"/>
        <v>1.2275568201813947</v>
      </c>
      <c r="K206">
        <f t="shared" si="47"/>
        <v>-14.87141998518644</v>
      </c>
      <c r="L206">
        <f t="shared" si="48"/>
        <v>-7.1957569160340074E-2</v>
      </c>
      <c r="M206">
        <f t="shared" si="49"/>
        <v>-31.302259307835225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0.57419373625674164</v>
      </c>
      <c r="C207" s="9">
        <f t="shared" si="42"/>
        <v>1.1280000000000008</v>
      </c>
      <c r="D207" s="9">
        <f t="shared" si="55"/>
        <v>1.4090014506307884</v>
      </c>
      <c r="E207" s="9">
        <f t="shared" si="55"/>
        <v>4.9289261871481198</v>
      </c>
      <c r="F207" s="9">
        <f t="shared" si="44"/>
        <v>5.6881878021878727</v>
      </c>
      <c r="G207" s="10">
        <f t="shared" si="56"/>
        <v>8.6666666666666607</v>
      </c>
      <c r="H207" s="5">
        <f t="shared" si="56"/>
        <v>7.5</v>
      </c>
      <c r="I207">
        <f t="shared" si="46"/>
        <v>15.109147917487189</v>
      </c>
      <c r="J207">
        <f t="shared" si="47"/>
        <v>1.2271250747664326</v>
      </c>
      <c r="K207">
        <f t="shared" si="47"/>
        <v>-15.059233541033452</v>
      </c>
      <c r="L207">
        <f t="shared" si="48"/>
        <v>-7.2834426086569898E-2</v>
      </c>
      <c r="M207">
        <f t="shared" si="49"/>
        <v>-31.280178616329259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0.58155517568567061</v>
      </c>
      <c r="C208" s="9">
        <f t="shared" si="42"/>
        <v>1.1340000000000008</v>
      </c>
      <c r="D208" s="9">
        <f t="shared" si="55"/>
        <v>1.4163628900597174</v>
      </c>
      <c r="E208" s="9">
        <f t="shared" si="55"/>
        <v>4.8380077426868251</v>
      </c>
      <c r="F208" s="9">
        <f t="shared" si="44"/>
        <v>5.6075925413276231</v>
      </c>
      <c r="G208" s="10">
        <f t="shared" si="56"/>
        <v>8.6666666666666607</v>
      </c>
      <c r="H208" s="5">
        <f t="shared" si="56"/>
        <v>7.5</v>
      </c>
      <c r="I208">
        <f t="shared" si="46"/>
        <v>15.296181511233831</v>
      </c>
      <c r="J208">
        <f t="shared" si="47"/>
        <v>1.2266880682099133</v>
      </c>
      <c r="K208">
        <f t="shared" si="47"/>
        <v>-15.246914612731427</v>
      </c>
      <c r="L208">
        <f t="shared" si="48"/>
        <v>-7.3709772120612013E-2</v>
      </c>
      <c r="M208">
        <f t="shared" si="49"/>
        <v>-31.257836689398246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0.58891397731903183</v>
      </c>
      <c r="C209" s="9">
        <f t="shared" si="42"/>
        <v>1.1400000000000008</v>
      </c>
      <c r="D209" s="9">
        <f t="shared" si="55"/>
        <v>1.4237216916930786</v>
      </c>
      <c r="E209" s="9">
        <f t="shared" si="55"/>
        <v>4.7459636139500274</v>
      </c>
      <c r="F209" s="9">
        <f t="shared" si="44"/>
        <v>5.525962740917155</v>
      </c>
      <c r="G209" s="10">
        <f t="shared" si="56"/>
        <v>8.6666666666666607</v>
      </c>
      <c r="H209" s="5">
        <f t="shared" si="56"/>
        <v>7.5</v>
      </c>
      <c r="I209">
        <f t="shared" si="46"/>
        <v>15.483096740703207</v>
      </c>
      <c r="J209">
        <f t="shared" si="47"/>
        <v>1.2262458095771895</v>
      </c>
      <c r="K209">
        <f t="shared" si="47"/>
        <v>-15.434461632867816</v>
      </c>
      <c r="L209">
        <f t="shared" si="48"/>
        <v>-7.4583586371194277E-2</v>
      </c>
      <c r="M209">
        <f t="shared" si="49"/>
        <v>-31.235234302863958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0.59627010967194038</v>
      </c>
      <c r="C210" s="9">
        <f t="shared" si="42"/>
        <v>1.1460000000000008</v>
      </c>
      <c r="D210" s="9">
        <f t="shared" si="55"/>
        <v>1.4310778240459872</v>
      </c>
      <c r="E210" s="9">
        <f t="shared" si="55"/>
        <v>4.652794609935369</v>
      </c>
      <c r="F210" s="9">
        <f t="shared" si="44"/>
        <v>5.4432999003913132</v>
      </c>
      <c r="G210" s="10">
        <f t="shared" si="56"/>
        <v>8.6666666666666607</v>
      </c>
      <c r="H210" s="5">
        <f t="shared" si="56"/>
        <v>7.5</v>
      </c>
      <c r="I210">
        <f t="shared" si="46"/>
        <v>15.669891471507819</v>
      </c>
      <c r="J210">
        <f t="shared" si="47"/>
        <v>1.2257983080589623</v>
      </c>
      <c r="K210">
        <f t="shared" si="47"/>
        <v>-15.621873038684999</v>
      </c>
      <c r="L210">
        <f t="shared" si="48"/>
        <v>-7.5455848173938925E-2</v>
      </c>
      <c r="M210">
        <f t="shared" si="49"/>
        <v>-31.212372240808424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0.60362354131502693</v>
      </c>
      <c r="C211" s="9">
        <f t="shared" si="42"/>
        <v>1.1520000000000008</v>
      </c>
      <c r="D211" s="9">
        <f t="shared" si="55"/>
        <v>1.4384312556890737</v>
      </c>
      <c r="E211" s="9">
        <f t="shared" si="55"/>
        <v>4.5585015490029246</v>
      </c>
      <c r="F211" s="9">
        <f t="shared" si="44"/>
        <v>5.3596055363222916</v>
      </c>
      <c r="G211" s="10">
        <f t="shared" si="56"/>
        <v>8.6666666666666607</v>
      </c>
      <c r="H211" s="5">
        <f t="shared" si="56"/>
        <v>7.5</v>
      </c>
      <c r="I211">
        <f t="shared" si="46"/>
        <v>15.856563601395091</v>
      </c>
      <c r="J211">
        <f t="shared" si="47"/>
        <v>1.2253455729699188</v>
      </c>
      <c r="K211">
        <f t="shared" si="47"/>
        <v>-15.80914727212985</v>
      </c>
      <c r="L211">
        <f t="shared" si="48"/>
        <v>-7.6326537083670487E-2</v>
      </c>
      <c r="M211">
        <f t="shared" si="49"/>
        <v>-31.189251295515923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0.61097424087517893</v>
      </c>
      <c r="C212" s="9">
        <f t="shared" si="42"/>
        <v>1.1580000000000008</v>
      </c>
      <c r="D212" s="9">
        <f t="shared" si="55"/>
        <v>1.4457819552492257</v>
      </c>
      <c r="E212" s="9">
        <f t="shared" si="55"/>
        <v>4.4630852588468262</v>
      </c>
      <c r="F212" s="9">
        <f t="shared" si="44"/>
        <v>5.2748811823544024</v>
      </c>
      <c r="G212" s="10">
        <f t="shared" si="56"/>
        <v>8.6666666666666607</v>
      </c>
      <c r="H212" s="5">
        <f t="shared" si="56"/>
        <v>7.5</v>
      </c>
      <c r="I212">
        <f t="shared" si="46"/>
        <v>16.043111058673482</v>
      </c>
      <c r="J212">
        <f t="shared" si="47"/>
        <v>1.2248876137474167</v>
      </c>
      <c r="K212">
        <f t="shared" si="47"/>
        <v>-15.996282779902947</v>
      </c>
      <c r="L212">
        <f t="shared" si="48"/>
        <v>-7.7195632867320382E-2</v>
      </c>
      <c r="M212">
        <f t="shared" si="49"/>
        <v>-31.165872267414517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0.61832217703627179</v>
      </c>
      <c r="C213" s="9">
        <f t="shared" ref="C213:C276" si="61">C212+_dt</f>
        <v>1.1640000000000008</v>
      </c>
      <c r="D213" s="9">
        <f t="shared" ref="D213:E228" si="62">D212+$C$7*(J212+J213)/2</f>
        <v>1.4531298914103186</v>
      </c>
      <c r="E213" s="9">
        <f t="shared" si="62"/>
        <v>4.3665465764665949</v>
      </c>
      <c r="F213" s="9">
        <f t="shared" ref="F213:F276" si="63">$O$1*D213^2+$O$2*D213+$O$3</f>
        <v>5.1891283891381228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16.229531800752003</v>
      </c>
      <c r="J213">
        <f t="shared" ref="J213:K276" si="66">J212+L212*$C$7</f>
        <v>1.2244244399502129</v>
      </c>
      <c r="K213">
        <f t="shared" si="66"/>
        <v>-16.183278013507433</v>
      </c>
      <c r="L213">
        <f t="shared" ref="L213:L276" si="67">-$C$15*I213*J213</f>
        <v>-7.8063115497378668E-2</v>
      </c>
      <c r="M213">
        <f t="shared" ref="M213:M276" si="68">-$C$6-$C$15*I213*K213</f>
        <v>-31.142235965017171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0.6256673185398941</v>
      </c>
      <c r="C214" s="9">
        <f t="shared" si="61"/>
        <v>1.1700000000000008</v>
      </c>
      <c r="D214" s="9">
        <f t="shared" si="62"/>
        <v>1.4604750329139409</v>
      </c>
      <c r="E214" s="9">
        <f t="shared" si="62"/>
        <v>4.2688863481381798</v>
      </c>
      <c r="F214" s="9">
        <f t="shared" si="63"/>
        <v>5.1023487242634822</v>
      </c>
      <c r="G214" s="10">
        <f t="shared" si="64"/>
        <v>8.6666666666666607</v>
      </c>
      <c r="H214" s="5">
        <f t="shared" si="64"/>
        <v>7.5</v>
      </c>
      <c r="I214">
        <f t="shared" si="65"/>
        <v>16.415823812783913</v>
      </c>
      <c r="J214">
        <f t="shared" si="66"/>
        <v>1.2239560612572287</v>
      </c>
      <c r="K214">
        <f t="shared" si="66"/>
        <v>-16.370131429297537</v>
      </c>
      <c r="L214">
        <f t="shared" si="67"/>
        <v>-7.8928965145847865E-2</v>
      </c>
      <c r="M214">
        <f t="shared" si="68"/>
        <v>-31.118343204862459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0.63300963418606482</v>
      </c>
      <c r="C215" s="9">
        <f t="shared" si="61"/>
        <v>1.1760000000000008</v>
      </c>
      <c r="D215" s="9">
        <f t="shared" si="62"/>
        <v>1.4678173485601116</v>
      </c>
      <c r="E215" s="9">
        <f t="shared" si="62"/>
        <v>4.1701054293847069</v>
      </c>
      <c r="F215" s="9">
        <f t="shared" si="63"/>
        <v>5.0145437721927379</v>
      </c>
      <c r="G215" s="10">
        <f t="shared" si="64"/>
        <v>8.6666666666666607</v>
      </c>
      <c r="H215" s="5">
        <f t="shared" si="64"/>
        <v>7.5</v>
      </c>
      <c r="I215">
        <f t="shared" si="65"/>
        <v>16.601985106406289</v>
      </c>
      <c r="J215">
        <f t="shared" si="66"/>
        <v>1.2234824874663537</v>
      </c>
      <c r="K215">
        <f t="shared" si="66"/>
        <v>-16.556841488526711</v>
      </c>
      <c r="L215">
        <f t="shared" si="67"/>
        <v>-7.9793162178658408E-2</v>
      </c>
      <c r="M215">
        <f t="shared" si="68"/>
        <v>-31.094194811454802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0.64034909283394381</v>
      </c>
      <c r="C216" s="9">
        <f t="shared" si="61"/>
        <v>1.1820000000000008</v>
      </c>
      <c r="D216" s="9">
        <f t="shared" si="62"/>
        <v>1.4751568072079906</v>
      </c>
      <c r="E216" s="9">
        <f t="shared" si="62"/>
        <v>4.0702046849469404</v>
      </c>
      <c r="F216" s="9">
        <f t="shared" si="63"/>
        <v>4.9257151341923553</v>
      </c>
      <c r="G216" s="10">
        <f t="shared" si="64"/>
        <v>8.6666666666666607</v>
      </c>
      <c r="H216" s="5">
        <f t="shared" si="64"/>
        <v>7.5</v>
      </c>
      <c r="I216">
        <f t="shared" si="65"/>
        <v>16.788013718567854</v>
      </c>
      <c r="J216">
        <f t="shared" si="66"/>
        <v>1.2230037284932818</v>
      </c>
      <c r="K216">
        <f t="shared" si="66"/>
        <v>-16.74340665739544</v>
      </c>
      <c r="L216">
        <f t="shared" si="67"/>
        <v>-8.0655687150508124E-2</v>
      </c>
      <c r="M216">
        <f t="shared" si="68"/>
        <v>-31.069791617204345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0.64768566340253486</v>
      </c>
      <c r="C217" s="9">
        <f t="shared" si="61"/>
        <v>1.1880000000000008</v>
      </c>
      <c r="D217" s="9">
        <f t="shared" si="62"/>
        <v>1.4824933777765816</v>
      </c>
      <c r="E217" s="9">
        <f t="shared" si="62"/>
        <v>3.969184988753458</v>
      </c>
      <c r="F217" s="9">
        <f t="shared" si="63"/>
        <v>4.8358644282643866</v>
      </c>
      <c r="G217" s="10">
        <f t="shared" si="64"/>
        <v>8.6666666666666607</v>
      </c>
      <c r="H217" s="5">
        <f t="shared" si="64"/>
        <v>7.5</v>
      </c>
      <c r="I217">
        <f t="shared" si="65"/>
        <v>16.973907710438127</v>
      </c>
      <c r="J217">
        <f t="shared" si="66"/>
        <v>1.2225197943703787</v>
      </c>
      <c r="K217">
        <f t="shared" si="66"/>
        <v>-16.929825407098665</v>
      </c>
      <c r="L217">
        <f t="shared" si="67"/>
        <v>-8.151652080009246E-2</v>
      </c>
      <c r="M217">
        <f t="shared" si="68"/>
        <v>-31.045134462366352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0.65501931487138265</v>
      </c>
      <c r="C218" s="9">
        <f t="shared" si="61"/>
        <v>1.1940000000000008</v>
      </c>
      <c r="D218" s="9">
        <f t="shared" si="62"/>
        <v>1.4898270292454294</v>
      </c>
      <c r="E218" s="9">
        <f t="shared" si="62"/>
        <v>3.8670472238905433</v>
      </c>
      <c r="F218" s="9">
        <f t="shared" si="63"/>
        <v>4.7449932890770938</v>
      </c>
      <c r="G218" s="10">
        <f t="shared" si="64"/>
        <v>8.6666666666666607</v>
      </c>
      <c r="H218" s="5">
        <f t="shared" si="64"/>
        <v>7.5</v>
      </c>
      <c r="I218">
        <f t="shared" si="65"/>
        <v>17.159665166391662</v>
      </c>
      <c r="J218">
        <f t="shared" si="66"/>
        <v>1.2220306952455782</v>
      </c>
      <c r="K218">
        <f t="shared" si="66"/>
        <v>-17.116096213872865</v>
      </c>
      <c r="L218">
        <f t="shared" si="67"/>
        <v>-8.2375644045693974E-2</v>
      </c>
      <c r="M218">
        <f t="shared" si="68"/>
        <v>-31.020224194980226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0.66235001628126333</v>
      </c>
      <c r="C219" s="9">
        <f t="shared" si="61"/>
        <v>1.2000000000000008</v>
      </c>
      <c r="D219" s="9">
        <f t="shared" si="62"/>
        <v>1.4971577306553101</v>
      </c>
      <c r="E219" s="9">
        <f t="shared" si="62"/>
        <v>3.7637922825717967</v>
      </c>
      <c r="F219" s="9">
        <f t="shared" si="63"/>
        <v>4.6531033678949782</v>
      </c>
      <c r="G219" s="10">
        <f t="shared" si="64"/>
        <v>8.6666666666666607</v>
      </c>
      <c r="H219" s="5">
        <f t="shared" si="64"/>
        <v>7.5</v>
      </c>
      <c r="I219">
        <f t="shared" si="65"/>
        <v>17.345284193061513</v>
      </c>
      <c r="J219">
        <f t="shared" si="66"/>
        <v>1.2215364413813039</v>
      </c>
      <c r="K219">
        <f t="shared" si="66"/>
        <v>-17.302217559042745</v>
      </c>
      <c r="L219">
        <f t="shared" si="67"/>
        <v>-8.3233037981103541E-2</v>
      </c>
      <c r="M219">
        <f t="shared" si="68"/>
        <v>-30.995061670808077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0.66967773673486752</v>
      </c>
      <c r="C220" s="9">
        <f t="shared" si="61"/>
        <v>1.2060000000000008</v>
      </c>
      <c r="D220" s="9">
        <f t="shared" si="62"/>
        <v>1.5044854511089143</v>
      </c>
      <c r="E220" s="9">
        <f t="shared" si="62"/>
        <v>3.6594210661074658</v>
      </c>
      <c r="F220" s="9">
        <f t="shared" si="63"/>
        <v>4.5601963325081556</v>
      </c>
      <c r="G220" s="10">
        <f t="shared" si="64"/>
        <v>8.6666666666666607</v>
      </c>
      <c r="H220" s="5">
        <f t="shared" si="64"/>
        <v>7.5</v>
      </c>
      <c r="I220">
        <f t="shared" si="65"/>
        <v>17.530762918456752</v>
      </c>
      <c r="J220">
        <f t="shared" si="66"/>
        <v>1.2210370431534172</v>
      </c>
      <c r="K220">
        <f t="shared" si="66"/>
        <v>-17.488187929067593</v>
      </c>
      <c r="L220">
        <f t="shared" si="67"/>
        <v>-8.4088683871846981E-2</v>
      </c>
      <c r="M220">
        <f t="shared" si="68"/>
        <v>-30.969647753272913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0.67700244539747823</v>
      </c>
      <c r="C221" s="9">
        <f t="shared" si="61"/>
        <v>1.2120000000000009</v>
      </c>
      <c r="D221" s="9">
        <f t="shared" si="62"/>
        <v>1.511810159771525</v>
      </c>
      <c r="E221" s="9">
        <f t="shared" si="62"/>
        <v>3.5539344848735013</v>
      </c>
      <c r="F221" s="9">
        <f t="shared" si="63"/>
        <v>4.4662738671610391</v>
      </c>
      <c r="G221" s="10">
        <f t="shared" si="64"/>
        <v>8.6666666666666607</v>
      </c>
      <c r="H221" s="5">
        <f t="shared" si="64"/>
        <v>7.5</v>
      </c>
      <c r="I221">
        <f t="shared" si="65"/>
        <v>17.716099491139172</v>
      </c>
      <c r="J221">
        <f t="shared" si="66"/>
        <v>1.2205325110501861</v>
      </c>
      <c r="K221">
        <f t="shared" si="66"/>
        <v>-17.674005815587229</v>
      </c>
      <c r="L221">
        <f t="shared" si="67"/>
        <v>-8.4942563151693948E-2</v>
      </c>
      <c r="M221">
        <f t="shared" si="68"/>
        <v>-30.943983313396398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0.68432411149764272</v>
      </c>
      <c r="C222" s="9">
        <f t="shared" si="61"/>
        <v>1.2180000000000009</v>
      </c>
      <c r="D222" s="9">
        <f t="shared" si="62"/>
        <v>1.5191318258716895</v>
      </c>
      <c r="E222" s="9">
        <f t="shared" si="62"/>
        <v>3.4473334582803368</v>
      </c>
      <c r="F222" s="9">
        <f t="shared" si="63"/>
        <v>4.3713376724804469</v>
      </c>
      <c r="G222" s="10">
        <f t="shared" si="64"/>
        <v>8.6666666666666607</v>
      </c>
      <c r="H222" s="5">
        <f t="shared" si="64"/>
        <v>7.5</v>
      </c>
      <c r="I222">
        <f t="shared" si="65"/>
        <v>17.901292079454798</v>
      </c>
      <c r="J222">
        <f t="shared" si="66"/>
        <v>1.220022855671276</v>
      </c>
      <c r="K222">
        <f t="shared" si="66"/>
        <v>-17.859669715467607</v>
      </c>
      <c r="L222">
        <f t="shared" si="67"/>
        <v>-8.5794657419427267E-2</v>
      </c>
      <c r="M222">
        <f t="shared" si="68"/>
        <v>-30.918069229736201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0.69164270432783692</v>
      </c>
      <c r="C223" s="9">
        <f t="shared" si="61"/>
        <v>1.2240000000000009</v>
      </c>
      <c r="D223" s="9">
        <f t="shared" si="62"/>
        <v>1.5264504187018837</v>
      </c>
      <c r="E223" s="9">
        <f t="shared" si="62"/>
        <v>3.3396189147413957</v>
      </c>
      <c r="F223" s="9">
        <f t="shared" si="63"/>
        <v>4.2753894654030447</v>
      </c>
      <c r="G223" s="10">
        <f t="shared" si="64"/>
        <v>8.6666666666666607</v>
      </c>
      <c r="H223" s="5">
        <f t="shared" si="64"/>
        <v>7.5</v>
      </c>
      <c r="I223">
        <f t="shared" si="65"/>
        <v>18.086338870816135</v>
      </c>
      <c r="J223">
        <f t="shared" si="66"/>
        <v>1.2195080877267594</v>
      </c>
      <c r="K223">
        <f t="shared" si="66"/>
        <v>-18.045178130846026</v>
      </c>
      <c r="L223">
        <f t="shared" si="67"/>
        <v>-8.6644948435853061E-2</v>
      </c>
      <c r="M223">
        <f t="shared" si="68"/>
        <v>-30.89190638832298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0.69895819324512554</v>
      </c>
      <c r="C224" s="9">
        <f t="shared" si="61"/>
        <v>1.2300000000000009</v>
      </c>
      <c r="D224" s="9">
        <f t="shared" si="62"/>
        <v>1.5337659076191723</v>
      </c>
      <c r="E224" s="9">
        <f t="shared" si="62"/>
        <v>3.2307917916413298</v>
      </c>
      <c r="F224" s="9">
        <f t="shared" si="63"/>
        <v>4.1784309791021421</v>
      </c>
      <c r="G224" s="10">
        <f t="shared" si="64"/>
        <v>8.6666666666666607</v>
      </c>
      <c r="H224" s="5">
        <f t="shared" si="64"/>
        <v>7.5</v>
      </c>
      <c r="I224">
        <f t="shared" si="65"/>
        <v>18.271238071031476</v>
      </c>
      <c r="J224">
        <f t="shared" si="66"/>
        <v>1.2189882180361444</v>
      </c>
      <c r="K224">
        <f t="shared" si="66"/>
        <v>-18.230529569175964</v>
      </c>
      <c r="L224">
        <f t="shared" si="67"/>
        <v>-8.7493418121033534E-2</v>
      </c>
      <c r="M224">
        <f t="shared" si="68"/>
        <v>-30.865495682596922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0.70627054767181618</v>
      </c>
      <c r="C225" s="9">
        <f t="shared" si="61"/>
        <v>1.2360000000000009</v>
      </c>
      <c r="D225" s="9">
        <f t="shared" si="62"/>
        <v>1.541078262045863</v>
      </c>
      <c r="E225" s="9">
        <f t="shared" si="62"/>
        <v>3.1208530353039872</v>
      </c>
      <c r="F225" s="9">
        <f t="shared" si="63"/>
        <v>4.0804639629139565</v>
      </c>
      <c r="G225" s="10">
        <f t="shared" si="64"/>
        <v>8.6666666666666607</v>
      </c>
      <c r="H225" s="5">
        <f t="shared" si="64"/>
        <v>7.5</v>
      </c>
      <c r="I225">
        <f t="shared" si="65"/>
        <v>18.455987903677876</v>
      </c>
      <c r="J225">
        <f t="shared" si="66"/>
        <v>1.2184632575274181</v>
      </c>
      <c r="K225">
        <f t="shared" si="66"/>
        <v>-18.415722543271546</v>
      </c>
      <c r="L225">
        <f t="shared" si="67"/>
        <v>-8.8340048551725697E-2</v>
      </c>
      <c r="M225">
        <f t="shared" si="68"/>
        <v>-30.838838013343942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0.71357973709610667</v>
      </c>
      <c r="C226" s="9">
        <f t="shared" si="61"/>
        <v>1.2420000000000009</v>
      </c>
      <c r="D226" s="9">
        <f t="shared" si="62"/>
        <v>1.5483874514701534</v>
      </c>
      <c r="E226" s="9">
        <f t="shared" si="62"/>
        <v>3.0098036009601179</v>
      </c>
      <c r="F226" s="9">
        <f t="shared" si="63"/>
        <v>3.9814901822631406</v>
      </c>
      <c r="G226" s="10">
        <f t="shared" si="64"/>
        <v>8.6666666666666607</v>
      </c>
      <c r="H226" s="5">
        <f t="shared" si="64"/>
        <v>7.5</v>
      </c>
      <c r="I226">
        <f t="shared" si="65"/>
        <v>18.6405866095146</v>
      </c>
      <c r="J226">
        <f t="shared" si="66"/>
        <v>1.2179332172361077</v>
      </c>
      <c r="K226">
        <f t="shared" si="66"/>
        <v>-18.600755571351609</v>
      </c>
      <c r="L226">
        <f t="shared" si="67"/>
        <v>-8.9184821959010743E-2</v>
      </c>
      <c r="M226">
        <f t="shared" si="68"/>
        <v>-30.811934288631463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0.72088573107272802</v>
      </c>
      <c r="C227" s="9">
        <f t="shared" si="61"/>
        <v>1.2480000000000009</v>
      </c>
      <c r="D227" s="9">
        <f t="shared" si="62"/>
        <v>1.5556934454467748</v>
      </c>
      <c r="E227" s="9">
        <f t="shared" si="62"/>
        <v>2.8976444527148129</v>
      </c>
      <c r="F227" s="9">
        <f t="shared" si="63"/>
        <v>3.8815114185878308</v>
      </c>
      <c r="G227" s="10">
        <f t="shared" si="64"/>
        <v>8.6666666666666607</v>
      </c>
      <c r="H227" s="5">
        <f t="shared" si="64"/>
        <v>7.5</v>
      </c>
      <c r="I227">
        <f t="shared" si="65"/>
        <v>18.825032445934255</v>
      </c>
      <c r="J227">
        <f t="shared" si="66"/>
        <v>1.2173981083043537</v>
      </c>
      <c r="K227">
        <f t="shared" si="66"/>
        <v>-18.785627177083398</v>
      </c>
      <c r="L227">
        <f t="shared" si="67"/>
        <v>-9.0027720726099963E-2</v>
      </c>
      <c r="M227">
        <f t="shared" si="68"/>
        <v>-30.784785423743827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0.72818849922358109</v>
      </c>
      <c r="C228" s="9">
        <f t="shared" si="61"/>
        <v>1.2540000000000009</v>
      </c>
      <c r="D228" s="9">
        <f t="shared" si="62"/>
        <v>1.5629962135976279</v>
      </c>
      <c r="E228" s="9">
        <f t="shared" si="62"/>
        <v>2.7843765635146851</v>
      </c>
      <c r="F228" s="9">
        <f t="shared" si="63"/>
        <v>3.780529469264021</v>
      </c>
      <c r="G228" s="10">
        <f t="shared" si="64"/>
        <v>8.6666666666666607</v>
      </c>
      <c r="H228" s="5">
        <f t="shared" si="64"/>
        <v>7.5</v>
      </c>
      <c r="I228">
        <f t="shared" si="65"/>
        <v>19.009323686448891</v>
      </c>
      <c r="J228">
        <f t="shared" si="66"/>
        <v>1.2168579419799972</v>
      </c>
      <c r="K228">
        <f t="shared" si="66"/>
        <v>-18.970335889625861</v>
      </c>
      <c r="L228">
        <f t="shared" si="67"/>
        <v>-9.0868727386304346E-2</v>
      </c>
      <c r="M228">
        <f t="shared" si="68"/>
        <v>-30.757392341117352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0.73548801123836804</v>
      </c>
      <c r="C229" s="9">
        <f t="shared" si="61"/>
        <v>1.2600000000000009</v>
      </c>
      <c r="D229" s="9">
        <f t="shared" ref="D229:E244" si="70">D228+$C$7*(J228+J229)/2</f>
        <v>1.5702957256124148</v>
      </c>
      <c r="E229" s="9">
        <f t="shared" si="70"/>
        <v>2.6700009151147897</v>
      </c>
      <c r="F229" s="9">
        <f t="shared" si="63"/>
        <v>3.6785461475293637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19.193458620208677</v>
      </c>
      <c r="J229">
        <f t="shared" si="66"/>
        <v>1.2163127296156793</v>
      </c>
      <c r="K229">
        <f t="shared" si="66"/>
        <v>-19.154880243672565</v>
      </c>
      <c r="L229">
        <f t="shared" si="67"/>
        <v>-9.1707824621155745E-2</v>
      </c>
      <c r="M229">
        <f t="shared" si="68"/>
        <v>-30.729755970274997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0.74278423687521899</v>
      </c>
      <c r="C230" s="9">
        <f t="shared" si="61"/>
        <v>1.2660000000000009</v>
      </c>
      <c r="D230" s="9">
        <f t="shared" si="70"/>
        <v>1.5775919512492658</v>
      </c>
      <c r="E230" s="9">
        <f t="shared" si="70"/>
        <v>2.5545184980452893</v>
      </c>
      <c r="F230" s="9">
        <f t="shared" si="63"/>
        <v>3.5755632824063959</v>
      </c>
      <c r="G230" s="10">
        <f t="shared" si="71"/>
        <v>8.6666666666666607</v>
      </c>
      <c r="H230" s="5">
        <f t="shared" si="71"/>
        <v>7.5</v>
      </c>
      <c r="I230">
        <f t="shared" si="65"/>
        <v>19.377435551550857</v>
      </c>
      <c r="J230">
        <f t="shared" si="66"/>
        <v>1.2157624826679523</v>
      </c>
      <c r="K230">
        <f t="shared" si="66"/>
        <v>-19.339258779494216</v>
      </c>
      <c r="L230">
        <f t="shared" si="67"/>
        <v>-9.2544995258668772E-2</v>
      </c>
      <c r="M230">
        <f t="shared" si="68"/>
        <v>-30.701877247760674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0.75007714596131214</v>
      </c>
      <c r="C231" s="9">
        <f t="shared" si="61"/>
        <v>1.2720000000000009</v>
      </c>
      <c r="D231" s="9">
        <f t="shared" si="70"/>
        <v>1.5848848603353589</v>
      </c>
      <c r="E231" s="9">
        <f t="shared" si="70"/>
        <v>2.4379303115778641</v>
      </c>
      <c r="F231" s="9">
        <f t="shared" si="63"/>
        <v>3.4715827186251964</v>
      </c>
      <c r="G231" s="10">
        <f t="shared" si="71"/>
        <v>8.6666666666666607</v>
      </c>
      <c r="H231" s="5">
        <f t="shared" si="71"/>
        <v>7.5</v>
      </c>
      <c r="I231">
        <f t="shared" si="65"/>
        <v>19.561252799576955</v>
      </c>
      <c r="J231">
        <f t="shared" si="66"/>
        <v>1.2152072126964002</v>
      </c>
      <c r="K231">
        <f t="shared" si="66"/>
        <v>-19.523470042980779</v>
      </c>
      <c r="L231">
        <f t="shared" si="67"/>
        <v>-9.3380222271733093E-2</v>
      </c>
      <c r="M231">
        <f t="shared" si="68"/>
        <v>-30.673757117073215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0.75736670839348974</v>
      </c>
      <c r="C232" s="9">
        <f t="shared" si="61"/>
        <v>1.2780000000000009</v>
      </c>
      <c r="D232" s="9">
        <f t="shared" si="70"/>
        <v>1.5921744227675365</v>
      </c>
      <c r="E232" s="9">
        <f t="shared" si="70"/>
        <v>2.3202373636918723</v>
      </c>
      <c r="F232" s="9">
        <f t="shared" si="63"/>
        <v>3.3666063165454432</v>
      </c>
      <c r="G232" s="10">
        <f t="shared" si="71"/>
        <v>8.6666666666666607</v>
      </c>
      <c r="H232" s="5">
        <f t="shared" si="71"/>
        <v>7.5</v>
      </c>
      <c r="I232">
        <f t="shared" si="65"/>
        <v>19.744908697756276</v>
      </c>
      <c r="J232">
        <f t="shared" si="66"/>
        <v>1.2146469313627697</v>
      </c>
      <c r="K232">
        <f t="shared" si="66"/>
        <v>-19.707512585683219</v>
      </c>
      <c r="L232">
        <f t="shared" si="67"/>
        <v>-9.4213488776626678E-2</v>
      </c>
      <c r="M232">
        <f t="shared" si="68"/>
        <v>-30.645396528599992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0.76465289413886828</v>
      </c>
      <c r="C233" s="9">
        <f t="shared" si="61"/>
        <v>1.2840000000000009</v>
      </c>
      <c r="D233" s="9">
        <f t="shared" si="70"/>
        <v>1.599460608512915</v>
      </c>
      <c r="E233" s="9">
        <f t="shared" si="70"/>
        <v>2.2014406710402583</v>
      </c>
      <c r="F233" s="9">
        <f t="shared" si="63"/>
        <v>3.2606359520779371</v>
      </c>
      <c r="G233" s="10">
        <f t="shared" si="71"/>
        <v>8.6666666666666607</v>
      </c>
      <c r="H233" s="5">
        <f t="shared" si="71"/>
        <v>7.5</v>
      </c>
      <c r="I233">
        <f t="shared" si="65"/>
        <v>19.928401593553943</v>
      </c>
      <c r="J233">
        <f t="shared" si="66"/>
        <v>1.21408165043011</v>
      </c>
      <c r="K233">
        <f t="shared" si="66"/>
        <v>-19.891384964854819</v>
      </c>
      <c r="L233">
        <f t="shared" si="67"/>
        <v>-9.5044778031641741E-2</v>
      </c>
      <c r="M233">
        <f t="shared" si="68"/>
        <v>-30.616796439550178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0.77193567323544443</v>
      </c>
      <c r="C234" s="9">
        <f t="shared" si="61"/>
        <v>1.2900000000000009</v>
      </c>
      <c r="D234" s="9">
        <f t="shared" si="70"/>
        <v>1.6067433876094912</v>
      </c>
      <c r="E234" s="9">
        <f t="shared" si="70"/>
        <v>2.0815412589152174</v>
      </c>
      <c r="F234" s="9">
        <f t="shared" si="63"/>
        <v>3.1536735166055436</v>
      </c>
      <c r="G234" s="10">
        <f t="shared" si="71"/>
        <v>8.6666666666666607</v>
      </c>
      <c r="H234" s="5">
        <f t="shared" si="71"/>
        <v>7.5</v>
      </c>
      <c r="I234">
        <f t="shared" si="65"/>
        <v>20.111729848081847</v>
      </c>
      <c r="J234">
        <f t="shared" si="66"/>
        <v>1.2135113817619201</v>
      </c>
      <c r="K234">
        <f t="shared" si="66"/>
        <v>-20.075085743492121</v>
      </c>
      <c r="L234">
        <f t="shared" si="67"/>
        <v>-9.5874073435814652E-2</v>
      </c>
      <c r="M234">
        <f t="shared" si="68"/>
        <v>-30.587957813887694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0.77921501579269414</v>
      </c>
      <c r="C235" s="9">
        <f t="shared" si="61"/>
        <v>1.2960000000000009</v>
      </c>
      <c r="D235" s="9">
        <f t="shared" si="70"/>
        <v>1.6140227301667409</v>
      </c>
      <c r="E235" s="9">
        <f t="shared" si="70"/>
        <v>1.9605401612136146</v>
      </c>
      <c r="F235" s="9">
        <f t="shared" si="63"/>
        <v>3.0457209169036226</v>
      </c>
      <c r="G235" s="10">
        <f t="shared" si="71"/>
        <v>8.6666666666666607</v>
      </c>
      <c r="H235" s="5">
        <f t="shared" si="71"/>
        <v>7.5</v>
      </c>
      <c r="I235">
        <f t="shared" si="65"/>
        <v>20.29489183577094</v>
      </c>
      <c r="J235">
        <f t="shared" si="66"/>
        <v>1.2129361373213052</v>
      </c>
      <c r="K235">
        <f t="shared" si="66"/>
        <v>-20.258613490375446</v>
      </c>
      <c r="L235">
        <f t="shared" si="67"/>
        <v>-9.6701358527752954E-2</v>
      </c>
      <c r="M235">
        <f t="shared" si="68"/>
        <v>-30.558881622263826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0.78649089199216837</v>
      </c>
      <c r="C236" s="9">
        <f t="shared" si="61"/>
        <v>1.3020000000000009</v>
      </c>
      <c r="D236" s="9">
        <f t="shared" si="70"/>
        <v>1.6212986063662151</v>
      </c>
      <c r="E236" s="9">
        <f t="shared" si="70"/>
        <v>1.8384384204021611</v>
      </c>
      <c r="F236" s="9">
        <f t="shared" si="63"/>
        <v>2.9367800750598505</v>
      </c>
      <c r="G236" s="10">
        <f t="shared" si="71"/>
        <v>8.6666666666666607</v>
      </c>
      <c r="H236" s="5">
        <f t="shared" si="71"/>
        <v>7.5</v>
      </c>
      <c r="I236">
        <f t="shared" si="65"/>
        <v>20.477885944063537</v>
      </c>
      <c r="J236">
        <f t="shared" si="66"/>
        <v>1.2123559291701387</v>
      </c>
      <c r="K236">
        <f t="shared" si="66"/>
        <v>-20.441966780109027</v>
      </c>
      <c r="L236">
        <f t="shared" si="67"/>
        <v>-9.7526616984552339E-2</v>
      </c>
      <c r="M236">
        <f t="shared" si="68"/>
        <v>-30.529568841949505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0.7937632720880835</v>
      </c>
      <c r="C237" s="9">
        <f t="shared" si="61"/>
        <v>1.3080000000000009</v>
      </c>
      <c r="D237" s="9">
        <f t="shared" si="70"/>
        <v>1.6285709864621303</v>
      </c>
      <c r="E237" s="9">
        <f t="shared" si="70"/>
        <v>1.7152370874823519</v>
      </c>
      <c r="F237" s="9">
        <f t="shared" si="63"/>
        <v>2.8268529283935919</v>
      </c>
      <c r="G237" s="10">
        <f t="shared" si="71"/>
        <v>8.6666666666666607</v>
      </c>
      <c r="H237" s="5">
        <f t="shared" si="71"/>
        <v>7.5</v>
      </c>
      <c r="I237">
        <f t="shared" si="65"/>
        <v>20.660710573124277</v>
      </c>
      <c r="J237">
        <f t="shared" si="66"/>
        <v>1.2117707694682314</v>
      </c>
      <c r="K237">
        <f t="shared" si="66"/>
        <v>-20.625144193160725</v>
      </c>
      <c r="L237">
        <f t="shared" si="67"/>
        <v>-9.8349832620797356E-2</v>
      </c>
      <c r="M237">
        <f t="shared" si="68"/>
        <v>-30.500020456767299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0.80103212640790578</v>
      </c>
      <c r="C238" s="9">
        <f t="shared" si="61"/>
        <v>1.3140000000000009</v>
      </c>
      <c r="D238" s="9">
        <f t="shared" si="70"/>
        <v>1.6358398407819525</v>
      </c>
      <c r="E238" s="9">
        <f t="shared" si="70"/>
        <v>1.5909372219551658</v>
      </c>
      <c r="F238" s="9">
        <f t="shared" si="63"/>
        <v>2.7159414293746487</v>
      </c>
      <c r="G238" s="10">
        <f t="shared" si="71"/>
        <v>8.6666666666666607</v>
      </c>
      <c r="H238" s="5">
        <f t="shared" si="71"/>
        <v>7.5</v>
      </c>
      <c r="I238">
        <f t="shared" si="65"/>
        <v>20.843364135568496</v>
      </c>
      <c r="J238">
        <f t="shared" si="66"/>
        <v>1.2111806704725065</v>
      </c>
      <c r="K238">
        <f t="shared" si="66"/>
        <v>-20.80814431590133</v>
      </c>
      <c r="L238">
        <f t="shared" si="67"/>
        <v>-9.9170989387639505E-2</v>
      </c>
      <c r="M238">
        <f t="shared" si="68"/>
        <v>-30.470237457023085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0.80829742535293192</v>
      </c>
      <c r="C239" s="9">
        <f t="shared" si="61"/>
        <v>1.320000000000001</v>
      </c>
      <c r="D239" s="9">
        <f t="shared" si="70"/>
        <v>1.6431051397269787</v>
      </c>
      <c r="E239" s="9">
        <f t="shared" si="70"/>
        <v>1.4655398917855313</v>
      </c>
      <c r="F239" s="9">
        <f t="shared" si="63"/>
        <v>2.6040475455415724</v>
      </c>
      <c r="G239" s="10">
        <f t="shared" si="71"/>
        <v>8.6666666666666607</v>
      </c>
      <c r="H239" s="5">
        <f t="shared" si="71"/>
        <v>7.5</v>
      </c>
      <c r="I239">
        <f t="shared" si="65"/>
        <v>21.025845056207011</v>
      </c>
      <c r="J239">
        <f t="shared" si="66"/>
        <v>1.2105856445361807</v>
      </c>
      <c r="K239">
        <f t="shared" si="66"/>
        <v>-20.990965740643468</v>
      </c>
      <c r="L239">
        <f t="shared" si="67"/>
        <v>-9.9990071371947778E-2</v>
      </c>
      <c r="M239">
        <f t="shared" si="68"/>
        <v>-30.440220839437419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0.81555913939886426</v>
      </c>
      <c r="C240" s="9">
        <f t="shared" si="61"/>
        <v>1.326000000000001</v>
      </c>
      <c r="D240" s="9">
        <f t="shared" si="70"/>
        <v>1.650366853772911</v>
      </c>
      <c r="E240" s="9">
        <f t="shared" si="70"/>
        <v>1.3390461733665606</v>
      </c>
      <c r="F240" s="9">
        <f t="shared" si="63"/>
        <v>2.4911732594193943</v>
      </c>
      <c r="G240" s="10">
        <f t="shared" si="71"/>
        <v>8.6666666666666607</v>
      </c>
      <c r="H240" s="5">
        <f t="shared" si="71"/>
        <v>7.5</v>
      </c>
      <c r="I240">
        <f t="shared" si="65"/>
        <v>21.208151771806129</v>
      </c>
      <c r="J240">
        <f t="shared" si="66"/>
        <v>1.2099857041079489</v>
      </c>
      <c r="K240">
        <f t="shared" si="66"/>
        <v>-21.173607065680091</v>
      </c>
      <c r="L240">
        <f t="shared" si="67"/>
        <v>-0.10080706279552624</v>
      </c>
      <c r="M240">
        <f t="shared" si="68"/>
        <v>-30.409971607076617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0.8228172390963816</v>
      </c>
      <c r="C241" s="9">
        <f t="shared" si="61"/>
        <v>1.332000000000001</v>
      </c>
      <c r="D241" s="9">
        <f t="shared" si="70"/>
        <v>1.6576249534704284</v>
      </c>
      <c r="E241" s="9">
        <f t="shared" si="70"/>
        <v>1.2114571514835526</v>
      </c>
      <c r="F241" s="9">
        <f t="shared" si="63"/>
        <v>2.3773205684368826</v>
      </c>
      <c r="G241" s="10">
        <f t="shared" si="71"/>
        <v>8.6666666666666607</v>
      </c>
      <c r="H241" s="5">
        <f t="shared" si="71"/>
        <v>7.5</v>
      </c>
      <c r="I241">
        <f t="shared" si="65"/>
        <v>21.390282730862008</v>
      </c>
      <c r="J241">
        <f t="shared" si="66"/>
        <v>1.2093808617311759</v>
      </c>
      <c r="K241">
        <f t="shared" si="66"/>
        <v>-21.356066895322552</v>
      </c>
      <c r="L241">
        <f t="shared" si="67"/>
        <v>-0.10162194801439374</v>
      </c>
      <c r="M241">
        <f t="shared" si="68"/>
        <v>-30.379490769283571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0.83007169507170431</v>
      </c>
      <c r="C242" s="9">
        <f t="shared" si="61"/>
        <v>1.338000000000001</v>
      </c>
      <c r="D242" s="9">
        <f t="shared" si="70"/>
        <v>1.6648794094457511</v>
      </c>
      <c r="E242" s="9">
        <f t="shared" si="70"/>
        <v>1.0827739192777701</v>
      </c>
      <c r="F242" s="9">
        <f t="shared" si="63"/>
        <v>2.262491484843288</v>
      </c>
      <c r="G242" s="10">
        <f t="shared" si="71"/>
        <v>8.6666666666666607</v>
      </c>
      <c r="H242" s="5">
        <f t="shared" si="71"/>
        <v>7.5</v>
      </c>
      <c r="I242">
        <f t="shared" si="65"/>
        <v>21.572236393388419</v>
      </c>
      <c r="J242">
        <f t="shared" si="66"/>
        <v>1.2087711300430894</v>
      </c>
      <c r="K242">
        <f t="shared" si="66"/>
        <v>-21.538343839938253</v>
      </c>
      <c r="L242">
        <f t="shared" si="67"/>
        <v>-0.10243471151812154</v>
      </c>
      <c r="M242">
        <f t="shared" si="68"/>
        <v>-30.34877934160825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0.83732247802715543</v>
      </c>
      <c r="C243" s="9">
        <f t="shared" si="61"/>
        <v>1.344000000000001</v>
      </c>
      <c r="D243" s="9">
        <f t="shared" si="70"/>
        <v>1.6721301924012022</v>
      </c>
      <c r="E243" s="9">
        <f t="shared" si="70"/>
        <v>0.95299757820999165</v>
      </c>
      <c r="F243" s="9">
        <f t="shared" si="63"/>
        <v>2.1466880356245852</v>
      </c>
      <c r="G243" s="10">
        <f t="shared" si="71"/>
        <v>8.6666666666666607</v>
      </c>
      <c r="H243" s="5">
        <f t="shared" si="71"/>
        <v>7.5</v>
      </c>
      <c r="I243">
        <f t="shared" si="65"/>
        <v>21.754011230717101</v>
      </c>
      <c r="J243">
        <f t="shared" si="66"/>
        <v>1.2081565217739807</v>
      </c>
      <c r="K243">
        <f t="shared" si="66"/>
        <v>-21.720436515987902</v>
      </c>
      <c r="L243">
        <f t="shared" si="67"/>
        <v>-0.10324533792922497</v>
      </c>
      <c r="M243">
        <f t="shared" si="68"/>
        <v>-30.317838345737972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0.84456955874171669</v>
      </c>
      <c r="C244" s="9">
        <f t="shared" si="61"/>
        <v>1.350000000000001</v>
      </c>
      <c r="D244" s="9">
        <f t="shared" si="70"/>
        <v>1.6793772731157635</v>
      </c>
      <c r="E244" s="9">
        <f t="shared" si="70"/>
        <v>0.82212923802384097</v>
      </c>
      <c r="F244" s="9">
        <f t="shared" si="63"/>
        <v>2.0299122624192272</v>
      </c>
      <c r="G244" s="10">
        <f t="shared" si="71"/>
        <v>8.6666666666666607</v>
      </c>
      <c r="H244" s="5">
        <f t="shared" si="71"/>
        <v>7.5</v>
      </c>
      <c r="I244">
        <f t="shared" si="65"/>
        <v>21.935605725309898</v>
      </c>
      <c r="J244">
        <f t="shared" si="66"/>
        <v>1.2075370497464053</v>
      </c>
      <c r="K244">
        <f t="shared" si="66"/>
        <v>-21.90234354606233</v>
      </c>
      <c r="L244">
        <f t="shared" si="67"/>
        <v>-0.10405381200260458</v>
      </c>
      <c r="M244">
        <f t="shared" si="68"/>
        <v>-30.286668809427383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0.85181290807157917</v>
      </c>
      <c r="C245" s="9">
        <f t="shared" si="61"/>
        <v>1.356000000000001</v>
      </c>
      <c r="D245" s="9">
        <f t="shared" ref="D245:E260" si="72">D244+$C$7*(J244+J245)/2</f>
        <v>1.6866206224456259</v>
      </c>
      <c r="E245" s="9">
        <f t="shared" si="72"/>
        <v>0.69017001670889733</v>
      </c>
      <c r="F245" s="9">
        <f t="shared" si="63"/>
        <v>1.9121662214334452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22.117018370581981</v>
      </c>
      <c r="J245">
        <f t="shared" si="66"/>
        <v>1.2069127268743898</v>
      </c>
      <c r="K245">
        <f t="shared" si="66"/>
        <v>-22.084063558918896</v>
      </c>
      <c r="L245">
        <f t="shared" si="67"/>
        <v>-0.10486011862503405</v>
      </c>
      <c r="M245">
        <f t="shared" si="68"/>
        <v>-30.255271766428194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0.85905249695069019</v>
      </c>
      <c r="C246" s="9">
        <f t="shared" si="61"/>
        <v>1.362000000000001</v>
      </c>
      <c r="D246" s="9">
        <f t="shared" si="72"/>
        <v>1.693860211324737</v>
      </c>
      <c r="E246" s="9">
        <f t="shared" si="72"/>
        <v>0.55712104046358824</v>
      </c>
      <c r="F246" s="9">
        <f t="shared" si="63"/>
        <v>1.7934519833560325</v>
      </c>
      <c r="G246" s="10">
        <f t="shared" si="73"/>
        <v>8.6666666666666607</v>
      </c>
      <c r="H246" s="5">
        <f t="shared" si="73"/>
        <v>7.5</v>
      </c>
      <c r="I246">
        <f t="shared" si="65"/>
        <v>22.298247670735414</v>
      </c>
      <c r="J246">
        <f t="shared" si="66"/>
        <v>1.2062835661626397</v>
      </c>
      <c r="K246">
        <f t="shared" si="66"/>
        <v>-22.265595189517466</v>
      </c>
      <c r="L246">
        <f t="shared" si="67"/>
        <v>-0.10566424281469075</v>
      </c>
      <c r="M246">
        <f t="shared" si="68"/>
        <v>-30.223648256418691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0.86628829639129534</v>
      </c>
      <c r="C247" s="9">
        <f t="shared" si="61"/>
        <v>1.368000000000001</v>
      </c>
      <c r="D247" s="9">
        <f t="shared" si="72"/>
        <v>1.7010960107653421</v>
      </c>
      <c r="E247" s="9">
        <f t="shared" si="72"/>
        <v>0.42298344365786789</v>
      </c>
      <c r="F247" s="9">
        <f t="shared" si="63"/>
        <v>1.6737716332726686</v>
      </c>
      <c r="G247" s="10">
        <f t="shared" si="73"/>
        <v>8.6666666666666607</v>
      </c>
      <c r="H247" s="5">
        <f t="shared" si="73"/>
        <v>7.5</v>
      </c>
      <c r="I247">
        <f t="shared" si="65"/>
        <v>22.479292140602517</v>
      </c>
      <c r="J247">
        <f t="shared" si="66"/>
        <v>1.2056495807057515</v>
      </c>
      <c r="K247">
        <f t="shared" si="66"/>
        <v>-22.446937079055978</v>
      </c>
      <c r="L247">
        <f t="shared" si="67"/>
        <v>-0.10646616972072644</v>
      </c>
      <c r="M247">
        <f t="shared" si="68"/>
        <v>-30.191799324932955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0.87352027748447492</v>
      </c>
      <c r="C248" s="9">
        <f t="shared" si="61"/>
        <v>1.374000000000001</v>
      </c>
      <c r="D248" s="9">
        <f t="shared" si="72"/>
        <v>1.7083279918585217</v>
      </c>
      <c r="E248" s="9">
        <f t="shared" si="72"/>
        <v>0.28775836879568323</v>
      </c>
      <c r="F248" s="9">
        <f t="shared" si="63"/>
        <v>1.5531272705798147</v>
      </c>
      <c r="G248" s="10">
        <f t="shared" si="73"/>
        <v>8.6666666666666607</v>
      </c>
      <c r="H248" s="5">
        <f t="shared" si="73"/>
        <v>7.5</v>
      </c>
      <c r="I248">
        <f t="shared" si="65"/>
        <v>22.660150305498359</v>
      </c>
      <c r="J248">
        <f t="shared" si="66"/>
        <v>1.2050107836874271</v>
      </c>
      <c r="K248">
        <f t="shared" si="66"/>
        <v>-22.628087875005576</v>
      </c>
      <c r="L248">
        <f t="shared" si="67"/>
        <v>-0.10726588462287488</v>
      </c>
      <c r="M248">
        <f t="shared" si="68"/>
        <v>-30.159726023289906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0.88074841140067617</v>
      </c>
      <c r="C249" s="9">
        <f t="shared" si="61"/>
        <v>1.380000000000001</v>
      </c>
      <c r="D249" s="9">
        <f t="shared" si="72"/>
        <v>1.7155561257747229</v>
      </c>
      <c r="E249" s="9">
        <f t="shared" si="72"/>
        <v>0.15144696647723055</v>
      </c>
      <c r="F249" s="9">
        <f t="shared" si="63"/>
        <v>1.4315210088981198</v>
      </c>
      <c r="G249" s="10">
        <f t="shared" si="73"/>
        <v>8.6666666666666607</v>
      </c>
      <c r="H249" s="5">
        <f t="shared" si="73"/>
        <v>7.5</v>
      </c>
      <c r="I249">
        <f t="shared" si="65"/>
        <v>22.840820701081867</v>
      </c>
      <c r="J249">
        <f t="shared" si="66"/>
        <v>1.2043671883796898</v>
      </c>
      <c r="K249">
        <f t="shared" si="66"/>
        <v>-22.809046231145317</v>
      </c>
      <c r="L249">
        <f t="shared" si="67"/>
        <v>-0.10806337293109378</v>
      </c>
      <c r="M249">
        <f t="shared" si="68"/>
        <v>-30.127429408522083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0.88797266939024155</v>
      </c>
      <c r="C250" s="9">
        <f t="shared" si="61"/>
        <v>1.386000000000001</v>
      </c>
      <c r="D250" s="9">
        <f t="shared" si="72"/>
        <v>1.7227803837642883</v>
      </c>
      <c r="E250" s="9">
        <f t="shared" si="72"/>
        <v>1.4050395361005247E-2</v>
      </c>
      <c r="F250" s="9">
        <f t="shared" si="63"/>
        <v>1.3089549759853691</v>
      </c>
      <c r="G250" s="10">
        <f t="shared" si="73"/>
        <v>8.6666666666666607</v>
      </c>
      <c r="H250" s="5">
        <f t="shared" si="73"/>
        <v>7.5</v>
      </c>
      <c r="I250">
        <f t="shared" si="65"/>
        <v>23.021301873225013</v>
      </c>
      <c r="J250">
        <f t="shared" si="66"/>
        <v>1.2037188081421033</v>
      </c>
      <c r="K250">
        <f t="shared" si="66"/>
        <v>-22.989810807596449</v>
      </c>
      <c r="L250">
        <f t="shared" si="67"/>
        <v>-0.10885862018523837</v>
      </c>
      <c r="M250">
        <f t="shared" si="68"/>
        <v>-30.094910543304241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0.89519302278393076</v>
      </c>
      <c r="C251" s="9">
        <f t="shared" si="61"/>
        <v>1.392000000000001</v>
      </c>
      <c r="D251" s="9">
        <f t="shared" si="72"/>
        <v>1.7300007371579775</v>
      </c>
      <c r="E251" s="9">
        <f t="shared" si="72"/>
        <v>-0.12443017787435293</v>
      </c>
      <c r="F251" s="9">
        <f t="shared" si="63"/>
        <v>1.1854313136490513</v>
      </c>
      <c r="G251" s="10">
        <f t="shared" si="73"/>
        <v>8.6666666666666607</v>
      </c>
      <c r="H251" s="5">
        <f t="shared" si="73"/>
        <v>7.5</v>
      </c>
      <c r="I251">
        <f t="shared" si="65"/>
        <v>23.201592377889611</v>
      </c>
      <c r="J251">
        <f t="shared" si="66"/>
        <v>1.2030656564209918</v>
      </c>
      <c r="K251">
        <f t="shared" si="66"/>
        <v>-23.170380270856274</v>
      </c>
      <c r="L251">
        <f t="shared" si="67"/>
        <v>-0.10965161205476438</v>
      </c>
      <c r="M251">
        <f t="shared" si="68"/>
        <v>-30.062170495881702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0.90240944299343961</v>
      </c>
      <c r="C252" s="9">
        <f t="shared" si="61"/>
        <v>1.398000000000001</v>
      </c>
      <c r="D252" s="9">
        <f t="shared" si="72"/>
        <v>1.7372171573674864</v>
      </c>
      <c r="E252" s="9">
        <f t="shared" si="72"/>
        <v>-0.26399357856841643</v>
      </c>
      <c r="F252" s="9">
        <f t="shared" si="63"/>
        <v>1.0609521776584254</v>
      </c>
      <c r="G252" s="10">
        <f t="shared" si="73"/>
        <v>8.6666666666666607</v>
      </c>
      <c r="H252" s="5">
        <f t="shared" si="73"/>
        <v>7.5</v>
      </c>
      <c r="I252">
        <f t="shared" si="65"/>
        <v>23.381690781011255</v>
      </c>
      <c r="J252">
        <f t="shared" si="66"/>
        <v>1.2024077467486634</v>
      </c>
      <c r="K252">
        <f t="shared" si="66"/>
        <v>-23.350753293831563</v>
      </c>
      <c r="L252">
        <f t="shared" si="67"/>
        <v>-0.11044233433845843</v>
      </c>
      <c r="M252">
        <f t="shared" si="68"/>
        <v>-30.029210339998524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0.90962190151191347</v>
      </c>
      <c r="C253" s="9">
        <f t="shared" si="61"/>
        <v>1.404000000000001</v>
      </c>
      <c r="D253" s="9">
        <f t="shared" si="72"/>
        <v>1.7444296158859602</v>
      </c>
      <c r="E253" s="9">
        <f t="shared" si="72"/>
        <v>-0.40463862411752577</v>
      </c>
      <c r="F253" s="9">
        <f t="shared" si="63"/>
        <v>0.93551973765616503</v>
      </c>
      <c r="G253" s="10">
        <f t="shared" si="73"/>
        <v>8.6666666666666607</v>
      </c>
      <c r="H253" s="5">
        <f t="shared" si="73"/>
        <v>7.5</v>
      </c>
      <c r="I253">
        <f t="shared" si="65"/>
        <v>23.561595658389997</v>
      </c>
      <c r="J253">
        <f t="shared" si="66"/>
        <v>1.2017450927426325</v>
      </c>
      <c r="K253">
        <f t="shared" si="66"/>
        <v>-23.530928555871554</v>
      </c>
      <c r="L253">
        <f t="shared" si="67"/>
        <v>-0.11123077296419299</v>
      </c>
      <c r="M253">
        <f t="shared" si="68"/>
        <v>-29.996031154825499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0.91683036991445588</v>
      </c>
      <c r="C254" s="9">
        <f t="shared" si="61"/>
        <v>1.410000000000001</v>
      </c>
      <c r="D254" s="9">
        <f t="shared" si="72"/>
        <v>1.7516380842885027</v>
      </c>
      <c r="E254" s="9">
        <f t="shared" si="72"/>
        <v>-0.54636412401354195</v>
      </c>
      <c r="F254" s="9">
        <f t="shared" si="63"/>
        <v>0.80913617706967522</v>
      </c>
      <c r="G254" s="10">
        <f t="shared" si="73"/>
        <v>8.6666666666666607</v>
      </c>
      <c r="H254" s="5">
        <f t="shared" si="73"/>
        <v>7.5</v>
      </c>
      <c r="I254">
        <f t="shared" si="65"/>
        <v>23.741305595587328</v>
      </c>
      <c r="J254">
        <f t="shared" si="66"/>
        <v>1.2010777081048474</v>
      </c>
      <c r="K254">
        <f t="shared" si="66"/>
        <v>-23.710904742800508</v>
      </c>
      <c r="L254">
        <f t="shared" si="67"/>
        <v>-0.11201691398870496</v>
      </c>
      <c r="M254">
        <f t="shared" si="68"/>
        <v>-29.962634024887919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0.92403481985863312</v>
      </c>
      <c r="C255" s="9">
        <f t="shared" si="61"/>
        <v>1.416000000000001</v>
      </c>
      <c r="D255" s="9">
        <f t="shared" si="72"/>
        <v>1.7588425342326799</v>
      </c>
      <c r="E255" s="9">
        <f t="shared" si="72"/>
        <v>-0.68916887988279296</v>
      </c>
      <c r="F255" s="9">
        <f t="shared" si="63"/>
        <v>0.68180369302183785</v>
      </c>
      <c r="G255" s="10">
        <f t="shared" si="73"/>
        <v>8.6666666666666607</v>
      </c>
      <c r="H255" s="5">
        <f t="shared" si="73"/>
        <v>7.5</v>
      </c>
      <c r="I255">
        <f t="shared" si="65"/>
        <v>23.920819187829128</v>
      </c>
      <c r="J255">
        <f t="shared" si="66"/>
        <v>1.2004056066209152</v>
      </c>
      <c r="K255">
        <f t="shared" si="66"/>
        <v>-23.890680546949834</v>
      </c>
      <c r="L255">
        <f t="shared" si="67"/>
        <v>-0.11280074359739523</v>
      </c>
      <c r="M255">
        <f t="shared" si="68"/>
        <v>-29.929020039993194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0.93123522308497375</v>
      </c>
      <c r="C256" s="9">
        <f t="shared" si="61"/>
        <v>1.422000000000001</v>
      </c>
      <c r="D256" s="9">
        <f t="shared" si="72"/>
        <v>1.7660429374590205</v>
      </c>
      <c r="E256" s="9">
        <f t="shared" si="72"/>
        <v>-0.8330516855252118</v>
      </c>
      <c r="F256" s="9">
        <f t="shared" si="63"/>
        <v>0.55352449624149025</v>
      </c>
      <c r="G256" s="10">
        <f t="shared" si="73"/>
        <v>8.6666666666666607</v>
      </c>
      <c r="H256" s="5">
        <f t="shared" si="73"/>
        <v>7.5</v>
      </c>
      <c r="I256">
        <f t="shared" si="65"/>
        <v>24.100135039914253</v>
      </c>
      <c r="J256">
        <f t="shared" si="66"/>
        <v>1.1997288021593309</v>
      </c>
      <c r="K256">
        <f t="shared" si="66"/>
        <v>-24.070254667189793</v>
      </c>
      <c r="L256">
        <f t="shared" si="67"/>
        <v>-0.11358224810414812</v>
      </c>
      <c r="M256">
        <f t="shared" si="68"/>
        <v>-29.895190295158308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0.93843155141746382</v>
      </c>
      <c r="C257" s="9">
        <f t="shared" si="61"/>
        <v>1.428000000000001</v>
      </c>
      <c r="D257" s="9">
        <f t="shared" si="72"/>
        <v>1.7732392657915106</v>
      </c>
      <c r="E257" s="9">
        <f t="shared" si="72"/>
        <v>-0.97801132695366344</v>
      </c>
      <c r="F257" s="9">
        <f t="shared" si="63"/>
        <v>0.42430081097344918</v>
      </c>
      <c r="G257" s="10">
        <f t="shared" si="73"/>
        <v>8.6666666666666607</v>
      </c>
      <c r="H257" s="5">
        <f t="shared" si="73"/>
        <v>7.5</v>
      </c>
      <c r="I257">
        <f t="shared" si="65"/>
        <v>24.279251766128326</v>
      </c>
      <c r="J257">
        <f t="shared" si="66"/>
        <v>1.1990473086707061</v>
      </c>
      <c r="K257">
        <f t="shared" si="66"/>
        <v>-24.249625808960744</v>
      </c>
      <c r="L257">
        <f t="shared" si="67"/>
        <v>-0.11436141395116846</v>
      </c>
      <c r="M257">
        <f t="shared" si="68"/>
        <v>-29.861145890537077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0.94562377676403686</v>
      </c>
      <c r="C258" s="9">
        <f t="shared" si="61"/>
        <v>1.4340000000000011</v>
      </c>
      <c r="D258" s="9">
        <f t="shared" si="72"/>
        <v>1.7804314911380836</v>
      </c>
      <c r="E258" s="9">
        <f t="shared" si="72"/>
        <v>-1.1240465824334576</v>
      </c>
      <c r="F258" s="9">
        <f t="shared" si="63"/>
        <v>0.29413487488811918</v>
      </c>
      <c r="G258" s="10">
        <f t="shared" si="73"/>
        <v>8.6666666666666607</v>
      </c>
      <c r="H258" s="5">
        <f t="shared" si="73"/>
        <v>7.5</v>
      </c>
      <c r="I258">
        <f t="shared" si="65"/>
        <v>24.458167990162579</v>
      </c>
      <c r="J258">
        <f t="shared" si="66"/>
        <v>1.1983611401869991</v>
      </c>
      <c r="K258">
        <f t="shared" si="66"/>
        <v>-24.428792684303968</v>
      </c>
      <c r="L258">
        <f t="shared" si="67"/>
        <v>-0.11513822770883561</v>
      </c>
      <c r="M258">
        <f t="shared" si="68"/>
        <v>-29.82688793134729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0.95281187111706001</v>
      </c>
      <c r="C259" s="9">
        <f t="shared" si="61"/>
        <v>1.4400000000000011</v>
      </c>
      <c r="D259" s="9">
        <f t="shared" si="72"/>
        <v>1.7876195854911068</v>
      </c>
      <c r="E259" s="9">
        <f t="shared" si="72"/>
        <v>-1.2711562225220456</v>
      </c>
      <c r="F259" s="9">
        <f t="shared" si="63"/>
        <v>0.1630289389907349</v>
      </c>
      <c r="G259" s="10">
        <f t="shared" si="73"/>
        <v>8.6666666666666607</v>
      </c>
      <c r="H259" s="5">
        <f t="shared" si="73"/>
        <v>7.5</v>
      </c>
      <c r="I259">
        <f t="shared" si="65"/>
        <v>24.636882345037307</v>
      </c>
      <c r="J259">
        <f t="shared" si="66"/>
        <v>1.197670310820746</v>
      </c>
      <c r="K259">
        <f t="shared" si="66"/>
        <v>-24.607754011892052</v>
      </c>
      <c r="L259">
        <f t="shared" si="67"/>
        <v>-0.11591267607557214</v>
      </c>
      <c r="M259">
        <f t="shared" si="68"/>
        <v>-29.792417527797671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0.95999580655381511</v>
      </c>
      <c r="C260" s="9">
        <f t="shared" si="61"/>
        <v>1.4460000000000011</v>
      </c>
      <c r="D260" s="9">
        <f t="shared" si="72"/>
        <v>1.7948035209278619</v>
      </c>
      <c r="E260" s="9">
        <f t="shared" si="72"/>
        <v>-1.4193390101088983</v>
      </c>
      <c r="F260" s="9">
        <f t="shared" si="63"/>
        <v>3.0985267530276639E-2</v>
      </c>
      <c r="G260" s="10">
        <f t="shared" si="73"/>
        <v>8.6666666666666607</v>
      </c>
      <c r="H260" s="5">
        <f t="shared" si="73"/>
        <v>7.5</v>
      </c>
      <c r="I260">
        <f t="shared" si="65"/>
        <v>24.815393473029786</v>
      </c>
      <c r="J260">
        <f t="shared" si="66"/>
        <v>1.1969748347642926</v>
      </c>
      <c r="K260">
        <f t="shared" si="66"/>
        <v>-24.786508517058838</v>
      </c>
      <c r="L260">
        <f t="shared" si="67"/>
        <v>-0.11668474587772655</v>
      </c>
      <c r="M260">
        <f t="shared" si="68"/>
        <v>-29.757735795014732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0.96717555523697507</v>
      </c>
      <c r="C261" s="9">
        <f t="shared" si="61"/>
        <v>1.4520000000000011</v>
      </c>
      <c r="D261" s="9">
        <f t="shared" ref="D261:E276" si="74">D260+$C$7*(J260+J261)/2</f>
        <v>1.8019832696110218</v>
      </c>
      <c r="E261" s="9">
        <f t="shared" si="74"/>
        <v>-1.5685937004555617</v>
      </c>
      <c r="F261" s="9">
        <f t="shared" si="63"/>
        <v>-0.10199386209210082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24.993700025606326</v>
      </c>
      <c r="J261">
        <f t="shared" si="66"/>
        <v>1.1962747262890261</v>
      </c>
      <c r="K261">
        <f t="shared" si="66"/>
        <v>-24.965054931828927</v>
      </c>
      <c r="L261">
        <f t="shared" si="67"/>
        <v>-0.11745442406946843</v>
      </c>
      <c r="M261">
        <f t="shared" si="68"/>
        <v>-29.722843852969472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0.97435108941507609</v>
      </c>
      <c r="C262" s="9">
        <f t="shared" si="61"/>
        <v>1.4580000000000011</v>
      </c>
      <c r="D262" s="9">
        <f t="shared" si="74"/>
        <v>1.8091588037891229</v>
      </c>
      <c r="E262" s="9">
        <f t="shared" si="74"/>
        <v>-1.7189190412358888</v>
      </c>
      <c r="F262" s="9">
        <f t="shared" si="63"/>
        <v>-0.23590615941488102</v>
      </c>
      <c r="G262" s="10">
        <f t="shared" si="75"/>
        <v>8.6666666666666607</v>
      </c>
      <c r="H262" s="5">
        <f t="shared" si="75"/>
        <v>7.5</v>
      </c>
      <c r="I262">
        <f t="shared" si="65"/>
        <v>25.171800663358219</v>
      </c>
      <c r="J262">
        <f t="shared" si="66"/>
        <v>1.1955699997446092</v>
      </c>
      <c r="K262">
        <f t="shared" si="66"/>
        <v>-25.143391994946743</v>
      </c>
      <c r="L262">
        <f t="shared" si="67"/>
        <v>-0.11822169773269492</v>
      </c>
      <c r="M262">
        <f t="shared" si="68"/>
        <v>-29.687742826403955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0.98152238142298465</v>
      </c>
      <c r="C263" s="9">
        <f t="shared" si="61"/>
        <v>1.4640000000000011</v>
      </c>
      <c r="D263" s="9">
        <f t="shared" si="74"/>
        <v>1.8163300957970314</v>
      </c>
      <c r="E263" s="9">
        <f t="shared" si="74"/>
        <v>-1.8703137725764445</v>
      </c>
      <c r="F263" s="9">
        <f t="shared" si="63"/>
        <v>-0.37074932100845337</v>
      </c>
      <c r="G263" s="10">
        <f t="shared" si="75"/>
        <v>8.6666666666666607</v>
      </c>
      <c r="H263" s="5">
        <f t="shared" si="75"/>
        <v>7.5</v>
      </c>
      <c r="I263">
        <f t="shared" si="65"/>
        <v>25.349694055941406</v>
      </c>
      <c r="J263">
        <f t="shared" si="66"/>
        <v>1.1948606695582131</v>
      </c>
      <c r="K263">
        <f t="shared" si="66"/>
        <v>-25.321518451905167</v>
      </c>
      <c r="L263">
        <f t="shared" si="67"/>
        <v>-0.11898655407694754</v>
      </c>
      <c r="M263">
        <f t="shared" si="68"/>
        <v>-29.652433844757788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0.98868940368236047</v>
      </c>
      <c r="C264" s="9">
        <f t="shared" si="61"/>
        <v>1.4700000000000011</v>
      </c>
      <c r="D264" s="9">
        <f t="shared" si="74"/>
        <v>1.8234971180564072</v>
      </c>
      <c r="E264" s="9">
        <f t="shared" si="74"/>
        <v>-2.0227766270970813</v>
      </c>
      <c r="F264" s="9">
        <f t="shared" si="63"/>
        <v>-0.50652103056767195</v>
      </c>
      <c r="G264" s="10">
        <f t="shared" si="75"/>
        <v>8.6666666666666607</v>
      </c>
      <c r="H264" s="5">
        <f t="shared" si="75"/>
        <v>7.5</v>
      </c>
      <c r="I264">
        <f t="shared" si="65"/>
        <v>25.527378882019594</v>
      </c>
      <c r="J264">
        <f t="shared" si="66"/>
        <v>1.1941467502337515</v>
      </c>
      <c r="K264">
        <f t="shared" si="66"/>
        <v>-25.499433054973714</v>
      </c>
      <c r="L264">
        <f t="shared" si="67"/>
        <v>-0.11974898043933797</v>
      </c>
      <c r="M264">
        <f t="shared" si="68"/>
        <v>-29.616918042094461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0.99585212870211504</v>
      </c>
      <c r="C265" s="9">
        <f t="shared" si="61"/>
        <v>1.4760000000000011</v>
      </c>
      <c r="D265" s="9">
        <f t="shared" si="74"/>
        <v>1.8306598430761618</v>
      </c>
      <c r="E265" s="9">
        <f t="shared" si="74"/>
        <v>-2.1763063299516814</v>
      </c>
      <c r="F265" s="9">
        <f t="shared" si="63"/>
        <v>-0.64321895900478387</v>
      </c>
      <c r="G265" s="10">
        <f t="shared" si="75"/>
        <v>8.6666666666666607</v>
      </c>
      <c r="H265" s="5">
        <f t="shared" si="75"/>
        <v>7.5</v>
      </c>
      <c r="I265">
        <f t="shared" si="65"/>
        <v>25.704853829210681</v>
      </c>
      <c r="J265">
        <f t="shared" si="66"/>
        <v>1.1934282563511154</v>
      </c>
      <c r="K265">
        <f t="shared" si="66"/>
        <v>-25.677134563226282</v>
      </c>
      <c r="L265">
        <f t="shared" si="67"/>
        <v>-0.12050896428448257</v>
      </c>
      <c r="M265">
        <f t="shared" si="68"/>
        <v>-29.581196557027624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1.0030105290788645</v>
      </c>
      <c r="C266" s="9">
        <f t="shared" si="61"/>
        <v>1.4820000000000011</v>
      </c>
      <c r="D266" s="9">
        <f t="shared" si="74"/>
        <v>1.8378182434529113</v>
      </c>
      <c r="E266" s="9">
        <f t="shared" si="74"/>
        <v>-2.3309015988690658</v>
      </c>
      <c r="F266" s="9">
        <f t="shared" si="63"/>
        <v>-0.78084076454269868</v>
      </c>
      <c r="G266" s="10">
        <f t="shared" si="75"/>
        <v>8.6666666666666607</v>
      </c>
      <c r="H266" s="5">
        <f t="shared" si="75"/>
        <v>7.5</v>
      </c>
      <c r="I266">
        <f t="shared" si="65"/>
        <v>25.882117594036227</v>
      </c>
      <c r="J266">
        <f t="shared" si="66"/>
        <v>1.1927052025654086</v>
      </c>
      <c r="K266">
        <f t="shared" si="66"/>
        <v>-25.854621742568447</v>
      </c>
      <c r="L266">
        <f t="shared" si="67"/>
        <v>-0.12126649320444367</v>
      </c>
      <c r="M266">
        <f t="shared" si="68"/>
        <v>-29.545270532647233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1.0101645774973793</v>
      </c>
      <c r="C267" s="9">
        <f t="shared" si="61"/>
        <v>1.4880000000000011</v>
      </c>
      <c r="D267" s="9">
        <f t="shared" si="74"/>
        <v>1.8449722918714262</v>
      </c>
      <c r="E267" s="9">
        <f t="shared" si="74"/>
        <v>-2.4865611441940643</v>
      </c>
      <c r="F267" s="9">
        <f t="shared" si="63"/>
        <v>-0.91938409280858457</v>
      </c>
      <c r="G267" s="10">
        <f t="shared" si="75"/>
        <v>8.6666666666666607</v>
      </c>
      <c r="H267" s="5">
        <f t="shared" si="75"/>
        <v>7.5</v>
      </c>
      <c r="I267">
        <f t="shared" si="65"/>
        <v>26.059168881873873</v>
      </c>
      <c r="J267">
        <f t="shared" si="66"/>
        <v>1.191977603606182</v>
      </c>
      <c r="K267">
        <f t="shared" si="66"/>
        <v>-26.031893365764329</v>
      </c>
      <c r="L267">
        <f t="shared" si="67"/>
        <v>-0.12202155491867775</v>
      </c>
      <c r="M267">
        <f t="shared" si="68"/>
        <v>-29.509141116445637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1.0173142467310279</v>
      </c>
      <c r="C268" s="9">
        <f t="shared" si="61"/>
        <v>1.4940000000000011</v>
      </c>
      <c r="D268" s="9">
        <f t="shared" si="74"/>
        <v>1.8521219611050748</v>
      </c>
      <c r="E268" s="9">
        <f t="shared" si="74"/>
        <v>-2.6432836689287464</v>
      </c>
      <c r="F268" s="9">
        <f t="shared" si="63"/>
        <v>-1.0588465769277595</v>
      </c>
      <c r="G268" s="10">
        <f t="shared" si="75"/>
        <v>8.6666666666666607</v>
      </c>
      <c r="H268" s="5">
        <f t="shared" si="75"/>
        <v>7.5</v>
      </c>
      <c r="I268">
        <f t="shared" si="65"/>
        <v>26.236006406912473</v>
      </c>
      <c r="J268">
        <f t="shared" si="66"/>
        <v>1.1912454742766698</v>
      </c>
      <c r="K268">
        <f t="shared" si="66"/>
        <v>-26.208948212463003</v>
      </c>
      <c r="L268">
        <f t="shared" si="67"/>
        <v>-0.12277413727398913</v>
      </c>
      <c r="M268">
        <f t="shared" si="68"/>
        <v>-29.472809460243568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1.0244595096422171</v>
      </c>
      <c r="C269" s="9">
        <f t="shared" si="61"/>
        <v>1.5000000000000011</v>
      </c>
      <c r="D269" s="9">
        <f t="shared" si="74"/>
        <v>1.8592672240162638</v>
      </c>
      <c r="E269" s="9">
        <f t="shared" si="74"/>
        <v>-2.8010678687738086</v>
      </c>
      <c r="F269" s="9">
        <f t="shared" si="63"/>
        <v>-1.1992258376179448</v>
      </c>
      <c r="G269" s="10">
        <f t="shared" si="75"/>
        <v>8.6666666666666607</v>
      </c>
      <c r="H269" s="5">
        <f t="shared" si="75"/>
        <v>7.5</v>
      </c>
      <c r="I269">
        <f t="shared" si="65"/>
        <v>26.412628892109815</v>
      </c>
      <c r="J269">
        <f t="shared" si="66"/>
        <v>1.1905088294530259</v>
      </c>
      <c r="K269">
        <f t="shared" si="66"/>
        <v>-26.385785069224465</v>
      </c>
      <c r="L269">
        <f t="shared" si="67"/>
        <v>-0.12352422824448851</v>
      </c>
      <c r="M269">
        <f t="shared" si="68"/>
        <v>-29.436276720116084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1.0316003391828268</v>
      </c>
      <c r="C270" s="9">
        <f t="shared" si="61"/>
        <v>1.5060000000000011</v>
      </c>
      <c r="D270" s="9">
        <f t="shared" si="74"/>
        <v>1.8664080535568734</v>
      </c>
      <c r="E270" s="9">
        <f t="shared" si="74"/>
        <v>-2.9599124321701176</v>
      </c>
      <c r="F270" s="9">
        <f t="shared" si="63"/>
        <v>-1.3405194832838097</v>
      </c>
      <c r="G270" s="10">
        <f t="shared" si="75"/>
        <v>8.6666666666666607</v>
      </c>
      <c r="H270" s="5">
        <f t="shared" si="75"/>
        <v>7.5</v>
      </c>
      <c r="I270">
        <f t="shared" si="65"/>
        <v>26.589035069152807</v>
      </c>
      <c r="J270">
        <f t="shared" si="66"/>
        <v>1.1897676840835589</v>
      </c>
      <c r="K270">
        <f t="shared" si="66"/>
        <v>-26.562402729545163</v>
      </c>
      <c r="L270">
        <f t="shared" si="67"/>
        <v>-0.12427181593155584</v>
      </c>
      <c r="M270">
        <f t="shared" si="68"/>
        <v>-29.399544056318426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1.0387367083946413</v>
      </c>
      <c r="C271" s="9">
        <f t="shared" si="61"/>
        <v>1.5120000000000011</v>
      </c>
      <c r="D271" s="9">
        <f t="shared" si="74"/>
        <v>1.8735444227686879</v>
      </c>
      <c r="E271" s="9">
        <f t="shared" si="74"/>
        <v>-3.1198160403404023</v>
      </c>
      <c r="F271" s="9">
        <f t="shared" si="63"/>
        <v>-1.4827251101118042</v>
      </c>
      <c r="G271" s="10">
        <f t="shared" si="75"/>
        <v>8.6666666666666607</v>
      </c>
      <c r="H271" s="5">
        <f t="shared" si="75"/>
        <v>7.5</v>
      </c>
      <c r="I271">
        <f t="shared" si="65"/>
        <v>26.765223678419893</v>
      </c>
      <c r="J271">
        <f t="shared" si="66"/>
        <v>1.1890220531879696</v>
      </c>
      <c r="K271">
        <f t="shared" si="66"/>
        <v>-26.738799993883074</v>
      </c>
      <c r="L271">
        <f t="shared" si="67"/>
        <v>-0.12501688856380658</v>
      </c>
      <c r="M271">
        <f t="shared" si="68"/>
        <v>-29.362612633211828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1.0458685904097749</v>
      </c>
      <c r="C272" s="9">
        <f t="shared" si="61"/>
        <v>1.5180000000000011</v>
      </c>
      <c r="D272" s="9">
        <f t="shared" si="74"/>
        <v>1.8806763047838215</v>
      </c>
      <c r="E272" s="9">
        <f t="shared" si="74"/>
        <v>-3.2807773673310985</v>
      </c>
      <c r="F272" s="9">
        <f t="shared" si="63"/>
        <v>-1.6258403021653078</v>
      </c>
      <c r="G272" s="10">
        <f t="shared" si="75"/>
        <v>8.6666666666666607</v>
      </c>
      <c r="H272" s="5">
        <f t="shared" si="75"/>
        <v>7.5</v>
      </c>
      <c r="I272">
        <f t="shared" si="65"/>
        <v>26.941193468945684</v>
      </c>
      <c r="J272">
        <f t="shared" si="66"/>
        <v>1.1882719518565867</v>
      </c>
      <c r="K272">
        <f t="shared" si="66"/>
        <v>-26.914975669682345</v>
      </c>
      <c r="L272">
        <f t="shared" si="67"/>
        <v>-0.12575943449706087</v>
      </c>
      <c r="M272">
        <f t="shared" si="68"/>
        <v>-29.325483619189288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1.0529959584510933</v>
      </c>
      <c r="C273" s="9">
        <f t="shared" si="61"/>
        <v>1.5240000000000011</v>
      </c>
      <c r="D273" s="9">
        <f t="shared" si="74"/>
        <v>1.8878036728251402</v>
      </c>
      <c r="E273" s="9">
        <f t="shared" si="74"/>
        <v>-3.4427950800543381</v>
      </c>
      <c r="F273" s="9">
        <f t="shared" si="63"/>
        <v>-1.7698626314800483</v>
      </c>
      <c r="G273" s="10">
        <f t="shared" si="75"/>
        <v>8.6666666666666607</v>
      </c>
      <c r="H273" s="5">
        <f t="shared" si="75"/>
        <v>7.5</v>
      </c>
      <c r="I273">
        <f t="shared" si="65"/>
        <v>27.116943198387624</v>
      </c>
      <c r="J273">
        <f t="shared" si="66"/>
        <v>1.1875173952496043</v>
      </c>
      <c r="K273">
        <f t="shared" si="66"/>
        <v>-27.09092857139748</v>
      </c>
      <c r="L273">
        <f t="shared" si="67"/>
        <v>-0.12649944221431506</v>
      </c>
      <c r="M273">
        <f t="shared" si="68"/>
        <v>-29.288158186601287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1.0601187858326311</v>
      </c>
      <c r="C274" s="9">
        <f t="shared" si="61"/>
        <v>1.5300000000000011</v>
      </c>
      <c r="D274" s="9">
        <f t="shared" si="74"/>
        <v>1.894926500206678</v>
      </c>
      <c r="E274" s="9">
        <f t="shared" si="74"/>
        <v>-3.6058678383300817</v>
      </c>
      <c r="F274" s="9">
        <f t="shared" si="63"/>
        <v>-1.9147896581598507</v>
      </c>
      <c r="G274" s="10">
        <f t="shared" si="75"/>
        <v>8.6666666666666607</v>
      </c>
      <c r="H274" s="5">
        <f t="shared" si="75"/>
        <v>7.5</v>
      </c>
      <c r="I274">
        <f t="shared" si="65"/>
        <v>27.292471632994509</v>
      </c>
      <c r="J274">
        <f t="shared" si="66"/>
        <v>1.1867583985963184</v>
      </c>
      <c r="K274">
        <f t="shared" si="66"/>
        <v>-27.266657520517089</v>
      </c>
      <c r="L274">
        <f t="shared" si="67"/>
        <v>-0.12723690032571489</v>
      </c>
      <c r="M274">
        <f t="shared" si="68"/>
        <v>-29.250637511681479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1.0672370459600033</v>
      </c>
      <c r="C275" s="9">
        <f t="shared" si="61"/>
        <v>1.5360000000000011</v>
      </c>
      <c r="D275" s="9">
        <f t="shared" si="74"/>
        <v>1.90204476033405</v>
      </c>
      <c r="E275" s="9">
        <f t="shared" si="74"/>
        <v>-3.7699942949283947</v>
      </c>
      <c r="F275" s="9">
        <f t="shared" si="63"/>
        <v>-2.0606189304725575</v>
      </c>
      <c r="G275" s="10">
        <f t="shared" si="75"/>
        <v>8.6666666666666607</v>
      </c>
      <c r="H275" s="5">
        <f t="shared" si="75"/>
        <v>7.5</v>
      </c>
      <c r="I275">
        <f t="shared" si="65"/>
        <v>27.467777547576894</v>
      </c>
      <c r="J275">
        <f t="shared" si="66"/>
        <v>1.1859949771943641</v>
      </c>
      <c r="K275">
        <f t="shared" si="66"/>
        <v>-27.442161345587177</v>
      </c>
      <c r="L275">
        <f t="shared" si="67"/>
        <v>-0.12797179756852978</v>
      </c>
      <c r="M275">
        <f t="shared" si="68"/>
        <v>-29.21292277447235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1.0743507123308134</v>
      </c>
      <c r="C276" s="9">
        <f t="shared" si="61"/>
        <v>1.5420000000000011</v>
      </c>
      <c r="D276" s="9">
        <f t="shared" si="74"/>
        <v>1.90915842670486</v>
      </c>
      <c r="E276" s="9">
        <f t="shared" si="74"/>
        <v>-3.9351730956118582</v>
      </c>
      <c r="F276" s="9">
        <f t="shared" si="63"/>
        <v>-2.2073479849463453</v>
      </c>
      <c r="G276" s="10">
        <f t="shared" si="75"/>
        <v>8.6666666666666607</v>
      </c>
      <c r="H276" s="5">
        <f t="shared" si="75"/>
        <v>7.5</v>
      </c>
      <c r="I276">
        <f t="shared" si="65"/>
        <v>27.642859725479124</v>
      </c>
      <c r="J276">
        <f t="shared" si="66"/>
        <v>1.185227146408953</v>
      </c>
      <c r="K276">
        <f t="shared" si="66"/>
        <v>-27.617438882234012</v>
      </c>
      <c r="L276">
        <f t="shared" si="67"/>
        <v>-0.1287041228071279</v>
      </c>
      <c r="M276">
        <f t="shared" si="68"/>
        <v>-29.175015158750885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1.0814597585350563</v>
      </c>
      <c r="C277" s="9">
        <f t="shared" ref="C277:C289" si="80">C276+_dt</f>
        <v>1.5480000000000012</v>
      </c>
      <c r="D277" s="9">
        <f t="shared" ref="D277:E289" si="81">D276+$C$7*(J276+J277)/2</f>
        <v>1.9162674729091032</v>
      </c>
      <c r="E277" s="9">
        <f t="shared" si="81"/>
        <v>-4.1014028791781199</v>
      </c>
      <c r="F277" s="9">
        <f t="shared" ref="F277:F289" si="82">$O$1*D277^2+$O$2*D277+$O$3</f>
        <v>-2.3549743464662427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27.817716958553007</v>
      </c>
      <c r="J277">
        <f t="shared" ref="J277:K289" si="85">J276+L276*$C$7</f>
        <v>1.1844549216721103</v>
      </c>
      <c r="K277">
        <f t="shared" si="85"/>
        <v>-27.792488973186519</v>
      </c>
      <c r="L277">
        <f t="shared" ref="L277:L289" si="86">-$C$15*I277*J277</f>
        <v>-0.12943386503295146</v>
      </c>
      <c r="M277">
        <f t="shared" ref="M277:M289" si="87">-$C$6-$C$15*I277*K277</f>
        <v>-29.136915851954182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1.0885641582555183</v>
      </c>
      <c r="C278" s="9">
        <f t="shared" si="80"/>
        <v>1.5540000000000012</v>
      </c>
      <c r="D278" s="9">
        <f t="shared" si="81"/>
        <v>1.9233718726295652</v>
      </c>
      <c r="E278" s="9">
        <f t="shared" si="81"/>
        <v>-4.2686822775025739</v>
      </c>
      <c r="F278" s="9">
        <f t="shared" si="82"/>
        <v>-2.5034955283708271</v>
      </c>
      <c r="G278" s="10">
        <f t="shared" si="83"/>
        <v>8.6666666666666607</v>
      </c>
      <c r="H278" s="5">
        <f t="shared" si="83"/>
        <v>7.5</v>
      </c>
      <c r="I278">
        <f t="shared" si="84"/>
        <v>27.992348047132964</v>
      </c>
      <c r="J278">
        <f t="shared" si="85"/>
        <v>1.1836783184819126</v>
      </c>
      <c r="K278">
        <f t="shared" si="85"/>
        <v>-27.967310468298244</v>
      </c>
      <c r="L278">
        <f t="shared" si="86"/>
        <v>-0.1301610133644916</v>
      </c>
      <c r="M278">
        <f t="shared" si="87"/>
        <v>-29.09862604510511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1.0956638852681695</v>
      </c>
      <c r="C279" s="9">
        <f t="shared" si="80"/>
        <v>1.5600000000000012</v>
      </c>
      <c r="D279" s="9">
        <f t="shared" si="81"/>
        <v>1.9304715996422162</v>
      </c>
      <c r="E279" s="9">
        <f t="shared" si="81"/>
        <v>-4.4370099155811751</v>
      </c>
      <c r="F279" s="9">
        <f t="shared" si="82"/>
        <v>-2.6529090325493456</v>
      </c>
      <c r="G279" s="10">
        <f t="shared" si="83"/>
        <v>8.6666666666666607</v>
      </c>
      <c r="H279" s="5">
        <f t="shared" si="83"/>
        <v>7.5</v>
      </c>
      <c r="I279">
        <f t="shared" si="84"/>
        <v>28.166751800012609</v>
      </c>
      <c r="J279">
        <f t="shared" si="85"/>
        <v>1.1828973524017257</v>
      </c>
      <c r="K279">
        <f t="shared" si="85"/>
        <v>-28.141902224568874</v>
      </c>
      <c r="L279">
        <f t="shared" si="86"/>
        <v>-0.13088555704726293</v>
      </c>
      <c r="M279">
        <f t="shared" si="87"/>
        <v>-29.060146932737922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1.1027589134425528</v>
      </c>
      <c r="C280" s="9">
        <f t="shared" si="80"/>
        <v>1.5660000000000012</v>
      </c>
      <c r="D280" s="9">
        <f t="shared" si="81"/>
        <v>1.9375666278165997</v>
      </c>
      <c r="E280" s="9">
        <f t="shared" si="81"/>
        <v>-4.6063844115733774</v>
      </c>
      <c r="F280" s="9">
        <f t="shared" si="82"/>
        <v>-2.8032123495389172</v>
      </c>
      <c r="G280" s="10">
        <f t="shared" si="83"/>
        <v>8.6666666666666607</v>
      </c>
      <c r="H280" s="5">
        <f t="shared" si="83"/>
        <v>7.5</v>
      </c>
      <c r="I280">
        <f t="shared" si="84"/>
        <v>28.340927034422631</v>
      </c>
      <c r="J280">
        <f t="shared" si="85"/>
        <v>1.1821120390594422</v>
      </c>
      <c r="K280">
        <f t="shared" si="85"/>
        <v>-28.316263106165302</v>
      </c>
      <c r="L280">
        <f t="shared" si="86"/>
        <v>-0.13160748545377673</v>
      </c>
      <c r="M280">
        <f t="shared" si="87"/>
        <v>-29.021479712823925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1.1098492167421714</v>
      </c>
      <c r="C281" s="9">
        <f t="shared" si="80"/>
        <v>1.5720000000000012</v>
      </c>
      <c r="D281" s="9">
        <f t="shared" si="81"/>
        <v>1.9446569311162183</v>
      </c>
      <c r="E281" s="9">
        <f t="shared" si="81"/>
        <v>-4.7768043768451998</v>
      </c>
      <c r="F281" s="9">
        <f t="shared" si="82"/>
        <v>-2.9544029586219906</v>
      </c>
      <c r="G281" s="10">
        <f t="shared" si="83"/>
        <v>8.6666666666666607</v>
      </c>
      <c r="H281" s="5">
        <f t="shared" si="83"/>
        <v>7.5</v>
      </c>
      <c r="I281">
        <f t="shared" si="84"/>
        <v>28.514872576009932</v>
      </c>
      <c r="J281">
        <f t="shared" si="85"/>
        <v>1.1813223941467195</v>
      </c>
      <c r="K281">
        <f t="shared" si="85"/>
        <v>-28.490391984442244</v>
      </c>
      <c r="L281">
        <f t="shared" si="86"/>
        <v>-0.13232678808351281</v>
      </c>
      <c r="M281">
        <f t="shared" si="87"/>
        <v>-28.982625586697154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1.1169347692248661</v>
      </c>
      <c r="C282" s="9">
        <f t="shared" si="80"/>
        <v>1.5780000000000012</v>
      </c>
      <c r="D282" s="9">
        <f t="shared" si="81"/>
        <v>1.951742483598913</v>
      </c>
      <c r="E282" s="9">
        <f t="shared" si="81"/>
        <v>-4.9482684160124135</v>
      </c>
      <c r="F282" s="9">
        <f t="shared" si="82"/>
        <v>-3.1064783279241652</v>
      </c>
      <c r="G282" s="10">
        <f t="shared" si="83"/>
        <v>8.6666666666666607</v>
      </c>
      <c r="H282" s="5">
        <f t="shared" si="83"/>
        <v>7.5</v>
      </c>
      <c r="I282">
        <f t="shared" si="84"/>
        <v>28.688587258817954</v>
      </c>
      <c r="J282">
        <f t="shared" si="85"/>
        <v>1.1805284334182184</v>
      </c>
      <c r="K282">
        <f t="shared" si="85"/>
        <v>-28.664287737962425</v>
      </c>
      <c r="L282">
        <f t="shared" si="86"/>
        <v>-0.13304345456288971</v>
      </c>
      <c r="M282">
        <f t="shared" si="87"/>
        <v>-28.943585758980035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1.1240155450431932</v>
      </c>
      <c r="C283" s="9">
        <f t="shared" si="80"/>
        <v>1.5840000000000012</v>
      </c>
      <c r="D283" s="9">
        <f t="shared" si="81"/>
        <v>1.9588232594172401</v>
      </c>
      <c r="E283" s="9">
        <f t="shared" si="81"/>
        <v>-5.1207751269838493</v>
      </c>
      <c r="F283" s="9">
        <f t="shared" si="82"/>
        <v>-3.2594359145120393</v>
      </c>
      <c r="G283" s="10">
        <f t="shared" si="83"/>
        <v>8.6666666666666607</v>
      </c>
      <c r="H283" s="5">
        <f t="shared" si="83"/>
        <v>7.5</v>
      </c>
      <c r="I283">
        <f t="shared" si="84"/>
        <v>28.862069925268059</v>
      </c>
      <c r="J283">
        <f t="shared" si="85"/>
        <v>1.1797301726908411</v>
      </c>
      <c r="K283">
        <f t="shared" si="85"/>
        <v>-28.837949252516307</v>
      </c>
      <c r="L283">
        <f t="shared" si="86"/>
        <v>-0.1337574746452326</v>
      </c>
      <c r="M283">
        <f t="shared" si="87"/>
        <v>-28.904361437509159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1.1310915184447947</v>
      </c>
      <c r="C284" s="9">
        <f t="shared" si="80"/>
        <v>1.5900000000000012</v>
      </c>
      <c r="D284" s="9">
        <f t="shared" si="81"/>
        <v>1.9658992328188416</v>
      </c>
      <c r="E284" s="9">
        <f t="shared" si="81"/>
        <v>-5.2943231010048226</v>
      </c>
      <c r="F284" s="9">
        <f t="shared" si="82"/>
        <v>-3.4132731644914145</v>
      </c>
      <c r="G284" s="10">
        <f t="shared" si="83"/>
        <v>8.6666666666666607</v>
      </c>
      <c r="H284" s="5">
        <f t="shared" si="83"/>
        <v>7.5</v>
      </c>
      <c r="I284">
        <f t="shared" si="84"/>
        <v>29.03531942614196</v>
      </c>
      <c r="J284">
        <f t="shared" si="85"/>
        <v>1.1789276278429697</v>
      </c>
      <c r="K284">
        <f t="shared" si="85"/>
        <v>-29.011375421141363</v>
      </c>
      <c r="L284">
        <f t="shared" si="86"/>
        <v>-0.13446883821073888</v>
      </c>
      <c r="M284">
        <f t="shared" si="87"/>
        <v>-28.864953833261012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1.1381626637727646</v>
      </c>
      <c r="C285" s="9">
        <f t="shared" si="80"/>
        <v>1.5960000000000012</v>
      </c>
      <c r="D285" s="9">
        <f t="shared" si="81"/>
        <v>1.9729703781468115</v>
      </c>
      <c r="E285" s="9">
        <f t="shared" si="81"/>
        <v>-5.4689109227006698</v>
      </c>
      <c r="F285" s="9">
        <f t="shared" si="82"/>
        <v>-3.5679875131056349</v>
      </c>
      <c r="G285" s="10">
        <f t="shared" si="83"/>
        <v>8.6666666666666607</v>
      </c>
      <c r="H285" s="5">
        <f t="shared" si="83"/>
        <v>7.5</v>
      </c>
      <c r="I285">
        <f t="shared" si="84"/>
        <v>29.208334620565118</v>
      </c>
      <c r="J285">
        <f t="shared" si="85"/>
        <v>1.1781208148137052</v>
      </c>
      <c r="K285">
        <f t="shared" si="85"/>
        <v>-29.18456514414093</v>
      </c>
      <c r="L285">
        <f t="shared" si="86"/>
        <v>-0.13517753526644116</v>
      </c>
      <c r="M285">
        <f t="shared" si="87"/>
        <v>-28.825364160277829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1.145228955466012</v>
      </c>
      <c r="C286" s="9">
        <f t="shared" si="80"/>
        <v>1.6020000000000012</v>
      </c>
      <c r="D286" s="9">
        <f t="shared" si="81"/>
        <v>1.9800366698400589</v>
      </c>
      <c r="E286" s="9">
        <f t="shared" si="81"/>
        <v>-5.6445371701204001</v>
      </c>
      <c r="F286" s="9">
        <f t="shared" si="82"/>
        <v>-3.7235763848341534</v>
      </c>
      <c r="G286" s="10">
        <f t="shared" si="83"/>
        <v>8.6666666666666607</v>
      </c>
      <c r="H286" s="5">
        <f t="shared" si="83"/>
        <v>7.5</v>
      </c>
      <c r="I286">
        <f t="shared" si="84"/>
        <v>29.381114375991039</v>
      </c>
      <c r="J286">
        <f t="shared" si="85"/>
        <v>1.1773097496021065</v>
      </c>
      <c r="K286">
        <f t="shared" si="85"/>
        <v>-29.357517329102595</v>
      </c>
      <c r="L286">
        <f t="shared" si="86"/>
        <v>-0.13588355594616705</v>
      </c>
      <c r="M286">
        <f t="shared" si="87"/>
        <v>-28.785593635593433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1.1522903680596177</v>
      </c>
      <c r="C287" s="9">
        <f t="shared" si="80"/>
        <v>1.6080000000000012</v>
      </c>
      <c r="D287" s="9">
        <f t="shared" si="81"/>
        <v>1.9870980824336646</v>
      </c>
      <c r="E287" s="9">
        <f t="shared" si="81"/>
        <v>-5.8212004147804564</v>
      </c>
      <c r="F287" s="9">
        <f t="shared" si="82"/>
        <v>-3.8800371934912832</v>
      </c>
      <c r="G287" s="10">
        <f t="shared" si="83"/>
        <v>8.6666666666666607</v>
      </c>
      <c r="H287" s="5">
        <f t="shared" si="83"/>
        <v>7.5</v>
      </c>
      <c r="I287">
        <f t="shared" si="84"/>
        <v>29.553657568186384</v>
      </c>
      <c r="J287">
        <f t="shared" si="85"/>
        <v>1.1764944482664295</v>
      </c>
      <c r="K287">
        <f t="shared" si="85"/>
        <v>-29.530230890916155</v>
      </c>
      <c r="L287">
        <f t="shared" si="86"/>
        <v>-0.13658689051049588</v>
      </c>
      <c r="M287">
        <f t="shared" si="87"/>
        <v>-28.745643479159185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1.1593468761851873</v>
      </c>
      <c r="C288" s="9">
        <f t="shared" si="80"/>
        <v>1.6140000000000012</v>
      </c>
      <c r="D288" s="9">
        <f t="shared" si="81"/>
        <v>1.9941545905592339</v>
      </c>
      <c r="E288" s="9">
        <f t="shared" si="81"/>
        <v>-5.9988992217085784</v>
      </c>
      <c r="F288" s="9">
        <f t="shared" si="82"/>
        <v>-4.0373673423251262</v>
      </c>
      <c r="G288" s="10">
        <f t="shared" si="83"/>
        <v>8.6666666666666607</v>
      </c>
      <c r="H288" s="5">
        <f t="shared" si="83"/>
        <v>7.5</v>
      </c>
      <c r="I288">
        <f t="shared" si="84"/>
        <v>29.725963081216907</v>
      </c>
      <c r="J288">
        <f t="shared" si="85"/>
        <v>1.1756749269233664</v>
      </c>
      <c r="K288">
        <f t="shared" si="85"/>
        <v>-29.70270475179111</v>
      </c>
      <c r="L288">
        <f t="shared" si="86"/>
        <v>-0.1372875293467119</v>
      </c>
      <c r="M288">
        <f t="shared" si="87"/>
        <v>-28.705514913769999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1.1663984545711994</v>
      </c>
      <c r="C289" s="9">
        <f t="shared" si="80"/>
        <v>1.6200000000000012</v>
      </c>
      <c r="D289" s="9">
        <f t="shared" si="81"/>
        <v>2.0012061689452461</v>
      </c>
      <c r="E289" s="9">
        <f t="shared" si="81"/>
        <v>-6.1776321494877733</v>
      </c>
      <c r="F289" s="9">
        <f t="shared" si="82"/>
        <v>-4.1955642241167226</v>
      </c>
      <c r="G289" s="10">
        <f t="shared" si="83"/>
        <v>8.6666666666666607</v>
      </c>
      <c r="H289" s="5">
        <f t="shared" si="83"/>
        <v>7.5</v>
      </c>
      <c r="I289">
        <f t="shared" si="84"/>
        <v>29.898029807434071</v>
      </c>
      <c r="J289">
        <f t="shared" si="85"/>
        <v>1.1748512017472861</v>
      </c>
      <c r="K289">
        <f t="shared" si="85"/>
        <v>-29.874937841273731</v>
      </c>
      <c r="L289">
        <f t="shared" si="86"/>
        <v>-0.13798546296875353</v>
      </c>
      <c r="M289">
        <f t="shared" si="87"/>
        <v>-28.665209164990401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401" priority="16" stopIfTrue="1" operator="greaterThan">
      <formula>$G$19</formula>
    </cfRule>
    <cfRule type="cellIs" dxfId="400" priority="17" stopIfTrue="1" operator="lessThan">
      <formula>$H$19</formula>
    </cfRule>
    <cfRule type="cellIs" dxfId="399" priority="18" stopIfTrue="1" operator="between">
      <formula>$H$19</formula>
      <formula>$G$19</formula>
    </cfRule>
  </conditionalFormatting>
  <conditionalFormatting sqref="E19:E20">
    <cfRule type="cellIs" dxfId="398" priority="13" stopIfTrue="1" operator="lessThan">
      <formula>$H$19</formula>
    </cfRule>
    <cfRule type="cellIs" dxfId="397" priority="14" stopIfTrue="1" operator="greaterThan">
      <formula>$G$19</formula>
    </cfRule>
    <cfRule type="cellIs" dxfId="396" priority="15" stopIfTrue="1" operator="between">
      <formula>$H$19</formula>
      <formula>$G$19</formula>
    </cfRule>
  </conditionalFormatting>
  <conditionalFormatting sqref="F19">
    <cfRule type="cellIs" dxfId="395" priority="10" stopIfTrue="1" operator="lessThan">
      <formula>$H$19</formula>
    </cfRule>
    <cfRule type="cellIs" dxfId="394" priority="11" stopIfTrue="1" operator="greaterThan">
      <formula>$G$19</formula>
    </cfRule>
    <cfRule type="cellIs" dxfId="393" priority="12" stopIfTrue="1" operator="between">
      <formula>$H$19</formula>
      <formula>$G$19</formula>
    </cfRule>
  </conditionalFormatting>
  <conditionalFormatting sqref="F20">
    <cfRule type="cellIs" dxfId="392" priority="7" stopIfTrue="1" operator="lessThan">
      <formula>$H$19</formula>
    </cfRule>
    <cfRule type="cellIs" dxfId="391" priority="8" stopIfTrue="1" operator="greaterThan">
      <formula>$G$19</formula>
    </cfRule>
    <cfRule type="cellIs" dxfId="390" priority="9" stopIfTrue="1" operator="between">
      <formula>$H$19</formula>
      <formula>$G$19</formula>
    </cfRule>
  </conditionalFormatting>
  <conditionalFormatting sqref="E21:E289">
    <cfRule type="cellIs" dxfId="389" priority="4" stopIfTrue="1" operator="lessThan">
      <formula>$H$19</formula>
    </cfRule>
    <cfRule type="cellIs" dxfId="388" priority="5" stopIfTrue="1" operator="greaterThan">
      <formula>$G$19</formula>
    </cfRule>
    <cfRule type="cellIs" dxfId="387" priority="6" stopIfTrue="1" operator="between">
      <formula>$H$19</formula>
      <formula>$G$19</formula>
    </cfRule>
  </conditionalFormatting>
  <conditionalFormatting sqref="F21:F289">
    <cfRule type="cellIs" dxfId="386" priority="1" stopIfTrue="1" operator="lessThan">
      <formula>$H$19</formula>
    </cfRule>
    <cfRule type="cellIs" dxfId="385" priority="2" stopIfTrue="1" operator="greaterThan">
      <formula>$G$19</formula>
    </cfRule>
    <cfRule type="cellIs" dxfId="38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SummaryChart!G10</f>
        <v>21.744530722673264</v>
      </c>
      <c r="D1" s="1" t="s">
        <v>17</v>
      </c>
      <c r="G1" t="s">
        <v>27</v>
      </c>
      <c r="H1" s="6" t="s">
        <v>22</v>
      </c>
      <c r="O1" s="28">
        <f>-(C6/2)/(COS(C2/180*PI())*C1)^2</f>
        <v>-1.7793376384507467</v>
      </c>
      <c r="P1" s="5" t="s">
        <v>10</v>
      </c>
    </row>
    <row r="2" spans="2:22" ht="22.5" x14ac:dyDescent="0.3">
      <c r="C2" s="24">
        <f>SummaryChart!H10</f>
        <v>82.05169009874183</v>
      </c>
      <c r="D2" s="1" t="s">
        <v>18</v>
      </c>
      <c r="G2" s="9" t="s">
        <v>23</v>
      </c>
      <c r="O2" s="28">
        <f>TAN(C2/180*PI())</f>
        <v>7.1622479364353202</v>
      </c>
      <c r="P2" s="5" t="s">
        <v>12</v>
      </c>
    </row>
    <row r="3" spans="2:22" ht="22.5" x14ac:dyDescent="0.3">
      <c r="C3" s="24">
        <f>SummaryChart!J10/12</f>
        <v>1.5058832409531708</v>
      </c>
      <c r="D3" s="1" t="s">
        <v>19</v>
      </c>
      <c r="G3" s="9" t="s">
        <v>28</v>
      </c>
      <c r="O3" s="28">
        <f>C3</f>
        <v>1.5058832409531708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SummaryChart!I10</f>
        <v>1.8413389812690515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6.8297783278570279E-4</v>
      </c>
      <c r="C12" s="14"/>
      <c r="D12" s="15">
        <f ca="1">CELL("contents",INDIRECT("D"&amp;C13-1))</f>
        <v>1.8244964265375572</v>
      </c>
      <c r="E12" s="15">
        <f ca="1">CELL("contents",INDIRECT("E"&amp;C13-1))</f>
        <v>8.4866694864674521</v>
      </c>
      <c r="F12">
        <f ca="1">D13-D12</f>
        <v>1.7525532564280022E-2</v>
      </c>
      <c r="G12">
        <f ca="1">D13-D11</f>
        <v>6.8297783278570279E-4</v>
      </c>
      <c r="H12" s="27">
        <f ca="1">G12/F12</f>
        <v>3.8970446705723867E-2</v>
      </c>
      <c r="I12">
        <f ca="1">D13-D12</f>
        <v>1.7525532564280022E-2</v>
      </c>
      <c r="J12">
        <f ca="1">E13-E12</f>
        <v>6.883236641815671E-3</v>
      </c>
      <c r="K12">
        <f ca="1">ATAN(J12/I12)*180/PI()</f>
        <v>21.442655218215396</v>
      </c>
      <c r="N12" s="26">
        <f ca="1">E13-E12</f>
        <v>6.883236641815671E-3</v>
      </c>
      <c r="O12" s="26">
        <f ca="1">N12+E13-H12*N12</f>
        <v>8.5001677169443699</v>
      </c>
      <c r="P12">
        <f ca="1">IF(AND(G12&gt;0,G12&lt;F12),1,0)</f>
        <v>1</v>
      </c>
      <c r="Q12" s="26">
        <f ca="1">IF(P12=1,O12,O13)</f>
        <v>8.5001677169443699</v>
      </c>
    </row>
    <row r="13" spans="2:22" x14ac:dyDescent="0.2">
      <c r="B13" t="str">
        <f ca="1">CELL("address",INDEX(B20:B290,MATCH(MIN(B20:B290),B20:B290,0)))</f>
        <v>$B$123</v>
      </c>
      <c r="C13">
        <f ca="1">CELL("row",INDEX(A20:A289,MATCH(MIN(A20:A289),A20:A289,0)))</f>
        <v>123</v>
      </c>
      <c r="D13" s="15">
        <f ca="1">CELL("contents",INDIRECT("D"&amp;C13))</f>
        <v>1.8420219591018372</v>
      </c>
      <c r="E13" s="15">
        <f ca="1">CELL("contents",INDIRECT("E"&amp;C13))</f>
        <v>8.4935527231092678</v>
      </c>
      <c r="F13">
        <f ca="1">D14-D13</f>
        <v>1.7524235744578842E-2</v>
      </c>
      <c r="G13">
        <f ca="1">D14-D11</f>
        <v>1.8207213577364545E-2</v>
      </c>
      <c r="H13" s="27">
        <f ca="1">G13/F13</f>
        <v>1.0389733305771685</v>
      </c>
      <c r="N13" s="26">
        <f ca="1">E14-E13</f>
        <v>5.7244628265884501E-3</v>
      </c>
      <c r="O13" s="26">
        <f ca="1">E13+H13*N13</f>
        <v>8.4995002873179732</v>
      </c>
      <c r="P13">
        <f ca="1">IF(G13&lt;F13,1,0)</f>
        <v>0</v>
      </c>
    </row>
    <row r="14" spans="2:22" x14ac:dyDescent="0.2">
      <c r="D14" s="15">
        <f ca="1">CELL("contents",INDIRECT("D"&amp;C13+1))</f>
        <v>1.859546194846416</v>
      </c>
      <c r="E14" s="15">
        <f ca="1">CELL("contents",INDIRECT("E"&amp;C13+1))</f>
        <v>8.4992771859358562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2.663919803446789</v>
      </c>
      <c r="P15" s="10">
        <f>Q19</f>
        <v>1.2098783321089572</v>
      </c>
      <c r="Q15" s="10">
        <f>Q19</f>
        <v>1.2098783321089572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1.5058832409531708</v>
      </c>
      <c r="F19" s="9">
        <f>$O$1*D19^2+$O$2*D19+$O$3</f>
        <v>1.5058832409531708</v>
      </c>
      <c r="G19" s="18">
        <v>8.6666666666666607</v>
      </c>
      <c r="H19" s="17">
        <v>7.5</v>
      </c>
      <c r="I19">
        <f>C1</f>
        <v>21.744530722673264</v>
      </c>
      <c r="J19">
        <f>C1*COS(C2/180*PI())</f>
        <v>3.0068263546318788</v>
      </c>
      <c r="K19">
        <f>C1*SIN(C2/180*PI())</f>
        <v>21.535635853681512</v>
      </c>
      <c r="L19">
        <f>-C15*I19*J19</f>
        <v>-0.25684214405582007</v>
      </c>
      <c r="M19">
        <f>-C6-C15*I19*K19</f>
        <v>-34.013567116253419</v>
      </c>
      <c r="N19" s="16">
        <f>MAX(E19:E289)</f>
        <v>8.5105891258954056</v>
      </c>
      <c r="O19" s="19">
        <f>INDEX(C19:C289,MATCH(N19,E19:E289,0),1)</f>
        <v>0.65400000000000047</v>
      </c>
      <c r="P19" s="19">
        <f>COUNTIF(E19:E289,"&gt;"&amp;H19)*_dt</f>
        <v>0.504</v>
      </c>
      <c r="Q19" s="21">
        <f>INDEX(D19:D289,MATCH(T17,T19:T289,0),1)</f>
        <v>1.2098783321089572</v>
      </c>
      <c r="R19" s="21">
        <f>INDEX(D19:D289,MATCH(T17,U19:U289,0),1)</f>
        <v>2.663919803446789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1.4540414713378318</v>
      </c>
    </row>
    <row r="20" spans="1:22" x14ac:dyDescent="0.2">
      <c r="A20">
        <f>B20</f>
        <v>1.8233026462998532</v>
      </c>
      <c r="B20">
        <f>ABS(D20-$D$11)</f>
        <v>1.8233026462998532</v>
      </c>
      <c r="C20" s="9">
        <f>C19+_dt</f>
        <v>6.0000000000000001E-3</v>
      </c>
      <c r="D20" s="9">
        <f>D19+$C$7*(J19+J20)/2</f>
        <v>1.8036334969198268E-2</v>
      </c>
      <c r="E20" s="9">
        <f>E19+$C$7*(K19+K20)/2</f>
        <v>1.6344848118671673</v>
      </c>
      <c r="F20" s="9">
        <f>$O$1*D20^2+$O$2*D20+$O$3</f>
        <v>1.634485108644756</v>
      </c>
      <c r="G20" s="10">
        <f>G19</f>
        <v>8.6666666666666607</v>
      </c>
      <c r="H20" s="5">
        <f>H19</f>
        <v>7.5</v>
      </c>
      <c r="I20">
        <f>SQRT(J20^2+K20^2)</f>
        <v>21.542213327332799</v>
      </c>
      <c r="J20">
        <f>J19+L19*$C$7</f>
        <v>3.005285301767544</v>
      </c>
      <c r="K20">
        <f>K19+M19*$C$7</f>
        <v>21.33155445098399</v>
      </c>
      <c r="L20">
        <f>-$C$15*I20*J20</f>
        <v>-0.25432199909130049</v>
      </c>
      <c r="M20">
        <f>-$C$6-$C$15*I20*K20</f>
        <v>-33.979180881997607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1.8052755122852315</v>
      </c>
      <c r="B21">
        <f t="shared" ref="B21:B84" si="3">ABS(D21-$D$11)</f>
        <v>1.8052755122852315</v>
      </c>
      <c r="C21" s="9">
        <f t="shared" ref="C21:C84" si="4">C20+_dt</f>
        <v>1.2E-2</v>
      </c>
      <c r="D21" s="9">
        <f t="shared" ref="D21:E36" si="5">D20+$C$7*(J20+J21)/2</f>
        <v>3.6063468983819888E-2</v>
      </c>
      <c r="E21" s="9">
        <f t="shared" si="5"/>
        <v>1.7618625133171952</v>
      </c>
      <c r="F21" s="9">
        <f t="shared" ref="F21:F84" si="6">$O$1*D21^2+$O$2*D21+$O$3</f>
        <v>1.7618645873579464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21.340136028877293</v>
      </c>
      <c r="J21">
        <f t="shared" ref="J21:K84" si="9">J20+L20*$C$7</f>
        <v>3.0037593697729963</v>
      </c>
      <c r="K21">
        <f t="shared" si="9"/>
        <v>21.127679365692003</v>
      </c>
      <c r="L21">
        <f t="shared" ref="L21:L84" si="10">-$C$15*I21*J21</f>
        <v>-0.2518084043594</v>
      </c>
      <c r="M21">
        <f t="shared" ref="M21:M84" si="11">-$C$6-$C$15*I21*K21</f>
        <v>-33.945156265854273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1.787257488617872</v>
      </c>
      <c r="B22">
        <f t="shared" si="3"/>
        <v>1.787257488617872</v>
      </c>
      <c r="C22" s="9">
        <f t="shared" si="4"/>
        <v>1.8000000000000002E-2</v>
      </c>
      <c r="D22" s="9">
        <f t="shared" si="5"/>
        <v>5.4081492651179397E-2</v>
      </c>
      <c r="E22" s="9">
        <f t="shared" si="5"/>
        <v>1.8880175766985619</v>
      </c>
      <c r="F22" s="9">
        <f t="shared" si="6"/>
        <v>1.8880240794053438</v>
      </c>
      <c r="G22" s="10">
        <f t="shared" si="7"/>
        <v>8.6666666666666607</v>
      </c>
      <c r="H22" s="5">
        <f t="shared" si="7"/>
        <v>7.5</v>
      </c>
      <c r="I22">
        <f t="shared" si="8"/>
        <v>21.138297586867999</v>
      </c>
      <c r="J22">
        <f t="shared" si="9"/>
        <v>3.00224851934684</v>
      </c>
      <c r="K22">
        <f t="shared" si="9"/>
        <v>20.924008428096879</v>
      </c>
      <c r="L22">
        <f t="shared" si="10"/>
        <v>-0.24930130163937711</v>
      </c>
      <c r="M22">
        <f t="shared" si="11"/>
        <v>-33.911491917482138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1.7692484849252206</v>
      </c>
      <c r="B23">
        <f t="shared" si="3"/>
        <v>1.7692484849252206</v>
      </c>
      <c r="C23" s="9">
        <f t="shared" si="4"/>
        <v>2.4E-2</v>
      </c>
      <c r="D23" s="9">
        <f t="shared" si="5"/>
        <v>7.2090496343830926E-2</v>
      </c>
      <c r="E23" s="9">
        <f t="shared" si="5"/>
        <v>2.0129512204126283</v>
      </c>
      <c r="F23" s="9">
        <f t="shared" si="6"/>
        <v>2.0129659613472968</v>
      </c>
      <c r="G23" s="10">
        <f t="shared" si="7"/>
        <v>8.6666666666666607</v>
      </c>
      <c r="H23" s="5">
        <f t="shared" si="7"/>
        <v>7.5</v>
      </c>
      <c r="I23">
        <f t="shared" si="8"/>
        <v>20.936696803383374</v>
      </c>
      <c r="J23">
        <f t="shared" si="9"/>
        <v>3.0007527115370038</v>
      </c>
      <c r="K23">
        <f t="shared" si="9"/>
        <v>20.720539476591988</v>
      </c>
      <c r="L23">
        <f t="shared" si="10"/>
        <v>-0.2468006334796341</v>
      </c>
      <c r="M23">
        <f t="shared" si="11"/>
        <v>-33.878186502673636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1.7512484110674011</v>
      </c>
      <c r="B24">
        <f t="shared" si="3"/>
        <v>1.7512484110674011</v>
      </c>
      <c r="C24" s="9">
        <f t="shared" si="4"/>
        <v>0.03</v>
      </c>
      <c r="D24" s="9">
        <f t="shared" si="5"/>
        <v>9.0090570201650316E-2</v>
      </c>
      <c r="E24" s="9">
        <f t="shared" si="5"/>
        <v>2.1366646499151321</v>
      </c>
      <c r="F24" s="9">
        <f t="shared" si="6"/>
        <v>2.136692584110564</v>
      </c>
      <c r="G24" s="10">
        <f t="shared" si="7"/>
        <v>8.6666666666666607</v>
      </c>
      <c r="H24" s="5">
        <f t="shared" si="7"/>
        <v>7.5</v>
      </c>
      <c r="I24">
        <f t="shared" si="8"/>
        <v>20.735332524519581</v>
      </c>
      <c r="J24">
        <f t="shared" si="9"/>
        <v>2.9992719077361261</v>
      </c>
      <c r="K24">
        <f t="shared" si="9"/>
        <v>20.517270357575946</v>
      </c>
      <c r="L24">
        <f t="shared" si="10"/>
        <v>-0.24430634321130074</v>
      </c>
      <c r="M24">
        <f t="shared" si="11"/>
        <v>-33.845238703235971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1.7332571771351621</v>
      </c>
      <c r="B25">
        <f t="shared" si="3"/>
        <v>1.7332571771351621</v>
      </c>
      <c r="C25" s="9">
        <f t="shared" si="4"/>
        <v>3.5999999999999997E-2</v>
      </c>
      <c r="D25" s="9">
        <f t="shared" si="5"/>
        <v>0.10808180413388926</v>
      </c>
      <c r="E25" s="9">
        <f t="shared" si="5"/>
        <v>2.2591590577639296</v>
      </c>
      <c r="F25" s="9">
        <f t="shared" si="6"/>
        <v>2.2592062731055851</v>
      </c>
      <c r="G25" s="10">
        <f t="shared" si="7"/>
        <v>8.6666666666666607</v>
      </c>
      <c r="H25" s="5">
        <f t="shared" si="7"/>
        <v>7.5</v>
      </c>
      <c r="I25">
        <f t="shared" si="8"/>
        <v>20.534203641981048</v>
      </c>
      <c r="J25">
        <f t="shared" si="9"/>
        <v>2.9978060696768583</v>
      </c>
      <c r="K25">
        <f t="shared" si="9"/>
        <v>20.314198925356528</v>
      </c>
      <c r="L25">
        <f t="shared" si="10"/>
        <v>-0.24181837496288716</v>
      </c>
      <c r="M25">
        <f t="shared" si="11"/>
        <v>-33.812647216873522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1.7152746934478504</v>
      </c>
      <c r="B26">
        <f t="shared" si="3"/>
        <v>1.7152746934478504</v>
      </c>
      <c r="C26" s="9">
        <f t="shared" si="4"/>
        <v>4.1999999999999996E-2</v>
      </c>
      <c r="D26" s="9">
        <f t="shared" si="5"/>
        <v>0.12606428782120108</v>
      </c>
      <c r="E26" s="9">
        <f t="shared" si="5"/>
        <v>2.3804356236661648</v>
      </c>
      <c r="F26" s="9">
        <f t="shared" si="6"/>
        <v>2.3805093283423759</v>
      </c>
      <c r="G26" s="10">
        <f t="shared" si="7"/>
        <v>8.6666666666666607</v>
      </c>
      <c r="H26" s="5">
        <f t="shared" si="7"/>
        <v>7.5</v>
      </c>
      <c r="I26">
        <f t="shared" si="8"/>
        <v>20.333309094766872</v>
      </c>
      <c r="J26">
        <f t="shared" si="9"/>
        <v>2.9963551594270807</v>
      </c>
      <c r="K26">
        <f t="shared" si="9"/>
        <v>20.111323042055286</v>
      </c>
      <c r="L26">
        <f t="shared" si="10"/>
        <v>-0.23933667367607378</v>
      </c>
      <c r="M26">
        <f t="shared" si="11"/>
        <v>-33.780410757071543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1.6973008705514141</v>
      </c>
      <c r="B27">
        <f t="shared" si="3"/>
        <v>1.6973008705514141</v>
      </c>
      <c r="C27" s="9">
        <f t="shared" si="4"/>
        <v>4.7999999999999994E-2</v>
      </c>
      <c r="D27" s="9">
        <f t="shared" si="5"/>
        <v>0.14403811071763739</v>
      </c>
      <c r="E27" s="9">
        <f t="shared" si="5"/>
        <v>2.5004955145248693</v>
      </c>
      <c r="F27" s="9">
        <f t="shared" si="6"/>
        <v>2.5006040245450549</v>
      </c>
      <c r="G27" s="10">
        <f t="shared" si="7"/>
        <v>8.6666666666666607</v>
      </c>
      <c r="H27" s="5">
        <f t="shared" si="7"/>
        <v>7.5</v>
      </c>
      <c r="I27">
        <f t="shared" si="8"/>
        <v>20.132647870959403</v>
      </c>
      <c r="J27">
        <f t="shared" si="9"/>
        <v>2.9949191393850243</v>
      </c>
      <c r="K27">
        <f t="shared" si="9"/>
        <v>19.908640577512855</v>
      </c>
      <c r="L27">
        <f t="shared" si="10"/>
        <v>-0.23686118512270887</v>
      </c>
      <c r="M27">
        <f t="shared" si="11"/>
        <v>-33.748528052981101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1.6793356192164361</v>
      </c>
      <c r="B28">
        <f t="shared" si="3"/>
        <v>1.6793356192164361</v>
      </c>
      <c r="C28" s="9">
        <f t="shared" si="4"/>
        <v>5.3999999999999992E-2</v>
      </c>
      <c r="D28" s="9">
        <f t="shared" si="5"/>
        <v>0.16200336205261534</v>
      </c>
      <c r="E28" s="9">
        <f t="shared" si="5"/>
        <v>2.6193398844849929</v>
      </c>
      <c r="F28" s="9">
        <f t="shared" si="6"/>
        <v>2.6194926112650148</v>
      </c>
      <c r="G28" s="10">
        <f t="shared" si="7"/>
        <v>8.6666666666666607</v>
      </c>
      <c r="H28" s="5">
        <f t="shared" si="7"/>
        <v>7.5</v>
      </c>
      <c r="I28">
        <f t="shared" si="8"/>
        <v>19.932219009621718</v>
      </c>
      <c r="J28">
        <f t="shared" si="9"/>
        <v>2.9934979722742883</v>
      </c>
      <c r="K28">
        <f t="shared" si="9"/>
        <v>19.706149409194968</v>
      </c>
      <c r="L28">
        <f t="shared" si="10"/>
        <v>-0.23439185592309153</v>
      </c>
      <c r="M28">
        <f t="shared" si="11"/>
        <v>-33.71699784930528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1.661378850436197</v>
      </c>
      <c r="B29">
        <f t="shared" si="3"/>
        <v>1.661378850436197</v>
      </c>
      <c r="C29" s="9">
        <f t="shared" si="4"/>
        <v>5.9999999999999991E-2</v>
      </c>
      <c r="D29" s="9">
        <f t="shared" si="5"/>
        <v>0.17996013083285445</v>
      </c>
      <c r="E29" s="9">
        <f t="shared" si="5"/>
        <v>2.7369698749788753</v>
      </c>
      <c r="F29" s="9">
        <f t="shared" si="6"/>
        <v>2.7371773129927592</v>
      </c>
      <c r="G29" s="10">
        <f t="shared" si="7"/>
        <v>8.6666666666666607</v>
      </c>
      <c r="H29" s="5">
        <f t="shared" si="7"/>
        <v>7.5</v>
      </c>
      <c r="I29">
        <f t="shared" si="8"/>
        <v>19.732021602811297</v>
      </c>
      <c r="J29">
        <f t="shared" si="9"/>
        <v>2.9920916211387496</v>
      </c>
      <c r="K29">
        <f t="shared" si="9"/>
        <v>19.503847422099135</v>
      </c>
      <c r="L29">
        <f t="shared" si="10"/>
        <v>-0.23192863356562282</v>
      </c>
      <c r="M29">
        <f t="shared" si="11"/>
        <v>-33.685818906186526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1.6434304754247688</v>
      </c>
      <c r="B30">
        <f t="shared" si="3"/>
        <v>1.6434304754247688</v>
      </c>
      <c r="C30" s="9">
        <f t="shared" si="4"/>
        <v>6.5999999999999989E-2</v>
      </c>
      <c r="D30" s="9">
        <f t="shared" si="5"/>
        <v>0.19790850584428277</v>
      </c>
      <c r="E30" s="9">
        <f t="shared" si="5"/>
        <v>2.8533866147711588</v>
      </c>
      <c r="F30" s="9">
        <f t="shared" si="6"/>
        <v>2.8536603292684095</v>
      </c>
      <c r="G30" s="10">
        <f t="shared" si="7"/>
        <v>8.6666666666666607</v>
      </c>
      <c r="H30" s="5">
        <f t="shared" si="7"/>
        <v>7.5</v>
      </c>
      <c r="I30">
        <f t="shared" si="8"/>
        <v>19.532054797717688</v>
      </c>
      <c r="J30">
        <f t="shared" si="9"/>
        <v>2.9907000493373559</v>
      </c>
      <c r="K30">
        <f t="shared" si="9"/>
        <v>19.301732508662017</v>
      </c>
      <c r="L30">
        <f t="shared" si="10"/>
        <v>-0.22947146642791455</v>
      </c>
      <c r="M30">
        <f t="shared" si="11"/>
        <v>-33.654989999095157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1.6254904056151402</v>
      </c>
      <c r="B31">
        <f t="shared" si="3"/>
        <v>1.6254904056151402</v>
      </c>
      <c r="C31" s="9">
        <f t="shared" si="4"/>
        <v>7.1999999999999995E-2</v>
      </c>
      <c r="D31" s="9">
        <f t="shared" si="5"/>
        <v>0.21584857565391119</v>
      </c>
      <c r="E31" s="9">
        <f t="shared" si="5"/>
        <v>2.9685912200031472</v>
      </c>
      <c r="F31" s="9">
        <f t="shared" si="6"/>
        <v>2.9689438347908945</v>
      </c>
      <c r="G31" s="10">
        <f t="shared" si="7"/>
        <v>8.6666666666666607</v>
      </c>
      <c r="H31" s="5">
        <f t="shared" si="7"/>
        <v>7.5</v>
      </c>
      <c r="I31">
        <f t="shared" si="8"/>
        <v>19.332317798932646</v>
      </c>
      <c r="J31">
        <f t="shared" si="9"/>
        <v>2.9893232205387883</v>
      </c>
      <c r="K31">
        <f t="shared" si="9"/>
        <v>19.099802568667446</v>
      </c>
      <c r="L31">
        <f t="shared" si="10"/>
        <v>-0.22702030379945226</v>
      </c>
      <c r="M31">
        <f t="shared" si="11"/>
        <v>-33.624509918718971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1.6075585526573759</v>
      </c>
      <c r="B32">
        <f t="shared" si="3"/>
        <v>1.6075585526573759</v>
      </c>
      <c r="C32" s="9">
        <f t="shared" si="4"/>
        <v>7.8E-2</v>
      </c>
      <c r="D32" s="9">
        <f t="shared" si="5"/>
        <v>0.23378042861167553</v>
      </c>
      <c r="E32" s="9">
        <f t="shared" si="5"/>
        <v>3.0825847942366149</v>
      </c>
      <c r="F32" s="9">
        <f t="shared" si="6"/>
        <v>3.0830299795258425</v>
      </c>
      <c r="G32" s="10">
        <f t="shared" si="7"/>
        <v>8.6666666666666607</v>
      </c>
      <c r="H32" s="5">
        <f t="shared" si="7"/>
        <v>7.5</v>
      </c>
      <c r="I32">
        <f t="shared" si="8"/>
        <v>19.132809870861852</v>
      </c>
      <c r="J32">
        <f t="shared" si="9"/>
        <v>2.9879610987159917</v>
      </c>
      <c r="K32">
        <f t="shared" si="9"/>
        <v>18.898055509155132</v>
      </c>
      <c r="L32">
        <f t="shared" si="10"/>
        <v>-0.22457509590591665</v>
      </c>
      <c r="M32">
        <f t="shared" si="11"/>
        <v>-33.594377470853829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1.5896348284168063</v>
      </c>
      <c r="B33">
        <f t="shared" si="3"/>
        <v>1.5896348284168063</v>
      </c>
      <c r="C33" s="9">
        <f t="shared" si="4"/>
        <v>8.4000000000000005E-2</v>
      </c>
      <c r="D33" s="9">
        <f t="shared" si="5"/>
        <v>0.25170415285224518</v>
      </c>
      <c r="E33" s="9">
        <f t="shared" si="5"/>
        <v>3.1953684284970705</v>
      </c>
      <c r="F33" s="9">
        <f t="shared" si="6"/>
        <v>3.1959208888121848</v>
      </c>
      <c r="G33" s="10">
        <f t="shared" si="7"/>
        <v>8.6666666666666607</v>
      </c>
      <c r="H33" s="5">
        <f t="shared" si="7"/>
        <v>7.5</v>
      </c>
      <c r="I33">
        <f t="shared" si="8"/>
        <v>18.933530340288026</v>
      </c>
      <c r="J33">
        <f t="shared" si="9"/>
        <v>2.9866136481405561</v>
      </c>
      <c r="K33">
        <f t="shared" si="9"/>
        <v>18.69648924433001</v>
      </c>
      <c r="L33">
        <f t="shared" si="10"/>
        <v>-0.22213579393527572</v>
      </c>
      <c r="M33">
        <f t="shared" si="11"/>
        <v>-33.564591476295341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1.5717191449722538</v>
      </c>
      <c r="B34">
        <f t="shared" si="3"/>
        <v>1.5717191449722538</v>
      </c>
      <c r="C34" s="9">
        <f t="shared" si="4"/>
        <v>9.0000000000000011E-2</v>
      </c>
      <c r="D34" s="9">
        <f t="shared" si="5"/>
        <v>0.2696198362967977</v>
      </c>
      <c r="E34" s="9">
        <f t="shared" si="5"/>
        <v>3.3069432013164772</v>
      </c>
      <c r="F34" s="9">
        <f t="shared" si="6"/>
        <v>3.3076186634674771</v>
      </c>
      <c r="G34" s="10">
        <f t="shared" si="7"/>
        <v>8.6666666666666607</v>
      </c>
      <c r="H34" s="5">
        <f t="shared" si="7"/>
        <v>7.5</v>
      </c>
      <c r="I34">
        <f t="shared" si="8"/>
        <v>18.734478599096047</v>
      </c>
      <c r="J34">
        <f t="shared" si="9"/>
        <v>2.9852808333769443</v>
      </c>
      <c r="K34">
        <f t="shared" si="9"/>
        <v>18.49510169547224</v>
      </c>
      <c r="L34">
        <f t="shared" si="10"/>
        <v>-0.21970235006576924</v>
      </c>
      <c r="M34">
        <f t="shared" si="11"/>
        <v>-33.535150770731377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1.5538114146142932</v>
      </c>
      <c r="B35">
        <f t="shared" si="3"/>
        <v>1.5538114146142932</v>
      </c>
      <c r="C35" s="9">
        <f t="shared" si="4"/>
        <v>9.6000000000000016E-2</v>
      </c>
      <c r="D35" s="9">
        <f t="shared" si="5"/>
        <v>0.2875275666547582</v>
      </c>
      <c r="E35" s="9">
        <f t="shared" si="5"/>
        <v>3.4173101787754376</v>
      </c>
      <c r="F35" s="9">
        <f t="shared" si="6"/>
        <v>3.4181253798919649</v>
      </c>
      <c r="G35" s="10">
        <f t="shared" si="7"/>
        <v>8.6666666666666607</v>
      </c>
      <c r="H35" s="5">
        <f t="shared" si="7"/>
        <v>7.5</v>
      </c>
      <c r="I35">
        <f t="shared" si="8"/>
        <v>18.535654107171602</v>
      </c>
      <c r="J35">
        <f t="shared" si="9"/>
        <v>2.9839626192765496</v>
      </c>
      <c r="K35">
        <f t="shared" si="9"/>
        <v>18.293890790847851</v>
      </c>
      <c r="L35">
        <f t="shared" si="10"/>
        <v>-0.21727471749591706</v>
      </c>
      <c r="M35">
        <f t="shared" si="11"/>
        <v>-33.506054204635547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1.5359115498435489</v>
      </c>
      <c r="B36">
        <f t="shared" si="3"/>
        <v>1.5359115498435489</v>
      </c>
      <c r="C36" s="9">
        <f t="shared" si="4"/>
        <v>0.10200000000000002</v>
      </c>
      <c r="D36" s="9">
        <f t="shared" si="5"/>
        <v>0.30542743142550255</v>
      </c>
      <c r="E36" s="9">
        <f t="shared" si="5"/>
        <v>3.5264704145448413</v>
      </c>
      <c r="F36" s="9">
        <f t="shared" si="6"/>
        <v>3.5274430901713938</v>
      </c>
      <c r="G36" s="10">
        <f t="shared" si="7"/>
        <v>8.6666666666666607</v>
      </c>
      <c r="H36" s="5">
        <f t="shared" si="7"/>
        <v>7.5</v>
      </c>
      <c r="I36">
        <f t="shared" si="8"/>
        <v>18.337056395485728</v>
      </c>
      <c r="J36">
        <f t="shared" si="9"/>
        <v>2.9826589709715741</v>
      </c>
      <c r="K36">
        <f t="shared" si="9"/>
        <v>18.092854465620036</v>
      </c>
      <c r="L36">
        <f t="shared" si="10"/>
        <v>-0.21485285047669267</v>
      </c>
      <c r="M36">
        <f t="shared" si="11"/>
        <v>-33.477300643161414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1.518019463369028</v>
      </c>
      <c r="B37">
        <f t="shared" si="3"/>
        <v>1.518019463369028</v>
      </c>
      <c r="C37" s="9">
        <f t="shared" si="4"/>
        <v>0.10800000000000003</v>
      </c>
      <c r="D37" s="9">
        <f t="shared" ref="D37:E52" si="13">D36+$C$7*(J36+J37)/2</f>
        <v>0.32331951790002339</v>
      </c>
      <c r="E37" s="9">
        <f t="shared" si="13"/>
        <v>3.6344249499269847</v>
      </c>
      <c r="F37" s="9">
        <f t="shared" si="6"/>
        <v>3.6355738221785812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18.138685069378717</v>
      </c>
      <c r="J37">
        <f t="shared" si="9"/>
        <v>2.9813698538687139</v>
      </c>
      <c r="K37">
        <f t="shared" si="9"/>
        <v>17.891990661761067</v>
      </c>
      <c r="L37">
        <f t="shared" si="10"/>
        <v>-0.21243670434601725</v>
      </c>
      <c r="M37">
        <f t="shared" si="11"/>
        <v>-33.448888966037558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1.500135068106494</v>
      </c>
      <c r="B38">
        <f t="shared" si="3"/>
        <v>1.500135068106494</v>
      </c>
      <c r="C38" s="9">
        <f t="shared" si="4"/>
        <v>0.11400000000000003</v>
      </c>
      <c r="D38" s="9">
        <f t="shared" si="13"/>
        <v>0.34120391316255744</v>
      </c>
      <c r="E38" s="9">
        <f t="shared" si="13"/>
        <v>3.7411748138961625</v>
      </c>
      <c r="F38" s="9">
        <f t="shared" si="6"/>
        <v>3.7425195796737682</v>
      </c>
      <c r="G38" s="10">
        <f t="shared" si="14"/>
        <v>8.6666666666666607</v>
      </c>
      <c r="H38" s="5">
        <f t="shared" si="14"/>
        <v>7.5</v>
      </c>
      <c r="I38">
        <f t="shared" si="8"/>
        <v>17.940539812057931</v>
      </c>
      <c r="J38">
        <f t="shared" si="9"/>
        <v>2.9800952336426376</v>
      </c>
      <c r="K38">
        <f t="shared" si="9"/>
        <v>17.691297327964843</v>
      </c>
      <c r="L38">
        <f t="shared" si="10"/>
        <v>-0.21002623556573941</v>
      </c>
      <c r="M38">
        <f t="shared" si="11"/>
        <v>-33.420818067463223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1.4822582771768784</v>
      </c>
      <c r="B39">
        <f t="shared" si="3"/>
        <v>1.4822582771768784</v>
      </c>
      <c r="C39" s="9">
        <f t="shared" si="4"/>
        <v>0.12000000000000004</v>
      </c>
      <c r="D39" s="9">
        <f t="shared" si="13"/>
        <v>0.35908070409217308</v>
      </c>
      <c r="E39" s="9">
        <f t="shared" si="13"/>
        <v>3.8467210231387372</v>
      </c>
      <c r="F39" s="9">
        <f t="shared" si="6"/>
        <v>3.84828234240375</v>
      </c>
      <c r="G39" s="10">
        <f t="shared" si="14"/>
        <v>8.6666666666666607</v>
      </c>
      <c r="H39" s="5">
        <f t="shared" si="14"/>
        <v>7.5</v>
      </c>
      <c r="I39">
        <f t="shared" si="8"/>
        <v>17.742620388325303</v>
      </c>
      <c r="J39">
        <f t="shared" si="9"/>
        <v>2.978835076229243</v>
      </c>
      <c r="K39">
        <f t="shared" si="9"/>
        <v>17.490772419560063</v>
      </c>
      <c r="L39">
        <f t="shared" si="10"/>
        <v>-0.20762140176128258</v>
      </c>
      <c r="M39">
        <f t="shared" si="11"/>
        <v>-33.393086856004636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1.4643890039047347</v>
      </c>
      <c r="B40">
        <f t="shared" si="3"/>
        <v>1.4643890039047347</v>
      </c>
      <c r="C40" s="9">
        <f t="shared" si="4"/>
        <v>0.12600000000000003</v>
      </c>
      <c r="D40" s="9">
        <f t="shared" si="13"/>
        <v>0.37694997736431685</v>
      </c>
      <c r="E40" s="9">
        <f t="shared" si="13"/>
        <v>3.9510645820926893</v>
      </c>
      <c r="F40" s="9">
        <f t="shared" si="6"/>
        <v>3.9528640661998189</v>
      </c>
      <c r="G40" s="10">
        <f t="shared" si="14"/>
        <v>8.6666666666666607</v>
      </c>
      <c r="H40" s="5">
        <f t="shared" si="14"/>
        <v>7.5</v>
      </c>
      <c r="I40">
        <f t="shared" si="8"/>
        <v>17.544926648551662</v>
      </c>
      <c r="J40">
        <f t="shared" si="9"/>
        <v>2.9775893478186752</v>
      </c>
      <c r="K40">
        <f t="shared" si="9"/>
        <v>17.290413898424035</v>
      </c>
      <c r="L40">
        <f t="shared" si="10"/>
        <v>-0.20522216176415542</v>
      </c>
      <c r="M40">
        <f t="shared" si="11"/>
        <v>-33.365694254491828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1.4465271618167344</v>
      </c>
      <c r="B41">
        <f t="shared" si="3"/>
        <v>1.4465271618167344</v>
      </c>
      <c r="C41" s="9">
        <f t="shared" si="4"/>
        <v>0.13200000000000003</v>
      </c>
      <c r="D41" s="9">
        <f t="shared" si="13"/>
        <v>0.39481181945231714</v>
      </c>
      <c r="E41" s="9">
        <f t="shared" si="13"/>
        <v>4.0542064829866522</v>
      </c>
      <c r="F41" s="9">
        <f t="shared" si="6"/>
        <v>4.0562666830745062</v>
      </c>
      <c r="G41" s="10">
        <f t="shared" si="14"/>
        <v>8.6666666666666607</v>
      </c>
      <c r="H41" s="5">
        <f t="shared" si="14"/>
        <v>7.5</v>
      </c>
      <c r="I41">
        <f t="shared" si="8"/>
        <v>17.347458532916438</v>
      </c>
      <c r="J41">
        <f t="shared" si="9"/>
        <v>2.9763580148480901</v>
      </c>
      <c r="K41">
        <f t="shared" si="9"/>
        <v>17.090219732897083</v>
      </c>
      <c r="L41">
        <f t="shared" si="10"/>
        <v>-0.20282847565753886</v>
      </c>
      <c r="M41">
        <f t="shared" si="11"/>
        <v>-33.338639199915882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1.4286726646402077</v>
      </c>
      <c r="B42">
        <f t="shared" si="3"/>
        <v>1.4286726646402077</v>
      </c>
      <c r="C42" s="9">
        <f t="shared" si="4"/>
        <v>0.13800000000000004</v>
      </c>
      <c r="D42" s="9">
        <f t="shared" si="13"/>
        <v>0.41266631662884384</v>
      </c>
      <c r="E42" s="9">
        <f t="shared" si="13"/>
        <v>4.1561477058784364</v>
      </c>
      <c r="F42" s="9">
        <f t="shared" si="6"/>
        <v>4.1584921013171634</v>
      </c>
      <c r="G42" s="10">
        <f t="shared" si="14"/>
        <v>8.6666666666666607</v>
      </c>
      <c r="H42" s="5">
        <f t="shared" si="14"/>
        <v>7.5</v>
      </c>
      <c r="I42">
        <f t="shared" si="8"/>
        <v>17.150216075932939</v>
      </c>
      <c r="J42">
        <f t="shared" si="9"/>
        <v>2.975141043994145</v>
      </c>
      <c r="K42">
        <f t="shared" si="9"/>
        <v>16.890187897697587</v>
      </c>
      <c r="L42">
        <f t="shared" si="10"/>
        <v>-0.20044030482518041</v>
      </c>
      <c r="M42">
        <f t="shared" si="11"/>
        <v>-33.311920643326559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1.4108254263017297</v>
      </c>
      <c r="B43">
        <f t="shared" si="3"/>
        <v>1.4108254263017297</v>
      </c>
      <c r="C43" s="9">
        <f t="shared" si="4"/>
        <v>0.14400000000000004</v>
      </c>
      <c r="D43" s="9">
        <f t="shared" si="13"/>
        <v>0.43051355496732185</v>
      </c>
      <c r="E43" s="9">
        <f t="shared" si="13"/>
        <v>4.2568892186930425</v>
      </c>
      <c r="F43" s="9">
        <f t="shared" si="6"/>
        <v>4.2595422055883772</v>
      </c>
      <c r="G43" s="10">
        <f t="shared" si="14"/>
        <v>8.6666666666666607</v>
      </c>
      <c r="H43" s="5">
        <f t="shared" si="14"/>
        <v>7.5</v>
      </c>
      <c r="I43">
        <f t="shared" si="8"/>
        <v>16.953199411281204</v>
      </c>
      <c r="J43">
        <f t="shared" si="9"/>
        <v>2.973938402165194</v>
      </c>
      <c r="K43">
        <f t="shared" si="9"/>
        <v>16.690316373837629</v>
      </c>
      <c r="L43">
        <f t="shared" si="10"/>
        <v>-0.19805761200384844</v>
      </c>
      <c r="M43">
        <f t="shared" si="11"/>
        <v>-33.285537549730122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1.3929853609257545</v>
      </c>
      <c r="B44">
        <f t="shared" si="3"/>
        <v>1.3929853609257545</v>
      </c>
      <c r="C44" s="9">
        <f t="shared" si="4"/>
        <v>0.15000000000000005</v>
      </c>
      <c r="D44" s="9">
        <f t="shared" si="13"/>
        <v>0.44835362034329695</v>
      </c>
      <c r="E44" s="9">
        <f t="shared" si="13"/>
        <v>4.3564319772601729</v>
      </c>
      <c r="F44" s="9">
        <f t="shared" si="6"/>
        <v>4.3594188570132353</v>
      </c>
      <c r="G44" s="10">
        <f t="shared" si="14"/>
        <v>8.6666666666666607</v>
      </c>
      <c r="H44" s="5">
        <f t="shared" si="14"/>
        <v>7.5</v>
      </c>
      <c r="I44">
        <f t="shared" si="8"/>
        <v>16.756408776972251</v>
      </c>
      <c r="J44">
        <f t="shared" si="9"/>
        <v>2.972750056493171</v>
      </c>
      <c r="K44">
        <f t="shared" si="9"/>
        <v>16.490603148539247</v>
      </c>
      <c r="L44">
        <f t="shared" si="10"/>
        <v>-0.19568036133961939</v>
      </c>
      <c r="M44">
        <f t="shared" si="11"/>
        <v>-33.259488897987289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1.3751523828332997</v>
      </c>
      <c r="B45">
        <f t="shared" si="3"/>
        <v>1.3751523828332997</v>
      </c>
      <c r="C45" s="9">
        <f t="shared" si="4"/>
        <v>0.15600000000000006</v>
      </c>
      <c r="D45" s="9">
        <f t="shared" si="13"/>
        <v>0.46618659843575189</v>
      </c>
      <c r="E45" s="9">
        <f t="shared" si="13"/>
        <v>4.4547769253512444</v>
      </c>
      <c r="F45" s="9">
        <f t="shared" si="6"/>
        <v>4.4581238932734619</v>
      </c>
      <c r="G45" s="10">
        <f t="shared" si="14"/>
        <v>8.6666666666666607</v>
      </c>
      <c r="H45" s="5">
        <f t="shared" si="14"/>
        <v>7.5</v>
      </c>
      <c r="I45">
        <f t="shared" si="8"/>
        <v>16.559844520869831</v>
      </c>
      <c r="J45">
        <f t="shared" si="9"/>
        <v>2.9715759743251331</v>
      </c>
      <c r="K45">
        <f t="shared" si="9"/>
        <v>16.291046215151322</v>
      </c>
      <c r="L45">
        <f t="shared" si="10"/>
        <v>-0.19330851844829727</v>
      </c>
      <c r="M45">
        <f t="shared" si="11"/>
        <v>-33.233773680711245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1.3573264065406809</v>
      </c>
      <c r="B46">
        <f t="shared" si="3"/>
        <v>1.3573264065406809</v>
      </c>
      <c r="C46" s="9">
        <f t="shared" si="4"/>
        <v>0.16200000000000006</v>
      </c>
      <c r="D46" s="9">
        <f t="shared" si="13"/>
        <v>0.48401257472837061</v>
      </c>
      <c r="E46" s="9">
        <f t="shared" si="13"/>
        <v>4.5519249947158995</v>
      </c>
      <c r="F46" s="9">
        <f t="shared" si="6"/>
        <v>4.5556591286984327</v>
      </c>
      <c r="G46" s="10">
        <f t="shared" si="14"/>
        <v>8.6666666666666607</v>
      </c>
      <c r="H46" s="5">
        <f t="shared" si="14"/>
        <v>7.5</v>
      </c>
      <c r="I46">
        <f t="shared" si="8"/>
        <v>16.363507106597982</v>
      </c>
      <c r="J46">
        <f t="shared" si="9"/>
        <v>2.9704161232144433</v>
      </c>
      <c r="K46">
        <f t="shared" si="9"/>
        <v>16.091643573067056</v>
      </c>
      <c r="L46">
        <f t="shared" si="10"/>
        <v>-0.19094205048029025</v>
      </c>
      <c r="M46">
        <f t="shared" si="11"/>
        <v>-33.208390904165448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1.3395073467583027</v>
      </c>
      <c r="B47">
        <f t="shared" si="3"/>
        <v>1.3395073467583027</v>
      </c>
      <c r="C47" s="9">
        <f t="shared" si="4"/>
        <v>0.16800000000000007</v>
      </c>
      <c r="D47" s="9">
        <f t="shared" si="13"/>
        <v>0.50183163451074864</v>
      </c>
      <c r="E47" s="9">
        <f t="shared" si="13"/>
        <v>4.6478771051180265</v>
      </c>
      <c r="F47" s="9">
        <f t="shared" si="6"/>
        <v>4.6520263543550779</v>
      </c>
      <c r="G47" s="10">
        <f t="shared" si="14"/>
        <v>8.6666666666666607</v>
      </c>
      <c r="H47" s="5">
        <f t="shared" si="14"/>
        <v>7.5</v>
      </c>
      <c r="I47">
        <f t="shared" si="8"/>
        <v>16.16739711986536</v>
      </c>
      <c r="J47">
        <f t="shared" si="9"/>
        <v>2.9692704709115616</v>
      </c>
      <c r="K47">
        <f t="shared" si="9"/>
        <v>15.892393227642064</v>
      </c>
      <c r="L47">
        <f t="shared" si="10"/>
        <v>-0.18858092619029884</v>
      </c>
      <c r="M47">
        <f t="shared" si="11"/>
        <v>-33.183339588161225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1.3216951183895049</v>
      </c>
      <c r="B48">
        <f t="shared" si="3"/>
        <v>1.3216951183895049</v>
      </c>
      <c r="C48" s="9">
        <f t="shared" si="4"/>
        <v>0.17400000000000007</v>
      </c>
      <c r="D48" s="9">
        <f t="shared" si="13"/>
        <v>0.51964386287954656</v>
      </c>
      <c r="E48" s="9">
        <f t="shared" si="13"/>
        <v>4.7426341643712924</v>
      </c>
      <c r="F48" s="9">
        <f t="shared" si="6"/>
        <v>4.7472273381367023</v>
      </c>
      <c r="G48" s="10">
        <f t="shared" si="14"/>
        <v>8.6666666666666607</v>
      </c>
      <c r="H48" s="5">
        <f t="shared" si="14"/>
        <v>7.5</v>
      </c>
      <c r="I48">
        <f t="shared" si="8"/>
        <v>15.971515275240193</v>
      </c>
      <c r="J48">
        <f t="shared" si="9"/>
        <v>2.96813898535442</v>
      </c>
      <c r="K48">
        <f t="shared" si="9"/>
        <v>15.693293190113096</v>
      </c>
      <c r="L48">
        <f t="shared" si="10"/>
        <v>-0.18622511601220479</v>
      </c>
      <c r="M48">
        <f t="shared" si="11"/>
        <v>-33.15861876595492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1.3038896365294668</v>
      </c>
      <c r="B49">
        <f t="shared" si="3"/>
        <v>1.3038896365294668</v>
      </c>
      <c r="C49" s="9">
        <f t="shared" si="4"/>
        <v>0.18000000000000008</v>
      </c>
      <c r="D49" s="9">
        <f t="shared" si="13"/>
        <v>0.53744934473958483</v>
      </c>
      <c r="E49" s="9">
        <f t="shared" si="13"/>
        <v>4.8361970683741839</v>
      </c>
      <c r="F49" s="9">
        <f t="shared" si="6"/>
        <v>4.8412638248507154</v>
      </c>
      <c r="G49" s="10">
        <f t="shared" si="14"/>
        <v>8.6666666666666607</v>
      </c>
      <c r="H49" s="5">
        <f t="shared" si="14"/>
        <v>7.5</v>
      </c>
      <c r="I49">
        <f t="shared" si="8"/>
        <v>15.775862423412729</v>
      </c>
      <c r="J49">
        <f t="shared" si="9"/>
        <v>2.9670216346583467</v>
      </c>
      <c r="K49">
        <f t="shared" si="9"/>
        <v>15.494341477517366</v>
      </c>
      <c r="L49">
        <f t="shared" si="10"/>
        <v>-0.18387459213958304</v>
      </c>
      <c r="M49">
        <f t="shared" si="11"/>
        <v>-33.134227484144382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1.2860908164641751</v>
      </c>
      <c r="B50">
        <f t="shared" si="3"/>
        <v>1.2860908164641751</v>
      </c>
      <c r="C50" s="9">
        <f t="shared" si="4"/>
        <v>0.18600000000000008</v>
      </c>
      <c r="D50" s="9">
        <f t="shared" si="13"/>
        <v>0.55524816480487638</v>
      </c>
      <c r="E50" s="9">
        <f t="shared" si="13"/>
        <v>4.9285667011445735</v>
      </c>
      <c r="F50" s="9">
        <f t="shared" si="6"/>
        <v>4.9341375363053057</v>
      </c>
      <c r="G50" s="10">
        <f t="shared" si="14"/>
        <v>8.6666666666666607</v>
      </c>
      <c r="H50" s="5">
        <f t="shared" si="14"/>
        <v>7.5</v>
      </c>
      <c r="I50">
        <f t="shared" si="8"/>
        <v>15.58043955898561</v>
      </c>
      <c r="J50">
        <f t="shared" si="9"/>
        <v>2.9659183871055093</v>
      </c>
      <c r="K50">
        <f t="shared" si="9"/>
        <v>15.295536112612501</v>
      </c>
      <c r="L50">
        <f t="shared" si="10"/>
        <v>-0.18152932861230081</v>
      </c>
      <c r="M50">
        <f t="shared" si="11"/>
        <v>-33.110164802564732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1.268298573669457</v>
      </c>
      <c r="B51">
        <f t="shared" si="3"/>
        <v>1.268298573669457</v>
      </c>
      <c r="C51" s="9">
        <f t="shared" si="4"/>
        <v>0.19200000000000009</v>
      </c>
      <c r="D51" s="9">
        <f t="shared" si="13"/>
        <v>0.5730404075995944</v>
      </c>
      <c r="E51" s="9">
        <f t="shared" si="13"/>
        <v>5.0197439348538024</v>
      </c>
      <c r="F51" s="9">
        <f t="shared" si="6"/>
        <v>5.0258501713950574</v>
      </c>
      <c r="G51" s="10">
        <f t="shared" si="14"/>
        <v>8.6666666666666607</v>
      </c>
      <c r="H51" s="5">
        <f t="shared" si="14"/>
        <v>7.5</v>
      </c>
      <c r="I51">
        <f t="shared" si="8"/>
        <v>15.385247828836444</v>
      </c>
      <c r="J51">
        <f t="shared" si="9"/>
        <v>2.9648292111338352</v>
      </c>
      <c r="K51">
        <f t="shared" si="9"/>
        <v>15.096875123797112</v>
      </c>
      <c r="L51">
        <f t="shared" si="10"/>
        <v>-0.17918930140971157</v>
      </c>
      <c r="M51">
        <f t="shared" si="11"/>
        <v>-33.08642979418309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1.2505128238100793</v>
      </c>
      <c r="B52">
        <f t="shared" si="3"/>
        <v>1.2505128238100793</v>
      </c>
      <c r="C52" s="9">
        <f t="shared" si="4"/>
        <v>0.19800000000000009</v>
      </c>
      <c r="D52" s="9">
        <f t="shared" si="13"/>
        <v>0.59082615745897205</v>
      </c>
      <c r="E52" s="9">
        <f t="shared" si="13"/>
        <v>5.1097296298602899</v>
      </c>
      <c r="F52" s="9">
        <f t="shared" si="6"/>
        <v>5.1164034061855395</v>
      </c>
      <c r="G52" s="10">
        <f t="shared" si="14"/>
        <v>8.6666666666666607</v>
      </c>
      <c r="H52" s="5">
        <f t="shared" si="14"/>
        <v>7.5</v>
      </c>
      <c r="I52">
        <f t="shared" si="8"/>
        <v>15.190288541101054</v>
      </c>
      <c r="J52">
        <f t="shared" si="9"/>
        <v>2.9637540753253768</v>
      </c>
      <c r="K52">
        <f t="shared" si="9"/>
        <v>14.898356545032014</v>
      </c>
      <c r="L52">
        <f t="shared" si="10"/>
        <v>-0.176854488551</v>
      </c>
      <c r="M52">
        <f t="shared" si="11"/>
        <v>-33.06302154499199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1.2327334827389211</v>
      </c>
      <c r="B53">
        <f t="shared" si="3"/>
        <v>1.2327334827389211</v>
      </c>
      <c r="C53" s="9">
        <f t="shared" si="4"/>
        <v>0.2040000000000001</v>
      </c>
      <c r="D53" s="9">
        <f t="shared" ref="D53:E68" si="15">D52+$C$7*(J52+J53)/2</f>
        <v>0.60860549853013035</v>
      </c>
      <c r="E53" s="9">
        <f t="shared" si="15"/>
        <v>5.1985246347426717</v>
      </c>
      <c r="F53" s="9">
        <f t="shared" si="6"/>
        <v>5.2057988939968736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14.995563174830563</v>
      </c>
      <c r="J53">
        <f t="shared" si="9"/>
        <v>2.9626929483940709</v>
      </c>
      <c r="K53">
        <f t="shared" si="9"/>
        <v>14.699978415762063</v>
      </c>
      <c r="L53">
        <f t="shared" si="10"/>
        <v>-0.17452487020328841</v>
      </c>
      <c r="M53">
        <f t="shared" si="11"/>
        <v>-33.0399391539014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1.2149604664962204</v>
      </c>
      <c r="B54">
        <f t="shared" si="3"/>
        <v>1.2149604664962204</v>
      </c>
      <c r="C54" s="9">
        <f t="shared" si="4"/>
        <v>0.2100000000000001</v>
      </c>
      <c r="D54" s="9">
        <f t="shared" si="15"/>
        <v>0.62637851477283113</v>
      </c>
      <c r="E54" s="9">
        <f t="shared" si="15"/>
        <v>5.2861297863324737</v>
      </c>
      <c r="F54" s="9">
        <f t="shared" si="6"/>
        <v>5.2940382654862903</v>
      </c>
      <c r="G54" s="10">
        <f t="shared" si="16"/>
        <v>8.6666666666666607</v>
      </c>
      <c r="H54" s="5">
        <f t="shared" si="16"/>
        <v>7.5</v>
      </c>
      <c r="I54">
        <f t="shared" si="8"/>
        <v>14.801073390380779</v>
      </c>
      <c r="J54">
        <f t="shared" si="9"/>
        <v>2.9616457991728513</v>
      </c>
      <c r="K54">
        <f t="shared" si="9"/>
        <v>14.501738780838654</v>
      </c>
      <c r="L54">
        <f t="shared" si="10"/>
        <v>-0.17220042879817432</v>
      </c>
      <c r="M54">
        <f t="shared" si="11"/>
        <v>-33.017181732628856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1.1971936913089016</v>
      </c>
      <c r="B55">
        <f t="shared" si="3"/>
        <v>1.1971936913089016</v>
      </c>
      <c r="C55" s="9">
        <f t="shared" si="4"/>
        <v>0.21600000000000011</v>
      </c>
      <c r="D55" s="9">
        <f t="shared" si="15"/>
        <v>0.64414528996014986</v>
      </c>
      <c r="E55" s="9">
        <f t="shared" si="15"/>
        <v>5.372545909746318</v>
      </c>
      <c r="F55" s="9">
        <f t="shared" si="6"/>
        <v>5.3811231287297066</v>
      </c>
      <c r="G55" s="10">
        <f t="shared" si="16"/>
        <v>8.6666666666666607</v>
      </c>
      <c r="H55" s="5">
        <f t="shared" si="16"/>
        <v>7.5</v>
      </c>
      <c r="I55">
        <f t="shared" si="8"/>
        <v>14.606821040598065</v>
      </c>
      <c r="J55">
        <f t="shared" si="9"/>
        <v>2.9606125966000625</v>
      </c>
      <c r="K55">
        <f t="shared" si="9"/>
        <v>14.303635690442881</v>
      </c>
      <c r="L55">
        <f t="shared" si="10"/>
        <v>-0.16988114915743702</v>
      </c>
      <c r="M55">
        <f t="shared" si="11"/>
        <v>-32.994748405587501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1.1794330735899861</v>
      </c>
      <c r="B56">
        <f t="shared" si="3"/>
        <v>1.1794330735899861</v>
      </c>
      <c r="C56" s="9">
        <f t="shared" si="4"/>
        <v>0.22200000000000011</v>
      </c>
      <c r="D56" s="9">
        <f t="shared" si="15"/>
        <v>0.66190590767906543</v>
      </c>
      <c r="E56" s="9">
        <f t="shared" si="15"/>
        <v>5.4577738184176745</v>
      </c>
      <c r="F56" s="9">
        <f t="shared" si="6"/>
        <v>5.4670550693023321</v>
      </c>
      <c r="G56" s="10">
        <f t="shared" si="16"/>
        <v>8.6666666666666607</v>
      </c>
      <c r="H56" s="5">
        <f t="shared" si="16"/>
        <v>7.5</v>
      </c>
      <c r="I56">
        <f t="shared" si="8"/>
        <v>14.412808182872313</v>
      </c>
      <c r="J56">
        <f t="shared" si="9"/>
        <v>2.9595933097051179</v>
      </c>
      <c r="K56">
        <f t="shared" si="9"/>
        <v>14.105667200009357</v>
      </c>
      <c r="L56">
        <f t="shared" si="10"/>
        <v>-0.16756701862872203</v>
      </c>
      <c r="M56">
        <f t="shared" si="11"/>
        <v>-32.972638309771696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1.1616785299380905</v>
      </c>
      <c r="B57">
        <f t="shared" si="3"/>
        <v>1.1616785299380905</v>
      </c>
      <c r="C57" s="9">
        <f t="shared" si="4"/>
        <v>0.22800000000000012</v>
      </c>
      <c r="D57" s="9">
        <f t="shared" si="15"/>
        <v>0.67966045133096087</v>
      </c>
      <c r="E57" s="9">
        <f t="shared" si="15"/>
        <v>5.5418143141281551</v>
      </c>
      <c r="F57" s="9">
        <f t="shared" si="6"/>
        <v>5.5518356503583073</v>
      </c>
      <c r="G57" s="10">
        <f t="shared" si="16"/>
        <v>8.6666666666666607</v>
      </c>
      <c r="H57" s="5">
        <f t="shared" si="16"/>
        <v>7.5</v>
      </c>
      <c r="I57">
        <f t="shared" si="8"/>
        <v>14.219037092134835</v>
      </c>
      <c r="J57">
        <f t="shared" si="9"/>
        <v>2.9585879075933454</v>
      </c>
      <c r="K57">
        <f t="shared" si="9"/>
        <v>13.907831370150728</v>
      </c>
      <c r="L57">
        <f t="shared" si="10"/>
        <v>-0.16525802723209762</v>
      </c>
      <c r="M57">
        <f t="shared" si="11"/>
        <v>-32.950850594639725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1.1439299771370206</v>
      </c>
      <c r="B58">
        <f t="shared" si="3"/>
        <v>1.1439299771370206</v>
      </c>
      <c r="C58" s="9">
        <f t="shared" si="4"/>
        <v>0.23400000000000012</v>
      </c>
      <c r="D58" s="9">
        <f t="shared" si="15"/>
        <v>0.69740900413203077</v>
      </c>
      <c r="E58" s="9">
        <f t="shared" si="15"/>
        <v>5.6246681870383561</v>
      </c>
      <c r="F58" s="9">
        <f t="shared" si="6"/>
        <v>5.6354664127094196</v>
      </c>
      <c r="G58" s="10">
        <f t="shared" si="16"/>
        <v>8.6666666666666607</v>
      </c>
      <c r="H58" s="5">
        <f t="shared" si="16"/>
        <v>7.5</v>
      </c>
      <c r="I58">
        <f t="shared" si="8"/>
        <v>14.025510274886949</v>
      </c>
      <c r="J58">
        <f t="shared" si="9"/>
        <v>2.957596359429953</v>
      </c>
      <c r="K58">
        <f t="shared" si="9"/>
        <v>13.71012626658289</v>
      </c>
      <c r="L58">
        <f t="shared" si="10"/>
        <v>-0.16295416781846661</v>
      </c>
      <c r="M58">
        <f t="shared" si="11"/>
        <v>-32.929384421993177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1.1261873321554616</v>
      </c>
      <c r="B59">
        <f t="shared" si="3"/>
        <v>1.1261873321554616</v>
      </c>
      <c r="C59" s="9">
        <f t="shared" si="4"/>
        <v>0.24000000000000013</v>
      </c>
      <c r="D59" s="9">
        <f t="shared" si="15"/>
        <v>0.71515164911358975</v>
      </c>
      <c r="E59" s="9">
        <f t="shared" si="15"/>
        <v>5.7063362157182578</v>
      </c>
      <c r="F59" s="9">
        <f t="shared" si="6"/>
        <v>5.717948874902901</v>
      </c>
      <c r="G59" s="10">
        <f t="shared" si="16"/>
        <v>8.6666666666666607</v>
      </c>
      <c r="H59" s="5">
        <f t="shared" si="16"/>
        <v>7.5</v>
      </c>
      <c r="I59">
        <f t="shared" si="8"/>
        <v>13.832230484353923</v>
      </c>
      <c r="J59">
        <f t="shared" si="9"/>
        <v>2.9566186344230423</v>
      </c>
      <c r="K59">
        <f t="shared" si="9"/>
        <v>13.512549960050931</v>
      </c>
      <c r="L59">
        <f t="shared" si="10"/>
        <v>-0.16065543624092016</v>
      </c>
      <c r="M59">
        <f t="shared" si="11"/>
        <v>-32.908238965852568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1.1084505121467758</v>
      </c>
      <c r="B60">
        <f t="shared" si="3"/>
        <v>1.1084505121467758</v>
      </c>
      <c r="C60" s="9">
        <f t="shared" si="4"/>
        <v>0.24600000000000014</v>
      </c>
      <c r="D60" s="9">
        <f t="shared" si="15"/>
        <v>0.73288846912227568</v>
      </c>
      <c r="E60" s="9">
        <f t="shared" si="15"/>
        <v>5.7868191671771783</v>
      </c>
      <c r="F60" s="9">
        <f t="shared" si="6"/>
        <v>5.7992845332983087</v>
      </c>
      <c r="G60" s="10">
        <f t="shared" si="16"/>
        <v>8.6666666666666607</v>
      </c>
      <c r="H60" s="5">
        <f t="shared" si="16"/>
        <v>7.5</v>
      </c>
      <c r="I60">
        <f t="shared" si="8"/>
        <v>13.639200736868837</v>
      </c>
      <c r="J60">
        <f t="shared" si="9"/>
        <v>2.9556547018055968</v>
      </c>
      <c r="K60">
        <f t="shared" si="9"/>
        <v>13.315100526255815</v>
      </c>
      <c r="L60">
        <f t="shared" si="10"/>
        <v>-0.15836183154023362</v>
      </c>
      <c r="M60">
        <f t="shared" si="11"/>
        <v>-32.887413412328598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1.09071943444891</v>
      </c>
      <c r="B61">
        <f t="shared" si="3"/>
        <v>1.09071943444891</v>
      </c>
      <c r="C61" s="9">
        <f t="shared" si="4"/>
        <v>0.25200000000000011</v>
      </c>
      <c r="D61" s="9">
        <f t="shared" si="15"/>
        <v>0.75061954682014154</v>
      </c>
      <c r="E61" s="9">
        <f t="shared" si="15"/>
        <v>5.8661177968932909</v>
      </c>
      <c r="F61" s="9">
        <f t="shared" si="6"/>
        <v>5.8794748621435415</v>
      </c>
      <c r="G61" s="10">
        <f t="shared" si="16"/>
        <v>8.6666666666666607</v>
      </c>
      <c r="H61" s="5">
        <f t="shared" si="16"/>
        <v>7.5</v>
      </c>
      <c r="I61">
        <f t="shared" si="8"/>
        <v>13.446424329602076</v>
      </c>
      <c r="J61">
        <f t="shared" si="9"/>
        <v>2.9547045308163553</v>
      </c>
      <c r="K61">
        <f t="shared" si="9"/>
        <v>13.117776045781843</v>
      </c>
      <c r="L61">
        <f t="shared" si="10"/>
        <v>-0.15607335614583157</v>
      </c>
      <c r="M61">
        <f t="shared" si="11"/>
        <v>-32.866906959488404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1.0729940165844223</v>
      </c>
      <c r="B62">
        <f t="shared" si="3"/>
        <v>1.0729940165844223</v>
      </c>
      <c r="C62" s="9">
        <f t="shared" si="4"/>
        <v>0.25800000000000012</v>
      </c>
      <c r="D62" s="9">
        <f t="shared" si="15"/>
        <v>0.76834496468462909</v>
      </c>
      <c r="E62" s="9">
        <f t="shared" si="15"/>
        <v>5.9442328488427112</v>
      </c>
      <c r="F62" s="9">
        <f t="shared" si="6"/>
        <v>5.9585213136499977</v>
      </c>
      <c r="G62" s="10">
        <f t="shared" si="16"/>
        <v>8.6666666666666607</v>
      </c>
      <c r="H62" s="5">
        <f t="shared" si="16"/>
        <v>7.5</v>
      </c>
      <c r="I62">
        <f t="shared" si="8"/>
        <v>13.25390485976453</v>
      </c>
      <c r="J62">
        <f t="shared" si="9"/>
        <v>2.9537680906794805</v>
      </c>
      <c r="K62">
        <f t="shared" si="9"/>
        <v>12.920574604024912</v>
      </c>
      <c r="L62">
        <f t="shared" si="10"/>
        <v>-0.15379001609369244</v>
      </c>
      <c r="M62">
        <f t="shared" si="11"/>
        <v>-32.846718817216164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1.0552741762606352</v>
      </c>
      <c r="B63">
        <f t="shared" si="3"/>
        <v>1.0552741762606352</v>
      </c>
      <c r="C63" s="9">
        <f t="shared" si="4"/>
        <v>0.26400000000000012</v>
      </c>
      <c r="D63" s="9">
        <f t="shared" si="15"/>
        <v>0.78606480500841625</v>
      </c>
      <c r="E63" s="9">
        <f t="shared" si="15"/>
        <v>6.0211650555281508</v>
      </c>
      <c r="F63" s="9">
        <f t="shared" si="6"/>
        <v>6.0364253180668719</v>
      </c>
      <c r="G63" s="10">
        <f t="shared" si="16"/>
        <v>8.6666666666666607</v>
      </c>
      <c r="H63" s="5">
        <f t="shared" si="16"/>
        <v>7.5</v>
      </c>
      <c r="I63">
        <f t="shared" si="8"/>
        <v>13.061646245426473</v>
      </c>
      <c r="J63">
        <f t="shared" si="9"/>
        <v>2.9528453505829182</v>
      </c>
      <c r="K63">
        <f t="shared" si="9"/>
        <v>12.723494291121614</v>
      </c>
      <c r="L63">
        <f t="shared" si="10"/>
        <v>-0.15151182126282128</v>
      </c>
      <c r="M63">
        <f t="shared" si="11"/>
        <v>-32.826848207067258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1.0375598313699204</v>
      </c>
      <c r="B64">
        <f t="shared" si="3"/>
        <v>1.0375598313699204</v>
      </c>
      <c r="C64" s="9">
        <f t="shared" si="4"/>
        <v>0.27000000000000013</v>
      </c>
      <c r="D64" s="9">
        <f t="shared" si="15"/>
        <v>0.80377914989913102</v>
      </c>
      <c r="E64" s="9">
        <f t="shared" si="15"/>
        <v>6.0969151380071533</v>
      </c>
      <c r="F64" s="9">
        <f t="shared" si="6"/>
        <v>6.1131882837546678</v>
      </c>
      <c r="G64" s="10">
        <f t="shared" si="16"/>
        <v>8.6666666666666607</v>
      </c>
      <c r="H64" s="5">
        <f t="shared" si="16"/>
        <v>7.5</v>
      </c>
      <c r="I64">
        <f t="shared" si="8"/>
        <v>12.869652748109704</v>
      </c>
      <c r="J64">
        <f t="shared" si="9"/>
        <v>2.9519362796553414</v>
      </c>
      <c r="K64">
        <f t="shared" si="9"/>
        <v>12.526533201879211</v>
      </c>
      <c r="L64">
        <f t="shared" si="10"/>
        <v>-0.14923878563209927</v>
      </c>
      <c r="M64">
        <f t="shared" si="11"/>
        <v>-32.807294362115059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1.0198508999901299</v>
      </c>
      <c r="B65">
        <f t="shared" si="3"/>
        <v>1.0198508999901299</v>
      </c>
      <c r="C65" s="9">
        <f t="shared" si="4"/>
        <v>0.27600000000000013</v>
      </c>
      <c r="D65" s="9">
        <f t="shared" si="15"/>
        <v>0.8214880812789217</v>
      </c>
      <c r="E65" s="9">
        <f t="shared" si="15"/>
        <v>6.1714838059199106</v>
      </c>
      <c r="F65" s="9">
        <f t="shared" si="6"/>
        <v>6.1888115972578905</v>
      </c>
      <c r="G65" s="10">
        <f t="shared" si="16"/>
        <v>8.6666666666666607</v>
      </c>
      <c r="H65" s="5">
        <f t="shared" si="16"/>
        <v>7.5</v>
      </c>
      <c r="I65">
        <f t="shared" si="8"/>
        <v>12.677928997328014</v>
      </c>
      <c r="J65">
        <f t="shared" si="9"/>
        <v>2.9510408469415488</v>
      </c>
      <c r="K65">
        <f t="shared" si="9"/>
        <v>12.32968943570652</v>
      </c>
      <c r="L65">
        <f t="shared" si="10"/>
        <v>-0.14697092755951877</v>
      </c>
      <c r="M65">
        <f t="shared" si="11"/>
        <v>-32.788056526789404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1.0021473003851766</v>
      </c>
      <c r="B66">
        <f t="shared" si="3"/>
        <v>1.0021473003851766</v>
      </c>
      <c r="C66" s="9">
        <f t="shared" si="4"/>
        <v>0.28200000000000014</v>
      </c>
      <c r="D66" s="9">
        <f t="shared" si="15"/>
        <v>0.83919168088387497</v>
      </c>
      <c r="E66" s="9">
        <f t="shared" si="15"/>
        <v>6.2448717575166679</v>
      </c>
      <c r="F66" s="9">
        <f t="shared" si="6"/>
        <v>6.2632966233769833</v>
      </c>
      <c r="G66" s="10">
        <f t="shared" si="16"/>
        <v>8.6666666666666607</v>
      </c>
      <c r="H66" s="5">
        <f t="shared" si="16"/>
        <v>7.5</v>
      </c>
      <c r="I66">
        <f t="shared" si="8"/>
        <v>12.486480017270711</v>
      </c>
      <c r="J66">
        <f t="shared" si="9"/>
        <v>2.9501590213761917</v>
      </c>
      <c r="K66">
        <f t="shared" si="9"/>
        <v>12.132961096545783</v>
      </c>
      <c r="L66">
        <f t="shared" si="10"/>
        <v>-0.14470827008603837</v>
      </c>
      <c r="M66">
        <f t="shared" si="11"/>
        <v>-32.769133956705602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0.98444895100578089</v>
      </c>
      <c r="B67">
        <f t="shared" si="3"/>
        <v>0.98444895100578089</v>
      </c>
      <c r="C67" s="9">
        <f t="shared" si="4"/>
        <v>0.28800000000000014</v>
      </c>
      <c r="D67" s="9">
        <f t="shared" si="15"/>
        <v>0.8568900302632706</v>
      </c>
      <c r="E67" s="9">
        <f t="shared" si="15"/>
        <v>6.3170796796847215</v>
      </c>
      <c r="F67" s="9">
        <f t="shared" si="6"/>
        <v>6.3366447052395207</v>
      </c>
      <c r="G67" s="10">
        <f t="shared" si="16"/>
        <v>8.6666666666666607</v>
      </c>
      <c r="H67" s="5">
        <f t="shared" si="16"/>
        <v>7.5</v>
      </c>
      <c r="I67">
        <f t="shared" si="8"/>
        <v>12.295311255846107</v>
      </c>
      <c r="J67">
        <f t="shared" si="9"/>
        <v>2.9492907717556753</v>
      </c>
      <c r="K67">
        <f t="shared" si="9"/>
        <v>11.936346292805549</v>
      </c>
      <c r="L67">
        <f t="shared" si="10"/>
        <v>-0.14245084126654675</v>
      </c>
      <c r="M67">
        <f t="shared" si="11"/>
        <v>-32.750525918482694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0.96675577049038963</v>
      </c>
      <c r="B68">
        <f t="shared" si="3"/>
        <v>0.96675577049038963</v>
      </c>
      <c r="C68" s="9">
        <f t="shared" si="4"/>
        <v>0.29400000000000015</v>
      </c>
      <c r="D68" s="9">
        <f t="shared" si="15"/>
        <v>0.87458321077866186</v>
      </c>
      <c r="E68" s="9">
        <f t="shared" si="15"/>
        <v>6.3881082479750217</v>
      </c>
      <c r="F68" s="9">
        <f t="shared" si="6"/>
        <v>6.4088571643706809</v>
      </c>
      <c r="G68" s="10">
        <f t="shared" si="16"/>
        <v>8.6666666666666607</v>
      </c>
      <c r="H68" s="5">
        <f t="shared" si="16"/>
        <v>7.5</v>
      </c>
      <c r="I68">
        <f t="shared" si="8"/>
        <v>12.104428616326725</v>
      </c>
      <c r="J68">
        <f t="shared" si="9"/>
        <v>2.948436066708076</v>
      </c>
      <c r="K68">
        <f t="shared" si="9"/>
        <v>11.739843137294653</v>
      </c>
      <c r="L68">
        <f t="shared" si="10"/>
        <v>-0.14019867453070992</v>
      </c>
      <c r="M68">
        <f t="shared" si="11"/>
        <v>-32.732231689549508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0.94906767766628275</v>
      </c>
      <c r="B69">
        <f t="shared" si="3"/>
        <v>0.94906767766628275</v>
      </c>
      <c r="C69" s="9">
        <f t="shared" si="4"/>
        <v>0.30000000000000016</v>
      </c>
      <c r="D69" s="9">
        <f t="shared" ref="D69:E84" si="17">D68+$C$7*(J68+J69)/2</f>
        <v>0.89227130360276874</v>
      </c>
      <c r="E69" s="9">
        <f t="shared" si="17"/>
        <v>6.4579581266283776</v>
      </c>
      <c r="F69" s="9">
        <f t="shared" si="6"/>
        <v>6.4799353007630387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11.913838491866271</v>
      </c>
      <c r="J69">
        <f t="shared" si="9"/>
        <v>2.9475948746608918</v>
      </c>
      <c r="K69">
        <f t="shared" si="9"/>
        <v>11.543449747157355</v>
      </c>
      <c r="L69">
        <f t="shared" si="10"/>
        <v>-0.13795180907679958</v>
      </c>
      <c r="M69">
        <f t="shared" si="11"/>
        <v>-32.714250557936893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0.93138459155088082</v>
      </c>
      <c r="B70">
        <f t="shared" si="3"/>
        <v>0.93138459155088082</v>
      </c>
      <c r="C70" s="9">
        <f t="shared" si="4"/>
        <v>0.30600000000000016</v>
      </c>
      <c r="D70" s="9">
        <f t="shared" si="17"/>
        <v>0.90995438971817066</v>
      </c>
      <c r="E70" s="9">
        <f t="shared" si="17"/>
        <v>6.526629968601279</v>
      </c>
      <c r="F70" s="9">
        <f t="shared" si="6"/>
        <v>6.5498803929456946</v>
      </c>
      <c r="G70" s="10">
        <f t="shared" si="18"/>
        <v>8.6666666666666607</v>
      </c>
      <c r="H70" s="5">
        <f t="shared" si="18"/>
        <v>7.5</v>
      </c>
      <c r="I70">
        <f t="shared" si="8"/>
        <v>11.723547803190037</v>
      </c>
      <c r="J70">
        <f t="shared" si="9"/>
        <v>2.946767163806431</v>
      </c>
      <c r="K70">
        <f t="shared" si="9"/>
        <v>11.347164243809734</v>
      </c>
      <c r="L70">
        <f t="shared" si="10"/>
        <v>-0.13571029030196524</v>
      </c>
      <c r="M70">
        <f t="shared" si="11"/>
        <v>-32.696581822054213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0.91370643135326768</v>
      </c>
      <c r="B71">
        <f t="shared" si="3"/>
        <v>0.91370643135326768</v>
      </c>
      <c r="C71" s="9">
        <f t="shared" si="4"/>
        <v>0.31200000000000017</v>
      </c>
      <c r="D71" s="9">
        <f t="shared" si="17"/>
        <v>0.92763254991578381</v>
      </c>
      <c r="E71" s="9">
        <f t="shared" si="17"/>
        <v>6.5941244155913408</v>
      </c>
      <c r="F71" s="9">
        <f t="shared" si="6"/>
        <v>6.6186936980527884</v>
      </c>
      <c r="G71" s="10">
        <f t="shared" si="18"/>
        <v>8.6666666666666607</v>
      </c>
      <c r="H71" s="5">
        <f t="shared" si="18"/>
        <v>7.5</v>
      </c>
      <c r="I71">
        <f t="shared" si="8"/>
        <v>11.53356403979652</v>
      </c>
      <c r="J71">
        <f t="shared" si="9"/>
        <v>2.9459529020646191</v>
      </c>
      <c r="K71">
        <f t="shared" si="9"/>
        <v>11.15098475287741</v>
      </c>
      <c r="L71">
        <f t="shared" si="10"/>
        <v>-0.13347417027282471</v>
      </c>
      <c r="M71">
        <f t="shared" si="11"/>
        <v>-32.679224790447982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0.89603311647594486</v>
      </c>
      <c r="B72">
        <f t="shared" si="3"/>
        <v>0.89603311647594486</v>
      </c>
      <c r="C72" s="9">
        <f t="shared" si="4"/>
        <v>0.31800000000000017</v>
      </c>
      <c r="D72" s="9">
        <f t="shared" si="17"/>
        <v>0.94530586479310663</v>
      </c>
      <c r="E72" s="9">
        <f t="shared" si="17"/>
        <v>6.6604420980623775</v>
      </c>
      <c r="F72" s="9">
        <f t="shared" si="6"/>
        <v>6.6863764518914177</v>
      </c>
      <c r="G72" s="10">
        <f t="shared" si="18"/>
        <v>8.6666666666666607</v>
      </c>
      <c r="H72" s="5">
        <f t="shared" si="18"/>
        <v>7.5</v>
      </c>
      <c r="I72">
        <f t="shared" si="8"/>
        <v>11.343895305048608</v>
      </c>
      <c r="J72">
        <f t="shared" si="9"/>
        <v>2.9451520570429821</v>
      </c>
      <c r="K72">
        <f t="shared" si="9"/>
        <v>10.954909404134721</v>
      </c>
      <c r="L72">
        <f t="shared" si="10"/>
        <v>-0.13124350824071487</v>
      </c>
      <c r="M72">
        <f t="shared" si="11"/>
        <v>-32.662178781540192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0.87836456651683525</v>
      </c>
      <c r="B73">
        <f t="shared" si="3"/>
        <v>0.87836456651683525</v>
      </c>
      <c r="C73" s="9">
        <f t="shared" si="4"/>
        <v>0.32400000000000018</v>
      </c>
      <c r="D73" s="9">
        <f t="shared" si="17"/>
        <v>0.96297441475221623</v>
      </c>
      <c r="E73" s="9">
        <f t="shared" si="17"/>
        <v>6.7255836352691185</v>
      </c>
      <c r="F73" s="9">
        <f t="shared" si="6"/>
        <v>6.752929869009006</v>
      </c>
      <c r="G73" s="10">
        <f t="shared" si="18"/>
        <v>8.6666666666666607</v>
      </c>
      <c r="H73" s="5">
        <f t="shared" si="18"/>
        <v>7.5</v>
      </c>
      <c r="I73">
        <f t="shared" si="8"/>
        <v>11.15455036557896</v>
      </c>
      <c r="J73">
        <f t="shared" si="9"/>
        <v>2.9443645959935378</v>
      </c>
      <c r="K73">
        <f t="shared" si="9"/>
        <v>10.758936331445479</v>
      </c>
      <c r="L73">
        <f t="shared" si="10"/>
        <v>-0.12901837120647475</v>
      </c>
      <c r="M73">
        <f t="shared" si="11"/>
        <v>-32.645443123343512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0.86070070127155573</v>
      </c>
      <c r="B74">
        <f t="shared" si="3"/>
        <v>0.86070070127155573</v>
      </c>
      <c r="C74" s="9">
        <f t="shared" si="4"/>
        <v>0.33000000000000018</v>
      </c>
      <c r="D74" s="9">
        <f t="shared" si="17"/>
        <v>0.98063827999749575</v>
      </c>
      <c r="E74" s="9">
        <f t="shared" si="17"/>
        <v>6.7895496352815714</v>
      </c>
      <c r="F74" s="9">
        <f t="shared" si="6"/>
        <v>6.8183551427601623</v>
      </c>
      <c r="G74" s="10">
        <f t="shared" si="18"/>
        <v>8.6666666666666607</v>
      </c>
      <c r="H74" s="5">
        <f t="shared" si="18"/>
        <v>7.5</v>
      </c>
      <c r="I74">
        <f t="shared" si="8"/>
        <v>10.965538705486509</v>
      </c>
      <c r="J74">
        <f t="shared" si="9"/>
        <v>2.9435904857662991</v>
      </c>
      <c r="K74">
        <f t="shared" si="9"/>
        <v>10.563063672705418</v>
      </c>
      <c r="L74">
        <f t="shared" si="10"/>
        <v>-0.12679883454023264</v>
      </c>
      <c r="M74">
        <f t="shared" si="11"/>
        <v>-32.629017153150173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0.84304144073597964</v>
      </c>
      <c r="B75">
        <f t="shared" si="3"/>
        <v>0.84304144073597964</v>
      </c>
      <c r="C75" s="9">
        <f t="shared" si="4"/>
        <v>0.33600000000000019</v>
      </c>
      <c r="D75" s="9">
        <f t="shared" si="17"/>
        <v>0.99829754053307185</v>
      </c>
      <c r="E75" s="9">
        <f t="shared" si="17"/>
        <v>6.8523406950090475</v>
      </c>
      <c r="F75" s="9">
        <f t="shared" si="6"/>
        <v>6.8826534453730641</v>
      </c>
      <c r="G75" s="10">
        <f t="shared" si="18"/>
        <v>8.6666666666666607</v>
      </c>
      <c r="H75" s="5">
        <f t="shared" si="18"/>
        <v>7.5</v>
      </c>
      <c r="I75">
        <f t="shared" si="8"/>
        <v>10.77687058586066</v>
      </c>
      <c r="J75">
        <f t="shared" si="9"/>
        <v>2.9428296927590578</v>
      </c>
      <c r="K75">
        <f t="shared" si="9"/>
        <v>10.367289569786518</v>
      </c>
      <c r="L75">
        <f t="shared" si="10"/>
        <v>-0.12458498266235397</v>
      </c>
      <c r="M75">
        <f t="shared" si="11"/>
        <v>-32.612900217190791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0.82538670510911327</v>
      </c>
      <c r="B76">
        <f t="shared" si="3"/>
        <v>0.82538670510911327</v>
      </c>
      <c r="C76" s="9">
        <f t="shared" si="4"/>
        <v>0.34200000000000019</v>
      </c>
      <c r="D76" s="9">
        <f t="shared" si="17"/>
        <v>1.0159522761599382</v>
      </c>
      <c r="E76" s="9">
        <f t="shared" si="17"/>
        <v>6.9139574002238575</v>
      </c>
      <c r="F76" s="9">
        <f t="shared" si="6"/>
        <v>6.9458259280154273</v>
      </c>
      <c r="G76" s="10">
        <f t="shared" si="18"/>
        <v>8.6666666666666607</v>
      </c>
      <c r="H76" s="5">
        <f t="shared" si="18"/>
        <v>7.5</v>
      </c>
      <c r="I76">
        <f t="shared" si="8"/>
        <v>10.588557110237421</v>
      </c>
      <c r="J76">
        <f t="shared" si="9"/>
        <v>2.9420821828630839</v>
      </c>
      <c r="K76">
        <f t="shared" si="9"/>
        <v>10.171612168483373</v>
      </c>
      <c r="L76">
        <f t="shared" si="10"/>
        <v>-0.12237690979248211</v>
      </c>
      <c r="M76">
        <f t="shared" si="11"/>
        <v>-32.597091670258934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0.80773641479631109</v>
      </c>
      <c r="B77">
        <f t="shared" si="3"/>
        <v>0.80773641479631109</v>
      </c>
      <c r="C77" s="9">
        <f t="shared" si="4"/>
        <v>0.3480000000000002</v>
      </c>
      <c r="D77" s="9">
        <f t="shared" si="17"/>
        <v>1.0336025664727404</v>
      </c>
      <c r="E77" s="9">
        <f t="shared" si="17"/>
        <v>6.9744003255846927</v>
      </c>
      <c r="F77" s="9">
        <f t="shared" si="6"/>
        <v>7.0078737208600863</v>
      </c>
      <c r="G77" s="10">
        <f t="shared" si="18"/>
        <v>8.6666666666666607</v>
      </c>
      <c r="H77" s="5">
        <f t="shared" si="18"/>
        <v>7.5</v>
      </c>
      <c r="I77">
        <f t="shared" si="8"/>
        <v>10.40061029666899</v>
      </c>
      <c r="J77">
        <f t="shared" si="9"/>
        <v>2.9413479214043288</v>
      </c>
      <c r="K77">
        <f t="shared" si="9"/>
        <v>9.9760296184618191</v>
      </c>
      <c r="L77">
        <f t="shared" si="10"/>
        <v>-0.12017472077449121</v>
      </c>
      <c r="M77">
        <f t="shared" si="11"/>
        <v>-32.581590875296492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0.79009049041285895</v>
      </c>
      <c r="B78">
        <f t="shared" si="3"/>
        <v>0.79009049041285895</v>
      </c>
      <c r="C78" s="9">
        <f t="shared" si="4"/>
        <v>0.3540000000000002</v>
      </c>
      <c r="D78" s="9">
        <f t="shared" si="17"/>
        <v>1.0512484908561925</v>
      </c>
      <c r="E78" s="9">
        <f t="shared" si="17"/>
        <v>7.0336700346597079</v>
      </c>
      <c r="F78" s="9">
        <f t="shared" si="6"/>
        <v>7.0687979331502726</v>
      </c>
      <c r="G78" s="10">
        <f t="shared" si="18"/>
        <v>8.6666666666666607</v>
      </c>
      <c r="H78" s="5">
        <f t="shared" si="18"/>
        <v>7.5</v>
      </c>
      <c r="I78">
        <f t="shared" si="8"/>
        <v>10.21304315717631</v>
      </c>
      <c r="J78">
        <f t="shared" si="9"/>
        <v>2.9406268730796818</v>
      </c>
      <c r="K78">
        <f t="shared" si="9"/>
        <v>9.7805400732100409</v>
      </c>
      <c r="L78">
        <f t="shared" si="10"/>
        <v>-0.11797853198617969</v>
      </c>
      <c r="M78">
        <f t="shared" si="11"/>
        <v>-32.566397202934105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0.77244885278795672</v>
      </c>
      <c r="B79">
        <f t="shared" si="3"/>
        <v>0.77244885278795672</v>
      </c>
      <c r="C79" s="9">
        <f t="shared" si="4"/>
        <v>0.36000000000000021</v>
      </c>
      <c r="D79" s="9">
        <f t="shared" si="17"/>
        <v>1.0688901284810948</v>
      </c>
      <c r="E79" s="9">
        <f t="shared" si="17"/>
        <v>7.0917670799493155</v>
      </c>
      <c r="F79" s="9">
        <f t="shared" si="6"/>
        <v>7.1285996532646045</v>
      </c>
      <c r="G79" s="10">
        <f t="shared" si="18"/>
        <v>8.6666666666666607</v>
      </c>
      <c r="H79" s="5">
        <f t="shared" si="18"/>
        <v>7.5</v>
      </c>
      <c r="I79">
        <f t="shared" si="8"/>
        <v>10.025869785454619</v>
      </c>
      <c r="J79">
        <f t="shared" si="9"/>
        <v>2.9399190018877648</v>
      </c>
      <c r="K79">
        <f t="shared" si="9"/>
        <v>9.5851416899924367</v>
      </c>
      <c r="L79">
        <f t="shared" si="10"/>
        <v>-0.11578847234368496</v>
      </c>
      <c r="M79">
        <f t="shared" si="11"/>
        <v>-32.551510030980218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0.75481142296913228</v>
      </c>
      <c r="B80">
        <f t="shared" si="3"/>
        <v>0.75481142296913228</v>
      </c>
      <c r="C80" s="9">
        <f t="shared" si="4"/>
        <v>0.36600000000000021</v>
      </c>
      <c r="D80" s="9">
        <f t="shared" si="17"/>
        <v>1.0865275582999192</v>
      </c>
      <c r="E80" s="9">
        <f t="shared" si="17"/>
        <v>7.1486920029087129</v>
      </c>
      <c r="F80" s="9">
        <f t="shared" si="6"/>
        <v>7.1872799487819075</v>
      </c>
      <c r="G80" s="10">
        <f t="shared" si="18"/>
        <v>8.6666666666666607</v>
      </c>
      <c r="H80" s="5">
        <f t="shared" si="18"/>
        <v>7.5</v>
      </c>
      <c r="I80">
        <f t="shared" si="8"/>
        <v>9.8391054538169822</v>
      </c>
      <c r="J80">
        <f t="shared" si="9"/>
        <v>2.9392242710537029</v>
      </c>
      <c r="K80">
        <f t="shared" si="9"/>
        <v>9.3898326298065555</v>
      </c>
      <c r="L80">
        <f t="shared" si="10"/>
        <v>-0.11360468441192008</v>
      </c>
      <c r="M80">
        <f t="shared" si="11"/>
        <v>-32.536928743851007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0.73717812222712942</v>
      </c>
      <c r="B81">
        <f t="shared" si="3"/>
        <v>0.73717812222712942</v>
      </c>
      <c r="C81" s="9">
        <f t="shared" si="4"/>
        <v>0.37200000000000022</v>
      </c>
      <c r="D81" s="9">
        <f t="shared" si="17"/>
        <v>1.1041608590419221</v>
      </c>
      <c r="E81" s="9">
        <f t="shared" si="17"/>
        <v>7.2044453339701633</v>
      </c>
      <c r="F81" s="9">
        <f t="shared" si="6"/>
        <v>7.244839866545866</v>
      </c>
      <c r="G81" s="10">
        <f t="shared" si="18"/>
        <v>8.6666666666666607</v>
      </c>
      <c r="H81" s="5">
        <f t="shared" si="18"/>
        <v>7.5</v>
      </c>
      <c r="I81">
        <f t="shared" si="8"/>
        <v>9.652766720492199</v>
      </c>
      <c r="J81">
        <f t="shared" si="9"/>
        <v>2.9385426429472314</v>
      </c>
      <c r="K81">
        <f t="shared" si="9"/>
        <v>9.1946110573434492</v>
      </c>
      <c r="L81">
        <f t="shared" si="10"/>
        <v>-0.11142732563383848</v>
      </c>
      <c r="M81">
        <f t="shared" si="11"/>
        <v>-32.522652731932297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0.71954887206130747</v>
      </c>
      <c r="B82">
        <f t="shared" si="3"/>
        <v>0.71954887206130747</v>
      </c>
      <c r="C82" s="9">
        <f t="shared" si="4"/>
        <v>0.37800000000000022</v>
      </c>
      <c r="D82" s="9">
        <f t="shared" si="17"/>
        <v>1.121790109207744</v>
      </c>
      <c r="E82" s="9">
        <f t="shared" si="17"/>
        <v>7.2590275925650491</v>
      </c>
      <c r="F82" s="9">
        <f t="shared" si="6"/>
        <v>7.3012804327296479</v>
      </c>
      <c r="G82" s="10">
        <f t="shared" si="18"/>
        <v>8.6666666666666607</v>
      </c>
      <c r="H82" s="5">
        <f t="shared" si="18"/>
        <v>7.5</v>
      </c>
      <c r="I82">
        <f t="shared" si="8"/>
        <v>9.4668715485440007</v>
      </c>
      <c r="J82">
        <f t="shared" si="9"/>
        <v>2.9378740789934286</v>
      </c>
      <c r="K82">
        <f t="shared" si="9"/>
        <v>8.999475140951855</v>
      </c>
      <c r="L82">
        <f t="shared" si="10"/>
        <v>-0.10925656969306101</v>
      </c>
      <c r="M82">
        <f t="shared" si="11"/>
        <v>-32.508681390863167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0.70192359420560146</v>
      </c>
      <c r="B83">
        <f t="shared" si="3"/>
        <v>0.70192359420560146</v>
      </c>
      <c r="C83" s="9">
        <f t="shared" si="4"/>
        <v>0.38400000000000023</v>
      </c>
      <c r="D83" s="9">
        <f t="shared" si="17"/>
        <v>1.13941538706345</v>
      </c>
      <c r="E83" s="9">
        <f t="shared" si="17"/>
        <v>7.3124392871457244</v>
      </c>
      <c r="F83" s="9">
        <f t="shared" si="6"/>
        <v>7.3566026529005342</v>
      </c>
      <c r="G83" s="10">
        <f t="shared" si="18"/>
        <v>8.6666666666666607</v>
      </c>
      <c r="H83" s="5">
        <f t="shared" si="18"/>
        <v>7.5</v>
      </c>
      <c r="I83">
        <f t="shared" si="8"/>
        <v>9.2814394378510361</v>
      </c>
      <c r="J83">
        <f t="shared" si="9"/>
        <v>2.9372185395752703</v>
      </c>
      <c r="K83">
        <f t="shared" si="9"/>
        <v>8.8044230526066762</v>
      </c>
      <c r="L83">
        <f t="shared" si="10"/>
        <v>-0.1070926080263772</v>
      </c>
      <c r="M83">
        <f t="shared" si="11"/>
        <v>-32.495014120729181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0.68430221063509422</v>
      </c>
      <c r="B84">
        <f t="shared" si="3"/>
        <v>0.68430221063509422</v>
      </c>
      <c r="C84" s="9">
        <f t="shared" si="4"/>
        <v>0.39000000000000024</v>
      </c>
      <c r="D84" s="9">
        <f t="shared" si="17"/>
        <v>1.1570367706339573</v>
      </c>
      <c r="E84" s="9">
        <f t="shared" si="17"/>
        <v>7.3646809152071917</v>
      </c>
      <c r="F84" s="9">
        <f t="shared" si="6"/>
        <v>7.410807512084661</v>
      </c>
      <c r="G84" s="10">
        <f t="shared" si="18"/>
        <v>8.6666666666666607</v>
      </c>
      <c r="H84" s="5">
        <f t="shared" si="18"/>
        <v>7.5</v>
      </c>
      <c r="I84">
        <f t="shared" si="8"/>
        <v>9.0964915717849628</v>
      </c>
      <c r="J84">
        <f t="shared" si="9"/>
        <v>2.9365759839271122</v>
      </c>
      <c r="K84">
        <f t="shared" si="9"/>
        <v>8.6094529678823015</v>
      </c>
      <c r="L84">
        <f t="shared" si="10"/>
        <v>-0.10493565150490294</v>
      </c>
      <c r="M84">
        <f t="shared" si="11"/>
        <v>-32.481650325150916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0.66668464357325874</v>
      </c>
      <c r="B85">
        <f t="shared" ref="B85:B148" si="22">ABS(D85-$D$11)</f>
        <v>0.66668464357325874</v>
      </c>
      <c r="C85" s="9">
        <f t="shared" ref="C85:C148" si="23">C84+_dt</f>
        <v>0.39600000000000024</v>
      </c>
      <c r="D85" s="9">
        <f t="shared" ref="D85:E100" si="24">D84+$C$7*(J84+J85)/2</f>
        <v>1.1746543376957927</v>
      </c>
      <c r="E85" s="9">
        <f t="shared" si="24"/>
        <v>7.4157529633086332</v>
      </c>
      <c r="F85" s="9">
        <f t="shared" ref="F85:F148" si="25">$O$1*D85^2+$O$2*D85+$O$3</f>
        <v>7.4638959748319795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8.9120509804510846</v>
      </c>
      <c r="J85">
        <f t="shared" ref="J85:K148" si="28">J84+L84*$C$7</f>
        <v>2.9359463700180828</v>
      </c>
      <c r="K85">
        <f t="shared" si="28"/>
        <v>8.4145630659313966</v>
      </c>
      <c r="L85">
        <f t="shared" ref="L85:L148" si="29">-$C$15*I85*J85</f>
        <v>-0.10278593230527991</v>
      </c>
      <c r="M85">
        <f t="shared" ref="M85:M148" si="30">-$C$6-$C$15*I85*K85</f>
        <v>-32.46858941025139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0.64907081549993184</v>
      </c>
      <c r="B86">
        <f t="shared" si="22"/>
        <v>0.64907081549993184</v>
      </c>
      <c r="C86" s="9">
        <f t="shared" si="23"/>
        <v>0.40200000000000025</v>
      </c>
      <c r="D86" s="9">
        <f t="shared" si="24"/>
        <v>1.1922681657691196</v>
      </c>
      <c r="E86" s="9">
        <f t="shared" si="24"/>
        <v>7.4656559070948374</v>
      </c>
      <c r="F86" s="9">
        <f t="shared" si="25"/>
        <v>7.515868985281525</v>
      </c>
      <c r="G86" s="10">
        <f t="shared" si="26"/>
        <v>8.6666666666666607</v>
      </c>
      <c r="H86" s="5">
        <f t="shared" si="26"/>
        <v>7.5</v>
      </c>
      <c r="I86">
        <f t="shared" si="27"/>
        <v>8.7281427226165924</v>
      </c>
      <c r="J86">
        <f t="shared" si="28"/>
        <v>2.9353296544242511</v>
      </c>
      <c r="K86">
        <f t="shared" si="28"/>
        <v>8.2197515294698889</v>
      </c>
      <c r="L86">
        <f t="shared" si="29"/>
        <v>-0.10064370599529221</v>
      </c>
      <c r="M86">
        <f t="shared" si="30"/>
        <v>-32.455830783482675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0.63146064916009426</v>
      </c>
      <c r="B87">
        <f t="shared" si="22"/>
        <v>0.63146064916009426</v>
      </c>
      <c r="C87" s="9">
        <f t="shared" si="23"/>
        <v>0.40800000000000025</v>
      </c>
      <c r="D87" s="9">
        <f t="shared" si="24"/>
        <v>1.2098783321089572</v>
      </c>
      <c r="E87" s="9">
        <f t="shared" si="24"/>
        <v>7.5143902113175542</v>
      </c>
      <c r="F87" s="9">
        <f t="shared" si="25"/>
        <v>7.566727467227123</v>
      </c>
      <c r="G87" s="10">
        <f t="shared" si="26"/>
        <v>8.6666666666666607</v>
      </c>
      <c r="H87" s="5">
        <f t="shared" si="26"/>
        <v>7.5</v>
      </c>
      <c r="I87">
        <f t="shared" si="27"/>
        <v>8.5447940887508338</v>
      </c>
      <c r="J87">
        <f t="shared" si="28"/>
        <v>2.9347257921882792</v>
      </c>
      <c r="K87">
        <f t="shared" si="28"/>
        <v>8.0250165447689934</v>
      </c>
      <c r="L87">
        <f t="shared" si="29"/>
        <v>-9.8509253861707335E-2</v>
      </c>
      <c r="M87">
        <f t="shared" si="30"/>
        <v>-32.443373852288801</v>
      </c>
      <c r="S87">
        <f t="shared" si="19"/>
        <v>1</v>
      </c>
      <c r="T87" t="b">
        <f t="shared" si="20"/>
        <v>1</v>
      </c>
      <c r="U87" t="b">
        <f t="shared" si="21"/>
        <v>0</v>
      </c>
    </row>
    <row r="88" spans="1:21" x14ac:dyDescent="0.2">
      <c r="A88">
        <f t="shared" si="31"/>
        <v>0.613854067573534</v>
      </c>
      <c r="B88">
        <f t="shared" si="22"/>
        <v>0.613854067573534</v>
      </c>
      <c r="C88" s="9">
        <f t="shared" si="23"/>
        <v>0.41400000000000026</v>
      </c>
      <c r="D88" s="9">
        <f t="shared" si="24"/>
        <v>1.2274849136955175</v>
      </c>
      <c r="E88" s="9">
        <f t="shared" si="24"/>
        <v>7.5619563298568266</v>
      </c>
      <c r="F88" s="9">
        <f t="shared" si="25"/>
        <v>7.6164723241836594</v>
      </c>
      <c r="G88" s="10">
        <f t="shared" si="26"/>
        <v>8.6666666666666607</v>
      </c>
      <c r="H88" s="5">
        <f t="shared" si="26"/>
        <v>7.5</v>
      </c>
      <c r="I88">
        <f t="shared" si="27"/>
        <v>8.3620348279457133</v>
      </c>
      <c r="J88">
        <f t="shared" si="28"/>
        <v>2.9341347366651092</v>
      </c>
      <c r="K88">
        <f t="shared" si="28"/>
        <v>7.8303563016552609</v>
      </c>
      <c r="L88">
        <f t="shared" si="29"/>
        <v>-9.6382885512090344E-2</v>
      </c>
      <c r="M88">
        <f t="shared" si="30"/>
        <v>-32.431218022577625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0.59625099404548254</v>
      </c>
      <c r="B89">
        <f t="shared" si="22"/>
        <v>0.59625099404548254</v>
      </c>
      <c r="C89" s="9">
        <f t="shared" si="23"/>
        <v>0.42000000000000026</v>
      </c>
      <c r="D89" s="9">
        <f t="shared" si="24"/>
        <v>1.2450879872235689</v>
      </c>
      <c r="E89" s="9">
        <f t="shared" si="24"/>
        <v>7.608354705742352</v>
      </c>
      <c r="F89" s="9">
        <f t="shared" si="25"/>
        <v>7.6651044394540637</v>
      </c>
      <c r="G89" s="10">
        <f t="shared" si="26"/>
        <v>8.6666666666666607</v>
      </c>
      <c r="H89" s="5">
        <f t="shared" si="26"/>
        <v>7.5</v>
      </c>
      <c r="I89">
        <f t="shared" si="27"/>
        <v>8.1798974018787121</v>
      </c>
      <c r="J89">
        <f t="shared" si="28"/>
        <v>2.9335564393520368</v>
      </c>
      <c r="K89">
        <f t="shared" si="28"/>
        <v>7.635768993519795</v>
      </c>
      <c r="L89">
        <f t="shared" si="29"/>
        <v>-9.4264941786861692E-2</v>
      </c>
      <c r="M89">
        <f t="shared" si="30"/>
        <v>-32.419362696969635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0.57865135217832253</v>
      </c>
      <c r="B90">
        <f t="shared" si="22"/>
        <v>0.57865135217832253</v>
      </c>
      <c r="C90" s="9">
        <f t="shared" si="23"/>
        <v>0.42600000000000027</v>
      </c>
      <c r="D90" s="9">
        <f t="shared" si="24"/>
        <v>1.262687629090729</v>
      </c>
      <c r="E90" s="9">
        <f t="shared" si="24"/>
        <v>7.6535857711749253</v>
      </c>
      <c r="F90" s="9">
        <f t="shared" si="25"/>
        <v>7.7126246761971764</v>
      </c>
      <c r="G90" s="10">
        <f t="shared" si="26"/>
        <v>8.6666666666666607</v>
      </c>
      <c r="H90" s="5">
        <f t="shared" si="26"/>
        <v>7.5</v>
      </c>
      <c r="I90">
        <f t="shared" si="27"/>
        <v>7.9984172694334985</v>
      </c>
      <c r="J90">
        <f t="shared" si="28"/>
        <v>2.9329908497013157</v>
      </c>
      <c r="K90">
        <f t="shared" si="28"/>
        <v>7.4412528173379773</v>
      </c>
      <c r="L90">
        <f t="shared" si="29"/>
        <v>-9.2155798023057595E-2</v>
      </c>
      <c r="M90">
        <f t="shared" si="30"/>
        <v>-32.407807272785369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0.56105506588447907</v>
      </c>
      <c r="B91">
        <f t="shared" si="22"/>
        <v>0.56105506588447907</v>
      </c>
      <c r="C91" s="9">
        <f t="shared" si="23"/>
        <v>0.43200000000000027</v>
      </c>
      <c r="D91" s="9">
        <f t="shared" si="24"/>
        <v>1.2802839153845724</v>
      </c>
      <c r="E91" s="9">
        <f t="shared" si="24"/>
        <v>7.6976499475480429</v>
      </c>
      <c r="F91" s="9">
        <f t="shared" si="25"/>
        <v>7.7590338774966456</v>
      </c>
      <c r="G91" s="10">
        <f t="shared" si="26"/>
        <v>8.6666666666666607</v>
      </c>
      <c r="H91" s="5">
        <f t="shared" si="26"/>
        <v>7.5</v>
      </c>
      <c r="I91">
        <f t="shared" si="27"/>
        <v>7.8176332061112124</v>
      </c>
      <c r="J91">
        <f t="shared" si="28"/>
        <v>2.9324379149131774</v>
      </c>
      <c r="K91">
        <f t="shared" si="28"/>
        <v>7.2468059737012647</v>
      </c>
      <c r="L91">
        <f t="shared" si="29"/>
        <v>-9.005586771719172E-2</v>
      </c>
      <c r="M91">
        <f t="shared" si="30"/>
        <v>-32.396551139726043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0.54346205940061898</v>
      </c>
      <c r="B92">
        <f t="shared" si="22"/>
        <v>0.54346205940061898</v>
      </c>
      <c r="C92" s="9">
        <f t="shared" si="23"/>
        <v>0.43800000000000028</v>
      </c>
      <c r="D92" s="9">
        <f t="shared" si="24"/>
        <v>1.2978769218684325</v>
      </c>
      <c r="E92" s="9">
        <f t="shared" si="24"/>
        <v>7.7405476454697357</v>
      </c>
      <c r="F92" s="9">
        <f t="shared" si="25"/>
        <v>7.804332866431106</v>
      </c>
      <c r="G92" s="10">
        <f t="shared" si="26"/>
        <v>8.6666666666666607</v>
      </c>
      <c r="H92" s="5">
        <f t="shared" si="26"/>
        <v>7.5</v>
      </c>
      <c r="I92">
        <f t="shared" si="27"/>
        <v>7.6375876629581212</v>
      </c>
      <c r="J92">
        <f t="shared" si="28"/>
        <v>2.9318975797068743</v>
      </c>
      <c r="K92">
        <f t="shared" si="28"/>
        <v>7.0524266668629085</v>
      </c>
      <c r="L92">
        <f t="shared" si="29"/>
        <v>-8.7965606641411148E-2</v>
      </c>
      <c r="M92">
        <f t="shared" si="30"/>
        <v>-32.38559367719342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0.52587225730329723</v>
      </c>
      <c r="B93">
        <f t="shared" si="22"/>
        <v>0.52587225730329723</v>
      </c>
      <c r="C93" s="9">
        <f t="shared" si="23"/>
        <v>0.44400000000000028</v>
      </c>
      <c r="D93" s="9">
        <f t="shared" si="24"/>
        <v>1.3154667239657543</v>
      </c>
      <c r="E93" s="9">
        <f t="shared" si="24"/>
        <v>7.7822792647847239</v>
      </c>
      <c r="F93" s="9">
        <f t="shared" si="25"/>
        <v>7.8485224461458145</v>
      </c>
      <c r="G93" s="10">
        <f t="shared" si="26"/>
        <v>8.6666666666666607</v>
      </c>
      <c r="H93" s="5">
        <f t="shared" si="26"/>
        <v>7.5</v>
      </c>
      <c r="I93">
        <f t="shared" si="27"/>
        <v>7.458327170411116</v>
      </c>
      <c r="J93">
        <f t="shared" si="28"/>
        <v>2.9313697860670258</v>
      </c>
      <c r="K93">
        <f t="shared" si="28"/>
        <v>6.8581131047997479</v>
      </c>
      <c r="L93">
        <f t="shared" si="29"/>
        <v>-8.5885517474886375E-2</v>
      </c>
      <c r="M93">
        <f t="shared" si="30"/>
        <v>-32.374934251184087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0.50828558452620953</v>
      </c>
      <c r="B94">
        <f t="shared" si="22"/>
        <v>0.50828558452620953</v>
      </c>
      <c r="C94" s="9">
        <f t="shared" si="23"/>
        <v>0.45000000000000029</v>
      </c>
      <c r="D94" s="9">
        <f t="shared" si="24"/>
        <v>1.333053396742842</v>
      </c>
      <c r="E94" s="9">
        <f t="shared" si="24"/>
        <v>7.8228451945970008</v>
      </c>
      <c r="F94" s="9">
        <f t="shared" si="25"/>
        <v>7.8916033999260389</v>
      </c>
      <c r="G94" s="10">
        <f t="shared" si="26"/>
        <v>8.6666666666666607</v>
      </c>
      <c r="H94" s="5">
        <f t="shared" si="26"/>
        <v>7.5</v>
      </c>
      <c r="I94">
        <f t="shared" si="27"/>
        <v>7.2799027932306348</v>
      </c>
      <c r="J94">
        <f t="shared" si="28"/>
        <v>2.9308544729621766</v>
      </c>
      <c r="K94">
        <f t="shared" si="28"/>
        <v>6.6638634992926438</v>
      </c>
      <c r="L94">
        <f t="shared" si="29"/>
        <v>-8.3816155021179839E-2</v>
      </c>
      <c r="M94">
        <f t="shared" si="30"/>
        <v>-32.364572210680997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0.49070196637922692</v>
      </c>
      <c r="B95">
        <f t="shared" si="22"/>
        <v>0.49070196637922692</v>
      </c>
      <c r="C95" s="9">
        <f t="shared" si="23"/>
        <v>0.45600000000000029</v>
      </c>
      <c r="D95" s="9">
        <f t="shared" si="24"/>
        <v>1.3506370148898246</v>
      </c>
      <c r="E95" s="9">
        <f t="shared" si="24"/>
        <v>7.8622458132929642</v>
      </c>
      <c r="F95" s="9">
        <f t="shared" si="25"/>
        <v>7.9335764912724436</v>
      </c>
      <c r="G95" s="10">
        <f t="shared" si="26"/>
        <v>8.6666666666666607</v>
      </c>
      <c r="H95" s="5">
        <f t="shared" si="26"/>
        <v>7.5</v>
      </c>
      <c r="I95">
        <f t="shared" si="27"/>
        <v>7.1023706435595342</v>
      </c>
      <c r="J95">
        <f t="shared" si="28"/>
        <v>2.9303515760320495</v>
      </c>
      <c r="K95">
        <f t="shared" si="28"/>
        <v>6.4696760660285575</v>
      </c>
      <c r="L95">
        <f t="shared" si="29"/>
        <v>-8.1758132092297806E-2</v>
      </c>
      <c r="M95">
        <f t="shared" si="30"/>
        <v>-32.354506883449453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0.47312132856941225</v>
      </c>
      <c r="B96">
        <f t="shared" si="22"/>
        <v>0.47312132856941225</v>
      </c>
      <c r="C96" s="9">
        <f t="shared" si="23"/>
        <v>0.4620000000000003</v>
      </c>
      <c r="D96" s="9">
        <f t="shared" si="24"/>
        <v>1.3682176526996392</v>
      </c>
      <c r="E96" s="9">
        <f t="shared" si="24"/>
        <v>7.9004814885652337</v>
      </c>
      <c r="F96" s="9">
        <f t="shared" si="25"/>
        <v>7.9744424639788436</v>
      </c>
      <c r="G96" s="10">
        <f t="shared" si="26"/>
        <v>8.6666666666666607</v>
      </c>
      <c r="H96" s="5">
        <f t="shared" si="26"/>
        <v>7.5</v>
      </c>
      <c r="I96">
        <f t="shared" si="27"/>
        <v>6.9257924601232217</v>
      </c>
      <c r="J96">
        <f t="shared" si="28"/>
        <v>2.9298610272394958</v>
      </c>
      <c r="K96">
        <f t="shared" si="28"/>
        <v>6.2755490247278605</v>
      </c>
      <c r="L96">
        <f t="shared" si="29"/>
        <v>-7.9712126151324225E-2</v>
      </c>
      <c r="M96">
        <f t="shared" si="30"/>
        <v>-32.34473757112611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0.45554359722424609</v>
      </c>
      <c r="B97">
        <f t="shared" si="22"/>
        <v>0.45554359722424609</v>
      </c>
      <c r="C97" s="9">
        <f t="shared" si="23"/>
        <v>0.4680000000000003</v>
      </c>
      <c r="D97" s="9">
        <f t="shared" si="24"/>
        <v>1.3857953840448054</v>
      </c>
      <c r="E97" s="9">
        <f t="shared" si="24"/>
        <v>7.9375525774373203</v>
      </c>
      <c r="F97" s="9">
        <f t="shared" si="25"/>
        <v>8.0142020422126254</v>
      </c>
      <c r="G97" s="10">
        <f t="shared" si="26"/>
        <v>8.6666666666666607</v>
      </c>
      <c r="H97" s="5">
        <f t="shared" si="26"/>
        <v>7.5</v>
      </c>
      <c r="I97">
        <f t="shared" si="27"/>
        <v>6.7502362626752337</v>
      </c>
      <c r="J97">
        <f t="shared" si="28"/>
        <v>2.9293827544825879</v>
      </c>
      <c r="K97">
        <f t="shared" si="28"/>
        <v>6.0814805993011039</v>
      </c>
      <c r="L97">
        <f t="shared" si="29"/>
        <v>-7.7678886818014659E-2</v>
      </c>
      <c r="M97">
        <f t="shared" si="30"/>
        <v>-32.335263543467029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0.43796869891731327</v>
      </c>
      <c r="B98">
        <f t="shared" si="22"/>
        <v>0.43796869891731327</v>
      </c>
      <c r="C98" s="9">
        <f t="shared" si="23"/>
        <v>0.47400000000000031</v>
      </c>
      <c r="D98" s="9">
        <f t="shared" si="24"/>
        <v>1.4033702823517382</v>
      </c>
      <c r="E98" s="9">
        <f t="shared" si="24"/>
        <v>7.9734594262893443</v>
      </c>
      <c r="F98" s="9">
        <f t="shared" si="25"/>
        <v>8.0528559305983283</v>
      </c>
      <c r="G98" s="10">
        <f t="shared" si="26"/>
        <v>8.6666666666666607</v>
      </c>
      <c r="H98" s="5">
        <f t="shared" si="26"/>
        <v>7.5</v>
      </c>
      <c r="I98">
        <f t="shared" si="27"/>
        <v>6.5757770919923662</v>
      </c>
      <c r="J98">
        <f t="shared" si="28"/>
        <v>2.92891668116168</v>
      </c>
      <c r="K98">
        <f t="shared" si="28"/>
        <v>5.887469018040302</v>
      </c>
      <c r="L98">
        <f t="shared" si="29"/>
        <v>-7.5659244355475816E-2</v>
      </c>
      <c r="M98">
        <f t="shared" si="30"/>
        <v>-32.326084031593048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0.42039656069674169</v>
      </c>
      <c r="B99">
        <f t="shared" si="22"/>
        <v>0.42039656069674169</v>
      </c>
      <c r="C99" s="9">
        <f t="shared" si="23"/>
        <v>0.48000000000000032</v>
      </c>
      <c r="D99" s="9">
        <f t="shared" si="24"/>
        <v>1.4209424205723098</v>
      </c>
      <c r="E99" s="9">
        <f t="shared" si="24"/>
        <v>8.0082023708850176</v>
      </c>
      <c r="F99" s="9">
        <f t="shared" si="25"/>
        <v>8.090404814304776</v>
      </c>
      <c r="G99" s="10">
        <f t="shared" si="26"/>
        <v>8.6666666666666607</v>
      </c>
      <c r="H99" s="5">
        <f t="shared" si="26"/>
        <v>7.5</v>
      </c>
      <c r="I99">
        <f t="shared" si="27"/>
        <v>6.4024978470252689</v>
      </c>
      <c r="J99">
        <f t="shared" si="28"/>
        <v>2.9284627256955473</v>
      </c>
      <c r="K99">
        <f t="shared" si="28"/>
        <v>5.6935125138507434</v>
      </c>
      <c r="L99">
        <f t="shared" si="29"/>
        <v>-7.3654119270971014E-2</v>
      </c>
      <c r="M99">
        <f t="shared" si="30"/>
        <v>-32.317198220037554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0.40282711011671535</v>
      </c>
      <c r="B100">
        <f t="shared" si="22"/>
        <v>0.40282711011671535</v>
      </c>
      <c r="C100" s="9">
        <f t="shared" si="23"/>
        <v>0.48600000000000032</v>
      </c>
      <c r="D100" s="9">
        <f t="shared" si="24"/>
        <v>1.4385118711523361</v>
      </c>
      <c r="E100" s="9">
        <f t="shared" si="24"/>
        <v>8.0417817364001607</v>
      </c>
      <c r="F100" s="9">
        <f t="shared" si="25"/>
        <v>8.1268493591363544</v>
      </c>
      <c r="G100" s="10">
        <f t="shared" si="26"/>
        <v>8.6666666666666607</v>
      </c>
      <c r="H100" s="5">
        <f t="shared" si="26"/>
        <v>7.5</v>
      </c>
      <c r="I100">
        <f t="shared" si="27"/>
        <v>6.230490232191535</v>
      </c>
      <c r="J100">
        <f t="shared" si="28"/>
        <v>2.9280208009799216</v>
      </c>
      <c r="K100">
        <f t="shared" si="28"/>
        <v>5.4996093245305184</v>
      </c>
      <c r="L100">
        <f t="shared" si="29"/>
        <v>-7.1664533179709639E-2</v>
      </c>
      <c r="M100">
        <f t="shared" si="30"/>
        <v>-32.308605237360801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0.38526027527243301</v>
      </c>
      <c r="B101">
        <f t="shared" si="22"/>
        <v>0.38526027527243301</v>
      </c>
      <c r="C101" s="9">
        <f t="shared" si="23"/>
        <v>0.49200000000000033</v>
      </c>
      <c r="D101" s="9">
        <f t="shared" ref="D101:E116" si="32">D100+$C$7*(J100+J101)/2</f>
        <v>1.4560787059966185</v>
      </c>
      <c r="E101" s="9">
        <f t="shared" si="32"/>
        <v>8.0741978374530721</v>
      </c>
      <c r="F101" s="9">
        <f t="shared" si="25"/>
        <v>8.1621902116290403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6.0598558292166684</v>
      </c>
      <c r="J101">
        <f t="shared" si="28"/>
        <v>2.9275908137808435</v>
      </c>
      <c r="K101">
        <f t="shared" si="28"/>
        <v>5.3057576931063535</v>
      </c>
      <c r="L101">
        <f t="shared" si="29"/>
        <v>-6.9691621096719017E-2</v>
      </c>
      <c r="M101">
        <f t="shared" si="30"/>
        <v>-32.300304145045949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0.36769598483892763</v>
      </c>
      <c r="B102">
        <f t="shared" si="22"/>
        <v>0.36769598483892763</v>
      </c>
      <c r="C102" s="9">
        <f t="shared" si="23"/>
        <v>0.49800000000000033</v>
      </c>
      <c r="D102" s="9">
        <f t="shared" si="32"/>
        <v>1.4736429964301239</v>
      </c>
      <c r="E102" s="9">
        <f t="shared" si="32"/>
        <v>8.1054509781370996</v>
      </c>
      <c r="F102" s="9">
        <f t="shared" si="25"/>
        <v>8.196427999151835</v>
      </c>
      <c r="G102" s="10">
        <f t="shared" si="33"/>
        <v>8.6666666666666607</v>
      </c>
      <c r="H102" s="5">
        <f t="shared" si="33"/>
        <v>7.5</v>
      </c>
      <c r="I102">
        <f t="shared" si="27"/>
        <v>5.8907073093118285</v>
      </c>
      <c r="J102">
        <f t="shared" si="28"/>
        <v>2.9271726640542632</v>
      </c>
      <c r="K102">
        <f t="shared" si="28"/>
        <v>5.1119558682360777</v>
      </c>
      <c r="L102">
        <f t="shared" si="29"/>
        <v>-6.7736645337729856E-2</v>
      </c>
      <c r="M102">
        <f t="shared" si="30"/>
        <v>-32.292293924332171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0.35013416811421805</v>
      </c>
      <c r="B103">
        <f t="shared" si="22"/>
        <v>0.35013416811421805</v>
      </c>
      <c r="C103" s="9">
        <f t="shared" si="23"/>
        <v>0.50400000000000034</v>
      </c>
      <c r="D103" s="9">
        <f t="shared" si="32"/>
        <v>1.4912048131548334</v>
      </c>
      <c r="E103" s="9">
        <f t="shared" si="32"/>
        <v>8.1355414520558789</v>
      </c>
      <c r="F103" s="9">
        <f t="shared" si="25"/>
        <v>8.2295633300145106</v>
      </c>
      <c r="G103" s="10">
        <f t="shared" si="33"/>
        <v>8.6666666666666607</v>
      </c>
      <c r="H103" s="5">
        <f t="shared" si="33"/>
        <v>7.5</v>
      </c>
      <c r="I103">
        <f t="shared" si="27"/>
        <v>5.7231698027109577</v>
      </c>
      <c r="J103">
        <f t="shared" si="28"/>
        <v>2.9267662441822369</v>
      </c>
      <c r="K103">
        <f t="shared" si="28"/>
        <v>4.918202104690085</v>
      </c>
      <c r="L103">
        <f t="shared" si="29"/>
        <v>-6.5801011224112235E-2</v>
      </c>
      <c r="M103">
        <f t="shared" si="30"/>
        <v>-32.284573460568112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0.33257475506732659</v>
      </c>
      <c r="B104">
        <f t="shared" si="22"/>
        <v>0.33257475506732659</v>
      </c>
      <c r="C104" s="9">
        <f t="shared" si="23"/>
        <v>0.51000000000000034</v>
      </c>
      <c r="D104" s="9">
        <f t="shared" si="32"/>
        <v>1.5087642262017249</v>
      </c>
      <c r="E104" s="9">
        <f t="shared" si="32"/>
        <v>8.1644695423617293</v>
      </c>
      <c r="F104" s="9">
        <f t="shared" si="25"/>
        <v>8.2615967935825143</v>
      </c>
      <c r="G104" s="10">
        <f t="shared" si="33"/>
        <v>8.6666666666666607</v>
      </c>
      <c r="H104" s="5">
        <f t="shared" si="33"/>
        <v>7.5</v>
      </c>
      <c r="I104">
        <f t="shared" si="27"/>
        <v>5.557382443496782</v>
      </c>
      <c r="J104">
        <f t="shared" si="28"/>
        <v>2.926371438114892</v>
      </c>
      <c r="K104">
        <f t="shared" si="28"/>
        <v>4.7244946639266763</v>
      </c>
      <c r="L104">
        <f t="shared" si="29"/>
        <v>-6.3886284797245951E-2</v>
      </c>
      <c r="M104">
        <f t="shared" si="30"/>
        <v>-32.277141524582788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0.31501767639176359</v>
      </c>
      <c r="B105">
        <f t="shared" si="22"/>
        <v>0.31501767639176359</v>
      </c>
      <c r="C105" s="9">
        <f t="shared" si="23"/>
        <v>0.51600000000000035</v>
      </c>
      <c r="D105" s="9">
        <f t="shared" si="32"/>
        <v>1.5263213048772879</v>
      </c>
      <c r="E105" s="9">
        <f t="shared" si="32"/>
        <v>8.192235521797846</v>
      </c>
      <c r="F105" s="9">
        <f t="shared" si="25"/>
        <v>8.2925289604001637</v>
      </c>
      <c r="G105" s="10">
        <f t="shared" si="33"/>
        <v>8.6666666666666607</v>
      </c>
      <c r="H105" s="5">
        <f t="shared" si="33"/>
        <v>7.5</v>
      </c>
      <c r="I105">
        <f t="shared" si="27"/>
        <v>5.3935001079607723</v>
      </c>
      <c r="J105">
        <f t="shared" si="28"/>
        <v>2.9259881204061085</v>
      </c>
      <c r="K105">
        <f t="shared" si="28"/>
        <v>4.5308318147791793</v>
      </c>
      <c r="L105">
        <f t="shared" si="29"/>
        <v>-6.1994212751260061E-2</v>
      </c>
      <c r="M105">
        <f t="shared" si="30"/>
        <v>-32.269996750467534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0.29746286356515639</v>
      </c>
      <c r="B106">
        <f t="shared" si="22"/>
        <v>0.29746286356515639</v>
      </c>
      <c r="C106" s="9">
        <f t="shared" si="23"/>
        <v>0.52200000000000035</v>
      </c>
      <c r="D106" s="9">
        <f t="shared" si="32"/>
        <v>1.5438761177038951</v>
      </c>
      <c r="E106" s="9">
        <f t="shared" si="32"/>
        <v>8.2188396527450127</v>
      </c>
      <c r="F106" s="9">
        <f t="shared" si="25"/>
        <v>8.3223603823233923</v>
      </c>
      <c r="G106" s="10">
        <f t="shared" si="33"/>
        <v>8.6666666666666607</v>
      </c>
      <c r="H106" s="5">
        <f t="shared" si="33"/>
        <v>7.5</v>
      </c>
      <c r="I106">
        <f t="shared" si="27"/>
        <v>5.2316953640805899</v>
      </c>
      <c r="J106">
        <f t="shared" si="28"/>
        <v>2.9256161551296009</v>
      </c>
      <c r="K106">
        <f t="shared" si="28"/>
        <v>4.3372118342763741</v>
      </c>
      <c r="L106">
        <f t="shared" si="29"/>
        <v>-6.0126744785405521E-2</v>
      </c>
      <c r="M106">
        <f t="shared" si="30"/>
        <v>-32.263137609040932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0.27991024891578498</v>
      </c>
      <c r="B107">
        <f t="shared" si="22"/>
        <v>0.27991024891578498</v>
      </c>
      <c r="C107" s="9">
        <f t="shared" si="23"/>
        <v>0.52800000000000036</v>
      </c>
      <c r="D107" s="9">
        <f t="shared" si="32"/>
        <v>1.5614287323532665</v>
      </c>
      <c r="E107" s="9">
        <f t="shared" si="32"/>
        <v>8.2442821872737078</v>
      </c>
      <c r="F107" s="9">
        <f t="shared" si="25"/>
        <v>8.351091592663483</v>
      </c>
      <c r="G107" s="10">
        <f t="shared" si="33"/>
        <v>8.6666666666666607</v>
      </c>
      <c r="H107" s="5">
        <f t="shared" si="33"/>
        <v>7.5</v>
      </c>
      <c r="I107">
        <f t="shared" si="27"/>
        <v>5.0721606475086638</v>
      </c>
      <c r="J107">
        <f t="shared" si="28"/>
        <v>2.9252553946608884</v>
      </c>
      <c r="K107">
        <f t="shared" si="28"/>
        <v>4.1436330086221282</v>
      </c>
      <c r="L107">
        <f t="shared" si="29"/>
        <v>-5.8286058552106716E-2</v>
      </c>
      <c r="M107">
        <f t="shared" si="30"/>
        <v>-32.256562376126134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0.26235976569687369</v>
      </c>
      <c r="B108">
        <f t="shared" si="22"/>
        <v>0.26235976569687369</v>
      </c>
      <c r="C108" s="9">
        <f t="shared" si="23"/>
        <v>0.53400000000000036</v>
      </c>
      <c r="D108" s="9">
        <f t="shared" si="32"/>
        <v>1.5789792155721778</v>
      </c>
      <c r="E108" s="9">
        <f t="shared" si="32"/>
        <v>8.2685633672026704</v>
      </c>
      <c r="F108" s="9">
        <f t="shared" si="25"/>
        <v>8.3787231063435019</v>
      </c>
      <c r="G108" s="10">
        <f t="shared" si="33"/>
        <v>8.6666666666666607</v>
      </c>
      <c r="H108" s="5">
        <f t="shared" si="33"/>
        <v>7.5</v>
      </c>
      <c r="I108">
        <f t="shared" si="27"/>
        <v>4.9151106749758373</v>
      </c>
      <c r="J108">
        <f t="shared" si="28"/>
        <v>2.9249056783095759</v>
      </c>
      <c r="K108">
        <f t="shared" si="28"/>
        <v>3.9500936343653716</v>
      </c>
      <c r="L108">
        <f t="shared" si="29"/>
        <v>-5.6474587325121769E-2</v>
      </c>
      <c r="M108">
        <f t="shared" si="30"/>
        <v>-32.250269094607283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0.24481134816958816</v>
      </c>
      <c r="B109">
        <f t="shared" si="22"/>
        <v>0.24481134816958816</v>
      </c>
      <c r="C109" s="9">
        <f t="shared" si="23"/>
        <v>0.54000000000000037</v>
      </c>
      <c r="D109" s="9">
        <f t="shared" si="32"/>
        <v>1.5965276330994633</v>
      </c>
      <c r="E109" s="9">
        <f t="shared" si="32"/>
        <v>8.2916834241651589</v>
      </c>
      <c r="F109" s="9">
        <f t="shared" si="25"/>
        <v>8.4052554200694338</v>
      </c>
      <c r="G109" s="10">
        <f t="shared" si="33"/>
        <v>8.6666666666666607</v>
      </c>
      <c r="H109" s="5">
        <f t="shared" si="33"/>
        <v>7.5</v>
      </c>
      <c r="I109">
        <f t="shared" si="27"/>
        <v>4.7607850981680997</v>
      </c>
      <c r="J109">
        <f t="shared" si="28"/>
        <v>2.9245668307856252</v>
      </c>
      <c r="K109">
        <f t="shared" si="28"/>
        <v>3.7565920197977278</v>
      </c>
      <c r="L109">
        <f t="shared" si="29"/>
        <v>-5.4695050422111376E-2</v>
      </c>
      <c r="M109">
        <f t="shared" si="30"/>
        <v>-32.244255529049731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0.22726493169578199</v>
      </c>
      <c r="B110">
        <f t="shared" si="22"/>
        <v>0.22726493169578199</v>
      </c>
      <c r="C110" s="9">
        <f t="shared" si="23"/>
        <v>0.54600000000000037</v>
      </c>
      <c r="D110" s="9">
        <f t="shared" si="32"/>
        <v>1.6140740495732695</v>
      </c>
      <c r="E110" s="9">
        <f t="shared" si="32"/>
        <v>8.3136425796844229</v>
      </c>
      <c r="F110" s="9">
        <f t="shared" si="25"/>
        <v>8.4306890125183127</v>
      </c>
      <c r="G110" s="10">
        <f t="shared" si="33"/>
        <v>8.6666666666666607</v>
      </c>
      <c r="H110" s="5">
        <f t="shared" si="33"/>
        <v>7.5</v>
      </c>
      <c r="I110">
        <f t="shared" si="27"/>
        <v>4.6094513885213475</v>
      </c>
      <c r="J110">
        <f t="shared" si="28"/>
        <v>2.9242386604830926</v>
      </c>
      <c r="K110">
        <f t="shared" si="28"/>
        <v>3.5631264866234296</v>
      </c>
      <c r="L110">
        <f t="shared" si="29"/>
        <v>-5.2950486271090044E-2</v>
      </c>
      <c r="M110">
        <f t="shared" si="30"/>
        <v>-32.238519111473941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0.20972045284163632</v>
      </c>
      <c r="B111">
        <f t="shared" si="22"/>
        <v>0.20972045284163632</v>
      </c>
      <c r="C111" s="9">
        <f t="shared" si="23"/>
        <v>0.55200000000000038</v>
      </c>
      <c r="D111" s="9">
        <f t="shared" si="32"/>
        <v>1.6316185284274152</v>
      </c>
      <c r="E111" s="9">
        <f t="shared" si="32"/>
        <v>8.3344410452601565</v>
      </c>
      <c r="F111" s="9">
        <f t="shared" si="25"/>
        <v>8.4550243445460573</v>
      </c>
      <c r="G111" s="10">
        <f t="shared" si="33"/>
        <v>8.6666666666666607</v>
      </c>
      <c r="H111" s="5">
        <f t="shared" si="33"/>
        <v>7.5</v>
      </c>
      <c r="I111">
        <f t="shared" si="27"/>
        <v>4.461407924171775</v>
      </c>
      <c r="J111">
        <f t="shared" si="28"/>
        <v>2.9239209575654659</v>
      </c>
      <c r="K111">
        <f t="shared" si="28"/>
        <v>3.3696953719545859</v>
      </c>
      <c r="L111">
        <f t="shared" si="29"/>
        <v>-5.124428778975948E-2</v>
      </c>
      <c r="M111">
        <f t="shared" si="30"/>
        <v>-32.233056876677004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0.19217784949342365</v>
      </c>
      <c r="B112">
        <f t="shared" si="22"/>
        <v>0.19217784949342365</v>
      </c>
      <c r="C112" s="9">
        <f t="shared" si="23"/>
        <v>0.55800000000000038</v>
      </c>
      <c r="D112" s="9">
        <f t="shared" si="32"/>
        <v>1.6491611317756278</v>
      </c>
      <c r="E112" s="9">
        <f t="shared" si="32"/>
        <v>8.3540790224681043</v>
      </c>
      <c r="F112" s="9">
        <f t="shared" si="25"/>
        <v>8.4782618594182004</v>
      </c>
      <c r="G112" s="10">
        <f t="shared" si="33"/>
        <v>8.6666666666666607</v>
      </c>
      <c r="H112" s="5">
        <f t="shared" si="33"/>
        <v>7.5</v>
      </c>
      <c r="I112">
        <f t="shared" si="27"/>
        <v>4.3169872222257375</v>
      </c>
      <c r="J112">
        <f t="shared" si="28"/>
        <v>2.9236134918387275</v>
      </c>
      <c r="K112">
        <f t="shared" si="28"/>
        <v>3.1762970306945237</v>
      </c>
      <c r="L112">
        <f t="shared" si="29"/>
        <v>-4.9580239424555167E-2</v>
      </c>
      <c r="M112">
        <f t="shared" si="30"/>
        <v>-32.227865385320236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0.17463706098670095</v>
      </c>
      <c r="B113">
        <f t="shared" si="22"/>
        <v>0.17463706098670095</v>
      </c>
      <c r="C113" s="9">
        <f t="shared" si="23"/>
        <v>0.56400000000000039</v>
      </c>
      <c r="D113" s="9">
        <f t="shared" si="32"/>
        <v>1.6667019202823505</v>
      </c>
      <c r="E113" s="9">
        <f t="shared" si="32"/>
        <v>8.3725567030753361</v>
      </c>
      <c r="F113" s="9">
        <f t="shared" si="25"/>
        <v>8.5004019830671638</v>
      </c>
      <c r="G113" s="10">
        <f t="shared" si="33"/>
        <v>8.6666666666666607</v>
      </c>
      <c r="H113" s="5">
        <f t="shared" si="33"/>
        <v>7.5</v>
      </c>
      <c r="I113">
        <f t="shared" si="27"/>
        <v>4.1765592199066184</v>
      </c>
      <c r="J113">
        <f t="shared" si="28"/>
        <v>2.9233160104021803</v>
      </c>
      <c r="K113">
        <f t="shared" si="28"/>
        <v>2.9829298383826024</v>
      </c>
      <c r="L113">
        <f t="shared" si="29"/>
        <v>-4.7962554741811547E-2</v>
      </c>
      <c r="M113">
        <f t="shared" si="30"/>
        <v>-32.222940632882427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0.15709802825027319</v>
      </c>
      <c r="B114">
        <f t="shared" si="22"/>
        <v>0.15709802825027319</v>
      </c>
      <c r="C114" s="9">
        <f t="shared" si="23"/>
        <v>0.5700000000000004</v>
      </c>
      <c r="D114" s="9">
        <f t="shared" si="32"/>
        <v>1.6842409530187783</v>
      </c>
      <c r="E114" s="9">
        <f t="shared" si="32"/>
        <v>8.3898742691742392</v>
      </c>
      <c r="F114" s="9">
        <f t="shared" si="25"/>
        <v>8.5214451243803886</v>
      </c>
      <c r="G114" s="10">
        <f t="shared" si="33"/>
        <v>8.6666666666666607</v>
      </c>
      <c r="H114" s="5">
        <f t="shared" si="33"/>
        <v>7.5</v>
      </c>
      <c r="I114">
        <f t="shared" si="27"/>
        <v>4.0405344541445896</v>
      </c>
      <c r="J114">
        <f t="shared" si="28"/>
        <v>2.9230282350737293</v>
      </c>
      <c r="K114">
        <f t="shared" si="28"/>
        <v>2.7895921945853077</v>
      </c>
      <c r="L114">
        <f t="shared" si="29"/>
        <v>-4.6395912844087957E-2</v>
      </c>
      <c r="M114">
        <f t="shared" si="30"/>
        <v>-32.218277942572549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0.13956069396626192</v>
      </c>
      <c r="B115">
        <f t="shared" si="22"/>
        <v>0.13956069396626192</v>
      </c>
      <c r="C115" s="9">
        <f t="shared" si="23"/>
        <v>0.5760000000000004</v>
      </c>
      <c r="D115" s="9">
        <f t="shared" si="32"/>
        <v>1.7017782873027896</v>
      </c>
      <c r="E115" s="9">
        <f t="shared" si="32"/>
        <v>8.4060318933387848</v>
      </c>
      <c r="F115" s="9">
        <f t="shared" si="25"/>
        <v>8.5413916755243076</v>
      </c>
      <c r="G115" s="10">
        <f t="shared" si="33"/>
        <v>8.6666666666666607</v>
      </c>
      <c r="H115" s="5">
        <f t="shared" si="33"/>
        <v>7.5</v>
      </c>
      <c r="I115">
        <f t="shared" si="27"/>
        <v>3.9093669182380015</v>
      </c>
      <c r="J115">
        <f t="shared" si="28"/>
        <v>2.922749859596665</v>
      </c>
      <c r="K115">
        <f t="shared" si="28"/>
        <v>2.5962825269298726</v>
      </c>
      <c r="L115">
        <f t="shared" si="29"/>
        <v>-4.4885491071081481E-2</v>
      </c>
      <c r="M115">
        <f t="shared" si="30"/>
        <v>-32.213871840485382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0.12202500274752115</v>
      </c>
      <c r="B116">
        <f t="shared" si="22"/>
        <v>0.12202500274752115</v>
      </c>
      <c r="C116" s="9">
        <f t="shared" si="23"/>
        <v>0.58200000000000041</v>
      </c>
      <c r="D116" s="9">
        <f t="shared" si="32"/>
        <v>1.7193139785215303</v>
      </c>
      <c r="E116" s="9">
        <f t="shared" si="32"/>
        <v>8.4210297388072348</v>
      </c>
      <c r="F116" s="9">
        <f t="shared" si="25"/>
        <v>8.5602420123098497</v>
      </c>
      <c r="G116" s="10">
        <f t="shared" si="33"/>
        <v>8.6666666666666607</v>
      </c>
      <c r="H116" s="5">
        <f t="shared" si="33"/>
        <v>7.5</v>
      </c>
      <c r="I116">
        <f t="shared" si="27"/>
        <v>3.7835562849761208</v>
      </c>
      <c r="J116">
        <f t="shared" si="28"/>
        <v>2.9224805466502386</v>
      </c>
      <c r="K116">
        <f t="shared" si="28"/>
        <v>2.4029992958869602</v>
      </c>
      <c r="L116">
        <f t="shared" si="29"/>
        <v>-4.3436990421211387E-2</v>
      </c>
      <c r="M116">
        <f t="shared" si="30"/>
        <v>-32.209715911785025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0.10449090133344741</v>
      </c>
      <c r="B117">
        <f t="shared" si="22"/>
        <v>0.10449090133344741</v>
      </c>
      <c r="C117" s="9">
        <f t="shared" si="23"/>
        <v>0.58800000000000041</v>
      </c>
      <c r="D117" s="9">
        <f t="shared" ref="D117:E132" si="34">D116+$C$7*(J116+J117)/2</f>
        <v>1.7368480799356041</v>
      </c>
      <c r="E117" s="9">
        <f t="shared" si="34"/>
        <v>8.4348679596961453</v>
      </c>
      <c r="F117" s="9">
        <f t="shared" si="25"/>
        <v>8.5779964946060581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3.6636490794396988</v>
      </c>
      <c r="J117">
        <f t="shared" si="28"/>
        <v>2.9222199247077114</v>
      </c>
      <c r="K117">
        <f t="shared" si="28"/>
        <v>2.2097410004162499</v>
      </c>
      <c r="L117">
        <f t="shared" si="29"/>
        <v>-4.2056648912679746E-2</v>
      </c>
      <c r="M117">
        <f t="shared" si="30"/>
        <v>-32.205802637664839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8.6958338804881574E-2</v>
      </c>
      <c r="B118">
        <f t="shared" si="22"/>
        <v>8.6958338804881574E-2</v>
      </c>
      <c r="C118" s="9">
        <f t="shared" si="23"/>
        <v>0.59400000000000042</v>
      </c>
      <c r="D118" s="9">
        <f t="shared" si="34"/>
        <v>1.7543806424641699</v>
      </c>
      <c r="E118" s="9">
        <f t="shared" si="34"/>
        <v>8.4475467012511647</v>
      </c>
      <c r="F118" s="9">
        <f t="shared" si="25"/>
        <v>8.5946554668091917</v>
      </c>
      <c r="G118" s="10">
        <f t="shared" si="35"/>
        <v>8.6666666666666607</v>
      </c>
      <c r="H118" s="5">
        <f t="shared" si="35"/>
        <v>7.5</v>
      </c>
      <c r="I118">
        <f t="shared" si="27"/>
        <v>3.5502382679470834</v>
      </c>
      <c r="J118">
        <f t="shared" si="28"/>
        <v>2.9219675848142352</v>
      </c>
      <c r="K118">
        <f t="shared" si="28"/>
        <v>2.016506184590261</v>
      </c>
      <c r="L118">
        <f t="shared" si="29"/>
        <v>-4.0751236764660533E-2</v>
      </c>
      <c r="M118">
        <f t="shared" si="30"/>
        <v>-32.20212321443698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6.9427266818257838E-2</v>
      </c>
      <c r="B119">
        <f t="shared" si="22"/>
        <v>6.9427266818257838E-2</v>
      </c>
      <c r="C119" s="9">
        <f t="shared" si="23"/>
        <v>0.60000000000000042</v>
      </c>
      <c r="D119" s="9">
        <f t="shared" si="34"/>
        <v>1.7719117144507937</v>
      </c>
      <c r="E119" s="9">
        <f t="shared" si="34"/>
        <v>8.4590661001408467</v>
      </c>
      <c r="F119" s="9">
        <f t="shared" si="25"/>
        <v>8.6102192583754977</v>
      </c>
      <c r="G119" s="10">
        <f t="shared" si="35"/>
        <v>8.6666666666666607</v>
      </c>
      <c r="H119" s="5">
        <f t="shared" si="35"/>
        <v>7.5</v>
      </c>
      <c r="I119">
        <f t="shared" si="27"/>
        <v>3.4439606165956396</v>
      </c>
      <c r="J119">
        <f t="shared" si="28"/>
        <v>2.9217230773936471</v>
      </c>
      <c r="K119">
        <f t="shared" si="28"/>
        <v>1.8232934453036391</v>
      </c>
      <c r="L119">
        <f t="shared" si="29"/>
        <v>-3.9528025984468543E-2</v>
      </c>
      <c r="M119">
        <f t="shared" si="30"/>
        <v>-32.198667358532681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5.1897639858363709E-2</v>
      </c>
      <c r="B120">
        <f t="shared" si="22"/>
        <v>5.1897639858363709E-2</v>
      </c>
      <c r="C120" s="9">
        <f t="shared" si="23"/>
        <v>0.60600000000000043</v>
      </c>
      <c r="D120" s="9">
        <f t="shared" si="34"/>
        <v>1.7894413414106878</v>
      </c>
      <c r="E120" s="9">
        <f t="shared" si="34"/>
        <v>8.4694262848002158</v>
      </c>
      <c r="F120" s="9">
        <f t="shared" si="25"/>
        <v>8.6246881844265637</v>
      </c>
      <c r="G120" s="10">
        <f t="shared" si="35"/>
        <v>8.6666666666666607</v>
      </c>
      <c r="H120" s="5">
        <f t="shared" si="35"/>
        <v>7.5</v>
      </c>
      <c r="I120">
        <f t="shared" si="27"/>
        <v>3.3454910889616696</v>
      </c>
      <c r="J120">
        <f t="shared" si="28"/>
        <v>2.9214859092377403</v>
      </c>
      <c r="K120">
        <f t="shared" si="28"/>
        <v>1.630101441152443</v>
      </c>
      <c r="L120">
        <f t="shared" si="29"/>
        <v>-3.839472598656031E-2</v>
      </c>
      <c r="M120">
        <f t="shared" si="30"/>
        <v>-32.195423104580257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3.4369415508004986E-2</v>
      </c>
      <c r="B121">
        <f t="shared" si="22"/>
        <v>3.4369415508004986E-2</v>
      </c>
      <c r="C121" s="9">
        <f t="shared" si="23"/>
        <v>0.61200000000000043</v>
      </c>
      <c r="D121" s="9">
        <f t="shared" si="34"/>
        <v>1.8069695657610465</v>
      </c>
      <c r="E121" s="9">
        <f t="shared" si="34"/>
        <v>8.4786273758312483</v>
      </c>
      <c r="F121" s="9">
        <f t="shared" si="25"/>
        <v>8.6380625464366307</v>
      </c>
      <c r="G121" s="10">
        <f t="shared" si="35"/>
        <v>8.6666666666666607</v>
      </c>
      <c r="H121" s="5">
        <f t="shared" si="35"/>
        <v>7.5</v>
      </c>
      <c r="I121">
        <f t="shared" si="27"/>
        <v>3.2555335363108044</v>
      </c>
      <c r="J121">
        <f t="shared" si="28"/>
        <v>2.921255540881821</v>
      </c>
      <c r="K121">
        <f t="shared" si="28"/>
        <v>1.4369289025249614</v>
      </c>
      <c r="L121">
        <f t="shared" si="29"/>
        <v>-3.7359376686128196E-2</v>
      </c>
      <c r="M121">
        <f t="shared" si="30"/>
        <v>-32.192376608067782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1.6842554731494319E-2</v>
      </c>
      <c r="B122">
        <f t="shared" si="22"/>
        <v>1.6842554731494319E-2</v>
      </c>
      <c r="C122" s="9">
        <f t="shared" si="23"/>
        <v>0.61800000000000044</v>
      </c>
      <c r="D122" s="9">
        <f t="shared" si="34"/>
        <v>1.8244964265375572</v>
      </c>
      <c r="E122" s="9">
        <f t="shared" si="34"/>
        <v>8.4866694864674521</v>
      </c>
      <c r="F122" s="9">
        <f t="shared" si="25"/>
        <v>8.6503426330112507</v>
      </c>
      <c r="G122" s="10">
        <f t="shared" si="35"/>
        <v>8.6666666666666607</v>
      </c>
      <c r="H122" s="5">
        <f t="shared" si="35"/>
        <v>7.5</v>
      </c>
      <c r="I122">
        <f t="shared" si="27"/>
        <v>3.174807035428719</v>
      </c>
      <c r="J122">
        <f t="shared" si="28"/>
        <v>2.9210313846217044</v>
      </c>
      <c r="K122">
        <f t="shared" si="28"/>
        <v>1.2437746428765548</v>
      </c>
      <c r="L122">
        <f t="shared" si="29"/>
        <v>-3.64301916805626E-2</v>
      </c>
      <c r="M122">
        <f t="shared" si="30"/>
        <v>-32.189511969123636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6.8297783278570279E-4</v>
      </c>
      <c r="B123">
        <f t="shared" si="22"/>
        <v>6.8297783278570279E-4</v>
      </c>
      <c r="C123" s="9">
        <f t="shared" si="23"/>
        <v>0.62400000000000044</v>
      </c>
      <c r="D123" s="9">
        <f t="shared" si="34"/>
        <v>1.8420219591018372</v>
      </c>
      <c r="E123" s="9">
        <f t="shared" si="34"/>
        <v>8.4935527231092678</v>
      </c>
      <c r="F123" s="9">
        <f t="shared" si="25"/>
        <v>8.6615287207662526</v>
      </c>
      <c r="G123" s="10">
        <f t="shared" si="35"/>
        <v>8.6666666666666607</v>
      </c>
      <c r="H123" s="5">
        <f t="shared" si="35"/>
        <v>7.5</v>
      </c>
      <c r="I123">
        <f t="shared" si="27"/>
        <v>3.1040275028824107</v>
      </c>
      <c r="J123">
        <f t="shared" si="28"/>
        <v>2.920812803471621</v>
      </c>
      <c r="K123">
        <f t="shared" si="28"/>
        <v>1.050637571061813</v>
      </c>
      <c r="L123">
        <f t="shared" si="29"/>
        <v>-3.561534727479157E-2</v>
      </c>
      <c r="M123">
        <f t="shared" si="30"/>
        <v>-32.186811098988898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1.8207213577364545E-2</v>
      </c>
      <c r="C124" s="9">
        <f t="shared" si="23"/>
        <v>0.63000000000000045</v>
      </c>
      <c r="D124" s="9">
        <f t="shared" si="34"/>
        <v>1.859546194846416</v>
      </c>
      <c r="E124" s="9">
        <f t="shared" si="34"/>
        <v>8.4992771859358562</v>
      </c>
      <c r="F124" s="9">
        <f t="shared" si="25"/>
        <v>8.6716210753145369</v>
      </c>
      <c r="G124" s="10">
        <f t="shared" si="35"/>
        <v>8.6666666666666607</v>
      </c>
      <c r="H124" s="5">
        <f t="shared" si="35"/>
        <v>7.5</v>
      </c>
      <c r="I124">
        <f t="shared" si="27"/>
        <v>3.0438847001622231</v>
      </c>
      <c r="J124">
        <f t="shared" si="28"/>
        <v>2.9205991113879723</v>
      </c>
      <c r="K124">
        <f t="shared" si="28"/>
        <v>0.85751670446787964</v>
      </c>
      <c r="L124">
        <f t="shared" si="29"/>
        <v>-3.4922718679422454E-2</v>
      </c>
      <c r="M124">
        <f t="shared" si="30"/>
        <v>-32.184253654641019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3.5730179636756176E-2</v>
      </c>
      <c r="C125" s="9">
        <f t="shared" si="23"/>
        <v>0.63600000000000045</v>
      </c>
      <c r="D125" s="9">
        <f t="shared" si="34"/>
        <v>1.8770691609058077</v>
      </c>
      <c r="E125" s="9">
        <f t="shared" si="34"/>
        <v>8.5038429695968798</v>
      </c>
      <c r="F125" s="9">
        <f t="shared" si="25"/>
        <v>8.6806199523658858</v>
      </c>
      <c r="G125" s="10">
        <f t="shared" si="35"/>
        <v>8.6666666666666607</v>
      </c>
      <c r="H125" s="5">
        <f t="shared" si="35"/>
        <v>7.5</v>
      </c>
      <c r="I125">
        <f t="shared" si="27"/>
        <v>2.9950154406440408</v>
      </c>
      <c r="J125">
        <f t="shared" si="28"/>
        <v>2.9203895750758959</v>
      </c>
      <c r="K125">
        <f t="shared" si="28"/>
        <v>0.66441118254003351</v>
      </c>
      <c r="L125">
        <f t="shared" si="29"/>
        <v>-3.4359572700092274E-2</v>
      </c>
      <c r="M125">
        <f t="shared" si="30"/>
        <v>-32.181817068148739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5.3251898614902871E-2</v>
      </c>
      <c r="C126" s="9">
        <f t="shared" si="23"/>
        <v>0.64200000000000046</v>
      </c>
      <c r="D126" s="9">
        <f t="shared" si="34"/>
        <v>1.8945908798839544</v>
      </c>
      <c r="E126" s="9">
        <f t="shared" si="34"/>
        <v>8.5072501639848941</v>
      </c>
      <c r="F126" s="9">
        <f t="shared" si="25"/>
        <v>8.688525598941446</v>
      </c>
      <c r="G126" s="10">
        <f t="shared" si="35"/>
        <v>8.6666666666666607</v>
      </c>
      <c r="H126" s="5">
        <f t="shared" si="35"/>
        <v>7.5</v>
      </c>
      <c r="I126">
        <f t="shared" si="27"/>
        <v>2.9579746447731345</v>
      </c>
      <c r="J126">
        <f t="shared" si="28"/>
        <v>2.9201834176396955</v>
      </c>
      <c r="K126">
        <f t="shared" si="28"/>
        <v>0.47132028013114108</v>
      </c>
      <c r="L126">
        <f t="shared" si="29"/>
        <v>-3.3932235816877945E-2</v>
      </c>
      <c r="M126">
        <f t="shared" si="30"/>
        <v>-32.179476693961782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7.0772388340496262E-2</v>
      </c>
      <c r="C127" s="9">
        <f t="shared" si="23"/>
        <v>0.64800000000000046</v>
      </c>
      <c r="D127" s="9">
        <f t="shared" si="34"/>
        <v>1.9121113696095478</v>
      </c>
      <c r="E127" s="9">
        <f t="shared" si="34"/>
        <v>8.5094988550851891</v>
      </c>
      <c r="F127" s="9">
        <f t="shared" si="25"/>
        <v>8.6953382546998235</v>
      </c>
      <c r="G127" s="10">
        <f t="shared" si="35"/>
        <v>8.6666666666666607</v>
      </c>
      <c r="H127" s="5">
        <f t="shared" si="35"/>
        <v>7.5</v>
      </c>
      <c r="I127">
        <f t="shared" si="27"/>
        <v>2.9332067050644417</v>
      </c>
      <c r="J127">
        <f t="shared" si="28"/>
        <v>2.9199798242247943</v>
      </c>
      <c r="K127">
        <f t="shared" si="28"/>
        <v>0.2782434199673704</v>
      </c>
      <c r="L127">
        <f t="shared" si="29"/>
        <v>-3.3645765896724501E-2</v>
      </c>
      <c r="M127">
        <f t="shared" si="30"/>
        <v>-32.1772060882383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8.8291661662058818E-2</v>
      </c>
      <c r="C128" s="9">
        <f t="shared" si="23"/>
        <v>0.65400000000000047</v>
      </c>
      <c r="D128" s="9">
        <f t="shared" si="34"/>
        <v>1.9296306429311103</v>
      </c>
      <c r="E128" s="9">
        <f t="shared" si="34"/>
        <v>8.5105891258954056</v>
      </c>
      <c r="F128" s="9">
        <f t="shared" si="25"/>
        <v>8.7010581533661391</v>
      </c>
      <c r="G128" s="10">
        <f t="shared" si="35"/>
        <v>8.6666666666666607</v>
      </c>
      <c r="H128" s="5">
        <f t="shared" si="35"/>
        <v>7.5</v>
      </c>
      <c r="I128">
        <f t="shared" si="27"/>
        <v>2.9210201880152535</v>
      </c>
      <c r="J128">
        <f t="shared" si="28"/>
        <v>2.9197779496294141</v>
      </c>
      <c r="K128">
        <f t="shared" si="28"/>
        <v>8.5180183437940593E-2</v>
      </c>
      <c r="L128">
        <f t="shared" si="29"/>
        <v>-3.3503662258272386E-2</v>
      </c>
      <c r="M128">
        <f t="shared" si="30"/>
        <v>-32.174977419566225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0.10580972629391461</v>
      </c>
      <c r="C129" s="9">
        <f t="shared" si="23"/>
        <v>0.66000000000000048</v>
      </c>
      <c r="D129" s="9">
        <f t="shared" si="34"/>
        <v>1.9471487075629661</v>
      </c>
      <c r="E129" s="9">
        <f t="shared" si="34"/>
        <v>8.5105210574024817</v>
      </c>
      <c r="F129" s="9">
        <f t="shared" si="25"/>
        <v>8.705685524249267</v>
      </c>
      <c r="G129" s="10">
        <f t="shared" si="35"/>
        <v>8.6666666666666607</v>
      </c>
      <c r="H129" s="5">
        <f t="shared" si="35"/>
        <v>7.5</v>
      </c>
      <c r="I129">
        <f t="shared" si="27"/>
        <v>2.9215689799483839</v>
      </c>
      <c r="J129">
        <f t="shared" si="28"/>
        <v>2.9195769276558643</v>
      </c>
      <c r="K129">
        <f t="shared" si="28"/>
        <v>-0.10786968107945677</v>
      </c>
      <c r="L129">
        <f t="shared" si="29"/>
        <v>-3.3507649713065163E-2</v>
      </c>
      <c r="M129">
        <f t="shared" si="30"/>
        <v>-32.172761992035888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0.12332658472215496</v>
      </c>
      <c r="C130" s="9">
        <f t="shared" si="23"/>
        <v>0.66600000000000048</v>
      </c>
      <c r="D130" s="9">
        <f t="shared" si="34"/>
        <v>1.9646655659912065</v>
      </c>
      <c r="E130" s="9">
        <f t="shared" si="34"/>
        <v>8.509294729600148</v>
      </c>
      <c r="F130" s="9">
        <f t="shared" si="25"/>
        <v>8.7092205938265863</v>
      </c>
      <c r="G130" s="10">
        <f t="shared" si="35"/>
        <v>8.6666666666666607</v>
      </c>
      <c r="H130" s="5">
        <f t="shared" si="35"/>
        <v>7.5</v>
      </c>
      <c r="I130">
        <f t="shared" si="27"/>
        <v>2.934842433947936</v>
      </c>
      <c r="J130">
        <f t="shared" si="28"/>
        <v>2.9193758817575861</v>
      </c>
      <c r="K130">
        <f t="shared" si="28"/>
        <v>-0.30090625303167207</v>
      </c>
      <c r="L130">
        <f t="shared" si="29"/>
        <v>-3.3657565888666273E-2</v>
      </c>
      <c r="M130">
        <f t="shared" si="30"/>
        <v>-32.170530843424096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0.14084223417651454</v>
      </c>
      <c r="C131" s="9">
        <f t="shared" si="23"/>
        <v>0.67200000000000049</v>
      </c>
      <c r="D131" s="9">
        <f t="shared" si="34"/>
        <v>1.982181215445566</v>
      </c>
      <c r="E131" s="9">
        <f t="shared" si="34"/>
        <v>8.506910222526777</v>
      </c>
      <c r="F131" s="9">
        <f t="shared" si="25"/>
        <v>8.7116635873707136</v>
      </c>
      <c r="G131" s="10">
        <f t="shared" si="35"/>
        <v>8.6666666666666607</v>
      </c>
      <c r="H131" s="5">
        <f t="shared" si="35"/>
        <v>7.5</v>
      </c>
      <c r="I131">
        <f t="shared" si="27"/>
        <v>2.9606659319401087</v>
      </c>
      <c r="J131">
        <f t="shared" si="28"/>
        <v>2.9191739363622542</v>
      </c>
      <c r="K131">
        <f t="shared" si="28"/>
        <v>-0.49392943809221668</v>
      </c>
      <c r="L131">
        <f t="shared" si="29"/>
        <v>-3.3951368019854551E-2</v>
      </c>
      <c r="M131">
        <f t="shared" si="30"/>
        <v>-32.168255367958849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0.15835666667006376</v>
      </c>
      <c r="C132" s="9">
        <f t="shared" si="23"/>
        <v>0.67800000000000049</v>
      </c>
      <c r="D132" s="9">
        <f t="shared" si="34"/>
        <v>1.9996956479391153</v>
      </c>
      <c r="E132" s="9">
        <f t="shared" si="34"/>
        <v>8.5033676173016008</v>
      </c>
      <c r="F132" s="9">
        <f t="shared" si="25"/>
        <v>8.7130147305895314</v>
      </c>
      <c r="G132" s="10">
        <f t="shared" si="35"/>
        <v>8.6666666666666607</v>
      </c>
      <c r="H132" s="5">
        <f t="shared" si="35"/>
        <v>7.5</v>
      </c>
      <c r="I132">
        <f t="shared" si="27"/>
        <v>2.998711780376198</v>
      </c>
      <c r="J132">
        <f t="shared" si="28"/>
        <v>2.918970228154135</v>
      </c>
      <c r="K132">
        <f t="shared" si="28"/>
        <v>-0.68693897029996975</v>
      </c>
      <c r="L132">
        <f t="shared" si="29"/>
        <v>-3.4385258237875048E-2</v>
      </c>
      <c r="M132">
        <f t="shared" si="30"/>
        <v>-32.165907908597489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0.17586986910434033</v>
      </c>
      <c r="C133" s="9">
        <f t="shared" si="23"/>
        <v>0.6840000000000005</v>
      </c>
      <c r="D133" s="9">
        <f t="shared" ref="D133:E148" si="36">D132+$C$7*(J132+J133)/2</f>
        <v>2.0172088503733918</v>
      </c>
      <c r="E133" s="9">
        <f t="shared" si="36"/>
        <v>8.4986669971374464</v>
      </c>
      <c r="F133" s="9">
        <f t="shared" si="25"/>
        <v>8.7132742512499615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3.0485188830672216</v>
      </c>
      <c r="J133">
        <f t="shared" si="28"/>
        <v>2.9187639166047079</v>
      </c>
      <c r="K133">
        <f t="shared" si="28"/>
        <v>-0.87993441775155468</v>
      </c>
      <c r="L133">
        <f t="shared" si="29"/>
        <v>-3.4953909475622547E-2</v>
      </c>
      <c r="M133">
        <f t="shared" si="30"/>
        <v>-32.163462269350532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0.193381823433598</v>
      </c>
      <c r="C134" s="9">
        <f t="shared" si="23"/>
        <v>0.6900000000000005</v>
      </c>
      <c r="D134" s="9">
        <f t="shared" si="36"/>
        <v>2.0347208047026495</v>
      </c>
      <c r="E134" s="9">
        <f t="shared" si="36"/>
        <v>8.4928084483100896</v>
      </c>
      <c r="F134" s="9">
        <f t="shared" si="25"/>
        <v>8.7124423807574392</v>
      </c>
      <c r="G134" s="10">
        <f t="shared" si="37"/>
        <v>8.6666666666666607</v>
      </c>
      <c r="H134" s="5">
        <f t="shared" si="37"/>
        <v>7.5</v>
      </c>
      <c r="I134">
        <f t="shared" si="27"/>
        <v>3.1095185457251127</v>
      </c>
      <c r="J134">
        <f t="shared" si="28"/>
        <v>2.918554193147854</v>
      </c>
      <c r="K134">
        <f t="shared" si="28"/>
        <v>-1.0729151913676578</v>
      </c>
      <c r="L134">
        <f t="shared" si="29"/>
        <v>-3.5650761626252817E-2</v>
      </c>
      <c r="M134">
        <f t="shared" si="30"/>
        <v>-32.160894112220895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0.21089250687877592</v>
      </c>
      <c r="C135" s="9">
        <f t="shared" si="23"/>
        <v>0.69600000000000051</v>
      </c>
      <c r="D135" s="9">
        <f t="shared" si="36"/>
        <v>2.0522314881478274</v>
      </c>
      <c r="E135" s="9">
        <f t="shared" si="36"/>
        <v>8.4857920610678637</v>
      </c>
      <c r="F135" s="9">
        <f t="shared" si="25"/>
        <v>8.7105193556666141</v>
      </c>
      <c r="G135" s="10">
        <f t="shared" si="37"/>
        <v>8.6666666666666607</v>
      </c>
      <c r="H135" s="5">
        <f t="shared" si="37"/>
        <v>7.5</v>
      </c>
      <c r="I135">
        <f t="shared" si="27"/>
        <v>3.1810632848311453</v>
      </c>
      <c r="J135">
        <f t="shared" si="28"/>
        <v>2.9183402885780967</v>
      </c>
      <c r="K135">
        <f t="shared" si="28"/>
        <v>-1.2658805560409832</v>
      </c>
      <c r="L135">
        <f t="shared" si="29"/>
        <v>-3.6468352077607555E-2</v>
      </c>
      <c r="M135">
        <f t="shared" si="30"/>
        <v>-32.158181221776438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0.22840189217990692</v>
      </c>
      <c r="C136" s="9">
        <f t="shared" si="23"/>
        <v>0.70200000000000051</v>
      </c>
      <c r="D136" s="9">
        <f t="shared" si="36"/>
        <v>2.0697408734489584</v>
      </c>
      <c r="E136" s="9">
        <f t="shared" si="36"/>
        <v>8.4776179304696253</v>
      </c>
      <c r="F136" s="9">
        <f t="shared" si="25"/>
        <v>8.707505419103903</v>
      </c>
      <c r="G136" s="10">
        <f t="shared" si="37"/>
        <v>8.6666666666666607</v>
      </c>
      <c r="H136" s="5">
        <f t="shared" si="37"/>
        <v>7.5</v>
      </c>
      <c r="I136">
        <f t="shared" si="27"/>
        <v>3.262455653562554</v>
      </c>
      <c r="J136">
        <f t="shared" si="28"/>
        <v>2.9181214784656309</v>
      </c>
      <c r="K136">
        <f t="shared" si="28"/>
        <v>-1.4588296433716419</v>
      </c>
      <c r="L136">
        <f t="shared" si="29"/>
        <v>-3.7398646363630626E-2</v>
      </c>
      <c r="M136">
        <f t="shared" si="30"/>
        <v>-32.155303638542861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0.24590994787506637</v>
      </c>
      <c r="C137" s="9">
        <f t="shared" si="23"/>
        <v>0.70800000000000052</v>
      </c>
      <c r="D137" s="9">
        <f t="shared" si="36"/>
        <v>2.0872489291441179</v>
      </c>
      <c r="E137" s="9">
        <f t="shared" si="36"/>
        <v>8.4682861571439023</v>
      </c>
      <c r="F137" s="9">
        <f t="shared" si="25"/>
        <v>8.7034008220882928</v>
      </c>
      <c r="G137" s="10">
        <f t="shared" si="37"/>
        <v>8.6666666666666607</v>
      </c>
      <c r="H137" s="5">
        <f t="shared" si="37"/>
        <v>7.5</v>
      </c>
      <c r="I137">
        <f t="shared" si="27"/>
        <v>3.3529747010445443</v>
      </c>
      <c r="J137">
        <f t="shared" si="28"/>
        <v>2.9178970865874492</v>
      </c>
      <c r="K137">
        <f t="shared" si="28"/>
        <v>-1.6517614652028991</v>
      </c>
      <c r="L137">
        <f t="shared" si="29"/>
        <v>-3.84333416049513E-2</v>
      </c>
      <c r="M137">
        <f t="shared" si="30"/>
        <v>-32.152243676607426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0.26341663859444231</v>
      </c>
      <c r="C138" s="9">
        <f t="shared" si="23"/>
        <v>0.71400000000000052</v>
      </c>
      <c r="D138" s="9">
        <f t="shared" si="36"/>
        <v>2.1047556198634938</v>
      </c>
      <c r="E138" s="9">
        <f t="shared" si="36"/>
        <v>8.457796847966506</v>
      </c>
      <c r="F138" s="9">
        <f t="shared" si="25"/>
        <v>8.6982058247425673</v>
      </c>
      <c r="G138" s="10">
        <f t="shared" si="37"/>
        <v>8.6666666666666607</v>
      </c>
      <c r="H138" s="5">
        <f t="shared" si="37"/>
        <v>7.5</v>
      </c>
      <c r="I138">
        <f t="shared" si="27"/>
        <v>3.4518985086379659</v>
      </c>
      <c r="J138">
        <f t="shared" si="28"/>
        <v>2.9176664865378195</v>
      </c>
      <c r="K138">
        <f t="shared" si="28"/>
        <v>-1.8446749272625438</v>
      </c>
      <c r="L138">
        <f t="shared" si="29"/>
        <v>-3.9564124905825268E-2</v>
      </c>
      <c r="M138">
        <f t="shared" si="30"/>
        <v>-32.148985849284145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0.28092192535942107</v>
      </c>
      <c r="C139" s="9">
        <f t="shared" si="23"/>
        <v>0.72000000000000053</v>
      </c>
      <c r="D139" s="9">
        <f t="shared" si="36"/>
        <v>2.1222609066284726</v>
      </c>
      <c r="E139" s="9">
        <f t="shared" si="36"/>
        <v>8.4461501166576429</v>
      </c>
      <c r="F139" s="9">
        <f t="shared" si="25"/>
        <v>8.6919206973923124</v>
      </c>
      <c r="G139" s="10">
        <f t="shared" si="37"/>
        <v>8.6666666666666607</v>
      </c>
      <c r="H139" s="5">
        <f t="shared" si="37"/>
        <v>7.5</v>
      </c>
      <c r="I139">
        <f t="shared" si="27"/>
        <v>3.5585220740232759</v>
      </c>
      <c r="J139">
        <f t="shared" si="28"/>
        <v>2.9174291017883847</v>
      </c>
      <c r="K139">
        <f t="shared" si="28"/>
        <v>-2.0375688423582488</v>
      </c>
      <c r="L139">
        <f t="shared" si="29"/>
        <v>-4.0782878361331001E-2</v>
      </c>
      <c r="M139">
        <f t="shared" si="30"/>
        <v>-32.14551672950688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0.29842576587834091</v>
      </c>
      <c r="C140" s="9">
        <f t="shared" si="23"/>
        <v>0.72600000000000053</v>
      </c>
      <c r="D140" s="9">
        <f t="shared" si="36"/>
        <v>2.1397647471473924</v>
      </c>
      <c r="E140" s="9">
        <f t="shared" si="36"/>
        <v>8.4333460843023627</v>
      </c>
      <c r="F140" s="9">
        <f t="shared" si="25"/>
        <v>8.6845457215543416</v>
      </c>
      <c r="G140" s="10">
        <f t="shared" si="37"/>
        <v>8.6666666666666607</v>
      </c>
      <c r="H140" s="5">
        <f t="shared" si="37"/>
        <v>7.5</v>
      </c>
      <c r="I140">
        <f t="shared" si="27"/>
        <v>3.6721704903063905</v>
      </c>
      <c r="J140">
        <f t="shared" si="28"/>
        <v>2.9171844045182165</v>
      </c>
      <c r="K140">
        <f t="shared" si="28"/>
        <v>-2.2304419427352902</v>
      </c>
      <c r="L140">
        <f t="shared" si="29"/>
        <v>-4.2081830085543358E-2</v>
      </c>
      <c r="M140">
        <f t="shared" si="30"/>
        <v>-32.141824770108983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0.3159281148325086</v>
      </c>
      <c r="C141" s="9">
        <f t="shared" si="23"/>
        <v>0.73200000000000054</v>
      </c>
      <c r="D141" s="9">
        <f t="shared" si="36"/>
        <v>2.1572670961015601</v>
      </c>
      <c r="E141" s="9">
        <f t="shared" si="36"/>
        <v>8.4193848798000896</v>
      </c>
      <c r="F141" s="9">
        <f t="shared" si="25"/>
        <v>8.6760811908192412</v>
      </c>
      <c r="G141" s="10">
        <f t="shared" si="37"/>
        <v>8.6666666666666607</v>
      </c>
      <c r="H141" s="5">
        <f t="shared" si="37"/>
        <v>7.5</v>
      </c>
      <c r="I141">
        <f t="shared" si="27"/>
        <v>3.7922078299469533</v>
      </c>
      <c r="J141">
        <f t="shared" si="28"/>
        <v>2.9169319135377032</v>
      </c>
      <c r="K141">
        <f t="shared" si="28"/>
        <v>-2.4232928913559442</v>
      </c>
      <c r="L141">
        <f t="shared" si="29"/>
        <v>-4.3453655973550505E-2</v>
      </c>
      <c r="M141">
        <f t="shared" si="30"/>
        <v>-32.137900105060588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0.33342892414792735</v>
      </c>
      <c r="C142" s="9">
        <f t="shared" si="23"/>
        <v>0.73800000000000054</v>
      </c>
      <c r="D142" s="9">
        <f t="shared" si="36"/>
        <v>2.1747679054169788</v>
      </c>
      <c r="E142" s="9">
        <f t="shared" si="36"/>
        <v>8.4042666402500625</v>
      </c>
      <c r="F142" s="9">
        <f t="shared" si="25"/>
        <v>8.6665274116349913</v>
      </c>
      <c r="G142" s="10">
        <f t="shared" si="37"/>
        <v>8.6666666666666607</v>
      </c>
      <c r="H142" s="5">
        <f t="shared" si="37"/>
        <v>7.5</v>
      </c>
      <c r="I142">
        <f t="shared" si="27"/>
        <v>3.918042396664787</v>
      </c>
      <c r="J142">
        <f t="shared" si="28"/>
        <v>2.9166711916018619</v>
      </c>
      <c r="K142">
        <f t="shared" si="28"/>
        <v>-2.6161202919863076</v>
      </c>
      <c r="L142">
        <f t="shared" si="29"/>
        <v>-4.4891539812288356E-2</v>
      </c>
      <c r="M142">
        <f t="shared" si="30"/>
        <v>-32.133734347642751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0.35092814324982169</v>
      </c>
      <c r="C143" s="9">
        <f t="shared" si="23"/>
        <v>0.74400000000000055</v>
      </c>
      <c r="D143" s="9">
        <f t="shared" si="36"/>
        <v>2.1922671245188732</v>
      </c>
      <c r="E143" s="9">
        <f t="shared" si="36"/>
        <v>8.3879915112798873</v>
      </c>
      <c r="F143" s="9">
        <f t="shared" si="25"/>
        <v>8.6558847039997122</v>
      </c>
      <c r="G143" s="10">
        <f t="shared" si="37"/>
        <v>8.6666666666666607</v>
      </c>
      <c r="H143" s="5">
        <f t="shared" si="37"/>
        <v>7.5</v>
      </c>
      <c r="I143">
        <f t="shared" si="27"/>
        <v>4.0491290952355712</v>
      </c>
      <c r="J143">
        <f t="shared" si="28"/>
        <v>2.9164018423629883</v>
      </c>
      <c r="K143">
        <f t="shared" si="28"/>
        <v>-2.808922698072164</v>
      </c>
      <c r="L143">
        <f t="shared" si="29"/>
        <v>-4.6389200346780041E-2</v>
      </c>
      <c r="M143">
        <f t="shared" si="30"/>
        <v>-32.129320396556217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0.36842571929839329</v>
      </c>
      <c r="C144" s="9">
        <f t="shared" si="23"/>
        <v>0.75000000000000056</v>
      </c>
      <c r="D144" s="9">
        <f t="shared" si="36"/>
        <v>2.2097647005674448</v>
      </c>
      <c r="E144" s="9">
        <f t="shared" si="36"/>
        <v>8.3705596473243169</v>
      </c>
      <c r="F144" s="9">
        <f t="shared" si="25"/>
        <v>8.6441534020721811</v>
      </c>
      <c r="G144" s="10">
        <f t="shared" si="37"/>
        <v>8.6666666666666607</v>
      </c>
      <c r="H144" s="5">
        <f t="shared" si="37"/>
        <v>7.5</v>
      </c>
      <c r="I144">
        <f t="shared" si="27"/>
        <v>4.1849696435024324</v>
      </c>
      <c r="J144">
        <f t="shared" si="28"/>
        <v>2.9161235071609077</v>
      </c>
      <c r="K144">
        <f t="shared" si="28"/>
        <v>-3.0016986204515015</v>
      </c>
      <c r="L144">
        <f t="shared" si="29"/>
        <v>-4.7940893612177633E-2</v>
      </c>
      <c r="M144">
        <f t="shared" si="30"/>
        <v>-32.124652256714946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0.38592159740527365</v>
      </c>
      <c r="C145" s="9">
        <f t="shared" si="23"/>
        <v>0.75600000000000056</v>
      </c>
      <c r="D145" s="9">
        <f t="shared" si="36"/>
        <v>2.2272605786743251</v>
      </c>
      <c r="E145" s="9">
        <f t="shared" si="36"/>
        <v>8.3519712118609863</v>
      </c>
      <c r="F145" s="9">
        <f t="shared" si="25"/>
        <v>8.6313338547087159</v>
      </c>
      <c r="G145" s="10">
        <f t="shared" si="37"/>
        <v>8.6666666666666607</v>
      </c>
      <c r="H145" s="5">
        <f t="shared" si="37"/>
        <v>7.5</v>
      </c>
      <c r="I145">
        <f t="shared" si="27"/>
        <v>4.3251112623245493</v>
      </c>
      <c r="J145">
        <f t="shared" si="28"/>
        <v>2.9158358617992346</v>
      </c>
      <c r="K145">
        <f t="shared" si="28"/>
        <v>-3.1944465339917913</v>
      </c>
      <c r="L145">
        <f t="shared" si="29"/>
        <v>-4.9541397823752428E-2</v>
      </c>
      <c r="M145">
        <f t="shared" si="30"/>
        <v>-32.119724878193402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0.40341572083090838</v>
      </c>
      <c r="C146" s="9">
        <f t="shared" si="23"/>
        <v>0.76200000000000057</v>
      </c>
      <c r="D146" s="9">
        <f t="shared" si="36"/>
        <v>2.2447547020999599</v>
      </c>
      <c r="E146" s="9">
        <f t="shared" si="36"/>
        <v>8.3322263776092278</v>
      </c>
      <c r="F146" s="9">
        <f t="shared" si="25"/>
        <v>8.6174264259346582</v>
      </c>
      <c r="G146" s="10">
        <f t="shared" si="37"/>
        <v>8.6666666666666607</v>
      </c>
      <c r="H146" s="5">
        <f t="shared" si="37"/>
        <v>7.5</v>
      </c>
      <c r="I146">
        <f t="shared" si="27"/>
        <v>4.4691443647184022</v>
      </c>
      <c r="J146">
        <f t="shared" si="28"/>
        <v>2.9155386134122923</v>
      </c>
      <c r="K146">
        <f t="shared" si="28"/>
        <v>-3.3871648832609518</v>
      </c>
      <c r="L146">
        <f t="shared" si="29"/>
        <v>-5.1185986802819695E-2</v>
      </c>
      <c r="M146">
        <f t="shared" si="30"/>
        <v>-32.114534014464432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0.42090803116361974</v>
      </c>
      <c r="C147" s="9">
        <f t="shared" si="23"/>
        <v>0.76800000000000057</v>
      </c>
      <c r="D147" s="9">
        <f t="shared" si="36"/>
        <v>2.2622470124326712</v>
      </c>
      <c r="E147" s="9">
        <f t="shared" si="36"/>
        <v>8.3113253266974016</v>
      </c>
      <c r="F147" s="9">
        <f t="shared" si="25"/>
        <v>8.6024314953580916</v>
      </c>
      <c r="G147" s="10">
        <f t="shared" si="37"/>
        <v>8.6666666666666607</v>
      </c>
      <c r="H147" s="5">
        <f t="shared" si="37"/>
        <v>7.5</v>
      </c>
      <c r="I147">
        <f t="shared" si="27"/>
        <v>4.6166996492358425</v>
      </c>
      <c r="J147">
        <f t="shared" si="28"/>
        <v>2.9152314974914755</v>
      </c>
      <c r="K147">
        <f t="shared" si="28"/>
        <v>-3.5798520873477382</v>
      </c>
      <c r="L147">
        <f t="shared" si="29"/>
        <v>-5.2870396582946552E-2</v>
      </c>
      <c r="M147">
        <f t="shared" si="30"/>
        <v>-32.109076099538157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0.43839846848143016</v>
      </c>
      <c r="C148" s="9">
        <f t="shared" si="23"/>
        <v>0.77400000000000058</v>
      </c>
      <c r="D148" s="9">
        <f t="shared" si="36"/>
        <v>2.2797374497504816</v>
      </c>
      <c r="E148" s="9">
        <f t="shared" si="36"/>
        <v>8.2892682508035236</v>
      </c>
      <c r="F148" s="9">
        <f t="shared" si="25"/>
        <v>8.5863494585328315</v>
      </c>
      <c r="G148" s="10">
        <f t="shared" si="37"/>
        <v>8.6666666666666607</v>
      </c>
      <c r="H148" s="5">
        <f t="shared" si="37"/>
        <v>7.5</v>
      </c>
      <c r="I148">
        <f t="shared" si="27"/>
        <v>4.7674448979887734</v>
      </c>
      <c r="J148">
        <f t="shared" si="28"/>
        <v>2.9149142751119776</v>
      </c>
      <c r="K148">
        <f t="shared" si="28"/>
        <v>-3.7725065439449672</v>
      </c>
      <c r="L148">
        <f t="shared" si="29"/>
        <v>-5.4590788640335806E-2</v>
      </c>
      <c r="M148">
        <f t="shared" si="30"/>
        <v>-32.103348142707603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0.45588697149790636</v>
      </c>
      <c r="C149" s="9">
        <f t="shared" ref="C149:C212" si="42">C148+_dt</f>
        <v>0.78000000000000058</v>
      </c>
      <c r="D149" s="9">
        <f t="shared" ref="D149:E164" si="43">D148+$C$7*(J148+J149)/2</f>
        <v>2.2972259527669578</v>
      </c>
      <c r="E149" s="9">
        <f t="shared" si="43"/>
        <v>8.2660553512732857</v>
      </c>
      <c r="F149" s="9">
        <f t="shared" ref="F149:F212" si="44">$O$1*D149^2+$O$2*D149+$O$3</f>
        <v>8.5691807272768141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4.9210816923779523</v>
      </c>
      <c r="J149">
        <f t="shared" ref="J149:K212" si="47">J148+L148*$C$7</f>
        <v>2.9145867303801358</v>
      </c>
      <c r="K149">
        <f t="shared" si="47"/>
        <v>-3.9651266328012129</v>
      </c>
      <c r="L149">
        <f t="shared" ref="L149:L212" si="48">-$C$15*I149*J149</f>
        <v>-5.6343712190303881E-2</v>
      </c>
      <c r="M149">
        <f t="shared" ref="M149:M212" si="49">-$C$6-$C$15*I149*K149</f>
        <v>-32.097347639146243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0.47337347769336779</v>
      </c>
      <c r="C150" s="9">
        <f t="shared" si="42"/>
        <v>0.78600000000000059</v>
      </c>
      <c r="D150" s="9">
        <f t="shared" si="43"/>
        <v>2.3147124589624193</v>
      </c>
      <c r="E150" s="9">
        <f t="shared" si="43"/>
        <v>8.241686839218973</v>
      </c>
      <c r="F150" s="9">
        <f t="shared" si="44"/>
        <v>8.5509257299515635</v>
      </c>
      <c r="G150" s="10">
        <f t="shared" si="45"/>
        <v>8.6666666666666607</v>
      </c>
      <c r="H150" s="5">
        <f t="shared" si="45"/>
        <v>7.5</v>
      </c>
      <c r="I150">
        <f t="shared" si="46"/>
        <v>5.0773421904993583</v>
      </c>
      <c r="J150">
        <f t="shared" si="47"/>
        <v>2.9142486681069939</v>
      </c>
      <c r="K150">
        <f t="shared" si="47"/>
        <v>-4.15771071863609</v>
      </c>
      <c r="L150">
        <f t="shared" si="48"/>
        <v>-5.8126067199484127E-2</v>
      </c>
      <c r="M150">
        <f t="shared" si="49"/>
        <v>-32.09107249444007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0.49085792343280032</v>
      </c>
      <c r="C151" s="9">
        <f t="shared" si="42"/>
        <v>0.79200000000000059</v>
      </c>
      <c r="D151" s="9">
        <f t="shared" si="43"/>
        <v>2.3321969047018518</v>
      </c>
      <c r="E151" s="9">
        <f t="shared" si="43"/>
        <v>8.2161629356022559</v>
      </c>
      <c r="F151" s="9">
        <f t="shared" si="44"/>
        <v>8.5315849117074478</v>
      </c>
      <c r="G151" s="10">
        <f t="shared" si="45"/>
        <v>8.6666666666666607</v>
      </c>
      <c r="H151" s="5">
        <f t="shared" si="45"/>
        <v>7.5</v>
      </c>
      <c r="I151">
        <f t="shared" si="46"/>
        <v>5.2359860578404067</v>
      </c>
      <c r="J151">
        <f t="shared" si="47"/>
        <v>2.9138999117037971</v>
      </c>
      <c r="K151">
        <f t="shared" si="47"/>
        <v>-4.3502571536027306</v>
      </c>
      <c r="L151">
        <f t="shared" si="48"/>
        <v>-5.9935069162989373E-2</v>
      </c>
      <c r="M151">
        <f t="shared" si="49"/>
        <v>-32.084520961159058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0.50834024407177814</v>
      </c>
      <c r="C152" s="9">
        <f t="shared" si="42"/>
        <v>0.7980000000000006</v>
      </c>
      <c r="D152" s="9">
        <f t="shared" si="43"/>
        <v>2.3496792253408296</v>
      </c>
      <c r="E152" s="9">
        <f t="shared" si="43"/>
        <v>8.189483871303338</v>
      </c>
      <c r="F152" s="9">
        <f t="shared" si="44"/>
        <v>8.5111587346990731</v>
      </c>
      <c r="G152" s="10">
        <f t="shared" si="45"/>
        <v>8.6666666666666607</v>
      </c>
      <c r="H152" s="5">
        <f t="shared" si="45"/>
        <v>7.5</v>
      </c>
      <c r="I152">
        <f t="shared" si="46"/>
        <v>5.3967976046125088</v>
      </c>
      <c r="J152">
        <f t="shared" si="47"/>
        <v>2.913540301288819</v>
      </c>
      <c r="K152">
        <f t="shared" si="47"/>
        <v>-4.5427642793696847</v>
      </c>
      <c r="L152">
        <f t="shared" si="48"/>
        <v>-6.1768216257073391E-2</v>
      </c>
      <c r="M152">
        <f t="shared" si="49"/>
        <v>-32.077691585701118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0.5258203740516183</v>
      </c>
      <c r="C153" s="9">
        <f t="shared" si="42"/>
        <v>0.8040000000000006</v>
      </c>
      <c r="D153" s="9">
        <f t="shared" si="43"/>
        <v>2.3671593553206698</v>
      </c>
      <c r="E153" s="9">
        <f t="shared" si="43"/>
        <v>8.1616498871785765</v>
      </c>
      <c r="F153" s="9">
        <f t="shared" si="44"/>
        <v>8.4896476782744479</v>
      </c>
      <c r="G153" s="10">
        <f t="shared" si="45"/>
        <v>8.6666666666666607</v>
      </c>
      <c r="H153" s="5">
        <f t="shared" si="45"/>
        <v>7.5</v>
      </c>
      <c r="I153">
        <f t="shared" si="46"/>
        <v>5.5595831560436686</v>
      </c>
      <c r="J153">
        <f t="shared" si="47"/>
        <v>2.9131696919912766</v>
      </c>
      <c r="K153">
        <f t="shared" si="47"/>
        <v>-4.7352304288838916</v>
      </c>
      <c r="L153">
        <f t="shared" si="48"/>
        <v>-6.3623259168094096E-2</v>
      </c>
      <c r="M153">
        <f t="shared" si="49"/>
        <v>-32.070583163821262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0.54329824698490081</v>
      </c>
      <c r="C154" s="9">
        <f t="shared" si="42"/>
        <v>0.81000000000000061</v>
      </c>
      <c r="D154" s="9">
        <f t="shared" si="43"/>
        <v>2.3846372282539523</v>
      </c>
      <c r="E154" s="9">
        <f t="shared" si="43"/>
        <v>8.1326612341083244</v>
      </c>
      <c r="F154" s="9">
        <f t="shared" si="44"/>
        <v>8.4670522391411147</v>
      </c>
      <c r="G154" s="10">
        <f t="shared" si="45"/>
        <v>8.6666666666666607</v>
      </c>
      <c r="H154" s="5">
        <f t="shared" si="45"/>
        <v>7.5</v>
      </c>
      <c r="I154">
        <f t="shared" si="46"/>
        <v>5.7241686635422573</v>
      </c>
      <c r="J154">
        <f t="shared" si="47"/>
        <v>2.9127879524362679</v>
      </c>
      <c r="K154">
        <f t="shared" si="47"/>
        <v>-4.9276539278668192</v>
      </c>
      <c r="L154">
        <f t="shared" si="48"/>
        <v>-6.5498173687587577E-2</v>
      </c>
      <c r="M154">
        <f t="shared" si="49"/>
        <v>-32.063194703455913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0.56077379573239194</v>
      </c>
      <c r="C155" s="9">
        <f t="shared" si="42"/>
        <v>0.81600000000000061</v>
      </c>
      <c r="D155" s="9">
        <f t="shared" si="43"/>
        <v>2.4021127770014434</v>
      </c>
      <c r="E155" s="9">
        <f t="shared" si="43"/>
        <v>8.1025181730364615</v>
      </c>
      <c r="F155" s="9">
        <f t="shared" si="44"/>
        <v>8.4433729315120463</v>
      </c>
      <c r="G155" s="10">
        <f t="shared" si="45"/>
        <v>8.6666666666666607</v>
      </c>
      <c r="H155" s="5">
        <f t="shared" si="45"/>
        <v>7.5</v>
      </c>
      <c r="I155">
        <f t="shared" si="46"/>
        <v>5.8903975526135319</v>
      </c>
      <c r="J155">
        <f t="shared" si="47"/>
        <v>2.9123949633941422</v>
      </c>
      <c r="K155">
        <f t="shared" si="47"/>
        <v>-5.1200330960875551</v>
      </c>
      <c r="L155">
        <f t="shared" si="48"/>
        <v>-6.7391136025458404E-2</v>
      </c>
      <c r="M155">
        <f t="shared" si="49"/>
        <v>-32.055525393646761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0.5782469524723084</v>
      </c>
      <c r="C156" s="9">
        <f t="shared" si="42"/>
        <v>0.82200000000000062</v>
      </c>
      <c r="D156" s="9">
        <f t="shared" si="43"/>
        <v>2.4195859337413599</v>
      </c>
      <c r="E156" s="9">
        <f t="shared" si="43"/>
        <v>8.0712209750028503</v>
      </c>
      <c r="F156" s="9">
        <f t="shared" si="44"/>
        <v>8.4186102872336654</v>
      </c>
      <c r="G156" s="10">
        <f t="shared" si="45"/>
        <v>8.6666666666666607</v>
      </c>
      <c r="H156" s="5">
        <f t="shared" si="45"/>
        <v>7.5</v>
      </c>
      <c r="I156">
        <f t="shared" si="46"/>
        <v>6.0581287959817258</v>
      </c>
      <c r="J156">
        <f t="shared" si="47"/>
        <v>2.9119906165779894</v>
      </c>
      <c r="K156">
        <f t="shared" si="47"/>
        <v>-5.3123662484494361</v>
      </c>
      <c r="L156">
        <f t="shared" si="48"/>
        <v>-6.9300500708233376E-2</v>
      </c>
      <c r="M156">
        <f t="shared" si="49"/>
        <v>-32.047574578548712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0.59571764876276379</v>
      </c>
      <c r="C157" s="9">
        <f t="shared" si="42"/>
        <v>0.82800000000000062</v>
      </c>
      <c r="D157" s="9">
        <f t="shared" si="43"/>
        <v>2.4370566300318153</v>
      </c>
      <c r="E157" s="9">
        <f t="shared" si="43"/>
        <v>8.0387699211697399</v>
      </c>
      <c r="F157" s="9">
        <f t="shared" si="44"/>
        <v>8.3927648558980525</v>
      </c>
      <c r="G157" s="10">
        <f t="shared" si="45"/>
        <v>8.6666666666666607</v>
      </c>
      <c r="H157" s="5">
        <f t="shared" si="45"/>
        <v>7.5</v>
      </c>
      <c r="I157">
        <f t="shared" si="46"/>
        <v>6.2272351961717254</v>
      </c>
      <c r="J157">
        <f t="shared" si="47"/>
        <v>2.9115748135737398</v>
      </c>
      <c r="K157">
        <f t="shared" si="47"/>
        <v>-5.5046516959207281</v>
      </c>
      <c r="L157">
        <f t="shared" si="48"/>
        <v>-7.1224780881290292E-2</v>
      </c>
      <c r="M157">
        <f t="shared" si="49"/>
        <v>-32.039341735667598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0.61318581559815022</v>
      </c>
      <c r="C158" s="9">
        <f t="shared" si="42"/>
        <v>0.83400000000000063</v>
      </c>
      <c r="D158" s="9">
        <f t="shared" si="43"/>
        <v>2.4545247968672017</v>
      </c>
      <c r="E158" s="9">
        <f t="shared" si="43"/>
        <v>8.0051653028429737</v>
      </c>
      <c r="F158" s="9">
        <f t="shared" si="44"/>
        <v>8.3658372049411813</v>
      </c>
      <c r="G158" s="10">
        <f t="shared" si="45"/>
        <v>8.6666666666666607</v>
      </c>
      <c r="H158" s="5">
        <f t="shared" si="45"/>
        <v>7.5</v>
      </c>
      <c r="I158">
        <f t="shared" si="46"/>
        <v>6.397601859811636</v>
      </c>
      <c r="J158">
        <f t="shared" si="47"/>
        <v>2.9111474648884519</v>
      </c>
      <c r="K158">
        <f t="shared" si="47"/>
        <v>-5.6968877463347338</v>
      </c>
      <c r="L158">
        <f t="shared" si="48"/>
        <v>-7.3162630811219209E-2</v>
      </c>
      <c r="M158">
        <f t="shared" si="49"/>
        <v>-32.03082645761333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0.63065138346012639</v>
      </c>
      <c r="C159" s="9">
        <f t="shared" si="42"/>
        <v>0.84000000000000064</v>
      </c>
      <c r="D159" s="9">
        <f t="shared" si="43"/>
        <v>2.4719903647291779</v>
      </c>
      <c r="E159" s="9">
        <f t="shared" si="43"/>
        <v>7.9704074214887282</v>
      </c>
      <c r="F159" s="9">
        <f t="shared" si="44"/>
        <v>8.3378279197286727</v>
      </c>
      <c r="G159" s="10">
        <f t="shared" si="45"/>
        <v>8.6666666666666607</v>
      </c>
      <c r="H159" s="5">
        <f t="shared" si="45"/>
        <v>7.5</v>
      </c>
      <c r="I159">
        <f t="shared" si="46"/>
        <v>6.569124845385633</v>
      </c>
      <c r="J159">
        <f t="shared" si="47"/>
        <v>2.9107084891035844</v>
      </c>
      <c r="K159">
        <f t="shared" si="47"/>
        <v>-5.8890727050804141</v>
      </c>
      <c r="L159">
        <f t="shared" si="48"/>
        <v>-7.5112830378455731E-2</v>
      </c>
      <c r="M159">
        <f t="shared" si="49"/>
        <v>-32.022028436774399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0.64811428236380109</v>
      </c>
      <c r="C160" s="9">
        <f t="shared" si="42"/>
        <v>0.84600000000000064</v>
      </c>
      <c r="D160" s="9">
        <f t="shared" si="43"/>
        <v>2.4894532636328526</v>
      </c>
      <c r="E160" s="9">
        <f t="shared" si="43"/>
        <v>7.9344965887463834</v>
      </c>
      <c r="F160" s="9">
        <f t="shared" si="44"/>
        <v>8.3087376036304459</v>
      </c>
      <c r="G160" s="10">
        <f t="shared" si="45"/>
        <v>8.6666666666666607</v>
      </c>
      <c r="H160" s="5">
        <f t="shared" si="45"/>
        <v>7.5</v>
      </c>
      <c r="I160">
        <f t="shared" si="46"/>
        <v>6.7417099665636382</v>
      </c>
      <c r="J160">
        <f t="shared" si="47"/>
        <v>2.9102578121213138</v>
      </c>
      <c r="K160">
        <f t="shared" si="47"/>
        <v>-6.0812048757010606</v>
      </c>
      <c r="L160">
        <f t="shared" si="48"/>
        <v>-7.7074271354947113E-2</v>
      </c>
      <c r="M160">
        <f t="shared" si="49"/>
        <v>-32.012947452420661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0.66557444189964454</v>
      </c>
      <c r="C161" s="9">
        <f t="shared" si="42"/>
        <v>0.85200000000000065</v>
      </c>
      <c r="D161" s="9">
        <f t="shared" si="43"/>
        <v>2.506913423168696</v>
      </c>
      <c r="E161" s="9">
        <f t="shared" si="43"/>
        <v>7.8974331264380337</v>
      </c>
      <c r="F161" s="9">
        <f t="shared" si="44"/>
        <v>8.2785668780854227</v>
      </c>
      <c r="G161" s="10">
        <f t="shared" si="45"/>
        <v>8.6666666666666607</v>
      </c>
      <c r="H161" s="5">
        <f t="shared" si="45"/>
        <v>7.5</v>
      </c>
      <c r="I161">
        <f t="shared" si="46"/>
        <v>6.9152717341894459</v>
      </c>
      <c r="J161">
        <f t="shared" si="47"/>
        <v>2.9097953664931842</v>
      </c>
      <c r="K161">
        <f t="shared" si="47"/>
        <v>-6.2732825604155842</v>
      </c>
      <c r="L161">
        <f t="shared" si="48"/>
        <v>-7.9045945272620002E-2</v>
      </c>
      <c r="M161">
        <f t="shared" si="49"/>
        <v>-32.003583359826465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0.68303179127158864</v>
      </c>
      <c r="C162" s="9">
        <f t="shared" si="42"/>
        <v>0.85800000000000065</v>
      </c>
      <c r="D162" s="9">
        <f t="shared" si="43"/>
        <v>2.5243707725406401</v>
      </c>
      <c r="E162" s="9">
        <f t="shared" si="43"/>
        <v>7.8592173665750638</v>
      </c>
      <c r="F162" s="9">
        <f t="shared" si="44"/>
        <v>8.2473163826573117</v>
      </c>
      <c r="G162" s="10">
        <f t="shared" si="45"/>
        <v>8.6666666666666607</v>
      </c>
      <c r="H162" s="5">
        <f t="shared" si="45"/>
        <v>7.5</v>
      </c>
      <c r="I162">
        <f t="shared" si="46"/>
        <v>7.0897324212681516</v>
      </c>
      <c r="J162">
        <f t="shared" si="47"/>
        <v>2.9093210908215483</v>
      </c>
      <c r="K162">
        <f t="shared" si="47"/>
        <v>-6.4653040605745433</v>
      </c>
      <c r="L162">
        <f t="shared" si="48"/>
        <v>-8.1026932702903232E-2</v>
      </c>
      <c r="M162">
        <f t="shared" si="49"/>
        <v>-31.993936081076548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0.70048625933172937</v>
      </c>
      <c r="C163" s="9">
        <f t="shared" si="42"/>
        <v>0.86400000000000066</v>
      </c>
      <c r="D163" s="9">
        <f t="shared" si="43"/>
        <v>2.5418252406007809</v>
      </c>
      <c r="E163" s="9">
        <f t="shared" si="43"/>
        <v>7.8198496513621567</v>
      </c>
      <c r="F163" s="9">
        <f t="shared" si="44"/>
        <v>8.2149867750823571</v>
      </c>
      <c r="G163" s="10">
        <f t="shared" si="45"/>
        <v>8.6666666666666607</v>
      </c>
      <c r="H163" s="5">
        <f t="shared" si="45"/>
        <v>7.5</v>
      </c>
      <c r="I163">
        <f t="shared" si="46"/>
        <v>7.265021236687649</v>
      </c>
      <c r="J163">
        <f t="shared" si="47"/>
        <v>2.908834929225331</v>
      </c>
      <c r="K163">
        <f t="shared" si="47"/>
        <v>-6.6572676770610029</v>
      </c>
      <c r="L163">
        <f t="shared" si="48"/>
        <v>-8.3016393783580403E-2</v>
      </c>
      <c r="M163">
        <f t="shared" si="49"/>
        <v>-31.98400559727575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0.71793777461199304</v>
      </c>
      <c r="C164" s="9">
        <f t="shared" si="42"/>
        <v>0.87000000000000066</v>
      </c>
      <c r="D164" s="9">
        <f t="shared" si="43"/>
        <v>2.5592767558810445</v>
      </c>
      <c r="E164" s="9">
        <f t="shared" si="43"/>
        <v>7.7793303331990398</v>
      </c>
      <c r="F164" s="9">
        <f t="shared" si="44"/>
        <v>8.1815787313098074</v>
      </c>
      <c r="G164" s="10">
        <f t="shared" si="45"/>
        <v>8.6666666666666607</v>
      </c>
      <c r="H164" s="5">
        <f t="shared" si="45"/>
        <v>7.5</v>
      </c>
      <c r="I164">
        <f t="shared" si="46"/>
        <v>7.4410735948280431</v>
      </c>
      <c r="J164">
        <f t="shared" si="47"/>
        <v>2.9083368308626296</v>
      </c>
      <c r="K164">
        <f t="shared" si="47"/>
        <v>-6.849171710644657</v>
      </c>
      <c r="L164">
        <f t="shared" si="48"/>
        <v>-8.5013559845548897E-2</v>
      </c>
      <c r="M164">
        <f t="shared" si="49"/>
        <v>-31.973791941931765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0.73538626535309182</v>
      </c>
      <c r="C165" s="9">
        <f t="shared" si="42"/>
        <v>0.87600000000000067</v>
      </c>
      <c r="D165" s="9">
        <f t="shared" ref="D165:E180" si="51">D164+$C$7*(J164+J165)/2</f>
        <v>2.5767252466221433</v>
      </c>
      <c r="E165" s="9">
        <f t="shared" si="51"/>
        <v>7.7376597746802167</v>
      </c>
      <c r="F165" s="9">
        <f t="shared" si="44"/>
        <v>8.1470929455358085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7.6178304695886574</v>
      </c>
      <c r="J165">
        <f t="shared" si="47"/>
        <v>2.9078267495035561</v>
      </c>
      <c r="K165">
        <f t="shared" si="47"/>
        <v>-7.0410144622962481</v>
      </c>
      <c r="L165">
        <f t="shared" si="48"/>
        <v>-8.7017726007863255E-2</v>
      </c>
      <c r="M165">
        <f t="shared" si="49"/>
        <v>-31.963295195319976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0.75283165953104514</v>
      </c>
      <c r="C166" s="9">
        <f t="shared" si="42"/>
        <v>0.88200000000000067</v>
      </c>
      <c r="D166" s="9">
        <f t="shared" si="51"/>
        <v>2.5941706408000966</v>
      </c>
      <c r="E166" s="9">
        <f t="shared" si="51"/>
        <v>7.6948383485929233</v>
      </c>
      <c r="F166" s="9">
        <f t="shared" si="44"/>
        <v>8.1115301302313192</v>
      </c>
      <c r="G166" s="10">
        <f t="shared" si="52"/>
        <v>8.6666666666666607</v>
      </c>
      <c r="H166" s="5">
        <f t="shared" si="52"/>
        <v>7.5</v>
      </c>
      <c r="I166">
        <f t="shared" si="46"/>
        <v>7.7952378226554089</v>
      </c>
      <c r="J166">
        <f t="shared" si="47"/>
        <v>2.9073046431475089</v>
      </c>
      <c r="K166">
        <f t="shared" si="47"/>
        <v>-7.2327942334681676</v>
      </c>
      <c r="L166">
        <f t="shared" si="48"/>
        <v>-8.9028244624287586E-2</v>
      </c>
      <c r="M166">
        <f t="shared" si="49"/>
        <v>-31.95251547967219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0.77027388488152693</v>
      </c>
      <c r="C167" s="9">
        <f t="shared" si="42"/>
        <v>0.88800000000000068</v>
      </c>
      <c r="D167" s="9">
        <f t="shared" si="51"/>
        <v>2.6116128661505784</v>
      </c>
      <c r="E167" s="9">
        <f t="shared" si="51"/>
        <v>7.6508664379134803</v>
      </c>
      <c r="F167" s="9">
        <f t="shared" si="44"/>
        <v>8.0748910161645391</v>
      </c>
      <c r="G167" s="10">
        <f t="shared" si="52"/>
        <v>8.6666666666666607</v>
      </c>
      <c r="H167" s="5">
        <f t="shared" si="52"/>
        <v>7.5</v>
      </c>
      <c r="I167">
        <f t="shared" si="46"/>
        <v>7.9732460970208487</v>
      </c>
      <c r="J167">
        <f t="shared" si="47"/>
        <v>2.9067704736797633</v>
      </c>
      <c r="K167">
        <f t="shared" si="47"/>
        <v>-7.4245093263462012</v>
      </c>
      <c r="L167">
        <f t="shared" si="48"/>
        <v>-9.1044519478237537E-2</v>
      </c>
      <c r="M167">
        <f t="shared" si="49"/>
        <v>-31.941452955058001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0.78771286892225478</v>
      </c>
      <c r="C168" s="9">
        <f t="shared" si="42"/>
        <v>0.89400000000000068</v>
      </c>
      <c r="D168" s="9">
        <f t="shared" si="51"/>
        <v>2.6290518501913063</v>
      </c>
      <c r="E168" s="9">
        <f t="shared" si="51"/>
        <v>7.6057444358022117</v>
      </c>
      <c r="F168" s="9">
        <f t="shared" si="44"/>
        <v>8.0371763524183368</v>
      </c>
      <c r="G168" s="10">
        <f t="shared" si="52"/>
        <v>8.6666666666666607</v>
      </c>
      <c r="H168" s="5">
        <f t="shared" si="52"/>
        <v>7.5</v>
      </c>
      <c r="I168">
        <f t="shared" si="46"/>
        <v>8.1518097678468955</v>
      </c>
      <c r="J168">
        <f t="shared" si="47"/>
        <v>2.9062242065628938</v>
      </c>
      <c r="K168">
        <f t="shared" si="47"/>
        <v>-7.6161580440765491</v>
      </c>
      <c r="L168">
        <f t="shared" si="48"/>
        <v>-9.3066000635363064E-2</v>
      </c>
      <c r="M168">
        <f t="shared" si="49"/>
        <v>-31.930107815849713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0.8051485389736206</v>
      </c>
      <c r="C169" s="9">
        <f t="shared" si="42"/>
        <v>0.90000000000000069</v>
      </c>
      <c r="D169" s="9">
        <f t="shared" si="51"/>
        <v>2.6464875202426721</v>
      </c>
      <c r="E169" s="9">
        <f t="shared" si="51"/>
        <v>7.5594727455970672</v>
      </c>
      <c r="F169" s="9">
        <f t="shared" si="44"/>
        <v>7.9983869064031019</v>
      </c>
      <c r="G169" s="10">
        <f t="shared" si="52"/>
        <v>8.6666666666666607</v>
      </c>
      <c r="H169" s="5">
        <f t="shared" si="52"/>
        <v>7.5</v>
      </c>
      <c r="I169">
        <f t="shared" si="46"/>
        <v>8.3308869437261972</v>
      </c>
      <c r="J169">
        <f t="shared" si="47"/>
        <v>2.9056658105590816</v>
      </c>
      <c r="K169">
        <f t="shared" si="47"/>
        <v>-7.8077386909716475</v>
      </c>
      <c r="L169">
        <f t="shared" si="48"/>
        <v>-9.5092179874109242E-2</v>
      </c>
      <c r="M169">
        <f t="shared" si="49"/>
        <v>-31.918480287680069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0.82258082217773754</v>
      </c>
      <c r="C170" s="9">
        <f t="shared" si="42"/>
        <v>0.90600000000000069</v>
      </c>
      <c r="D170" s="9">
        <f t="shared" si="51"/>
        <v>2.663919803446789</v>
      </c>
      <c r="E170" s="9">
        <f t="shared" si="51"/>
        <v>7.5120517808060594</v>
      </c>
      <c r="F170" s="9">
        <f t="shared" si="44"/>
        <v>7.9585234638653528</v>
      </c>
      <c r="G170" s="10">
        <f t="shared" si="52"/>
        <v>8.6666666666666607</v>
      </c>
      <c r="H170" s="5">
        <f t="shared" si="52"/>
        <v>7.5</v>
      </c>
      <c r="I170">
        <f t="shared" si="46"/>
        <v>8.5104390122564553</v>
      </c>
      <c r="J170">
        <f t="shared" si="47"/>
        <v>2.9050952574798368</v>
      </c>
      <c r="K170">
        <f t="shared" si="47"/>
        <v>-7.9992495726977282</v>
      </c>
      <c r="L170">
        <f t="shared" si="48"/>
        <v>-9.7122586624443244E-2</v>
      </c>
      <c r="M170">
        <f t="shared" si="49"/>
        <v>-31.906570624817018</v>
      </c>
      <c r="S170">
        <f t="shared" si="38"/>
        <v>1</v>
      </c>
      <c r="T170" t="b">
        <f t="shared" si="39"/>
        <v>0</v>
      </c>
      <c r="U170" t="b">
        <f t="shared" si="40"/>
        <v>1</v>
      </c>
    </row>
    <row r="171" spans="1:21" x14ac:dyDescent="0.2">
      <c r="A171">
        <f t="shared" si="50"/>
        <v>100</v>
      </c>
      <c r="B171">
        <f t="shared" si="41"/>
        <v>0.8400096455160575</v>
      </c>
      <c r="C171" s="9">
        <f t="shared" si="42"/>
        <v>0.9120000000000007</v>
      </c>
      <c r="D171" s="9">
        <f t="shared" si="51"/>
        <v>2.681348626785109</v>
      </c>
      <c r="E171" s="9">
        <f t="shared" si="51"/>
        <v>7.4634819650986266</v>
      </c>
      <c r="F171" s="9">
        <f t="shared" si="44"/>
        <v>7.9175868288924018</v>
      </c>
      <c r="G171" s="10">
        <f t="shared" si="52"/>
        <v>8.6666666666666607</v>
      </c>
      <c r="H171" s="5">
        <f t="shared" si="52"/>
        <v>7.5</v>
      </c>
      <c r="I171">
        <f t="shared" si="46"/>
        <v>8.6904303246004382</v>
      </c>
      <c r="J171">
        <f t="shared" si="47"/>
        <v>2.9045125219600902</v>
      </c>
      <c r="K171">
        <f t="shared" si="47"/>
        <v>-8.1906889964466298</v>
      </c>
      <c r="L171">
        <f t="shared" si="48"/>
        <v>-9.9156784353638477E-2</v>
      </c>
      <c r="M171">
        <f t="shared" si="49"/>
        <v>-31.89437910789233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0.85743493582569985</v>
      </c>
      <c r="C172" s="9">
        <f t="shared" si="42"/>
        <v>0.9180000000000007</v>
      </c>
      <c r="D172" s="9">
        <f t="shared" si="51"/>
        <v>2.6987739170947513</v>
      </c>
      <c r="E172" s="9">
        <f t="shared" si="51"/>
        <v>7.4137637322960046</v>
      </c>
      <c r="F172" s="9">
        <f t="shared" si="44"/>
        <v>7.8755778239134724</v>
      </c>
      <c r="G172" s="10">
        <f t="shared" si="52"/>
        <v>8.6666666666666607</v>
      </c>
      <c r="H172" s="5">
        <f t="shared" si="52"/>
        <v>7.5</v>
      </c>
      <c r="I172">
        <f t="shared" si="46"/>
        <v>8.8708279143713717</v>
      </c>
      <c r="J172">
        <f t="shared" si="47"/>
        <v>2.9039175812539684</v>
      </c>
      <c r="K172">
        <f t="shared" si="47"/>
        <v>-8.382055271093984</v>
      </c>
      <c r="L172">
        <f t="shared" si="48"/>
        <v>-0.10119436734565988</v>
      </c>
      <c r="M172">
        <f t="shared" si="49"/>
        <v>-31.881906041930971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0.87485661981461127</v>
      </c>
      <c r="C173" s="9">
        <f t="shared" si="42"/>
        <v>0.92400000000000071</v>
      </c>
      <c r="D173" s="9">
        <f t="shared" si="51"/>
        <v>2.7161956010836628</v>
      </c>
      <c r="E173" s="9">
        <f t="shared" si="51"/>
        <v>7.362897526360686</v>
      </c>
      <c r="F173" s="9">
        <f t="shared" si="44"/>
        <v>7.8324972896973488</v>
      </c>
      <c r="G173" s="10">
        <f t="shared" si="52"/>
        <v>8.6666666666666607</v>
      </c>
      <c r="H173" s="5">
        <f t="shared" si="52"/>
        <v>7.5</v>
      </c>
      <c r="I173">
        <f t="shared" si="46"/>
        <v>9.0516012467679055</v>
      </c>
      <c r="J173">
        <f t="shared" si="47"/>
        <v>2.9033104150498943</v>
      </c>
      <c r="K173">
        <f t="shared" si="47"/>
        <v>-8.5733467073455696</v>
      </c>
      <c r="L173">
        <f t="shared" si="48"/>
        <v>-0.10323495782740108</v>
      </c>
      <c r="M173">
        <f t="shared" si="49"/>
        <v>-31.869151754636853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0.8922746240756696</v>
      </c>
      <c r="C174" s="9">
        <f t="shared" si="42"/>
        <v>0.93000000000000071</v>
      </c>
      <c r="D174" s="9">
        <f t="shared" si="51"/>
        <v>2.7336136053447211</v>
      </c>
      <c r="E174" s="9">
        <f t="shared" si="51"/>
        <v>7.310883801385029</v>
      </c>
      <c r="F174" s="9">
        <f t="shared" si="44"/>
        <v>7.7883460853469568</v>
      </c>
      <c r="G174" s="10">
        <f t="shared" si="52"/>
        <v>8.6666666666666607</v>
      </c>
      <c r="H174" s="5">
        <f t="shared" si="52"/>
        <v>7.5</v>
      </c>
      <c r="I174">
        <f t="shared" si="46"/>
        <v>9.2327219943939589</v>
      </c>
      <c r="J174">
        <f t="shared" si="47"/>
        <v>2.90269100530293</v>
      </c>
      <c r="K174">
        <f t="shared" si="47"/>
        <v>-8.7645616178733903</v>
      </c>
      <c r="L174">
        <f t="shared" si="48"/>
        <v>-0.10527820340088724</v>
      </c>
      <c r="M174">
        <f t="shared" si="49"/>
        <v>-31.856116594897504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0.90968887509982577</v>
      </c>
      <c r="C175" s="9">
        <f t="shared" si="42"/>
        <v>0.93600000000000072</v>
      </c>
      <c r="D175" s="9">
        <f t="shared" si="51"/>
        <v>2.7510278563688773</v>
      </c>
      <c r="E175" s="9">
        <f t="shared" si="51"/>
        <v>7.2577230215790802</v>
      </c>
      <c r="F175" s="9">
        <f t="shared" si="44"/>
        <v>7.7431250882909808</v>
      </c>
      <c r="G175" s="10">
        <f t="shared" si="52"/>
        <v>8.6666666666666607</v>
      </c>
      <c r="H175" s="5">
        <f t="shared" si="52"/>
        <v>7.5</v>
      </c>
      <c r="I175">
        <f t="shared" si="46"/>
        <v>9.4141638366448195</v>
      </c>
      <c r="J175">
        <f t="shared" si="47"/>
        <v>2.9020593360825249</v>
      </c>
      <c r="K175">
        <f t="shared" si="47"/>
        <v>-8.955698317442776</v>
      </c>
      <c r="L175">
        <f t="shared" si="48"/>
        <v>-0.10732377474567632</v>
      </c>
      <c r="M175">
        <f t="shared" si="49"/>
        <v>-31.842800931476155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0.92709929928837531</v>
      </c>
      <c r="C176" s="9">
        <f t="shared" si="42"/>
        <v>0.94200000000000073</v>
      </c>
      <c r="D176" s="9">
        <f t="shared" si="51"/>
        <v>2.7684382805574268</v>
      </c>
      <c r="E176" s="9">
        <f t="shared" si="51"/>
        <v>7.2034156612576572</v>
      </c>
      <c r="F176" s="9">
        <f t="shared" si="44"/>
        <v>7.6968351942727171</v>
      </c>
      <c r="G176" s="10">
        <f t="shared" si="52"/>
        <v>8.6666666666666607</v>
      </c>
      <c r="H176" s="5">
        <f t="shared" si="52"/>
        <v>7.5</v>
      </c>
      <c r="I176">
        <f t="shared" si="46"/>
        <v>9.5959022799297777</v>
      </c>
      <c r="J176">
        <f t="shared" si="47"/>
        <v>2.9014153934340507</v>
      </c>
      <c r="K176">
        <f t="shared" si="47"/>
        <v>-9.1467551230316335</v>
      </c>
      <c r="L176">
        <f t="shared" si="48"/>
        <v>-0.10937136356015187</v>
      </c>
      <c r="M176">
        <f t="shared" si="49"/>
        <v>-31.82920515186461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0.94450582296443542</v>
      </c>
      <c r="C177" s="9">
        <f t="shared" si="42"/>
        <v>0.94800000000000073</v>
      </c>
      <c r="D177" s="9">
        <f t="shared" si="51"/>
        <v>2.7858448042334869</v>
      </c>
      <c r="E177" s="9">
        <f t="shared" si="51"/>
        <v>7.1479622048267339</v>
      </c>
      <c r="F177" s="9">
        <f t="shared" si="44"/>
        <v>7.6494773173363431</v>
      </c>
      <c r="G177" s="10">
        <f t="shared" si="52"/>
        <v>8.6666666666666607</v>
      </c>
      <c r="H177" s="5">
        <f t="shared" si="52"/>
        <v>7.5</v>
      </c>
      <c r="I177">
        <f t="shared" si="46"/>
        <v>9.7779144963403404</v>
      </c>
      <c r="J177">
        <f t="shared" si="47"/>
        <v>2.9007591652526896</v>
      </c>
      <c r="K177">
        <f t="shared" si="47"/>
        <v>-9.3377303539428205</v>
      </c>
      <c r="L177">
        <f t="shared" si="48"/>
        <v>-0.11142068071428678</v>
      </c>
      <c r="M177">
        <f t="shared" si="49"/>
        <v>-31.815329661274333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0.96190837238369853</v>
      </c>
      <c r="C178" s="9">
        <f t="shared" si="42"/>
        <v>0.95400000000000074</v>
      </c>
      <c r="D178" s="9">
        <f t="shared" si="51"/>
        <v>2.80324735365275</v>
      </c>
      <c r="E178" s="9">
        <f t="shared" si="51"/>
        <v>7.091363146769174</v>
      </c>
      <c r="F178" s="9">
        <f t="shared" si="44"/>
        <v>7.6010523898107607</v>
      </c>
      <c r="G178" s="10">
        <f t="shared" si="52"/>
        <v>8.6666666666666607</v>
      </c>
      <c r="H178" s="5">
        <f t="shared" si="52"/>
        <v>7.5</v>
      </c>
      <c r="I178">
        <f t="shared" si="46"/>
        <v>9.9601791786681932</v>
      </c>
      <c r="J178">
        <f t="shared" si="47"/>
        <v>2.9000906411684038</v>
      </c>
      <c r="K178">
        <f t="shared" si="47"/>
        <v>-9.5286223319104657</v>
      </c>
      <c r="L178">
        <f t="shared" si="48"/>
        <v>-0.11347145458984344</v>
      </c>
      <c r="M178">
        <f t="shared" si="49"/>
        <v>-31.801174881746615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0.97930687374452652</v>
      </c>
      <c r="C179" s="9">
        <f t="shared" si="42"/>
        <v>0.96000000000000074</v>
      </c>
      <c r="D179" s="9">
        <f t="shared" si="51"/>
        <v>2.820645855013578</v>
      </c>
      <c r="E179" s="9">
        <f t="shared" si="51"/>
        <v>7.0336189916298402</v>
      </c>
      <c r="F179" s="9">
        <f t="shared" si="44"/>
        <v>7.5515613622911193</v>
      </c>
      <c r="G179" s="10">
        <f t="shared" si="52"/>
        <v>8.6666666666666607</v>
      </c>
      <c r="H179" s="5">
        <f t="shared" si="52"/>
        <v>7.5</v>
      </c>
      <c r="I179">
        <f t="shared" si="46"/>
        <v>10.142676409933946</v>
      </c>
      <c r="J179">
        <f t="shared" si="47"/>
        <v>2.8994098124408647</v>
      </c>
      <c r="K179">
        <f t="shared" si="47"/>
        <v>-9.7194293812009462</v>
      </c>
      <c r="L179">
        <f t="shared" si="48"/>
        <v>-0.1155234295869213</v>
      </c>
      <c r="M179">
        <f t="shared" si="49"/>
        <v>-31.786741251365576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0.99670125319743907</v>
      </c>
      <c r="C180" s="9">
        <f t="shared" si="42"/>
        <v>0.96600000000000075</v>
      </c>
      <c r="D180" s="9">
        <f t="shared" si="51"/>
        <v>2.8380402344664906</v>
      </c>
      <c r="E180" s="9">
        <f t="shared" si="51"/>
        <v>6.9747302540001099</v>
      </c>
      <c r="F180" s="9">
        <f t="shared" si="44"/>
        <v>7.5010052036181492</v>
      </c>
      <c r="G180" s="10">
        <f t="shared" si="52"/>
        <v>8.6666666666666607</v>
      </c>
      <c r="H180" s="5">
        <f t="shared" si="52"/>
        <v>7.5</v>
      </c>
      <c r="I180">
        <f t="shared" si="46"/>
        <v>10.325387545811648</v>
      </c>
      <c r="J180">
        <f t="shared" si="47"/>
        <v>2.898716671863343</v>
      </c>
      <c r="K180">
        <f t="shared" si="47"/>
        <v>-9.9101498287091392</v>
      </c>
      <c r="L180">
        <f t="shared" si="48"/>
        <v>-0.11757636477833194</v>
      </c>
      <c r="M180">
        <f t="shared" si="49"/>
        <v>-31.772029223560086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1.0140914368540532</v>
      </c>
      <c r="C181" s="9">
        <f t="shared" si="42"/>
        <v>0.97200000000000075</v>
      </c>
      <c r="D181" s="9">
        <f t="shared" ref="D181:E196" si="53">D180+$C$7*(J180+J181)/2</f>
        <v>2.8554304181231047</v>
      </c>
      <c r="E181" s="9">
        <f t="shared" si="53"/>
        <v>6.9146974585018306</v>
      </c>
      <c r="F181" s="9">
        <f t="shared" si="44"/>
        <v>7.4493849008554349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10.508295108529003</v>
      </c>
      <c r="J181">
        <f t="shared" si="47"/>
        <v>2.898011213674673</v>
      </c>
      <c r="K181">
        <f t="shared" si="47"/>
        <v>-10.100782004050499</v>
      </c>
      <c r="L181">
        <f t="shared" si="48"/>
        <v>-0.11963003269551814</v>
      </c>
      <c r="M181">
        <f t="shared" si="49"/>
        <v>-31.757039266482799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1.0314773507955126</v>
      </c>
      <c r="C182" s="9">
        <f t="shared" si="42"/>
        <v>0.97800000000000076</v>
      </c>
      <c r="D182" s="9">
        <f t="shared" si="53"/>
        <v>2.8728163320645641</v>
      </c>
      <c r="E182" s="9">
        <f t="shared" si="53"/>
        <v>6.8535211397707307</v>
      </c>
      <c r="F182" s="9">
        <f t="shared" si="44"/>
        <v>7.3967014592647189</v>
      </c>
      <c r="G182" s="10">
        <f t="shared" si="54"/>
        <v>8.6666666666666607</v>
      </c>
      <c r="H182" s="5">
        <f t="shared" si="54"/>
        <v>7.5</v>
      </c>
      <c r="I182">
        <f t="shared" si="46"/>
        <v>10.691382690993381</v>
      </c>
      <c r="J182">
        <f t="shared" si="47"/>
        <v>2.8972934334784997</v>
      </c>
      <c r="K182">
        <f t="shared" si="47"/>
        <v>-10.291324239649397</v>
      </c>
      <c r="L182">
        <f t="shared" si="48"/>
        <v>-0.12168421823168392</v>
      </c>
      <c r="M182">
        <f t="shared" si="49"/>
        <v>-31.741771862456122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1.0488589210804553</v>
      </c>
      <c r="C183" s="9">
        <f t="shared" si="42"/>
        <v>0.98400000000000076</v>
      </c>
      <c r="D183" s="9">
        <f t="shared" si="53"/>
        <v>2.8901979023495068</v>
      </c>
      <c r="E183" s="9">
        <f t="shared" si="53"/>
        <v>6.7912018424393104</v>
      </c>
      <c r="F183" s="9">
        <f t="shared" si="44"/>
        <v>7.3429559022793089</v>
      </c>
      <c r="G183" s="10">
        <f t="shared" si="54"/>
        <v>8.6666666666666607</v>
      </c>
      <c r="H183" s="5">
        <f t="shared" si="54"/>
        <v>7.5</v>
      </c>
      <c r="I183">
        <f t="shared" si="46"/>
        <v>10.874634870042048</v>
      </c>
      <c r="J183">
        <f t="shared" si="47"/>
        <v>2.8965633281691097</v>
      </c>
      <c r="K183">
        <f t="shared" si="47"/>
        <v>-10.481774870824134</v>
      </c>
      <c r="L183">
        <f t="shared" si="48"/>
        <v>-0.1237387176495056</v>
      </c>
      <c r="M183">
        <f t="shared" si="49"/>
        <v>-31.726227507476452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1.0662360737525522</v>
      </c>
      <c r="C184" s="9">
        <f t="shared" si="42"/>
        <v>0.99000000000000077</v>
      </c>
      <c r="D184" s="9">
        <f t="shared" si="53"/>
        <v>2.9075750550216037</v>
      </c>
      <c r="E184" s="9">
        <f t="shared" si="53"/>
        <v>6.7277401211192309</v>
      </c>
      <c r="F184" s="9">
        <f t="shared" si="44"/>
        <v>7.2881492714756888</v>
      </c>
      <c r="G184" s="10">
        <f t="shared" si="54"/>
        <v>8.6666666666666607</v>
      </c>
      <c r="H184" s="5">
        <f t="shared" si="54"/>
        <v>7.5</v>
      </c>
      <c r="I184">
        <f t="shared" si="46"/>
        <v>11.058037127844713</v>
      </c>
      <c r="J184">
        <f t="shared" si="47"/>
        <v>2.8958208958632126</v>
      </c>
      <c r="K184">
        <f t="shared" si="47"/>
        <v>-10.672132235868993</v>
      </c>
      <c r="L184">
        <f t="shared" si="48"/>
        <v>-0.12579333768227857</v>
      </c>
      <c r="M184">
        <f t="shared" si="49"/>
        <v>-31.710406710769167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1.0836087348476531</v>
      </c>
      <c r="C185" s="9">
        <f t="shared" si="42"/>
        <v>0.99600000000000077</v>
      </c>
      <c r="D185" s="9">
        <f t="shared" si="53"/>
        <v>2.9249477161167046</v>
      </c>
      <c r="E185" s="9">
        <f t="shared" si="53"/>
        <v>6.6631365403832232</v>
      </c>
      <c r="F185" s="9">
        <f t="shared" si="44"/>
        <v>7.2322826265434443</v>
      </c>
      <c r="G185" s="10">
        <f t="shared" si="54"/>
        <v>8.6666666666666607</v>
      </c>
      <c r="H185" s="5">
        <f t="shared" si="54"/>
        <v>7.5</v>
      </c>
      <c r="I185">
        <f t="shared" si="46"/>
        <v>11.241575780599739</v>
      </c>
      <c r="J185">
        <f t="shared" si="47"/>
        <v>2.8950661358371188</v>
      </c>
      <c r="K185">
        <f t="shared" si="47"/>
        <v>-10.862394676133608</v>
      </c>
      <c r="L185">
        <f t="shared" si="48"/>
        <v>-0.12784789471865607</v>
      </c>
      <c r="M185">
        <f t="shared" si="49"/>
        <v>-31.694309994388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1.1009768304005709</v>
      </c>
      <c r="C186" s="9">
        <f t="shared" si="42"/>
        <v>1.0020000000000007</v>
      </c>
      <c r="D186" s="9">
        <f t="shared" si="53"/>
        <v>2.9423158116696224</v>
      </c>
      <c r="E186" s="9">
        <f t="shared" si="53"/>
        <v>6.5973916747465227</v>
      </c>
      <c r="F186" s="9">
        <f t="shared" si="44"/>
        <v>7.1753570452534721</v>
      </c>
      <c r="G186" s="10">
        <f t="shared" si="54"/>
        <v>8.6666666666666607</v>
      </c>
      <c r="H186" s="5">
        <f t="shared" si="54"/>
        <v>7.5</v>
      </c>
      <c r="I186">
        <f t="shared" si="46"/>
        <v>11.425237913764471</v>
      </c>
      <c r="J186">
        <f t="shared" si="47"/>
        <v>2.8942990484688069</v>
      </c>
      <c r="K186">
        <f t="shared" si="47"/>
        <v>-11.052560536099936</v>
      </c>
      <c r="L186">
        <f t="shared" si="48"/>
        <v>-0.12990221406227048</v>
      </c>
      <c r="M186">
        <f t="shared" si="49"/>
        <v>-31.677937892853116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1.1183402864515306</v>
      </c>
      <c r="C187" s="9">
        <f t="shared" si="42"/>
        <v>1.0080000000000007</v>
      </c>
      <c r="D187" s="9">
        <f t="shared" si="53"/>
        <v>2.9596792677205821</v>
      </c>
      <c r="E187" s="9">
        <f t="shared" si="53"/>
        <v>6.5305061086478515</v>
      </c>
      <c r="F187" s="9">
        <f t="shared" si="44"/>
        <v>7.1173736234246938</v>
      </c>
      <c r="G187" s="10">
        <f t="shared" si="54"/>
        <v>8.6666666666666607</v>
      </c>
      <c r="H187" s="5">
        <f t="shared" si="54"/>
        <v>7.5</v>
      </c>
      <c r="I187">
        <f t="shared" si="46"/>
        <v>11.609011323147014</v>
      </c>
      <c r="J187">
        <f t="shared" si="47"/>
        <v>2.8935196351844334</v>
      </c>
      <c r="K187">
        <f t="shared" si="47"/>
        <v>-11.242628163457054</v>
      </c>
      <c r="L187">
        <f t="shared" si="48"/>
        <v>-0.13195612925852507</v>
      </c>
      <c r="M187">
        <f t="shared" si="49"/>
        <v>-31.661290952823233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1.1356990290523103</v>
      </c>
      <c r="C188" s="9">
        <f t="shared" si="42"/>
        <v>1.0140000000000007</v>
      </c>
      <c r="D188" s="9">
        <f t="shared" si="53"/>
        <v>2.9770380103213618</v>
      </c>
      <c r="E188" s="9">
        <f t="shared" si="53"/>
        <v>6.4624804364299582</v>
      </c>
      <c r="F188" s="9">
        <f t="shared" si="44"/>
        <v>7.0583334748891389</v>
      </c>
      <c r="G188" s="10">
        <f t="shared" si="54"/>
        <v>8.6666666666666607</v>
      </c>
      <c r="H188" s="5">
        <f t="shared" si="54"/>
        <v>7.5</v>
      </c>
      <c r="I188">
        <f t="shared" si="46"/>
        <v>11.792884461262862</v>
      </c>
      <c r="J188">
        <f t="shared" si="47"/>
        <v>2.8927278984088822</v>
      </c>
      <c r="K188">
        <f t="shared" si="47"/>
        <v>-11.432595909173994</v>
      </c>
      <c r="L188">
        <f t="shared" si="48"/>
        <v>-0.13400948148171649</v>
      </c>
      <c r="M188">
        <f t="shared" si="49"/>
        <v>-31.644369732797507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1.1530529842720971</v>
      </c>
      <c r="C189" s="9">
        <f t="shared" si="42"/>
        <v>1.0200000000000007</v>
      </c>
      <c r="D189" s="9">
        <f t="shared" si="53"/>
        <v>2.9943919655411486</v>
      </c>
      <c r="E189" s="9">
        <f t="shared" si="53"/>
        <v>6.3933152623197236</v>
      </c>
      <c r="F189" s="9">
        <f t="shared" si="44"/>
        <v>6.9982377314556548</v>
      </c>
      <c r="G189" s="10">
        <f t="shared" si="54"/>
        <v>8.6666666666666607</v>
      </c>
      <c r="H189" s="5">
        <f t="shared" si="54"/>
        <v>7.5</v>
      </c>
      <c r="I189">
        <f t="shared" si="46"/>
        <v>11.976846388426665</v>
      </c>
      <c r="J189">
        <f t="shared" si="47"/>
        <v>2.8919238415199917</v>
      </c>
      <c r="K189">
        <f t="shared" si="47"/>
        <v>-11.622462127570779</v>
      </c>
      <c r="L189">
        <f t="shared" si="48"/>
        <v>-0.13606211897641474</v>
      </c>
      <c r="M189">
        <f t="shared" si="49"/>
        <v>-31.627174802843619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1.1704020782030755</v>
      </c>
      <c r="C190" s="9">
        <f t="shared" si="42"/>
        <v>1.0260000000000007</v>
      </c>
      <c r="D190" s="9">
        <f t="shared" si="53"/>
        <v>3.011741059472127</v>
      </c>
      <c r="E190" s="9">
        <f t="shared" si="53"/>
        <v>6.3230112004078478</v>
      </c>
      <c r="F190" s="9">
        <f t="shared" si="44"/>
        <v>6.9370875428721348</v>
      </c>
      <c r="G190" s="10">
        <f t="shared" si="54"/>
        <v>8.6666666666666607</v>
      </c>
      <c r="H190" s="5">
        <f t="shared" si="54"/>
        <v>7.5</v>
      </c>
      <c r="I190">
        <f t="shared" si="46"/>
        <v>12.160886728108167</v>
      </c>
      <c r="J190">
        <f t="shared" si="47"/>
        <v>2.8911074688061333</v>
      </c>
      <c r="K190">
        <f t="shared" si="47"/>
        <v>-11.812225176387841</v>
      </c>
      <c r="L190">
        <f t="shared" si="48"/>
        <v>-0.13811389654770154</v>
      </c>
      <c r="M190">
        <f t="shared" si="49"/>
        <v>-31.609706744348912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1.1877462369657745</v>
      </c>
      <c r="C191" s="9">
        <f t="shared" si="42"/>
        <v>1.0320000000000007</v>
      </c>
      <c r="D191" s="9">
        <f t="shared" si="53"/>
        <v>3.029085218234826</v>
      </c>
      <c r="E191" s="9">
        <f t="shared" si="53"/>
        <v>6.2515688746281226</v>
      </c>
      <c r="F191" s="9">
        <f t="shared" si="44"/>
        <v>6.874884076786401</v>
      </c>
      <c r="G191" s="10">
        <f t="shared" si="54"/>
        <v>8.6666666666666607</v>
      </c>
      <c r="H191" s="5">
        <f t="shared" si="54"/>
        <v>7.5</v>
      </c>
      <c r="I191">
        <f t="shared" si="46"/>
        <v>12.344995626132961</v>
      </c>
      <c r="J191">
        <f t="shared" si="47"/>
        <v>2.890278785426847</v>
      </c>
      <c r="K191">
        <f t="shared" si="47"/>
        <v>-12.001883416853934</v>
      </c>
      <c r="L191">
        <f t="shared" si="48"/>
        <v>-0.14016467509545907</v>
      </c>
      <c r="M191">
        <f t="shared" si="49"/>
        <v>-31.591966149791855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1.205085386714184</v>
      </c>
      <c r="C192" s="9">
        <f t="shared" si="42"/>
        <v>1.0380000000000007</v>
      </c>
      <c r="D192" s="9">
        <f t="shared" si="53"/>
        <v>3.0464243679832355</v>
      </c>
      <c r="E192" s="9">
        <f t="shared" si="53"/>
        <v>6.1789889187363025</v>
      </c>
      <c r="F192" s="9">
        <f t="shared" si="44"/>
        <v>6.8116285187057422</v>
      </c>
      <c r="G192" s="10">
        <f t="shared" si="54"/>
        <v>8.6666666666666607</v>
      </c>
      <c r="H192" s="5">
        <f t="shared" si="54"/>
        <v>7.5</v>
      </c>
      <c r="I192">
        <f t="shared" si="46"/>
        <v>12.529163713354361</v>
      </c>
      <c r="J192">
        <f t="shared" si="47"/>
        <v>2.8894377973762744</v>
      </c>
      <c r="K192">
        <f t="shared" si="47"/>
        <v>-12.191435213752685</v>
      </c>
      <c r="L192">
        <f t="shared" si="48"/>
        <v>-0.14221432118842592</v>
      </c>
      <c r="M192">
        <f t="shared" si="49"/>
        <v>-31.573953622531391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1.2224194536406603</v>
      </c>
      <c r="C193" s="9">
        <f t="shared" si="42"/>
        <v>1.0440000000000007</v>
      </c>
      <c r="D193" s="9">
        <f t="shared" si="53"/>
        <v>3.0637584349097118</v>
      </c>
      <c r="E193" s="9">
        <f t="shared" si="53"/>
        <v>6.1052719762885808</v>
      </c>
      <c r="F193" s="9">
        <f t="shared" si="44"/>
        <v>6.7473220719551819</v>
      </c>
      <c r="G193" s="10">
        <f t="shared" si="54"/>
        <v>8.6666666666666607</v>
      </c>
      <c r="H193" s="5">
        <f t="shared" si="54"/>
        <v>7.5</v>
      </c>
      <c r="I193">
        <f t="shared" si="46"/>
        <v>12.713382071462778</v>
      </c>
      <c r="J193">
        <f t="shared" si="47"/>
        <v>2.8885845114491437</v>
      </c>
      <c r="K193">
        <f t="shared" si="47"/>
        <v>-12.380878935487873</v>
      </c>
      <c r="L193">
        <f t="shared" si="48"/>
        <v>-0.14426270667419461</v>
      </c>
      <c r="M193">
        <f t="shared" si="49"/>
        <v>-31.555669776612159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1.2397483639806348</v>
      </c>
      <c r="C194" s="9">
        <f t="shared" si="42"/>
        <v>1.0500000000000007</v>
      </c>
      <c r="D194" s="9">
        <f t="shared" si="53"/>
        <v>3.0810873452496863</v>
      </c>
      <c r="E194" s="9">
        <f t="shared" si="53"/>
        <v>6.0304187006196743</v>
      </c>
      <c r="F194" s="9">
        <f t="shared" si="44"/>
        <v>6.6819659576344748</v>
      </c>
      <c r="G194" s="10">
        <f t="shared" si="54"/>
        <v>8.6666666666666607</v>
      </c>
      <c r="H194" s="5">
        <f t="shared" si="54"/>
        <v>7.5</v>
      </c>
      <c r="I194">
        <f t="shared" si="46"/>
        <v>12.897642201634527</v>
      </c>
      <c r="J194">
        <f t="shared" si="47"/>
        <v>2.8877189352090986</v>
      </c>
      <c r="K194">
        <f t="shared" si="47"/>
        <v>-12.570212954147546</v>
      </c>
      <c r="L194">
        <f t="shared" si="48"/>
        <v>-0.14630970832173507</v>
      </c>
      <c r="M194">
        <f t="shared" si="49"/>
        <v>-31.537115236583698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1.2570720440171395</v>
      </c>
      <c r="C195" s="9">
        <f t="shared" si="42"/>
        <v>1.0560000000000007</v>
      </c>
      <c r="D195" s="9">
        <f t="shared" si="53"/>
        <v>3.0984110252861909</v>
      </c>
      <c r="E195" s="9">
        <f t="shared" si="53"/>
        <v>5.9544297548205307</v>
      </c>
      <c r="F195" s="9">
        <f t="shared" si="44"/>
        <v>6.6155614145739037</v>
      </c>
      <c r="G195" s="10">
        <f t="shared" si="54"/>
        <v>8.6666666666666607</v>
      </c>
      <c r="H195" s="5">
        <f t="shared" si="54"/>
        <v>7.5</v>
      </c>
      <c r="I195">
        <f t="shared" si="46"/>
        <v>13.081935995753296</v>
      </c>
      <c r="J195">
        <f t="shared" si="47"/>
        <v>2.8868410769591684</v>
      </c>
      <c r="K195">
        <f t="shared" si="47"/>
        <v>-12.759435645567049</v>
      </c>
      <c r="L195">
        <f t="shared" si="48"/>
        <v>-0.14835520749338491</v>
      </c>
      <c r="M195">
        <f t="shared" si="49"/>
        <v>-31.518290637332036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1.2743904200851597</v>
      </c>
      <c r="C196" s="9">
        <f t="shared" si="42"/>
        <v>1.0620000000000007</v>
      </c>
      <c r="D196" s="9">
        <f t="shared" si="53"/>
        <v>3.1157294013542112</v>
      </c>
      <c r="E196" s="9">
        <f t="shared" si="53"/>
        <v>5.8773058117156562</v>
      </c>
      <c r="F196" s="9">
        <f t="shared" si="44"/>
        <v>6.5481096992888759</v>
      </c>
      <c r="G196" s="10">
        <f t="shared" si="54"/>
        <v>8.6666666666666607</v>
      </c>
      <c r="H196" s="5">
        <f t="shared" si="54"/>
        <v>7.5</v>
      </c>
      <c r="I196">
        <f t="shared" si="46"/>
        <v>13.266255709965369</v>
      </c>
      <c r="J196">
        <f t="shared" si="47"/>
        <v>2.8859509457142081</v>
      </c>
      <c r="K196">
        <f t="shared" si="47"/>
        <v>-12.948545389391041</v>
      </c>
      <c r="L196">
        <f t="shared" si="48"/>
        <v>-0.15039908984356862</v>
      </c>
      <c r="M196">
        <f t="shared" si="49"/>
        <v>-31.499196623922309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1.2917034185758276</v>
      </c>
      <c r="C197" s="9">
        <f t="shared" si="42"/>
        <v>1.0680000000000007</v>
      </c>
      <c r="D197" s="9">
        <f t="shared" ref="D197:E212" si="55">D196+$C$7*(J196+J197)/2</f>
        <v>3.1330423998448791</v>
      </c>
      <c r="E197" s="9">
        <f t="shared" si="55"/>
        <v>5.7990475538400794</v>
      </c>
      <c r="F197" s="9">
        <f t="shared" si="44"/>
        <v>6.4796120859334003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13.450593940354256</v>
      </c>
      <c r="J197">
        <f t="shared" si="47"/>
        <v>2.8850485511751467</v>
      </c>
      <c r="K197">
        <f t="shared" si="47"/>
        <v>-13.137540569134575</v>
      </c>
      <c r="L197">
        <f t="shared" si="48"/>
        <v>-0.15244124504178838</v>
      </c>
      <c r="M197">
        <f t="shared" si="49"/>
        <v>-31.479833851451083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1.3090109659404676</v>
      </c>
      <c r="C198" s="9">
        <f t="shared" si="42"/>
        <v>1.0740000000000007</v>
      </c>
      <c r="D198" s="9">
        <f t="shared" si="55"/>
        <v>3.1503499472095191</v>
      </c>
      <c r="E198" s="9">
        <f t="shared" si="55"/>
        <v>5.7196556734159456</v>
      </c>
      <c r="F198" s="9">
        <f t="shared" si="44"/>
        <v>6.4100698662524032</v>
      </c>
      <c r="G198" s="10">
        <f t="shared" si="56"/>
        <v>8.6666666666666607</v>
      </c>
      <c r="H198" s="5">
        <f t="shared" si="56"/>
        <v>7.5</v>
      </c>
      <c r="I198">
        <f t="shared" si="46"/>
        <v>13.634943600542281</v>
      </c>
      <c r="J198">
        <f t="shared" si="47"/>
        <v>2.8841339037048961</v>
      </c>
      <c r="K198">
        <f t="shared" si="47"/>
        <v>-13.326419572243282</v>
      </c>
      <c r="L198">
        <f t="shared" si="48"/>
        <v>-0.15448156651768088</v>
      </c>
      <c r="M198">
        <f t="shared" si="49"/>
        <v>-31.460202984907365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1.3263129886944995</v>
      </c>
      <c r="C199" s="9">
        <f t="shared" si="42"/>
        <v>1.0800000000000007</v>
      </c>
      <c r="D199" s="9">
        <f t="shared" si="55"/>
        <v>3.167651969963551</v>
      </c>
      <c r="E199" s="9">
        <f t="shared" si="55"/>
        <v>5.6391308723287574</v>
      </c>
      <c r="F199" s="9">
        <f t="shared" si="44"/>
        <v>6.3394843495329773</v>
      </c>
      <c r="G199" s="10">
        <f t="shared" si="56"/>
        <v>8.6666666666666607</v>
      </c>
      <c r="H199" s="5">
        <f t="shared" si="56"/>
        <v>7.5</v>
      </c>
      <c r="I199">
        <f t="shared" si="46"/>
        <v>13.819297901046035</v>
      </c>
      <c r="J199">
        <f t="shared" si="47"/>
        <v>2.88320701430579</v>
      </c>
      <c r="K199">
        <f t="shared" si="47"/>
        <v>-13.515180790152726</v>
      </c>
      <c r="L199">
        <f t="shared" si="48"/>
        <v>-0.15651995122615528</v>
      </c>
      <c r="M199">
        <f t="shared" si="49"/>
        <v>-31.440304699041281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1.3436094134212124</v>
      </c>
      <c r="C200" s="9">
        <f t="shared" si="42"/>
        <v>1.0860000000000007</v>
      </c>
      <c r="D200" s="9">
        <f t="shared" si="55"/>
        <v>3.1849483946902639</v>
      </c>
      <c r="E200" s="9">
        <f t="shared" si="55"/>
        <v>5.557473862103258</v>
      </c>
      <c r="F200" s="9">
        <f t="shared" si="44"/>
        <v>6.2678568625545346</v>
      </c>
      <c r="G200" s="10">
        <f t="shared" si="56"/>
        <v>8.6666666666666607</v>
      </c>
      <c r="H200" s="5">
        <f t="shared" si="56"/>
        <v>7.5</v>
      </c>
      <c r="I200">
        <f t="shared" si="46"/>
        <v>14.003650330230007</v>
      </c>
      <c r="J200">
        <f t="shared" si="47"/>
        <v>2.8822678945984332</v>
      </c>
      <c r="K200">
        <f t="shared" si="47"/>
        <v>-13.703822618346974</v>
      </c>
      <c r="L200">
        <f t="shared" si="48"/>
        <v>-0.158556299430829</v>
      </c>
      <c r="M200">
        <f t="shared" si="49"/>
        <v>-31.420139678239618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1.3609001667754133</v>
      </c>
      <c r="C201" s="9">
        <f t="shared" si="42"/>
        <v>1.0920000000000007</v>
      </c>
      <c r="D201" s="9">
        <f t="shared" si="55"/>
        <v>3.2022391480444647</v>
      </c>
      <c r="E201" s="9">
        <f t="shared" si="55"/>
        <v>5.4746853638789679</v>
      </c>
      <c r="F201" s="9">
        <f t="shared" si="44"/>
        <v>6.1951887495379658</v>
      </c>
      <c r="G201" s="10">
        <f t="shared" si="56"/>
        <v>8.6666666666666607</v>
      </c>
      <c r="H201" s="5">
        <f t="shared" si="56"/>
        <v>7.5</v>
      </c>
      <c r="I201">
        <f t="shared" si="46"/>
        <v>14.187994636717917</v>
      </c>
      <c r="J201">
        <f t="shared" si="47"/>
        <v>2.8813165568018482</v>
      </c>
      <c r="K201">
        <f t="shared" si="47"/>
        <v>-13.892343456416413</v>
      </c>
      <c r="L201">
        <f t="shared" si="48"/>
        <v>-0.16059051450415018</v>
      </c>
      <c r="M201">
        <f t="shared" si="49"/>
        <v>-31.39970861640743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1.3781851754869632</v>
      </c>
      <c r="C202" s="9">
        <f t="shared" si="42"/>
        <v>1.0980000000000008</v>
      </c>
      <c r="D202" s="9">
        <f t="shared" si="55"/>
        <v>3.2195241567560147</v>
      </c>
      <c r="E202" s="9">
        <f t="shared" si="55"/>
        <v>5.3907661083853737</v>
      </c>
      <c r="F202" s="9">
        <f t="shared" si="44"/>
        <v>6.1214813720936903</v>
      </c>
      <c r="G202" s="10">
        <f t="shared" si="56"/>
        <v>8.6666666666666607</v>
      </c>
      <c r="H202" s="5">
        <f t="shared" si="56"/>
        <v>7.5</v>
      </c>
      <c r="I202">
        <f t="shared" si="46"/>
        <v>14.372324813135187</v>
      </c>
      <c r="J202">
        <f t="shared" si="47"/>
        <v>2.8803530137148234</v>
      </c>
      <c r="K202">
        <f t="shared" si="47"/>
        <v>-14.080741708114857</v>
      </c>
      <c r="L202">
        <f t="shared" si="48"/>
        <v>-0.16262250274275677</v>
      </c>
      <c r="M202">
        <f t="shared" si="49"/>
        <v>-31.379012216855074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1.3954643663642028</v>
      </c>
      <c r="C203" s="9">
        <f t="shared" si="42"/>
        <v>1.1040000000000008</v>
      </c>
      <c r="D203" s="9">
        <f t="shared" si="55"/>
        <v>3.2368033476332543</v>
      </c>
      <c r="E203" s="9">
        <f t="shared" si="55"/>
        <v>5.3057168359167814</v>
      </c>
      <c r="F203" s="9">
        <f t="shared" si="44"/>
        <v>6.0467361091688048</v>
      </c>
      <c r="G203" s="10">
        <f t="shared" si="56"/>
        <v>8.6666666666666607</v>
      </c>
      <c r="H203" s="5">
        <f t="shared" si="56"/>
        <v>7.5</v>
      </c>
      <c r="I203">
        <f t="shared" si="46"/>
        <v>14.556635081068114</v>
      </c>
      <c r="J203">
        <f t="shared" si="47"/>
        <v>2.8793772786983669</v>
      </c>
      <c r="K203">
        <f t="shared" si="47"/>
        <v>-14.269015781415987</v>
      </c>
      <c r="L203">
        <f t="shared" si="48"/>
        <v>-0.16465217319676032</v>
      </c>
      <c r="M203">
        <f t="shared" si="49"/>
        <v>-31.358051192190043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1.4127376662972753</v>
      </c>
      <c r="C204" s="9">
        <f t="shared" si="42"/>
        <v>1.1100000000000008</v>
      </c>
      <c r="D204" s="9">
        <f t="shared" si="55"/>
        <v>3.2540766475663268</v>
      </c>
      <c r="E204" s="9">
        <f t="shared" si="55"/>
        <v>5.2195382963068262</v>
      </c>
      <c r="F204" s="9">
        <f t="shared" si="44"/>
        <v>5.9709543569931789</v>
      </c>
      <c r="G204" s="10">
        <f t="shared" si="56"/>
        <v>8.6666666666666607</v>
      </c>
      <c r="H204" s="5">
        <f t="shared" si="56"/>
        <v>7.5</v>
      </c>
      <c r="I204">
        <f t="shared" si="46"/>
        <v>14.740919877136323</v>
      </c>
      <c r="J204">
        <f t="shared" si="47"/>
        <v>2.8783893656591863</v>
      </c>
      <c r="K204">
        <f t="shared" si="47"/>
        <v>-14.457164088569128</v>
      </c>
      <c r="L204">
        <f t="shared" si="48"/>
        <v>-0.16667943751176933</v>
      </c>
      <c r="M204">
        <f t="shared" si="49"/>
        <v>-31.336826264213144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1.4300050022613553</v>
      </c>
      <c r="C205" s="9">
        <f t="shared" si="42"/>
        <v>1.1160000000000008</v>
      </c>
      <c r="D205" s="9">
        <f t="shared" si="55"/>
        <v>3.2713439835304068</v>
      </c>
      <c r="E205" s="9">
        <f t="shared" si="55"/>
        <v>5.1322312489026558</v>
      </c>
      <c r="F205" s="9">
        <f t="shared" si="44"/>
        <v>5.894137529024615</v>
      </c>
      <c r="G205" s="10">
        <f t="shared" si="56"/>
        <v>8.6666666666666607</v>
      </c>
      <c r="H205" s="5">
        <f t="shared" si="56"/>
        <v>7.5</v>
      </c>
      <c r="I205">
        <f t="shared" si="46"/>
        <v>14.925173840084842</v>
      </c>
      <c r="J205">
        <f t="shared" si="47"/>
        <v>2.8773892890341157</v>
      </c>
      <c r="K205">
        <f t="shared" si="47"/>
        <v>-14.645185046154406</v>
      </c>
      <c r="L205">
        <f t="shared" si="48"/>
        <v>-0.16870420978257869</v>
      </c>
      <c r="M205">
        <f t="shared" si="49"/>
        <v>-31.315338163818463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1.447266301319784</v>
      </c>
      <c r="C206" s="9">
        <f t="shared" si="42"/>
        <v>1.1220000000000008</v>
      </c>
      <c r="D206" s="9">
        <f t="shared" si="55"/>
        <v>3.2886052825888354</v>
      </c>
      <c r="E206" s="9">
        <f t="shared" si="55"/>
        <v>5.043796462538781</v>
      </c>
      <c r="F206" s="9">
        <f t="shared" si="44"/>
        <v>5.8162870558930706</v>
      </c>
      <c r="G206" s="10">
        <f t="shared" si="56"/>
        <v>8.6666666666666607</v>
      </c>
      <c r="H206" s="5">
        <f t="shared" si="56"/>
        <v>7.5</v>
      </c>
      <c r="I206">
        <f t="shared" si="46"/>
        <v>15.109391798811014</v>
      </c>
      <c r="J206">
        <f t="shared" si="47"/>
        <v>2.8763770637754202</v>
      </c>
      <c r="K206">
        <f t="shared" si="47"/>
        <v>-14.833077075137316</v>
      </c>
      <c r="L206">
        <f t="shared" si="48"/>
        <v>-0.17072640641755324</v>
      </c>
      <c r="M206">
        <f t="shared" si="49"/>
        <v>-31.293587630896745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1.4645214906271209</v>
      </c>
      <c r="C207" s="9">
        <f t="shared" si="42"/>
        <v>1.1280000000000008</v>
      </c>
      <c r="D207" s="9">
        <f t="shared" si="55"/>
        <v>3.3058604718961724</v>
      </c>
      <c r="E207" s="9">
        <f t="shared" si="55"/>
        <v>4.9542347155106006</v>
      </c>
      <c r="F207" s="9">
        <f t="shared" si="44"/>
        <v>5.7374043853439645</v>
      </c>
      <c r="G207" s="10">
        <f t="shared" si="56"/>
        <v>8.6666666666666607</v>
      </c>
      <c r="H207" s="5">
        <f t="shared" si="56"/>
        <v>7.5</v>
      </c>
      <c r="I207">
        <f t="shared" si="46"/>
        <v>15.293568761249208</v>
      </c>
      <c r="J207">
        <f t="shared" si="47"/>
        <v>2.875352705336915</v>
      </c>
      <c r="K207">
        <f t="shared" si="47"/>
        <v>-15.020838600922696</v>
      </c>
      <c r="L207">
        <f t="shared" si="48"/>
        <v>-0.17274594601282287</v>
      </c>
      <c r="M207">
        <f t="shared" si="49"/>
        <v>-31.271575414241823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1.481770497432114</v>
      </c>
      <c r="C208" s="9">
        <f t="shared" si="42"/>
        <v>1.1340000000000008</v>
      </c>
      <c r="D208" s="9">
        <f t="shared" si="55"/>
        <v>3.3231094787011655</v>
      </c>
      <c r="E208" s="9">
        <f t="shared" si="55"/>
        <v>4.8635467955476077</v>
      </c>
      <c r="F208" s="9">
        <f t="shared" si="44"/>
        <v>5.6574909821805512</v>
      </c>
      <c r="G208" s="10">
        <f t="shared" si="56"/>
        <v>8.6666666666666607</v>
      </c>
      <c r="H208" s="5">
        <f t="shared" si="56"/>
        <v>7.5</v>
      </c>
      <c r="I208">
        <f t="shared" si="46"/>
        <v>15.47769990404349</v>
      </c>
      <c r="J208">
        <f t="shared" si="47"/>
        <v>2.8743162296608382</v>
      </c>
      <c r="K208">
        <f t="shared" si="47"/>
        <v>-15.208468053408147</v>
      </c>
      <c r="L208">
        <f t="shared" si="48"/>
        <v>-0.17476274923548862</v>
      </c>
      <c r="M208">
        <f t="shared" si="49"/>
        <v>-31.249302271459765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1.499013249080593</v>
      </c>
      <c r="C209" s="9">
        <f t="shared" si="42"/>
        <v>1.1400000000000008</v>
      </c>
      <c r="D209" s="9">
        <f t="shared" si="55"/>
        <v>3.3403522303496445</v>
      </c>
      <c r="E209" s="9">
        <f t="shared" si="55"/>
        <v>4.7717334997862721</v>
      </c>
      <c r="F209" s="9">
        <f t="shared" si="44"/>
        <v>5.5765483282054262</v>
      </c>
      <c r="G209" s="10">
        <f t="shared" si="56"/>
        <v>8.6666666666666607</v>
      </c>
      <c r="H209" s="5">
        <f t="shared" si="56"/>
        <v>7.5</v>
      </c>
      <c r="I209">
        <f t="shared" si="46"/>
        <v>15.661780562944712</v>
      </c>
      <c r="J209">
        <f t="shared" si="47"/>
        <v>2.8732676531654251</v>
      </c>
      <c r="K209">
        <f t="shared" si="47"/>
        <v>-15.395963867036906</v>
      </c>
      <c r="L209">
        <f t="shared" si="48"/>
        <v>-0.1767767387151114</v>
      </c>
      <c r="M209">
        <f t="shared" si="49"/>
        <v>-31.2267689688804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1.5162496730182886</v>
      </c>
      <c r="C210" s="9">
        <f t="shared" si="42"/>
        <v>1.1460000000000008</v>
      </c>
      <c r="D210" s="9">
        <f t="shared" si="55"/>
        <v>3.3575886542873401</v>
      </c>
      <c r="E210" s="9">
        <f t="shared" si="55"/>
        <v>4.6787956347426105</v>
      </c>
      <c r="F210" s="9">
        <f t="shared" si="44"/>
        <v>5.4945779221611559</v>
      </c>
      <c r="G210" s="10">
        <f t="shared" si="56"/>
        <v>8.6666666666666607</v>
      </c>
      <c r="H210" s="5">
        <f t="shared" si="56"/>
        <v>7.5</v>
      </c>
      <c r="I210">
        <f t="shared" si="46"/>
        <v>15.845806223874188</v>
      </c>
      <c r="J210">
        <f t="shared" si="47"/>
        <v>2.8722069927331346</v>
      </c>
      <c r="K210">
        <f t="shared" si="47"/>
        <v>-15.583324480850189</v>
      </c>
      <c r="L210">
        <f t="shared" si="48"/>
        <v>-0.17878783894282085</v>
      </c>
      <c r="M210">
        <f t="shared" si="49"/>
        <v>-31.203976281471011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1.5334796967935864</v>
      </c>
      <c r="C211" s="9">
        <f t="shared" si="42"/>
        <v>1.1520000000000008</v>
      </c>
      <c r="D211" s="9">
        <f t="shared" si="55"/>
        <v>3.3748186780626379</v>
      </c>
      <c r="E211" s="9">
        <f t="shared" si="55"/>
        <v>4.5847340162844432</v>
      </c>
      <c r="F211" s="9">
        <f t="shared" si="44"/>
        <v>5.4115812796700276</v>
      </c>
      <c r="G211" s="10">
        <f t="shared" si="56"/>
        <v>8.6666666666666607</v>
      </c>
      <c r="H211" s="5">
        <f t="shared" si="56"/>
        <v>7.5</v>
      </c>
      <c r="I211">
        <f t="shared" si="46"/>
        <v>16.029772514601365</v>
      </c>
      <c r="J211">
        <f t="shared" si="47"/>
        <v>2.8711342656994776</v>
      </c>
      <c r="K211">
        <f t="shared" si="47"/>
        <v>-15.770548338539015</v>
      </c>
      <c r="L211">
        <f t="shared" si="48"/>
        <v>-0.18079597617744123</v>
      </c>
      <c r="M211">
        <f t="shared" si="49"/>
        <v>-31.180924992751933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1.5507032480602121</v>
      </c>
      <c r="C212" s="9">
        <f t="shared" si="42"/>
        <v>1.1580000000000008</v>
      </c>
      <c r="D212" s="9">
        <f t="shared" si="55"/>
        <v>3.3920422293292636</v>
      </c>
      <c r="E212" s="9">
        <f t="shared" si="55"/>
        <v>4.4895494696033396</v>
      </c>
      <c r="F212" s="9">
        <f t="shared" si="44"/>
        <v>5.3275599331729815</v>
      </c>
      <c r="G212" s="10">
        <f t="shared" si="56"/>
        <v>8.6666666666666607</v>
      </c>
      <c r="H212" s="5">
        <f t="shared" si="56"/>
        <v>7.5</v>
      </c>
      <c r="I212">
        <f t="shared" si="46"/>
        <v>16.213675196987435</v>
      </c>
      <c r="J212">
        <f t="shared" si="47"/>
        <v>2.8700494898424131</v>
      </c>
      <c r="K212">
        <f t="shared" si="47"/>
        <v>-15.957633888495527</v>
      </c>
      <c r="L212">
        <f t="shared" si="48"/>
        <v>-0.18280107835808429</v>
      </c>
      <c r="M212">
        <f t="shared" si="49"/>
        <v>-31.157615894713835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1.5679202545798561</v>
      </c>
      <c r="C213" s="9">
        <f t="shared" ref="C213:C276" si="61">C212+_dt</f>
        <v>1.1640000000000008</v>
      </c>
      <c r="D213" s="9">
        <f t="shared" ref="D213:E228" si="62">D212+$C$7*(J212+J213)/2</f>
        <v>3.4092592358489076</v>
      </c>
      <c r="E213" s="9">
        <f t="shared" si="62"/>
        <v>4.3932428291862617</v>
      </c>
      <c r="F213" s="9">
        <f t="shared" ref="F213:F276" si="63">$O$1*D213^2+$O$2*D213+$O$3</f>
        <v>5.2425154318677087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16.397510159751118</v>
      </c>
      <c r="J213">
        <f t="shared" ref="J213:K276" si="66">J212+L212*$C$7</f>
        <v>2.8689526833722647</v>
      </c>
      <c r="K213">
        <f t="shared" si="66"/>
        <v>-16.144579583863809</v>
      </c>
      <c r="L213">
        <f t="shared" ref="L213:L276" si="67">-$C$15*I213*J213</f>
        <v>-0.1848030750227064</v>
      </c>
      <c r="M213">
        <f t="shared" ref="M213:M276" si="68">-$C$6-$C$15*I213*K213</f>
        <v>-31.134049787736529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1.585130644224739</v>
      </c>
      <c r="C214" s="9">
        <f t="shared" si="61"/>
        <v>1.1700000000000008</v>
      </c>
      <c r="D214" s="9">
        <f t="shared" si="62"/>
        <v>3.4264696254937905</v>
      </c>
      <c r="E214" s="9">
        <f t="shared" si="62"/>
        <v>4.2958149387868998</v>
      </c>
      <c r="F214" s="9">
        <f t="shared" si="63"/>
        <v>5.156449341645903</v>
      </c>
      <c r="G214" s="10">
        <f t="shared" si="64"/>
        <v>8.6666666666666607</v>
      </c>
      <c r="H214" s="5">
        <f t="shared" si="64"/>
        <v>7.5</v>
      </c>
      <c r="I214">
        <f t="shared" si="65"/>
        <v>16.581273411716584</v>
      </c>
      <c r="J214">
        <f t="shared" si="66"/>
        <v>2.8678438649221283</v>
      </c>
      <c r="K214">
        <f t="shared" si="66"/>
        <v>-16.331383882590227</v>
      </c>
      <c r="L214">
        <f t="shared" si="67"/>
        <v>-0.18680189723217258</v>
      </c>
      <c r="M214">
        <f t="shared" si="68"/>
        <v>-31.110227480509081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1.6023343449801215</v>
      </c>
      <c r="C215" s="9">
        <f t="shared" si="61"/>
        <v>1.1760000000000008</v>
      </c>
      <c r="D215" s="9">
        <f t="shared" si="62"/>
        <v>3.443673326249173</v>
      </c>
      <c r="E215" s="9">
        <f t="shared" si="62"/>
        <v>4.197266651396709</v>
      </c>
      <c r="F215" s="9">
        <f t="shared" si="63"/>
        <v>5.0693632450297414</v>
      </c>
      <c r="G215" s="10">
        <f t="shared" si="64"/>
        <v>8.6666666666666607</v>
      </c>
      <c r="H215" s="5">
        <f t="shared" si="64"/>
        <v>7.5</v>
      </c>
      <c r="I215">
        <f t="shared" si="65"/>
        <v>16.76496107550701</v>
      </c>
      <c r="J215">
        <f t="shared" si="66"/>
        <v>2.8667230535387351</v>
      </c>
      <c r="K215">
        <f t="shared" si="66"/>
        <v>-16.518045247473282</v>
      </c>
      <c r="L215">
        <f t="shared" si="67"/>
        <v>-0.18879747749940787</v>
      </c>
      <c r="M215">
        <f t="shared" si="68"/>
        <v>-31.086149789951133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1.6195312849467591</v>
      </c>
      <c r="C216" s="9">
        <f t="shared" si="61"/>
        <v>1.1820000000000008</v>
      </c>
      <c r="D216" s="9">
        <f t="shared" si="62"/>
        <v>3.4608702662158106</v>
      </c>
      <c r="E216" s="9">
        <f t="shared" si="62"/>
        <v>4.0975988292156504</v>
      </c>
      <c r="F216" s="9">
        <f t="shared" si="63"/>
        <v>4.9812587411075704</v>
      </c>
      <c r="G216" s="10">
        <f t="shared" si="64"/>
        <v>8.6666666666666607</v>
      </c>
      <c r="H216" s="5">
        <f t="shared" si="64"/>
        <v>7.5</v>
      </c>
      <c r="I216">
        <f t="shared" si="65"/>
        <v>16.948569381650167</v>
      </c>
      <c r="J216">
        <f t="shared" si="66"/>
        <v>2.8655902686737389</v>
      </c>
      <c r="K216">
        <f t="shared" si="66"/>
        <v>-16.704562146212989</v>
      </c>
      <c r="L216">
        <f t="shared" si="67"/>
        <v>-0.19078974972325152</v>
      </c>
      <c r="M216">
        <f t="shared" si="68"/>
        <v>-31.061817541135241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1.6367213923433066</v>
      </c>
      <c r="C217" s="9">
        <f t="shared" si="61"/>
        <v>1.1880000000000008</v>
      </c>
      <c r="D217" s="9">
        <f t="shared" si="62"/>
        <v>3.4780603736123581</v>
      </c>
      <c r="E217" s="9">
        <f t="shared" si="62"/>
        <v>3.9968123436226319</v>
      </c>
      <c r="F217" s="9">
        <f t="shared" si="63"/>
        <v>4.8921374454687943</v>
      </c>
      <c r="G217" s="10">
        <f t="shared" si="64"/>
        <v>8.6666666666666607</v>
      </c>
      <c r="H217" s="5">
        <f t="shared" si="64"/>
        <v>7.5</v>
      </c>
      <c r="I217">
        <f t="shared" si="65"/>
        <v>17.132094663065544</v>
      </c>
      <c r="J217">
        <f t="shared" si="66"/>
        <v>2.8644455301753995</v>
      </c>
      <c r="K217">
        <f t="shared" si="66"/>
        <v>-16.8909330514598</v>
      </c>
      <c r="L217">
        <f t="shared" si="67"/>
        <v>-0.19277864912666465</v>
      </c>
      <c r="M217">
        <f t="shared" si="68"/>
        <v>-31.03723156721016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1.6539045955086749</v>
      </c>
      <c r="C218" s="9">
        <f t="shared" si="61"/>
        <v>1.1940000000000008</v>
      </c>
      <c r="D218" s="9">
        <f t="shared" si="62"/>
        <v>3.4952435767777263</v>
      </c>
      <c r="E218" s="9">
        <f t="shared" si="62"/>
        <v>3.8949080751456635</v>
      </c>
      <c r="F218" s="9">
        <f t="shared" si="63"/>
        <v>4.8020009901379979</v>
      </c>
      <c r="G218" s="10">
        <f t="shared" si="64"/>
        <v>8.6666666666666607</v>
      </c>
      <c r="H218" s="5">
        <f t="shared" si="64"/>
        <v>7.5</v>
      </c>
      <c r="I218">
        <f t="shared" si="65"/>
        <v>17.315533349904783</v>
      </c>
      <c r="J218">
        <f t="shared" si="66"/>
        <v>2.8632888582806393</v>
      </c>
      <c r="K218">
        <f t="shared" si="66"/>
        <v>-17.07715644086306</v>
      </c>
      <c r="L218">
        <f t="shared" si="67"/>
        <v>-0.19476411219896744</v>
      </c>
      <c r="M218">
        <f t="shared" si="68"/>
        <v>-31.012392709324899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1.671080822904339</v>
      </c>
      <c r="C219" s="9">
        <f t="shared" si="61"/>
        <v>1.2000000000000008</v>
      </c>
      <c r="D219" s="9">
        <f t="shared" si="62"/>
        <v>3.5124198041733905</v>
      </c>
      <c r="E219" s="9">
        <f t="shared" si="62"/>
        <v>3.7918869134317172</v>
      </c>
      <c r="F219" s="9">
        <f t="shared" si="63"/>
        <v>4.7108510235083614</v>
      </c>
      <c r="G219" s="10">
        <f t="shared" si="64"/>
        <v>8.6666666666666607</v>
      </c>
      <c r="H219" s="5">
        <f t="shared" si="64"/>
        <v>7.5</v>
      </c>
      <c r="I219">
        <f t="shared" si="65"/>
        <v>17.498881964719718</v>
      </c>
      <c r="J219">
        <f t="shared" si="66"/>
        <v>2.8621202736074456</v>
      </c>
      <c r="K219">
        <f t="shared" si="66"/>
        <v>-17.263230797119011</v>
      </c>
      <c r="L219">
        <f t="shared" si="67"/>
        <v>-0.19674607664181187</v>
      </c>
      <c r="M219">
        <f t="shared" si="68"/>
        <v>-30.987301816553533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1.6882500031166041</v>
      </c>
      <c r="C220" s="9">
        <f t="shared" si="61"/>
        <v>1.2060000000000008</v>
      </c>
      <c r="D220" s="9">
        <f t="shared" si="62"/>
        <v>3.5295889843856556</v>
      </c>
      <c r="E220" s="9">
        <f t="shared" si="62"/>
        <v>3.6877497572163054</v>
      </c>
      <c r="F220" s="9">
        <f t="shared" si="63"/>
        <v>4.6186892102742441</v>
      </c>
      <c r="G220" s="10">
        <f t="shared" si="64"/>
        <v>8.6666666666666607</v>
      </c>
      <c r="H220" s="5">
        <f t="shared" si="64"/>
        <v>7.5</v>
      </c>
      <c r="I220">
        <f t="shared" si="65"/>
        <v>17.68213711793431</v>
      </c>
      <c r="J220">
        <f t="shared" si="66"/>
        <v>2.8609397971475947</v>
      </c>
      <c r="K220">
        <f t="shared" si="66"/>
        <v>-17.449154608018333</v>
      </c>
      <c r="L220">
        <f t="shared" si="67"/>
        <v>-0.19872448131861761</v>
      </c>
      <c r="M220">
        <f t="shared" si="68"/>
        <v>-30.961959745820572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1.705412064858826</v>
      </c>
      <c r="C221" s="9">
        <f t="shared" si="61"/>
        <v>1.2120000000000009</v>
      </c>
      <c r="D221" s="9">
        <f t="shared" si="62"/>
        <v>3.5467510461278775</v>
      </c>
      <c r="E221" s="9">
        <f t="shared" si="62"/>
        <v>3.5824975142927706</v>
      </c>
      <c r="F221" s="9">
        <f t="shared" si="63"/>
        <v>4.5255172313631107</v>
      </c>
      <c r="G221" s="10">
        <f t="shared" si="64"/>
        <v>8.6666666666666607</v>
      </c>
      <c r="H221" s="5">
        <f t="shared" si="64"/>
        <v>7.5</v>
      </c>
      <c r="I221">
        <f t="shared" si="65"/>
        <v>17.865295503598752</v>
      </c>
      <c r="J221">
        <f t="shared" si="66"/>
        <v>2.8597474502596829</v>
      </c>
      <c r="K221">
        <f t="shared" si="66"/>
        <v>-17.634926366493257</v>
      </c>
      <c r="L221">
        <f t="shared" si="67"/>
        <v>-0.20069926620722273</v>
      </c>
      <c r="M221">
        <f t="shared" si="68"/>
        <v>-30.936367361826928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1.7225669369735923</v>
      </c>
      <c r="C222" s="9">
        <f t="shared" si="61"/>
        <v>1.2180000000000009</v>
      </c>
      <c r="D222" s="9">
        <f t="shared" si="62"/>
        <v>3.5639059182426438</v>
      </c>
      <c r="E222" s="9">
        <f t="shared" si="62"/>
        <v>3.4761311014812981</v>
      </c>
      <c r="F222" s="9">
        <f t="shared" si="63"/>
        <v>4.4313367838667261</v>
      </c>
      <c r="G222" s="10">
        <f t="shared" si="64"/>
        <v>8.6666666666666607</v>
      </c>
      <c r="H222" s="5">
        <f t="shared" si="64"/>
        <v>7.5</v>
      </c>
      <c r="I222">
        <f t="shared" si="65"/>
        <v>18.0483538954057</v>
      </c>
      <c r="J222">
        <f t="shared" si="66"/>
        <v>2.8585432546624396</v>
      </c>
      <c r="K222">
        <f t="shared" si="66"/>
        <v>-17.820544570664218</v>
      </c>
      <c r="L222">
        <f t="shared" si="67"/>
        <v>-0.20267037235551949</v>
      </c>
      <c r="M222">
        <f t="shared" si="68"/>
        <v>-30.910525536976298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1.7397145484348646</v>
      </c>
      <c r="C223" s="9">
        <f t="shared" si="61"/>
        <v>1.2240000000000009</v>
      </c>
      <c r="D223" s="9">
        <f t="shared" si="62"/>
        <v>3.5810535297039161</v>
      </c>
      <c r="E223" s="9">
        <f t="shared" si="62"/>
        <v>3.3686514445976474</v>
      </c>
      <c r="F223" s="9">
        <f t="shared" si="63"/>
        <v>4.3361495809715827</v>
      </c>
      <c r="G223" s="10">
        <f t="shared" si="64"/>
        <v>8.6666666666666607</v>
      </c>
      <c r="H223" s="5">
        <f t="shared" si="64"/>
        <v>7.5</v>
      </c>
      <c r="I223">
        <f t="shared" si="65"/>
        <v>18.231309142950252</v>
      </c>
      <c r="J223">
        <f t="shared" si="66"/>
        <v>2.8573272324283066</v>
      </c>
      <c r="K223">
        <f t="shared" si="66"/>
        <v>-18.006007723886075</v>
      </c>
      <c r="L223">
        <f t="shared" si="67"/>
        <v>-0.20463774183986361</v>
      </c>
      <c r="M223">
        <f t="shared" si="68"/>
        <v>-30.884435151301965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1.7568548283500813</v>
      </c>
      <c r="C224" s="9">
        <f t="shared" si="61"/>
        <v>1.2300000000000009</v>
      </c>
      <c r="D224" s="9">
        <f t="shared" si="62"/>
        <v>3.5981938096191328</v>
      </c>
      <c r="E224" s="9">
        <f t="shared" si="62"/>
        <v>3.2600594784216077</v>
      </c>
      <c r="F224" s="9">
        <f t="shared" si="63"/>
        <v>4.2399573518887053</v>
      </c>
      <c r="G224" s="10">
        <f t="shared" si="64"/>
        <v>8.6666666666666607</v>
      </c>
      <c r="H224" s="5">
        <f t="shared" si="64"/>
        <v>7.5</v>
      </c>
      <c r="I224">
        <f t="shared" si="65"/>
        <v>18.414158168216684</v>
      </c>
      <c r="J224">
        <f t="shared" si="66"/>
        <v>2.8560994059772673</v>
      </c>
      <c r="K224">
        <f t="shared" si="66"/>
        <v>-18.191314334793887</v>
      </c>
      <c r="L224">
        <f t="shared" si="67"/>
        <v>-0.20660131772606397</v>
      </c>
      <c r="M224">
        <f t="shared" si="68"/>
        <v>-30.85809709239393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1.7739877059622258</v>
      </c>
      <c r="C225" s="9">
        <f t="shared" si="61"/>
        <v>1.2360000000000009</v>
      </c>
      <c r="D225" s="9">
        <f t="shared" si="62"/>
        <v>3.6153266872312773</v>
      </c>
      <c r="E225" s="9">
        <f t="shared" si="62"/>
        <v>3.1503561466651813</v>
      </c>
      <c r="F225" s="9">
        <f t="shared" si="63"/>
        <v>4.1427618417827077</v>
      </c>
      <c r="G225" s="10">
        <f t="shared" si="64"/>
        <v>8.6666666666666607</v>
      </c>
      <c r="H225" s="5">
        <f t="shared" si="64"/>
        <v>7.5</v>
      </c>
      <c r="I225">
        <f t="shared" si="65"/>
        <v>18.596897962276312</v>
      </c>
      <c r="J225">
        <f t="shared" si="66"/>
        <v>2.8548597980709109</v>
      </c>
      <c r="K225">
        <f t="shared" si="66"/>
        <v>-18.376462917348249</v>
      </c>
      <c r="L225">
        <f t="shared" si="67"/>
        <v>-0.20856104403277251</v>
      </c>
      <c r="M225">
        <f t="shared" si="68"/>
        <v>-30.831512255326352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1.7911131106518587</v>
      </c>
      <c r="C226" s="9">
        <f t="shared" si="61"/>
        <v>1.2420000000000009</v>
      </c>
      <c r="D226" s="9">
        <f t="shared" si="62"/>
        <v>3.6324520919209102</v>
      </c>
      <c r="E226" s="9">
        <f t="shared" si="62"/>
        <v>3.039542401940496</v>
      </c>
      <c r="F226" s="9">
        <f t="shared" si="63"/>
        <v>4.0445648117001731</v>
      </c>
      <c r="G226" s="10">
        <f t="shared" si="64"/>
        <v>8.6666666666666607</v>
      </c>
      <c r="H226" s="5">
        <f t="shared" si="64"/>
        <v>7.5</v>
      </c>
      <c r="I226">
        <f t="shared" si="65"/>
        <v>18.779525582182028</v>
      </c>
      <c r="J226">
        <f t="shared" si="66"/>
        <v>2.8536084318067143</v>
      </c>
      <c r="K226">
        <f t="shared" si="66"/>
        <v>-18.561451990880208</v>
      </c>
      <c r="L226">
        <f t="shared" si="67"/>
        <v>-0.21051686569710831</v>
      </c>
      <c r="M226">
        <f t="shared" si="68"/>
        <v>-30.804681542585193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1.8082309719391165</v>
      </c>
      <c r="C227" s="9">
        <f t="shared" si="61"/>
        <v>1.2480000000000009</v>
      </c>
      <c r="D227" s="9">
        <f t="shared" si="62"/>
        <v>3.649569953208168</v>
      </c>
      <c r="E227" s="9">
        <f t="shared" si="62"/>
        <v>2.9276192057274484</v>
      </c>
      <c r="F227" s="9">
        <f t="shared" si="63"/>
        <v>3.9453680384974206</v>
      </c>
      <c r="G227" s="10">
        <f t="shared" si="64"/>
        <v>8.6666666666666607</v>
      </c>
      <c r="H227" s="5">
        <f t="shared" si="64"/>
        <v>7.5</v>
      </c>
      <c r="I227">
        <f t="shared" si="65"/>
        <v>18.962038148046226</v>
      </c>
      <c r="J227">
        <f t="shared" si="66"/>
        <v>2.8523453306125317</v>
      </c>
      <c r="K227">
        <f t="shared" si="66"/>
        <v>-18.746280080135719</v>
      </c>
      <c r="L227">
        <f t="shared" si="67"/>
        <v>-0.21246872854236515</v>
      </c>
      <c r="M227">
        <f t="shared" si="68"/>
        <v>-30.777605863996079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1.8253412194856777</v>
      </c>
      <c r="C228" s="9">
        <f t="shared" si="61"/>
        <v>1.2540000000000009</v>
      </c>
      <c r="D228" s="9">
        <f t="shared" si="62"/>
        <v>3.6666802007547292</v>
      </c>
      <c r="E228" s="9">
        <f t="shared" si="62"/>
        <v>2.8145875283410819</v>
      </c>
      <c r="F228" s="9">
        <f t="shared" si="63"/>
        <v>3.8451733147675391</v>
      </c>
      <c r="G228" s="10">
        <f t="shared" si="64"/>
        <v>8.6666666666666607</v>
      </c>
      <c r="H228" s="5">
        <f t="shared" si="64"/>
        <v>7.5</v>
      </c>
      <c r="I228">
        <f t="shared" si="65"/>
        <v>19.144432840289777</v>
      </c>
      <c r="J228">
        <f t="shared" si="66"/>
        <v>2.8510705182412774</v>
      </c>
      <c r="K228">
        <f t="shared" si="66"/>
        <v>-18.930945715319695</v>
      </c>
      <c r="L228">
        <f t="shared" si="67"/>
        <v>-0.21441657924765981</v>
      </c>
      <c r="M228">
        <f t="shared" si="68"/>
        <v>-30.75028613665231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1.8424437830966991</v>
      </c>
      <c r="C229" s="9">
        <f t="shared" si="61"/>
        <v>1.2600000000000009</v>
      </c>
      <c r="D229" s="9">
        <f t="shared" ref="D229:E244" si="70">D228+$C$7*(J228+J229)/2</f>
        <v>3.6837827643657506</v>
      </c>
      <c r="E229" s="9">
        <f t="shared" si="70"/>
        <v>2.7004483488987039</v>
      </c>
      <c r="F229" s="9">
        <f t="shared" si="63"/>
        <v>3.7439824487667899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19.326706897050663</v>
      </c>
      <c r="J229">
        <f t="shared" si="66"/>
        <v>2.8497840187657917</v>
      </c>
      <c r="K229">
        <f t="shared" si="66"/>
        <v>-19.115447432139607</v>
      </c>
      <c r="L229">
        <f t="shared" si="67"/>
        <v>-0.21636036531939082</v>
      </c>
      <c r="M229">
        <f t="shared" si="68"/>
        <v>-30.722723284842999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1.8595385927227179</v>
      </c>
      <c r="C230" s="9">
        <f t="shared" si="61"/>
        <v>1.2660000000000009</v>
      </c>
      <c r="D230" s="9">
        <f t="shared" si="70"/>
        <v>3.7008775739917694</v>
      </c>
      <c r="E230" s="9">
        <f t="shared" si="70"/>
        <v>2.5852026552867389</v>
      </c>
      <c r="F230" s="9">
        <f t="shared" si="63"/>
        <v>3.6417972643403864</v>
      </c>
      <c r="G230" s="10">
        <f t="shared" si="71"/>
        <v>8.6666666666666607</v>
      </c>
      <c r="H230" s="5">
        <f t="shared" si="71"/>
        <v>7.5</v>
      </c>
      <c r="I230">
        <f t="shared" si="65"/>
        <v>19.508857611741764</v>
      </c>
      <c r="J230">
        <f t="shared" si="66"/>
        <v>2.8484858565738755</v>
      </c>
      <c r="K230">
        <f t="shared" si="66"/>
        <v>-19.299783771848666</v>
      </c>
      <c r="L230">
        <f t="shared" si="67"/>
        <v>-0.21830003506438797</v>
      </c>
      <c r="M230">
        <f t="shared" si="68"/>
        <v>-30.694918239981298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1.8766255784615302</v>
      </c>
      <c r="C231" s="9">
        <f t="shared" si="61"/>
        <v>1.2720000000000009</v>
      </c>
      <c r="D231" s="9">
        <f t="shared" si="70"/>
        <v>3.7179645597305817</v>
      </c>
      <c r="E231" s="9">
        <f t="shared" si="70"/>
        <v>2.4688514441273273</v>
      </c>
      <c r="F231" s="9">
        <f t="shared" si="63"/>
        <v>3.5386196008476496</v>
      </c>
      <c r="G231" s="10">
        <f t="shared" si="71"/>
        <v>8.6666666666666607</v>
      </c>
      <c r="H231" s="5">
        <f t="shared" si="71"/>
        <v>7.5</v>
      </c>
      <c r="I231">
        <f t="shared" si="65"/>
        <v>19.690882330748018</v>
      </c>
      <c r="J231">
        <f t="shared" si="66"/>
        <v>2.8471760563634891</v>
      </c>
      <c r="K231">
        <f t="shared" si="66"/>
        <v>-19.483953281288553</v>
      </c>
      <c r="L231">
        <f t="shared" si="67"/>
        <v>-0.22023553756463946</v>
      </c>
      <c r="M231">
        <f t="shared" si="68"/>
        <v>-30.666871940532687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1.8937046705600349</v>
      </c>
      <c r="C232" s="9">
        <f t="shared" si="61"/>
        <v>1.2780000000000009</v>
      </c>
      <c r="D232" s="9">
        <f t="shared" si="70"/>
        <v>3.7350436518290864</v>
      </c>
      <c r="E232" s="9">
        <f t="shared" si="70"/>
        <v>2.3513957207446663</v>
      </c>
      <c r="F232" s="9">
        <f t="shared" si="63"/>
        <v>3.4344513130864947</v>
      </c>
      <c r="G232" s="10">
        <f t="shared" si="71"/>
        <v>8.6666666666666607</v>
      </c>
      <c r="H232" s="5">
        <f t="shared" si="71"/>
        <v>7.5</v>
      </c>
      <c r="I232">
        <f t="shared" si="65"/>
        <v>19.872778451253943</v>
      </c>
      <c r="J232">
        <f t="shared" si="66"/>
        <v>2.8458546431381011</v>
      </c>
      <c r="K232">
        <f t="shared" si="66"/>
        <v>-19.66795451293175</v>
      </c>
      <c r="L232">
        <f t="shared" si="67"/>
        <v>-0.2221668226534943</v>
      </c>
      <c r="M232">
        <f t="shared" si="68"/>
        <v>-30.6385853319433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1.9107757994160559</v>
      </c>
      <c r="C233" s="9">
        <f t="shared" si="61"/>
        <v>1.2840000000000009</v>
      </c>
      <c r="D233" s="9">
        <f t="shared" si="70"/>
        <v>3.7521147806851074</v>
      </c>
      <c r="E233" s="9">
        <f t="shared" si="70"/>
        <v>2.2328364991311007</v>
      </c>
      <c r="F233" s="9">
        <f t="shared" si="63"/>
        <v>3.3292942712173215</v>
      </c>
      <c r="G233" s="10">
        <f t="shared" si="71"/>
        <v>8.6666666666666607</v>
      </c>
      <c r="H233" s="5">
        <f t="shared" si="71"/>
        <v>7.5</v>
      </c>
      <c r="I233">
        <f t="shared" si="65"/>
        <v>20.054543419193092</v>
      </c>
      <c r="J233">
        <f t="shared" si="66"/>
        <v>2.8445216422021802</v>
      </c>
      <c r="K233">
        <f t="shared" si="66"/>
        <v>-19.85178602492341</v>
      </c>
      <c r="L233">
        <f t="shared" si="67"/>
        <v>-0.22409384089324302</v>
      </c>
      <c r="M233">
        <f t="shared" si="68"/>
        <v>-30.610059366568287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1.9278388955801329</v>
      </c>
      <c r="C234" s="9">
        <f t="shared" si="61"/>
        <v>1.2900000000000009</v>
      </c>
      <c r="D234" s="9">
        <f t="shared" si="70"/>
        <v>3.7691778768491844</v>
      </c>
      <c r="E234" s="9">
        <f t="shared" si="70"/>
        <v>2.1131748019129621</v>
      </c>
      <c r="F234" s="9">
        <f t="shared" si="63"/>
        <v>3.2231503606863257</v>
      </c>
      <c r="G234" s="10">
        <f t="shared" si="71"/>
        <v>8.6666666666666607</v>
      </c>
      <c r="H234" s="5">
        <f t="shared" si="71"/>
        <v>7.5</v>
      </c>
      <c r="I234">
        <f t="shared" si="65"/>
        <v>20.236174727311738</v>
      </c>
      <c r="J234">
        <f t="shared" si="66"/>
        <v>2.8431770791568209</v>
      </c>
      <c r="K234">
        <f t="shared" si="66"/>
        <v>-20.035446381122821</v>
      </c>
      <c r="L234">
        <f t="shared" si="67"/>
        <v>-0.22601654355398829</v>
      </c>
      <c r="M234">
        <f t="shared" si="68"/>
        <v>-30.581295003600136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1.9448938897572898</v>
      </c>
      <c r="C235" s="9">
        <f t="shared" si="61"/>
        <v>1.2960000000000009</v>
      </c>
      <c r="D235" s="9">
        <f t="shared" si="70"/>
        <v>3.7862328710263413</v>
      </c>
      <c r="E235" s="9">
        <f t="shared" si="70"/>
        <v>1.9924116603161603</v>
      </c>
      <c r="F235" s="9">
        <f t="shared" si="63"/>
        <v>3.116021482148188</v>
      </c>
      <c r="G235" s="10">
        <f t="shared" si="71"/>
        <v>8.6666666666666607</v>
      </c>
      <c r="H235" s="5">
        <f t="shared" si="71"/>
        <v>7.5</v>
      </c>
      <c r="I235">
        <f t="shared" si="65"/>
        <v>20.417669913339484</v>
      </c>
      <c r="J235">
        <f t="shared" si="66"/>
        <v>2.841820979895497</v>
      </c>
      <c r="K235">
        <f t="shared" si="66"/>
        <v>-20.21893415114442</v>
      </c>
      <c r="L235">
        <f t="shared" si="67"/>
        <v>-0.22793488259372166</v>
      </c>
      <c r="M235">
        <f t="shared" si="68"/>
        <v>-30.552293208997011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1.961940712808776</v>
      </c>
      <c r="C236" s="9">
        <f t="shared" si="61"/>
        <v>1.3020000000000009</v>
      </c>
      <c r="D236" s="9">
        <f t="shared" si="70"/>
        <v>3.8032796940778275</v>
      </c>
      <c r="E236" s="9">
        <f t="shared" si="70"/>
        <v>1.8705481141315319</v>
      </c>
      <c r="F236" s="9">
        <f t="shared" si="63"/>
        <v>3.0079095513881633</v>
      </c>
      <c r="G236" s="10">
        <f t="shared" si="71"/>
        <v>8.6666666666666607</v>
      </c>
      <c r="H236" s="5">
        <f t="shared" si="71"/>
        <v>7.5</v>
      </c>
      <c r="I236">
        <f t="shared" si="65"/>
        <v>20.599026558260185</v>
      </c>
      <c r="J236">
        <f t="shared" si="66"/>
        <v>2.8404533705999349</v>
      </c>
      <c r="K236">
        <f t="shared" si="66"/>
        <v>-20.402247910398401</v>
      </c>
      <c r="L236">
        <f t="shared" si="67"/>
        <v>-0.22984881063953164</v>
      </c>
      <c r="M236">
        <f t="shared" si="68"/>
        <v>-30.523054955411048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1.9789792957537842</v>
      </c>
      <c r="C237" s="9">
        <f t="shared" si="61"/>
        <v>1.3080000000000009</v>
      </c>
      <c r="D237" s="9">
        <f t="shared" si="70"/>
        <v>3.8203182770228357</v>
      </c>
      <c r="E237" s="9">
        <f t="shared" si="70"/>
        <v>1.7475852116799442</v>
      </c>
      <c r="F237" s="9">
        <f t="shared" si="63"/>
        <v>2.8988164992436083</v>
      </c>
      <c r="G237" s="10">
        <f t="shared" si="71"/>
        <v>8.6666666666666607</v>
      </c>
      <c r="H237" s="5">
        <f t="shared" si="71"/>
        <v>7.5</v>
      </c>
      <c r="I237">
        <f t="shared" si="65"/>
        <v>20.780242284676856</v>
      </c>
      <c r="J237">
        <f t="shared" si="66"/>
        <v>2.8390742777360978</v>
      </c>
      <c r="K237">
        <f t="shared" si="66"/>
        <v>-20.585386240130866</v>
      </c>
      <c r="L237">
        <f t="shared" si="67"/>
        <v>-0.23175828096986881</v>
      </c>
      <c r="M237">
        <f t="shared" si="68"/>
        <v>-30.493581222116589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1.9960095697711433</v>
      </c>
      <c r="C238" s="9">
        <f t="shared" si="61"/>
        <v>1.3140000000000009</v>
      </c>
      <c r="D238" s="9">
        <f t="shared" si="70"/>
        <v>3.8373485510401948</v>
      </c>
      <c r="E238" s="9">
        <f t="shared" si="70"/>
        <v>1.6235240097771608</v>
      </c>
      <c r="F238" s="9">
        <f t="shared" si="63"/>
        <v>2.7887442715249442</v>
      </c>
      <c r="G238" s="10">
        <f t="shared" si="71"/>
        <v>8.6666666666666607</v>
      </c>
      <c r="H238" s="5">
        <f t="shared" si="71"/>
        <v>7.5</v>
      </c>
      <c r="I238">
        <f t="shared" si="65"/>
        <v>20.961314755264816</v>
      </c>
      <c r="J238">
        <f t="shared" si="66"/>
        <v>2.8376837280502785</v>
      </c>
      <c r="K238">
        <f t="shared" si="66"/>
        <v>-20.768347727463567</v>
      </c>
      <c r="L238">
        <f t="shared" si="67"/>
        <v>-0.23366324749780387</v>
      </c>
      <c r="M238">
        <f t="shared" si="68"/>
        <v>-30.46387299493836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2.0130314662009896</v>
      </c>
      <c r="C239" s="9">
        <f t="shared" si="61"/>
        <v>1.320000000000001</v>
      </c>
      <c r="D239" s="9">
        <f t="shared" si="70"/>
        <v>3.8543704474700413</v>
      </c>
      <c r="E239" s="9">
        <f t="shared" si="70"/>
        <v>1.4983655736984705</v>
      </c>
      <c r="F239" s="9">
        <f t="shared" si="63"/>
        <v>2.6776948289360334</v>
      </c>
      <c r="G239" s="10">
        <f t="shared" si="71"/>
        <v>8.6666666666666607</v>
      </c>
      <c r="H239" s="5">
        <f t="shared" si="71"/>
        <v>7.5</v>
      </c>
      <c r="I239">
        <f t="shared" si="65"/>
        <v>21.142241671307666</v>
      </c>
      <c r="J239">
        <f t="shared" si="66"/>
        <v>2.8362817485652916</v>
      </c>
      <c r="K239">
        <f t="shared" si="66"/>
        <v>-20.951130965433197</v>
      </c>
      <c r="L239">
        <f t="shared" si="67"/>
        <v>-0.23556366475521581</v>
      </c>
      <c r="M239">
        <f t="shared" si="68"/>
        <v>-30.433931266179595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2.0300449165464158</v>
      </c>
      <c r="C240" s="9">
        <f t="shared" si="61"/>
        <v>1.326000000000001</v>
      </c>
      <c r="D240" s="9">
        <f t="shared" si="70"/>
        <v>3.8713838978154675</v>
      </c>
      <c r="E240" s="9">
        <f t="shared" si="70"/>
        <v>1.3721109771430799</v>
      </c>
      <c r="F240" s="9">
        <f t="shared" si="63"/>
        <v>2.565670146994016</v>
      </c>
      <c r="G240" s="10">
        <f t="shared" si="71"/>
        <v>8.6666666666666607</v>
      </c>
      <c r="H240" s="5">
        <f t="shared" si="71"/>
        <v>7.5</v>
      </c>
      <c r="I240">
        <f t="shared" si="65"/>
        <v>21.323020771311072</v>
      </c>
      <c r="J240">
        <f t="shared" si="66"/>
        <v>2.8348683665767602</v>
      </c>
      <c r="K240">
        <f t="shared" si="66"/>
        <v>-21.133734553030276</v>
      </c>
      <c r="L240">
        <f t="shared" si="67"/>
        <v>-0.2374594878778524</v>
      </c>
      <c r="M240">
        <f t="shared" si="68"/>
        <v>-30.403757034550068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2.0470498524750944</v>
      </c>
      <c r="C241" s="9">
        <f t="shared" si="61"/>
        <v>1.332000000000001</v>
      </c>
      <c r="D241" s="9">
        <f t="shared" si="70"/>
        <v>3.8883888337441461</v>
      </c>
      <c r="E241" s="9">
        <f t="shared" si="70"/>
        <v>1.2447613021982764</v>
      </c>
      <c r="F241" s="9">
        <f t="shared" si="63"/>
        <v>2.4526722159485956</v>
      </c>
      <c r="G241" s="10">
        <f t="shared" si="71"/>
        <v>8.6666666666666607</v>
      </c>
      <c r="H241" s="5">
        <f t="shared" si="71"/>
        <v>7.5</v>
      </c>
      <c r="I241">
        <f t="shared" si="65"/>
        <v>21.503649829689632</v>
      </c>
      <c r="J241">
        <f t="shared" si="66"/>
        <v>2.833443609649493</v>
      </c>
      <c r="K241">
        <f t="shared" si="66"/>
        <v>-21.316157095237578</v>
      </c>
      <c r="L241">
        <f t="shared" si="67"/>
        <v>-0.23935067259120943</v>
      </c>
      <c r="M241">
        <f t="shared" si="68"/>
        <v>-30.373351305094037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2.064046205820885</v>
      </c>
      <c r="C242" s="9">
        <f t="shared" si="61"/>
        <v>1.338000000000001</v>
      </c>
      <c r="D242" s="9">
        <f t="shared" si="70"/>
        <v>3.9053851870899363</v>
      </c>
      <c r="E242" s="9">
        <f t="shared" si="70"/>
        <v>1.1163176393033591</v>
      </c>
      <c r="F242" s="9">
        <f t="shared" si="63"/>
        <v>2.3387030407007963</v>
      </c>
      <c r="G242" s="10">
        <f t="shared" si="71"/>
        <v>8.6666666666666607</v>
      </c>
      <c r="H242" s="5">
        <f t="shared" si="71"/>
        <v>7.5</v>
      </c>
      <c r="I242">
        <f t="shared" si="65"/>
        <v>21.684126655522512</v>
      </c>
      <c r="J242">
        <f t="shared" si="66"/>
        <v>2.8320075056139458</v>
      </c>
      <c r="K242">
        <f t="shared" si="66"/>
        <v>-21.498397203068144</v>
      </c>
      <c r="L242">
        <f t="shared" si="67"/>
        <v>-0.24123717519717927</v>
      </c>
      <c r="M242">
        <f t="shared" si="68"/>
        <v>-30.342715089118101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2.0810339085854146</v>
      </c>
      <c r="C243" s="9">
        <f t="shared" si="61"/>
        <v>1.344000000000001</v>
      </c>
      <c r="D243" s="9">
        <f t="shared" si="70"/>
        <v>3.9223728898544663</v>
      </c>
      <c r="E243" s="9">
        <f t="shared" si="70"/>
        <v>0.98678108721334612</v>
      </c>
      <c r="F243" s="9">
        <f t="shared" si="63"/>
        <v>2.2237646407211571</v>
      </c>
      <c r="G243" s="10">
        <f t="shared" si="71"/>
        <v>8.6666666666666607</v>
      </c>
      <c r="H243" s="5">
        <f t="shared" si="71"/>
        <v>7.5</v>
      </c>
      <c r="I243">
        <f t="shared" si="65"/>
        <v>21.864449091373739</v>
      </c>
      <c r="J243">
        <f t="shared" si="66"/>
        <v>2.8305600825627626</v>
      </c>
      <c r="K243">
        <f t="shared" si="66"/>
        <v>-21.680453493602855</v>
      </c>
      <c r="L243">
        <f t="shared" si="67"/>
        <v>-0.24311895256142096</v>
      </c>
      <c r="M243">
        <f t="shared" si="68"/>
        <v>-30.311849404118963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2.0980128929396455</v>
      </c>
      <c r="C244" s="9">
        <f t="shared" si="61"/>
        <v>1.350000000000001</v>
      </c>
      <c r="D244" s="9">
        <f t="shared" si="70"/>
        <v>3.9393518742086968</v>
      </c>
      <c r="E244" s="9">
        <f t="shared" si="70"/>
        <v>0.85615275296245485</v>
      </c>
      <c r="F244" s="9">
        <f t="shared" si="63"/>
        <v>2.1078590499674519</v>
      </c>
      <c r="G244" s="10">
        <f t="shared" si="71"/>
        <v>8.6666666666666607</v>
      </c>
      <c r="H244" s="5">
        <f t="shared" si="71"/>
        <v>7.5</v>
      </c>
      <c r="I244">
        <f t="shared" si="65"/>
        <v>22.044615012173342</v>
      </c>
      <c r="J244">
        <f t="shared" si="66"/>
        <v>2.829101368847394</v>
      </c>
      <c r="K244">
        <f t="shared" si="66"/>
        <v>-21.862324590027569</v>
      </c>
      <c r="L244">
        <f t="shared" si="67"/>
        <v>-0.24499596210140925</v>
      </c>
      <c r="M244">
        <f t="shared" si="68"/>
        <v>-30.280755273711076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2.1149830912254117</v>
      </c>
      <c r="C245" s="9">
        <f t="shared" si="61"/>
        <v>1.356000000000001</v>
      </c>
      <c r="D245" s="9">
        <f t="shared" ref="D245:E260" si="72">D244+$C$7*(J244+J245)/2</f>
        <v>3.9563220724944634</v>
      </c>
      <c r="E245" s="9">
        <f t="shared" si="72"/>
        <v>0.72443375182736269</v>
      </c>
      <c r="F245" s="9">
        <f t="shared" si="63"/>
        <v>1.9909883168018643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22.22462232415581</v>
      </c>
      <c r="J245">
        <f t="shared" si="66"/>
        <v>2.8276313930747854</v>
      </c>
      <c r="K245">
        <f t="shared" si="66"/>
        <v>-22.044009121669834</v>
      </c>
      <c r="L245">
        <f t="shared" si="67"/>
        <v>-0.24686816177512066</v>
      </c>
      <c r="M245">
        <f t="shared" si="68"/>
        <v>-30.249433727554212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2.1319444359569486</v>
      </c>
      <c r="C246" s="9">
        <f t="shared" si="61"/>
        <v>1.362000000000001</v>
      </c>
      <c r="D246" s="9">
        <f t="shared" si="72"/>
        <v>3.9732834172260003</v>
      </c>
      <c r="E246" s="9">
        <f t="shared" si="72"/>
        <v>0.5916252072902477</v>
      </c>
      <c r="F246" s="9">
        <f t="shared" si="63"/>
        <v>1.8731545039076527</v>
      </c>
      <c r="G246" s="10">
        <f t="shared" si="73"/>
        <v>8.6666666666666607</v>
      </c>
      <c r="H246" s="5">
        <f t="shared" si="73"/>
        <v>7.5</v>
      </c>
      <c r="I246">
        <f t="shared" si="65"/>
        <v>22.404468963852533</v>
      </c>
      <c r="J246">
        <f t="shared" si="66"/>
        <v>2.8261501841041348</v>
      </c>
      <c r="K246">
        <f t="shared" si="66"/>
        <v>-22.225505724035159</v>
      </c>
      <c r="L246">
        <f t="shared" si="67"/>
        <v>-0.24873551007032016</v>
      </c>
      <c r="M246">
        <f t="shared" si="68"/>
        <v>-30.217885801280897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2.1488968598223925</v>
      </c>
      <c r="C247" s="9">
        <f t="shared" si="61"/>
        <v>1.368000000000001</v>
      </c>
      <c r="D247" s="9">
        <f t="shared" si="72"/>
        <v>3.9902358410914438</v>
      </c>
      <c r="E247" s="9">
        <f t="shared" si="72"/>
        <v>0.45772825100161368</v>
      </c>
      <c r="F247" s="9">
        <f t="shared" si="63"/>
        <v>1.7543596882053298</v>
      </c>
      <c r="G247" s="10">
        <f t="shared" si="73"/>
        <v>8.6666666666666607</v>
      </c>
      <c r="H247" s="5">
        <f t="shared" si="73"/>
        <v>7.5</v>
      </c>
      <c r="I247">
        <f t="shared" si="65"/>
        <v>22.584152897135091</v>
      </c>
      <c r="J247">
        <f t="shared" si="66"/>
        <v>2.8246577710437126</v>
      </c>
      <c r="K247">
        <f t="shared" si="66"/>
        <v>-22.406813038842845</v>
      </c>
      <c r="L247">
        <f t="shared" si="67"/>
        <v>-0.25059796599441092</v>
      </c>
      <c r="M247">
        <f t="shared" si="68"/>
        <v>-30.186112536423739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2.1658402956852667</v>
      </c>
      <c r="C248" s="9">
        <f t="shared" si="61"/>
        <v>1.374000000000001</v>
      </c>
      <c r="D248" s="9">
        <f t="shared" si="72"/>
        <v>4.007179276954318</v>
      </c>
      <c r="E248" s="9">
        <f t="shared" si="72"/>
        <v>0.32274402274290098</v>
      </c>
      <c r="F248" s="9">
        <f t="shared" si="63"/>
        <v>1.6346059607683718</v>
      </c>
      <c r="G248" s="10">
        <f t="shared" si="73"/>
        <v>8.6666666666666607</v>
      </c>
      <c r="H248" s="5">
        <f t="shared" si="73"/>
        <v>7.5</v>
      </c>
      <c r="I248">
        <f t="shared" si="65"/>
        <v>22.763672118306541</v>
      </c>
      <c r="J248">
        <f t="shared" si="66"/>
        <v>2.823154183247746</v>
      </c>
      <c r="K248">
        <f t="shared" si="66"/>
        <v>-22.587929714061389</v>
      </c>
      <c r="L248">
        <f t="shared" si="67"/>
        <v>-0.25245548906481574</v>
      </c>
      <c r="M248">
        <f t="shared" si="68"/>
        <v>-30.154114980342669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2.1827746765859501</v>
      </c>
      <c r="C249" s="9">
        <f t="shared" si="61"/>
        <v>1.380000000000001</v>
      </c>
      <c r="D249" s="9">
        <f t="shared" si="72"/>
        <v>4.0241136578550014</v>
      </c>
      <c r="E249" s="9">
        <f t="shared" si="72"/>
        <v>0.18667367038888649</v>
      </c>
      <c r="F249" s="9">
        <f t="shared" si="63"/>
        <v>1.5138954267383828</v>
      </c>
      <c r="G249" s="10">
        <f t="shared" si="73"/>
        <v>8.6666666666666607</v>
      </c>
      <c r="H249" s="5">
        <f t="shared" si="73"/>
        <v>7.5</v>
      </c>
      <c r="I249">
        <f t="shared" si="65"/>
        <v>22.943024649237934</v>
      </c>
      <c r="J249">
        <f t="shared" si="66"/>
        <v>2.8216394503133571</v>
      </c>
      <c r="K249">
        <f t="shared" si="66"/>
        <v>-22.768854403943443</v>
      </c>
      <c r="L249">
        <f t="shared" si="67"/>
        <v>-0.25430803929985707</v>
      </c>
      <c r="M249">
        <f t="shared" si="68"/>
        <v>-30.121894186152051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2.1996999357431228</v>
      </c>
      <c r="C250" s="9">
        <f t="shared" si="61"/>
        <v>1.386000000000001</v>
      </c>
      <c r="D250" s="9">
        <f t="shared" si="72"/>
        <v>4.0410389170121741</v>
      </c>
      <c r="E250" s="9">
        <f t="shared" si="72"/>
        <v>4.9518349869875106E-2</v>
      </c>
      <c r="F250" s="9">
        <f t="shared" si="63"/>
        <v>1.392230205239869</v>
      </c>
      <c r="G250" s="10">
        <f t="shared" si="73"/>
        <v>8.6666666666666607</v>
      </c>
      <c r="H250" s="5">
        <f t="shared" si="73"/>
        <v>7.5</v>
      </c>
      <c r="I250">
        <f t="shared" si="65"/>
        <v>23.122208538547532</v>
      </c>
      <c r="J250">
        <f t="shared" si="66"/>
        <v>2.8201136020775581</v>
      </c>
      <c r="K250">
        <f t="shared" si="66"/>
        <v>-22.949585769060356</v>
      </c>
      <c r="L250">
        <f t="shared" si="67"/>
        <v>-0.25615557721010862</v>
      </c>
      <c r="M250">
        <f t="shared" si="68"/>
        <v>-30.089451212647681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2.2166160065551983</v>
      </c>
      <c r="C251" s="9">
        <f t="shared" si="61"/>
        <v>1.392000000000001</v>
      </c>
      <c r="D251" s="9">
        <f t="shared" si="72"/>
        <v>4.0579549878242496</v>
      </c>
      <c r="E251" s="9">
        <f t="shared" si="72"/>
        <v>-8.8720774866314717E-2</v>
      </c>
      <c r="F251" s="9">
        <f t="shared" si="63"/>
        <v>1.2696124292944615</v>
      </c>
      <c r="G251" s="10">
        <f t="shared" si="73"/>
        <v>8.6666666666666607</v>
      </c>
      <c r="H251" s="5">
        <f t="shared" si="73"/>
        <v>7.5</v>
      </c>
      <c r="I251">
        <f t="shared" si="65"/>
        <v>23.301221860820345</v>
      </c>
      <c r="J251">
        <f t="shared" si="66"/>
        <v>2.8185766686142975</v>
      </c>
      <c r="K251">
        <f t="shared" si="66"/>
        <v>-23.130122476336243</v>
      </c>
      <c r="L251">
        <f t="shared" si="67"/>
        <v>-0.25799806379018891</v>
      </c>
      <c r="M251">
        <f t="shared" si="68"/>
        <v>-30.056787124233697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2.2335228226017358</v>
      </c>
      <c r="C252" s="9">
        <f t="shared" si="61"/>
        <v>1.398000000000001</v>
      </c>
      <c r="D252" s="9">
        <f t="shared" si="72"/>
        <v>4.0748618038707871</v>
      </c>
      <c r="E252" s="9">
        <f t="shared" si="72"/>
        <v>-0.2280425318925684</v>
      </c>
      <c r="F252" s="9">
        <f t="shared" si="63"/>
        <v>1.1460442457347495</v>
      </c>
      <c r="G252" s="10">
        <f t="shared" si="73"/>
        <v>8.6666666666666607</v>
      </c>
      <c r="H252" s="5">
        <f t="shared" si="73"/>
        <v>7.5</v>
      </c>
      <c r="I252">
        <f t="shared" si="65"/>
        <v>23.480062715865706</v>
      </c>
      <c r="J252">
        <f t="shared" si="66"/>
        <v>2.8170286802315565</v>
      </c>
      <c r="K252">
        <f t="shared" si="66"/>
        <v>-23.310463199081646</v>
      </c>
      <c r="L252">
        <f t="shared" si="67"/>
        <v>-0.25983546051097284</v>
      </c>
      <c r="M252">
        <f t="shared" si="68"/>
        <v>-30.023902990849351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2.2504203176448359</v>
      </c>
      <c r="C253" s="9">
        <f t="shared" si="61"/>
        <v>1.404000000000001</v>
      </c>
      <c r="D253" s="9">
        <f t="shared" si="72"/>
        <v>4.0917592989138871</v>
      </c>
      <c r="E253" s="9">
        <f t="shared" si="72"/>
        <v>-0.36844574134089358</v>
      </c>
      <c r="F253" s="9">
        <f t="shared" si="63"/>
        <v>1.0215278151176326</v>
      </c>
      <c r="G253" s="10">
        <f t="shared" si="73"/>
        <v>8.6666666666666607</v>
      </c>
      <c r="H253" s="5">
        <f t="shared" si="73"/>
        <v>7.5</v>
      </c>
      <c r="I253">
        <f t="shared" si="65"/>
        <v>23.65872922801087</v>
      </c>
      <c r="J253">
        <f t="shared" si="66"/>
        <v>2.8154696674684905</v>
      </c>
      <c r="K253">
        <f t="shared" si="66"/>
        <v>-23.490606617026742</v>
      </c>
      <c r="L253">
        <f t="shared" si="67"/>
        <v>-0.26166772931219651</v>
      </c>
      <c r="M253">
        <f t="shared" si="68"/>
        <v>-29.990799887895705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2.2673084256305192</v>
      </c>
      <c r="C254" s="9">
        <f t="shared" si="61"/>
        <v>1.410000000000001</v>
      </c>
      <c r="D254" s="9">
        <f t="shared" si="72"/>
        <v>4.1086474068995704</v>
      </c>
      <c r="E254" s="9">
        <f t="shared" si="72"/>
        <v>-0.5099292154410362</v>
      </c>
      <c r="F254" s="9">
        <f t="shared" si="63"/>
        <v>0.89606531163718706</v>
      </c>
      <c r="G254" s="10">
        <f t="shared" si="73"/>
        <v>8.6666666666666607</v>
      </c>
      <c r="H254" s="5">
        <f t="shared" si="73"/>
        <v>7.5</v>
      </c>
      <c r="I254">
        <f t="shared" si="65"/>
        <v>23.837219545428553</v>
      </c>
      <c r="J254">
        <f t="shared" si="66"/>
        <v>2.8138996610926172</v>
      </c>
      <c r="K254">
        <f t="shared" si="66"/>
        <v>-23.670551416354115</v>
      </c>
      <c r="L254">
        <f t="shared" si="67"/>
        <v>-0.26349483259543266</v>
      </c>
      <c r="M254">
        <f t="shared" si="68"/>
        <v>-29.957478896162204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2.2841870806900886</v>
      </c>
      <c r="C255" s="9">
        <f t="shared" si="61"/>
        <v>1.416000000000001</v>
      </c>
      <c r="D255" s="9">
        <f t="shared" si="72"/>
        <v>4.1255260619591398</v>
      </c>
      <c r="E255" s="9">
        <f t="shared" si="72"/>
        <v>-0.65249175855929176</v>
      </c>
      <c r="F255" s="9">
        <f t="shared" si="63"/>
        <v>0.76965892303720884</v>
      </c>
      <c r="G255" s="10">
        <f t="shared" si="73"/>
        <v>8.6666666666666607</v>
      </c>
      <c r="H255" s="5">
        <f t="shared" si="73"/>
        <v>7.5</v>
      </c>
      <c r="I255">
        <f t="shared" si="65"/>
        <v>24.015531839496681</v>
      </c>
      <c r="J255">
        <f t="shared" si="66"/>
        <v>2.8123186920970444</v>
      </c>
      <c r="K255">
        <f t="shared" si="66"/>
        <v>-23.850296289731087</v>
      </c>
      <c r="L255">
        <f t="shared" si="67"/>
        <v>-0.26531673321741617</v>
      </c>
      <c r="M255">
        <f t="shared" si="68"/>
        <v>-29.923941101753144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2.3010562171414728</v>
      </c>
      <c r="C256" s="9">
        <f t="shared" si="61"/>
        <v>1.422000000000001</v>
      </c>
      <c r="D256" s="9">
        <f t="shared" si="72"/>
        <v>4.1423951984105241</v>
      </c>
      <c r="E256" s="9">
        <f t="shared" si="72"/>
        <v>-0.7961321672375099</v>
      </c>
      <c r="F256" s="9">
        <f t="shared" si="63"/>
        <v>0.64231085052322689</v>
      </c>
      <c r="G256" s="10">
        <f t="shared" si="73"/>
        <v>8.6666666666666607</v>
      </c>
      <c r="H256" s="5">
        <f t="shared" si="73"/>
        <v>7.5</v>
      </c>
      <c r="I256">
        <f t="shared" si="65"/>
        <v>24.193664304188513</v>
      </c>
      <c r="J256">
        <f t="shared" si="66"/>
        <v>2.8107267916977401</v>
      </c>
      <c r="K256">
        <f t="shared" si="66"/>
        <v>-24.029839936341606</v>
      </c>
      <c r="L256">
        <f t="shared" si="67"/>
        <v>-0.26713339448369866</v>
      </c>
      <c r="M256">
        <f t="shared" si="68"/>
        <v>-29.890187596014069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2.3179157694905586</v>
      </c>
      <c r="C257" s="9">
        <f t="shared" si="61"/>
        <v>1.428000000000001</v>
      </c>
      <c r="D257" s="9">
        <f t="shared" si="72"/>
        <v>4.1592547507596098</v>
      </c>
      <c r="E257" s="9">
        <f t="shared" si="72"/>
        <v>-0.94084923023228773</v>
      </c>
      <c r="F257" s="9">
        <f t="shared" si="63"/>
        <v>0.51402330867410106</v>
      </c>
      <c r="G257" s="10">
        <f t="shared" si="73"/>
        <v>8.6666666666666607</v>
      </c>
      <c r="H257" s="5">
        <f t="shared" si="73"/>
        <v>7.5</v>
      </c>
      <c r="I257">
        <f t="shared" si="65"/>
        <v>24.371615155491536</v>
      </c>
      <c r="J257">
        <f t="shared" si="66"/>
        <v>2.8091239913308379</v>
      </c>
      <c r="K257">
        <f t="shared" si="66"/>
        <v>-24.20918106191769</v>
      </c>
      <c r="L257">
        <f t="shared" si="67"/>
        <v>-0.26894478014261441</v>
      </c>
      <c r="M257">
        <f t="shared" si="68"/>
        <v>-29.856219475458037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2.3347656724325008</v>
      </c>
      <c r="C258" s="9">
        <f t="shared" si="61"/>
        <v>1.4340000000000011</v>
      </c>
      <c r="D258" s="9">
        <f t="shared" si="72"/>
        <v>4.176104653701552</v>
      </c>
      <c r="E258" s="9">
        <f t="shared" si="72"/>
        <v>-1.0866417285543521</v>
      </c>
      <c r="F258" s="9">
        <f t="shared" si="63"/>
        <v>0.38479852535328596</v>
      </c>
      <c r="G258" s="10">
        <f t="shared" si="73"/>
        <v>8.6666666666666607</v>
      </c>
      <c r="H258" s="5">
        <f t="shared" si="73"/>
        <v>7.5</v>
      </c>
      <c r="I258">
        <f t="shared" si="65"/>
        <v>24.549382630853636</v>
      </c>
      <c r="J258">
        <f t="shared" si="66"/>
        <v>2.807510322649982</v>
      </c>
      <c r="K258">
        <f t="shared" si="66"/>
        <v>-24.388318378770439</v>
      </c>
      <c r="L258">
        <f t="shared" si="67"/>
        <v>-0.27075085437953966</v>
      </c>
      <c r="M258">
        <f t="shared" si="68"/>
        <v>-29.822037841691827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2.3516058608530219</v>
      </c>
      <c r="C259" s="9">
        <f t="shared" si="61"/>
        <v>1.4400000000000011</v>
      </c>
      <c r="D259" s="9">
        <f t="shared" si="72"/>
        <v>4.1929448421220732</v>
      </c>
      <c r="E259" s="9">
        <f t="shared" si="72"/>
        <v>-1.2335084355081252</v>
      </c>
      <c r="F259" s="9">
        <f t="shared" si="63"/>
        <v>0.25463874161959743</v>
      </c>
      <c r="G259" s="10">
        <f t="shared" si="73"/>
        <v>8.6666666666666607</v>
      </c>
      <c r="H259" s="5">
        <f t="shared" si="73"/>
        <v>7.5</v>
      </c>
      <c r="I259">
        <f t="shared" si="65"/>
        <v>24.726964988655055</v>
      </c>
      <c r="J259">
        <f t="shared" si="66"/>
        <v>2.8058858175237047</v>
      </c>
      <c r="K259">
        <f t="shared" si="66"/>
        <v>-24.56725060582059</v>
      </c>
      <c r="L259">
        <f t="shared" si="67"/>
        <v>-0.27255158181142919</v>
      </c>
      <c r="M259">
        <f t="shared" si="68"/>
        <v>-29.787643801342025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2.3684362698296919</v>
      </c>
      <c r="C260" s="9">
        <f t="shared" si="61"/>
        <v>1.4460000000000011</v>
      </c>
      <c r="D260" s="9">
        <f t="shared" si="72"/>
        <v>4.2097752510987432</v>
      </c>
      <c r="E260" s="9">
        <f t="shared" si="72"/>
        <v>-1.3814481167314729</v>
      </c>
      <c r="F260" s="9">
        <f t="shared" si="63"/>
        <v>0.12354621163763801</v>
      </c>
      <c r="G260" s="10">
        <f t="shared" si="73"/>
        <v>8.6666666666666607</v>
      </c>
      <c r="H260" s="5">
        <f t="shared" si="73"/>
        <v>7.5</v>
      </c>
      <c r="I260">
        <f t="shared" si="65"/>
        <v>24.904360507704769</v>
      </c>
      <c r="J260">
        <f t="shared" si="66"/>
        <v>2.8042505080328359</v>
      </c>
      <c r="K260">
        <f t="shared" si="66"/>
        <v>-24.745976468628641</v>
      </c>
      <c r="L260">
        <f t="shared" si="67"/>
        <v>-0.2743469274816136</v>
      </c>
      <c r="M260">
        <f t="shared" si="68"/>
        <v>-29.753038465981057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2.3852568346331946</v>
      </c>
      <c r="C261" s="9">
        <f t="shared" si="61"/>
        <v>1.4520000000000011</v>
      </c>
      <c r="D261" s="9">
        <f t="shared" ref="D261:E276" si="74">D260+$C$7*(J260+J261)/2</f>
        <v>4.2265958159022459</v>
      </c>
      <c r="E261" s="9">
        <f t="shared" si="74"/>
        <v>-1.5304595302356325</v>
      </c>
      <c r="F261" s="9">
        <f t="shared" si="63"/>
        <v>-8.476797412161341E-3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25.081567486760054</v>
      </c>
      <c r="J261">
        <f t="shared" si="66"/>
        <v>2.8026044264679464</v>
      </c>
      <c r="K261">
        <f t="shared" si="66"/>
        <v>-24.924494699424528</v>
      </c>
      <c r="L261">
        <f t="shared" si="67"/>
        <v>-0.27613685685484374</v>
      </c>
      <c r="M261">
        <f t="shared" si="68"/>
        <v>-29.718222952053122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2.4020674907285793</v>
      </c>
      <c r="C262" s="9">
        <f t="shared" si="61"/>
        <v>1.4580000000000011</v>
      </c>
      <c r="D262" s="9">
        <f t="shared" si="74"/>
        <v>4.2434064719976305</v>
      </c>
      <c r="E262" s="9">
        <f t="shared" si="74"/>
        <v>-1.6805414264453167</v>
      </c>
      <c r="F262" s="9">
        <f t="shared" si="63"/>
        <v>-0.14142800542396494</v>
      </c>
      <c r="G262" s="10">
        <f t="shared" si="75"/>
        <v>8.6666666666666607</v>
      </c>
      <c r="H262" s="5">
        <f t="shared" si="75"/>
        <v>7.5</v>
      </c>
      <c r="I262">
        <f t="shared" si="65"/>
        <v>25.258584244067993</v>
      </c>
      <c r="J262">
        <f t="shared" si="66"/>
        <v>2.8009476053268174</v>
      </c>
      <c r="K262">
        <f t="shared" si="66"/>
        <v>-25.102804037136845</v>
      </c>
      <c r="L262">
        <f t="shared" si="67"/>
        <v>-0.27792133581256812</v>
      </c>
      <c r="M262">
        <f t="shared" si="68"/>
        <v>-29.683198380800071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2.4188681737764952</v>
      </c>
      <c r="C263" s="9">
        <f t="shared" si="61"/>
        <v>1.4640000000000011</v>
      </c>
      <c r="D263" s="9">
        <f t="shared" si="74"/>
        <v>4.2602071550455465</v>
      </c>
      <c r="E263" s="9">
        <f t="shared" si="74"/>
        <v>-1.8316925482389921</v>
      </c>
      <c r="F263" s="9">
        <f t="shared" si="63"/>
        <v>-0.27530511945719049</v>
      </c>
      <c r="G263" s="10">
        <f t="shared" si="75"/>
        <v>8.6666666666666607</v>
      </c>
      <c r="H263" s="5">
        <f t="shared" si="75"/>
        <v>7.5</v>
      </c>
      <c r="I263">
        <f t="shared" si="65"/>
        <v>25.435409116927801</v>
      </c>
      <c r="J263">
        <f t="shared" si="66"/>
        <v>2.7992800773119422</v>
      </c>
      <c r="K263">
        <f t="shared" si="66"/>
        <v>-25.280903227421646</v>
      </c>
      <c r="L263">
        <f t="shared" si="67"/>
        <v>-0.27970033064842986</v>
      </c>
      <c r="M263">
        <f t="shared" si="68"/>
        <v>-29.647965878187179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2.4356588196344156</v>
      </c>
      <c r="C264" s="9">
        <f t="shared" si="61"/>
        <v>1.4700000000000011</v>
      </c>
      <c r="D264" s="9">
        <f t="shared" si="74"/>
        <v>4.2769978009034668</v>
      </c>
      <c r="E264" s="9">
        <f t="shared" si="74"/>
        <v>-1.9839116309893292</v>
      </c>
      <c r="F264" s="9">
        <f t="shared" si="63"/>
        <v>-0.41010583382769306</v>
      </c>
      <c r="G264" s="10">
        <f t="shared" si="75"/>
        <v>8.6666666666666607</v>
      </c>
      <c r="H264" s="5">
        <f t="shared" si="75"/>
        <v>7.5</v>
      </c>
      <c r="I264">
        <f t="shared" si="65"/>
        <v>25.61204046127288</v>
      </c>
      <c r="J264">
        <f t="shared" si="66"/>
        <v>2.7976018753280516</v>
      </c>
      <c r="K264">
        <f t="shared" si="66"/>
        <v>-25.458791022690768</v>
      </c>
      <c r="L264">
        <f t="shared" si="67"/>
        <v>-0.28147380806397171</v>
      </c>
      <c r="M264">
        <f t="shared" si="68"/>
        <v>-29.612526574828902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2.452439364357839</v>
      </c>
      <c r="C265" s="9">
        <f t="shared" si="61"/>
        <v>1.4760000000000011</v>
      </c>
      <c r="D265" s="9">
        <f t="shared" si="74"/>
        <v>4.2937783456268903</v>
      </c>
      <c r="E265" s="9">
        <f t="shared" si="74"/>
        <v>-2.137197402603821</v>
      </c>
      <c r="F265" s="9">
        <f t="shared" si="63"/>
        <v>-0.5458278301991728</v>
      </c>
      <c r="G265" s="10">
        <f t="shared" si="75"/>
        <v>8.6666666666666607</v>
      </c>
      <c r="H265" s="5">
        <f t="shared" si="75"/>
        <v>7.5</v>
      </c>
      <c r="I265">
        <f t="shared" si="65"/>
        <v>25.788476651271676</v>
      </c>
      <c r="J265">
        <f t="shared" si="66"/>
        <v>2.7959130324796679</v>
      </c>
      <c r="K265">
        <f t="shared" si="66"/>
        <v>-25.636466182139742</v>
      </c>
      <c r="L265">
        <f t="shared" si="67"/>
        <v>-0.28324173516453743</v>
      </c>
      <c r="M265">
        <f t="shared" si="68"/>
        <v>-29.576881605914526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2.4692097442014838</v>
      </c>
      <c r="C266" s="9">
        <f t="shared" si="61"/>
        <v>1.4820000000000011</v>
      </c>
      <c r="D266" s="9">
        <f t="shared" si="74"/>
        <v>4.310548725470535</v>
      </c>
      <c r="E266" s="9">
        <f t="shared" si="74"/>
        <v>-2.2915485835655658</v>
      </c>
      <c r="F266" s="9">
        <f t="shared" si="63"/>
        <v>-0.68246877767502334</v>
      </c>
      <c r="G266" s="10">
        <f t="shared" si="75"/>
        <v>8.6666666666666607</v>
      </c>
      <c r="H266" s="5">
        <f t="shared" si="75"/>
        <v>7.5</v>
      </c>
      <c r="I266">
        <f t="shared" si="65"/>
        <v>25.964716078946232</v>
      </c>
      <c r="J266">
        <f t="shared" si="66"/>
        <v>2.7942135820686809</v>
      </c>
      <c r="K266">
        <f t="shared" si="66"/>
        <v>-25.81392747177523</v>
      </c>
      <c r="L266">
        <f t="shared" si="67"/>
        <v>-0.28500407945535788</v>
      </c>
      <c r="M266">
        <f t="shared" si="68"/>
        <v>-29.541032111133788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2.4859698956204657</v>
      </c>
      <c r="C267" s="9">
        <f t="shared" si="61"/>
        <v>1.4880000000000011</v>
      </c>
      <c r="D267" s="9">
        <f t="shared" si="74"/>
        <v>4.3273088768895169</v>
      </c>
      <c r="E267" s="9">
        <f t="shared" si="74"/>
        <v>-2.4469638869742174</v>
      </c>
      <c r="F267" s="9">
        <f t="shared" si="63"/>
        <v>-0.82002633289050686</v>
      </c>
      <c r="G267" s="10">
        <f t="shared" si="75"/>
        <v>8.6666666666666607</v>
      </c>
      <c r="H267" s="5">
        <f t="shared" si="75"/>
        <v>7.5</v>
      </c>
      <c r="I267">
        <f t="shared" si="65"/>
        <v>26.140757153807709</v>
      </c>
      <c r="J267">
        <f t="shared" si="66"/>
        <v>2.7925035575919486</v>
      </c>
      <c r="K267">
        <f t="shared" si="66"/>
        <v>-25.991173664442034</v>
      </c>
      <c r="L267">
        <f t="shared" si="67"/>
        <v>-0.28676080883781252</v>
      </c>
      <c r="M267">
        <f t="shared" si="68"/>
        <v>-29.504979234602448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2.5027197552714586</v>
      </c>
      <c r="C268" s="9">
        <f t="shared" si="61"/>
        <v>1.4940000000000011</v>
      </c>
      <c r="D268" s="9">
        <f t="shared" si="74"/>
        <v>4.3440587365405099</v>
      </c>
      <c r="E268" s="9">
        <f t="shared" si="74"/>
        <v>-2.6034420185870926</v>
      </c>
      <c r="F268" s="9">
        <f t="shared" si="63"/>
        <v>-0.95849814010523127</v>
      </c>
      <c r="G268" s="10">
        <f t="shared" si="75"/>
        <v>8.6666666666666607</v>
      </c>
      <c r="H268" s="5">
        <f t="shared" si="75"/>
        <v>7.5</v>
      </c>
      <c r="I268">
        <f t="shared" si="65"/>
        <v>26.316598302507881</v>
      </c>
      <c r="J268">
        <f t="shared" si="66"/>
        <v>2.7907829927389218</v>
      </c>
      <c r="K268">
        <f t="shared" si="66"/>
        <v>-26.16820353984965</v>
      </c>
      <c r="L268">
        <f t="shared" si="67"/>
        <v>-0.28851189160585616</v>
      </c>
      <c r="M268">
        <f t="shared" si="68"/>
        <v>-29.468724124787808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2.5194592600138437</v>
      </c>
      <c r="C269" s="9">
        <f t="shared" si="61"/>
        <v>1.5000000000000011</v>
      </c>
      <c r="D269" s="9">
        <f t="shared" si="74"/>
        <v>4.3607982412828949</v>
      </c>
      <c r="E269" s="9">
        <f t="shared" si="74"/>
        <v>-2.7609816768604367</v>
      </c>
      <c r="F269" s="9">
        <f t="shared" si="63"/>
        <v>-1.0978818312959897</v>
      </c>
      <c r="G269" s="10">
        <f t="shared" si="75"/>
        <v>8.6666666666666607</v>
      </c>
      <c r="H269" s="5">
        <f t="shared" si="75"/>
        <v>7.5</v>
      </c>
      <c r="I269">
        <f t="shared" si="65"/>
        <v>26.492237968505908</v>
      </c>
      <c r="J269">
        <f t="shared" si="66"/>
        <v>2.7890519213892868</v>
      </c>
      <c r="K269">
        <f t="shared" si="66"/>
        <v>-26.345015884598375</v>
      </c>
      <c r="L269">
        <f t="shared" si="67"/>
        <v>-0.29025729644260206</v>
      </c>
      <c r="M269">
        <f t="shared" si="68"/>
        <v>-29.432267934434194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2.5361883469108433</v>
      </c>
      <c r="C270" s="9">
        <f t="shared" si="61"/>
        <v>1.5060000000000011</v>
      </c>
      <c r="D270" s="9">
        <f t="shared" si="74"/>
        <v>4.3775273281798945</v>
      </c>
      <c r="E270" s="9">
        <f t="shared" si="74"/>
        <v>-2.9195815529908469</v>
      </c>
      <c r="F270" s="9">
        <f t="shared" si="63"/>
        <v>-1.2381750262499056</v>
      </c>
      <c r="G270" s="10">
        <f t="shared" si="75"/>
        <v>8.6666666666666607</v>
      </c>
      <c r="H270" s="5">
        <f t="shared" si="75"/>
        <v>7.5</v>
      </c>
      <c r="I270">
        <f t="shared" si="65"/>
        <v>26.667674611749582</v>
      </c>
      <c r="J270">
        <f t="shared" si="66"/>
        <v>2.7873103776106314</v>
      </c>
      <c r="K270">
        <f t="shared" si="66"/>
        <v>-26.521609492204981</v>
      </c>
      <c r="L270">
        <f t="shared" si="67"/>
        <v>-0.29199699241705229</v>
      </c>
      <c r="M270">
        <f t="shared" si="68"/>
        <v>-29.395611820488398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2.5529069532306439</v>
      </c>
      <c r="C271" s="9">
        <f t="shared" si="61"/>
        <v>1.5120000000000011</v>
      </c>
      <c r="D271" s="9">
        <f t="shared" si="74"/>
        <v>4.3942459344996951</v>
      </c>
      <c r="E271" s="9">
        <f t="shared" si="74"/>
        <v>-3.0792403309568455</v>
      </c>
      <c r="F271" s="9">
        <f t="shared" si="63"/>
        <v>-1.3793753326579863</v>
      </c>
      <c r="G271" s="10">
        <f t="shared" si="75"/>
        <v>8.6666666666666607</v>
      </c>
      <c r="H271" s="5">
        <f t="shared" si="75"/>
        <v>7.5</v>
      </c>
      <c r="I271">
        <f t="shared" si="65"/>
        <v>26.842906708370311</v>
      </c>
      <c r="J271">
        <f t="shared" si="66"/>
        <v>2.7855583956561292</v>
      </c>
      <c r="K271">
        <f t="shared" si="66"/>
        <v>-26.697983163127912</v>
      </c>
      <c r="L271">
        <f t="shared" si="67"/>
        <v>-0.29373094898096758</v>
      </c>
      <c r="M271">
        <f t="shared" si="68"/>
        <v>-29.358756944025117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2.5696150164474991</v>
      </c>
      <c r="C272" s="9">
        <f t="shared" si="61"/>
        <v>1.5180000000000011</v>
      </c>
      <c r="D272" s="9">
        <f t="shared" si="74"/>
        <v>4.4109539977165504</v>
      </c>
      <c r="E272" s="9">
        <f t="shared" si="74"/>
        <v>-3.2399566875606052</v>
      </c>
      <c r="F272" s="9">
        <f t="shared" si="63"/>
        <v>-1.5214803462087654</v>
      </c>
      <c r="G272" s="10">
        <f t="shared" si="75"/>
        <v>8.6666666666666607</v>
      </c>
      <c r="H272" s="5">
        <f t="shared" si="75"/>
        <v>7.5</v>
      </c>
      <c r="I272">
        <f t="shared" si="65"/>
        <v>27.0179327503912</v>
      </c>
      <c r="J272">
        <f t="shared" si="66"/>
        <v>2.7837960099622432</v>
      </c>
      <c r="K272">
        <f t="shared" si="66"/>
        <v>-26.874135704792064</v>
      </c>
      <c r="L272">
        <f t="shared" si="67"/>
        <v>-0.29545913596586892</v>
      </c>
      <c r="M272">
        <f t="shared" si="68"/>
        <v>-29.321704470172342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2.586312474242825</v>
      </c>
      <c r="C273" s="9">
        <f t="shared" si="61"/>
        <v>1.5240000000000011</v>
      </c>
      <c r="D273" s="9">
        <f t="shared" si="74"/>
        <v>4.4276514555118762</v>
      </c>
      <c r="E273" s="9">
        <f t="shared" si="74"/>
        <v>-3.4017292924698208</v>
      </c>
      <c r="F273" s="9">
        <f t="shared" si="63"/>
        <v>-1.6644876506825137</v>
      </c>
      <c r="G273" s="10">
        <f t="shared" si="75"/>
        <v>8.6666666666666607</v>
      </c>
      <c r="H273" s="5">
        <f t="shared" si="75"/>
        <v>7.5</v>
      </c>
      <c r="I273">
        <f t="shared" si="65"/>
        <v>27.192751245447585</v>
      </c>
      <c r="J273">
        <f t="shared" si="66"/>
        <v>2.7820232551464481</v>
      </c>
      <c r="K273">
        <f t="shared" si="66"/>
        <v>-27.050065931613098</v>
      </c>
      <c r="L273">
        <f t="shared" si="67"/>
        <v>-0.29718152358016353</v>
      </c>
      <c r="M273">
        <f t="shared" si="68"/>
        <v>-29.284455568036762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2.6029992645062796</v>
      </c>
      <c r="C274" s="9">
        <f t="shared" si="61"/>
        <v>1.5300000000000011</v>
      </c>
      <c r="D274" s="9">
        <f t="shared" si="74"/>
        <v>4.4443382457753309</v>
      </c>
      <c r="E274" s="9">
        <f t="shared" si="74"/>
        <v>-3.5645568082597241</v>
      </c>
      <c r="F274" s="9">
        <f t="shared" si="63"/>
        <v>-1.8083948180455638</v>
      </c>
      <c r="G274" s="10">
        <f t="shared" si="75"/>
        <v>8.6666666666666607</v>
      </c>
      <c r="H274" s="5">
        <f t="shared" si="75"/>
        <v>7.5</v>
      </c>
      <c r="I274">
        <f t="shared" si="65"/>
        <v>27.3673607165194</v>
      </c>
      <c r="J274">
        <f t="shared" si="66"/>
        <v>2.7802401660049672</v>
      </c>
      <c r="K274">
        <f t="shared" si="66"/>
        <v>-27.225772665021317</v>
      </c>
      <c r="L274">
        <f t="shared" si="67"/>
        <v>-0.29889808240638804</v>
      </c>
      <c r="M274">
        <f t="shared" si="68"/>
        <v>-29.247011410629124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2.6196753253368259</v>
      </c>
      <c r="C275" s="9">
        <f t="shared" si="61"/>
        <v>1.5360000000000011</v>
      </c>
      <c r="D275" s="9">
        <f t="shared" si="74"/>
        <v>4.4610143066058772</v>
      </c>
      <c r="E275" s="9">
        <f t="shared" si="74"/>
        <v>-3.7284378904552433</v>
      </c>
      <c r="F275" s="9">
        <f t="shared" si="63"/>
        <v>-1.9531994085449471</v>
      </c>
      <c r="G275" s="10">
        <f t="shared" si="75"/>
        <v>8.6666666666666607</v>
      </c>
      <c r="H275" s="5">
        <f t="shared" si="75"/>
        <v>7.5</v>
      </c>
      <c r="I275">
        <f t="shared" si="65"/>
        <v>27.541759701674799</v>
      </c>
      <c r="J275">
        <f t="shared" si="66"/>
        <v>2.778446777510529</v>
      </c>
      <c r="K275">
        <f t="shared" si="66"/>
        <v>-27.401254733485093</v>
      </c>
      <c r="L275">
        <f t="shared" si="67"/>
        <v>-0.30060878339856312</v>
      </c>
      <c r="M275">
        <f t="shared" si="68"/>
        <v>-29.209373174789611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2.6363405950437881</v>
      </c>
      <c r="C276" s="9">
        <f t="shared" si="61"/>
        <v>1.5420000000000011</v>
      </c>
      <c r="D276" s="9">
        <f t="shared" si="74"/>
        <v>4.4776795763128394</v>
      </c>
      <c r="E276" s="9">
        <f t="shared" si="74"/>
        <v>-3.8933711875733001</v>
      </c>
      <c r="F276" s="9">
        <f t="shared" si="63"/>
        <v>-2.0988989708034147</v>
      </c>
      <c r="G276" s="10">
        <f t="shared" si="75"/>
        <v>8.6666666666666607</v>
      </c>
      <c r="H276" s="5">
        <f t="shared" si="75"/>
        <v>7.5</v>
      </c>
      <c r="I276">
        <f t="shared" si="65"/>
        <v>27.71594675382449</v>
      </c>
      <c r="J276">
        <f t="shared" si="66"/>
        <v>2.7766431248101378</v>
      </c>
      <c r="K276">
        <f t="shared" si="66"/>
        <v>-27.576510972533832</v>
      </c>
      <c r="L276">
        <f t="shared" si="67"/>
        <v>-0.30231359787965212</v>
      </c>
      <c r="M276">
        <f t="shared" si="68"/>
        <v>-29.171542041113238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2.6529950121478869</v>
      </c>
      <c r="C277" s="9">
        <f t="shared" ref="C277:C289" si="80">C276+_dt</f>
        <v>1.5480000000000012</v>
      </c>
      <c r="D277" s="9">
        <f t="shared" ref="D277:E289" si="81">D276+$C$7*(J276+J277)/2</f>
        <v>4.4943339934169382</v>
      </c>
      <c r="E277" s="9">
        <f t="shared" si="81"/>
        <v>-4.0593553411652428</v>
      </c>
      <c r="F277" s="9">
        <f t="shared" ref="F277:F289" si="82">$O$1*D277^2+$O$2*D277+$O$3</f>
        <v>-2.2454910419145726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27.8899204404863</v>
      </c>
      <c r="J277">
        <f t="shared" ref="J277:K289" si="85">J276+L276*$C$7</f>
        <v>2.7748292432228596</v>
      </c>
      <c r="K277">
        <f t="shared" si="85"/>
        <v>-27.751540224780513</v>
      </c>
      <c r="L277">
        <f t="shared" ref="L277:L289" si="86">-$C$15*I277*J277</f>
        <v>-0.30401249753911919</v>
      </c>
      <c r="M277">
        <f t="shared" ref="M277:M289" si="87">-$C$6-$C$15*I277*K277</f>
        <v>-29.13351919387522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2.6696385153822684</v>
      </c>
      <c r="C278" s="9">
        <f t="shared" si="80"/>
        <v>1.5540000000000012</v>
      </c>
      <c r="D278" s="9">
        <f t="shared" si="81"/>
        <v>4.5109774966513196</v>
      </c>
      <c r="E278" s="9">
        <f t="shared" si="81"/>
        <v>-4.2263889858594155</v>
      </c>
      <c r="F278" s="9">
        <f t="shared" si="82"/>
        <v>-2.3929731475384024</v>
      </c>
      <c r="G278" s="10">
        <f t="shared" si="83"/>
        <v>8.6666666666666607</v>
      </c>
      <c r="H278" s="5">
        <f t="shared" si="83"/>
        <v>7.5</v>
      </c>
      <c r="I278">
        <f t="shared" si="84"/>
        <v>28.063679343559439</v>
      </c>
      <c r="J278">
        <f t="shared" si="85"/>
        <v>2.7730051682376251</v>
      </c>
      <c r="K278">
        <f t="shared" si="85"/>
        <v>-27.926341339943765</v>
      </c>
      <c r="L278">
        <f t="shared" si="86"/>
        <v>-0.30570545443058111</v>
      </c>
      <c r="M278">
        <f t="shared" si="87"/>
        <v>-29.095305820956387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2.6862710436935142</v>
      </c>
      <c r="C279" s="9">
        <f t="shared" si="80"/>
        <v>1.5600000000000012</v>
      </c>
      <c r="D279" s="9">
        <f t="shared" si="81"/>
        <v>4.5276100249625655</v>
      </c>
      <c r="E279" s="9">
        <f t="shared" si="81"/>
        <v>-4.3944707494038555</v>
      </c>
      <c r="F279" s="9">
        <f t="shared" si="82"/>
        <v>-2.5413428019970361</v>
      </c>
      <c r="G279" s="10">
        <f t="shared" si="83"/>
        <v>8.6666666666666607</v>
      </c>
      <c r="H279" s="5">
        <f t="shared" si="83"/>
        <v>7.5</v>
      </c>
      <c r="I279">
        <f t="shared" si="84"/>
        <v>28.237222059108003</v>
      </c>
      <c r="J279">
        <f t="shared" si="85"/>
        <v>2.7711709355110417</v>
      </c>
      <c r="K279">
        <f t="shared" si="85"/>
        <v>-28.100913174869504</v>
      </c>
      <c r="L279">
        <f t="shared" si="86"/>
        <v>-0.30739244096954593</v>
      </c>
      <c r="M279">
        <f t="shared" si="87"/>
        <v>-29.056903113768605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2.7028925362426426</v>
      </c>
      <c r="C280" s="9">
        <f t="shared" si="80"/>
        <v>1.5660000000000012</v>
      </c>
      <c r="D280" s="9">
        <f t="shared" si="81"/>
        <v>4.5442315175116939</v>
      </c>
      <c r="E280" s="9">
        <f t="shared" si="81"/>
        <v>-4.5635992527091203</v>
      </c>
      <c r="F280" s="9">
        <f t="shared" si="82"/>
        <v>-2.6905975083706828</v>
      </c>
      <c r="G280" s="10">
        <f t="shared" si="83"/>
        <v>8.6666666666666607</v>
      </c>
      <c r="H280" s="5">
        <f t="shared" si="83"/>
        <v>7.5</v>
      </c>
      <c r="I280">
        <f t="shared" si="84"/>
        <v>28.410547197153328</v>
      </c>
      <c r="J280">
        <f t="shared" si="85"/>
        <v>2.7693265808652243</v>
      </c>
      <c r="K280">
        <f t="shared" si="85"/>
        <v>-28.275254593552116</v>
      </c>
      <c r="L280">
        <f t="shared" si="86"/>
        <v>-0.30907342993123621</v>
      </c>
      <c r="M280">
        <f t="shared" si="87"/>
        <v>-29.018312267180235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2.7195029324060949</v>
      </c>
      <c r="C281" s="9">
        <f t="shared" si="80"/>
        <v>1.5720000000000012</v>
      </c>
      <c r="D281" s="9">
        <f t="shared" si="81"/>
        <v>4.5608419136751461</v>
      </c>
      <c r="E281" s="9">
        <f t="shared" si="81"/>
        <v>-4.7337731098912421</v>
      </c>
      <c r="F281" s="9">
        <f t="shared" si="82"/>
        <v>-2.8407347585939142</v>
      </c>
      <c r="G281" s="10">
        <f t="shared" si="83"/>
        <v>8.6666666666666607</v>
      </c>
      <c r="H281" s="5">
        <f t="shared" si="83"/>
        <v>7.5</v>
      </c>
      <c r="I281">
        <f t="shared" si="84"/>
        <v>28.583653381474697</v>
      </c>
      <c r="J281">
        <f t="shared" si="85"/>
        <v>2.767472140285637</v>
      </c>
      <c r="K281">
        <f t="shared" si="85"/>
        <v>-28.449364467155199</v>
      </c>
      <c r="L281">
        <f t="shared" si="86"/>
        <v>-0.31074839444848978</v>
      </c>
      <c r="M281">
        <f t="shared" si="87"/>
        <v>-28.979534479441611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2.7361021717767082</v>
      </c>
      <c r="C282" s="9">
        <f t="shared" si="80"/>
        <v>1.5780000000000012</v>
      </c>
      <c r="D282" s="9">
        <f t="shared" si="81"/>
        <v>4.5774411530457595</v>
      </c>
      <c r="E282" s="9">
        <f t="shared" si="81"/>
        <v>-4.9049909283148034</v>
      </c>
      <c r="F282" s="9">
        <f t="shared" si="82"/>
        <v>-2.9917520335520855</v>
      </c>
      <c r="G282" s="10">
        <f t="shared" si="83"/>
        <v>8.6666666666666607</v>
      </c>
      <c r="H282" s="5">
        <f t="shared" si="83"/>
        <v>7.5</v>
      </c>
      <c r="I282">
        <f t="shared" si="84"/>
        <v>28.7565392494181</v>
      </c>
      <c r="J282">
        <f t="shared" si="85"/>
        <v>2.7656076499189459</v>
      </c>
      <c r="K282">
        <f t="shared" si="85"/>
        <v>-28.623241674031849</v>
      </c>
      <c r="L282">
        <f t="shared" si="86"/>
        <v>-0.31241730800973511</v>
      </c>
      <c r="M282">
        <f t="shared" si="87"/>
        <v>-28.940570952110587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2.7526901941646775</v>
      </c>
      <c r="C283" s="9">
        <f t="shared" si="80"/>
        <v>1.5840000000000012</v>
      </c>
      <c r="D283" s="9">
        <f t="shared" si="81"/>
        <v>4.5940291754337288</v>
      </c>
      <c r="E283" s="9">
        <f t="shared" si="81"/>
        <v>-5.0772513086361322</v>
      </c>
      <c r="F283" s="9">
        <f t="shared" si="82"/>
        <v>-3.1436468031780969</v>
      </c>
      <c r="G283" s="10">
        <f t="shared" si="83"/>
        <v>8.6666666666666607</v>
      </c>
      <c r="H283" s="5">
        <f t="shared" si="83"/>
        <v>7.5</v>
      </c>
      <c r="I283">
        <f t="shared" si="84"/>
        <v>28.929203451712567</v>
      </c>
      <c r="J283">
        <f t="shared" si="85"/>
        <v>2.7637331460708876</v>
      </c>
      <c r="K283">
        <f t="shared" si="85"/>
        <v>-28.796885099744511</v>
      </c>
      <c r="L283">
        <f t="shared" si="86"/>
        <v>-0.31408014445703575</v>
      </c>
      <c r="M283">
        <f t="shared" si="87"/>
        <v>-28.901422889978093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2.769266939598503</v>
      </c>
      <c r="C284" s="9">
        <f t="shared" si="80"/>
        <v>1.5900000000000012</v>
      </c>
      <c r="D284" s="9">
        <f t="shared" si="81"/>
        <v>4.6106059208675543</v>
      </c>
      <c r="E284" s="9">
        <f t="shared" si="81"/>
        <v>-5.2505528448466192</v>
      </c>
      <c r="F284" s="9">
        <f t="shared" si="82"/>
        <v>-3.2964165265493115</v>
      </c>
      <c r="G284" s="10">
        <f t="shared" si="83"/>
        <v>8.6666666666666607</v>
      </c>
      <c r="H284" s="5">
        <f t="shared" si="83"/>
        <v>7.5</v>
      </c>
      <c r="I284">
        <f t="shared" si="84"/>
        <v>29.101644652293817</v>
      </c>
      <c r="J284">
        <f t="shared" si="85"/>
        <v>2.7618486652041452</v>
      </c>
      <c r="K284">
        <f t="shared" si="85"/>
        <v>-28.970293637084378</v>
      </c>
      <c r="L284">
        <f t="shared" si="86"/>
        <v>-0.31573687798420086</v>
      </c>
      <c r="M284">
        <f t="shared" si="87"/>
        <v>-28.862091500993785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2.7858323483259237</v>
      </c>
      <c r="C285" s="9">
        <f t="shared" si="80"/>
        <v>1.5960000000000012</v>
      </c>
      <c r="D285" s="9">
        <f t="shared" si="81"/>
        <v>4.627171329594975</v>
      </c>
      <c r="E285" s="9">
        <f t="shared" si="81"/>
        <v>-5.4248941243161433</v>
      </c>
      <c r="F285" s="9">
        <f t="shared" si="82"/>
        <v>-3.4500586519846017</v>
      </c>
      <c r="G285" s="10">
        <f t="shared" si="83"/>
        <v>8.6666666666666607</v>
      </c>
      <c r="H285" s="5">
        <f t="shared" si="83"/>
        <v>7.5</v>
      </c>
      <c r="I285">
        <f t="shared" si="84"/>
        <v>29.273861528134834</v>
      </c>
      <c r="J285">
        <f t="shared" si="85"/>
        <v>2.7599542439362401</v>
      </c>
      <c r="K285">
        <f t="shared" si="85"/>
        <v>-29.14346618609034</v>
      </c>
      <c r="L285">
        <f t="shared" si="86"/>
        <v>-0.31738748313495829</v>
      </c>
      <c r="M285">
        <f t="shared" si="87"/>
        <v>-28.822577996191715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2.8023863608148449</v>
      </c>
      <c r="C286" s="9">
        <f t="shared" si="80"/>
        <v>1.6020000000000012</v>
      </c>
      <c r="D286" s="9">
        <f t="shared" si="81"/>
        <v>4.6437253420838962</v>
      </c>
      <c r="E286" s="9">
        <f t="shared" si="81"/>
        <v>-5.6002737278366164</v>
      </c>
      <c r="F286" s="9">
        <f t="shared" si="82"/>
        <v>-3.6045706171418495</v>
      </c>
      <c r="G286" s="10">
        <f t="shared" si="83"/>
        <v>8.6666666666666607</v>
      </c>
      <c r="H286" s="5">
        <f t="shared" si="83"/>
        <v>7.5</v>
      </c>
      <c r="I286">
        <f t="shared" si="84"/>
        <v>29.445852769083007</v>
      </c>
      <c r="J286">
        <f t="shared" si="85"/>
        <v>2.7580499190374304</v>
      </c>
      <c r="K286">
        <f t="shared" si="85"/>
        <v>-29.316401654067491</v>
      </c>
      <c r="L286">
        <f t="shared" si="86"/>
        <v>-0.31903193480118452</v>
      </c>
      <c r="M286">
        <f t="shared" si="87"/>
        <v>-28.782883589616105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2.8189289177542429</v>
      </c>
      <c r="C287" s="9">
        <f t="shared" si="80"/>
        <v>1.6080000000000012</v>
      </c>
      <c r="D287" s="9">
        <f t="shared" si="81"/>
        <v>4.6602678990232942</v>
      </c>
      <c r="E287" s="9">
        <f t="shared" si="81"/>
        <v>-5.7766902296656344</v>
      </c>
      <c r="F287" s="9">
        <f t="shared" si="82"/>
        <v>-3.759949849115376</v>
      </c>
      <c r="G287" s="10">
        <f t="shared" si="83"/>
        <v>8.6666666666666607</v>
      </c>
      <c r="H287" s="5">
        <f t="shared" si="83"/>
        <v>7.5</v>
      </c>
      <c r="I287">
        <f t="shared" si="84"/>
        <v>29.61761707770366</v>
      </c>
      <c r="J287">
        <f t="shared" si="85"/>
        <v>2.7561357274286231</v>
      </c>
      <c r="K287">
        <f t="shared" si="85"/>
        <v>-29.489098955605186</v>
      </c>
      <c r="L287">
        <f t="shared" si="86"/>
        <v>-0.3206702082211908</v>
      </c>
      <c r="M287">
        <f t="shared" si="87"/>
        <v>-28.743009498247176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2.8354599600550667</v>
      </c>
      <c r="C288" s="9">
        <f t="shared" si="80"/>
        <v>1.6140000000000012</v>
      </c>
      <c r="D288" s="9">
        <f t="shared" si="81"/>
        <v>4.676798941324118</v>
      </c>
      <c r="E288" s="9">
        <f t="shared" si="81"/>
        <v>-5.954142197570234</v>
      </c>
      <c r="F288" s="9">
        <f t="shared" si="82"/>
        <v>-3.9161937645337268</v>
      </c>
      <c r="G288" s="10">
        <f t="shared" si="83"/>
        <v>8.6666666666666607</v>
      </c>
      <c r="H288" s="5">
        <f t="shared" si="83"/>
        <v>7.5</v>
      </c>
      <c r="I288">
        <f t="shared" si="84"/>
        <v>29.789153169129516</v>
      </c>
      <c r="J288">
        <f t="shared" si="85"/>
        <v>2.7542117061792961</v>
      </c>
      <c r="K288">
        <f t="shared" si="85"/>
        <v>-29.66155701259467</v>
      </c>
      <c r="L288">
        <f t="shared" si="86"/>
        <v>-0.32230227897806035</v>
      </c>
      <c r="M288">
        <f t="shared" si="87"/>
        <v>-28.702956941927038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2.8519794288511209</v>
      </c>
      <c r="C289" s="9">
        <f t="shared" si="80"/>
        <v>1.6200000000000012</v>
      </c>
      <c r="D289" s="9">
        <f t="shared" si="81"/>
        <v>4.6933184101201721</v>
      </c>
      <c r="E289" s="9">
        <f t="shared" si="81"/>
        <v>-6.1326281928707571</v>
      </c>
      <c r="F289" s="9">
        <f t="shared" si="82"/>
        <v>-4.073299769657627</v>
      </c>
      <c r="G289" s="10">
        <f t="shared" si="83"/>
        <v>8.6666666666666607</v>
      </c>
      <c r="H289" s="5">
        <f t="shared" si="83"/>
        <v>7.5</v>
      </c>
      <c r="I289">
        <f t="shared" si="84"/>
        <v>29.960459770915964</v>
      </c>
      <c r="J289">
        <f t="shared" si="85"/>
        <v>2.7522778925054276</v>
      </c>
      <c r="K289">
        <f t="shared" si="85"/>
        <v>-29.833774754246232</v>
      </c>
      <c r="L289">
        <f t="shared" si="86"/>
        <v>-0.32392812299803414</v>
      </c>
      <c r="M289">
        <f t="shared" si="87"/>
        <v>-28.662727143285707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83" priority="16" stopIfTrue="1" operator="greaterThan">
      <formula>$G$19</formula>
    </cfRule>
    <cfRule type="cellIs" dxfId="382" priority="17" stopIfTrue="1" operator="lessThan">
      <formula>$H$19</formula>
    </cfRule>
    <cfRule type="cellIs" dxfId="381" priority="18" stopIfTrue="1" operator="between">
      <formula>$H$19</formula>
      <formula>$G$19</formula>
    </cfRule>
  </conditionalFormatting>
  <conditionalFormatting sqref="E19:E20">
    <cfRule type="cellIs" dxfId="380" priority="13" stopIfTrue="1" operator="lessThan">
      <formula>$H$19</formula>
    </cfRule>
    <cfRule type="cellIs" dxfId="379" priority="14" stopIfTrue="1" operator="greaterThan">
      <formula>$G$19</formula>
    </cfRule>
    <cfRule type="cellIs" dxfId="378" priority="15" stopIfTrue="1" operator="between">
      <formula>$H$19</formula>
      <formula>$G$19</formula>
    </cfRule>
  </conditionalFormatting>
  <conditionalFormatting sqref="F19">
    <cfRule type="cellIs" dxfId="377" priority="10" stopIfTrue="1" operator="lessThan">
      <formula>$H$19</formula>
    </cfRule>
    <cfRule type="cellIs" dxfId="376" priority="11" stopIfTrue="1" operator="greaterThan">
      <formula>$G$19</formula>
    </cfRule>
    <cfRule type="cellIs" dxfId="375" priority="12" stopIfTrue="1" operator="between">
      <formula>$H$19</formula>
      <formula>$G$19</formula>
    </cfRule>
  </conditionalFormatting>
  <conditionalFormatting sqref="F20">
    <cfRule type="cellIs" dxfId="374" priority="7" stopIfTrue="1" operator="lessThan">
      <formula>$H$19</formula>
    </cfRule>
    <cfRule type="cellIs" dxfId="373" priority="8" stopIfTrue="1" operator="greaterThan">
      <formula>$G$19</formula>
    </cfRule>
    <cfRule type="cellIs" dxfId="372" priority="9" stopIfTrue="1" operator="between">
      <formula>$H$19</formula>
      <formula>$G$19</formula>
    </cfRule>
  </conditionalFormatting>
  <conditionalFormatting sqref="E21:E289">
    <cfRule type="cellIs" dxfId="371" priority="4" stopIfTrue="1" operator="lessThan">
      <formula>$H$19</formula>
    </cfRule>
    <cfRule type="cellIs" dxfId="370" priority="5" stopIfTrue="1" operator="greaterThan">
      <formula>$G$19</formula>
    </cfRule>
    <cfRule type="cellIs" dxfId="369" priority="6" stopIfTrue="1" operator="between">
      <formula>$H$19</formula>
      <formula>$G$19</formula>
    </cfRule>
  </conditionalFormatting>
  <conditionalFormatting sqref="F21:F289">
    <cfRule type="cellIs" dxfId="368" priority="1" stopIfTrue="1" operator="lessThan">
      <formula>$H$19</formula>
    </cfRule>
    <cfRule type="cellIs" dxfId="367" priority="2" stopIfTrue="1" operator="greaterThan">
      <formula>$G$19</formula>
    </cfRule>
    <cfRule type="cellIs" dxfId="36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SummaryChart!G11</f>
        <v>22.029454718097814</v>
      </c>
      <c r="D1" s="1" t="s">
        <v>17</v>
      </c>
      <c r="G1" t="s">
        <v>27</v>
      </c>
      <c r="H1" s="6" t="s">
        <v>22</v>
      </c>
      <c r="O1" s="28">
        <f>-(C6/2)/(COS(C2/180*PI())*C1)^2</f>
        <v>-0.78332060493774869</v>
      </c>
      <c r="P1" s="5" t="s">
        <v>10</v>
      </c>
    </row>
    <row r="2" spans="2:22" ht="22.5" x14ac:dyDescent="0.3">
      <c r="C2" s="24">
        <f>SummaryChart!H11</f>
        <v>78.128696468168712</v>
      </c>
      <c r="D2" s="1" t="s">
        <v>18</v>
      </c>
      <c r="G2" s="9" t="s">
        <v>23</v>
      </c>
      <c r="O2" s="28">
        <f>TAN(C2/180*PI())</f>
        <v>4.7571472066208829</v>
      </c>
      <c r="P2" s="5" t="s">
        <v>12</v>
      </c>
    </row>
    <row r="3" spans="2:22" ht="22.5" x14ac:dyDescent="0.3">
      <c r="C3" s="24">
        <f>SummaryChart!J11/12</f>
        <v>1.4856490049657696</v>
      </c>
      <c r="D3" s="1" t="s">
        <v>19</v>
      </c>
      <c r="G3" s="9" t="s">
        <v>28</v>
      </c>
      <c r="O3" s="28">
        <f>C3</f>
        <v>1.4856490049657696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SummaryChart!I11</f>
        <v>2.8511565505897862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2.7135065106982381E-3</v>
      </c>
      <c r="C12" s="14"/>
      <c r="D12" s="15">
        <f ca="1">CELL("contents",INDIRECT("D"&amp;C13-1))</f>
        <v>2.827502839283949</v>
      </c>
      <c r="E12" s="15">
        <f ca="1">CELL("contents",INDIRECT("E"&amp;C13-1))</f>
        <v>8.4933758409956042</v>
      </c>
      <c r="F12">
        <f ca="1">D13-D12</f>
        <v>2.6367217816535504E-2</v>
      </c>
      <c r="G12">
        <f ca="1">D13-D11</f>
        <v>2.7135065106982381E-3</v>
      </c>
      <c r="H12" s="27">
        <f ca="1">G12/F12</f>
        <v>0.10291212859767609</v>
      </c>
      <c r="I12">
        <f ca="1">D13-D12</f>
        <v>2.6367217816535504E-2</v>
      </c>
      <c r="J12">
        <f ca="1">E13-E12</f>
        <v>3.4650570844458883E-3</v>
      </c>
      <c r="K12">
        <f ca="1">ATAN(J12/I12)*180/PI()</f>
        <v>7.4866433699570845</v>
      </c>
      <c r="N12" s="26">
        <f ca="1">E13-E12</f>
        <v>3.4650570844458883E-3</v>
      </c>
      <c r="O12" s="26">
        <f ca="1">N12+E13-H12*N12</f>
        <v>8.4999493587642228</v>
      </c>
      <c r="P12">
        <f ca="1">IF(AND(G12&gt;0,G12&lt;F12),1,0)</f>
        <v>1</v>
      </c>
      <c r="Q12" s="26">
        <f ca="1">IF(P12=1,O12,O13)</f>
        <v>8.4999493587642228</v>
      </c>
    </row>
    <row r="13" spans="2:22" x14ac:dyDescent="0.2">
      <c r="B13" t="str">
        <f ca="1">CELL("address",INDEX(B20:B290,MATCH(MIN(B20:B290),B20:B290,0)))</f>
        <v>$B$126</v>
      </c>
      <c r="C13">
        <f ca="1">CELL("row",INDEX(A20:A289,MATCH(MIN(A20:A289),A20:A289,0)))</f>
        <v>126</v>
      </c>
      <c r="D13" s="15">
        <f ca="1">CELL("contents",INDIRECT("D"&amp;C13))</f>
        <v>2.8538700571004845</v>
      </c>
      <c r="E13" s="15">
        <f ca="1">CELL("contents",INDIRECT("E"&amp;C13))</f>
        <v>8.4968408980800501</v>
      </c>
      <c r="F13">
        <f ca="1">D14-D13</f>
        <v>2.6364462598876592E-2</v>
      </c>
      <c r="G13">
        <f ca="1">D14-D11</f>
        <v>2.907796910957483E-2</v>
      </c>
      <c r="H13" s="27">
        <f ca="1">G13/F13</f>
        <v>1.1029228834277041</v>
      </c>
      <c r="N13" s="26">
        <f ca="1">E14-E13</f>
        <v>2.3064308317444215E-3</v>
      </c>
      <c r="O13" s="26">
        <f ca="1">E13+H13*N13</f>
        <v>8.4993847134234244</v>
      </c>
      <c r="P13">
        <f ca="1">IF(G13&lt;F13,1,0)</f>
        <v>0</v>
      </c>
    </row>
    <row r="14" spans="2:22" x14ac:dyDescent="0.2">
      <c r="D14" s="15">
        <f ca="1">CELL("contents",INDIRECT("D"&amp;C13+1))</f>
        <v>2.8802345196993611</v>
      </c>
      <c r="E14" s="15">
        <f ca="1">CELL("contents",INDIRECT("E"&amp;C13+1))</f>
        <v>8.4991473289117945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4.0108298035186714</v>
      </c>
      <c r="P15" s="10">
        <f>Q19</f>
        <v>1.8229685417536317</v>
      </c>
      <c r="Q15" s="10">
        <f>Q19</f>
        <v>1.8229685417536317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1.4856490049657696</v>
      </c>
      <c r="F19" s="9">
        <f>$O$1*D19^2+$O$2*D19+$O$3</f>
        <v>1.4856490049657696</v>
      </c>
      <c r="G19" s="18">
        <v>8.6666666666666607</v>
      </c>
      <c r="H19" s="17">
        <v>7.5</v>
      </c>
      <c r="I19">
        <f>C1</f>
        <v>22.029454718097814</v>
      </c>
      <c r="J19">
        <f>C1*COS(C2/180*PI())</f>
        <v>4.5317689095505163</v>
      </c>
      <c r="K19">
        <f>C1*SIN(C2/180*PI())</f>
        <v>21.558291809119602</v>
      </c>
      <c r="L19">
        <f>-C15*I19*J19</f>
        <v>-0.39217454568492849</v>
      </c>
      <c r="M19">
        <f>-C6-C15*I19*K19</f>
        <v>-34.039632044512871</v>
      </c>
      <c r="N19" s="16">
        <f>MAX(E19:E289)</f>
        <v>8.5002952557831595</v>
      </c>
      <c r="O19" s="19">
        <f>INDEX(C19:C289,MATCH(N19,E19:E289,0),1)</f>
        <v>0.65400000000000047</v>
      </c>
      <c r="P19" s="19">
        <f>COUNTIF(E19:E289,"&gt;"&amp;H19)*_dt</f>
        <v>0.504</v>
      </c>
      <c r="Q19" s="21">
        <f>INDEX(D19:D289,MATCH(T17,T19:T289,0),1)</f>
        <v>1.8229685417536317</v>
      </c>
      <c r="R19" s="21">
        <f>INDEX(D19:D289,MATCH(T17,U19:U289,0),1)</f>
        <v>4.0108298035186714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2.1878612617650397</v>
      </c>
    </row>
    <row r="20" spans="1:22" x14ac:dyDescent="0.2">
      <c r="A20">
        <f>B20</f>
        <v>2.8239729962743056</v>
      </c>
      <c r="B20">
        <f>ABS(D20-$D$11)</f>
        <v>2.8239729962743056</v>
      </c>
      <c r="C20" s="9">
        <f>C19+_dt</f>
        <v>6.0000000000000001E-3</v>
      </c>
      <c r="D20" s="9">
        <f>D19+$C$7*(J19+J20)/2</f>
        <v>2.7183554315480769E-2</v>
      </c>
      <c r="E20" s="9">
        <f>E19+$C$7*(K19+K20)/2</f>
        <v>1.614386042443686</v>
      </c>
      <c r="F20" s="9">
        <f>$O$1*D20^2+$O$2*D20+$O$3</f>
        <v>1.6143863431095204</v>
      </c>
      <c r="G20" s="10">
        <f>G19</f>
        <v>8.6666666666666607</v>
      </c>
      <c r="H20" s="5">
        <f>H19</f>
        <v>7.5</v>
      </c>
      <c r="I20">
        <f>SQRT(J20^2+K20^2)</f>
        <v>21.829137202557884</v>
      </c>
      <c r="J20">
        <f>J19+L19*$C$7</f>
        <v>4.5294158622764069</v>
      </c>
      <c r="K20">
        <f>K19+M19*$C$7</f>
        <v>21.354054016852526</v>
      </c>
      <c r="L20">
        <f>-$C$15*I20*J20</f>
        <v>-0.38840665835297356</v>
      </c>
      <c r="M20">
        <f>-$C$6-$C$15*I20*K20</f>
        <v>-34.005153732659501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2.7968034924204974</v>
      </c>
      <c r="B21">
        <f t="shared" ref="B21:B84" si="3">ABS(D21-$D$11)</f>
        <v>2.7968034924204974</v>
      </c>
      <c r="C21" s="9">
        <f t="shared" ref="C21:C84" si="4">C20+_dt</f>
        <v>1.2E-2</v>
      </c>
      <c r="D21" s="9">
        <f t="shared" ref="D21:E36" si="5">D20+$C$7*(J20+J21)/2</f>
        <v>5.4353058169288856E-2</v>
      </c>
      <c r="E21" s="9">
        <f t="shared" si="5"/>
        <v>1.7418982737776132</v>
      </c>
      <c r="F21" s="9">
        <f t="shared" ref="F21:F84" si="6">$O$1*D21^2+$O$2*D21+$O$3</f>
        <v>1.7419003750463524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21.629100289126345</v>
      </c>
      <c r="J21">
        <f t="shared" ref="J21:K84" si="9">J20+L20*$C$7</f>
        <v>4.5270854223262891</v>
      </c>
      <c r="K21">
        <f t="shared" si="9"/>
        <v>21.150023094456568</v>
      </c>
      <c r="L21">
        <f t="shared" ref="L21:L84" si="10">-$C$15*I21*J21</f>
        <v>-0.38464938533809567</v>
      </c>
      <c r="M21">
        <f t="shared" ref="M21:M84" si="11">-$C$6-$C$15*I21*K21</f>
        <v>-33.971037745974058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2.7696479035754757</v>
      </c>
      <c r="B22">
        <f t="shared" si="3"/>
        <v>2.7696479035754757</v>
      </c>
      <c r="C22" s="9">
        <f t="shared" si="4"/>
        <v>1.8000000000000002E-2</v>
      </c>
      <c r="D22" s="9">
        <f t="shared" si="5"/>
        <v>8.1508647014310501E-2</v>
      </c>
      <c r="E22" s="9">
        <f t="shared" si="5"/>
        <v>1.8681869336649251</v>
      </c>
      <c r="F22" s="9">
        <f t="shared" si="6"/>
        <v>1.8681935220169565</v>
      </c>
      <c r="G22" s="10">
        <f t="shared" si="7"/>
        <v>8.6666666666666607</v>
      </c>
      <c r="H22" s="5">
        <f t="shared" si="7"/>
        <v>7.5</v>
      </c>
      <c r="I22">
        <f t="shared" si="8"/>
        <v>21.429343781183064</v>
      </c>
      <c r="J22">
        <f t="shared" si="9"/>
        <v>4.5247775260142609</v>
      </c>
      <c r="K22">
        <f t="shared" si="9"/>
        <v>20.946196867980724</v>
      </c>
      <c r="L22">
        <f t="shared" si="10"/>
        <v>-0.38090265678247293</v>
      </c>
      <c r="M22">
        <f t="shared" si="11"/>
        <v>-33.937282722881307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2.7425060946672124</v>
      </c>
      <c r="B23">
        <f t="shared" si="3"/>
        <v>2.7425060946672124</v>
      </c>
      <c r="C23" s="9">
        <f t="shared" si="4"/>
        <v>2.4E-2</v>
      </c>
      <c r="D23" s="9">
        <f t="shared" si="5"/>
        <v>0.10865045592257398</v>
      </c>
      <c r="E23" s="9">
        <f t="shared" si="5"/>
        <v>1.9932532437837975</v>
      </c>
      <c r="F23" s="9">
        <f t="shared" si="6"/>
        <v>1.9932681795487626</v>
      </c>
      <c r="G23" s="10">
        <f t="shared" si="7"/>
        <v>8.6666666666666607</v>
      </c>
      <c r="H23" s="5">
        <f t="shared" si="7"/>
        <v>7.5</v>
      </c>
      <c r="I23">
        <f t="shared" si="8"/>
        <v>21.229867561213371</v>
      </c>
      <c r="J23">
        <f t="shared" si="9"/>
        <v>4.522492110073566</v>
      </c>
      <c r="K23">
        <f t="shared" si="9"/>
        <v>20.742573171643436</v>
      </c>
      <c r="L23">
        <f t="shared" si="10"/>
        <v>-0.37716640462481404</v>
      </c>
      <c r="M23">
        <f t="shared" si="11"/>
        <v>-33.903887317744513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2.7153779310020543</v>
      </c>
      <c r="B24">
        <f t="shared" si="3"/>
        <v>2.7153779310020543</v>
      </c>
      <c r="C24" s="9">
        <f t="shared" si="4"/>
        <v>0.03</v>
      </c>
      <c r="D24" s="9">
        <f t="shared" si="5"/>
        <v>0.13577861958773213</v>
      </c>
      <c r="E24" s="9">
        <f t="shared" si="5"/>
        <v>2.1170984128419388</v>
      </c>
      <c r="F24" s="9">
        <f t="shared" si="6"/>
        <v>2.1171267175775368</v>
      </c>
      <c r="G24" s="10">
        <f t="shared" si="7"/>
        <v>8.6666666666666607</v>
      </c>
      <c r="H24" s="5">
        <f t="shared" si="7"/>
        <v>7.5</v>
      </c>
      <c r="I24">
        <f t="shared" si="8"/>
        <v>21.030671593878402</v>
      </c>
      <c r="J24">
        <f t="shared" si="9"/>
        <v>4.5202291116458175</v>
      </c>
      <c r="K24">
        <f t="shared" si="9"/>
        <v>20.539149847736969</v>
      </c>
      <c r="L24">
        <f t="shared" si="10"/>
        <v>-0.37344056264795633</v>
      </c>
      <c r="M24">
        <f t="shared" si="11"/>
        <v>-33.870850200731724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2.688263278262307</v>
      </c>
      <c r="B25">
        <f t="shared" si="3"/>
        <v>2.688263278262307</v>
      </c>
      <c r="C25" s="9">
        <f t="shared" si="4"/>
        <v>3.5999999999999997E-2</v>
      </c>
      <c r="D25" s="9">
        <f t="shared" si="5"/>
        <v>0.16289327232747938</v>
      </c>
      <c r="E25" s="9">
        <f t="shared" si="5"/>
        <v>2.2397236366247473</v>
      </c>
      <c r="F25" s="9">
        <f t="shared" si="6"/>
        <v>2.2397714805676472</v>
      </c>
      <c r="G25" s="10">
        <f t="shared" si="7"/>
        <v>8.6666666666666607</v>
      </c>
      <c r="H25" s="5">
        <f t="shared" si="7"/>
        <v>7.5</v>
      </c>
      <c r="I25">
        <f t="shared" si="8"/>
        <v>20.831755929255131</v>
      </c>
      <c r="J25">
        <f t="shared" si="9"/>
        <v>4.5179884682699294</v>
      </c>
      <c r="K25">
        <f t="shared" si="9"/>
        <v>20.33592474653258</v>
      </c>
      <c r="L25">
        <f t="shared" si="10"/>
        <v>-0.36972506652945275</v>
      </c>
      <c r="M25">
        <f t="shared" si="11"/>
        <v>-33.838170057682511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2.6611620025038847</v>
      </c>
      <c r="B26">
        <f t="shared" si="3"/>
        <v>2.6611620025038847</v>
      </c>
      <c r="C26" s="9">
        <f t="shared" si="4"/>
        <v>4.1999999999999996E-2</v>
      </c>
      <c r="D26" s="9">
        <f t="shared" si="5"/>
        <v>0.18999454808590144</v>
      </c>
      <c r="E26" s="9">
        <f t="shared" si="5"/>
        <v>2.3611300980429046</v>
      </c>
      <c r="F26" s="9">
        <f t="shared" si="6"/>
        <v>2.3612047876310038</v>
      </c>
      <c r="G26" s="10">
        <f t="shared" si="7"/>
        <v>8.6666666666666607</v>
      </c>
      <c r="H26" s="5">
        <f t="shared" si="7"/>
        <v>7.5</v>
      </c>
      <c r="I26">
        <f t="shared" si="8"/>
        <v>20.633120706256545</v>
      </c>
      <c r="J26">
        <f t="shared" si="9"/>
        <v>4.515770117870753</v>
      </c>
      <c r="K26">
        <f t="shared" si="9"/>
        <v>20.132895726186486</v>
      </c>
      <c r="L26">
        <f t="shared" si="10"/>
        <v>-0.36601985389532737</v>
      </c>
      <c r="M26">
        <f t="shared" si="11"/>
        <v>-33.805845589975078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2.6340739701540303</v>
      </c>
      <c r="B27">
        <f t="shared" si="3"/>
        <v>2.6340739701540303</v>
      </c>
      <c r="C27" s="9">
        <f t="shared" si="4"/>
        <v>4.7999999999999994E-2</v>
      </c>
      <c r="D27" s="9">
        <f t="shared" si="5"/>
        <v>0.21708258043575585</v>
      </c>
      <c r="E27" s="9">
        <f t="shared" si="5"/>
        <v>2.481318967179404</v>
      </c>
      <c r="F27" s="9">
        <f t="shared" si="6"/>
        <v>2.4814289326446968</v>
      </c>
      <c r="G27" s="10">
        <f t="shared" si="7"/>
        <v>8.6666666666666607</v>
      </c>
      <c r="H27" s="5">
        <f t="shared" si="7"/>
        <v>7.5</v>
      </c>
      <c r="I27">
        <f t="shared" si="8"/>
        <v>20.434766156243189</v>
      </c>
      <c r="J27">
        <f t="shared" si="9"/>
        <v>4.5135739987473809</v>
      </c>
      <c r="K27">
        <f t="shared" si="9"/>
        <v>19.930060652646635</v>
      </c>
      <c r="L27">
        <f t="shared" si="10"/>
        <v>-0.36232486437719308</v>
      </c>
      <c r="M27">
        <f t="shared" si="11"/>
        <v>-33.773875514393573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2.6069990480091048</v>
      </c>
      <c r="B28">
        <f t="shared" si="3"/>
        <v>2.6069990480091048</v>
      </c>
      <c r="C28" s="9">
        <f t="shared" si="4"/>
        <v>5.3999999999999992E-2</v>
      </c>
      <c r="D28" s="9">
        <f t="shared" si="5"/>
        <v>0.24415750258068133</v>
      </c>
      <c r="E28" s="9">
        <f t="shared" si="5"/>
        <v>2.6002914013360248</v>
      </c>
      <c r="F28" s="9">
        <f t="shared" si="6"/>
        <v>2.6004461843673434</v>
      </c>
      <c r="G28" s="10">
        <f t="shared" si="7"/>
        <v>8.6666666666666607</v>
      </c>
      <c r="H28" s="5">
        <f t="shared" si="7"/>
        <v>7.5</v>
      </c>
      <c r="I28">
        <f t="shared" si="8"/>
        <v>20.236692606838041</v>
      </c>
      <c r="J28">
        <f t="shared" si="9"/>
        <v>4.511400049561118</v>
      </c>
      <c r="K28">
        <f t="shared" si="9"/>
        <v>19.727417399560274</v>
      </c>
      <c r="L28">
        <f t="shared" si="10"/>
        <v>-0.35864003967293739</v>
      </c>
      <c r="M28">
        <f t="shared" si="11"/>
        <v>-33.742258562995573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2.5799371032324521</v>
      </c>
      <c r="B29">
        <f t="shared" si="3"/>
        <v>2.5799371032324521</v>
      </c>
      <c r="C29" s="9">
        <f t="shared" si="4"/>
        <v>5.9999999999999991E-2</v>
      </c>
      <c r="D29" s="9">
        <f t="shared" si="5"/>
        <v>0.27121944735733394</v>
      </c>
      <c r="E29" s="9">
        <f t="shared" si="5"/>
        <v>2.7180485450792524</v>
      </c>
      <c r="F29" s="9">
        <f t="shared" si="6"/>
        <v>2.7182587865541645</v>
      </c>
      <c r="G29" s="10">
        <f t="shared" si="7"/>
        <v>8.6666666666666607</v>
      </c>
      <c r="H29" s="5">
        <f t="shared" si="7"/>
        <v>7.5</v>
      </c>
      <c r="I29">
        <f t="shared" si="8"/>
        <v>20.038900485957534</v>
      </c>
      <c r="J29">
        <f t="shared" si="9"/>
        <v>4.5092482093230801</v>
      </c>
      <c r="K29">
        <f t="shared" si="9"/>
        <v>19.524963848182299</v>
      </c>
      <c r="L29">
        <f t="shared" si="10"/>
        <v>-0.35496532361119598</v>
      </c>
      <c r="M29">
        <f t="shared" si="11"/>
        <v>-33.710993482979582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2.5528880033523387</v>
      </c>
      <c r="B30">
        <f t="shared" si="3"/>
        <v>2.5528880033523387</v>
      </c>
      <c r="C30" s="9">
        <f t="shared" si="4"/>
        <v>6.5999999999999989E-2</v>
      </c>
      <c r="D30" s="9">
        <f t="shared" si="5"/>
        <v>0.29826854723744745</v>
      </c>
      <c r="E30" s="9">
        <f t="shared" si="5"/>
        <v>2.8345915302856524</v>
      </c>
      <c r="F30" s="9">
        <f t="shared" si="6"/>
        <v>2.8348689580707962</v>
      </c>
      <c r="G30" s="10">
        <f t="shared" si="7"/>
        <v>8.6666666666666607</v>
      </c>
      <c r="H30" s="5">
        <f t="shared" si="7"/>
        <v>7.5</v>
      </c>
      <c r="I30">
        <f t="shared" si="8"/>
        <v>19.841390326072528</v>
      </c>
      <c r="J30">
        <f t="shared" si="9"/>
        <v>4.5071184173814132</v>
      </c>
      <c r="K30">
        <f t="shared" si="9"/>
        <v>19.32269788728442</v>
      </c>
      <c r="L30">
        <f t="shared" si="10"/>
        <v>-0.35130066221985451</v>
      </c>
      <c r="M30">
        <f t="shared" si="11"/>
        <v>-33.680079036552357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2.5258516162599705</v>
      </c>
      <c r="B31">
        <f t="shared" si="3"/>
        <v>2.5258516162599705</v>
      </c>
      <c r="C31" s="9">
        <f t="shared" si="4"/>
        <v>7.1999999999999995E-2</v>
      </c>
      <c r="D31" s="9">
        <f t="shared" si="5"/>
        <v>0.32530493432981594</v>
      </c>
      <c r="E31" s="9">
        <f t="shared" si="5"/>
        <v>2.949921476186701</v>
      </c>
      <c r="F31" s="9">
        <f t="shared" si="6"/>
        <v>2.9502788930058665</v>
      </c>
      <c r="G31" s="10">
        <f t="shared" si="7"/>
        <v>8.6666666666666607</v>
      </c>
      <c r="H31" s="5">
        <f t="shared" si="7"/>
        <v>7.5</v>
      </c>
      <c r="I31">
        <f t="shared" si="8"/>
        <v>19.644162768713969</v>
      </c>
      <c r="J31">
        <f t="shared" si="9"/>
        <v>4.5050106134080936</v>
      </c>
      <c r="K31">
        <f t="shared" si="9"/>
        <v>19.120617413065105</v>
      </c>
      <c r="L31">
        <f t="shared" si="10"/>
        <v>-0.34764600379882876</v>
      </c>
      <c r="M31">
        <f t="shared" si="11"/>
        <v>-33.649514000796039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2.4988278102075903</v>
      </c>
      <c r="B32">
        <f t="shared" si="3"/>
        <v>2.4988278102075903</v>
      </c>
      <c r="C32" s="9">
        <f t="shared" si="4"/>
        <v>7.8E-2</v>
      </c>
      <c r="D32" s="9">
        <f t="shared" si="5"/>
        <v>0.35232874038219614</v>
      </c>
      <c r="E32" s="9">
        <f t="shared" si="5"/>
        <v>3.0640394894130774</v>
      </c>
      <c r="F32" s="9">
        <f t="shared" si="6"/>
        <v>3.0644907607823417</v>
      </c>
      <c r="G32" s="10">
        <f t="shared" si="7"/>
        <v>8.6666666666666607</v>
      </c>
      <c r="H32" s="5">
        <f t="shared" si="7"/>
        <v>7.5</v>
      </c>
      <c r="I32">
        <f t="shared" si="8"/>
        <v>19.447218569239073</v>
      </c>
      <c r="J32">
        <f t="shared" si="9"/>
        <v>4.5029247373853005</v>
      </c>
      <c r="K32">
        <f t="shared" si="9"/>
        <v>18.918720329060328</v>
      </c>
      <c r="L32">
        <f t="shared" si="10"/>
        <v>-0.34400129899740034</v>
      </c>
      <c r="M32">
        <f t="shared" si="11"/>
        <v>-33.619297167534782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2.4718164538066603</v>
      </c>
      <c r="B33">
        <f t="shared" si="3"/>
        <v>2.4718164538066603</v>
      </c>
      <c r="C33" s="9">
        <f t="shared" si="4"/>
        <v>8.4000000000000005E-2</v>
      </c>
      <c r="D33" s="9">
        <f t="shared" si="5"/>
        <v>0.37934009678312597</v>
      </c>
      <c r="E33" s="9">
        <f t="shared" si="5"/>
        <v>3.1769466640384239</v>
      </c>
      <c r="F33" s="9">
        <f t="shared" si="6"/>
        <v>3.1775067062676632</v>
      </c>
      <c r="G33" s="10">
        <f t="shared" si="7"/>
        <v>8.6666666666666607</v>
      </c>
      <c r="H33" s="5">
        <f t="shared" si="7"/>
        <v>7.5</v>
      </c>
      <c r="I33">
        <f t="shared" si="8"/>
        <v>19.250558601875046</v>
      </c>
      <c r="J33">
        <f t="shared" si="9"/>
        <v>4.5008607295913166</v>
      </c>
      <c r="K33">
        <f t="shared" si="9"/>
        <v>18.717004546055119</v>
      </c>
      <c r="L33">
        <f t="shared" si="10"/>
        <v>-0.34036650089639725</v>
      </c>
      <c r="M33">
        <f t="shared" si="11"/>
        <v>-33.58942734320091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2.4448174160261287</v>
      </c>
      <c r="B34">
        <f t="shared" si="3"/>
        <v>2.4448174160261287</v>
      </c>
      <c r="C34" s="9">
        <f t="shared" si="4"/>
        <v>9.0000000000000011E-2</v>
      </c>
      <c r="D34" s="9">
        <f t="shared" si="5"/>
        <v>0.40633913456365772</v>
      </c>
      <c r="E34" s="9">
        <f t="shared" si="5"/>
        <v>3.2886440816225768</v>
      </c>
      <c r="F34" s="9">
        <f t="shared" si="6"/>
        <v>3.2893288498826889</v>
      </c>
      <c r="G34" s="10">
        <f t="shared" si="7"/>
        <v>8.6666666666666607</v>
      </c>
      <c r="H34" s="5">
        <f t="shared" si="7"/>
        <v>7.5</v>
      </c>
      <c r="I34">
        <f t="shared" si="8"/>
        <v>19.054183865058597</v>
      </c>
      <c r="J34">
        <f t="shared" si="9"/>
        <v>4.4988185305859378</v>
      </c>
      <c r="K34">
        <f t="shared" si="9"/>
        <v>18.515467981995915</v>
      </c>
      <c r="L34">
        <f t="shared" si="10"/>
        <v>-0.33674156509553721</v>
      </c>
      <c r="M34">
        <f t="shared" si="11"/>
        <v>-33.55990334870021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2.4178305661907844</v>
      </c>
      <c r="B35">
        <f t="shared" si="3"/>
        <v>2.4178305661907844</v>
      </c>
      <c r="C35" s="9">
        <f t="shared" si="4"/>
        <v>9.6000000000000016E-2</v>
      </c>
      <c r="D35" s="9">
        <f t="shared" si="5"/>
        <v>0.43332598439900161</v>
      </c>
      <c r="E35" s="9">
        <f t="shared" si="5"/>
        <v>3.3991328112542756</v>
      </c>
      <c r="F35" s="9">
        <f t="shared" si="6"/>
        <v>3.3999592877094593</v>
      </c>
      <c r="G35" s="10">
        <f t="shared" si="7"/>
        <v>8.6666666666666607</v>
      </c>
      <c r="H35" s="5">
        <f t="shared" si="7"/>
        <v>7.5</v>
      </c>
      <c r="I35">
        <f t="shared" si="8"/>
        <v>18.858095487090875</v>
      </c>
      <c r="J35">
        <f t="shared" si="9"/>
        <v>4.4967980811953643</v>
      </c>
      <c r="K35">
        <f t="shared" si="9"/>
        <v>18.314108561903712</v>
      </c>
      <c r="L35">
        <f t="shared" si="10"/>
        <v>-0.33312644980627082</v>
      </c>
      <c r="M35">
        <f t="shared" si="11"/>
        <v>-33.530724019276363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2.3908557739797089</v>
      </c>
      <c r="B36">
        <f t="shared" si="3"/>
        <v>2.3908557739797089</v>
      </c>
      <c r="C36" s="9">
        <f t="shared" si="4"/>
        <v>0.10200000000000002</v>
      </c>
      <c r="D36" s="9">
        <f t="shared" si="5"/>
        <v>0.46030077661007729</v>
      </c>
      <c r="E36" s="9">
        <f t="shared" si="5"/>
        <v>3.5084139095933509</v>
      </c>
      <c r="F36" s="9">
        <f t="shared" si="6"/>
        <v>3.5094000915978021</v>
      </c>
      <c r="G36" s="10">
        <f t="shared" si="7"/>
        <v>8.6666666666666607</v>
      </c>
      <c r="H36" s="5">
        <f t="shared" si="7"/>
        <v>7.5</v>
      </c>
      <c r="I36">
        <f t="shared" si="8"/>
        <v>18.662294732128959</v>
      </c>
      <c r="J36">
        <f t="shared" si="9"/>
        <v>4.4947993224965268</v>
      </c>
      <c r="K36">
        <f t="shared" si="9"/>
        <v>18.112924217788056</v>
      </c>
      <c r="L36">
        <f t="shared" si="10"/>
        <v>-0.32952111595048839</v>
      </c>
      <c r="M36">
        <f t="shared" si="11"/>
        <v>-33.501888204374168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2.3638929094248171</v>
      </c>
      <c r="B37">
        <f t="shared" si="3"/>
        <v>2.3638929094248171</v>
      </c>
      <c r="C37" s="9">
        <f t="shared" si="4"/>
        <v>0.10800000000000003</v>
      </c>
      <c r="D37" s="9">
        <f t="shared" ref="D37:E52" si="13">D36+$C$7*(J36+J37)/2</f>
        <v>0.48726364116496934</v>
      </c>
      <c r="E37" s="9">
        <f t="shared" si="13"/>
        <v>3.6164884209124004</v>
      </c>
      <c r="F37" s="9">
        <f t="shared" si="6"/>
        <v>3.6176533092707879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18.466783006536556</v>
      </c>
      <c r="J37">
        <f t="shared" si="9"/>
        <v>4.4928221958008239</v>
      </c>
      <c r="K37">
        <f t="shared" si="9"/>
        <v>17.911912888561812</v>
      </c>
      <c r="L37">
        <f t="shared" si="10"/>
        <v>-0.32592552726548291</v>
      </c>
      <c r="M37">
        <f t="shared" si="11"/>
        <v>-33.473394767501439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2.3369418429095026</v>
      </c>
      <c r="B38">
        <f t="shared" si="3"/>
        <v>2.3369418429095026</v>
      </c>
      <c r="C38" s="9">
        <f t="shared" si="4"/>
        <v>0.11400000000000003</v>
      </c>
      <c r="D38" s="9">
        <f t="shared" si="13"/>
        <v>0.51421470768028354</v>
      </c>
      <c r="E38" s="9">
        <f t="shared" si="13"/>
        <v>3.7233573771379564</v>
      </c>
      <c r="F38" s="9">
        <f t="shared" si="6"/>
        <v>3.7247209644290655</v>
      </c>
      <c r="G38" s="10">
        <f t="shared" si="14"/>
        <v>8.6666666666666607</v>
      </c>
      <c r="H38" s="5">
        <f t="shared" si="14"/>
        <v>7.5</v>
      </c>
      <c r="I38">
        <f t="shared" si="8"/>
        <v>18.271561865618409</v>
      </c>
      <c r="J38">
        <f t="shared" si="9"/>
        <v>4.490866642637231</v>
      </c>
      <c r="K38">
        <f t="shared" si="9"/>
        <v>17.711072519956804</v>
      </c>
      <c r="L38">
        <f t="shared" si="10"/>
        <v>-0.32233965041559043</v>
      </c>
      <c r="M38">
        <f t="shared" si="11"/>
        <v>-33.445242586089236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2.3100024451673868</v>
      </c>
      <c r="B39">
        <f t="shared" si="3"/>
        <v>2.3100024451673868</v>
      </c>
      <c r="C39" s="9">
        <f t="shared" si="4"/>
        <v>0.12000000000000004</v>
      </c>
      <c r="D39" s="9">
        <f t="shared" si="13"/>
        <v>0.5411541054223995</v>
      </c>
      <c r="E39" s="9">
        <f t="shared" si="13"/>
        <v>3.8290217978911478</v>
      </c>
      <c r="F39" s="9">
        <f t="shared" si="6"/>
        <v>3.8306050568540808</v>
      </c>
      <c r="G39" s="10">
        <f t="shared" si="14"/>
        <v>8.6666666666666607</v>
      </c>
      <c r="H39" s="5">
        <f t="shared" si="14"/>
        <v>7.5</v>
      </c>
      <c r="I39">
        <f t="shared" si="8"/>
        <v>18.076633020764721</v>
      </c>
      <c r="J39">
        <f t="shared" si="9"/>
        <v>4.4889326047347371</v>
      </c>
      <c r="K39">
        <f t="shared" si="9"/>
        <v>17.51040106444027</v>
      </c>
      <c r="L39">
        <f t="shared" si="10"/>
        <v>-0.31876345511096232</v>
      </c>
      <c r="M39">
        <f t="shared" si="11"/>
        <v>-33.4174305513503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2.2830745872811704</v>
      </c>
      <c r="B40">
        <f t="shared" si="3"/>
        <v>2.2830745872811704</v>
      </c>
      <c r="C40" s="9">
        <f t="shared" si="4"/>
        <v>0.12600000000000003</v>
      </c>
      <c r="D40" s="9">
        <f t="shared" si="13"/>
        <v>0.56808196330861593</v>
      </c>
      <c r="E40" s="9">
        <f t="shared" si="13"/>
        <v>3.9334826905278653</v>
      </c>
      <c r="F40" s="9">
        <f t="shared" si="6"/>
        <v>3.935307562510205</v>
      </c>
      <c r="G40" s="10">
        <f t="shared" si="14"/>
        <v>8.6666666666666607</v>
      </c>
      <c r="H40" s="5">
        <f t="shared" si="14"/>
        <v>7.5</v>
      </c>
      <c r="I40">
        <f t="shared" si="8"/>
        <v>17.88199834703396</v>
      </c>
      <c r="J40">
        <f t="shared" si="9"/>
        <v>4.487020024004071</v>
      </c>
      <c r="K40">
        <f t="shared" si="9"/>
        <v>17.309896481132167</v>
      </c>
      <c r="L40">
        <f t="shared" si="10"/>
        <v>-0.31519691423395857</v>
      </c>
      <c r="M40">
        <f t="shared" si="11"/>
        <v>-33.389957568135237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2.256158140681602</v>
      </c>
      <c r="B41">
        <f t="shared" si="3"/>
        <v>2.256158140681602</v>
      </c>
      <c r="C41" s="9">
        <f t="shared" si="4"/>
        <v>0.13200000000000003</v>
      </c>
      <c r="D41" s="9">
        <f t="shared" si="13"/>
        <v>0.5949984099081842</v>
      </c>
      <c r="E41" s="9">
        <f t="shared" si="13"/>
        <v>4.0367410501784322</v>
      </c>
      <c r="F41" s="9">
        <f t="shared" si="6"/>
        <v>4.0388304336457903</v>
      </c>
      <c r="G41" s="10">
        <f t="shared" si="14"/>
        <v>8.6666666666666607</v>
      </c>
      <c r="H41" s="5">
        <f t="shared" si="14"/>
        <v>7.5</v>
      </c>
      <c r="I41">
        <f t="shared" si="8"/>
        <v>17.687659891204639</v>
      </c>
      <c r="J41">
        <f t="shared" si="9"/>
        <v>4.4851288425186668</v>
      </c>
      <c r="K41">
        <f t="shared" si="9"/>
        <v>17.109556735723356</v>
      </c>
      <c r="L41">
        <f t="shared" si="10"/>
        <v>-0.31164000397369052</v>
      </c>
      <c r="M41">
        <f t="shared" si="11"/>
        <v>-33.362822554786334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2.2292529771465617</v>
      </c>
      <c r="B42">
        <f t="shared" si="3"/>
        <v>2.2292529771465617</v>
      </c>
      <c r="C42" s="9">
        <f t="shared" si="4"/>
        <v>0.13800000000000004</v>
      </c>
      <c r="D42" s="9">
        <f t="shared" si="13"/>
        <v>0.62190357344322467</v>
      </c>
      <c r="E42" s="9">
        <f t="shared" si="13"/>
        <v>4.138797859786786</v>
      </c>
      <c r="F42" s="9">
        <f t="shared" si="6"/>
        <v>4.1411755988931649</v>
      </c>
      <c r="G42" s="10">
        <f t="shared" si="14"/>
        <v>8.6666666666666607</v>
      </c>
      <c r="H42" s="5">
        <f t="shared" si="14"/>
        <v>7.5</v>
      </c>
      <c r="I42">
        <f t="shared" si="8"/>
        <v>17.493619880329089</v>
      </c>
      <c r="J42">
        <f t="shared" si="9"/>
        <v>4.4832590024948251</v>
      </c>
      <c r="K42">
        <f t="shared" si="9"/>
        <v>16.909379800394639</v>
      </c>
      <c r="L42">
        <f t="shared" si="10"/>
        <v>-0.30809270396928179</v>
      </c>
      <c r="M42">
        <f t="shared" si="11"/>
        <v>-33.336024442988482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2.2023589688002643</v>
      </c>
      <c r="B43">
        <f t="shared" si="3"/>
        <v>2.2023589688002643</v>
      </c>
      <c r="C43" s="9">
        <f t="shared" si="4"/>
        <v>0.14400000000000004</v>
      </c>
      <c r="D43" s="9">
        <f t="shared" si="13"/>
        <v>0.64879758178952218</v>
      </c>
      <c r="E43" s="9">
        <f t="shared" si="13"/>
        <v>4.2396540901491804</v>
      </c>
      <c r="F43" s="9">
        <f t="shared" si="6"/>
        <v>4.242344963367592</v>
      </c>
      <c r="G43" s="10">
        <f t="shared" si="14"/>
        <v>8.6666666666666607</v>
      </c>
      <c r="H43" s="5">
        <f t="shared" si="14"/>
        <v>7.5</v>
      </c>
      <c r="I43">
        <f t="shared" si="8"/>
        <v>17.299880730824832</v>
      </c>
      <c r="J43">
        <f t="shared" si="9"/>
        <v>4.4814104462710098</v>
      </c>
      <c r="K43">
        <f t="shared" si="9"/>
        <v>16.709363653736709</v>
      </c>
      <c r="L43">
        <f t="shared" si="10"/>
        <v>-0.30455499746246301</v>
      </c>
      <c r="M43">
        <f t="shared" si="11"/>
        <v>-33.309562177617018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2.1754759881125922</v>
      </c>
      <c r="B44">
        <f t="shared" si="3"/>
        <v>2.1754759881125922</v>
      </c>
      <c r="C44" s="9">
        <f t="shared" si="4"/>
        <v>0.15000000000000005</v>
      </c>
      <c r="D44" s="9">
        <f t="shared" si="13"/>
        <v>0.67568056247719388</v>
      </c>
      <c r="E44" s="9">
        <f t="shared" si="13"/>
        <v>4.3393106999524038</v>
      </c>
      <c r="F44" s="9">
        <f t="shared" si="6"/>
        <v>4.3423404087652058</v>
      </c>
      <c r="G44" s="10">
        <f t="shared" si="14"/>
        <v>8.6666666666666607</v>
      </c>
      <c r="H44" s="5">
        <f t="shared" si="14"/>
        <v>7.5</v>
      </c>
      <c r="I44">
        <f t="shared" si="8"/>
        <v>17.10644505814204</v>
      </c>
      <c r="J44">
        <f t="shared" si="9"/>
        <v>4.4795831162862347</v>
      </c>
      <c r="K44">
        <f t="shared" si="9"/>
        <v>16.509506280671008</v>
      </c>
      <c r="L44">
        <f t="shared" si="10"/>
        <v>-0.30102687146016405</v>
      </c>
      <c r="M44">
        <f t="shared" si="11"/>
        <v>-33.283434716581951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2.1486039078985613</v>
      </c>
      <c r="B45">
        <f t="shared" si="3"/>
        <v>2.1486039078985613</v>
      </c>
      <c r="C45" s="9">
        <f t="shared" si="4"/>
        <v>0.15600000000000006</v>
      </c>
      <c r="D45" s="9">
        <f t="shared" si="13"/>
        <v>0.70255264269122497</v>
      </c>
      <c r="E45" s="9">
        <f t="shared" si="13"/>
        <v>4.4377686358115316</v>
      </c>
      <c r="F45" s="9">
        <f t="shared" si="6"/>
        <v>4.4411637934599568</v>
      </c>
      <c r="G45" s="10">
        <f t="shared" si="14"/>
        <v>8.6666666666666607</v>
      </c>
      <c r="H45" s="5">
        <f t="shared" si="14"/>
        <v>7.5</v>
      </c>
      <c r="I45">
        <f t="shared" si="8"/>
        <v>16.913315687048648</v>
      </c>
      <c r="J45">
        <f t="shared" si="9"/>
        <v>4.4777769550574735</v>
      </c>
      <c r="K45">
        <f t="shared" si="9"/>
        <v>16.309805672371517</v>
      </c>
      <c r="L45">
        <f t="shared" si="10"/>
        <v>-0.29750831690782137</v>
      </c>
      <c r="M45">
        <f t="shared" si="11"/>
        <v>-33.257641030668218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2.121742601317921</v>
      </c>
      <c r="B46">
        <f t="shared" si="3"/>
        <v>2.121742601317921</v>
      </c>
      <c r="C46" s="9">
        <f t="shared" si="4"/>
        <v>0.16200000000000006</v>
      </c>
      <c r="D46" s="9">
        <f t="shared" si="13"/>
        <v>0.72941394927186542</v>
      </c>
      <c r="E46" s="9">
        <f t="shared" si="13"/>
        <v>4.5350288323072085</v>
      </c>
      <c r="F46" s="9">
        <f t="shared" si="6"/>
        <v>4.5388169525995625</v>
      </c>
      <c r="G46" s="10">
        <f t="shared" si="14"/>
        <v>8.6666666666666607</v>
      </c>
      <c r="H46" s="5">
        <f t="shared" si="14"/>
        <v>7.5</v>
      </c>
      <c r="I46">
        <f t="shared" si="8"/>
        <v>16.720495662578113</v>
      </c>
      <c r="J46">
        <f t="shared" si="9"/>
        <v>4.4759919051560262</v>
      </c>
      <c r="K46">
        <f t="shared" si="9"/>
        <v>16.110259826187509</v>
      </c>
      <c r="L46">
        <f t="shared" si="10"/>
        <v>-0.29399932887417607</v>
      </c>
      <c r="M46">
        <f t="shared" si="11"/>
        <v>-33.232180103371441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2.0948919418749044</v>
      </c>
      <c r="B47">
        <f t="shared" si="3"/>
        <v>2.0948919418749044</v>
      </c>
      <c r="C47" s="9">
        <f t="shared" si="4"/>
        <v>0.16800000000000007</v>
      </c>
      <c r="D47" s="9">
        <f t="shared" si="13"/>
        <v>0.75626460871488188</v>
      </c>
      <c r="E47" s="9">
        <f t="shared" si="13"/>
        <v>4.6310922120224731</v>
      </c>
      <c r="F47" s="9">
        <f t="shared" si="6"/>
        <v>4.635301698200518</v>
      </c>
      <c r="G47" s="10">
        <f t="shared" si="14"/>
        <v>8.6666666666666607</v>
      </c>
      <c r="H47" s="5">
        <f t="shared" si="14"/>
        <v>7.5</v>
      </c>
      <c r="I47">
        <f t="shared" si="8"/>
        <v>16.527988261688378</v>
      </c>
      <c r="J47">
        <f t="shared" si="9"/>
        <v>4.4742279091827815</v>
      </c>
      <c r="K47">
        <f t="shared" si="9"/>
        <v>15.910866745567279</v>
      </c>
      <c r="L47">
        <f t="shared" si="10"/>
        <v>-0.29049990674840298</v>
      </c>
      <c r="M47">
        <f t="shared" si="11"/>
        <v>-33.207050930728691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2.068051803418129</v>
      </c>
      <c r="B48">
        <f t="shared" si="3"/>
        <v>2.068051803418129</v>
      </c>
      <c r="C48" s="9">
        <f t="shared" si="4"/>
        <v>0.17400000000000007</v>
      </c>
      <c r="D48" s="9">
        <f t="shared" si="13"/>
        <v>0.78310474717165712</v>
      </c>
      <c r="E48" s="9">
        <f t="shared" si="13"/>
        <v>4.7259596855791237</v>
      </c>
      <c r="F48" s="9">
        <f t="shared" si="6"/>
        <v>4.7306198192421398</v>
      </c>
      <c r="G48" s="10">
        <f t="shared" si="14"/>
        <v>8.6666666666666607</v>
      </c>
      <c r="H48" s="5">
        <f t="shared" si="14"/>
        <v>7.5</v>
      </c>
      <c r="I48">
        <f t="shared" si="8"/>
        <v>16.335797005684807</v>
      </c>
      <c r="J48">
        <f t="shared" si="9"/>
        <v>4.472484909742291</v>
      </c>
      <c r="K48">
        <f t="shared" si="9"/>
        <v>15.711624439982907</v>
      </c>
      <c r="L48">
        <f t="shared" si="10"/>
        <v>-0.28701005445047872</v>
      </c>
      <c r="M48">
        <f t="shared" si="11"/>
        <v>-33.182252521143731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2.0412220601406554</v>
      </c>
      <c r="B49">
        <f t="shared" si="3"/>
        <v>2.0412220601406554</v>
      </c>
      <c r="C49" s="9">
        <f t="shared" si="4"/>
        <v>0.18000000000000008</v>
      </c>
      <c r="D49" s="9">
        <f t="shared" si="13"/>
        <v>0.8099344904491308</v>
      </c>
      <c r="E49" s="9">
        <f t="shared" si="13"/>
        <v>4.8196321516736402</v>
      </c>
      <c r="F49" s="9">
        <f t="shared" si="6"/>
        <v>4.8247730817597283</v>
      </c>
      <c r="G49" s="10">
        <f t="shared" si="14"/>
        <v>8.6666666666666607</v>
      </c>
      <c r="H49" s="5">
        <f t="shared" si="14"/>
        <v>7.5</v>
      </c>
      <c r="I49">
        <f t="shared" si="8"/>
        <v>16.14392567346399</v>
      </c>
      <c r="J49">
        <f t="shared" si="9"/>
        <v>4.4707628494155882</v>
      </c>
      <c r="K49">
        <f t="shared" si="9"/>
        <v>15.512530924856046</v>
      </c>
      <c r="L49">
        <f t="shared" si="10"/>
        <v>-0.28352978065577339</v>
      </c>
      <c r="M49">
        <f t="shared" si="11"/>
        <v>-33.157783895205995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2.0144025865802138</v>
      </c>
      <c r="B50">
        <f t="shared" si="3"/>
        <v>2.0144025865802138</v>
      </c>
      <c r="C50" s="9">
        <f t="shared" si="4"/>
        <v>0.18600000000000008</v>
      </c>
      <c r="D50" s="9">
        <f t="shared" si="13"/>
        <v>0.83675396400957247</v>
      </c>
      <c r="E50" s="9">
        <f t="shared" si="13"/>
        <v>4.9121104971126623</v>
      </c>
      <c r="F50" s="9">
        <f t="shared" si="6"/>
        <v>4.9177632289367992</v>
      </c>
      <c r="G50" s="10">
        <f t="shared" si="14"/>
        <v>8.6666666666666607</v>
      </c>
      <c r="H50" s="5">
        <f t="shared" si="14"/>
        <v>7.5</v>
      </c>
      <c r="I50">
        <f t="shared" si="8"/>
        <v>15.952378315640313</v>
      </c>
      <c r="J50">
        <f t="shared" si="9"/>
        <v>4.4690616707316533</v>
      </c>
      <c r="K50">
        <f t="shared" si="9"/>
        <v>15.31358422148481</v>
      </c>
      <c r="L50">
        <f t="shared" si="10"/>
        <v>-0.28005909903493292</v>
      </c>
      <c r="M50">
        <f t="shared" si="11"/>
        <v>-33.133644085502738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1.9875932576196065</v>
      </c>
      <c r="B51">
        <f t="shared" si="3"/>
        <v>1.9875932576196065</v>
      </c>
      <c r="C51" s="9">
        <f t="shared" si="4"/>
        <v>0.19200000000000009</v>
      </c>
      <c r="D51" s="9">
        <f t="shared" si="13"/>
        <v>0.86356329297017975</v>
      </c>
      <c r="E51" s="9">
        <f t="shared" si="13"/>
        <v>5.0033955968480326</v>
      </c>
      <c r="F51" s="9">
        <f t="shared" si="6"/>
        <v>5.0095919811964746</v>
      </c>
      <c r="G51" s="10">
        <f t="shared" si="14"/>
        <v>8.6666666666666607</v>
      </c>
      <c r="H51" s="5">
        <f t="shared" si="14"/>
        <v>7.5</v>
      </c>
      <c r="I51">
        <f t="shared" si="8"/>
        <v>15.76115926962226</v>
      </c>
      <c r="J51">
        <f t="shared" si="9"/>
        <v>4.4673813161374438</v>
      </c>
      <c r="K51">
        <f t="shared" si="9"/>
        <v>15.114782356971793</v>
      </c>
      <c r="L51">
        <f t="shared" si="10"/>
        <v>-0.27659802851020815</v>
      </c>
      <c r="M51">
        <f t="shared" si="11"/>
        <v>-33.109832136423485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1.9607939484872952</v>
      </c>
      <c r="B52">
        <f t="shared" si="3"/>
        <v>1.9607939484872952</v>
      </c>
      <c r="C52" s="9">
        <f t="shared" si="4"/>
        <v>0.19800000000000009</v>
      </c>
      <c r="D52" s="9">
        <f t="shared" si="13"/>
        <v>0.89036260210249119</v>
      </c>
      <c r="E52" s="9">
        <f t="shared" si="13"/>
        <v>5.0934883140114078</v>
      </c>
      <c r="F52" s="9">
        <f t="shared" si="6"/>
        <v>5.1002610362919993</v>
      </c>
      <c r="G52" s="10">
        <f t="shared" si="14"/>
        <v>8.6666666666666607</v>
      </c>
      <c r="H52" s="5">
        <f t="shared" si="14"/>
        <v>7.5</v>
      </c>
      <c r="I52">
        <f t="shared" si="8"/>
        <v>15.570273175711131</v>
      </c>
      <c r="J52">
        <f t="shared" si="9"/>
        <v>4.4657217279663826</v>
      </c>
      <c r="K52">
        <f t="shared" si="9"/>
        <v>14.916123364153252</v>
      </c>
      <c r="L52">
        <f t="shared" si="10"/>
        <v>-0.27314659352948567</v>
      </c>
      <c r="M52">
        <f t="shared" si="11"/>
        <v>-33.086347103956115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1.9340045347581802</v>
      </c>
      <c r="B53">
        <f t="shared" si="3"/>
        <v>1.9340045347581802</v>
      </c>
      <c r="C53" s="9">
        <f t="shared" si="4"/>
        <v>0.2040000000000001</v>
      </c>
      <c r="D53" s="9">
        <f t="shared" ref="D53:E68" si="15">D52+$C$7*(J52+J53)/2</f>
        <v>0.91715201583160599</v>
      </c>
      <c r="E53" s="9">
        <f t="shared" si="15"/>
        <v>5.1823894999484557</v>
      </c>
      <c r="F53" s="9">
        <f t="shared" si="6"/>
        <v>5.1897720693964571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15.379724994301133</v>
      </c>
      <c r="J53">
        <f t="shared" si="9"/>
        <v>4.464082848405206</v>
      </c>
      <c r="K53">
        <f t="shared" si="9"/>
        <v>14.717605281529515</v>
      </c>
      <c r="L53">
        <f t="shared" si="10"/>
        <v>-0.26970482435938303</v>
      </c>
      <c r="M53">
        <f t="shared" si="11"/>
        <v>-33.063188055473411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1.9072248923545874</v>
      </c>
      <c r="B54">
        <f t="shared" si="3"/>
        <v>1.9072248923545874</v>
      </c>
      <c r="C54" s="9">
        <f t="shared" si="4"/>
        <v>0.2100000000000001</v>
      </c>
      <c r="D54" s="9">
        <f t="shared" si="15"/>
        <v>0.94393165823519876</v>
      </c>
      <c r="E54" s="9">
        <f t="shared" si="15"/>
        <v>5.2700999942526341</v>
      </c>
      <c r="F54" s="9">
        <f t="shared" si="6"/>
        <v>5.2781267331916712</v>
      </c>
      <c r="G54" s="10">
        <f t="shared" si="16"/>
        <v>8.6666666666666607</v>
      </c>
      <c r="H54" s="5">
        <f t="shared" si="16"/>
        <v>7.5</v>
      </c>
      <c r="I54">
        <f t="shared" si="8"/>
        <v>15.189520024266539</v>
      </c>
      <c r="J54">
        <f t="shared" si="9"/>
        <v>4.46246461945905</v>
      </c>
      <c r="K54">
        <f t="shared" si="9"/>
        <v>14.519226153196675</v>
      </c>
      <c r="L54">
        <f t="shared" si="10"/>
        <v>-0.26627275739888762</v>
      </c>
      <c r="M54">
        <f t="shared" si="11"/>
        <v>-33.04035406950932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1.8804548975474664</v>
      </c>
      <c r="B55">
        <f t="shared" si="3"/>
        <v>1.8804548975474664</v>
      </c>
      <c r="C55" s="9">
        <f t="shared" si="4"/>
        <v>0.21600000000000011</v>
      </c>
      <c r="D55" s="9">
        <f t="shared" si="15"/>
        <v>0.97070165304231992</v>
      </c>
      <c r="E55" s="9">
        <f t="shared" si="15"/>
        <v>5.3566206247985626</v>
      </c>
      <c r="F55" s="9">
        <f t="shared" si="6"/>
        <v>5.365326657956345</v>
      </c>
      <c r="G55" s="10">
        <f t="shared" si="16"/>
        <v>8.6666666666666607</v>
      </c>
      <c r="H55" s="5">
        <f t="shared" si="16"/>
        <v>7.5</v>
      </c>
      <c r="I55">
        <f t="shared" si="8"/>
        <v>14.999663922629034</v>
      </c>
      <c r="J55">
        <f t="shared" si="9"/>
        <v>4.4608669829146566</v>
      </c>
      <c r="K55">
        <f t="shared" si="9"/>
        <v>14.320984028779618</v>
      </c>
      <c r="L55">
        <f t="shared" si="10"/>
        <v>-0.26285043551514664</v>
      </c>
      <c r="M55">
        <f t="shared" si="11"/>
        <v>-33.017844235523619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1.8536944269578175</v>
      </c>
      <c r="B56">
        <f t="shared" si="3"/>
        <v>1.8536944269578175</v>
      </c>
      <c r="C56" s="9">
        <f t="shared" si="4"/>
        <v>0.22200000000000011</v>
      </c>
      <c r="D56" s="9">
        <f t="shared" si="15"/>
        <v>0.99746212363196862</v>
      </c>
      <c r="E56" s="9">
        <f t="shared" si="15"/>
        <v>5.4419522077750013</v>
      </c>
      <c r="F56" s="9">
        <f t="shared" si="6"/>
        <v>5.4513734516534562</v>
      </c>
      <c r="G56" s="10">
        <f t="shared" si="16"/>
        <v>8.6666666666666607</v>
      </c>
      <c r="H56" s="5">
        <f t="shared" si="16"/>
        <v>7.5</v>
      </c>
      <c r="I56">
        <f t="shared" si="8"/>
        <v>14.810162725606611</v>
      </c>
      <c r="J56">
        <f t="shared" si="9"/>
        <v>4.4592898803015659</v>
      </c>
      <c r="K56">
        <f t="shared" si="9"/>
        <v>14.122876963366476</v>
      </c>
      <c r="L56">
        <f t="shared" si="10"/>
        <v>-0.25943790840315772</v>
      </c>
      <c r="M56">
        <f t="shared" si="11"/>
        <v>-32.995657653653851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1.8269433575583596</v>
      </c>
      <c r="B57">
        <f t="shared" si="3"/>
        <v>1.8269433575583596</v>
      </c>
      <c r="C57" s="9">
        <f t="shared" si="4"/>
        <v>0.22800000000000012</v>
      </c>
      <c r="D57" s="9">
        <f t="shared" si="15"/>
        <v>1.0242131930314267</v>
      </c>
      <c r="E57" s="9">
        <f t="shared" si="15"/>
        <v>5.5260955477174347</v>
      </c>
      <c r="F57" s="9">
        <f t="shared" si="6"/>
        <v>5.5362687000169357</v>
      </c>
      <c r="G57" s="10">
        <f t="shared" si="16"/>
        <v>8.6666666666666607</v>
      </c>
      <c r="H57" s="5">
        <f t="shared" si="16"/>
        <v>7.5</v>
      </c>
      <c r="I57">
        <f t="shared" si="8"/>
        <v>14.6210228711541</v>
      </c>
      <c r="J57">
        <f t="shared" si="9"/>
        <v>4.4577332528511473</v>
      </c>
      <c r="K57">
        <f t="shared" si="9"/>
        <v>13.924903017444553</v>
      </c>
      <c r="L57">
        <f t="shared" si="10"/>
        <v>-0.25603523297126024</v>
      </c>
      <c r="M57">
        <f t="shared" si="11"/>
        <v>-32.9737934344531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1.8002015666754461</v>
      </c>
      <c r="B58">
        <f t="shared" si="3"/>
        <v>1.8002015666754461</v>
      </c>
      <c r="C58" s="9">
        <f t="shared" si="4"/>
        <v>0.23400000000000012</v>
      </c>
      <c r="D58" s="9">
        <f t="shared" si="15"/>
        <v>1.0509549839143402</v>
      </c>
      <c r="E58" s="9">
        <f t="shared" si="15"/>
        <v>5.6090514375402822</v>
      </c>
      <c r="F58" s="9">
        <f t="shared" si="6"/>
        <v>5.6200139666376696</v>
      </c>
      <c r="G58" s="10">
        <f t="shared" si="16"/>
        <v>8.6666666666666607</v>
      </c>
      <c r="H58" s="5">
        <f t="shared" si="16"/>
        <v>7.5</v>
      </c>
      <c r="I58">
        <f t="shared" si="8"/>
        <v>14.432251223115337</v>
      </c>
      <c r="J58">
        <f t="shared" si="9"/>
        <v>4.4561970414533194</v>
      </c>
      <c r="K58">
        <f t="shared" si="9"/>
        <v>13.727060256837834</v>
      </c>
      <c r="L58">
        <f t="shared" si="10"/>
        <v>-0.25264247375449889</v>
      </c>
      <c r="M58">
        <f t="shared" si="11"/>
        <v>-32.952250698612183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1.7734689319912538</v>
      </c>
      <c r="B59">
        <f t="shared" si="3"/>
        <v>1.7734689319912538</v>
      </c>
      <c r="C59" s="9">
        <f t="shared" si="4"/>
        <v>0.24000000000000013</v>
      </c>
      <c r="D59" s="9">
        <f t="shared" si="15"/>
        <v>1.0776876185985325</v>
      </c>
      <c r="E59" s="9">
        <f t="shared" si="15"/>
        <v>5.6908206585687342</v>
      </c>
      <c r="F59" s="9">
        <f t="shared" si="6"/>
        <v>5.7026107930488328</v>
      </c>
      <c r="G59" s="10">
        <f t="shared" si="16"/>
        <v>8.6666666666666607</v>
      </c>
      <c r="H59" s="5">
        <f t="shared" si="16"/>
        <v>7.5</v>
      </c>
      <c r="I59">
        <f t="shared" si="8"/>
        <v>14.243855097117541</v>
      </c>
      <c r="J59">
        <f t="shared" si="9"/>
        <v>4.4546811866107925</v>
      </c>
      <c r="K59">
        <f t="shared" si="9"/>
        <v>13.529346752646161</v>
      </c>
      <c r="L59">
        <f t="shared" si="10"/>
        <v>-0.24925970335811309</v>
      </c>
      <c r="M59">
        <f t="shared" si="11"/>
        <v>-32.931028576664396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1.7467453315462496</v>
      </c>
      <c r="B60">
        <f t="shared" si="3"/>
        <v>1.7467453315462496</v>
      </c>
      <c r="C60" s="9">
        <f t="shared" si="4"/>
        <v>0.24600000000000014</v>
      </c>
      <c r="D60" s="9">
        <f t="shared" si="15"/>
        <v>1.1044112190435367</v>
      </c>
      <c r="E60" s="9">
        <f t="shared" si="15"/>
        <v>5.7714039805702315</v>
      </c>
      <c r="F60" s="9">
        <f t="shared" si="6"/>
        <v>5.7840606988106309</v>
      </c>
      <c r="G60" s="10">
        <f t="shared" si="16"/>
        <v>8.6666666666666607</v>
      </c>
      <c r="H60" s="5">
        <f t="shared" si="16"/>
        <v>7.5</v>
      </c>
      <c r="I60">
        <f t="shared" si="8"/>
        <v>14.055842288350224</v>
      </c>
      <c r="J60">
        <f t="shared" si="9"/>
        <v>4.4531856283906439</v>
      </c>
      <c r="K60">
        <f t="shared" si="9"/>
        <v>13.331760581186174</v>
      </c>
      <c r="L60">
        <f t="shared" si="10"/>
        <v>-0.24588700293360843</v>
      </c>
      <c r="M60">
        <f t="shared" si="11"/>
        <v>-32.910126208671201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1.7200306437419586</v>
      </c>
      <c r="B61">
        <f t="shared" si="3"/>
        <v>1.7200306437419586</v>
      </c>
      <c r="C61" s="9">
        <f t="shared" si="4"/>
        <v>0.25200000000000011</v>
      </c>
      <c r="D61" s="9">
        <f t="shared" si="15"/>
        <v>1.1311259068478277</v>
      </c>
      <c r="E61" s="9">
        <f t="shared" si="15"/>
        <v>5.8508021617855928</v>
      </c>
      <c r="F61" s="9">
        <f t="shared" si="6"/>
        <v>5.8643651815944313</v>
      </c>
      <c r="G61" s="10">
        <f t="shared" si="16"/>
        <v>8.6666666666666607</v>
      </c>
      <c r="H61" s="5">
        <f t="shared" si="16"/>
        <v>7.5</v>
      </c>
      <c r="I61">
        <f t="shared" si="8"/>
        <v>13.868221101383714</v>
      </c>
      <c r="J61">
        <f t="shared" si="9"/>
        <v>4.4517103063730419</v>
      </c>
      <c r="K61">
        <f t="shared" si="9"/>
        <v>13.134299823934146</v>
      </c>
      <c r="L61">
        <f t="shared" si="10"/>
        <v>-0.24252446269008723</v>
      </c>
      <c r="M61">
        <f t="shared" si="11"/>
        <v>-32.889542743886537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1.6933247473440487</v>
      </c>
      <c r="B62">
        <f t="shared" si="3"/>
        <v>1.6933247473440487</v>
      </c>
      <c r="C62" s="9">
        <f t="shared" si="4"/>
        <v>0.25800000000000012</v>
      </c>
      <c r="D62" s="9">
        <f t="shared" si="15"/>
        <v>1.1578318032457375</v>
      </c>
      <c r="E62" s="9">
        <f t="shared" si="15"/>
        <v>5.9290159489598073</v>
      </c>
      <c r="F62" s="9">
        <f t="shared" si="6"/>
        <v>5.9435257172663674</v>
      </c>
      <c r="G62" s="10">
        <f t="shared" si="16"/>
        <v>8.6666666666666607</v>
      </c>
      <c r="H62" s="5">
        <f t="shared" si="16"/>
        <v>7.5</v>
      </c>
      <c r="I62">
        <f t="shared" si="8"/>
        <v>13.68100038219648</v>
      </c>
      <c r="J62">
        <f t="shared" si="9"/>
        <v>4.4502551595969013</v>
      </c>
      <c r="K62">
        <f t="shared" si="9"/>
        <v>12.936962567470827</v>
      </c>
      <c r="L62">
        <f t="shared" si="10"/>
        <v>-0.23917218244375779</v>
      </c>
      <c r="M62">
        <f t="shared" si="11"/>
        <v>-32.869277340397595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1.6666275214857513</v>
      </c>
      <c r="B63">
        <f t="shared" si="3"/>
        <v>1.6666275214857513</v>
      </c>
      <c r="C63" s="9">
        <f t="shared" si="4"/>
        <v>0.26400000000000012</v>
      </c>
      <c r="D63" s="9">
        <f t="shared" si="15"/>
        <v>1.1845290291040349</v>
      </c>
      <c r="E63" s="9">
        <f t="shared" si="15"/>
        <v>6.0060460773725053</v>
      </c>
      <c r="F63" s="9">
        <f t="shared" si="6"/>
        <v>6.0215437599704247</v>
      </c>
      <c r="G63" s="10">
        <f t="shared" si="16"/>
        <v>8.6666666666666607</v>
      </c>
      <c r="H63" s="5">
        <f t="shared" si="16"/>
        <v>7.5</v>
      </c>
      <c r="I63">
        <f t="shared" si="8"/>
        <v>13.494189552595811</v>
      </c>
      <c r="J63">
        <f t="shared" si="9"/>
        <v>4.4488201265022385</v>
      </c>
      <c r="K63">
        <f t="shared" si="9"/>
        <v>12.739746903428442</v>
      </c>
      <c r="L63">
        <f t="shared" si="10"/>
        <v>-0.23583027220880748</v>
      </c>
      <c r="M63">
        <f t="shared" si="11"/>
        <v>-32.849329164739459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1.6399388456716377</v>
      </c>
      <c r="B64">
        <f t="shared" si="3"/>
        <v>1.6399388456716377</v>
      </c>
      <c r="C64" s="9">
        <f t="shared" si="4"/>
        <v>0.27000000000000013</v>
      </c>
      <c r="D64" s="9">
        <f t="shared" si="15"/>
        <v>1.2112177049181485</v>
      </c>
      <c r="E64" s="9">
        <f t="shared" si="15"/>
        <v>6.081893270868111</v>
      </c>
      <c r="F64" s="9">
        <f t="shared" si="6"/>
        <v>6.0984207422110694</v>
      </c>
      <c r="G64" s="10">
        <f t="shared" si="16"/>
        <v>8.6666666666666607</v>
      </c>
      <c r="H64" s="5">
        <f t="shared" si="16"/>
        <v>7.5</v>
      </c>
      <c r="I64">
        <f t="shared" si="8"/>
        <v>13.307798647233284</v>
      </c>
      <c r="J64">
        <f t="shared" si="9"/>
        <v>4.447405144868986</v>
      </c>
      <c r="K64">
        <f t="shared" si="9"/>
        <v>12.542650928440004</v>
      </c>
      <c r="L64">
        <f t="shared" si="10"/>
        <v>-0.23249885283311608</v>
      </c>
      <c r="M64">
        <f t="shared" si="11"/>
        <v>-32.829697391480721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1.6132585997817748</v>
      </c>
      <c r="B65">
        <f t="shared" si="3"/>
        <v>1.6132585997817748</v>
      </c>
      <c r="C65" s="9">
        <f t="shared" si="4"/>
        <v>0.27600000000000013</v>
      </c>
      <c r="D65" s="9">
        <f t="shared" si="15"/>
        <v>1.2378979508080115</v>
      </c>
      <c r="E65" s="9">
        <f t="shared" si="15"/>
        <v>6.1565582418857048</v>
      </c>
      <c r="F65" s="9">
        <f t="shared" si="6"/>
        <v>6.1741580749354448</v>
      </c>
      <c r="G65" s="10">
        <f t="shared" si="16"/>
        <v>8.6666666666666607</v>
      </c>
      <c r="H65" s="5">
        <f t="shared" si="16"/>
        <v>7.5</v>
      </c>
      <c r="I65">
        <f t="shared" si="8"/>
        <v>13.121838353434937</v>
      </c>
      <c r="J65">
        <f t="shared" si="9"/>
        <v>4.4460101517519872</v>
      </c>
      <c r="K65">
        <f t="shared" si="9"/>
        <v>12.34567274409112</v>
      </c>
      <c r="L65">
        <f t="shared" si="10"/>
        <v>-0.22917805668260427</v>
      </c>
      <c r="M65">
        <f t="shared" si="11"/>
        <v>-32.810381202776888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1.5865866640762831</v>
      </c>
      <c r="B66">
        <f t="shared" si="3"/>
        <v>1.5865866640762831</v>
      </c>
      <c r="C66" s="9">
        <f t="shared" si="4"/>
        <v>0.28200000000000014</v>
      </c>
      <c r="D66" s="9">
        <f t="shared" si="15"/>
        <v>1.2645698865135031</v>
      </c>
      <c r="E66" s="9">
        <f t="shared" si="15"/>
        <v>6.2300416914886014</v>
      </c>
      <c r="F66" s="9">
        <f t="shared" si="6"/>
        <v>6.2487571476151977</v>
      </c>
      <c r="G66" s="10">
        <f t="shared" si="16"/>
        <v>8.6666666666666607</v>
      </c>
      <c r="H66" s="5">
        <f t="shared" si="16"/>
        <v>7.5</v>
      </c>
      <c r="I66">
        <f t="shared" si="8"/>
        <v>12.936320054086403</v>
      </c>
      <c r="J66">
        <f t="shared" si="9"/>
        <v>4.4446350834118915</v>
      </c>
      <c r="K66">
        <f t="shared" si="9"/>
        <v>12.148810456874459</v>
      </c>
      <c r="L66">
        <f t="shared" si="10"/>
        <v>-0.22586802837836339</v>
      </c>
      <c r="M66">
        <f t="shared" si="11"/>
        <v>-32.791379787888062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1.5599229192003226</v>
      </c>
      <c r="B67">
        <f t="shared" si="3"/>
        <v>1.5599229192003226</v>
      </c>
      <c r="C67" s="9">
        <f t="shared" si="4"/>
        <v>0.28800000000000014</v>
      </c>
      <c r="D67" s="9">
        <f t="shared" si="15"/>
        <v>1.2912336313894637</v>
      </c>
      <c r="E67" s="9">
        <f t="shared" si="15"/>
        <v>6.302344309393666</v>
      </c>
      <c r="F67" s="9">
        <f t="shared" si="6"/>
        <v>6.3222193283279777</v>
      </c>
      <c r="G67" s="10">
        <f t="shared" si="16"/>
        <v>8.6666666666666607</v>
      </c>
      <c r="H67" s="5">
        <f t="shared" si="16"/>
        <v>7.5</v>
      </c>
      <c r="I67">
        <f t="shared" si="8"/>
        <v>12.751255873835422</v>
      </c>
      <c r="J67">
        <f t="shared" si="9"/>
        <v>4.4432798752416209</v>
      </c>
      <c r="K67">
        <f t="shared" si="9"/>
        <v>11.952062178147131</v>
      </c>
      <c r="L67">
        <f t="shared" si="10"/>
        <v>-0.22256892559109442</v>
      </c>
      <c r="M67">
        <f t="shared" si="11"/>
        <v>-32.772692342656789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1.5332672461895334</v>
      </c>
      <c r="B68">
        <f t="shared" si="3"/>
        <v>1.5332672461895334</v>
      </c>
      <c r="C68" s="9">
        <f t="shared" si="4"/>
        <v>0.29400000000000015</v>
      </c>
      <c r="D68" s="9">
        <f t="shared" si="15"/>
        <v>1.3178893044002529</v>
      </c>
      <c r="E68" s="9">
        <f t="shared" si="15"/>
        <v>6.3734667740003808</v>
      </c>
      <c r="F68" s="9">
        <f t="shared" si="6"/>
        <v>6.3945459638386577</v>
      </c>
      <c r="G68" s="10">
        <f t="shared" si="16"/>
        <v>8.6666666666666607</v>
      </c>
      <c r="H68" s="5">
        <f t="shared" si="16"/>
        <v>7.5</v>
      </c>
      <c r="I68">
        <f t="shared" si="8"/>
        <v>12.566658728898535</v>
      </c>
      <c r="J68">
        <f t="shared" si="9"/>
        <v>4.4419444616880748</v>
      </c>
      <c r="K68">
        <f t="shared" si="9"/>
        <v>11.755426024091189</v>
      </c>
      <c r="L68">
        <f t="shared" si="10"/>
        <v>-0.21928091989780504</v>
      </c>
      <c r="M68">
        <f t="shared" si="11"/>
        <v>-32.75431806894175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1.506619526475963</v>
      </c>
      <c r="B69">
        <f t="shared" si="3"/>
        <v>1.506619526475963</v>
      </c>
      <c r="C69" s="9">
        <f t="shared" si="4"/>
        <v>0.30000000000000016</v>
      </c>
      <c r="D69" s="9">
        <f t="shared" ref="D69:E84" si="17">D68+$C$7*(J68+J69)/2</f>
        <v>1.3445370241138233</v>
      </c>
      <c r="E69" s="9">
        <f t="shared" si="17"/>
        <v>6.4434097524196865</v>
      </c>
      <c r="F69" s="9">
        <f t="shared" si="6"/>
        <v>6.4657383796803369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12.382542380785443</v>
      </c>
      <c r="J69">
        <f t="shared" si="9"/>
        <v>4.4406287761686878</v>
      </c>
      <c r="K69">
        <f t="shared" si="9"/>
        <v>11.558900115677538</v>
      </c>
      <c r="L69">
        <f t="shared" si="10"/>
        <v>-0.21600419770617357</v>
      </c>
      <c r="M69">
        <f t="shared" si="11"/>
        <v>-32.736256174002207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1.4799796418945095</v>
      </c>
      <c r="B70">
        <f t="shared" si="3"/>
        <v>1.4799796418945095</v>
      </c>
      <c r="C70" s="9">
        <f t="shared" si="4"/>
        <v>0.30600000000000016</v>
      </c>
      <c r="D70" s="9">
        <f t="shared" si="17"/>
        <v>1.3711769086952768</v>
      </c>
      <c r="E70" s="9">
        <f t="shared" si="17"/>
        <v>6.5121739005026198</v>
      </c>
      <c r="F70" s="9">
        <f t="shared" si="6"/>
        <v>6.5357978802351804</v>
      </c>
      <c r="G70" s="10">
        <f t="shared" si="18"/>
        <v>8.6666666666666607</v>
      </c>
      <c r="H70" s="5">
        <f t="shared" si="18"/>
        <v>7.5</v>
      </c>
      <c r="I70">
        <f t="shared" si="8"/>
        <v>12.198921494283656</v>
      </c>
      <c r="J70">
        <f t="shared" si="9"/>
        <v>4.4393327509824507</v>
      </c>
      <c r="K70">
        <f t="shared" si="9"/>
        <v>11.362482578633525</v>
      </c>
      <c r="L70">
        <f t="shared" si="10"/>
        <v>-0.21273896125249123</v>
      </c>
      <c r="M70">
        <f t="shared" si="11"/>
        <v>-32.718505869827638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1.4533474746899173</v>
      </c>
      <c r="B71">
        <f t="shared" si="3"/>
        <v>1.4533474746899173</v>
      </c>
      <c r="C71" s="9">
        <f t="shared" si="4"/>
        <v>0.31200000000000017</v>
      </c>
      <c r="D71" s="9">
        <f t="shared" si="17"/>
        <v>1.3978090758998689</v>
      </c>
      <c r="E71" s="9">
        <f t="shared" si="17"/>
        <v>6.5797598628687641</v>
      </c>
      <c r="F71" s="9">
        <f t="shared" si="6"/>
        <v>6.6047257488151674</v>
      </c>
      <c r="G71" s="10">
        <f t="shared" si="18"/>
        <v>8.6666666666666607</v>
      </c>
      <c r="H71" s="5">
        <f t="shared" si="18"/>
        <v>7.5</v>
      </c>
      <c r="I71">
        <f t="shared" si="8"/>
        <v>12.015811700078046</v>
      </c>
      <c r="J71">
        <f t="shared" si="9"/>
        <v>4.4380563172149357</v>
      </c>
      <c r="K71">
        <f t="shared" si="9"/>
        <v>11.16617154341456</v>
      </c>
      <c r="L71">
        <f t="shared" si="10"/>
        <v>-0.20948542967964542</v>
      </c>
      <c r="M71">
        <f t="shared" si="11"/>
        <v>-32.701066372406181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1.4267229075243619</v>
      </c>
      <c r="B72">
        <f t="shared" si="3"/>
        <v>1.4267229075243619</v>
      </c>
      <c r="C72" s="9">
        <f t="shared" si="4"/>
        <v>0.31800000000000017</v>
      </c>
      <c r="D72" s="9">
        <f t="shared" si="17"/>
        <v>1.4244336430654243</v>
      </c>
      <c r="E72" s="9">
        <f t="shared" si="17"/>
        <v>6.6461682729345481</v>
      </c>
      <c r="F72" s="9">
        <f t="shared" si="6"/>
        <v>6.6725232477428058</v>
      </c>
      <c r="G72" s="10">
        <f t="shared" si="18"/>
        <v>8.6666666666666607</v>
      </c>
      <c r="H72" s="5">
        <f t="shared" si="18"/>
        <v>7.5</v>
      </c>
      <c r="I72">
        <f t="shared" si="8"/>
        <v>11.833229662414768</v>
      </c>
      <c r="J72">
        <f t="shared" si="9"/>
        <v>4.436799404636858</v>
      </c>
      <c r="K72">
        <f t="shared" si="9"/>
        <v>10.969965145180122</v>
      </c>
      <c r="L72">
        <f t="shared" si="10"/>
        <v>-0.2062438402022081</v>
      </c>
      <c r="M72">
        <f t="shared" si="11"/>
        <v>-32.683936900924984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1.4001058234856645</v>
      </c>
      <c r="B73">
        <f t="shared" si="3"/>
        <v>1.4001058234856645</v>
      </c>
      <c r="C73" s="9">
        <f t="shared" si="4"/>
        <v>0.32400000000000018</v>
      </c>
      <c r="D73" s="9">
        <f t="shared" si="17"/>
        <v>1.4510507271041218</v>
      </c>
      <c r="E73" s="9">
        <f t="shared" si="17"/>
        <v>6.7113997529414124</v>
      </c>
      <c r="F73" s="9">
        <f t="shared" si="6"/>
        <v>6.7391916184318861</v>
      </c>
      <c r="G73" s="10">
        <f t="shared" si="18"/>
        <v>8.6666666666666607</v>
      </c>
      <c r="H73" s="5">
        <f t="shared" si="18"/>
        <v>7.5</v>
      </c>
      <c r="I73">
        <f t="shared" si="8"/>
        <v>11.651193152257063</v>
      </c>
      <c r="J73">
        <f t="shared" si="9"/>
        <v>4.4355619415956449</v>
      </c>
      <c r="K73">
        <f t="shared" si="9"/>
        <v>10.773861523774572</v>
      </c>
      <c r="L73">
        <f t="shared" si="10"/>
        <v>-0.20301444936634863</v>
      </c>
      <c r="M73">
        <f t="shared" si="11"/>
        <v>-32.667116676894281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1.3734961060961792</v>
      </c>
      <c r="B74">
        <f t="shared" si="3"/>
        <v>1.3734961060961792</v>
      </c>
      <c r="C74" s="9">
        <f t="shared" si="4"/>
        <v>0.33000000000000018</v>
      </c>
      <c r="D74" s="9">
        <f t="shared" si="17"/>
        <v>1.477660444493607</v>
      </c>
      <c r="E74" s="9">
        <f t="shared" si="17"/>
        <v>6.775454913983876</v>
      </c>
      <c r="F74" s="9">
        <f t="shared" si="6"/>
        <v>6.8047320814683649</v>
      </c>
      <c r="G74" s="10">
        <f t="shared" si="18"/>
        <v>8.6666666666666607</v>
      </c>
      <c r="H74" s="5">
        <f t="shared" si="18"/>
        <v>7.5</v>
      </c>
      <c r="I74">
        <f t="shared" si="8"/>
        <v>11.46972112642203</v>
      </c>
      <c r="J74">
        <f t="shared" si="9"/>
        <v>4.4343438548994465</v>
      </c>
      <c r="K74">
        <f t="shared" si="9"/>
        <v>10.577858823713207</v>
      </c>
      <c r="L74">
        <f t="shared" si="10"/>
        <v>-0.19979753441300754</v>
      </c>
      <c r="M74">
        <f t="shared" si="11"/>
        <v>-32.650604923186478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1.346893639322402</v>
      </c>
      <c r="B75">
        <f t="shared" si="3"/>
        <v>1.346893639322402</v>
      </c>
      <c r="C75" s="9">
        <f t="shared" si="4"/>
        <v>0.33600000000000019</v>
      </c>
      <c r="D75" s="9">
        <f t="shared" si="17"/>
        <v>1.5042629112673842</v>
      </c>
      <c r="E75" s="9">
        <f t="shared" si="17"/>
        <v>6.8383343560375378</v>
      </c>
      <c r="F75" s="9">
        <f t="shared" si="6"/>
        <v>6.8691458366914473</v>
      </c>
      <c r="G75" s="10">
        <f t="shared" si="18"/>
        <v>8.6666666666666607</v>
      </c>
      <c r="H75" s="5">
        <f t="shared" si="18"/>
        <v>7.5</v>
      </c>
      <c r="I75">
        <f t="shared" si="8"/>
        <v>11.288833813232499</v>
      </c>
      <c r="J75">
        <f t="shared" si="9"/>
        <v>4.4331450696929684</v>
      </c>
      <c r="K75">
        <f t="shared" si="9"/>
        <v>10.381955194174088</v>
      </c>
      <c r="L75">
        <f t="shared" si="10"/>
        <v>-0.19659339475354429</v>
      </c>
      <c r="M75">
        <f t="shared" si="11"/>
        <v>-32.63440086297993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1.3202983075853498</v>
      </c>
      <c r="B76">
        <f t="shared" si="3"/>
        <v>1.3202983075853498</v>
      </c>
      <c r="C76" s="9">
        <f t="shared" si="4"/>
        <v>0.34200000000000019</v>
      </c>
      <c r="D76" s="9">
        <f t="shared" si="17"/>
        <v>1.5308582430044364</v>
      </c>
      <c r="E76" s="9">
        <f t="shared" si="17"/>
        <v>6.9000386679870491</v>
      </c>
      <c r="F76" s="9">
        <f t="shared" si="6"/>
        <v>6.9324340632749619</v>
      </c>
      <c r="G76" s="10">
        <f t="shared" si="18"/>
        <v>8.6666666666666607</v>
      </c>
      <c r="H76" s="5">
        <f t="shared" si="18"/>
        <v>7.5</v>
      </c>
      <c r="I76">
        <f t="shared" si="8"/>
        <v>11.108552805267228</v>
      </c>
      <c r="J76">
        <f t="shared" si="9"/>
        <v>4.4319655093244474</v>
      </c>
      <c r="K76">
        <f t="shared" si="9"/>
        <v>10.186148788996208</v>
      </c>
      <c r="L76">
        <f t="shared" si="10"/>
        <v>-0.19340235356791685</v>
      </c>
      <c r="M76">
        <f t="shared" si="11"/>
        <v>-32.618503718596209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1.2937099957717673</v>
      </c>
      <c r="B77">
        <f t="shared" si="3"/>
        <v>1.2937099957717673</v>
      </c>
      <c r="C77" s="9">
        <f t="shared" si="4"/>
        <v>0.3480000000000002</v>
      </c>
      <c r="D77" s="9">
        <f t="shared" si="17"/>
        <v>1.557446554818019</v>
      </c>
      <c r="E77" s="9">
        <f t="shared" si="17"/>
        <v>6.960568427654092</v>
      </c>
      <c r="F77" s="9">
        <f t="shared" si="6"/>
        <v>6.9945979198091406</v>
      </c>
      <c r="G77" s="10">
        <f t="shared" si="18"/>
        <v>8.6666666666666607</v>
      </c>
      <c r="H77" s="5">
        <f t="shared" si="18"/>
        <v>7.5</v>
      </c>
      <c r="I77">
        <f t="shared" si="8"/>
        <v>10.92890115984566</v>
      </c>
      <c r="J77">
        <f t="shared" si="9"/>
        <v>4.4308050952030396</v>
      </c>
      <c r="K77">
        <f t="shared" si="9"/>
        <v>9.9904377666846305</v>
      </c>
      <c r="L77">
        <f t="shared" si="10"/>
        <v>-0.19022475953636636</v>
      </c>
      <c r="M77">
        <f t="shared" si="11"/>
        <v>-32.602912710217858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1.2671285892462207</v>
      </c>
      <c r="B78">
        <f t="shared" si="3"/>
        <v>1.2671285892462207</v>
      </c>
      <c r="C78" s="9">
        <f t="shared" si="4"/>
        <v>0.3540000000000002</v>
      </c>
      <c r="D78" s="9">
        <f t="shared" si="17"/>
        <v>1.5840279613435655</v>
      </c>
      <c r="E78" s="9">
        <f t="shared" si="17"/>
        <v>7.0199242018254155</v>
      </c>
      <c r="F78" s="9">
        <f t="shared" si="6"/>
        <v>7.0556385443828757</v>
      </c>
      <c r="G78" s="10">
        <f t="shared" si="18"/>
        <v>8.6666666666666607</v>
      </c>
      <c r="H78" s="5">
        <f t="shared" si="18"/>
        <v>7.5</v>
      </c>
      <c r="I78">
        <f t="shared" si="8"/>
        <v>10.749903507940745</v>
      </c>
      <c r="J78">
        <f t="shared" si="9"/>
        <v>4.4296637466458213</v>
      </c>
      <c r="K78">
        <f t="shared" si="9"/>
        <v>9.7948202904233241</v>
      </c>
      <c r="L78">
        <f t="shared" si="10"/>
        <v>-0.18706098871656482</v>
      </c>
      <c r="M78">
        <f t="shared" si="11"/>
        <v>-32.587627054472257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1.2405539738641427</v>
      </c>
      <c r="B79">
        <f t="shared" si="3"/>
        <v>1.2405539738641427</v>
      </c>
      <c r="C79" s="9">
        <f t="shared" si="4"/>
        <v>0.36000000000000021</v>
      </c>
      <c r="D79" s="9">
        <f t="shared" si="17"/>
        <v>1.6106025767256436</v>
      </c>
      <c r="E79" s="9">
        <f t="shared" si="17"/>
        <v>7.0781065462809751</v>
      </c>
      <c r="F79" s="9">
        <f t="shared" si="6"/>
        <v>7.1155570546666072</v>
      </c>
      <c r="G79" s="10">
        <f t="shared" si="18"/>
        <v>8.6666666666666607</v>
      </c>
      <c r="H79" s="5">
        <f t="shared" si="18"/>
        <v>7.5</v>
      </c>
      <c r="I79">
        <f t="shared" si="8"/>
        <v>10.571586172274966</v>
      </c>
      <c r="J79">
        <f t="shared" si="9"/>
        <v>4.4285413807135221</v>
      </c>
      <c r="K79">
        <f t="shared" si="9"/>
        <v>9.5992945280964914</v>
      </c>
      <c r="L79">
        <f t="shared" si="10"/>
        <v>-0.18391144657924696</v>
      </c>
      <c r="M79">
        <f t="shared" si="11"/>
        <v>-32.572645962865096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1.2139860359859</v>
      </c>
      <c r="B80">
        <f t="shared" si="3"/>
        <v>1.2139860359859</v>
      </c>
      <c r="C80" s="9">
        <f t="shared" si="4"/>
        <v>0.36600000000000021</v>
      </c>
      <c r="D80" s="9">
        <f t="shared" si="17"/>
        <v>1.6371705146038862</v>
      </c>
      <c r="E80" s="9">
        <f t="shared" si="17"/>
        <v>7.1351160058222227</v>
      </c>
      <c r="F80" s="9">
        <f t="shared" si="6"/>
        <v>7.1743545479959367</v>
      </c>
      <c r="G80" s="10">
        <f t="shared" si="18"/>
        <v>8.6666666666666607</v>
      </c>
      <c r="H80" s="5">
        <f t="shared" si="18"/>
        <v>7.5</v>
      </c>
      <c r="I80">
        <f t="shared" si="8"/>
        <v>10.393977295420505</v>
      </c>
      <c r="J80">
        <f t="shared" si="9"/>
        <v>4.4274379120340468</v>
      </c>
      <c r="K80">
        <f t="shared" si="9"/>
        <v>9.4038586523193004</v>
      </c>
      <c r="L80">
        <f t="shared" si="10"/>
        <v>-0.18077657021647955</v>
      </c>
      <c r="M80">
        <f t="shared" si="11"/>
        <v>-32.557968640044876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1.1874246624919598</v>
      </c>
      <c r="B81">
        <f t="shared" si="3"/>
        <v>1.1874246624919598</v>
      </c>
      <c r="C81" s="9">
        <f t="shared" si="4"/>
        <v>0.37200000000000022</v>
      </c>
      <c r="D81" s="9">
        <f t="shared" si="17"/>
        <v>1.6637318880978265</v>
      </c>
      <c r="E81" s="9">
        <f t="shared" si="17"/>
        <v>7.1909531143006173</v>
      </c>
      <c r="F81" s="9">
        <f t="shared" si="6"/>
        <v>7.2320321014560998</v>
      </c>
      <c r="G81" s="10">
        <f t="shared" si="18"/>
        <v>8.6666666666666607</v>
      </c>
      <c r="H81" s="5">
        <f t="shared" si="18"/>
        <v>7.5</v>
      </c>
      <c r="I81">
        <f t="shared" si="8"/>
        <v>10.217106978794696</v>
      </c>
      <c r="J81">
        <f t="shared" si="9"/>
        <v>4.4263532526127483</v>
      </c>
      <c r="K81">
        <f t="shared" si="9"/>
        <v>9.2085108404790308</v>
      </c>
      <c r="L81">
        <f t="shared" si="10"/>
        <v>-0.17765683073793126</v>
      </c>
      <c r="M81">
        <f t="shared" si="11"/>
        <v>-32.543594281877461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1.1608697407992365</v>
      </c>
      <c r="B82">
        <f t="shared" si="3"/>
        <v>1.1608697407992365</v>
      </c>
      <c r="C82" s="9">
        <f t="shared" si="4"/>
        <v>0.37800000000000022</v>
      </c>
      <c r="D82" s="9">
        <f t="shared" si="17"/>
        <v>1.6902868097905497</v>
      </c>
      <c r="E82" s="9">
        <f t="shared" si="17"/>
        <v>7.2456183946464181</v>
      </c>
      <c r="F82" s="9">
        <f t="shared" si="6"/>
        <v>7.288590771967475</v>
      </c>
      <c r="G82" s="10">
        <f t="shared" si="18"/>
        <v>8.6666666666666607</v>
      </c>
      <c r="H82" s="5">
        <f t="shared" si="18"/>
        <v>7.5</v>
      </c>
      <c r="I82">
        <f t="shared" si="8"/>
        <v>10.041007433515862</v>
      </c>
      <c r="J82">
        <f t="shared" si="9"/>
        <v>4.4252873116283205</v>
      </c>
      <c r="K82">
        <f t="shared" si="9"/>
        <v>9.0132492747877659</v>
      </c>
      <c r="L82">
        <f t="shared" si="10"/>
        <v>-0.17455273587177805</v>
      </c>
      <c r="M82">
        <f t="shared" si="11"/>
        <v>-32.529522073306836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1.1343211588787123</v>
      </c>
      <c r="B83">
        <f t="shared" si="3"/>
        <v>1.1343211588787123</v>
      </c>
      <c r="C83" s="9">
        <f t="shared" si="4"/>
        <v>0.38400000000000023</v>
      </c>
      <c r="D83" s="9">
        <f t="shared" si="17"/>
        <v>1.7168353917110739</v>
      </c>
      <c r="E83" s="9">
        <f t="shared" si="17"/>
        <v>7.2991123588978253</v>
      </c>
      <c r="F83" s="9">
        <f t="shared" si="6"/>
        <v>7.3440315963722371</v>
      </c>
      <c r="G83" s="10">
        <f t="shared" si="18"/>
        <v>8.6666666666666607</v>
      </c>
      <c r="H83" s="5">
        <f t="shared" si="18"/>
        <v>7.5</v>
      </c>
      <c r="I83">
        <f t="shared" si="8"/>
        <v>9.8657131441622425</v>
      </c>
      <c r="J83">
        <f t="shared" si="9"/>
        <v>4.4242399952130897</v>
      </c>
      <c r="K83">
        <f t="shared" si="9"/>
        <v>8.8180721423479245</v>
      </c>
      <c r="L83">
        <f t="shared" si="10"/>
        <v>-0.17146483278821656</v>
      </c>
      <c r="M83">
        <f t="shared" si="11"/>
        <v>-32.515751185975006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1.107778805274424</v>
      </c>
      <c r="B84">
        <f t="shared" si="3"/>
        <v>1.107778805274424</v>
      </c>
      <c r="C84" s="9">
        <f t="shared" si="4"/>
        <v>0.39000000000000024</v>
      </c>
      <c r="D84" s="9">
        <f t="shared" si="17"/>
        <v>1.7433777453153623</v>
      </c>
      <c r="E84" s="9">
        <f t="shared" si="17"/>
        <v>7.3514355082305656</v>
      </c>
      <c r="F84" s="9">
        <f t="shared" si="6"/>
        <v>7.3983555915223738</v>
      </c>
      <c r="G84" s="10">
        <f t="shared" si="18"/>
        <v>8.6666666666666607</v>
      </c>
      <c r="H84" s="5">
        <f t="shared" si="18"/>
        <v>7.5</v>
      </c>
      <c r="I84">
        <f t="shared" si="8"/>
        <v>9.6912610465568676</v>
      </c>
      <c r="J84">
        <f t="shared" si="9"/>
        <v>4.4232112062163607</v>
      </c>
      <c r="K84">
        <f t="shared" si="9"/>
        <v>8.6229776352320737</v>
      </c>
      <c r="L84">
        <f t="shared" si="10"/>
        <v>-0.16839371116493373</v>
      </c>
      <c r="M84">
        <f t="shared" si="11"/>
        <v>-32.502280775570526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1.0812425691239267</v>
      </c>
      <c r="B85">
        <f t="shared" ref="B85:B148" si="22">ABS(D85-$D$11)</f>
        <v>1.0812425691239267</v>
      </c>
      <c r="C85" s="9">
        <f t="shared" ref="C85:C148" si="23">C84+_dt</f>
        <v>0.39600000000000024</v>
      </c>
      <c r="D85" s="9">
        <f t="shared" ref="D85:E100" si="24">D84+$C$7*(J84+J85)/2</f>
        <v>1.7699139814658595</v>
      </c>
      <c r="E85" s="9">
        <f t="shared" si="24"/>
        <v>7.4025883329879978</v>
      </c>
      <c r="F85" s="9">
        <f t="shared" ref="F85:F148" si="25">$O$1*D85^2+$O$2*D85+$O$3</f>
        <v>7.4515637543692232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9.5176907207830528</v>
      </c>
      <c r="J85">
        <f t="shared" ref="J85:K148" si="28">J84+L84*$C$7</f>
        <v>4.422200843949371</v>
      </c>
      <c r="K85">
        <f t="shared" si="28"/>
        <v>8.4279639505786506</v>
      </c>
      <c r="L85">
        <f t="shared" ref="L85:L148" si="29">-$C$15*I85*J85</f>
        <v>-0.16534000651529113</v>
      </c>
      <c r="M85">
        <f t="shared" ref="M85:M148" si="30">-$C$6-$C$15*I85*K85</f>
        <v>-32.4891099788708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1.0547123401803478</v>
      </c>
      <c r="B86">
        <f t="shared" si="22"/>
        <v>1.0547123401803478</v>
      </c>
      <c r="C86" s="9">
        <f t="shared" si="23"/>
        <v>0.40200000000000025</v>
      </c>
      <c r="D86" s="9">
        <f t="shared" si="24"/>
        <v>1.7964442104094385</v>
      </c>
      <c r="E86" s="9">
        <f t="shared" si="24"/>
        <v>7.45257131271185</v>
      </c>
      <c r="F86" s="9">
        <f t="shared" si="25"/>
        <v>7.5036570620547467</v>
      </c>
      <c r="G86" s="10">
        <f t="shared" si="26"/>
        <v>8.6666666666666607</v>
      </c>
      <c r="H86" s="5">
        <f t="shared" si="26"/>
        <v>7.5</v>
      </c>
      <c r="I86">
        <f t="shared" si="27"/>
        <v>9.3450446007168555</v>
      </c>
      <c r="J86">
        <f t="shared" si="28"/>
        <v>4.4212088039102788</v>
      </c>
      <c r="K86">
        <f t="shared" si="28"/>
        <v>8.2330292907054261</v>
      </c>
      <c r="L86">
        <f t="shared" si="29"/>
        <v>-0.162304403801383</v>
      </c>
      <c r="M86">
        <f t="shared" si="30"/>
        <v>-32.476237910438755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1.0281880088361546</v>
      </c>
      <c r="B87">
        <f t="shared" si="22"/>
        <v>1.0281880088361546</v>
      </c>
      <c r="C87" s="9">
        <f t="shared" si="23"/>
        <v>0.40800000000000025</v>
      </c>
      <c r="D87" s="9">
        <f t="shared" si="24"/>
        <v>1.8229685417536317</v>
      </c>
      <c r="E87" s="9">
        <f t="shared" si="24"/>
        <v>7.501384916173695</v>
      </c>
      <c r="F87" s="9">
        <f t="shared" si="25"/>
        <v>7.5546364720047796</v>
      </c>
      <c r="G87" s="10">
        <f t="shared" si="26"/>
        <v>8.6666666666666607</v>
      </c>
      <c r="H87" s="5">
        <f t="shared" si="26"/>
        <v>7.5</v>
      </c>
      <c r="I87">
        <f t="shared" si="27"/>
        <v>9.173368201442246</v>
      </c>
      <c r="J87">
        <f t="shared" si="28"/>
        <v>4.4202349774874703</v>
      </c>
      <c r="K87">
        <f t="shared" si="28"/>
        <v>8.038171863242793</v>
      </c>
      <c r="L87">
        <f t="shared" si="29"/>
        <v>-0.15928764135549225</v>
      </c>
      <c r="M87">
        <f t="shared" si="30"/>
        <v>-32.463663658929242</v>
      </c>
      <c r="S87">
        <f t="shared" si="19"/>
        <v>1</v>
      </c>
      <c r="T87" t="b">
        <f t="shared" si="20"/>
        <v>1</v>
      </c>
      <c r="U87" t="b">
        <f t="shared" si="21"/>
        <v>0</v>
      </c>
    </row>
    <row r="88" spans="1:21" x14ac:dyDescent="0.2">
      <c r="A88">
        <f t="shared" si="31"/>
        <v>1.0016694661487742</v>
      </c>
      <c r="B88">
        <f t="shared" si="22"/>
        <v>1.0016694661487742</v>
      </c>
      <c r="C88" s="9">
        <f t="shared" si="23"/>
        <v>0.41400000000000026</v>
      </c>
      <c r="D88" s="9">
        <f t="shared" si="24"/>
        <v>1.8494870844410121</v>
      </c>
      <c r="E88" s="9">
        <f t="shared" si="24"/>
        <v>7.5490296014072911</v>
      </c>
      <c r="F88" s="9">
        <f t="shared" si="25"/>
        <v>7.6045029220244542</v>
      </c>
      <c r="G88" s="10">
        <f t="shared" si="26"/>
        <v>8.6666666666666607</v>
      </c>
      <c r="H88" s="5">
        <f t="shared" si="26"/>
        <v>7.5</v>
      </c>
      <c r="I88">
        <f t="shared" si="27"/>
        <v>9.0027103659886798</v>
      </c>
      <c r="J88">
        <f t="shared" si="28"/>
        <v>4.4192792516393373</v>
      </c>
      <c r="K88">
        <f t="shared" si="28"/>
        <v>7.8433898812892178</v>
      </c>
      <c r="L88">
        <f t="shared" si="29"/>
        <v>-0.15629051513473499</v>
      </c>
      <c r="M88">
        <f t="shared" si="30"/>
        <v>-32.451386282954289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0.97515660386821068</v>
      </c>
      <c r="B89">
        <f t="shared" si="22"/>
        <v>0.97515660386821068</v>
      </c>
      <c r="C89" s="9">
        <f t="shared" si="23"/>
        <v>0.42000000000000026</v>
      </c>
      <c r="D89" s="9">
        <f t="shared" si="24"/>
        <v>1.8759999467215756</v>
      </c>
      <c r="E89" s="9">
        <f t="shared" si="24"/>
        <v>7.5955058157419328</v>
      </c>
      <c r="F89" s="9">
        <f t="shared" si="25"/>
        <v>7.653257330396138</v>
      </c>
      <c r="G89" s="10">
        <f t="shared" si="26"/>
        <v>8.6666666666666607</v>
      </c>
      <c r="H89" s="5">
        <f t="shared" si="26"/>
        <v>7.5</v>
      </c>
      <c r="I89">
        <f t="shared" si="27"/>
        <v>8.8331235328952165</v>
      </c>
      <c r="J89">
        <f t="shared" si="28"/>
        <v>4.4183415085485285</v>
      </c>
      <c r="K89">
        <f t="shared" si="28"/>
        <v>7.6486815635914924</v>
      </c>
      <c r="L89">
        <f t="shared" si="29"/>
        <v>-0.15331388333478832</v>
      </c>
      <c r="M89">
        <f t="shared" si="30"/>
        <v>-32.439404806449794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0.94864931446681955</v>
      </c>
      <c r="B90">
        <f t="shared" si="22"/>
        <v>0.94864931446681955</v>
      </c>
      <c r="C90" s="9">
        <f t="shared" si="23"/>
        <v>0.42600000000000027</v>
      </c>
      <c r="D90" s="9">
        <f t="shared" si="24"/>
        <v>1.9025072361229667</v>
      </c>
      <c r="E90" s="9">
        <f t="shared" si="24"/>
        <v>7.6408139958369654</v>
      </c>
      <c r="F90" s="9">
        <f t="shared" si="25"/>
        <v>7.7009005959801229</v>
      </c>
      <c r="G90" s="10">
        <f t="shared" si="26"/>
        <v>8.6666666666666607</v>
      </c>
      <c r="H90" s="5">
        <f t="shared" si="26"/>
        <v>7.5</v>
      </c>
      <c r="I90">
        <f t="shared" si="27"/>
        <v>8.6646640261550285</v>
      </c>
      <c r="J90">
        <f t="shared" si="28"/>
        <v>4.4174216252485197</v>
      </c>
      <c r="K90">
        <f t="shared" si="28"/>
        <v>7.4540451347527936</v>
      </c>
      <c r="L90">
        <f t="shared" si="29"/>
        <v>-0.15035867138944153</v>
      </c>
      <c r="M90">
        <f t="shared" si="30"/>
        <v>-32.427718213478279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0.92214749117141337</v>
      </c>
      <c r="B91">
        <f t="shared" si="22"/>
        <v>0.92214749117141337</v>
      </c>
      <c r="C91" s="9">
        <f t="shared" si="23"/>
        <v>0.43200000000000027</v>
      </c>
      <c r="D91" s="9">
        <f t="shared" si="24"/>
        <v>1.9290090594183729</v>
      </c>
      <c r="E91" s="9">
        <f t="shared" si="24"/>
        <v>7.6849545677176394</v>
      </c>
      <c r="F91" s="9">
        <f t="shared" si="25"/>
        <v>7.7474335983184117</v>
      </c>
      <c r="G91" s="10">
        <f t="shared" si="26"/>
        <v>8.6666666666666607</v>
      </c>
      <c r="H91" s="5">
        <f t="shared" si="26"/>
        <v>7.5</v>
      </c>
      <c r="I91">
        <f t="shared" si="27"/>
        <v>8.4973923691217355</v>
      </c>
      <c r="J91">
        <f t="shared" si="28"/>
        <v>4.4165194732201831</v>
      </c>
      <c r="K91">
        <f t="shared" si="28"/>
        <v>7.2594788254719242</v>
      </c>
      <c r="L91">
        <f t="shared" si="29"/>
        <v>-0.14742587738317486</v>
      </c>
      <c r="M91">
        <f t="shared" si="30"/>
        <v>-32.416325442393997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0.8956510279978851</v>
      </c>
      <c r="B92">
        <f t="shared" si="22"/>
        <v>0.8956510279978851</v>
      </c>
      <c r="C92" s="9">
        <f t="shared" si="23"/>
        <v>0.43800000000000028</v>
      </c>
      <c r="D92" s="9">
        <f t="shared" si="24"/>
        <v>1.9555055225919011</v>
      </c>
      <c r="E92" s="9">
        <f t="shared" si="24"/>
        <v>7.7279279468125077</v>
      </c>
      <c r="F92" s="9">
        <f t="shared" si="25"/>
        <v>7.7928571977419745</v>
      </c>
      <c r="G92" s="10">
        <f t="shared" si="26"/>
        <v>8.6666666666666607</v>
      </c>
      <c r="H92" s="5">
        <f t="shared" si="26"/>
        <v>7.5</v>
      </c>
      <c r="I92">
        <f t="shared" si="27"/>
        <v>8.3313736239559706</v>
      </c>
      <c r="J92">
        <f t="shared" si="28"/>
        <v>4.4156349179558845</v>
      </c>
      <c r="K92">
        <f t="shared" si="28"/>
        <v>7.0649808728175607</v>
      </c>
      <c r="L92">
        <f t="shared" si="29"/>
        <v>-0.14451657790390374</v>
      </c>
      <c r="M92">
        <f t="shared" si="30"/>
        <v>-32.40522537928674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0.86915981978855217</v>
      </c>
      <c r="B93">
        <f t="shared" si="22"/>
        <v>0.86915981978855217</v>
      </c>
      <c r="C93" s="9">
        <f t="shared" si="23"/>
        <v>0.44400000000000028</v>
      </c>
      <c r="D93" s="9">
        <f t="shared" si="24"/>
        <v>1.9819967308012341</v>
      </c>
      <c r="E93" s="9">
        <f t="shared" si="24"/>
        <v>7.7697345379925862</v>
      </c>
      <c r="F93" s="9">
        <f t="shared" si="25"/>
        <v>7.8371722354818472</v>
      </c>
      <c r="G93" s="10">
        <f t="shared" si="26"/>
        <v>8.6666666666666607</v>
      </c>
      <c r="H93" s="5">
        <f t="shared" si="26"/>
        <v>7.5</v>
      </c>
      <c r="I93">
        <f t="shared" si="27"/>
        <v>8.1666777581449299</v>
      </c>
      <c r="J93">
        <f t="shared" si="28"/>
        <v>4.4147678184884613</v>
      </c>
      <c r="K93">
        <f t="shared" si="28"/>
        <v>6.8705495205418403</v>
      </c>
      <c r="L93">
        <f t="shared" si="29"/>
        <v>-0.14163193436221946</v>
      </c>
      <c r="M93">
        <f t="shared" si="30"/>
        <v>-32.394416850610035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0.84267376225243984</v>
      </c>
      <c r="B94">
        <f t="shared" si="22"/>
        <v>0.84267376225243984</v>
      </c>
      <c r="C94" s="9">
        <f t="shared" si="23"/>
        <v>0.45000000000000029</v>
      </c>
      <c r="D94" s="9">
        <f t="shared" si="24"/>
        <v>2.0084827883373464</v>
      </c>
      <c r="E94" s="9">
        <f t="shared" si="24"/>
        <v>7.8103747356125259</v>
      </c>
      <c r="F94" s="9">
        <f t="shared" si="25"/>
        <v>7.8803795337845193</v>
      </c>
      <c r="G94" s="10">
        <f t="shared" si="26"/>
        <v>8.6666666666666607</v>
      </c>
      <c r="H94" s="5">
        <f t="shared" si="26"/>
        <v>7.5</v>
      </c>
      <c r="I94">
        <f t="shared" si="27"/>
        <v>8.003380039525247</v>
      </c>
      <c r="J94">
        <f t="shared" si="28"/>
        <v>4.4139180268822882</v>
      </c>
      <c r="K94">
        <f t="shared" si="28"/>
        <v>6.6761830194381799</v>
      </c>
      <c r="L94">
        <f t="shared" si="29"/>
        <v>-0.13877319980167374</v>
      </c>
      <c r="M94">
        <f t="shared" si="30"/>
        <v>-32.383898614887379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0.81619275200874242</v>
      </c>
      <c r="B95">
        <f t="shared" si="22"/>
        <v>0.81619275200874242</v>
      </c>
      <c r="C95" s="9">
        <f t="shared" si="23"/>
        <v>0.45600000000000029</v>
      </c>
      <c r="D95" s="9">
        <f t="shared" si="24"/>
        <v>2.0349637985810438</v>
      </c>
      <c r="E95" s="9">
        <f t="shared" si="24"/>
        <v>7.8498489235540871</v>
      </c>
      <c r="F95" s="9">
        <f t="shared" si="25"/>
        <v>7.9224798960321019</v>
      </c>
      <c r="G95" s="10">
        <f t="shared" si="26"/>
        <v>8.6666666666666607</v>
      </c>
      <c r="H95" s="5">
        <f t="shared" si="26"/>
        <v>7.5</v>
      </c>
      <c r="I95">
        <f t="shared" si="27"/>
        <v>7.8415614610618896</v>
      </c>
      <c r="J95">
        <f t="shared" si="28"/>
        <v>4.4130853876834779</v>
      </c>
      <c r="K95">
        <f t="shared" si="28"/>
        <v>6.4818796277488557</v>
      </c>
      <c r="L95">
        <f t="shared" si="29"/>
        <v>-0.13594172622156439</v>
      </c>
      <c r="M95">
        <f t="shared" si="30"/>
        <v>-32.373669353377075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0.78971668663371375</v>
      </c>
      <c r="B96">
        <f t="shared" si="22"/>
        <v>0.78971668663371375</v>
      </c>
      <c r="C96" s="9">
        <f t="shared" si="23"/>
        <v>0.4620000000000003</v>
      </c>
      <c r="D96" s="9">
        <f t="shared" si="24"/>
        <v>2.0614398639560725</v>
      </c>
      <c r="E96" s="9">
        <f t="shared" si="24"/>
        <v>7.8881574752722194</v>
      </c>
      <c r="F96" s="9">
        <f t="shared" si="25"/>
        <v>7.9634741068677846</v>
      </c>
      <c r="G96" s="10">
        <f t="shared" si="26"/>
        <v>8.6666666666666607</v>
      </c>
      <c r="H96" s="5">
        <f t="shared" si="26"/>
        <v>7.5</v>
      </c>
      <c r="I96">
        <f t="shared" si="27"/>
        <v>7.681309196360389</v>
      </c>
      <c r="J96">
        <f t="shared" si="28"/>
        <v>4.4122697373261488</v>
      </c>
      <c r="K96">
        <f t="shared" si="28"/>
        <v>6.2876376116285932</v>
      </c>
      <c r="L96">
        <f t="shared" si="29"/>
        <v>-0.13313897242890474</v>
      </c>
      <c r="M96">
        <f t="shared" si="30"/>
        <v>-32.363727659561647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0.76324546471126054</v>
      </c>
      <c r="B97">
        <f t="shared" si="22"/>
        <v>0.76324546471126054</v>
      </c>
      <c r="C97" s="9">
        <f t="shared" si="23"/>
        <v>0.4680000000000003</v>
      </c>
      <c r="D97" s="9">
        <f t="shared" si="24"/>
        <v>2.0879110858785257</v>
      </c>
      <c r="E97" s="9">
        <f t="shared" si="24"/>
        <v>7.9253007538441187</v>
      </c>
      <c r="F97" s="9">
        <f t="shared" si="25"/>
        <v>8.0033629323271818</v>
      </c>
      <c r="G97" s="10">
        <f t="shared" si="26"/>
        <v>8.6666666666666607</v>
      </c>
      <c r="H97" s="5">
        <f t="shared" si="26"/>
        <v>7.5</v>
      </c>
      <c r="I97">
        <f t="shared" si="27"/>
        <v>7.522717086488826</v>
      </c>
      <c r="J97">
        <f t="shared" si="28"/>
        <v>4.4114709034915753</v>
      </c>
      <c r="K97">
        <f t="shared" si="28"/>
        <v>6.0934552456712234</v>
      </c>
      <c r="L97">
        <f t="shared" si="29"/>
        <v>-0.13036651242931174</v>
      </c>
      <c r="M97">
        <f t="shared" si="30"/>
        <v>-32.354072027312597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0.73677898588753488</v>
      </c>
      <c r="B98">
        <f t="shared" si="22"/>
        <v>0.73677898588753488</v>
      </c>
      <c r="C98" s="9">
        <f t="shared" si="23"/>
        <v>0.47400000000000031</v>
      </c>
      <c r="D98" s="9">
        <f t="shared" si="24"/>
        <v>2.1143775647022514</v>
      </c>
      <c r="E98" s="9">
        <f t="shared" si="24"/>
        <v>7.9612791120216544</v>
      </c>
      <c r="F98" s="9">
        <f t="shared" si="25"/>
        <v>8.0421471199762369</v>
      </c>
      <c r="G98" s="10">
        <f t="shared" si="26"/>
        <v>8.6666666666666607</v>
      </c>
      <c r="H98" s="5">
        <f t="shared" si="26"/>
        <v>7.5</v>
      </c>
      <c r="I98">
        <f t="shared" si="27"/>
        <v>7.3658861581257806</v>
      </c>
      <c r="J98">
        <f t="shared" si="28"/>
        <v>4.4106887044169998</v>
      </c>
      <c r="K98">
        <f t="shared" si="28"/>
        <v>5.8993308135073477</v>
      </c>
      <c r="L98">
        <f t="shared" si="29"/>
        <v>-0.12762604435685201</v>
      </c>
      <c r="M98">
        <f t="shared" si="30"/>
        <v>-32.344700837564538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0.71031715092983116</v>
      </c>
      <c r="B99">
        <f t="shared" si="22"/>
        <v>0.71031715092983116</v>
      </c>
      <c r="C99" s="9">
        <f t="shared" si="23"/>
        <v>0.48000000000000032</v>
      </c>
      <c r="D99" s="9">
        <f t="shared" si="24"/>
        <v>2.1408393996599551</v>
      </c>
      <c r="E99" s="9">
        <f t="shared" si="24"/>
        <v>7.9960928922876224</v>
      </c>
      <c r="F99" s="9">
        <f t="shared" si="25"/>
        <v>8.0798273990563523</v>
      </c>
      <c r="G99" s="10">
        <f t="shared" si="26"/>
        <v>8.6666666666666607</v>
      </c>
      <c r="H99" s="5">
        <f t="shared" si="26"/>
        <v>7.5</v>
      </c>
      <c r="I99">
        <f t="shared" si="27"/>
        <v>7.2109251722903034</v>
      </c>
      <c r="J99">
        <f t="shared" si="28"/>
        <v>4.4099229481508591</v>
      </c>
      <c r="K99">
        <f t="shared" si="28"/>
        <v>5.7052626084819602</v>
      </c>
      <c r="L99">
        <f t="shared" si="29"/>
        <v>-0.12491939992973217</v>
      </c>
      <c r="M99">
        <f t="shared" si="30"/>
        <v>-32.335612343315873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0.68385986179012459</v>
      </c>
      <c r="B100">
        <f t="shared" si="22"/>
        <v>0.68385986179012459</v>
      </c>
      <c r="C100" s="9">
        <f t="shared" si="23"/>
        <v>0.48600000000000032</v>
      </c>
      <c r="D100" s="9">
        <f t="shared" si="24"/>
        <v>2.1672966887996616</v>
      </c>
      <c r="E100" s="9">
        <f t="shared" si="24"/>
        <v>8.029742426916334</v>
      </c>
      <c r="F100" s="9">
        <f t="shared" si="25"/>
        <v>8.1164044806376197</v>
      </c>
      <c r="G100" s="10">
        <f t="shared" si="26"/>
        <v>8.6666666666666607</v>
      </c>
      <c r="H100" s="5">
        <f t="shared" si="26"/>
        <v>7.5</v>
      </c>
      <c r="I100">
        <f t="shared" si="27"/>
        <v>7.0579512019019877</v>
      </c>
      <c r="J100">
        <f t="shared" si="28"/>
        <v>4.409173431751281</v>
      </c>
      <c r="K100">
        <f t="shared" si="28"/>
        <v>5.5112489344220652</v>
      </c>
      <c r="L100">
        <f t="shared" si="29"/>
        <v>-0.12224855440129136</v>
      </c>
      <c r="M100">
        <f t="shared" si="30"/>
        <v>-32.326804652755776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0.65740702167359633</v>
      </c>
      <c r="B101">
        <f t="shared" si="22"/>
        <v>0.65740702167359633</v>
      </c>
      <c r="C101" s="9">
        <f t="shared" si="23"/>
        <v>0.49200000000000033</v>
      </c>
      <c r="D101" s="9">
        <f t="shared" ref="D101:E116" si="32">D100+$C$7*(J100+J101)/2</f>
        <v>2.1937495289161899</v>
      </c>
      <c r="E101" s="9">
        <f t="shared" si="32"/>
        <v>8.062228038039116</v>
      </c>
      <c r="F101" s="9">
        <f t="shared" si="25"/>
        <v>8.1518790577809419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6.9070902351075754</v>
      </c>
      <c r="J101">
        <f t="shared" si="28"/>
        <v>4.4084399404248735</v>
      </c>
      <c r="K101">
        <f t="shared" si="28"/>
        <v>5.3172881065055302</v>
      </c>
      <c r="L101">
        <f t="shared" si="29"/>
        <v>-0.11961563695308133</v>
      </c>
      <c r="M101">
        <f t="shared" si="30"/>
        <v>-32.318275710300682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0.63095853511251221</v>
      </c>
      <c r="B102">
        <f t="shared" si="22"/>
        <v>0.63095853511251221</v>
      </c>
      <c r="C102" s="9">
        <f t="shared" si="23"/>
        <v>0.49800000000000033</v>
      </c>
      <c r="D102" s="9">
        <f t="shared" si="32"/>
        <v>2.220198015477274</v>
      </c>
      <c r="E102" s="9">
        <f t="shared" si="32"/>
        <v>8.0935500377153637</v>
      </c>
      <c r="F102" s="9">
        <f t="shared" si="25"/>
        <v>8.1862518057101106</v>
      </c>
      <c r="G102" s="10">
        <f t="shared" si="33"/>
        <v>8.6666666666666607</v>
      </c>
      <c r="H102" s="5">
        <f t="shared" si="33"/>
        <v>7.5</v>
      </c>
      <c r="I102">
        <f t="shared" si="27"/>
        <v>6.758477799631784</v>
      </c>
      <c r="J102">
        <f t="shared" si="28"/>
        <v>4.4077222466031554</v>
      </c>
      <c r="K102">
        <f t="shared" si="28"/>
        <v>5.1233784522437258</v>
      </c>
      <c r="L102">
        <f t="shared" si="29"/>
        <v>-0.11702294144781222</v>
      </c>
      <c r="M102">
        <f t="shared" si="30"/>
        <v>-32.310023275308225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0.6045143080458395</v>
      </c>
      <c r="B103">
        <f t="shared" si="22"/>
        <v>0.6045143080458395</v>
      </c>
      <c r="C103" s="9">
        <f t="shared" si="23"/>
        <v>0.50400000000000034</v>
      </c>
      <c r="D103" s="9">
        <f t="shared" si="32"/>
        <v>2.2466422425439467</v>
      </c>
      <c r="E103" s="9">
        <f t="shared" si="32"/>
        <v>8.1237087280098699</v>
      </c>
      <c r="F103" s="9">
        <f t="shared" si="25"/>
        <v>8.2195233819948434</v>
      </c>
      <c r="G103" s="10">
        <f t="shared" si="33"/>
        <v>8.6666666666666607</v>
      </c>
      <c r="H103" s="5">
        <f t="shared" si="33"/>
        <v>7.5</v>
      </c>
      <c r="I103">
        <f t="shared" si="27"/>
        <v>6.6122596012942294</v>
      </c>
      <c r="J103">
        <f t="shared" si="28"/>
        <v>4.4070201089544687</v>
      </c>
      <c r="K103">
        <f t="shared" si="28"/>
        <v>4.9295183125918767</v>
      </c>
      <c r="L103">
        <f t="shared" si="29"/>
        <v>-0.11447293742339418</v>
      </c>
      <c r="M103">
        <f t="shared" si="30"/>
        <v>-32.302044898224594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0.57807424790498629</v>
      </c>
      <c r="B104">
        <f t="shared" si="22"/>
        <v>0.57807424790498629</v>
      </c>
      <c r="C104" s="9">
        <f t="shared" si="23"/>
        <v>0.51000000000000034</v>
      </c>
      <c r="D104" s="9">
        <f t="shared" si="32"/>
        <v>2.2730823026847999</v>
      </c>
      <c r="E104" s="9">
        <f t="shared" si="32"/>
        <v>8.1527044010772531</v>
      </c>
      <c r="F104" s="9">
        <f t="shared" si="25"/>
        <v>8.2516944267460133</v>
      </c>
      <c r="G104" s="10">
        <f t="shared" si="33"/>
        <v>8.6666666666666607</v>
      </c>
      <c r="H104" s="5">
        <f t="shared" si="33"/>
        <v>7.5</v>
      </c>
      <c r="I104">
        <f t="shared" si="27"/>
        <v>6.468592167207178</v>
      </c>
      <c r="J104">
        <f t="shared" si="28"/>
        <v>4.4063332713299284</v>
      </c>
      <c r="K104">
        <f t="shared" si="28"/>
        <v>4.7357060432025291</v>
      </c>
      <c r="L104">
        <f t="shared" si="29"/>
        <v>-0.11196828116393616</v>
      </c>
      <c r="M104">
        <f t="shared" si="30"/>
        <v>-32.294337893914005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0.55163826370606772</v>
      </c>
      <c r="B105">
        <f t="shared" si="22"/>
        <v>0.55163826370606772</v>
      </c>
      <c r="C105" s="9">
        <f t="shared" si="23"/>
        <v>0.51600000000000035</v>
      </c>
      <c r="D105" s="9">
        <f t="shared" si="32"/>
        <v>2.2995182868837185</v>
      </c>
      <c r="E105" s="9">
        <f t="shared" si="32"/>
        <v>8.1805373392543785</v>
      </c>
      <c r="F105" s="9">
        <f t="shared" si="25"/>
        <v>8.2827655628243875</v>
      </c>
      <c r="G105" s="10">
        <f t="shared" si="33"/>
        <v>8.6666666666666607</v>
      </c>
      <c r="H105" s="5">
        <f t="shared" si="33"/>
        <v>7.5</v>
      </c>
      <c r="I105">
        <f t="shared" si="27"/>
        <v>6.3276434809560689</v>
      </c>
      <c r="J105">
        <f t="shared" si="28"/>
        <v>4.4056614616429446</v>
      </c>
      <c r="K105">
        <f t="shared" si="28"/>
        <v>4.5419400158390451</v>
      </c>
      <c r="L105">
        <f t="shared" si="29"/>
        <v>-0.10951182662809669</v>
      </c>
      <c r="M105">
        <f t="shared" si="30"/>
        <v>-32.286899311919505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0.52520626614908927</v>
      </c>
      <c r="B106">
        <f t="shared" si="22"/>
        <v>0.52520626614908927</v>
      </c>
      <c r="C106" s="9">
        <f t="shared" si="23"/>
        <v>0.52200000000000035</v>
      </c>
      <c r="D106" s="9">
        <f t="shared" si="32"/>
        <v>2.325950284440697</v>
      </c>
      <c r="E106" s="9">
        <f t="shared" si="32"/>
        <v>8.207207815161798</v>
      </c>
      <c r="F106" s="9">
        <f t="shared" si="25"/>
        <v>8.3127373960642998</v>
      </c>
      <c r="G106" s="10">
        <f t="shared" si="33"/>
        <v>8.6666666666666607</v>
      </c>
      <c r="H106" s="5">
        <f t="shared" si="33"/>
        <v>7.5</v>
      </c>
      <c r="I106">
        <f t="shared" si="27"/>
        <v>6.1895935931990218</v>
      </c>
      <c r="J106">
        <f t="shared" si="28"/>
        <v>4.4050043906831764</v>
      </c>
      <c r="K106">
        <f t="shared" si="28"/>
        <v>4.3482186199675281</v>
      </c>
      <c r="L106">
        <f t="shared" si="29"/>
        <v>-0.1071066359484576</v>
      </c>
      <c r="M106">
        <f t="shared" si="30"/>
        <v>-32.279725903415262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0.49877816772443717</v>
      </c>
      <c r="B107">
        <f t="shared" si="22"/>
        <v>0.49877816772443717</v>
      </c>
      <c r="C107" s="9">
        <f t="shared" si="23"/>
        <v>0.52800000000000036</v>
      </c>
      <c r="D107" s="9">
        <f t="shared" si="32"/>
        <v>2.3523783828653491</v>
      </c>
      <c r="E107" s="9">
        <f t="shared" si="32"/>
        <v>8.232716091815341</v>
      </c>
      <c r="F107" s="9">
        <f t="shared" si="25"/>
        <v>8.3416105155138354</v>
      </c>
      <c r="G107" s="10">
        <f t="shared" si="33"/>
        <v>8.6666666666666607</v>
      </c>
      <c r="H107" s="5">
        <f t="shared" si="33"/>
        <v>7.5</v>
      </c>
      <c r="I107">
        <f t="shared" si="27"/>
        <v>6.0546351865531136</v>
      </c>
      <c r="J107">
        <f t="shared" si="28"/>
        <v>4.4043617508674853</v>
      </c>
      <c r="K107">
        <f t="shared" si="28"/>
        <v>4.1545402645470366</v>
      </c>
      <c r="L107">
        <f t="shared" si="29"/>
        <v>-0.10475598913676187</v>
      </c>
      <c r="M107">
        <f t="shared" si="30"/>
        <v>-32.272814084636757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0.47235388282703683</v>
      </c>
      <c r="B108">
        <f t="shared" si="22"/>
        <v>0.47235388282703683</v>
      </c>
      <c r="C108" s="9">
        <f t="shared" si="23"/>
        <v>0.53400000000000036</v>
      </c>
      <c r="D108" s="9">
        <f t="shared" si="32"/>
        <v>2.3788026677627494</v>
      </c>
      <c r="E108" s="9">
        <f t="shared" si="32"/>
        <v>8.2570624227490992</v>
      </c>
      <c r="F108" s="9">
        <f t="shared" si="25"/>
        <v>8.3693854936933185</v>
      </c>
      <c r="G108" s="10">
        <f t="shared" si="33"/>
        <v>8.6666666666666607</v>
      </c>
      <c r="H108" s="5">
        <f t="shared" si="33"/>
        <v>7.5</v>
      </c>
      <c r="I108">
        <f t="shared" si="27"/>
        <v>5.9229740683466838</v>
      </c>
      <c r="J108">
        <f t="shared" si="28"/>
        <v>4.4037332149326645</v>
      </c>
      <c r="K108">
        <f t="shared" si="28"/>
        <v>3.9609033800392162</v>
      </c>
      <c r="L108">
        <f t="shared" si="29"/>
        <v>-0.10246339253862559</v>
      </c>
      <c r="M108">
        <f t="shared" si="30"/>
        <v>-32.266159896621424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0.4459333278785067</v>
      </c>
      <c r="B109">
        <f t="shared" si="22"/>
        <v>0.4459333278785067</v>
      </c>
      <c r="C109" s="9">
        <f t="shared" si="23"/>
        <v>0.54000000000000037</v>
      </c>
      <c r="D109" s="9">
        <f t="shared" si="32"/>
        <v>2.4052232227112795</v>
      </c>
      <c r="E109" s="9">
        <f t="shared" si="32"/>
        <v>8.2802470521511946</v>
      </c>
      <c r="F109" s="9">
        <f t="shared" si="25"/>
        <v>8.3960628868739313</v>
      </c>
      <c r="G109" s="10">
        <f t="shared" si="33"/>
        <v>8.6666666666666607</v>
      </c>
      <c r="H109" s="5">
        <f t="shared" si="33"/>
        <v>7.5</v>
      </c>
      <c r="I109">
        <f t="shared" si="27"/>
        <v>5.7948295588444898</v>
      </c>
      <c r="J109">
        <f t="shared" si="28"/>
        <v>4.4031184345774328</v>
      </c>
      <c r="K109">
        <f t="shared" si="28"/>
        <v>3.7673064206594877</v>
      </c>
      <c r="L109">
        <f t="shared" si="29"/>
        <v>-0.10023258547833613</v>
      </c>
      <c r="M109">
        <f t="shared" si="30"/>
        <v>-32.259758961164096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0.41951642145758061</v>
      </c>
      <c r="B110">
        <f t="shared" si="22"/>
        <v>0.41951642145758061</v>
      </c>
      <c r="C110" s="9">
        <f t="shared" si="23"/>
        <v>0.54600000000000037</v>
      </c>
      <c r="D110" s="9">
        <f t="shared" si="32"/>
        <v>2.4316401291322056</v>
      </c>
      <c r="E110" s="9">
        <f t="shared" si="32"/>
        <v>8.3022702150138503</v>
      </c>
      <c r="F110" s="9">
        <f t="shared" si="25"/>
        <v>8.4216432353785677</v>
      </c>
      <c r="G110" s="10">
        <f t="shared" si="33"/>
        <v>8.6666666666666607</v>
      </c>
      <c r="H110" s="5">
        <f t="shared" si="33"/>
        <v>7.5</v>
      </c>
      <c r="I110">
        <f t="shared" si="27"/>
        <v>5.6704347360120915</v>
      </c>
      <c r="J110">
        <f t="shared" si="28"/>
        <v>4.4025170390645627</v>
      </c>
      <c r="K110">
        <f t="shared" si="28"/>
        <v>3.5737478668925031</v>
      </c>
      <c r="L110">
        <f t="shared" si="29"/>
        <v>-9.8067544421597375E-2</v>
      </c>
      <c r="M110">
        <f t="shared" si="30"/>
        <v>-32.253606432996918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0.39310308443899267</v>
      </c>
      <c r="B111">
        <f t="shared" si="22"/>
        <v>0.39310308443899267</v>
      </c>
      <c r="C111" s="9">
        <f t="shared" si="23"/>
        <v>0.55200000000000038</v>
      </c>
      <c r="D111" s="9">
        <f t="shared" si="32"/>
        <v>2.4580534661507936</v>
      </c>
      <c r="E111" s="9">
        <f t="shared" si="32"/>
        <v>8.323132137299412</v>
      </c>
      <c r="F111" s="9">
        <f t="shared" si="25"/>
        <v>8.4461270639071007</v>
      </c>
      <c r="G111" s="10">
        <f t="shared" si="33"/>
        <v>8.6666666666666607</v>
      </c>
      <c r="H111" s="5">
        <f t="shared" si="33"/>
        <v>7.5</v>
      </c>
      <c r="I111">
        <f t="shared" si="27"/>
        <v>5.5500364910062734</v>
      </c>
      <c r="J111">
        <f t="shared" si="28"/>
        <v>4.4019286337980335</v>
      </c>
      <c r="K111">
        <f t="shared" si="28"/>
        <v>3.3802262282945215</v>
      </c>
      <c r="L111">
        <f t="shared" si="29"/>
        <v>-9.5972483865537944E-2</v>
      </c>
      <c r="M111">
        <f t="shared" si="30"/>
        <v>-32.247696948348057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0.36669324014091398</v>
      </c>
      <c r="B112">
        <f t="shared" si="22"/>
        <v>0.36669324014091398</v>
      </c>
      <c r="C112" s="9">
        <f t="shared" si="23"/>
        <v>0.55800000000000038</v>
      </c>
      <c r="D112" s="9">
        <f t="shared" si="32"/>
        <v>2.4844633104488723</v>
      </c>
      <c r="E112" s="9">
        <f t="shared" si="32"/>
        <v>8.3428330361241088</v>
      </c>
      <c r="F112" s="9">
        <f t="shared" si="25"/>
        <v>8.4695148818884558</v>
      </c>
      <c r="G112" s="10">
        <f t="shared" si="33"/>
        <v>8.6666666666666607</v>
      </c>
      <c r="H112" s="5">
        <f t="shared" si="33"/>
        <v>7.5</v>
      </c>
      <c r="I112">
        <f t="shared" si="27"/>
        <v>5.4338953417389133</v>
      </c>
      <c r="J112">
        <f t="shared" si="28"/>
        <v>4.4013527988948402</v>
      </c>
      <c r="K112">
        <f t="shared" si="28"/>
        <v>3.1867400466044331</v>
      </c>
      <c r="L112">
        <f t="shared" si="29"/>
        <v>-9.3951853047520462E-2</v>
      </c>
      <c r="M112">
        <f t="shared" si="30"/>
        <v>-32.24202457022632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0.34028681448089992</v>
      </c>
      <c r="B113">
        <f t="shared" si="22"/>
        <v>0.34028681448089992</v>
      </c>
      <c r="C113" s="9">
        <f t="shared" si="23"/>
        <v>0.56400000000000039</v>
      </c>
      <c r="D113" s="9">
        <f t="shared" si="32"/>
        <v>2.5108697361088863</v>
      </c>
      <c r="E113" s="9">
        <f t="shared" si="32"/>
        <v>8.3613731199614705</v>
      </c>
      <c r="F113" s="9">
        <f t="shared" si="25"/>
        <v>8.4918071838619742</v>
      </c>
      <c r="G113" s="10">
        <f t="shared" si="33"/>
        <v>8.6666666666666607</v>
      </c>
      <c r="H113" s="5">
        <f t="shared" si="33"/>
        <v>7.5</v>
      </c>
      <c r="I113">
        <f t="shared" si="27"/>
        <v>5.3222849456308738</v>
      </c>
      <c r="J113">
        <f t="shared" si="28"/>
        <v>4.4007890877765554</v>
      </c>
      <c r="K113">
        <f t="shared" si="28"/>
        <v>2.9932878991830751</v>
      </c>
      <c r="L113">
        <f t="shared" si="29"/>
        <v>-9.201032745709925E-2</v>
      </c>
      <c r="M113">
        <f t="shared" si="30"/>
        <v>-32.236582731024804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0.31388373614013476</v>
      </c>
      <c r="B114">
        <f t="shared" si="22"/>
        <v>0.31388373614013476</v>
      </c>
      <c r="C114" s="9">
        <f t="shared" si="23"/>
        <v>0.5700000000000004</v>
      </c>
      <c r="D114" s="9">
        <f t="shared" si="32"/>
        <v>2.5372728144496515</v>
      </c>
      <c r="E114" s="9">
        <f t="shared" si="32"/>
        <v>8.3787525888674104</v>
      </c>
      <c r="F114" s="9">
        <f t="shared" si="25"/>
        <v>8.5130044498907083</v>
      </c>
      <c r="G114" s="10">
        <f t="shared" si="33"/>
        <v>8.6666666666666607</v>
      </c>
      <c r="H114" s="5">
        <f t="shared" si="33"/>
        <v>7.5</v>
      </c>
      <c r="I114">
        <f t="shared" si="27"/>
        <v>5.2154912478409736</v>
      </c>
      <c r="J114">
        <f t="shared" si="28"/>
        <v>4.4002370258118129</v>
      </c>
      <c r="K114">
        <f t="shared" si="28"/>
        <v>2.7998684027969265</v>
      </c>
      <c r="L114">
        <f t="shared" si="29"/>
        <v>-9.0152794052527463E-2</v>
      </c>
      <c r="M114">
        <f t="shared" si="30"/>
        <v>-32.231364173341312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0.28748393673555661</v>
      </c>
      <c r="B115">
        <f t="shared" si="22"/>
        <v>0.28748393673555661</v>
      </c>
      <c r="C115" s="9">
        <f t="shared" si="23"/>
        <v>0.5760000000000004</v>
      </c>
      <c r="D115" s="9">
        <f t="shared" si="32"/>
        <v>2.5636726138542296</v>
      </c>
      <c r="E115" s="9">
        <f t="shared" si="32"/>
        <v>8.394971634729071</v>
      </c>
      <c r="F115" s="9">
        <f t="shared" si="25"/>
        <v>8.5331071460093426</v>
      </c>
      <c r="G115" s="10">
        <f t="shared" si="33"/>
        <v>8.6666666666666607</v>
      </c>
      <c r="H115" s="5">
        <f t="shared" si="33"/>
        <v>7.5</v>
      </c>
      <c r="I115">
        <f t="shared" si="27"/>
        <v>5.1138111988541031</v>
      </c>
      <c r="J115">
        <f t="shared" si="28"/>
        <v>4.3996961090474977</v>
      </c>
      <c r="K115">
        <f t="shared" si="28"/>
        <v>2.6064802177568787</v>
      </c>
      <c r="L115">
        <f t="shared" si="29"/>
        <v>-8.8384329042309792E-2</v>
      </c>
      <c r="M115">
        <f t="shared" si="30"/>
        <v>-32.226360890274847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0.26108735099919445</v>
      </c>
      <c r="B116">
        <f t="shared" si="22"/>
        <v>0.26108735099919445</v>
      </c>
      <c r="C116" s="9">
        <f t="shared" si="23"/>
        <v>0.58200000000000041</v>
      </c>
      <c r="D116" s="9">
        <f t="shared" si="32"/>
        <v>2.5900691995905918</v>
      </c>
      <c r="E116" s="9">
        <f t="shared" si="32"/>
        <v>8.4100304415395879</v>
      </c>
      <c r="F116" s="9">
        <f t="shared" si="25"/>
        <v>8.5521157247094823</v>
      </c>
      <c r="G116" s="10">
        <f t="shared" si="33"/>
        <v>8.6666666666666607</v>
      </c>
      <c r="H116" s="5">
        <f t="shared" si="33"/>
        <v>7.5</v>
      </c>
      <c r="I116">
        <f t="shared" si="27"/>
        <v>5.0175509766002122</v>
      </c>
      <c r="J116">
        <f t="shared" si="28"/>
        <v>4.3991658030732435</v>
      </c>
      <c r="K116">
        <f t="shared" si="28"/>
        <v>2.4131220524152295</v>
      </c>
      <c r="L116">
        <f t="shared" si="29"/>
        <v>-8.67101671151424E-2</v>
      </c>
      <c r="M116">
        <f t="shared" si="30"/>
        <v>-32.221564066871039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0.23469391696376318</v>
      </c>
      <c r="B117">
        <f t="shared" si="22"/>
        <v>0.23469391696376318</v>
      </c>
      <c r="C117" s="9">
        <f t="shared" si="23"/>
        <v>0.58800000000000041</v>
      </c>
      <c r="D117" s="9">
        <f t="shared" ref="D117:E132" si="34">D116+$C$7*(J116+J117)/2</f>
        <v>2.616462633626023</v>
      </c>
      <c r="E117" s="9">
        <f t="shared" si="34"/>
        <v>8.4239291857008762</v>
      </c>
      <c r="F117" s="9">
        <f t="shared" si="25"/>
        <v>8.5700306254650265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4.9270236546769164</v>
      </c>
      <c r="J117">
        <f t="shared" si="28"/>
        <v>4.398645542070553</v>
      </c>
      <c r="K117">
        <f t="shared" si="28"/>
        <v>2.2197926680140032</v>
      </c>
      <c r="L117">
        <f t="shared" si="29"/>
        <v>-8.513566111274222E-2</v>
      </c>
      <c r="M117">
        <f t="shared" si="30"/>
        <v>-32.21696402483834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0.20830357615323969</v>
      </c>
      <c r="B118">
        <f t="shared" si="22"/>
        <v>0.20830357615323969</v>
      </c>
      <c r="C118" s="9">
        <f t="shared" si="23"/>
        <v>0.59400000000000042</v>
      </c>
      <c r="D118" s="9">
        <f t="shared" si="34"/>
        <v>2.6428529744365465</v>
      </c>
      <c r="E118" s="9">
        <f t="shared" si="34"/>
        <v>8.4366680363565134</v>
      </c>
      <c r="F118" s="9">
        <f t="shared" si="25"/>
        <v>8.586852275300199</v>
      </c>
      <c r="G118" s="10">
        <f t="shared" si="35"/>
        <v>8.6666666666666607</v>
      </c>
      <c r="H118" s="5">
        <f t="shared" si="35"/>
        <v>7.5</v>
      </c>
      <c r="I118">
        <f t="shared" si="27"/>
        <v>4.8425462712235596</v>
      </c>
      <c r="J118">
        <f t="shared" si="28"/>
        <v>4.3981347281038765</v>
      </c>
      <c r="K118">
        <f t="shared" si="28"/>
        <v>2.0264908838649731</v>
      </c>
      <c r="L118">
        <f t="shared" si="29"/>
        <v>-8.3666231364713226E-2</v>
      </c>
      <c r="M118">
        <f t="shared" si="30"/>
        <v>-32.212550173114188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0.18191627377678099</v>
      </c>
      <c r="B119">
        <f t="shared" si="22"/>
        <v>0.18191627377678099</v>
      </c>
      <c r="C119" s="9">
        <f t="shared" si="23"/>
        <v>0.60000000000000042</v>
      </c>
      <c r="D119" s="9">
        <f t="shared" si="34"/>
        <v>2.6692402768130052</v>
      </c>
      <c r="E119" s="9">
        <f t="shared" si="34"/>
        <v>8.4482471557565866</v>
      </c>
      <c r="F119" s="9">
        <f t="shared" si="25"/>
        <v>8.60258108940263</v>
      </c>
      <c r="G119" s="10">
        <f t="shared" si="35"/>
        <v>8.6666666666666607</v>
      </c>
      <c r="H119" s="5">
        <f t="shared" si="35"/>
        <v>7.5</v>
      </c>
      <c r="I119">
        <f t="shared" si="27"/>
        <v>4.7644362738291557</v>
      </c>
      <c r="J119">
        <f t="shared" si="28"/>
        <v>4.3976327307156886</v>
      </c>
      <c r="K119">
        <f t="shared" si="28"/>
        <v>1.8332155828262879</v>
      </c>
      <c r="L119">
        <f t="shared" si="29"/>
        <v>-8.2307304264853332E-2</v>
      </c>
      <c r="M119">
        <f t="shared" si="30"/>
        <v>-32.208310967285847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0.15553195892396365</v>
      </c>
      <c r="B120">
        <f t="shared" si="22"/>
        <v>0.15553195892396365</v>
      </c>
      <c r="C120" s="9">
        <f t="shared" si="23"/>
        <v>0.60600000000000043</v>
      </c>
      <c r="D120" s="9">
        <f t="shared" si="34"/>
        <v>2.6956245916658226</v>
      </c>
      <c r="E120" s="9">
        <f t="shared" si="34"/>
        <v>8.458666699656133</v>
      </c>
      <c r="F120" s="9">
        <f t="shared" si="25"/>
        <v>8.6172174717835368</v>
      </c>
      <c r="G120" s="10">
        <f t="shared" si="35"/>
        <v>8.6666666666666607</v>
      </c>
      <c r="H120" s="5">
        <f t="shared" si="35"/>
        <v>7.5</v>
      </c>
      <c r="I120">
        <f t="shared" si="27"/>
        <v>4.6930073453608037</v>
      </c>
      <c r="J120">
        <f t="shared" si="28"/>
        <v>4.3971388868900991</v>
      </c>
      <c r="K120">
        <f t="shared" si="28"/>
        <v>1.6399657170225728</v>
      </c>
      <c r="L120">
        <f t="shared" si="29"/>
        <v>-8.1064240178063629E-2</v>
      </c>
      <c r="M120">
        <f t="shared" si="30"/>
        <v>-32.204233881209639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0.12915058475894625</v>
      </c>
      <c r="B121">
        <f t="shared" si="22"/>
        <v>0.12915058475894625</v>
      </c>
      <c r="C121" s="9">
        <f t="shared" si="23"/>
        <v>0.61200000000000043</v>
      </c>
      <c r="D121" s="9">
        <f t="shared" si="34"/>
        <v>2.72200596583084</v>
      </c>
      <c r="E121" s="9">
        <f t="shared" si="34"/>
        <v>8.4679268177484062</v>
      </c>
      <c r="F121" s="9">
        <f t="shared" si="25"/>
        <v>8.6307618159865029</v>
      </c>
      <c r="G121" s="10">
        <f t="shared" si="35"/>
        <v>8.6666666666666607</v>
      </c>
      <c r="H121" s="5">
        <f t="shared" si="35"/>
        <v>7.5</v>
      </c>
      <c r="I121">
        <f t="shared" si="27"/>
        <v>4.6285646537436396</v>
      </c>
      <c r="J121">
        <f t="shared" si="28"/>
        <v>4.3966525014490312</v>
      </c>
      <c r="K121">
        <f t="shared" si="28"/>
        <v>1.446740313735315</v>
      </c>
      <c r="L121">
        <f t="shared" si="29"/>
        <v>-7.9942251425680469E-2</v>
      </c>
      <c r="M121">
        <f t="shared" si="30"/>
        <v>-32.200305394358587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0.10277210871077758</v>
      </c>
      <c r="B122">
        <f t="shared" si="22"/>
        <v>0.10277210871077758</v>
      </c>
      <c r="C122" s="9">
        <f t="shared" si="23"/>
        <v>0.61800000000000044</v>
      </c>
      <c r="D122" s="9">
        <f t="shared" si="34"/>
        <v>2.7483844418790087</v>
      </c>
      <c r="E122" s="9">
        <f t="shared" si="34"/>
        <v>8.4760276541337198</v>
      </c>
      <c r="F122" s="9">
        <f t="shared" si="25"/>
        <v>8.6432145058458794</v>
      </c>
      <c r="G122" s="10">
        <f t="shared" si="35"/>
        <v>8.6666666666666607</v>
      </c>
      <c r="H122" s="5">
        <f t="shared" si="35"/>
        <v>7.5</v>
      </c>
      <c r="I122">
        <f t="shared" si="27"/>
        <v>4.5713996142584596</v>
      </c>
      <c r="J122">
        <f t="shared" si="28"/>
        <v>4.3961728479404769</v>
      </c>
      <c r="K122">
        <f t="shared" si="28"/>
        <v>1.2535384813691635</v>
      </c>
      <c r="L122">
        <f t="shared" si="29"/>
        <v>-7.8946311882921755E-2</v>
      </c>
      <c r="M122">
        <f t="shared" si="30"/>
        <v>-32.196510998391197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7.6396492656748638E-2</v>
      </c>
      <c r="B123">
        <f t="shared" si="22"/>
        <v>7.6396492656748638E-2</v>
      </c>
      <c r="C123" s="9">
        <f t="shared" si="23"/>
        <v>0.62400000000000044</v>
      </c>
      <c r="D123" s="9">
        <f t="shared" si="34"/>
        <v>2.7747600579330376</v>
      </c>
      <c r="E123" s="9">
        <f t="shared" si="34"/>
        <v>8.4829693478239641</v>
      </c>
      <c r="F123" s="9">
        <f t="shared" si="25"/>
        <v>8.6545759162948706</v>
      </c>
      <c r="G123" s="10">
        <f t="shared" si="35"/>
        <v>8.6666666666666607</v>
      </c>
      <c r="H123" s="5">
        <f t="shared" si="35"/>
        <v>7.5</v>
      </c>
      <c r="I123">
        <f t="shared" si="27"/>
        <v>4.5217843030743277</v>
      </c>
      <c r="J123">
        <f t="shared" si="28"/>
        <v>4.3956991700691797</v>
      </c>
      <c r="K123">
        <f t="shared" si="28"/>
        <v>1.0603594153788163</v>
      </c>
      <c r="L123">
        <f t="shared" si="29"/>
        <v>-7.8081060587237003E-2</v>
      </c>
      <c r="M123">
        <f t="shared" si="30"/>
        <v>-32.192835226104684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5.0023703095424032E-2</v>
      </c>
      <c r="B124">
        <f t="shared" si="22"/>
        <v>5.0023703095424032E-2</v>
      </c>
      <c r="C124" s="9">
        <f t="shared" si="23"/>
        <v>0.63000000000000045</v>
      </c>
      <c r="D124" s="9">
        <f t="shared" si="34"/>
        <v>2.8011328474943622</v>
      </c>
      <c r="E124" s="9">
        <f t="shared" si="34"/>
        <v>8.4887520332821662</v>
      </c>
      <c r="F124" s="9">
        <f t="shared" si="25"/>
        <v>8.6648464142225805</v>
      </c>
      <c r="G124" s="10">
        <f t="shared" si="35"/>
        <v>8.6666666666666607</v>
      </c>
      <c r="H124" s="5">
        <f t="shared" si="35"/>
        <v>7.5</v>
      </c>
      <c r="I124">
        <f t="shared" si="27"/>
        <v>4.479965711088596</v>
      </c>
      <c r="J124">
        <f t="shared" si="28"/>
        <v>4.3952306837056563</v>
      </c>
      <c r="K124">
        <f t="shared" si="28"/>
        <v>0.86720240402218818</v>
      </c>
      <c r="L124">
        <f t="shared" si="29"/>
        <v>-7.7350702624444087E-2</v>
      </c>
      <c r="M124">
        <f t="shared" si="30"/>
        <v>-32.18926170526553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2.3653711305837266E-2</v>
      </c>
      <c r="B125">
        <f t="shared" si="22"/>
        <v>2.3653711305837266E-2</v>
      </c>
      <c r="C125" s="9">
        <f t="shared" si="23"/>
        <v>0.63600000000000045</v>
      </c>
      <c r="D125" s="9">
        <f t="shared" si="34"/>
        <v>2.827502839283949</v>
      </c>
      <c r="E125" s="9">
        <f t="shared" si="34"/>
        <v>8.4933758409956042</v>
      </c>
      <c r="F125" s="9">
        <f t="shared" si="25"/>
        <v>8.674026359378157</v>
      </c>
      <c r="G125" s="10">
        <f t="shared" si="35"/>
        <v>8.6666666666666607</v>
      </c>
      <c r="H125" s="5">
        <f t="shared" si="35"/>
        <v>7.5</v>
      </c>
      <c r="I125">
        <f t="shared" si="27"/>
        <v>4.4461600718617769</v>
      </c>
      <c r="J125">
        <f t="shared" si="28"/>
        <v>4.39476657948991</v>
      </c>
      <c r="K125">
        <f t="shared" si="28"/>
        <v>0.67406683379059495</v>
      </c>
      <c r="L125">
        <f t="shared" si="29"/>
        <v>-7.675891132973868E-2</v>
      </c>
      <c r="M125">
        <f t="shared" si="30"/>
        <v>-32.185773238780577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2.7135065106982381E-3</v>
      </c>
      <c r="B126">
        <f t="shared" si="22"/>
        <v>2.7135065106982381E-3</v>
      </c>
      <c r="C126" s="9">
        <f t="shared" si="23"/>
        <v>0.64200000000000046</v>
      </c>
      <c r="D126" s="9">
        <f t="shared" si="34"/>
        <v>2.8538700571004845</v>
      </c>
      <c r="E126" s="9">
        <f t="shared" si="34"/>
        <v>8.4968408980800501</v>
      </c>
      <c r="F126" s="9">
        <f t="shared" si="25"/>
        <v>8.6821161053190483</v>
      </c>
      <c r="G126" s="10">
        <f t="shared" si="35"/>
        <v>8.6666666666666607</v>
      </c>
      <c r="H126" s="5">
        <f t="shared" si="35"/>
        <v>7.5</v>
      </c>
      <c r="I126">
        <f t="shared" si="27"/>
        <v>4.42054752984179</v>
      </c>
      <c r="J126">
        <f t="shared" si="28"/>
        <v>4.3943060260219315</v>
      </c>
      <c r="K126">
        <f t="shared" si="28"/>
        <v>0.48095219435791148</v>
      </c>
      <c r="L126">
        <f t="shared" si="29"/>
        <v>-7.630873639794615E-2</v>
      </c>
      <c r="M126">
        <f t="shared" si="30"/>
        <v>-32.182351911314761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2.907796910957483E-2</v>
      </c>
      <c r="C127" s="9">
        <f t="shared" si="23"/>
        <v>0.64800000000000046</v>
      </c>
      <c r="D127" s="9">
        <f t="shared" si="34"/>
        <v>2.8802345196993611</v>
      </c>
      <c r="E127" s="9">
        <f t="shared" si="34"/>
        <v>8.4991473289117945</v>
      </c>
      <c r="F127" s="9">
        <f t="shared" si="25"/>
        <v>8.6891160003991548</v>
      </c>
      <c r="G127" s="10">
        <f t="shared" si="35"/>
        <v>8.6666666666666607</v>
      </c>
      <c r="H127" s="5">
        <f t="shared" si="35"/>
        <v>7.5</v>
      </c>
      <c r="I127">
        <f t="shared" si="27"/>
        <v>4.4032674286902358</v>
      </c>
      <c r="J127">
        <f t="shared" si="28"/>
        <v>4.3938481736035442</v>
      </c>
      <c r="K127">
        <f t="shared" si="28"/>
        <v>0.2878580828900229</v>
      </c>
      <c r="L127">
        <f t="shared" si="29"/>
        <v>-7.6002522730031011E-2</v>
      </c>
      <c r="M127">
        <f t="shared" si="30"/>
        <v>-32.178979220861407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5.5439690105786976E-2</v>
      </c>
      <c r="C128" s="9">
        <f t="shared" si="23"/>
        <v>0.65400000000000047</v>
      </c>
      <c r="D128" s="9">
        <f t="shared" si="34"/>
        <v>2.9065962406955732</v>
      </c>
      <c r="E128" s="9">
        <f t="shared" si="34"/>
        <v>8.5002952557831595</v>
      </c>
      <c r="F128" s="9">
        <f t="shared" si="25"/>
        <v>8.6950263887915291</v>
      </c>
      <c r="G128" s="10">
        <f t="shared" si="35"/>
        <v>8.6666666666666607</v>
      </c>
      <c r="H128" s="5">
        <f t="shared" si="35"/>
        <v>7.5</v>
      </c>
      <c r="I128">
        <f t="shared" si="27"/>
        <v>4.394414489335805</v>
      </c>
      <c r="J128">
        <f t="shared" si="28"/>
        <v>4.3933921584671642</v>
      </c>
      <c r="K128">
        <f t="shared" si="28"/>
        <v>9.478420756485445E-2</v>
      </c>
      <c r="L128">
        <f t="shared" si="29"/>
        <v>-7.5841844664528771E-2</v>
      </c>
      <c r="M128">
        <f t="shared" si="30"/>
        <v>-32.175636232070232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8.1798677903385908E-2</v>
      </c>
      <c r="C129" s="9">
        <f t="shared" si="23"/>
        <v>0.66000000000000048</v>
      </c>
      <c r="D129" s="9">
        <f t="shared" si="34"/>
        <v>2.9329552284931721</v>
      </c>
      <c r="E129" s="9">
        <f t="shared" si="34"/>
        <v>8.500284799576372</v>
      </c>
      <c r="F129" s="9">
        <f t="shared" si="25"/>
        <v>8.699847611539095</v>
      </c>
      <c r="G129" s="10">
        <f t="shared" si="35"/>
        <v>8.6666666666666607</v>
      </c>
      <c r="H129" s="5">
        <f t="shared" si="35"/>
        <v>7.5</v>
      </c>
      <c r="I129">
        <f t="shared" si="27"/>
        <v>4.3940361111147359</v>
      </c>
      <c r="J129">
        <f t="shared" si="28"/>
        <v>4.3929371073991774</v>
      </c>
      <c r="K129">
        <f t="shared" si="28"/>
        <v>-9.8269609827566939E-2</v>
      </c>
      <c r="L129">
        <f t="shared" si="29"/>
        <v>-7.5827459614291187E-2</v>
      </c>
      <c r="M129">
        <f t="shared" si="30"/>
        <v>-32.172303746516661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0.10815493565350787</v>
      </c>
      <c r="C130" s="9">
        <f t="shared" si="23"/>
        <v>0.66600000000000048</v>
      </c>
      <c r="D130" s="9">
        <f t="shared" si="34"/>
        <v>2.9593114862432941</v>
      </c>
      <c r="E130" s="9">
        <f t="shared" si="34"/>
        <v>8.4991160804499692</v>
      </c>
      <c r="F130" s="9">
        <f t="shared" si="25"/>
        <v>8.7035800076259733</v>
      </c>
      <c r="G130" s="10">
        <f t="shared" si="35"/>
        <v>8.6666666666666607</v>
      </c>
      <c r="H130" s="5">
        <f t="shared" si="35"/>
        <v>7.5</v>
      </c>
      <c r="I130">
        <f t="shared" si="27"/>
        <v>4.4021309684172323</v>
      </c>
      <c r="J130">
        <f t="shared" si="28"/>
        <v>4.3924821426414917</v>
      </c>
      <c r="K130">
        <f t="shared" si="28"/>
        <v>-0.29130343230666689</v>
      </c>
      <c r="L130">
        <f t="shared" si="29"/>
        <v>-7.5959284075239317E-2</v>
      </c>
      <c r="M130">
        <f t="shared" si="30"/>
        <v>-32.168962483751073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0.13450846124224336</v>
      </c>
      <c r="C131" s="9">
        <f t="shared" si="23"/>
        <v>0.67200000000000049</v>
      </c>
      <c r="D131" s="9">
        <f t="shared" si="34"/>
        <v>2.9856650118320296</v>
      </c>
      <c r="E131" s="9">
        <f t="shared" si="34"/>
        <v>8.496789218531422</v>
      </c>
      <c r="F131" s="9">
        <f t="shared" si="25"/>
        <v>8.7062239150612601</v>
      </c>
      <c r="G131" s="10">
        <f t="shared" si="35"/>
        <v>8.6666666666666607</v>
      </c>
      <c r="H131" s="5">
        <f t="shared" si="35"/>
        <v>7.5</v>
      </c>
      <c r="I131">
        <f t="shared" si="27"/>
        <v>4.4186489949700825</v>
      </c>
      <c r="J131">
        <f t="shared" si="28"/>
        <v>4.3920263869370402</v>
      </c>
      <c r="K131">
        <f t="shared" si="28"/>
        <v>-0.48431720720917337</v>
      </c>
      <c r="L131">
        <f t="shared" si="29"/>
        <v>-7.6236393586923079E-2</v>
      </c>
      <c r="M131">
        <f t="shared" si="30"/>
        <v>-32.165593266074282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0.16085924730878087</v>
      </c>
      <c r="C132" s="9">
        <f t="shared" si="23"/>
        <v>0.67800000000000049</v>
      </c>
      <c r="D132" s="9">
        <f t="shared" si="34"/>
        <v>3.0120157978985671</v>
      </c>
      <c r="E132" s="9">
        <f t="shared" si="34"/>
        <v>8.4933043346093768</v>
      </c>
      <c r="F132" s="9">
        <f t="shared" si="25"/>
        <v>8.7077796719666019</v>
      </c>
      <c r="G132" s="10">
        <f t="shared" si="35"/>
        <v>8.6666666666666607</v>
      </c>
      <c r="H132" s="5">
        <f t="shared" si="35"/>
        <v>7.5</v>
      </c>
      <c r="I132">
        <f t="shared" si="27"/>
        <v>4.4434927568958926</v>
      </c>
      <c r="J132">
        <f t="shared" si="28"/>
        <v>4.3915689685755188</v>
      </c>
      <c r="K132">
        <f t="shared" si="28"/>
        <v>-0.67731076680561908</v>
      </c>
      <c r="L132">
        <f t="shared" si="29"/>
        <v>-7.6657046654002067E-2</v>
      </c>
      <c r="M132">
        <f t="shared" si="30"/>
        <v>-32.16217719967014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0.18720728129339426</v>
      </c>
      <c r="C133" s="9">
        <f t="shared" si="23"/>
        <v>0.6840000000000005</v>
      </c>
      <c r="D133" s="9">
        <f t="shared" ref="D133:E148" si="36">D132+$C$7*(J132+J133)/2</f>
        <v>3.0383638318831805</v>
      </c>
      <c r="E133" s="9">
        <f t="shared" si="36"/>
        <v>8.4886615508189482</v>
      </c>
      <c r="F133" s="9">
        <f t="shared" si="25"/>
        <v>8.7082476176588948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4.4765201245588582</v>
      </c>
      <c r="J133">
        <f t="shared" si="28"/>
        <v>4.3911090262955952</v>
      </c>
      <c r="K133">
        <f t="shared" si="28"/>
        <v>-0.87028383000363996</v>
      </c>
      <c r="L133">
        <f t="shared" si="29"/>
        <v>-7.7218731065599594E-2</v>
      </c>
      <c r="M133">
        <f t="shared" si="30"/>
        <v>-32.158695845032007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0.2135525455140086</v>
      </c>
      <c r="C134" s="9">
        <f t="shared" si="23"/>
        <v>0.6900000000000005</v>
      </c>
      <c r="D134" s="9">
        <f t="shared" si="36"/>
        <v>3.0647090961037948</v>
      </c>
      <c r="E134" s="9">
        <f t="shared" si="36"/>
        <v>8.4828609913137161</v>
      </c>
      <c r="F134" s="9">
        <f t="shared" si="25"/>
        <v>8.7076280937194568</v>
      </c>
      <c r="G134" s="10">
        <f t="shared" si="37"/>
        <v>8.6666666666666607</v>
      </c>
      <c r="H134" s="5">
        <f t="shared" si="37"/>
        <v>7.5</v>
      </c>
      <c r="I134">
        <f t="shared" si="27"/>
        <v>4.517548072522815</v>
      </c>
      <c r="J134">
        <f t="shared" si="28"/>
        <v>4.3906457139092012</v>
      </c>
      <c r="K134">
        <f t="shared" si="28"/>
        <v>-1.0632360050738321</v>
      </c>
      <c r="L134">
        <f t="shared" si="29"/>
        <v>-7.7918229658472268E-2</v>
      </c>
      <c r="M134">
        <f t="shared" si="30"/>
        <v>-32.155131370503874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0.23989501726933016</v>
      </c>
      <c r="C135" s="9">
        <f t="shared" si="23"/>
        <v>0.69600000000000051</v>
      </c>
      <c r="D135" s="9">
        <f t="shared" si="36"/>
        <v>3.0910515678591164</v>
      </c>
      <c r="E135" s="9">
        <f t="shared" si="36"/>
        <v>8.4759027829186042</v>
      </c>
      <c r="F135" s="9">
        <f t="shared" si="25"/>
        <v>8.7059214450416746</v>
      </c>
      <c r="G135" s="10">
        <f t="shared" si="37"/>
        <v>8.6666666666666607</v>
      </c>
      <c r="H135" s="5">
        <f t="shared" si="37"/>
        <v>7.5</v>
      </c>
      <c r="I135">
        <f t="shared" si="27"/>
        <v>4.5663573754276987</v>
      </c>
      <c r="J135">
        <f t="shared" si="28"/>
        <v>4.3901782045312503</v>
      </c>
      <c r="K135">
        <f t="shared" si="28"/>
        <v>-1.2561667932968554</v>
      </c>
      <c r="L135">
        <f t="shared" si="29"/>
        <v>-7.8751701510335712E-2</v>
      </c>
      <c r="M135">
        <f t="shared" si="30"/>
        <v>-32.151466684097059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0.26623466896589054</v>
      </c>
      <c r="C136" s="9">
        <f t="shared" si="23"/>
        <v>0.70200000000000051</v>
      </c>
      <c r="D136" s="9">
        <f t="shared" si="36"/>
        <v>3.1173912195556768</v>
      </c>
      <c r="E136" s="9">
        <f t="shared" si="36"/>
        <v>8.4677870557585102</v>
      </c>
      <c r="F136" s="9">
        <f t="shared" si="25"/>
        <v>8.7031280208497019</v>
      </c>
      <c r="G136" s="10">
        <f t="shared" si="37"/>
        <v>8.6666666666666607</v>
      </c>
      <c r="H136" s="5">
        <f t="shared" si="37"/>
        <v>7.5</v>
      </c>
      <c r="I136">
        <f t="shared" si="27"/>
        <v>4.6226979306630422</v>
      </c>
      <c r="J136">
        <f t="shared" si="28"/>
        <v>4.3897056943221884</v>
      </c>
      <c r="K136">
        <f t="shared" si="28"/>
        <v>-1.4490755934014379</v>
      </c>
      <c r="L136">
        <f t="shared" si="29"/>
        <v>-7.9714773914877288E-2</v>
      </c>
      <c r="M136">
        <f t="shared" si="30"/>
        <v>-32.147685540362538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0.29257146826589331</v>
      </c>
      <c r="C137" s="9">
        <f t="shared" si="23"/>
        <v>0.70800000000000052</v>
      </c>
      <c r="D137" s="9">
        <f t="shared" si="36"/>
        <v>3.1437280188556795</v>
      </c>
      <c r="E137" s="9">
        <f t="shared" si="36"/>
        <v>8.4585139438583745</v>
      </c>
      <c r="F137" s="9">
        <f t="shared" si="25"/>
        <v>8.6992481756819089</v>
      </c>
      <c r="G137" s="10">
        <f t="shared" si="37"/>
        <v>8.6666666666666607</v>
      </c>
      <c r="H137" s="5">
        <f t="shared" si="37"/>
        <v>7.5</v>
      </c>
      <c r="I137">
        <f t="shared" si="27"/>
        <v>4.6862944278870247</v>
      </c>
      <c r="J137">
        <f t="shared" si="28"/>
        <v>4.3892274056786995</v>
      </c>
      <c r="K137">
        <f t="shared" si="28"/>
        <v>-1.6419617066436132</v>
      </c>
      <c r="L137">
        <f t="shared" si="29"/>
        <v>-8.0802640305639606E-2</v>
      </c>
      <c r="M137">
        <f t="shared" si="30"/>
        <v>-32.143772620802032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0.31890537825244003</v>
      </c>
      <c r="C138" s="9">
        <f t="shared" si="23"/>
        <v>0.71400000000000052</v>
      </c>
      <c r="D138" s="9">
        <f t="shared" si="36"/>
        <v>3.1700619288422263</v>
      </c>
      <c r="E138" s="9">
        <f t="shared" si="36"/>
        <v>8.4480835857113377</v>
      </c>
      <c r="F138" s="9">
        <f t="shared" si="25"/>
        <v>8.6942822703337477</v>
      </c>
      <c r="G138" s="10">
        <f t="shared" si="37"/>
        <v>8.6666666666666607</v>
      </c>
      <c r="H138" s="5">
        <f t="shared" si="37"/>
        <v>7.5</v>
      </c>
      <c r="I138">
        <f t="shared" si="27"/>
        <v>4.7568520985201674</v>
      </c>
      <c r="J138">
        <f t="shared" si="28"/>
        <v>4.3887425898368653</v>
      </c>
      <c r="K138">
        <f t="shared" si="28"/>
        <v>-1.8348243423684254</v>
      </c>
      <c r="L138">
        <f t="shared" si="29"/>
        <v>-8.2010159524053605E-2</v>
      </c>
      <c r="M138">
        <f t="shared" si="30"/>
        <v>-32.139713587904495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0.34523635760858973</v>
      </c>
      <c r="C139" s="9">
        <f t="shared" si="23"/>
        <v>0.72000000000000053</v>
      </c>
      <c r="D139" s="9">
        <f t="shared" si="36"/>
        <v>3.196392908198376</v>
      </c>
      <c r="E139" s="9">
        <f t="shared" si="36"/>
        <v>8.4364961248125443</v>
      </c>
      <c r="F139" s="9">
        <f t="shared" si="25"/>
        <v>8.6882306727559104</v>
      </c>
      <c r="G139" s="10">
        <f t="shared" si="37"/>
        <v>8.6666666666666607</v>
      </c>
      <c r="H139" s="5">
        <f t="shared" si="37"/>
        <v>7.5</v>
      </c>
      <c r="I139">
        <f t="shared" si="27"/>
        <v>4.8340623103718228</v>
      </c>
      <c r="J139">
        <f t="shared" si="28"/>
        <v>4.3882505288797207</v>
      </c>
      <c r="K139">
        <f t="shared" si="28"/>
        <v>-2.0276626238958522</v>
      </c>
      <c r="L139">
        <f t="shared" si="29"/>
        <v>-8.3331952381592231E-2</v>
      </c>
      <c r="M139">
        <f t="shared" si="30"/>
        <v>-32.135495114258312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0.37156436080672517</v>
      </c>
      <c r="C140" s="9">
        <f t="shared" si="23"/>
        <v>0.72600000000000053</v>
      </c>
      <c r="D140" s="9">
        <f t="shared" si="36"/>
        <v>3.2227209113965114</v>
      </c>
      <c r="E140" s="9">
        <f t="shared" si="36"/>
        <v>8.4237517101571129</v>
      </c>
      <c r="F140" s="9">
        <f t="shared" si="25"/>
        <v>8.6810937589048542</v>
      </c>
      <c r="G140" s="10">
        <f t="shared" si="37"/>
        <v>8.6666666666666607</v>
      </c>
      <c r="H140" s="5">
        <f t="shared" si="37"/>
        <v>7.5</v>
      </c>
      <c r="I140">
        <f t="shared" si="27"/>
        <v>4.9176078170719508</v>
      </c>
      <c r="J140">
        <f t="shared" si="28"/>
        <v>4.3877505371654308</v>
      </c>
      <c r="K140">
        <f t="shared" si="28"/>
        <v>-2.2204755945814019</v>
      </c>
      <c r="L140">
        <f t="shared" si="29"/>
        <v>-8.4762492235641793E-2</v>
      </c>
      <c r="M140">
        <f t="shared" si="30"/>
        <v>-32.131104889224915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0.39788933830485762</v>
      </c>
      <c r="C141" s="9">
        <f t="shared" si="23"/>
        <v>0.73200000000000054</v>
      </c>
      <c r="D141" s="9">
        <f t="shared" si="36"/>
        <v>3.2490458888946439</v>
      </c>
      <c r="E141" s="9">
        <f t="shared" si="36"/>
        <v>8.409850496701619</v>
      </c>
      <c r="F141" s="9">
        <f t="shared" si="25"/>
        <v>8.6728719135438013</v>
      </c>
      <c r="G141" s="10">
        <f t="shared" si="37"/>
        <v>8.6666666666666607</v>
      </c>
      <c r="H141" s="5">
        <f t="shared" si="37"/>
        <v>7.5</v>
      </c>
      <c r="I141">
        <f t="shared" si="27"/>
        <v>5.0071675223001648</v>
      </c>
      <c r="J141">
        <f t="shared" si="28"/>
        <v>4.3872419622120171</v>
      </c>
      <c r="K141">
        <f t="shared" si="28"/>
        <v>-2.4132622239167514</v>
      </c>
      <c r="L141">
        <f t="shared" si="29"/>
        <v>-8.6296187167932553E-2</v>
      </c>
      <c r="M141">
        <f t="shared" si="30"/>
        <v>-32.126531606336243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0.42421123674676053</v>
      </c>
      <c r="C142" s="9">
        <f t="shared" si="23"/>
        <v>0.73800000000000054</v>
      </c>
      <c r="D142" s="9">
        <f t="shared" si="36"/>
        <v>3.2753677873365468</v>
      </c>
      <c r="E142" s="9">
        <f t="shared" si="36"/>
        <v>8.3947926457892041</v>
      </c>
      <c r="F142" s="9">
        <f t="shared" si="25"/>
        <v>8.6635655309934272</v>
      </c>
      <c r="G142" s="10">
        <f t="shared" si="37"/>
        <v>8.6666666666666607</v>
      </c>
      <c r="H142" s="5">
        <f t="shared" si="37"/>
        <v>7.5</v>
      </c>
      <c r="I142">
        <f t="shared" si="27"/>
        <v>5.1024206690502139</v>
      </c>
      <c r="J142">
        <f t="shared" si="28"/>
        <v>4.38672418508901</v>
      </c>
      <c r="K142">
        <f t="shared" si="28"/>
        <v>-2.6060214135547688</v>
      </c>
      <c r="L142">
        <f t="shared" si="29"/>
        <v>-8.7927452221825589E-2</v>
      </c>
      <c r="M142">
        <f t="shared" si="30"/>
        <v>-32.12176493491242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0.45052999916315439</v>
      </c>
      <c r="C143" s="9">
        <f t="shared" si="23"/>
        <v>0.74400000000000055</v>
      </c>
      <c r="D143" s="9">
        <f t="shared" si="36"/>
        <v>3.3016865497529406</v>
      </c>
      <c r="E143" s="9">
        <f t="shared" si="36"/>
        <v>8.3785783255390474</v>
      </c>
      <c r="F143" s="9">
        <f t="shared" si="25"/>
        <v>8.6531750158322538</v>
      </c>
      <c r="G143" s="10">
        <f t="shared" si="37"/>
        <v>8.6666666666666607</v>
      </c>
      <c r="H143" s="5">
        <f t="shared" si="37"/>
        <v>7.5</v>
      </c>
      <c r="I143">
        <f t="shared" si="27"/>
        <v>5.2030504098856172</v>
      </c>
      <c r="J143">
        <f t="shared" si="28"/>
        <v>4.3861966203756788</v>
      </c>
      <c r="K143">
        <f t="shared" si="28"/>
        <v>-2.7987520031642434</v>
      </c>
      <c r="L143">
        <f t="shared" si="29"/>
        <v>-8.9650770943621144E-2</v>
      </c>
      <c r="M143">
        <f t="shared" si="30"/>
        <v>-32.116795479436988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0.47684556517153132</v>
      </c>
      <c r="C144" s="9">
        <f t="shared" si="23"/>
        <v>0.75000000000000056</v>
      </c>
      <c r="D144" s="9">
        <f t="shared" si="36"/>
        <v>3.3280021157613175</v>
      </c>
      <c r="E144" s="9">
        <f t="shared" si="36"/>
        <v>8.3612077112014322</v>
      </c>
      <c r="F144" s="9">
        <f t="shared" si="25"/>
        <v>8.6417007835475914</v>
      </c>
      <c r="G144" s="10">
        <f t="shared" si="37"/>
        <v>8.6666666666666607</v>
      </c>
      <c r="H144" s="5">
        <f t="shared" si="37"/>
        <v>7.5</v>
      </c>
      <c r="I144">
        <f t="shared" si="27"/>
        <v>5.3087467525129401</v>
      </c>
      <c r="J144">
        <f t="shared" si="28"/>
        <v>4.3856587157500169</v>
      </c>
      <c r="K144">
        <f t="shared" si="28"/>
        <v>-2.9914527760408656</v>
      </c>
      <c r="L144">
        <f t="shared" si="29"/>
        <v>-9.1460746134814239E-2</v>
      </c>
      <c r="M144">
        <f t="shared" si="30"/>
        <v>-32.111614730042447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0.50315787117260102</v>
      </c>
      <c r="C145" s="9">
        <f t="shared" si="23"/>
        <v>0.75600000000000056</v>
      </c>
      <c r="D145" s="9">
        <f t="shared" si="36"/>
        <v>3.3543144217623873</v>
      </c>
      <c r="E145" s="9">
        <f t="shared" si="36"/>
        <v>8.3426809854800457</v>
      </c>
      <c r="F145" s="9">
        <f t="shared" si="25"/>
        <v>8.629143261138406</v>
      </c>
      <c r="G145" s="10">
        <f t="shared" si="37"/>
        <v>8.6666666666666607</v>
      </c>
      <c r="H145" s="5">
        <f t="shared" si="37"/>
        <v>7.5</v>
      </c>
      <c r="I145">
        <f t="shared" si="27"/>
        <v>5.4192089047375305</v>
      </c>
      <c r="J145">
        <f t="shared" si="28"/>
        <v>4.3851099512732077</v>
      </c>
      <c r="K145">
        <f t="shared" si="28"/>
        <v>-3.1841224644211201</v>
      </c>
      <c r="L145">
        <f t="shared" si="29"/>
        <v>-9.335214023480494E-2</v>
      </c>
      <c r="M145">
        <f t="shared" si="30"/>
        <v>-32.106215007120376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0.52946685054171594</v>
      </c>
      <c r="C146" s="9">
        <f t="shared" si="23"/>
        <v>0.76200000000000057</v>
      </c>
      <c r="D146" s="9">
        <f t="shared" si="36"/>
        <v>3.3806234011315022</v>
      </c>
      <c r="E146" s="9">
        <f t="shared" si="36"/>
        <v>8.3229983388233908</v>
      </c>
      <c r="F146" s="9">
        <f t="shared" si="25"/>
        <v>8.6155028876720046</v>
      </c>
      <c r="G146" s="10">
        <f t="shared" si="37"/>
        <v>8.6666666666666607</v>
      </c>
      <c r="H146" s="5">
        <f t="shared" si="37"/>
        <v>7.5</v>
      </c>
      <c r="I146">
        <f t="shared" si="27"/>
        <v>5.5341470639168078</v>
      </c>
      <c r="J146">
        <f t="shared" si="28"/>
        <v>4.3845498384317985</v>
      </c>
      <c r="K146">
        <f t="shared" si="28"/>
        <v>-3.3767597544638424</v>
      </c>
      <c r="L146">
        <f t="shared" si="29"/>
        <v>-9.5319906116118333E-2</v>
      </c>
      <c r="M146">
        <f t="shared" si="30"/>
        <v>-32.100589402644971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0.55577243381399644</v>
      </c>
      <c r="C147" s="9">
        <f t="shared" si="23"/>
        <v>0.76800000000000057</v>
      </c>
      <c r="D147" s="9">
        <f t="shared" si="36"/>
        <v>3.4069289844037827</v>
      </c>
      <c r="E147" s="9">
        <f t="shared" si="36"/>
        <v>8.3021599696873594</v>
      </c>
      <c r="F147" s="9">
        <f t="shared" si="25"/>
        <v>8.6007801147967164</v>
      </c>
      <c r="G147" s="10">
        <f t="shared" si="37"/>
        <v>8.6666666666666607</v>
      </c>
      <c r="H147" s="5">
        <f t="shared" si="37"/>
        <v>7.5</v>
      </c>
      <c r="I147">
        <f t="shared" si="27"/>
        <v>5.6532837091832109</v>
      </c>
      <c r="J147">
        <f t="shared" si="28"/>
        <v>4.383977918995102</v>
      </c>
      <c r="K147">
        <f t="shared" si="28"/>
        <v>-3.5693632908797124</v>
      </c>
      <c r="L147">
        <f t="shared" si="29"/>
        <v>-9.7359209300499711E-2</v>
      </c>
      <c r="M147">
        <f t="shared" si="30"/>
        <v>-32.094731720339972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0.58207454886219967</v>
      </c>
      <c r="C148" s="9">
        <f t="shared" si="23"/>
        <v>0.77400000000000058</v>
      </c>
      <c r="D148" s="9">
        <f t="shared" si="36"/>
        <v>3.4332310994519859</v>
      </c>
      <c r="E148" s="9">
        <f t="shared" si="36"/>
        <v>8.2801660847711158</v>
      </c>
      <c r="F148" s="9">
        <f t="shared" si="25"/>
        <v>8.5849754072130402</v>
      </c>
      <c r="G148" s="10">
        <f t="shared" si="37"/>
        <v>8.6666666666666607</v>
      </c>
      <c r="H148" s="5">
        <f t="shared" si="37"/>
        <v>7.5</v>
      </c>
      <c r="I148">
        <f t="shared" si="27"/>
        <v>5.7763544612513193</v>
      </c>
      <c r="J148">
        <f t="shared" si="28"/>
        <v>4.3833937637392992</v>
      </c>
      <c r="K148">
        <f t="shared" si="28"/>
        <v>-3.761931681201752</v>
      </c>
      <c r="L148">
        <f t="shared" si="29"/>
        <v>-9.946544271645269E-2</v>
      </c>
      <c r="M148">
        <f t="shared" si="30"/>
        <v>-32.088636416368722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0.60837312106666674</v>
      </c>
      <c r="C149" s="9">
        <f t="shared" ref="C149:C212" si="42">C148+_dt</f>
        <v>0.78000000000000058</v>
      </c>
      <c r="D149" s="9">
        <f t="shared" ref="D149:E164" si="43">D148+$C$7*(J148+J149)/2</f>
        <v>3.459529671656453</v>
      </c>
      <c r="E149" s="9">
        <f t="shared" si="43"/>
        <v>8.257016899228411</v>
      </c>
      <c r="F149" s="9">
        <f t="shared" ref="F149:F212" si="44">$O$1*D149^2+$O$2*D149+$O$3</f>
        <v>8.5680892431056996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5.9031085760126096</v>
      </c>
      <c r="J149">
        <f t="shared" ref="J149:K212" si="47">J148+L148*$C$7</f>
        <v>4.3827969710830006</v>
      </c>
      <c r="K149">
        <f t="shared" si="47"/>
        <v>-3.9544634996999646</v>
      </c>
      <c r="L149">
        <f t="shared" ref="L149:L212" si="48">-$C$15*I149*J149</f>
        <v>-0.10163423514213038</v>
      </c>
      <c r="M149">
        <f t="shared" ref="M149:M212" si="49">-$C$6-$C$15*I149*K149</f>
        <v>-32.082298541812179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0.6346680734769321</v>
      </c>
      <c r="C150" s="9">
        <f t="shared" si="42"/>
        <v>0.78600000000000059</v>
      </c>
      <c r="D150" s="9">
        <f t="shared" si="43"/>
        <v>3.4858246240667183</v>
      </c>
      <c r="E150" s="9">
        <f t="shared" si="43"/>
        <v>8.2327126368564585</v>
      </c>
      <c r="F150" s="9">
        <f t="shared" si="44"/>
        <v>8.5501221145393345</v>
      </c>
      <c r="G150" s="10">
        <f t="shared" si="45"/>
        <v>8.6666666666666607</v>
      </c>
      <c r="H150" s="5">
        <f t="shared" si="45"/>
        <v>7.5</v>
      </c>
      <c r="I150">
        <f t="shared" si="46"/>
        <v>6.0333091357854363</v>
      </c>
      <c r="J150">
        <f t="shared" si="47"/>
        <v>4.3821871656721481</v>
      </c>
      <c r="K150">
        <f t="shared" si="47"/>
        <v>-4.1469572909508372</v>
      </c>
      <c r="L150">
        <f t="shared" si="48"/>
        <v>-0.10386145443664911</v>
      </c>
      <c r="M150">
        <f t="shared" si="49"/>
        <v>-32.075713687836341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0.6609593269647851</v>
      </c>
      <c r="C151" s="9">
        <f t="shared" si="42"/>
        <v>0.79200000000000059</v>
      </c>
      <c r="D151" s="9">
        <f t="shared" si="43"/>
        <v>3.5121158775545713</v>
      </c>
      <c r="E151" s="9">
        <f t="shared" si="43"/>
        <v>8.2072535302643725</v>
      </c>
      <c r="F151" s="9">
        <f t="shared" si="44"/>
        <v>8.5310745278202766</v>
      </c>
      <c r="G151" s="10">
        <f t="shared" si="45"/>
        <v>8.6666666666666607</v>
      </c>
      <c r="H151" s="5">
        <f t="shared" si="45"/>
        <v>7.5</v>
      </c>
      <c r="I151">
        <f t="shared" si="46"/>
        <v>6.1667329972921072</v>
      </c>
      <c r="J151">
        <f t="shared" si="47"/>
        <v>4.3815639969455278</v>
      </c>
      <c r="K151">
        <f t="shared" si="47"/>
        <v>-4.3394115730778555</v>
      </c>
      <c r="L151">
        <f t="shared" si="48"/>
        <v>-0.10614320657970444</v>
      </c>
      <c r="M151">
        <f t="shared" si="49"/>
        <v>-32.06887793414483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0.68724680036873975</v>
      </c>
      <c r="C152" s="9">
        <f t="shared" si="42"/>
        <v>0.7980000000000006</v>
      </c>
      <c r="D152" s="9">
        <f t="shared" si="43"/>
        <v>3.538403350958526</v>
      </c>
      <c r="E152" s="9">
        <f t="shared" si="43"/>
        <v>8.1806398210230906</v>
      </c>
      <c r="F152" s="9">
        <f t="shared" si="44"/>
        <v>8.5109470038269848</v>
      </c>
      <c r="G152" s="10">
        <f t="shared" si="45"/>
        <v>8.6666666666666607</v>
      </c>
      <c r="H152" s="5">
        <f t="shared" si="45"/>
        <v>7.5</v>
      </c>
      <c r="I152">
        <f t="shared" si="46"/>
        <v>6.3031705492171426</v>
      </c>
      <c r="J152">
        <f t="shared" si="47"/>
        <v>4.3809271377060499</v>
      </c>
      <c r="K152">
        <f t="shared" si="47"/>
        <v>-4.5318248406827246</v>
      </c>
      <c r="L152">
        <f t="shared" si="48"/>
        <v>-0.10847583143173405</v>
      </c>
      <c r="M152">
        <f t="shared" si="49"/>
        <v>-32.061787801064995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0.71353041063001044</v>
      </c>
      <c r="C153" s="9">
        <f t="shared" si="42"/>
        <v>0.8040000000000006</v>
      </c>
      <c r="D153" s="9">
        <f t="shared" si="43"/>
        <v>3.5646869612197967</v>
      </c>
      <c r="E153" s="9">
        <f t="shared" si="43"/>
        <v>8.1528717597985754</v>
      </c>
      <c r="F153" s="9">
        <f t="shared" si="44"/>
        <v>8.4897400783115096</v>
      </c>
      <c r="G153" s="10">
        <f t="shared" si="45"/>
        <v>8.6666666666666607</v>
      </c>
      <c r="H153" s="5">
        <f t="shared" si="45"/>
        <v>7.5</v>
      </c>
      <c r="I153">
        <f t="shared" si="46"/>
        <v>6.4424253253585233</v>
      </c>
      <c r="J153">
        <f t="shared" si="47"/>
        <v>4.3802762827174595</v>
      </c>
      <c r="K153">
        <f t="shared" si="47"/>
        <v>-4.7241955674891143</v>
      </c>
      <c r="L153">
        <f t="shared" si="48"/>
        <v>-0.11085589600854644</v>
      </c>
      <c r="M153">
        <f t="shared" si="49"/>
        <v>-32.054440205422679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0.73981007292018708</v>
      </c>
      <c r="C154" s="9">
        <f t="shared" si="42"/>
        <v>0.81000000000000061</v>
      </c>
      <c r="D154" s="9">
        <f t="shared" si="43"/>
        <v>3.5909666235099733</v>
      </c>
      <c r="E154" s="9">
        <f t="shared" si="43"/>
        <v>8.1239496064699424</v>
      </c>
      <c r="F154" s="9">
        <f t="shared" si="44"/>
        <v>8.4674543021743141</v>
      </c>
      <c r="G154" s="10">
        <f t="shared" si="45"/>
        <v>8.6666666666666607</v>
      </c>
      <c r="H154" s="5">
        <f t="shared" si="45"/>
        <v>7.5</v>
      </c>
      <c r="I154">
        <f t="shared" si="46"/>
        <v>6.5843135124909065</v>
      </c>
      <c r="J154">
        <f t="shared" si="47"/>
        <v>4.3796111473414081</v>
      </c>
      <c r="K154">
        <f t="shared" si="47"/>
        <v>-4.9165222087216502</v>
      </c>
      <c r="L154">
        <f t="shared" si="48"/>
        <v>-0.11328018594521129</v>
      </c>
      <c r="M154">
        <f t="shared" si="49"/>
        <v>-32.046832420214784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0.76608570076088833</v>
      </c>
      <c r="C155" s="9">
        <f t="shared" si="42"/>
        <v>0.81600000000000061</v>
      </c>
      <c r="D155" s="9">
        <f t="shared" si="43"/>
        <v>3.6172422513506746</v>
      </c>
      <c r="E155" s="9">
        <f t="shared" si="43"/>
        <v>8.0938736302340484</v>
      </c>
      <c r="F155" s="9">
        <f t="shared" si="44"/>
        <v>8.4440902417145551</v>
      </c>
      <c r="G155" s="10">
        <f t="shared" si="45"/>
        <v>8.6666666666666607</v>
      </c>
      <c r="H155" s="5">
        <f t="shared" si="45"/>
        <v>7.5</v>
      </c>
      <c r="I155">
        <f t="shared" si="46"/>
        <v>6.7286633854999156</v>
      </c>
      <c r="J155">
        <f t="shared" si="47"/>
        <v>4.3789314662257368</v>
      </c>
      <c r="K155">
        <f t="shared" si="47"/>
        <v>-5.1088032032429389</v>
      </c>
      <c r="L155">
        <f t="shared" si="48"/>
        <v>-0.11574569571068737</v>
      </c>
      <c r="M155">
        <f t="shared" si="49"/>
        <v>-32.038962037983659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0.79235720613572003</v>
      </c>
      <c r="C156" s="9">
        <f t="shared" si="42"/>
        <v>0.82200000000000062</v>
      </c>
      <c r="D156" s="9">
        <f t="shared" si="43"/>
        <v>3.6435137567255063</v>
      </c>
      <c r="E156" s="9">
        <f t="shared" si="43"/>
        <v>8.0626441096979065</v>
      </c>
      <c r="F156" s="9">
        <f t="shared" si="44"/>
        <v>8.4196484788578729</v>
      </c>
      <c r="G156" s="10">
        <f t="shared" si="45"/>
        <v>8.6666666666666607</v>
      </c>
      <c r="H156" s="5">
        <f t="shared" si="45"/>
        <v>7.5</v>
      </c>
      <c r="I156">
        <f t="shared" si="46"/>
        <v>6.8753146963522305</v>
      </c>
      <c r="J156">
        <f t="shared" si="47"/>
        <v>4.3782369920514723</v>
      </c>
      <c r="K156">
        <f t="shared" si="47"/>
        <v>-5.3010369754708409</v>
      </c>
      <c r="L156">
        <f t="shared" si="48"/>
        <v>-0.11824961803115307</v>
      </c>
      <c r="M156">
        <f t="shared" si="49"/>
        <v>-32.030826937724825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0.81862449959490435</v>
      </c>
      <c r="C157" s="9">
        <f t="shared" si="42"/>
        <v>0.82800000000000062</v>
      </c>
      <c r="D157" s="9">
        <f t="shared" si="43"/>
        <v>3.6697810501846906</v>
      </c>
      <c r="E157" s="9">
        <f t="shared" si="43"/>
        <v>8.0302613329602028</v>
      </c>
      <c r="F157" s="9">
        <f t="shared" si="44"/>
        <v>8.394129611363514</v>
      </c>
      <c r="G157" s="10">
        <f t="shared" si="45"/>
        <v>8.6666666666666607</v>
      </c>
      <c r="H157" s="5">
        <f t="shared" si="45"/>
        <v>7.5</v>
      </c>
      <c r="I157">
        <f t="shared" si="46"/>
        <v>7.0241180381551969</v>
      </c>
      <c r="J157">
        <f t="shared" si="47"/>
        <v>4.3775274943432851</v>
      </c>
      <c r="K157">
        <f t="shared" si="47"/>
        <v>-5.4932219370971902</v>
      </c>
      <c r="L157">
        <f t="shared" si="48"/>
        <v>-0.12078933288832053</v>
      </c>
      <c r="M157">
        <f t="shared" si="49"/>
        <v>-32.022425255113333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0.84488749035297195</v>
      </c>
      <c r="C158" s="9">
        <f t="shared" si="42"/>
        <v>0.83400000000000063</v>
      </c>
      <c r="D158" s="9">
        <f t="shared" si="43"/>
        <v>3.6960440409427582</v>
      </c>
      <c r="E158" s="9">
        <f t="shared" si="43"/>
        <v>7.996725597683028</v>
      </c>
      <c r="F158" s="9">
        <f t="shared" si="44"/>
        <v>8.3675342530125292</v>
      </c>
      <c r="G158" s="10">
        <f t="shared" si="45"/>
        <v>8.6666666666666607</v>
      </c>
      <c r="H158" s="5">
        <f t="shared" si="45"/>
        <v>7.5</v>
      </c>
      <c r="I158">
        <f t="shared" si="46"/>
        <v>7.1749342009699149</v>
      </c>
      <c r="J158">
        <f t="shared" si="47"/>
        <v>4.3768027583459554</v>
      </c>
      <c r="K158">
        <f t="shared" si="47"/>
        <v>-5.6853564886278702</v>
      </c>
      <c r="L158">
        <f t="shared" si="48"/>
        <v>-0.12336239637980441</v>
      </c>
      <c r="M158">
        <f t="shared" si="49"/>
        <v>-32.013755355807795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0.87114608637991298</v>
      </c>
      <c r="C159" s="9">
        <f t="shared" si="42"/>
        <v>0.84000000000000064</v>
      </c>
      <c r="D159" s="9">
        <f t="shared" si="43"/>
        <v>3.7223026369696992</v>
      </c>
      <c r="E159" s="9">
        <f t="shared" si="43"/>
        <v>7.9620372111548559</v>
      </c>
      <c r="F159" s="9">
        <f t="shared" si="44"/>
        <v>8.3398630337786201</v>
      </c>
      <c r="G159" s="10">
        <f t="shared" si="45"/>
        <v>8.6666666666666607</v>
      </c>
      <c r="H159" s="5">
        <f t="shared" si="45"/>
        <v>7.5</v>
      </c>
      <c r="I159">
        <f t="shared" si="46"/>
        <v>7.3276335321566171</v>
      </c>
      <c r="J159">
        <f t="shared" si="47"/>
        <v>4.376062583967677</v>
      </c>
      <c r="K159">
        <f t="shared" si="47"/>
        <v>-5.8774390207627167</v>
      </c>
      <c r="L159">
        <f t="shared" si="48"/>
        <v>-0.12596652966158328</v>
      </c>
      <c r="M159">
        <f t="shared" si="49"/>
        <v>-32.004815811580144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0.89740019448618513</v>
      </c>
      <c r="C160" s="9">
        <f t="shared" si="42"/>
        <v>0.84600000000000064</v>
      </c>
      <c r="D160" s="9">
        <f t="shared" si="43"/>
        <v>3.7485567450759714</v>
      </c>
      <c r="E160" s="9">
        <f t="shared" si="43"/>
        <v>7.9261964903456708</v>
      </c>
      <c r="F160" s="9">
        <f t="shared" si="44"/>
        <v>8.3111165999830838</v>
      </c>
      <c r="G160" s="10">
        <f t="shared" si="45"/>
        <v>8.6666666666666607</v>
      </c>
      <c r="H160" s="5">
        <f t="shared" si="45"/>
        <v>7.5</v>
      </c>
      <c r="I160">
        <f t="shared" si="46"/>
        <v>7.4820953108013475</v>
      </c>
      <c r="J160">
        <f t="shared" si="47"/>
        <v>4.3753067847897071</v>
      </c>
      <c r="K160">
        <f t="shared" si="47"/>
        <v>-6.069467915632198</v>
      </c>
      <c r="L160">
        <f t="shared" si="48"/>
        <v>-0.12859960813688134</v>
      </c>
      <c r="M160">
        <f t="shared" si="49"/>
        <v>-31.995605379018652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0.9236497204019769</v>
      </c>
      <c r="C161" s="9">
        <f t="shared" si="42"/>
        <v>0.85200000000000065</v>
      </c>
      <c r="D161" s="9">
        <f t="shared" si="43"/>
        <v>3.7748062709917631</v>
      </c>
      <c r="E161" s="9">
        <f t="shared" si="43"/>
        <v>7.8892037619550548</v>
      </c>
      <c r="F161" s="9">
        <f t="shared" si="44"/>
        <v>8.2812956144351162</v>
      </c>
      <c r="G161" s="10">
        <f t="shared" si="45"/>
        <v>8.6666666666666607</v>
      </c>
      <c r="H161" s="5">
        <f t="shared" si="45"/>
        <v>7.5</v>
      </c>
      <c r="I161">
        <f t="shared" si="46"/>
        <v>7.6382071431312406</v>
      </c>
      <c r="J161">
        <f t="shared" si="47"/>
        <v>4.3745351871408857</v>
      </c>
      <c r="K161">
        <f t="shared" si="47"/>
        <v>-6.2614415479063101</v>
      </c>
      <c r="L161">
        <f t="shared" si="48"/>
        <v>-0.13125965101024256</v>
      </c>
      <c r="M161">
        <f t="shared" si="49"/>
        <v>-31.986122980559134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0.94989456885110402</v>
      </c>
      <c r="C162" s="9">
        <f t="shared" si="42"/>
        <v>0.85800000000000065</v>
      </c>
      <c r="D162" s="9">
        <f t="shared" si="43"/>
        <v>3.8010511194408902</v>
      </c>
      <c r="E162" s="9">
        <f t="shared" si="43"/>
        <v>7.8510593624539666</v>
      </c>
      <c r="F162" s="9">
        <f t="shared" si="44"/>
        <v>8.2504007565588076</v>
      </c>
      <c r="G162" s="10">
        <f t="shared" si="45"/>
        <v>8.6666666666666607</v>
      </c>
      <c r="H162" s="5">
        <f t="shared" si="45"/>
        <v>7.5</v>
      </c>
      <c r="I162">
        <f t="shared" si="46"/>
        <v>7.7958643836977668</v>
      </c>
      <c r="J162">
        <f t="shared" si="47"/>
        <v>4.3737476292348241</v>
      </c>
      <c r="K162">
        <f t="shared" si="47"/>
        <v>-6.4533582857896645</v>
      </c>
      <c r="L162">
        <f t="shared" si="48"/>
        <v>-0.13394481128888472</v>
      </c>
      <c r="M162">
        <f t="shared" si="49"/>
        <v>-31.97636768761144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0.97613464361990987</v>
      </c>
      <c r="C163" s="9">
        <f t="shared" si="42"/>
        <v>0.86400000000000066</v>
      </c>
      <c r="D163" s="9">
        <f t="shared" si="43"/>
        <v>3.8272911942096961</v>
      </c>
      <c r="E163" s="9">
        <f t="shared" si="43"/>
        <v>7.8117636381208513</v>
      </c>
      <c r="F163" s="9">
        <f t="shared" si="44"/>
        <v>8.2184327225077958</v>
      </c>
      <c r="G163" s="10">
        <f t="shared" si="45"/>
        <v>8.6666666666666607</v>
      </c>
      <c r="H163" s="5">
        <f t="shared" si="45"/>
        <v>7.5</v>
      </c>
      <c r="I163">
        <f t="shared" si="46"/>
        <v>7.9549695854185725</v>
      </c>
      <c r="J163">
        <f t="shared" si="47"/>
        <v>4.372943960367091</v>
      </c>
      <c r="K163">
        <f t="shared" si="47"/>
        <v>-6.6452164919153329</v>
      </c>
      <c r="L163">
        <f t="shared" si="48"/>
        <v>-0.13665336628431654</v>
      </c>
      <c r="M163">
        <f t="shared" si="49"/>
        <v>-31.966338705563459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1.0023698476215195</v>
      </c>
      <c r="C164" s="9">
        <f t="shared" si="42"/>
        <v>0.87000000000000066</v>
      </c>
      <c r="D164" s="9">
        <f t="shared" si="43"/>
        <v>3.8535263982113057</v>
      </c>
      <c r="E164" s="9">
        <f t="shared" si="43"/>
        <v>7.7713169450726589</v>
      </c>
      <c r="F164" s="9">
        <f t="shared" si="44"/>
        <v>8.1853922252686004</v>
      </c>
      <c r="G164" s="10">
        <f t="shared" si="45"/>
        <v>8.6666666666666607</v>
      </c>
      <c r="H164" s="5">
        <f t="shared" si="45"/>
        <v>7.5</v>
      </c>
      <c r="I164">
        <f t="shared" si="46"/>
        <v>8.1154319802489585</v>
      </c>
      <c r="J164">
        <f t="shared" si="47"/>
        <v>4.3721240401693855</v>
      </c>
      <c r="K164">
        <f t="shared" si="47"/>
        <v>-6.8370145241487137</v>
      </c>
      <c r="L164">
        <f t="shared" si="48"/>
        <v>-0.13938370864446664</v>
      </c>
      <c r="M164">
        <f t="shared" si="49"/>
        <v>-31.956035360461772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1.02860008295578</v>
      </c>
      <c r="C165" s="9">
        <f t="shared" si="42"/>
        <v>0.87600000000000067</v>
      </c>
      <c r="D165" s="9">
        <f t="shared" ref="D165:E180" si="51">D164+$C$7*(J164+J165)/2</f>
        <v>3.8797566335455662</v>
      </c>
      <c r="E165" s="9">
        <f t="shared" si="51"/>
        <v>7.7297196492912787</v>
      </c>
      <c r="F165" s="9">
        <f t="shared" si="44"/>
        <v>8.1512799947536223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8.2771669912396533</v>
      </c>
      <c r="J165">
        <f t="shared" si="47"/>
        <v>4.3712877379175188</v>
      </c>
      <c r="K165">
        <f t="shared" si="47"/>
        <v>-7.0287507363114843</v>
      </c>
      <c r="L165">
        <f t="shared" si="48"/>
        <v>-0.14213433792910332</v>
      </c>
      <c r="M165">
        <f t="shared" si="49"/>
        <v>-31.945457087185417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1.0548252509652025</v>
      </c>
      <c r="C166" s="9">
        <f t="shared" si="42"/>
        <v>0.88200000000000067</v>
      </c>
      <c r="D166" s="9">
        <f t="shared" si="51"/>
        <v>3.9059818015549888</v>
      </c>
      <c r="E166" s="9">
        <f t="shared" si="51"/>
        <v>7.6869721266458404</v>
      </c>
      <c r="F166" s="9">
        <f t="shared" si="44"/>
        <v>8.116096777884497</v>
      </c>
      <c r="G166" s="10">
        <f t="shared" si="52"/>
        <v>8.6666666666666607</v>
      </c>
      <c r="H166" s="5">
        <f t="shared" si="52"/>
        <v>7.5</v>
      </c>
      <c r="I166">
        <f t="shared" si="46"/>
        <v>8.440095775972555</v>
      </c>
      <c r="J166">
        <f t="shared" si="47"/>
        <v>4.3704349318899443</v>
      </c>
      <c r="K166">
        <f t="shared" si="47"/>
        <v>-7.2204234788345971</v>
      </c>
      <c r="L166">
        <f t="shared" si="48"/>
        <v>-0.1449038527281572</v>
      </c>
      <c r="M166">
        <f t="shared" si="49"/>
        <v>-31.934603418946331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1.0810452522871929</v>
      </c>
      <c r="C167" s="9">
        <f t="shared" si="42"/>
        <v>0.88800000000000068</v>
      </c>
      <c r="D167" s="9">
        <f t="shared" si="51"/>
        <v>3.9322018028769792</v>
      </c>
      <c r="E167" s="9">
        <f t="shared" si="51"/>
        <v>7.6430747629112918</v>
      </c>
      <c r="F167" s="9">
        <f t="shared" si="44"/>
        <v>8.0798433386666915</v>
      </c>
      <c r="G167" s="10">
        <f t="shared" si="52"/>
        <v>8.6666666666666607</v>
      </c>
      <c r="H167" s="5">
        <f t="shared" si="52"/>
        <v>7.5</v>
      </c>
      <c r="I167">
        <f t="shared" si="46"/>
        <v>8.6041448008020911</v>
      </c>
      <c r="J167">
        <f t="shared" si="47"/>
        <v>4.369565508773575</v>
      </c>
      <c r="K167">
        <f t="shared" si="47"/>
        <v>-7.4120310993482752</v>
      </c>
      <c r="L167">
        <f t="shared" si="48"/>
        <v>-0.14769094331285557</v>
      </c>
      <c r="M167">
        <f t="shared" si="49"/>
        <v>-31.923473977966697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1.107259986902855</v>
      </c>
      <c r="C168" s="9">
        <f t="shared" si="42"/>
        <v>0.89400000000000068</v>
      </c>
      <c r="D168" s="9">
        <f t="shared" si="51"/>
        <v>3.9584165374926412</v>
      </c>
      <c r="E168" s="9">
        <f t="shared" si="51"/>
        <v>7.5980279537835989</v>
      </c>
      <c r="F168" s="9">
        <f t="shared" si="44"/>
        <v>8.0425204582558756</v>
      </c>
      <c r="G168" s="10">
        <f t="shared" si="52"/>
        <v>8.6666666666666607</v>
      </c>
      <c r="H168" s="5">
        <f t="shared" si="52"/>
        <v>7.5</v>
      </c>
      <c r="I168">
        <f t="shared" si="46"/>
        <v>8.7692454449261596</v>
      </c>
      <c r="J168">
        <f t="shared" si="47"/>
        <v>4.3686793631136975</v>
      </c>
      <c r="K168">
        <f t="shared" si="47"/>
        <v>-7.6035719432160755</v>
      </c>
      <c r="L168">
        <f t="shared" si="48"/>
        <v>-0.15049438480263896</v>
      </c>
      <c r="M168">
        <f t="shared" si="49"/>
        <v>-31.9120684671989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1.1334693541826106</v>
      </c>
      <c r="C169" s="9">
        <f t="shared" si="42"/>
        <v>0.90000000000000069</v>
      </c>
      <c r="D169" s="9">
        <f t="shared" si="51"/>
        <v>3.9846259047723969</v>
      </c>
      <c r="E169" s="9">
        <f t="shared" si="51"/>
        <v>7.5518321048918926</v>
      </c>
      <c r="F169" s="9">
        <f t="shared" si="44"/>
        <v>8.0041289350167908</v>
      </c>
      <c r="G169" s="10">
        <f t="shared" si="52"/>
        <v>8.6666666666666607</v>
      </c>
      <c r="H169" s="5">
        <f t="shared" si="52"/>
        <v>7.5</v>
      </c>
      <c r="I169">
        <f t="shared" si="46"/>
        <v>8.9353336330331565</v>
      </c>
      <c r="J169">
        <f t="shared" si="47"/>
        <v>4.3677763968048815</v>
      </c>
      <c r="K169">
        <f t="shared" si="47"/>
        <v>-7.7950443540192689</v>
      </c>
      <c r="L169">
        <f t="shared" si="48"/>
        <v>-0.1533130308260674</v>
      </c>
      <c r="M169">
        <f t="shared" si="49"/>
        <v>-31.900386662968245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1.1596732529288851</v>
      </c>
      <c r="C170" s="9">
        <f t="shared" si="42"/>
        <v>0.90600000000000069</v>
      </c>
      <c r="D170" s="9">
        <f t="shared" si="51"/>
        <v>4.0108298035186714</v>
      </c>
      <c r="E170" s="9">
        <f t="shared" si="51"/>
        <v>7.5044876318078435</v>
      </c>
      <c r="F170" s="9">
        <f t="shared" si="44"/>
        <v>7.9646695845751152</v>
      </c>
      <c r="G170" s="10">
        <f t="shared" si="52"/>
        <v>8.6666666666666607</v>
      </c>
      <c r="H170" s="5">
        <f t="shared" si="52"/>
        <v>7.5</v>
      </c>
      <c r="I170">
        <f t="shared" si="46"/>
        <v>9.1023494950925894</v>
      </c>
      <c r="J170">
        <f t="shared" si="47"/>
        <v>4.3668565186199251</v>
      </c>
      <c r="K170">
        <f t="shared" si="47"/>
        <v>-7.9864466739970785</v>
      </c>
      <c r="L170">
        <f t="shared" si="48"/>
        <v>-0.15614580765085648</v>
      </c>
      <c r="M170">
        <f t="shared" si="49"/>
        <v>-31.888428408431913</v>
      </c>
      <c r="S170">
        <f t="shared" si="38"/>
        <v>1</v>
      </c>
      <c r="T170" t="b">
        <f t="shared" si="39"/>
        <v>0</v>
      </c>
      <c r="U170" t="b">
        <f t="shared" si="40"/>
        <v>1</v>
      </c>
    </row>
    <row r="171" spans="1:21" x14ac:dyDescent="0.2">
      <c r="A171">
        <f t="shared" si="50"/>
        <v>100</v>
      </c>
      <c r="B171">
        <f t="shared" si="41"/>
        <v>1.1858715814160665</v>
      </c>
      <c r="C171" s="9">
        <f t="shared" si="42"/>
        <v>0.9120000000000007</v>
      </c>
      <c r="D171" s="9">
        <f t="shared" si="51"/>
        <v>4.0370281320058528</v>
      </c>
      <c r="E171" s="9">
        <f t="shared" si="51"/>
        <v>7.4559949600525091</v>
      </c>
      <c r="F171" s="9">
        <f t="shared" si="44"/>
        <v>7.9241432398628442</v>
      </c>
      <c r="G171" s="10">
        <f t="shared" si="52"/>
        <v>8.6666666666666607</v>
      </c>
      <c r="H171" s="5">
        <f t="shared" si="52"/>
        <v>7.5</v>
      </c>
      <c r="I171">
        <f t="shared" si="46"/>
        <v>9.270237051753206</v>
      </c>
      <c r="J171">
        <f t="shared" si="47"/>
        <v>4.3659196437740198</v>
      </c>
      <c r="K171">
        <f t="shared" si="47"/>
        <v>-8.17777724444767</v>
      </c>
      <c r="L171">
        <f t="shared" si="48"/>
        <v>-0.15899170875641633</v>
      </c>
      <c r="M171">
        <f t="shared" si="49"/>
        <v>-31.876193607759543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1.2120642374279531</v>
      </c>
      <c r="C172" s="9">
        <f t="shared" si="42"/>
        <v>0.9180000000000007</v>
      </c>
      <c r="D172" s="9">
        <f t="shared" si="51"/>
        <v>4.0632207880177393</v>
      </c>
      <c r="E172" s="9">
        <f t="shared" si="51"/>
        <v>7.4063545251008831</v>
      </c>
      <c r="F172" s="9">
        <f t="shared" si="44"/>
        <v>7.8825507511576491</v>
      </c>
      <c r="G172" s="10">
        <f t="shared" si="52"/>
        <v>8.6666666666666607</v>
      </c>
      <c r="H172" s="5">
        <f t="shared" si="52"/>
        <v>7.5</v>
      </c>
      <c r="I172">
        <f t="shared" si="46"/>
        <v>9.4389439237664945</v>
      </c>
      <c r="J172">
        <f t="shared" si="47"/>
        <v>4.3649656935214809</v>
      </c>
      <c r="K172">
        <f t="shared" si="47"/>
        <v>-8.3690344060942277</v>
      </c>
      <c r="L172">
        <f t="shared" si="48"/>
        <v>-0.16184978982148723</v>
      </c>
      <c r="M172">
        <f t="shared" si="49"/>
        <v>-31.863682220951805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1.2382511182928648</v>
      </c>
      <c r="C173" s="9">
        <f t="shared" si="42"/>
        <v>0.92400000000000071</v>
      </c>
      <c r="D173" s="9">
        <f t="shared" si="51"/>
        <v>4.0894076688826511</v>
      </c>
      <c r="E173" s="9">
        <f t="shared" si="51"/>
        <v>7.355566772384341</v>
      </c>
      <c r="F173" s="9">
        <f t="shared" si="44"/>
        <v>7.8398929861166531</v>
      </c>
      <c r="G173" s="10">
        <f t="shared" si="52"/>
        <v>8.6666666666666607</v>
      </c>
      <c r="H173" s="5">
        <f t="shared" si="52"/>
        <v>7.5</v>
      </c>
      <c r="I173">
        <f t="shared" si="46"/>
        <v>9.6084210638498089</v>
      </c>
      <c r="J173">
        <f t="shared" si="47"/>
        <v>4.363994594782552</v>
      </c>
      <c r="K173">
        <f t="shared" si="47"/>
        <v>-8.5602164994199388</v>
      </c>
      <c r="L173">
        <f t="shared" si="48"/>
        <v>-0.16471916409942022</v>
      </c>
      <c r="M173">
        <f t="shared" si="49"/>
        <v>-31.850894259222891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1.2644321209166063</v>
      </c>
      <c r="C174" s="9">
        <f t="shared" si="42"/>
        <v>0.93000000000000071</v>
      </c>
      <c r="D174" s="9">
        <f t="shared" si="51"/>
        <v>4.1155886715063925</v>
      </c>
      <c r="E174" s="9">
        <f t="shared" si="51"/>
        <v>7.3036321572911556</v>
      </c>
      <c r="F174" s="9">
        <f t="shared" si="44"/>
        <v>7.7961708298049226</v>
      </c>
      <c r="G174" s="10">
        <f t="shared" si="52"/>
        <v>8.6666666666666607</v>
      </c>
      <c r="H174" s="5">
        <f t="shared" si="52"/>
        <v>7.5</v>
      </c>
      <c r="I174">
        <f t="shared" si="46"/>
        <v>9.7786225094310062</v>
      </c>
      <c r="J174">
        <f t="shared" si="47"/>
        <v>4.3630062797979559</v>
      </c>
      <c r="K174">
        <f t="shared" si="47"/>
        <v>-8.7513218649752762</v>
      </c>
      <c r="L174">
        <f t="shared" si="48"/>
        <v>-0.16759899815413856</v>
      </c>
      <c r="M174">
        <f t="shared" si="49"/>
        <v>-31.837829780881684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1.2906071418134268</v>
      </c>
      <c r="C175" s="9">
        <f t="shared" si="42"/>
        <v>0.93600000000000072</v>
      </c>
      <c r="D175" s="9">
        <f t="shared" si="51"/>
        <v>4.1417636924032131</v>
      </c>
      <c r="E175" s="9">
        <f t="shared" si="51"/>
        <v>7.2505511451652485</v>
      </c>
      <c r="F175" s="9">
        <f t="shared" si="44"/>
        <v>7.7513851847191324</v>
      </c>
      <c r="G175" s="10">
        <f t="shared" si="52"/>
        <v>8.6666666666666607</v>
      </c>
      <c r="H175" s="5">
        <f t="shared" si="52"/>
        <v>7.5</v>
      </c>
      <c r="I175">
        <f t="shared" si="46"/>
        <v>9.9495051547660367</v>
      </c>
      <c r="J175">
        <f t="shared" si="47"/>
        <v>4.362000685809031</v>
      </c>
      <c r="K175">
        <f t="shared" si="47"/>
        <v>-8.9423488436605663</v>
      </c>
      <c r="L175">
        <f t="shared" si="48"/>
        <v>-0.17048850793068415</v>
      </c>
      <c r="M175">
        <f t="shared" si="49"/>
        <v>-31.824488887653946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1.3167760771351387</v>
      </c>
      <c r="C176" s="9">
        <f t="shared" si="42"/>
        <v>0.94200000000000073</v>
      </c>
      <c r="D176" s="9">
        <f t="shared" si="51"/>
        <v>4.1679326277249249</v>
      </c>
      <c r="E176" s="9">
        <f t="shared" si="51"/>
        <v>7.196324211303307</v>
      </c>
      <c r="F176" s="9">
        <f t="shared" si="44"/>
        <v>7.7055369708066523</v>
      </c>
      <c r="G176" s="10">
        <f t="shared" si="52"/>
        <v>8.6666666666666607</v>
      </c>
      <c r="H176" s="5">
        <f t="shared" si="52"/>
        <v>7.5</v>
      </c>
      <c r="I176">
        <f t="shared" si="46"/>
        <v>10.121028540985519</v>
      </c>
      <c r="J176">
        <f t="shared" si="47"/>
        <v>4.3609777547614472</v>
      </c>
      <c r="K176">
        <f t="shared" si="47"/>
        <v>-9.1332957769864898</v>
      </c>
      <c r="L176">
        <f t="shared" si="48"/>
        <v>-0.17338695513537639</v>
      </c>
      <c r="M176">
        <f t="shared" si="49"/>
        <v>-31.810871721394712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1.3429388226985153</v>
      </c>
      <c r="C177" s="9">
        <f t="shared" si="42"/>
        <v>0.94800000000000073</v>
      </c>
      <c r="D177" s="9">
        <f t="shared" si="51"/>
        <v>4.1940953732883015</v>
      </c>
      <c r="E177" s="9">
        <f t="shared" si="51"/>
        <v>7.1409518409504029</v>
      </c>
      <c r="F177" s="9">
        <f t="shared" si="44"/>
        <v>7.6586271254803355</v>
      </c>
      <c r="G177" s="10">
        <f t="shared" si="52"/>
        <v>8.6666666666666607</v>
      </c>
      <c r="H177" s="5">
        <f t="shared" si="52"/>
        <v>7.5</v>
      </c>
      <c r="I177">
        <f t="shared" si="46"/>
        <v>10.293154662700479</v>
      </c>
      <c r="J177">
        <f t="shared" si="47"/>
        <v>4.3599374330306349</v>
      </c>
      <c r="K177">
        <f t="shared" si="47"/>
        <v>-9.3241610073148582</v>
      </c>
      <c r="L177">
        <f t="shared" si="48"/>
        <v>-0.17629364390189844</v>
      </c>
      <c r="M177">
        <f t="shared" si="49"/>
        <v>-31.796978461146193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1.3690952740111091</v>
      </c>
      <c r="C178" s="9">
        <f t="shared" si="42"/>
        <v>0.95400000000000074</v>
      </c>
      <c r="D178" s="9">
        <f t="shared" si="51"/>
        <v>4.2202518246008953</v>
      </c>
      <c r="E178" s="9">
        <f t="shared" si="51"/>
        <v>7.0844345292942128</v>
      </c>
      <c r="F178" s="9">
        <f t="shared" si="44"/>
        <v>7.6106566036293044</v>
      </c>
      <c r="G178" s="10">
        <f t="shared" si="52"/>
        <v>8.6666666666666607</v>
      </c>
      <c r="H178" s="5">
        <f t="shared" si="52"/>
        <v>7.5</v>
      </c>
      <c r="I178">
        <f t="shared" si="46"/>
        <v>10.465847789876996</v>
      </c>
      <c r="J178">
        <f t="shared" si="47"/>
        <v>4.3588796711672231</v>
      </c>
      <c r="K178">
        <f t="shared" si="47"/>
        <v>-9.5149428780817349</v>
      </c>
      <c r="L178">
        <f t="shared" si="48"/>
        <v>-0.17920791772100725</v>
      </c>
      <c r="M178">
        <f t="shared" si="49"/>
        <v>-31.78280932050167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1.3952453262955937</v>
      </c>
      <c r="C179" s="9">
        <f t="shared" si="42"/>
        <v>0.96000000000000074</v>
      </c>
      <c r="D179" s="9">
        <f t="shared" si="51"/>
        <v>4.24640187688538</v>
      </c>
      <c r="E179" s="9">
        <f t="shared" si="51"/>
        <v>7.0267727814579537</v>
      </c>
      <c r="F179" s="9">
        <f t="shared" si="44"/>
        <v>7.5616263776259727</v>
      </c>
      <c r="G179" s="10">
        <f t="shared" si="52"/>
        <v>8.6666666666666607</v>
      </c>
      <c r="H179" s="5">
        <f t="shared" si="52"/>
        <v>7.5</v>
      </c>
      <c r="I179">
        <f t="shared" si="46"/>
        <v>10.63907430377146</v>
      </c>
      <c r="J179">
        <f t="shared" si="47"/>
        <v>4.3578044236608973</v>
      </c>
      <c r="K179">
        <f t="shared" si="47"/>
        <v>-9.7056397340047447</v>
      </c>
      <c r="L179">
        <f t="shared" si="48"/>
        <v>-0.18212915661298229</v>
      </c>
      <c r="M179">
        <f t="shared" si="49"/>
        <v>-31.768364545240708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1.4213888745127403</v>
      </c>
      <c r="C180" s="9">
        <f t="shared" si="42"/>
        <v>0.96600000000000075</v>
      </c>
      <c r="D180" s="9">
        <f t="shared" si="51"/>
        <v>4.2725454251025266</v>
      </c>
      <c r="E180" s="9">
        <f t="shared" si="51"/>
        <v>6.9679671124921105</v>
      </c>
      <c r="F180" s="9">
        <f t="shared" si="44"/>
        <v>7.5115374373295056</v>
      </c>
      <c r="G180" s="10">
        <f t="shared" si="52"/>
        <v>8.6666666666666607</v>
      </c>
      <c r="H180" s="5">
        <f t="shared" si="52"/>
        <v>7.5</v>
      </c>
      <c r="I180">
        <f t="shared" si="46"/>
        <v>10.812802545800148</v>
      </c>
      <c r="J180">
        <f t="shared" si="47"/>
        <v>4.3567116487212196</v>
      </c>
      <c r="K180">
        <f t="shared" si="47"/>
        <v>-9.8962499212761887</v>
      </c>
      <c r="L180">
        <f t="shared" si="48"/>
        <v>-0.18505677452335023</v>
      </c>
      <c r="M180">
        <f t="shared" si="49"/>
        <v>-31.753644411204981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1.4475258133831264</v>
      </c>
      <c r="C181" s="9">
        <f t="shared" si="42"/>
        <v>0.97200000000000075</v>
      </c>
      <c r="D181" s="9">
        <f t="shared" ref="D181:E196" si="53">D180+$C$7*(J180+J181)/2</f>
        <v>4.2986823639729126</v>
      </c>
      <c r="E181" s="9">
        <f t="shared" si="53"/>
        <v>6.9080180473650517</v>
      </c>
      <c r="F181" s="9">
        <f t="shared" si="44"/>
        <v>7.460390790085909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10.987002678297351</v>
      </c>
      <c r="J181">
        <f t="shared" si="47"/>
        <v>4.3556013080740792</v>
      </c>
      <c r="K181">
        <f t="shared" si="47"/>
        <v>-10.086771787743418</v>
      </c>
      <c r="L181">
        <f t="shared" si="48"/>
        <v>-0.18799021692381551</v>
      </c>
      <c r="M181">
        <f t="shared" si="49"/>
        <v>-31.738649222387767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1.4736560374076659</v>
      </c>
      <c r="C182" s="9">
        <f t="shared" si="42"/>
        <v>0.97800000000000076</v>
      </c>
      <c r="D182" s="9">
        <f t="shared" si="53"/>
        <v>4.3248125879974522</v>
      </c>
      <c r="E182" s="9">
        <f t="shared" si="53"/>
        <v>6.8469261209525882</v>
      </c>
      <c r="F182" s="9">
        <f t="shared" si="44"/>
        <v>7.408187460724986</v>
      </c>
      <c r="G182" s="10">
        <f t="shared" si="54"/>
        <v>8.6666666666666607</v>
      </c>
      <c r="H182" s="5">
        <f t="shared" si="54"/>
        <v>7.5</v>
      </c>
      <c r="I182">
        <f t="shared" si="46"/>
        <v>11.161646556194032</v>
      </c>
      <c r="J182">
        <f t="shared" si="47"/>
        <v>4.3544733667725364</v>
      </c>
      <c r="K182">
        <f t="shared" si="47"/>
        <v>-10.277203683077744</v>
      </c>
      <c r="L182">
        <f t="shared" si="48"/>
        <v>-0.19092895860167272</v>
      </c>
      <c r="M182">
        <f t="shared" si="49"/>
        <v>-31.723379309213303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1.4997794408870466</v>
      </c>
      <c r="C183" s="9">
        <f t="shared" si="42"/>
        <v>0.98400000000000076</v>
      </c>
      <c r="D183" s="9">
        <f t="shared" si="53"/>
        <v>4.3509359914768329</v>
      </c>
      <c r="E183" s="9">
        <f t="shared" si="53"/>
        <v>6.7846918780265559</v>
      </c>
      <c r="F183" s="9">
        <f t="shared" si="44"/>
        <v>7.3549284915542552</v>
      </c>
      <c r="G183" s="10">
        <f t="shared" si="54"/>
        <v>8.6666666666666607</v>
      </c>
      <c r="H183" s="5">
        <f t="shared" si="54"/>
        <v>7.5</v>
      </c>
      <c r="I183">
        <f t="shared" si="46"/>
        <v>11.336707608723252</v>
      </c>
      <c r="J183">
        <f t="shared" si="47"/>
        <v>4.3533277930209264</v>
      </c>
      <c r="K183">
        <f t="shared" si="47"/>
        <v>-10.467543958933023</v>
      </c>
      <c r="L183">
        <f t="shared" si="48"/>
        <v>-0.19387250162226091</v>
      </c>
      <c r="M183">
        <f t="shared" si="49"/>
        <v>-31.707835026984935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1.5258959179401432</v>
      </c>
      <c r="C184" s="9">
        <f t="shared" si="42"/>
        <v>0.99000000000000077</v>
      </c>
      <c r="D184" s="9">
        <f t="shared" si="53"/>
        <v>4.3770524685299295</v>
      </c>
      <c r="E184" s="9">
        <f t="shared" si="53"/>
        <v>6.7213158732424718</v>
      </c>
      <c r="F184" s="9">
        <f t="shared" si="44"/>
        <v>7.3006149423500846</v>
      </c>
      <c r="G184" s="10">
        <f t="shared" si="54"/>
        <v>8.6666666666666607</v>
      </c>
      <c r="H184" s="5">
        <f t="shared" si="54"/>
        <v>7.5</v>
      </c>
      <c r="I184">
        <f t="shared" si="46"/>
        <v>11.512160730329049</v>
      </c>
      <c r="J184">
        <f t="shared" si="47"/>
        <v>4.352164558011193</v>
      </c>
      <c r="K184">
        <f t="shared" si="47"/>
        <v>-10.657790969094933</v>
      </c>
      <c r="L184">
        <f t="shared" si="48"/>
        <v>-0.19682037345023934</v>
      </c>
      <c r="M184">
        <f t="shared" si="49"/>
        <v>-31.692016754483561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1.5520053625214882</v>
      </c>
      <c r="C185" s="9">
        <f t="shared" si="42"/>
        <v>0.99600000000000077</v>
      </c>
      <c r="D185" s="9">
        <f t="shared" si="53"/>
        <v>4.4031619131112745</v>
      </c>
      <c r="E185" s="9">
        <f t="shared" si="53"/>
        <v>6.6567986711263218</v>
      </c>
      <c r="F185" s="9">
        <f t="shared" si="44"/>
        <v>7.2452478903460547</v>
      </c>
      <c r="G185" s="10">
        <f t="shared" si="54"/>
        <v>8.6666666666666607</v>
      </c>
      <c r="H185" s="5">
        <f t="shared" si="54"/>
        <v>7.5</v>
      </c>
      <c r="I185">
        <f t="shared" si="46"/>
        <v>11.687982180021452</v>
      </c>
      <c r="J185">
        <f t="shared" si="47"/>
        <v>4.3509836357704916</v>
      </c>
      <c r="K185">
        <f t="shared" si="47"/>
        <v>-10.847943069621834</v>
      </c>
      <c r="L185">
        <f t="shared" si="48"/>
        <v>-0.19977212521660426</v>
      </c>
      <c r="M185">
        <f t="shared" si="49"/>
        <v>-31.675924892699964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1.5781076684378577</v>
      </c>
      <c r="C186" s="9">
        <f t="shared" si="42"/>
        <v>1.0020000000000007</v>
      </c>
      <c r="D186" s="9">
        <f t="shared" si="53"/>
        <v>4.4292642190276439</v>
      </c>
      <c r="E186" s="9">
        <f t="shared" si="53"/>
        <v>6.5911408460605223</v>
      </c>
      <c r="F186" s="9">
        <f t="shared" si="44"/>
        <v>7.1888284302188188</v>
      </c>
      <c r="G186" s="10">
        <f t="shared" si="54"/>
        <v>8.6666666666666607</v>
      </c>
      <c r="H186" s="5">
        <f t="shared" si="54"/>
        <v>7.5</v>
      </c>
      <c r="I186">
        <f t="shared" si="46"/>
        <v>11.864149488482168</v>
      </c>
      <c r="J186">
        <f t="shared" si="47"/>
        <v>4.3497850030191918</v>
      </c>
      <c r="K186">
        <f t="shared" si="47"/>
        <v>-11.037998618978035</v>
      </c>
      <c r="L186">
        <f t="shared" si="48"/>
        <v>-0.20272733011943642</v>
      </c>
      <c r="M186">
        <f t="shared" si="49"/>
        <v>-31.659559863686539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1.6042027293640309</v>
      </c>
      <c r="C187" s="9">
        <f t="shared" si="42"/>
        <v>1.0080000000000007</v>
      </c>
      <c r="D187" s="9">
        <f t="shared" si="53"/>
        <v>4.4553592799538171</v>
      </c>
      <c r="E187" s="9">
        <f t="shared" si="53"/>
        <v>6.5243429822691077</v>
      </c>
      <c r="F187" s="9">
        <f t="shared" si="44"/>
        <v>7.1313576740714941</v>
      </c>
      <c r="G187" s="10">
        <f t="shared" si="54"/>
        <v>8.6666666666666607</v>
      </c>
      <c r="H187" s="5">
        <f t="shared" si="54"/>
        <v>7.5</v>
      </c>
      <c r="I187">
        <f t="shared" si="46"/>
        <v>12.040641372282925</v>
      </c>
      <c r="J187">
        <f t="shared" si="47"/>
        <v>4.3485686390384748</v>
      </c>
      <c r="K187">
        <f t="shared" si="47"/>
        <v>-11.227955978160153</v>
      </c>
      <c r="L187">
        <f t="shared" si="48"/>
        <v>-0.20568558194736203</v>
      </c>
      <c r="M187">
        <f t="shared" si="49"/>
        <v>-31.642922109515585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1.6302904388577866</v>
      </c>
      <c r="C188" s="9">
        <f t="shared" si="42"/>
        <v>1.0140000000000007</v>
      </c>
      <c r="D188" s="9">
        <f t="shared" si="53"/>
        <v>4.4814469894475728</v>
      </c>
      <c r="E188" s="9">
        <f t="shared" si="53"/>
        <v>6.4564056738021751</v>
      </c>
      <c r="F188" s="9">
        <f t="shared" si="44"/>
        <v>7.0728367514147275</v>
      </c>
      <c r="G188" s="10">
        <f t="shared" si="54"/>
        <v>8.6666666666666607</v>
      </c>
      <c r="H188" s="5">
        <f t="shared" si="54"/>
        <v>7.5</v>
      </c>
      <c r="I188">
        <f t="shared" si="46"/>
        <v>12.217437654631679</v>
      </c>
      <c r="J188">
        <f t="shared" si="47"/>
        <v>4.347334525546791</v>
      </c>
      <c r="K188">
        <f t="shared" si="47"/>
        <v>-11.417813510817247</v>
      </c>
      <c r="L188">
        <f t="shared" si="48"/>
        <v>-0.20864649371562893</v>
      </c>
      <c r="M188">
        <f t="shared" si="49"/>
        <v>-31.626012091332832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1.6563706903741804</v>
      </c>
      <c r="C189" s="9">
        <f t="shared" si="42"/>
        <v>1.0200000000000007</v>
      </c>
      <c r="D189" s="9">
        <f t="shared" si="53"/>
        <v>4.5075272409639666</v>
      </c>
      <c r="E189" s="9">
        <f t="shared" si="53"/>
        <v>6.387329524519628</v>
      </c>
      <c r="F189" s="9">
        <f t="shared" si="44"/>
        <v>7.0132668091455352</v>
      </c>
      <c r="G189" s="10">
        <f t="shared" si="54"/>
        <v>8.6666666666666607</v>
      </c>
      <c r="H189" s="5">
        <f t="shared" si="54"/>
        <v>7.5</v>
      </c>
      <c r="I189">
        <f t="shared" si="46"/>
        <v>12.394519192111039</v>
      </c>
      <c r="J189">
        <f t="shared" si="47"/>
        <v>4.3460826465844971</v>
      </c>
      <c r="K189">
        <f t="shared" si="47"/>
        <v>-11.607569583365244</v>
      </c>
      <c r="L189">
        <f t="shared" si="48"/>
        <v>-0.2116096964055503</v>
      </c>
      <c r="M189">
        <f t="shared" si="49"/>
        <v>-31.608830288496112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1.6824433772791525</v>
      </c>
      <c r="C190" s="9">
        <f t="shared" si="42"/>
        <v>1.0260000000000007</v>
      </c>
      <c r="D190" s="9">
        <f t="shared" si="53"/>
        <v>4.5335999278689387</v>
      </c>
      <c r="E190" s="9">
        <f t="shared" si="53"/>
        <v>6.3171151480742438</v>
      </c>
      <c r="F190" s="9">
        <f t="shared" si="44"/>
        <v>6.9526490115240245</v>
      </c>
      <c r="G190" s="10">
        <f t="shared" si="54"/>
        <v>8.6666666666666607</v>
      </c>
      <c r="H190" s="5">
        <f t="shared" si="54"/>
        <v>7.5</v>
      </c>
      <c r="I190">
        <f t="shared" si="46"/>
        <v>12.571867806918648</v>
      </c>
      <c r="J190">
        <f t="shared" si="47"/>
        <v>4.3448129884060638</v>
      </c>
      <c r="K190">
        <f t="shared" si="47"/>
        <v>-11.79722256509622</v>
      </c>
      <c r="L190">
        <f t="shared" si="48"/>
        <v>-0.21457483779885142</v>
      </c>
      <c r="M190">
        <f t="shared" si="49"/>
        <v>-31.591377197790248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1.7085083928625084</v>
      </c>
      <c r="C191" s="9">
        <f t="shared" si="42"/>
        <v>1.0320000000000007</v>
      </c>
      <c r="D191" s="9">
        <f t="shared" si="53"/>
        <v>4.5596649434522947</v>
      </c>
      <c r="E191" s="9">
        <f t="shared" si="53"/>
        <v>6.2457631678941059</v>
      </c>
      <c r="F191" s="9">
        <f t="shared" si="44"/>
        <v>6.8909845401480618</v>
      </c>
      <c r="G191" s="10">
        <f t="shared" si="54"/>
        <v>8.6666666666666607</v>
      </c>
      <c r="H191" s="5">
        <f t="shared" si="54"/>
        <v>7.5</v>
      </c>
      <c r="I191">
        <f t="shared" si="46"/>
        <v>12.749466224160734</v>
      </c>
      <c r="J191">
        <f t="shared" si="47"/>
        <v>4.3435255393792707</v>
      </c>
      <c r="K191">
        <f t="shared" si="47"/>
        <v>-11.986770828282962</v>
      </c>
      <c r="L191">
        <f t="shared" si="48"/>
        <v>-0.21754158139917174</v>
      </c>
      <c r="M191">
        <f t="shared" si="49"/>
        <v>-31.573653332710279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1.734565630350319</v>
      </c>
      <c r="C192" s="9">
        <f t="shared" si="42"/>
        <v>1.0380000000000007</v>
      </c>
      <c r="D192" s="9">
        <f t="shared" si="53"/>
        <v>4.5857221809401052</v>
      </c>
      <c r="E192" s="9">
        <f t="shared" si="53"/>
        <v>6.173274217164419</v>
      </c>
      <c r="F192" s="9">
        <f t="shared" si="44"/>
        <v>6.8282745939260119</v>
      </c>
      <c r="G192" s="10">
        <f t="shared" si="54"/>
        <v>8.6666666666666607</v>
      </c>
      <c r="H192" s="5">
        <f t="shared" si="54"/>
        <v>7.5</v>
      </c>
      <c r="I192">
        <f t="shared" si="46"/>
        <v>12.927298013788398</v>
      </c>
      <c r="J192">
        <f t="shared" si="47"/>
        <v>4.3422202898908759</v>
      </c>
      <c r="K192">
        <f t="shared" si="47"/>
        <v>-12.176212748279223</v>
      </c>
      <c r="L192">
        <f t="shared" si="48"/>
        <v>-0.22050960543363773</v>
      </c>
      <c r="M192">
        <f t="shared" si="49"/>
        <v>-31.555659222805907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1.7606149829167665</v>
      </c>
      <c r="C193" s="9">
        <f t="shared" si="42"/>
        <v>1.0440000000000007</v>
      </c>
      <c r="D193" s="9">
        <f t="shared" si="53"/>
        <v>4.6117715335065528</v>
      </c>
      <c r="E193" s="9">
        <f t="shared" si="53"/>
        <v>6.0996489388087332</v>
      </c>
      <c r="F193" s="9">
        <f t="shared" si="44"/>
        <v>6.7645203890475871</v>
      </c>
      <c r="G193" s="10">
        <f t="shared" si="54"/>
        <v>8.6666666666666607</v>
      </c>
      <c r="H193" s="5">
        <f t="shared" si="54"/>
        <v>7.5</v>
      </c>
      <c r="I193">
        <f t="shared" si="46"/>
        <v>13.105347536801055</v>
      </c>
      <c r="J193">
        <f t="shared" si="47"/>
        <v>4.340897232258274</v>
      </c>
      <c r="K193">
        <f t="shared" si="47"/>
        <v>-12.365546703616058</v>
      </c>
      <c r="L193">
        <f t="shared" si="48"/>
        <v>-0.22347860192802282</v>
      </c>
      <c r="M193">
        <f t="shared" si="49"/>
        <v>-31.537395413080958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1.7866563436954812</v>
      </c>
      <c r="C194" s="9">
        <f t="shared" si="42"/>
        <v>1.0500000000000007</v>
      </c>
      <c r="D194" s="9">
        <f t="shared" si="53"/>
        <v>4.6378128942852674</v>
      </c>
      <c r="E194" s="9">
        <f t="shared" si="53"/>
        <v>6.0248879854696016</v>
      </c>
      <c r="F194" s="9">
        <f t="shared" si="44"/>
        <v>6.6997231589528718</v>
      </c>
      <c r="G194" s="10">
        <f t="shared" si="54"/>
        <v>8.6666666666666607</v>
      </c>
      <c r="H194" s="5">
        <f t="shared" si="54"/>
        <v>7.5</v>
      </c>
      <c r="I194">
        <f t="shared" si="46"/>
        <v>13.283599895373598</v>
      </c>
      <c r="J194">
        <f t="shared" si="47"/>
        <v>4.3395563606467062</v>
      </c>
      <c r="K194">
        <f t="shared" si="47"/>
        <v>-12.554771076094545</v>
      </c>
      <c r="L194">
        <f t="shared" si="48"/>
        <v>-0.2264482758495672</v>
      </c>
      <c r="M194">
        <f t="shared" si="49"/>
        <v>-31.518862463442243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1.8126896057903958</v>
      </c>
      <c r="C195" s="9">
        <f t="shared" si="42"/>
        <v>1.0560000000000007</v>
      </c>
      <c r="D195" s="9">
        <f t="shared" si="53"/>
        <v>4.6638461563801821</v>
      </c>
      <c r="E195" s="9">
        <f t="shared" si="53"/>
        <v>5.9489920194886921</v>
      </c>
      <c r="F195" s="9">
        <f t="shared" si="44"/>
        <v>6.6338841542996798</v>
      </c>
      <c r="G195" s="10">
        <f t="shared" si="54"/>
        <v>8.6666666666666607</v>
      </c>
      <c r="H195" s="5">
        <f t="shared" si="54"/>
        <v>7.5</v>
      </c>
      <c r="I195">
        <f t="shared" si="46"/>
        <v>13.462040886593009</v>
      </c>
      <c r="J195">
        <f t="shared" si="47"/>
        <v>4.338197670991609</v>
      </c>
      <c r="K195">
        <f t="shared" si="47"/>
        <v>-12.743884250875197</v>
      </c>
      <c r="L195">
        <f t="shared" si="48"/>
        <v>-0.22941834431203292</v>
      </c>
      <c r="M195">
        <f t="shared" si="49"/>
        <v>-31.500060948192871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1.8387146622861477</v>
      </c>
      <c r="C196" s="9">
        <f t="shared" si="42"/>
        <v>1.0620000000000007</v>
      </c>
      <c r="D196" s="9">
        <f t="shared" si="53"/>
        <v>4.6898712128759339</v>
      </c>
      <c r="E196" s="9">
        <f t="shared" si="53"/>
        <v>5.8719617128863737</v>
      </c>
      <c r="F196" s="9">
        <f t="shared" si="44"/>
        <v>6.5670046429291427</v>
      </c>
      <c r="G196" s="10">
        <f t="shared" si="54"/>
        <v>8.6666666666666607</v>
      </c>
      <c r="H196" s="5">
        <f t="shared" si="54"/>
        <v>7.5</v>
      </c>
      <c r="I196">
        <f t="shared" si="46"/>
        <v>13.640656959517024</v>
      </c>
      <c r="J196">
        <f t="shared" si="47"/>
        <v>4.3368211609257372</v>
      </c>
      <c r="K196">
        <f t="shared" si="47"/>
        <v>-12.932884616564355</v>
      </c>
      <c r="L196">
        <f t="shared" si="48"/>
        <v>-0.23238853583803462</v>
      </c>
      <c r="M196">
        <f t="shared" si="49"/>
        <v>-31.480991455565558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1.8647314062580569</v>
      </c>
      <c r="C197" s="9">
        <f t="shared" si="42"/>
        <v>1.0680000000000007</v>
      </c>
      <c r="D197" s="9">
        <f t="shared" ref="D197:E212" si="55">D196+$C$7*(J196+J197)/2</f>
        <v>4.7158879568478431</v>
      </c>
      <c r="E197" s="9">
        <f t="shared" si="55"/>
        <v>5.7937977473407871</v>
      </c>
      <c r="F197" s="9">
        <f t="shared" si="44"/>
        <v>6.4990859098297742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13.81943517529171</v>
      </c>
      <c r="J197">
        <f t="shared" si="47"/>
        <v>4.335426829710709</v>
      </c>
      <c r="K197">
        <f t="shared" si="47"/>
        <v>-13.121770565297748</v>
      </c>
      <c r="L197">
        <f t="shared" si="48"/>
        <v>-0.2353585896741045</v>
      </c>
      <c r="M197">
        <f t="shared" si="49"/>
        <v>-31.461654587291989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1.8907397307817067</v>
      </c>
      <c r="C198" s="9">
        <f t="shared" si="42"/>
        <v>1.0740000000000007</v>
      </c>
      <c r="D198" s="9">
        <f t="shared" si="55"/>
        <v>4.7418962813714929</v>
      </c>
      <c r="E198" s="9">
        <f t="shared" si="55"/>
        <v>5.7145008141664295</v>
      </c>
      <c r="F198" s="9">
        <f t="shared" si="44"/>
        <v>6.4301292570999253</v>
      </c>
      <c r="G198" s="10">
        <f t="shared" si="56"/>
        <v>8.6666666666666607</v>
      </c>
      <c r="H198" s="5">
        <f t="shared" si="56"/>
        <v>7.5</v>
      </c>
      <c r="I198">
        <f t="shared" si="46"/>
        <v>13.998363170087313</v>
      </c>
      <c r="J198">
        <f t="shared" si="47"/>
        <v>4.3340146781726645</v>
      </c>
      <c r="K198">
        <f t="shared" si="47"/>
        <v>-13.310540492821501</v>
      </c>
      <c r="L198">
        <f t="shared" si="48"/>
        <v>-0.23832825515433878</v>
      </c>
      <c r="M198">
        <f t="shared" si="49"/>
        <v>-31.442050958204682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1.9167395289421498</v>
      </c>
      <c r="C199" s="9">
        <f t="shared" si="42"/>
        <v>1.0800000000000007</v>
      </c>
      <c r="D199" s="9">
        <f t="shared" si="55"/>
        <v>4.7678960795319361</v>
      </c>
      <c r="E199" s="9">
        <f t="shared" si="55"/>
        <v>5.6340716142922531</v>
      </c>
      <c r="F199" s="9">
        <f t="shared" si="44"/>
        <v>6.3601360039087433</v>
      </c>
      <c r="G199" s="10">
        <f t="shared" si="56"/>
        <v>8.6666666666666607</v>
      </c>
      <c r="H199" s="5">
        <f t="shared" si="56"/>
        <v>7.5</v>
      </c>
      <c r="I199">
        <f t="shared" si="46"/>
        <v>14.177429120631851</v>
      </c>
      <c r="J199">
        <f t="shared" si="47"/>
        <v>4.3325847086417388</v>
      </c>
      <c r="K199">
        <f t="shared" si="47"/>
        <v>-13.499192798570729</v>
      </c>
      <c r="L199">
        <f t="shared" si="48"/>
        <v>-0.24129729110882087</v>
      </c>
      <c r="M199">
        <f t="shared" si="49"/>
        <v>-31.422181195868184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1.9427306938427606</v>
      </c>
      <c r="C200" s="9">
        <f t="shared" si="42"/>
        <v>1.0860000000000007</v>
      </c>
      <c r="D200" s="9">
        <f t="shared" si="55"/>
        <v>4.7938872444325469</v>
      </c>
      <c r="E200" s="9">
        <f t="shared" si="55"/>
        <v>5.5525108582393035</v>
      </c>
      <c r="F200" s="9">
        <f t="shared" si="44"/>
        <v>6.2891074864556922</v>
      </c>
      <c r="G200" s="10">
        <f t="shared" si="56"/>
        <v>8.6666666666666607</v>
      </c>
      <c r="H200" s="5">
        <f t="shared" si="56"/>
        <v>7.5</v>
      </c>
      <c r="I200">
        <f t="shared" si="46"/>
        <v>14.356621712140676</v>
      </c>
      <c r="J200">
        <f t="shared" si="47"/>
        <v>4.3311369248950857</v>
      </c>
      <c r="K200">
        <f t="shared" si="47"/>
        <v>-13.687725885745937</v>
      </c>
      <c r="L200">
        <f t="shared" si="48"/>
        <v>-0.24426546531333806</v>
      </c>
      <c r="M200">
        <f t="shared" si="49"/>
        <v>-31.402045940236778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1.9687131186137559</v>
      </c>
      <c r="C201" s="9">
        <f t="shared" si="42"/>
        <v>1.0920000000000007</v>
      </c>
      <c r="D201" s="9">
        <f t="shared" si="55"/>
        <v>4.8198696692035421</v>
      </c>
      <c r="E201" s="9">
        <f t="shared" si="55"/>
        <v>5.4698192660979039</v>
      </c>
      <c r="F201" s="9">
        <f t="shared" si="44"/>
        <v>6.2170450579286305</v>
      </c>
      <c r="G201" s="10">
        <f t="shared" si="56"/>
        <v>8.6666666666666607</v>
      </c>
      <c r="H201" s="5">
        <f t="shared" si="56"/>
        <v>7.5</v>
      </c>
      <c r="I201">
        <f t="shared" si="46"/>
        <v>14.535930108457004</v>
      </c>
      <c r="J201">
        <f t="shared" si="47"/>
        <v>4.3296713321032056</v>
      </c>
      <c r="K201">
        <f t="shared" si="47"/>
        <v>-13.876138161387358</v>
      </c>
      <c r="L201">
        <f t="shared" si="48"/>
        <v>-0.24723255397720212</v>
      </c>
      <c r="M201">
        <f t="shared" si="49"/>
        <v>-31.381645843336141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1.9946866964204033</v>
      </c>
      <c r="C202" s="9">
        <f t="shared" si="42"/>
        <v>1.0980000000000008</v>
      </c>
      <c r="D202" s="9">
        <f t="shared" si="55"/>
        <v>4.8458432470101895</v>
      </c>
      <c r="E202" s="9">
        <f t="shared" si="55"/>
        <v>5.3859975675043996</v>
      </c>
      <c r="F202" s="9">
        <f t="shared" si="44"/>
        <v>6.1439500884605396</v>
      </c>
      <c r="G202" s="10">
        <f t="shared" si="56"/>
        <v>8.6666666666666607</v>
      </c>
      <c r="H202" s="5">
        <f t="shared" si="56"/>
        <v>7.5</v>
      </c>
      <c r="I202">
        <f t="shared" si="46"/>
        <v>14.715343924233956</v>
      </c>
      <c r="J202">
        <f t="shared" si="47"/>
        <v>4.3281879367793428</v>
      </c>
      <c r="K202">
        <f t="shared" si="47"/>
        <v>-14.064428036447374</v>
      </c>
      <c r="L202">
        <f t="shared" si="48"/>
        <v>-0.25019834126624729</v>
      </c>
      <c r="M202">
        <f t="shared" si="49"/>
        <v>-31.36098156896669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2.0206513204709364</v>
      </c>
      <c r="C203" s="9">
        <f t="shared" si="42"/>
        <v>1.1040000000000008</v>
      </c>
      <c r="D203" s="9">
        <f t="shared" si="55"/>
        <v>4.8718078710607227</v>
      </c>
      <c r="E203" s="9">
        <f t="shared" si="55"/>
        <v>5.3010465016174741</v>
      </c>
      <c r="F203" s="9">
        <f t="shared" si="44"/>
        <v>6.0698239650849191</v>
      </c>
      <c r="G203" s="10">
        <f t="shared" si="56"/>
        <v>8.6666666666666607</v>
      </c>
      <c r="H203" s="5">
        <f t="shared" si="56"/>
        <v>7.5</v>
      </c>
      <c r="I203">
        <f t="shared" si="46"/>
        <v>14.894853199002634</v>
      </c>
      <c r="J203">
        <f t="shared" si="47"/>
        <v>4.3266867467317454</v>
      </c>
      <c r="K203">
        <f t="shared" si="47"/>
        <v>-14.252593925861175</v>
      </c>
      <c r="L203">
        <f t="shared" si="48"/>
        <v>-0.25316261885832542</v>
      </c>
      <c r="M203">
        <f t="shared" si="49"/>
        <v>-31.340053792426541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2.0466068840241873</v>
      </c>
      <c r="C204" s="9">
        <f t="shared" si="42"/>
        <v>1.1100000000000008</v>
      </c>
      <c r="D204" s="9">
        <f t="shared" si="55"/>
        <v>4.8977634346139736</v>
      </c>
      <c r="E204" s="9">
        <f t="shared" si="55"/>
        <v>5.2149668170940435</v>
      </c>
      <c r="F204" s="9">
        <f t="shared" si="44"/>
        <v>5.9946680916899071</v>
      </c>
      <c r="G204" s="10">
        <f t="shared" si="56"/>
        <v>8.6666666666666607</v>
      </c>
      <c r="H204" s="5">
        <f t="shared" si="56"/>
        <v>7.5</v>
      </c>
      <c r="I204">
        <f t="shared" si="46"/>
        <v>15.074448372983726</v>
      </c>
      <c r="J204">
        <f t="shared" si="47"/>
        <v>4.3251677710185952</v>
      </c>
      <c r="K204">
        <f t="shared" si="47"/>
        <v>-14.440634248615735</v>
      </c>
      <c r="L204">
        <f t="shared" si="48"/>
        <v>-0.25612518552883851</v>
      </c>
      <c r="M204">
        <f t="shared" si="49"/>
        <v>-31.318863200252284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2.0725532803969595</v>
      </c>
      <c r="C205" s="9">
        <f t="shared" si="42"/>
        <v>1.1160000000000008</v>
      </c>
      <c r="D205" s="9">
        <f t="shared" si="55"/>
        <v>4.9237098309867458</v>
      </c>
      <c r="E205" s="9">
        <f t="shared" si="55"/>
        <v>5.1277592720647442</v>
      </c>
      <c r="F205" s="9">
        <f t="shared" si="44"/>
        <v>5.9184838889711076</v>
      </c>
      <c r="G205" s="10">
        <f t="shared" si="56"/>
        <v>8.6666666666666607</v>
      </c>
      <c r="H205" s="5">
        <f t="shared" si="56"/>
        <v>7.5</v>
      </c>
      <c r="I205">
        <f t="shared" si="46"/>
        <v>15.254120264511718</v>
      </c>
      <c r="J205">
        <f t="shared" si="47"/>
        <v>4.323631019905422</v>
      </c>
      <c r="K205">
        <f t="shared" si="47"/>
        <v>-14.628547427817249</v>
      </c>
      <c r="L205">
        <f t="shared" si="48"/>
        <v>-0.2590858467640505</v>
      </c>
      <c r="M205">
        <f t="shared" si="49"/>
        <v>-31.297410489975849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2.0984904029711502</v>
      </c>
      <c r="C206" s="9">
        <f t="shared" si="42"/>
        <v>1.1220000000000008</v>
      </c>
      <c r="D206" s="9">
        <f t="shared" si="55"/>
        <v>4.9496469535609364</v>
      </c>
      <c r="E206" s="9">
        <f t="shared" si="55"/>
        <v>5.0394246341090208</v>
      </c>
      <c r="F206" s="9">
        <f t="shared" si="44"/>
        <v>5.8412727943832374</v>
      </c>
      <c r="G206" s="10">
        <f t="shared" si="56"/>
        <v>8.6666666666666607</v>
      </c>
      <c r="H206" s="5">
        <f t="shared" si="56"/>
        <v>7.5</v>
      </c>
      <c r="I206">
        <f t="shared" si="46"/>
        <v>15.433860048951621</v>
      </c>
      <c r="J206">
        <f t="shared" si="47"/>
        <v>4.322076504824838</v>
      </c>
      <c r="K206">
        <f t="shared" si="47"/>
        <v>-14.816331890757105</v>
      </c>
      <c r="L206">
        <f t="shared" si="48"/>
        <v>-0.26204441440010673</v>
      </c>
      <c r="M206">
        <f t="shared" si="49"/>
        <v>-31.275696369896067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2.1244181452006399</v>
      </c>
      <c r="C207" s="9">
        <f t="shared" si="42"/>
        <v>1.1280000000000008</v>
      </c>
      <c r="D207" s="9">
        <f t="shared" si="55"/>
        <v>4.9755746957904261</v>
      </c>
      <c r="E207" s="9">
        <f t="shared" si="55"/>
        <v>4.9499636802298204</v>
      </c>
      <c r="F207" s="9">
        <f t="shared" si="44"/>
        <v>5.7630362620905595</v>
      </c>
      <c r="G207" s="10">
        <f t="shared" si="56"/>
        <v>8.6666666666666607</v>
      </c>
      <c r="H207" s="5">
        <f t="shared" si="56"/>
        <v>7.5</v>
      </c>
      <c r="I207">
        <f t="shared" si="46"/>
        <v>15.613659238997782</v>
      </c>
      <c r="J207">
        <f t="shared" si="47"/>
        <v>4.3205042383384376</v>
      </c>
      <c r="K207">
        <f t="shared" si="47"/>
        <v>-15.003986068976483</v>
      </c>
      <c r="L207">
        <f t="shared" si="48"/>
        <v>-0.26500070628585543</v>
      </c>
      <c r="M207">
        <f t="shared" si="49"/>
        <v>-31.253721558863461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2.1503364006179573</v>
      </c>
      <c r="C208" s="9">
        <f t="shared" si="42"/>
        <v>1.1340000000000008</v>
      </c>
      <c r="D208" s="9">
        <f t="shared" si="55"/>
        <v>5.0014929512077435</v>
      </c>
      <c r="E208" s="9">
        <f t="shared" si="55"/>
        <v>4.8593771968279018</v>
      </c>
      <c r="F208" s="9">
        <f t="shared" si="44"/>
        <v>5.6837757629161958</v>
      </c>
      <c r="G208" s="10">
        <f t="shared" si="56"/>
        <v>8.6666666666666607</v>
      </c>
      <c r="H208" s="5">
        <f t="shared" si="56"/>
        <v>7.5</v>
      </c>
      <c r="I208">
        <f t="shared" si="46"/>
        <v>15.793509666253367</v>
      </c>
      <c r="J208">
        <f t="shared" si="47"/>
        <v>4.3189142341007223</v>
      </c>
      <c r="K208">
        <f t="shared" si="47"/>
        <v>-15.191508398329663</v>
      </c>
      <c r="L208">
        <f t="shared" si="48"/>
        <v>-0.26795454596772295</v>
      </c>
      <c r="M208">
        <f t="shared" si="49"/>
        <v>-31.231486786077181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2.1762450628407346</v>
      </c>
      <c r="C209" s="9">
        <f t="shared" si="42"/>
        <v>1.1400000000000008</v>
      </c>
      <c r="D209" s="9">
        <f t="shared" si="55"/>
        <v>5.0274016134305208</v>
      </c>
      <c r="E209" s="9">
        <f t="shared" si="55"/>
        <v>4.7676659796757743</v>
      </c>
      <c r="F209" s="9">
        <f t="shared" si="44"/>
        <v>5.6034927842902436</v>
      </c>
      <c r="G209" s="10">
        <f t="shared" si="56"/>
        <v>8.6666666666666607</v>
      </c>
      <c r="H209" s="5">
        <f t="shared" si="56"/>
        <v>7.5</v>
      </c>
      <c r="I209">
        <f t="shared" si="46"/>
        <v>15.973403463997174</v>
      </c>
      <c r="J209">
        <f t="shared" si="47"/>
        <v>4.3173065068249157</v>
      </c>
      <c r="K209">
        <f t="shared" si="47"/>
        <v>-15.378897319046127</v>
      </c>
      <c r="L209">
        <f t="shared" si="48"/>
        <v>-0.27090576239503161</v>
      </c>
      <c r="M209">
        <f t="shared" si="49"/>
        <v>-31.208992790892886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2.2021440255779612</v>
      </c>
      <c r="C210" s="9">
        <f t="shared" si="42"/>
        <v>1.1460000000000008</v>
      </c>
      <c r="D210" s="9">
        <f t="shared" si="55"/>
        <v>5.0533005761677474</v>
      </c>
      <c r="E210" s="9">
        <f t="shared" si="55"/>
        <v>4.6748308338912619</v>
      </c>
      <c r="F210" s="9">
        <f t="shared" si="44"/>
        <v>5.5221888301968791</v>
      </c>
      <c r="G210" s="10">
        <f t="shared" si="56"/>
        <v>8.6666666666666607</v>
      </c>
      <c r="H210" s="5">
        <f t="shared" si="56"/>
        <v>7.5</v>
      </c>
      <c r="I210">
        <f t="shared" si="46"/>
        <v>16.153333051051924</v>
      </c>
      <c r="J210">
        <f t="shared" si="47"/>
        <v>4.3156810722505456</v>
      </c>
      <c r="K210">
        <f t="shared" si="47"/>
        <v>-15.566151275791483</v>
      </c>
      <c r="L210">
        <f t="shared" si="48"/>
        <v>-0.27385418964428027</v>
      </c>
      <c r="M210">
        <f t="shared" si="49"/>
        <v>-31.186240322640625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2.2280331826360507</v>
      </c>
      <c r="C211" s="9">
        <f t="shared" si="42"/>
        <v>1.1520000000000008</v>
      </c>
      <c r="D211" s="9">
        <f t="shared" si="55"/>
        <v>5.0791897332258369</v>
      </c>
      <c r="E211" s="9">
        <f t="shared" si="55"/>
        <v>4.580872573910705</v>
      </c>
      <c r="F211" s="9">
        <f t="shared" si="44"/>
        <v>5.4398654211203104</v>
      </c>
      <c r="G211" s="10">
        <f t="shared" si="56"/>
        <v>8.6666666666666607</v>
      </c>
      <c r="H211" s="5">
        <f t="shared" si="56"/>
        <v>7.5</v>
      </c>
      <c r="I211">
        <f t="shared" si="46"/>
        <v>16.333291116675003</v>
      </c>
      <c r="J211">
        <f t="shared" si="47"/>
        <v>4.3140379471126797</v>
      </c>
      <c r="K211">
        <f t="shared" si="47"/>
        <v>-15.753268717727327</v>
      </c>
      <c r="L211">
        <f t="shared" si="48"/>
        <v>-0.27679966666102412</v>
      </c>
      <c r="M211">
        <f t="shared" si="49"/>
        <v>-31.163230140451851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2.2539124279247269</v>
      </c>
      <c r="C212" s="9">
        <f t="shared" si="42"/>
        <v>1.1580000000000008</v>
      </c>
      <c r="D212" s="9">
        <f t="shared" si="55"/>
        <v>5.1050689785145131</v>
      </c>
      <c r="E212" s="9">
        <f t="shared" si="55"/>
        <v>4.4857920234618129</v>
      </c>
      <c r="F212" s="9">
        <f t="shared" si="44"/>
        <v>5.3565240939897274</v>
      </c>
      <c r="G212" s="10">
        <f t="shared" si="56"/>
        <v>8.6666666666666607</v>
      </c>
      <c r="H212" s="5">
        <f t="shared" si="56"/>
        <v>7.5</v>
      </c>
      <c r="I212">
        <f t="shared" si="46"/>
        <v>16.513270606398819</v>
      </c>
      <c r="J212">
        <f t="shared" si="47"/>
        <v>4.3123771491127139</v>
      </c>
      <c r="K212">
        <f t="shared" si="47"/>
        <v>-15.940248098570038</v>
      </c>
      <c r="L212">
        <f t="shared" si="48"/>
        <v>-0.2797420370180973</v>
      </c>
      <c r="M212">
        <f t="shared" si="49"/>
        <v>-31.139963013094686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2.2797816554627368</v>
      </c>
      <c r="C213" s="9">
        <f t="shared" ref="C213:C276" si="61">C212+_dt</f>
        <v>1.1640000000000008</v>
      </c>
      <c r="D213" s="9">
        <f t="shared" ref="D213:E228" si="62">D212+$C$7*(J212+J213)/2</f>
        <v>5.130938206052523</v>
      </c>
      <c r="E213" s="9">
        <f t="shared" si="62"/>
        <v>4.3895900155361574</v>
      </c>
      <c r="F213" s="9">
        <f t="shared" ref="F213:F276" si="63">$O$1*D213^2+$O$2*D213+$O$3</f>
        <v>5.2721664021232231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16.69326470875367</v>
      </c>
      <c r="J213">
        <f t="shared" ref="J213:K276" si="66">J212+L212*$C$7</f>
        <v>4.3106986968906051</v>
      </c>
      <c r="K213">
        <f t="shared" si="66"/>
        <v>-16.127087876648606</v>
      </c>
      <c r="L213">
        <f t="shared" ref="L213:L276" si="67">-$C$15*I213*J213</f>
        <v>-0.28268114868902128</v>
      </c>
      <c r="M213">
        <f t="shared" ref="M213:M276" si="68">-$C$6-$C$15*I213*K213</f>
        <v>-31.116439718816768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2.3056407593834041</v>
      </c>
      <c r="C214" s="9">
        <f t="shared" si="61"/>
        <v>1.1700000000000008</v>
      </c>
      <c r="D214" s="9">
        <f t="shared" si="62"/>
        <v>5.1567973099731903</v>
      </c>
      <c r="E214" s="9">
        <f t="shared" si="62"/>
        <v>4.2922673923613273</v>
      </c>
      <c r="F214" s="9">
        <f t="shared" si="63"/>
        <v>5.1867939151706866</v>
      </c>
      <c r="G214" s="10">
        <f t="shared" si="64"/>
        <v>8.6666666666666607</v>
      </c>
      <c r="H214" s="5">
        <f t="shared" si="64"/>
        <v>7.5</v>
      </c>
      <c r="I214">
        <f t="shared" si="65"/>
        <v>16.873266842811251</v>
      </c>
      <c r="J214">
        <f t="shared" si="66"/>
        <v>4.3090026099984708</v>
      </c>
      <c r="K214">
        <f t="shared" si="66"/>
        <v>-16.313786514961507</v>
      </c>
      <c r="L214">
        <f t="shared" si="67"/>
        <v>-0.28561685383553215</v>
      </c>
      <c r="M214">
        <f t="shared" si="68"/>
        <v>-31.092661045194983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2.3314896339400257</v>
      </c>
      <c r="C215" s="9">
        <f t="shared" si="61"/>
        <v>1.1760000000000008</v>
      </c>
      <c r="D215" s="9">
        <f t="shared" si="62"/>
        <v>5.182646184529812</v>
      </c>
      <c r="E215" s="9">
        <f t="shared" si="62"/>
        <v>4.1938250053727444</v>
      </c>
      <c r="F215" s="9">
        <f t="shared" si="63"/>
        <v>5.100408219055752</v>
      </c>
      <c r="G215" s="10">
        <f t="shared" si="64"/>
        <v>8.6666666666666607</v>
      </c>
      <c r="H215" s="5">
        <f t="shared" si="64"/>
        <v>7.5</v>
      </c>
      <c r="I215">
        <f t="shared" si="65"/>
        <v>17.053270646491633</v>
      </c>
      <c r="J215">
        <f t="shared" si="66"/>
        <v>4.3072889088754573</v>
      </c>
      <c r="K215">
        <f t="shared" si="66"/>
        <v>-16.500342481232675</v>
      </c>
      <c r="L215">
        <f t="shared" si="67"/>
        <v>-0.28854900860824068</v>
      </c>
      <c r="M215">
        <f t="shared" si="68"/>
        <v>-31.068627788991481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2.3573281735111231</v>
      </c>
      <c r="C216" s="9">
        <f t="shared" si="61"/>
        <v>1.1820000000000008</v>
      </c>
      <c r="D216" s="9">
        <f t="shared" si="62"/>
        <v>5.2084847241009093</v>
      </c>
      <c r="E216" s="9">
        <f t="shared" si="62"/>
        <v>4.0942637151851464</v>
      </c>
      <c r="F216" s="9">
        <f t="shared" si="63"/>
        <v>5.0130109159167526</v>
      </c>
      <c r="G216" s="10">
        <f t="shared" si="64"/>
        <v>8.6666666666666607</v>
      </c>
      <c r="H216" s="5">
        <f t="shared" si="64"/>
        <v>7.5</v>
      </c>
      <c r="I216">
        <f t="shared" si="65"/>
        <v>17.233269965581098</v>
      </c>
      <c r="J216">
        <f t="shared" si="66"/>
        <v>4.3055576148238082</v>
      </c>
      <c r="K216">
        <f t="shared" si="66"/>
        <v>-16.686754247966626</v>
      </c>
      <c r="L216">
        <f t="shared" si="67"/>
        <v>-0.29147747295951754</v>
      </c>
      <c r="M216">
        <f t="shared" si="68"/>
        <v>-31.044340756015444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2.3831562726055524</v>
      </c>
      <c r="C217" s="9">
        <f t="shared" si="61"/>
        <v>1.1880000000000008</v>
      </c>
      <c r="D217" s="9">
        <f t="shared" si="62"/>
        <v>5.2343128231953386</v>
      </c>
      <c r="E217" s="9">
        <f t="shared" si="62"/>
        <v>3.9935843915637386</v>
      </c>
      <c r="F217" s="9">
        <f t="shared" si="63"/>
        <v>4.9246036240467896</v>
      </c>
      <c r="G217" s="10">
        <f t="shared" si="64"/>
        <v>8.6666666666666607</v>
      </c>
      <c r="H217" s="5">
        <f t="shared" si="64"/>
        <v>7.5</v>
      </c>
      <c r="I217">
        <f t="shared" si="65"/>
        <v>17.413258843411967</v>
      </c>
      <c r="J217">
        <f t="shared" si="66"/>
        <v>4.3038087499860511</v>
      </c>
      <c r="K217">
        <f t="shared" si="66"/>
        <v>-16.873020292502719</v>
      </c>
      <c r="L217">
        <f t="shared" si="67"/>
        <v>-0.29440211046776127</v>
      </c>
      <c r="M217">
        <f t="shared" si="68"/>
        <v>-31.019800760990073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2.4089738258674802</v>
      </c>
      <c r="C218" s="9">
        <f t="shared" si="61"/>
        <v>1.1940000000000008</v>
      </c>
      <c r="D218" s="9">
        <f t="shared" si="62"/>
        <v>5.2601303764572664</v>
      </c>
      <c r="E218" s="9">
        <f t="shared" si="62"/>
        <v>3.8917879133950244</v>
      </c>
      <c r="F218" s="9">
        <f t="shared" si="63"/>
        <v>4.8351879778328</v>
      </c>
      <c r="G218" s="10">
        <f t="shared" si="64"/>
        <v>8.6666666666666607</v>
      </c>
      <c r="H218" s="5">
        <f t="shared" si="64"/>
        <v>7.5</v>
      </c>
      <c r="I218">
        <f t="shared" si="65"/>
        <v>17.593231511159573</v>
      </c>
      <c r="J218">
        <f t="shared" si="66"/>
        <v>4.3020423373232441</v>
      </c>
      <c r="K218">
        <f t="shared" si="66"/>
        <v>-17.059139097068659</v>
      </c>
      <c r="L218">
        <f t="shared" si="67"/>
        <v>-0.2973227881722762</v>
      </c>
      <c r="M218">
        <f t="shared" si="68"/>
        <v>-30.995008627424383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2.4347807280812321</v>
      </c>
      <c r="C219" s="9">
        <f t="shared" si="61"/>
        <v>1.2000000000000008</v>
      </c>
      <c r="D219" s="9">
        <f t="shared" si="62"/>
        <v>5.2859372786710184</v>
      </c>
      <c r="E219" s="9">
        <f t="shared" si="62"/>
        <v>3.7888751686573188</v>
      </c>
      <c r="F219" s="9">
        <f t="shared" si="63"/>
        <v>4.7447656276938277</v>
      </c>
      <c r="G219" s="10">
        <f t="shared" si="64"/>
        <v>8.6666666666666607</v>
      </c>
      <c r="H219" s="5">
        <f t="shared" si="64"/>
        <v>7.5</v>
      </c>
      <c r="I219">
        <f t="shared" si="65"/>
        <v>17.773182378714619</v>
      </c>
      <c r="J219">
        <f t="shared" si="66"/>
        <v>4.3002584005942106</v>
      </c>
      <c r="K219">
        <f t="shared" si="66"/>
        <v>-17.245109148833205</v>
      </c>
      <c r="L219">
        <f t="shared" si="67"/>
        <v>-0.30023937641803927</v>
      </c>
      <c r="M219">
        <f t="shared" si="68"/>
        <v>-30.969965187489372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2.4605768741760214</v>
      </c>
      <c r="C220" s="9">
        <f t="shared" si="61"/>
        <v>1.2060000000000008</v>
      </c>
      <c r="D220" s="9">
        <f t="shared" si="62"/>
        <v>5.3117334247658077</v>
      </c>
      <c r="E220" s="9">
        <f t="shared" si="62"/>
        <v>3.6848470543909446</v>
      </c>
      <c r="F220" s="9">
        <f t="shared" si="63"/>
        <v>4.6533382400183294</v>
      </c>
      <c r="G220" s="10">
        <f t="shared" si="64"/>
        <v>8.6666666666666607</v>
      </c>
      <c r="H220" s="5">
        <f t="shared" si="64"/>
        <v>7.5</v>
      </c>
      <c r="I220">
        <f t="shared" si="65"/>
        <v>17.953106026092428</v>
      </c>
      <c r="J220">
        <f t="shared" si="66"/>
        <v>4.2984569643357027</v>
      </c>
      <c r="K220">
        <f t="shared" si="66"/>
        <v>-17.43092893995814</v>
      </c>
      <c r="L220">
        <f t="shared" si="67"/>
        <v>-0.3031517487096923</v>
      </c>
      <c r="M220">
        <f t="shared" si="68"/>
        <v>-30.94467128189817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2.4863621592305587</v>
      </c>
      <c r="C221" s="9">
        <f t="shared" si="61"/>
        <v>1.2120000000000009</v>
      </c>
      <c r="D221" s="9">
        <f t="shared" si="62"/>
        <v>5.3375187098203449</v>
      </c>
      <c r="E221" s="9">
        <f t="shared" si="62"/>
        <v>3.5797044766681214</v>
      </c>
      <c r="F221" s="9">
        <f t="shared" si="63"/>
        <v>4.5609074971006374</v>
      </c>
      <c r="G221" s="10">
        <f t="shared" si="64"/>
        <v>8.6666666666666607</v>
      </c>
      <c r="H221" s="5">
        <f t="shared" si="64"/>
        <v>7.5</v>
      </c>
      <c r="I221">
        <f t="shared" si="65"/>
        <v>18.132997195343471</v>
      </c>
      <c r="J221">
        <f t="shared" si="66"/>
        <v>4.2966380538434441</v>
      </c>
      <c r="K221">
        <f t="shared" si="66"/>
        <v>-17.616596967649528</v>
      </c>
      <c r="L221">
        <f t="shared" si="67"/>
        <v>-0.30605978157414621</v>
      </c>
      <c r="M221">
        <f t="shared" si="68"/>
        <v>-30.919127759789877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2.5121364784775513</v>
      </c>
      <c r="C222" s="9">
        <f t="shared" si="61"/>
        <v>1.2180000000000009</v>
      </c>
      <c r="D222" s="9">
        <f t="shared" si="62"/>
        <v>5.3632930290673375</v>
      </c>
      <c r="E222" s="9">
        <f t="shared" si="62"/>
        <v>3.4734483505625482</v>
      </c>
      <c r="F222" s="9">
        <f t="shared" si="63"/>
        <v>4.4674750970766057</v>
      </c>
      <c r="G222" s="10">
        <f t="shared" si="64"/>
        <v>8.6666666666666607</v>
      </c>
      <c r="H222" s="5">
        <f t="shared" si="64"/>
        <v>7.5</v>
      </c>
      <c r="I222">
        <f t="shared" si="65"/>
        <v>18.312850782932006</v>
      </c>
      <c r="J222">
        <f t="shared" si="66"/>
        <v>4.2948016951539989</v>
      </c>
      <c r="K222">
        <f t="shared" si="66"/>
        <v>-17.802111734208268</v>
      </c>
      <c r="L222">
        <f t="shared" si="67"/>
        <v>-0.30896335443122458</v>
      </c>
      <c r="M222">
        <f t="shared" si="68"/>
        <v>-30.893335478616731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2.5378997273080954</v>
      </c>
      <c r="C223" s="9">
        <f t="shared" si="61"/>
        <v>1.2240000000000009</v>
      </c>
      <c r="D223" s="9">
        <f t="shared" si="62"/>
        <v>5.3890562778978817</v>
      </c>
      <c r="E223" s="9">
        <f t="shared" si="62"/>
        <v>3.3660796001186837</v>
      </c>
      <c r="F223" s="9">
        <f t="shared" si="63"/>
        <v>4.3730427538584005</v>
      </c>
      <c r="G223" s="10">
        <f t="shared" si="64"/>
        <v>8.6666666666666607</v>
      </c>
      <c r="H223" s="5">
        <f t="shared" si="64"/>
        <v>7.5</v>
      </c>
      <c r="I223">
        <f t="shared" si="65"/>
        <v>18.492661832552347</v>
      </c>
      <c r="J223">
        <f t="shared" si="66"/>
        <v>4.2929479150274119</v>
      </c>
      <c r="K223">
        <f t="shared" si="66"/>
        <v>-17.987471747079969</v>
      </c>
      <c r="L223">
        <f t="shared" si="67"/>
        <v>-0.31186234947182134</v>
      </c>
      <c r="M223">
        <f t="shared" si="68"/>
        <v>-30.867295304034325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2.5636518012759697</v>
      </c>
      <c r="C224" s="9">
        <f t="shared" si="61"/>
        <v>1.2300000000000009</v>
      </c>
      <c r="D224" s="9">
        <f t="shared" si="62"/>
        <v>5.4148083518657559</v>
      </c>
      <c r="E224" s="9">
        <f t="shared" si="62"/>
        <v>3.2575991583207311</v>
      </c>
      <c r="F224" s="9">
        <f t="shared" si="63"/>
        <v>4.2776121970684544</v>
      </c>
      <c r="G224" s="10">
        <f t="shared" si="64"/>
        <v>8.6666666666666607</v>
      </c>
      <c r="H224" s="5">
        <f t="shared" si="64"/>
        <v>7.5</v>
      </c>
      <c r="I224">
        <f t="shared" si="65"/>
        <v>18.672425528354225</v>
      </c>
      <c r="J224">
        <f t="shared" si="66"/>
        <v>4.2910767409305812</v>
      </c>
      <c r="K224">
        <f t="shared" si="66"/>
        <v>-18.172675518904175</v>
      </c>
      <c r="L224">
        <f t="shared" si="67"/>
        <v>-0.31475665154308025</v>
      </c>
      <c r="M224">
        <f t="shared" si="68"/>
        <v>-30.841008109794668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2.5893925961018254</v>
      </c>
      <c r="C225" s="9">
        <f t="shared" si="61"/>
        <v>1.2360000000000009</v>
      </c>
      <c r="D225" s="9">
        <f t="shared" si="62"/>
        <v>5.4405491466916116</v>
      </c>
      <c r="E225" s="9">
        <f t="shared" si="62"/>
        <v>3.1480079670613299</v>
      </c>
      <c r="F225" s="9">
        <f t="shared" si="63"/>
        <v>4.1811851719726798</v>
      </c>
      <c r="G225" s="10">
        <f t="shared" si="64"/>
        <v>8.6666666666666607</v>
      </c>
      <c r="H225" s="5">
        <f t="shared" si="64"/>
        <v>7.5</v>
      </c>
      <c r="I225">
        <f t="shared" si="65"/>
        <v>18.852137188550962</v>
      </c>
      <c r="J225">
        <f t="shared" si="66"/>
        <v>4.2891882010213225</v>
      </c>
      <c r="K225">
        <f t="shared" si="66"/>
        <v>-18.357721567562944</v>
      </c>
      <c r="L225">
        <f t="shared" si="67"/>
        <v>-0.31764614804014402</v>
      </c>
      <c r="M225">
        <f t="shared" si="68"/>
        <v>-30.814474777641763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2.615122007677289</v>
      </c>
      <c r="C226" s="9">
        <f t="shared" si="61"/>
        <v>1.2420000000000009</v>
      </c>
      <c r="D226" s="9">
        <f t="shared" si="62"/>
        <v>5.4662785582670752</v>
      </c>
      <c r="E226" s="9">
        <f t="shared" si="62"/>
        <v>3.0373069771099548</v>
      </c>
      <c r="F226" s="9">
        <f t="shared" si="63"/>
        <v>4.0837634394128139</v>
      </c>
      <c r="G226" s="10">
        <f t="shared" si="64"/>
        <v>8.6666666666666607</v>
      </c>
      <c r="H226" s="5">
        <f t="shared" si="64"/>
        <v>7.5</v>
      </c>
      <c r="I226">
        <f t="shared" si="65"/>
        <v>19.031792259385949</v>
      </c>
      <c r="J226">
        <f t="shared" si="66"/>
        <v>4.2872823241330815</v>
      </c>
      <c r="K226">
        <f t="shared" si="66"/>
        <v>-18.542608416228795</v>
      </c>
      <c r="L226">
        <f t="shared" si="67"/>
        <v>-0.32053072880404915</v>
      </c>
      <c r="M226">
        <f t="shared" si="68"/>
        <v>-30.787696197209563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2.6408399320689688</v>
      </c>
      <c r="C227" s="9">
        <f t="shared" si="61"/>
        <v>1.2480000000000009</v>
      </c>
      <c r="D227" s="9">
        <f t="shared" si="62"/>
        <v>5.4919964826587551</v>
      </c>
      <c r="E227" s="9">
        <f t="shared" si="62"/>
        <v>2.9254971480810323</v>
      </c>
      <c r="F227" s="9">
        <f t="shared" si="63"/>
        <v>3.9853487757380899</v>
      </c>
      <c r="G227" s="10">
        <f t="shared" si="64"/>
        <v>8.6666666666666607</v>
      </c>
      <c r="H227" s="5">
        <f t="shared" si="64"/>
        <v>7.5</v>
      </c>
      <c r="I227">
        <f t="shared" si="65"/>
        <v>19.211386309434687</v>
      </c>
      <c r="J227">
        <f t="shared" si="66"/>
        <v>4.2853591397602573</v>
      </c>
      <c r="K227">
        <f t="shared" si="66"/>
        <v>-18.727334593412053</v>
      </c>
      <c r="L227">
        <f t="shared" si="67"/>
        <v>-0.32341028602537519</v>
      </c>
      <c r="M227">
        <f t="shared" si="68"/>
        <v>-30.760673265922087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2.6665462655223817</v>
      </c>
      <c r="C228" s="9">
        <f t="shared" si="61"/>
        <v>1.2540000000000009</v>
      </c>
      <c r="D228" s="9">
        <f t="shared" si="62"/>
        <v>5.517702816112168</v>
      </c>
      <c r="E228" s="9">
        <f t="shared" si="62"/>
        <v>2.8125794484017734</v>
      </c>
      <c r="F228" s="9">
        <f t="shared" si="63"/>
        <v>3.8859429727360615</v>
      </c>
      <c r="G228" s="10">
        <f t="shared" si="64"/>
        <v>8.6666666666666607</v>
      </c>
      <c r="H228" s="5">
        <f t="shared" si="64"/>
        <v>7.5</v>
      </c>
      <c r="I228">
        <f t="shared" si="65"/>
        <v>19.3909150242213</v>
      </c>
      <c r="J228">
        <f t="shared" si="66"/>
        <v>4.2834186780441055</v>
      </c>
      <c r="K228">
        <f t="shared" si="66"/>
        <v>-18.911898633007585</v>
      </c>
      <c r="L228">
        <f t="shared" si="67"/>
        <v>-0.3262847141532853</v>
      </c>
      <c r="M228">
        <f t="shared" si="68"/>
        <v>-30.733406888895477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2.6922409044657916</v>
      </c>
      <c r="C229" s="9">
        <f t="shared" si="61"/>
        <v>1.2600000000000009</v>
      </c>
      <c r="D229" s="9">
        <f t="shared" ref="D229:E244" si="70">D228+$C$7*(J228+J229)/2</f>
        <v>5.5433974550555778</v>
      </c>
      <c r="E229" s="9">
        <f t="shared" si="70"/>
        <v>2.6985548552797276</v>
      </c>
      <c r="F229" s="9">
        <f t="shared" si="63"/>
        <v>3.7855478375627252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19.570374201129795</v>
      </c>
      <c r="J229">
        <f t="shared" si="66"/>
        <v>4.2814609697591859</v>
      </c>
      <c r="K229">
        <f t="shared" si="66"/>
        <v>-19.096299074340958</v>
      </c>
      <c r="L229">
        <f t="shared" si="67"/>
        <v>-0.32915390980961678</v>
      </c>
      <c r="M229">
        <f t="shared" si="68"/>
        <v>-30.705897978841872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2.71792374551397</v>
      </c>
      <c r="C230" s="9">
        <f t="shared" si="61"/>
        <v>1.2660000000000009</v>
      </c>
      <c r="D230" s="9">
        <f t="shared" si="70"/>
        <v>5.5690802961037562</v>
      </c>
      <c r="E230" s="9">
        <f t="shared" si="70"/>
        <v>2.5834243546700626</v>
      </c>
      <c r="F230" s="9">
        <f t="shared" si="63"/>
        <v>3.6841651926719345</v>
      </c>
      <c r="G230" s="10">
        <f t="shared" si="71"/>
        <v>8.6666666666666607</v>
      </c>
      <c r="H230" s="5">
        <f t="shared" si="71"/>
        <v>7.5</v>
      </c>
      <c r="I230">
        <f t="shared" si="65"/>
        <v>19.749759744591863</v>
      </c>
      <c r="J230">
        <f t="shared" si="66"/>
        <v>4.2794860463003284</v>
      </c>
      <c r="K230">
        <f t="shared" si="66"/>
        <v>-19.28053446221401</v>
      </c>
      <c r="L230">
        <f t="shared" si="67"/>
        <v>-0.33201777170770896</v>
      </c>
      <c r="M230">
        <f t="shared" si="68"/>
        <v>-30.678147455974965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2.7435946854718813</v>
      </c>
      <c r="C231" s="9">
        <f t="shared" si="61"/>
        <v>1.2720000000000009</v>
      </c>
      <c r="D231" s="9">
        <f t="shared" si="70"/>
        <v>5.5947512360616676</v>
      </c>
      <c r="E231" s="9">
        <f t="shared" si="70"/>
        <v>2.4671889412425712</v>
      </c>
      <c r="F231" s="9">
        <f t="shared" si="63"/>
        <v>3.5817968757440548</v>
      </c>
      <c r="G231" s="10">
        <f t="shared" si="71"/>
        <v>8.6666666666666607</v>
      </c>
      <c r="H231" s="5">
        <f t="shared" si="71"/>
        <v>7.5</v>
      </c>
      <c r="I231">
        <f t="shared" si="65"/>
        <v>19.929067661534145</v>
      </c>
      <c r="J231">
        <f t="shared" si="66"/>
        <v>4.277493939670082</v>
      </c>
      <c r="K231">
        <f t="shared" si="66"/>
        <v>-19.464603346949861</v>
      </c>
      <c r="L231">
        <f t="shared" si="67"/>
        <v>-0.33487620057567341</v>
      </c>
      <c r="M231">
        <f t="shared" si="68"/>
        <v>-30.65015624791701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2.7692536213382914</v>
      </c>
      <c r="C232" s="9">
        <f t="shared" si="61"/>
        <v>1.2780000000000009</v>
      </c>
      <c r="D232" s="9">
        <f t="shared" si="70"/>
        <v>5.6204101719280777</v>
      </c>
      <c r="E232" s="9">
        <f t="shared" si="70"/>
        <v>2.3498496183484097</v>
      </c>
      <c r="F232" s="9">
        <f t="shared" si="63"/>
        <v>3.478444739613928</v>
      </c>
      <c r="G232" s="10">
        <f t="shared" si="71"/>
        <v>8.6666666666666607</v>
      </c>
      <c r="H232" s="5">
        <f t="shared" si="71"/>
        <v>7.5</v>
      </c>
      <c r="I232">
        <f t="shared" si="65"/>
        <v>20.108294057069092</v>
      </c>
      <c r="J232">
        <f t="shared" si="66"/>
        <v>4.2754846824666277</v>
      </c>
      <c r="K232">
        <f t="shared" si="66"/>
        <v>-19.648504284437362</v>
      </c>
      <c r="L232">
        <f t="shared" si="67"/>
        <v>-0.33772909908383297</v>
      </c>
      <c r="M232">
        <f t="shared" si="68"/>
        <v>-30.62192528960729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2.7949004503093078</v>
      </c>
      <c r="C233" s="9">
        <f t="shared" si="61"/>
        <v>1.2840000000000009</v>
      </c>
      <c r="D233" s="9">
        <f t="shared" si="70"/>
        <v>5.646057000899094</v>
      </c>
      <c r="E233" s="9">
        <f t="shared" si="70"/>
        <v>2.2314073979865725</v>
      </c>
      <c r="F233" s="9">
        <f t="shared" si="63"/>
        <v>3.3741106521981488</v>
      </c>
      <c r="G233" s="10">
        <f t="shared" si="71"/>
        <v>8.6666666666666607</v>
      </c>
      <c r="H233" s="5">
        <f t="shared" si="71"/>
        <v>7.5</v>
      </c>
      <c r="I233">
        <f t="shared" si="65"/>
        <v>20.287435130414721</v>
      </c>
      <c r="J233">
        <f t="shared" si="66"/>
        <v>4.2734583078721249</v>
      </c>
      <c r="K233">
        <f t="shared" si="66"/>
        <v>-19.832235836175006</v>
      </c>
      <c r="L233">
        <f t="shared" si="67"/>
        <v>-0.34057637177607647</v>
      </c>
      <c r="M233">
        <f t="shared" si="68"/>
        <v>-30.593455523211791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2.8205350697818488</v>
      </c>
      <c r="C234" s="9">
        <f t="shared" si="61"/>
        <v>1.2900000000000009</v>
      </c>
      <c r="D234" s="9">
        <f t="shared" si="70"/>
        <v>5.671691620371635</v>
      </c>
      <c r="E234" s="9">
        <f t="shared" si="70"/>
        <v>2.1118633007701049</v>
      </c>
      <c r="F234" s="9">
        <f t="shared" si="63"/>
        <v>3.268796496421662</v>
      </c>
      <c r="G234" s="10">
        <f t="shared" si="71"/>
        <v>8.6666666666666607</v>
      </c>
      <c r="H234" s="5">
        <f t="shared" si="71"/>
        <v>7.5</v>
      </c>
      <c r="I234">
        <f t="shared" si="65"/>
        <v>20.466487171029392</v>
      </c>
      <c r="J234">
        <f t="shared" si="66"/>
        <v>4.2714148496414683</v>
      </c>
      <c r="K234">
        <f t="shared" si="66"/>
        <v>-20.015796569314276</v>
      </c>
      <c r="L234">
        <f t="shared" si="67"/>
        <v>-0.34341792500488943</v>
      </c>
      <c r="M234">
        <f t="shared" si="68"/>
        <v>-30.564747898034099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2.8461573773570472</v>
      </c>
      <c r="C235" s="9">
        <f t="shared" si="61"/>
        <v>1.2960000000000009</v>
      </c>
      <c r="D235" s="9">
        <f t="shared" si="70"/>
        <v>5.6973139279468334</v>
      </c>
      <c r="E235" s="9">
        <f t="shared" si="70"/>
        <v>1.9912183558920546</v>
      </c>
      <c r="F235" s="9">
        <f t="shared" si="63"/>
        <v>3.1625041701436958</v>
      </c>
      <c r="G235" s="10">
        <f t="shared" si="71"/>
        <v>8.6666666666666607</v>
      </c>
      <c r="H235" s="5">
        <f t="shared" si="71"/>
        <v>7.5</v>
      </c>
      <c r="I235">
        <f t="shared" si="65"/>
        <v>20.645446554948812</v>
      </c>
      <c r="J235">
        <f t="shared" si="66"/>
        <v>4.2693543420914386</v>
      </c>
      <c r="K235">
        <f t="shared" si="66"/>
        <v>-20.199185056702479</v>
      </c>
      <c r="L235">
        <f t="shared" si="67"/>
        <v>-0.34625366686984127</v>
      </c>
      <c r="M235">
        <f t="shared" si="68"/>
        <v>-30.535803370427306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2.8717672708435926</v>
      </c>
      <c r="C236" s="9">
        <f t="shared" si="61"/>
        <v>1.3020000000000009</v>
      </c>
      <c r="D236" s="9">
        <f t="shared" si="70"/>
        <v>5.7229238214333789</v>
      </c>
      <c r="E236" s="9">
        <f t="shared" si="70"/>
        <v>1.8694736010911721</v>
      </c>
      <c r="F236" s="9">
        <f t="shared" si="63"/>
        <v>3.0552355860830014</v>
      </c>
      <c r="G236" s="10">
        <f t="shared" si="71"/>
        <v>8.6666666666666607</v>
      </c>
      <c r="H236" s="5">
        <f t="shared" si="71"/>
        <v>7.5</v>
      </c>
      <c r="I236">
        <f t="shared" si="65"/>
        <v>20.824309741313236</v>
      </c>
      <c r="J236">
        <f t="shared" si="66"/>
        <v>4.2672768200902196</v>
      </c>
      <c r="K236">
        <f t="shared" si="66"/>
        <v>-20.382399876925042</v>
      </c>
      <c r="L236">
        <f t="shared" si="67"/>
        <v>-0.34908350715932046</v>
      </c>
      <c r="M236">
        <f t="shared" si="68"/>
        <v>-30.506622903706944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2.8973646482610049</v>
      </c>
      <c r="C237" s="9">
        <f t="shared" si="61"/>
        <v>1.3080000000000009</v>
      </c>
      <c r="D237" s="9">
        <f t="shared" si="70"/>
        <v>5.7485211988507912</v>
      </c>
      <c r="E237" s="9">
        <f t="shared" si="70"/>
        <v>1.7466300826173551</v>
      </c>
      <c r="F237" s="9">
        <f t="shared" si="63"/>
        <v>2.9469926717425148</v>
      </c>
      <c r="G237" s="10">
        <f t="shared" si="71"/>
        <v>8.6666666666666607</v>
      </c>
      <c r="H237" s="5">
        <f t="shared" si="71"/>
        <v>7.5</v>
      </c>
      <c r="I237">
        <f t="shared" si="65"/>
        <v>21.003073269073692</v>
      </c>
      <c r="J237">
        <f t="shared" si="66"/>
        <v>4.2651823190472635</v>
      </c>
      <c r="K237">
        <f t="shared" si="66"/>
        <v>-20.565439614347284</v>
      </c>
      <c r="L237">
        <f t="shared" si="67"/>
        <v>-0.35190735729532557</v>
      </c>
      <c r="M237">
        <f t="shared" si="68"/>
        <v>-30.477207468064776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2.9229494078428568</v>
      </c>
      <c r="C238" s="9">
        <f t="shared" si="61"/>
        <v>1.3140000000000009</v>
      </c>
      <c r="D238" s="9">
        <f t="shared" si="70"/>
        <v>5.7741059584326431</v>
      </c>
      <c r="E238" s="9">
        <f t="shared" si="70"/>
        <v>1.6226888551968461</v>
      </c>
      <c r="F238" s="9">
        <f t="shared" si="63"/>
        <v>2.8377773693333213</v>
      </c>
      <c r="G238" s="10">
        <f t="shared" si="71"/>
        <v>8.6666666666666607</v>
      </c>
      <c r="H238" s="5">
        <f t="shared" si="71"/>
        <v>7.5</v>
      </c>
      <c r="I238">
        <f t="shared" si="65"/>
        <v>21.181733753866745</v>
      </c>
      <c r="J238">
        <f t="shared" si="66"/>
        <v>4.2630708749034918</v>
      </c>
      <c r="K238">
        <f t="shared" si="66"/>
        <v>-20.748302859155672</v>
      </c>
      <c r="L238">
        <f t="shared" si="67"/>
        <v>-0.35472513028113195</v>
      </c>
      <c r="M238">
        <f t="shared" si="68"/>
        <v>-30.447558040483436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2.9485214480399331</v>
      </c>
      <c r="C239" s="9">
        <f t="shared" si="61"/>
        <v>1.320000000000001</v>
      </c>
      <c r="D239" s="9">
        <f t="shared" si="70"/>
        <v>5.7996779986297193</v>
      </c>
      <c r="E239" s="9">
        <f t="shared" si="70"/>
        <v>1.4976509819971835</v>
      </c>
      <c r="F239" s="9">
        <f t="shared" si="63"/>
        <v>2.7275916356980021</v>
      </c>
      <c r="G239" s="10">
        <f t="shared" si="71"/>
        <v>8.6666666666666607</v>
      </c>
      <c r="H239" s="5">
        <f t="shared" si="71"/>
        <v>7.5</v>
      </c>
      <c r="I239">
        <f t="shared" si="65"/>
        <v>21.360287885047985</v>
      </c>
      <c r="J239">
        <f t="shared" si="66"/>
        <v>4.2609425241218046</v>
      </c>
      <c r="K239">
        <f t="shared" si="66"/>
        <v>-20.930988207398574</v>
      </c>
      <c r="L239">
        <f t="shared" si="67"/>
        <v>-0.35753674065166391</v>
      </c>
      <c r="M239">
        <f t="shared" si="68"/>
        <v>-30.417675604651791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2.974080667523332</v>
      </c>
      <c r="C240" s="9">
        <f t="shared" si="61"/>
        <v>1.326000000000001</v>
      </c>
      <c r="D240" s="9">
        <f t="shared" si="70"/>
        <v>5.8252372181131182</v>
      </c>
      <c r="E240" s="9">
        <f t="shared" si="70"/>
        <v>1.3715175345919084</v>
      </c>
      <c r="F240" s="9">
        <f t="shared" si="63"/>
        <v>2.6164374422334555</v>
      </c>
      <c r="G240" s="10">
        <f t="shared" si="71"/>
        <v>8.6666666666666607</v>
      </c>
      <c r="H240" s="5">
        <f t="shared" si="71"/>
        <v>7.5</v>
      </c>
      <c r="I240">
        <f t="shared" si="65"/>
        <v>21.538732422875132</v>
      </c>
      <c r="J240">
        <f t="shared" si="66"/>
        <v>4.2587973036778948</v>
      </c>
      <c r="K240">
        <f t="shared" si="66"/>
        <v>-21.113494261026485</v>
      </c>
      <c r="L240">
        <f t="shared" si="67"/>
        <v>-0.36034210442641651</v>
      </c>
      <c r="M240">
        <f t="shared" si="68"/>
        <v>-30.38756115088102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2.9996269651875198</v>
      </c>
      <c r="C241" s="9">
        <f t="shared" si="61"/>
        <v>1.332000000000001</v>
      </c>
      <c r="D241" s="9">
        <f t="shared" si="70"/>
        <v>5.850783515777306</v>
      </c>
      <c r="E241" s="9">
        <f t="shared" si="70"/>
        <v>1.2442895929250337</v>
      </c>
      <c r="F241" s="9">
        <f t="shared" si="63"/>
        <v>2.5043167748129429</v>
      </c>
      <c r="G241" s="10">
        <f t="shared" si="71"/>
        <v>8.6666666666666607</v>
      </c>
      <c r="H241" s="5">
        <f t="shared" si="71"/>
        <v>7.5</v>
      </c>
      <c r="I241">
        <f t="shared" si="65"/>
        <v>21.717064195832201</v>
      </c>
      <c r="J241">
        <f t="shared" si="66"/>
        <v>4.2566352510513363</v>
      </c>
      <c r="K241">
        <f t="shared" si="66"/>
        <v>-21.29581962793177</v>
      </c>
      <c r="L241">
        <f t="shared" si="67"/>
        <v>-0.36314113906477835</v>
      </c>
      <c r="M241">
        <f t="shared" si="68"/>
        <v>-30.357215676021298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3.0251602401533249</v>
      </c>
      <c r="C242" s="9">
        <f t="shared" si="61"/>
        <v>1.338000000000001</v>
      </c>
      <c r="D242" s="9">
        <f t="shared" si="70"/>
        <v>5.8763167907431111</v>
      </c>
      <c r="E242" s="9">
        <f t="shared" si="70"/>
        <v>1.1159682452752746</v>
      </c>
      <c r="F242" s="9">
        <f t="shared" si="63"/>
        <v>2.3912316337077408</v>
      </c>
      <c r="G242" s="10">
        <f t="shared" si="71"/>
        <v>8.6666666666666607</v>
      </c>
      <c r="H242" s="5">
        <f t="shared" si="71"/>
        <v>7.5</v>
      </c>
      <c r="I242">
        <f t="shared" si="65"/>
        <v>21.895280098086655</v>
      </c>
      <c r="J242">
        <f t="shared" si="66"/>
        <v>4.2544564042169473</v>
      </c>
      <c r="K242">
        <f t="shared" si="66"/>
        <v>-21.477962921987899</v>
      </c>
      <c r="L242">
        <f t="shared" si="67"/>
        <v>-0.36593376342361728</v>
      </c>
      <c r="M242">
        <f t="shared" si="68"/>
        <v>-30.326640183379073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3.0506803917708853</v>
      </c>
      <c r="C243" s="9">
        <f t="shared" si="61"/>
        <v>1.344000000000001</v>
      </c>
      <c r="D243" s="9">
        <f t="shared" si="70"/>
        <v>5.9018369423606716</v>
      </c>
      <c r="E243" s="9">
        <f t="shared" si="70"/>
        <v>0.98655458822004638</v>
      </c>
      <c r="F243" s="9">
        <f t="shared" si="63"/>
        <v>2.2771840335080649</v>
      </c>
      <c r="G243" s="10">
        <f t="shared" si="71"/>
        <v>8.6666666666666607</v>
      </c>
      <c r="H243" s="5">
        <f t="shared" si="71"/>
        <v>7.5</v>
      </c>
      <c r="I243">
        <f t="shared" si="65"/>
        <v>22.073377087072078</v>
      </c>
      <c r="J243">
        <f t="shared" si="66"/>
        <v>4.2522608016364059</v>
      </c>
      <c r="K243">
        <f t="shared" si="66"/>
        <v>-21.659922763088172</v>
      </c>
      <c r="L243">
        <f t="shared" si="67"/>
        <v>-0.36871989771700014</v>
      </c>
      <c r="M243">
        <f t="shared" si="68"/>
        <v>-30.295835682634856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3.0761873196225449</v>
      </c>
      <c r="C244" s="9">
        <f t="shared" si="61"/>
        <v>1.350000000000001</v>
      </c>
      <c r="D244" s="9">
        <f t="shared" si="70"/>
        <v>5.9273438702123311</v>
      </c>
      <c r="E244" s="9">
        <f t="shared" si="70"/>
        <v>0.85604972659922995</v>
      </c>
      <c r="F244" s="9">
        <f t="shared" si="63"/>
        <v>2.162176003043478</v>
      </c>
      <c r="G244" s="10">
        <f t="shared" si="71"/>
        <v>8.6666666666666607</v>
      </c>
      <c r="H244" s="5">
        <f t="shared" si="71"/>
        <v>7.5</v>
      </c>
      <c r="I244">
        <f t="shared" si="65"/>
        <v>22.25135218118935</v>
      </c>
      <c r="J244">
        <f t="shared" si="66"/>
        <v>4.2500484822501035</v>
      </c>
      <c r="K244">
        <f t="shared" si="66"/>
        <v>-21.841697777183981</v>
      </c>
      <c r="L244">
        <f t="shared" si="67"/>
        <v>-0.3714994634779244</v>
      </c>
      <c r="M244">
        <f t="shared" si="68"/>
        <v>-30.264803189761512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3.1016809235257026</v>
      </c>
      <c r="C245" s="9">
        <f t="shared" si="61"/>
        <v>1.356000000000001</v>
      </c>
      <c r="D245" s="9">
        <f t="shared" ref="D245:E260" si="72">D244+$C$7*(J244+J245)/2</f>
        <v>5.9528374741154888</v>
      </c>
      <c r="E245" s="9">
        <f t="shared" si="72"/>
        <v>0.72445477347871035</v>
      </c>
      <c r="F245" s="9">
        <f t="shared" si="63"/>
        <v>2.04620958530277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22.429202457619677</v>
      </c>
      <c r="J245">
        <f t="shared" si="66"/>
        <v>4.2478194854692362</v>
      </c>
      <c r="K245">
        <f t="shared" si="66"/>
        <v>-22.023286596322549</v>
      </c>
      <c r="L245">
        <f t="shared" si="67"/>
        <v>-0.37427238352194953</v>
      </c>
      <c r="M245">
        <f t="shared" si="68"/>
        <v>-30.233543726942976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3.1271611035356144</v>
      </c>
      <c r="C246" s="9">
        <f t="shared" si="61"/>
        <v>1.362000000000001</v>
      </c>
      <c r="D246" s="9">
        <f t="shared" si="72"/>
        <v>5.9783176541254006</v>
      </c>
      <c r="E246" s="9">
        <f t="shared" si="72"/>
        <v>0.59177085011369002</v>
      </c>
      <c r="F246" s="9">
        <f t="shared" si="63"/>
        <v>1.929286837353172</v>
      </c>
      <c r="G246" s="10">
        <f t="shared" si="73"/>
        <v>8.6666666666666607</v>
      </c>
      <c r="H246" s="5">
        <f t="shared" si="73"/>
        <v>7.5</v>
      </c>
      <c r="I246">
        <f t="shared" si="65"/>
        <v>22.606925050243348</v>
      </c>
      <c r="J246">
        <f t="shared" si="66"/>
        <v>4.2455738511681043</v>
      </c>
      <c r="K246">
        <f t="shared" si="66"/>
        <v>-22.204687858684206</v>
      </c>
      <c r="L246">
        <f t="shared" si="67"/>
        <v>-0.37703858191261957</v>
      </c>
      <c r="M246">
        <f t="shared" si="68"/>
        <v>-30.202058322493382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3.1526277599481483</v>
      </c>
      <c r="C247" s="9">
        <f t="shared" si="61"/>
        <v>1.368000000000001</v>
      </c>
      <c r="D247" s="9">
        <f t="shared" si="72"/>
        <v>6.0037843105379345</v>
      </c>
      <c r="E247" s="9">
        <f t="shared" si="72"/>
        <v>0.4579990859117799</v>
      </c>
      <c r="F247" s="9">
        <f t="shared" si="63"/>
        <v>1.811409830259195</v>
      </c>
      <c r="G247" s="10">
        <f t="shared" si="73"/>
        <v>8.6666666666666607</v>
      </c>
      <c r="H247" s="5">
        <f t="shared" si="73"/>
        <v>7.5</v>
      </c>
      <c r="I247">
        <f t="shared" si="65"/>
        <v>22.78451714765837</v>
      </c>
      <c r="J247">
        <f t="shared" si="66"/>
        <v>4.2433116196766285</v>
      </c>
      <c r="K247">
        <f t="shared" si="66"/>
        <v>-22.385900208619166</v>
      </c>
      <c r="L247">
        <f t="shared" si="67"/>
        <v>-0.37979798392857911</v>
      </c>
      <c r="M247">
        <f t="shared" si="68"/>
        <v>-30.170348010776582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3.1780807933024975</v>
      </c>
      <c r="C248" s="9">
        <f t="shared" si="61"/>
        <v>1.374000000000001</v>
      </c>
      <c r="D248" s="9">
        <f t="shared" si="72"/>
        <v>6.0292373438922837</v>
      </c>
      <c r="E248" s="9">
        <f t="shared" si="72"/>
        <v>0.32314061839587094</v>
      </c>
      <c r="F248" s="9">
        <f t="shared" si="63"/>
        <v>1.6925806490007682</v>
      </c>
      <c r="G248" s="10">
        <f t="shared" si="73"/>
        <v>8.6666666666666607</v>
      </c>
      <c r="H248" s="5">
        <f t="shared" si="73"/>
        <v>7.5</v>
      </c>
      <c r="I248">
        <f t="shared" si="65"/>
        <v>22.961975991293574</v>
      </c>
      <c r="J248">
        <f t="shared" si="66"/>
        <v>4.2410328317730572</v>
      </c>
      <c r="K248">
        <f t="shared" si="66"/>
        <v>-22.566922296683824</v>
      </c>
      <c r="L248">
        <f t="shared" si="67"/>
        <v>-0.38255051603228696</v>
      </c>
      <c r="M248">
        <f t="shared" si="68"/>
        <v>-30.138413832125956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3.203520104383847</v>
      </c>
      <c r="C249" s="9">
        <f t="shared" si="61"/>
        <v>1.380000000000001</v>
      </c>
      <c r="D249" s="9">
        <f t="shared" si="72"/>
        <v>6.0546766549736333</v>
      </c>
      <c r="E249" s="9">
        <f t="shared" si="72"/>
        <v>0.18719659316678974</v>
      </c>
      <c r="F249" s="9">
        <f t="shared" si="63"/>
        <v>1.5728013923909865</v>
      </c>
      <c r="G249" s="10">
        <f t="shared" si="73"/>
        <v>8.6666666666666607</v>
      </c>
      <c r="H249" s="5">
        <f t="shared" si="73"/>
        <v>7.5</v>
      </c>
      <c r="I249">
        <f t="shared" si="65"/>
        <v>23.139298873611043</v>
      </c>
      <c r="J249">
        <f t="shared" si="66"/>
        <v>4.2387375286768636</v>
      </c>
      <c r="K249">
        <f t="shared" si="66"/>
        <v>-22.747752779676581</v>
      </c>
      <c r="L249">
        <f t="shared" si="67"/>
        <v>-0.38529610584024032</v>
      </c>
      <c r="M249">
        <f t="shared" si="68"/>
        <v>-30.10625683276459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3.2289455942260035</v>
      </c>
      <c r="C250" s="9">
        <f t="shared" si="61"/>
        <v>1.386000000000001</v>
      </c>
      <c r="D250" s="9">
        <f t="shared" si="72"/>
        <v>6.0801021448157897</v>
      </c>
      <c r="E250" s="9">
        <f t="shared" si="72"/>
        <v>5.0168163865740495E-2</v>
      </c>
      <c r="F250" s="9">
        <f t="shared" si="63"/>
        <v>1.452074172993254</v>
      </c>
      <c r="G250" s="10">
        <f t="shared" si="73"/>
        <v>8.6666666666666607</v>
      </c>
      <c r="H250" s="5">
        <f t="shared" si="73"/>
        <v>7.5</v>
      </c>
      <c r="I250">
        <f t="shared" si="65"/>
        <v>23.316483136393064</v>
      </c>
      <c r="J250">
        <f t="shared" si="66"/>
        <v>4.2364257520418223</v>
      </c>
      <c r="K250">
        <f t="shared" si="66"/>
        <v>-22.92839032067317</v>
      </c>
      <c r="L250">
        <f t="shared" si="67"/>
        <v>-0.38803468209462694</v>
      </c>
      <c r="M250">
        <f t="shared" si="68"/>
        <v>-30.073878064725704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3.2543571641139768</v>
      </c>
      <c r="C251" s="9">
        <f t="shared" si="61"/>
        <v>1.392000000000001</v>
      </c>
      <c r="D251" s="9">
        <f t="shared" si="72"/>
        <v>6.105513714703763</v>
      </c>
      <c r="E251" s="9">
        <f t="shared" si="72"/>
        <v>-8.7943507863463583E-2</v>
      </c>
      <c r="F251" s="9">
        <f t="shared" si="63"/>
        <v>1.3304011170379804</v>
      </c>
      <c r="G251" s="10">
        <f t="shared" si="73"/>
        <v>8.6666666666666607</v>
      </c>
      <c r="H251" s="5">
        <f t="shared" si="73"/>
        <v>7.5</v>
      </c>
      <c r="I251">
        <f t="shared" si="65"/>
        <v>23.493526169109128</v>
      </c>
      <c r="J251">
        <f t="shared" si="66"/>
        <v>4.2340975439492547</v>
      </c>
      <c r="K251">
        <f t="shared" si="66"/>
        <v>-23.108833589061526</v>
      </c>
      <c r="L251">
        <f t="shared" si="67"/>
        <v>-0.3907661746363264</v>
      </c>
      <c r="M251">
        <f t="shared" si="68"/>
        <v>-30.041278585773355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3.2797547155865288</v>
      </c>
      <c r="C252" s="9">
        <f t="shared" si="61"/>
        <v>1.398000000000001</v>
      </c>
      <c r="D252" s="9">
        <f t="shared" si="72"/>
        <v>6.130911266176315</v>
      </c>
      <c r="E252" s="9">
        <f t="shared" si="72"/>
        <v>-0.22713725241237664</v>
      </c>
      <c r="F252" s="9">
        <f t="shared" si="63"/>
        <v>1.2077843643387398</v>
      </c>
      <c r="G252" s="10">
        <f t="shared" si="73"/>
        <v>8.6666666666666607</v>
      </c>
      <c r="H252" s="5">
        <f t="shared" si="73"/>
        <v>7.5</v>
      </c>
      <c r="I252">
        <f t="shared" si="65"/>
        <v>23.670425407358628</v>
      </c>
      <c r="J252">
        <f t="shared" si="66"/>
        <v>4.2317529469014366</v>
      </c>
      <c r="K252">
        <f t="shared" si="66"/>
        <v>-23.289081260576165</v>
      </c>
      <c r="L252">
        <f t="shared" si="67"/>
        <v>-0.39349051437918808</v>
      </c>
      <c r="M252">
        <f t="shared" si="68"/>
        <v>-30.008459459323376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3.3051381504386783</v>
      </c>
      <c r="C253" s="9">
        <f t="shared" si="61"/>
        <v>1.404000000000001</v>
      </c>
      <c r="D253" s="9">
        <f t="shared" si="72"/>
        <v>6.1562947010284645</v>
      </c>
      <c r="E253" s="9">
        <f t="shared" si="72"/>
        <v>-0.36741189224610149</v>
      </c>
      <c r="F253" s="9">
        <f t="shared" si="63"/>
        <v>1.0842260682079834</v>
      </c>
      <c r="G253" s="10">
        <f t="shared" si="73"/>
        <v>8.6666666666666607</v>
      </c>
      <c r="H253" s="5">
        <f t="shared" si="73"/>
        <v>7.5</v>
      </c>
      <c r="I253">
        <f t="shared" si="65"/>
        <v>23.847178331385422</v>
      </c>
      <c r="J253">
        <f t="shared" si="66"/>
        <v>4.2293920038151613</v>
      </c>
      <c r="K253">
        <f t="shared" si="66"/>
        <v>-23.469132017332104</v>
      </c>
      <c r="L253">
        <f t="shared" si="67"/>
        <v>-0.39620763328551739</v>
      </c>
      <c r="M253">
        <f t="shared" si="68"/>
        <v>-29.975421754364554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3.3305073707241699</v>
      </c>
      <c r="C254" s="9">
        <f t="shared" si="61"/>
        <v>1.410000000000001</v>
      </c>
      <c r="D254" s="9">
        <f t="shared" si="72"/>
        <v>6.1816639213139561</v>
      </c>
      <c r="E254" s="9">
        <f t="shared" si="72"/>
        <v>-0.50876624194167264</v>
      </c>
      <c r="F254" s="9">
        <f t="shared" si="63"/>
        <v>0.95972839537222843</v>
      </c>
      <c r="G254" s="10">
        <f t="shared" si="73"/>
        <v>8.6666666666666607</v>
      </c>
      <c r="H254" s="5">
        <f t="shared" si="73"/>
        <v>7.5</v>
      </c>
      <c r="I254">
        <f t="shared" si="65"/>
        <v>24.023782464660318</v>
      </c>
      <c r="J254">
        <f t="shared" si="66"/>
        <v>4.2270147580154482</v>
      </c>
      <c r="K254">
        <f t="shared" si="66"/>
        <v>-23.648984547858291</v>
      </c>
      <c r="L254">
        <f t="shared" si="67"/>
        <v>-0.3989174643427047</v>
      </c>
      <c r="M254">
        <f t="shared" si="68"/>
        <v>-29.942166545379976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3.3558622787579044</v>
      </c>
      <c r="C255" s="9">
        <f t="shared" si="61"/>
        <v>1.416000000000001</v>
      </c>
      <c r="D255" s="9">
        <f t="shared" si="72"/>
        <v>6.2070188293476907</v>
      </c>
      <c r="E255" s="9">
        <f t="shared" si="72"/>
        <v>-0.65119910822663918</v>
      </c>
      <c r="F255" s="9">
        <f t="shared" si="63"/>
        <v>0.83429352588682182</v>
      </c>
      <c r="G255" s="10">
        <f t="shared" si="73"/>
        <v>8.6666666666666607</v>
      </c>
      <c r="H255" s="5">
        <f t="shared" si="73"/>
        <v>7.5</v>
      </c>
      <c r="I255">
        <f t="shared" si="65"/>
        <v>24.200235372528059</v>
      </c>
      <c r="J255">
        <f t="shared" si="66"/>
        <v>4.2246212532293921</v>
      </c>
      <c r="K255">
        <f t="shared" si="66"/>
        <v>-23.828637547130569</v>
      </c>
      <c r="L255">
        <f t="shared" si="67"/>
        <v>-0.40161994154093528</v>
      </c>
      <c r="M255">
        <f t="shared" si="68"/>
        <v>-29.908694912268608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3.3812027771183328</v>
      </c>
      <c r="C256" s="9">
        <f t="shared" si="61"/>
        <v>1.422000000000001</v>
      </c>
      <c r="D256" s="9">
        <f t="shared" si="72"/>
        <v>6.2323593277081191</v>
      </c>
      <c r="E256" s="9">
        <f t="shared" si="72"/>
        <v>-0.79470929001784341</v>
      </c>
      <c r="F256" s="9">
        <f t="shared" si="63"/>
        <v>0.70792365305023441</v>
      </c>
      <c r="G256" s="10">
        <f t="shared" si="73"/>
        <v>8.6666666666666607</v>
      </c>
      <c r="H256" s="5">
        <f t="shared" si="73"/>
        <v>7.5</v>
      </c>
      <c r="I256">
        <f t="shared" si="65"/>
        <v>24.376534660915457</v>
      </c>
      <c r="J256">
        <f t="shared" si="66"/>
        <v>4.2222115335801469</v>
      </c>
      <c r="K256">
        <f t="shared" si="66"/>
        <v>-24.008089716604182</v>
      </c>
      <c r="L256">
        <f t="shared" si="67"/>
        <v>-0.40431499985192548</v>
      </c>
      <c r="M256">
        <f t="shared" si="68"/>
        <v>-29.875007940267004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3.406528768649816</v>
      </c>
      <c r="C257" s="9">
        <f t="shared" si="61"/>
        <v>1.428000000000001</v>
      </c>
      <c r="D257" s="9">
        <f t="shared" si="72"/>
        <v>6.2576853192396023</v>
      </c>
      <c r="E257" s="9">
        <f t="shared" si="72"/>
        <v>-0.93929557846039335</v>
      </c>
      <c r="F257" s="9">
        <f t="shared" si="63"/>
        <v>0.58062098331786505</v>
      </c>
      <c r="G257" s="10">
        <f t="shared" si="73"/>
        <v>8.6666666666666607</v>
      </c>
      <c r="H257" s="5">
        <f t="shared" si="73"/>
        <v>7.5</v>
      </c>
      <c r="I257">
        <f t="shared" si="65"/>
        <v>24.552677975097499</v>
      </c>
      <c r="J257">
        <f t="shared" si="66"/>
        <v>4.2197856435810355</v>
      </c>
      <c r="K257">
        <f t="shared" si="66"/>
        <v>-24.187339764245785</v>
      </c>
      <c r="L257">
        <f t="shared" si="67"/>
        <v>-0.40700257520862826</v>
      </c>
      <c r="M257">
        <f t="shared" si="68"/>
        <v>-29.84110671987122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3.4318401564649483</v>
      </c>
      <c r="C258" s="9">
        <f t="shared" si="61"/>
        <v>1.4340000000000011</v>
      </c>
      <c r="D258" s="9">
        <f t="shared" si="72"/>
        <v>6.2829967070547346</v>
      </c>
      <c r="E258" s="9">
        <f t="shared" si="72"/>
        <v>-1.0849567569668257</v>
      </c>
      <c r="F258" s="9">
        <f t="shared" si="63"/>
        <v>0.45238773621547157</v>
      </c>
      <c r="G258" s="10">
        <f t="shared" si="73"/>
        <v>8.6666666666666607</v>
      </c>
      <c r="H258" s="5">
        <f t="shared" si="73"/>
        <v>7.5</v>
      </c>
      <c r="I258">
        <f t="shared" si="65"/>
        <v>24.728662998518494</v>
      </c>
      <c r="J258">
        <f t="shared" si="66"/>
        <v>4.2173436281297834</v>
      </c>
      <c r="K258">
        <f t="shared" si="66"/>
        <v>-24.366386404565013</v>
      </c>
      <c r="L258">
        <f t="shared" si="67"/>
        <v>-0.40968260448585869</v>
      </c>
      <c r="M258">
        <f t="shared" si="68"/>
        <v>-29.806992346758847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3.4571368439468464</v>
      </c>
      <c r="C259" s="9">
        <f t="shared" si="61"/>
        <v>1.4400000000000011</v>
      </c>
      <c r="D259" s="9">
        <f t="shared" si="72"/>
        <v>6.3082933945366326</v>
      </c>
      <c r="E259" s="9">
        <f t="shared" si="72"/>
        <v>-1.2316916012564574</v>
      </c>
      <c r="F259" s="9">
        <f t="shared" si="63"/>
        <v>0.3232261442521045</v>
      </c>
      <c r="G259" s="10">
        <f t="shared" si="73"/>
        <v>8.6666666666666607</v>
      </c>
      <c r="H259" s="5">
        <f t="shared" si="73"/>
        <v>7.5</v>
      </c>
      <c r="I259">
        <f t="shared" si="65"/>
        <v>24.904487451665425</v>
      </c>
      <c r="J259">
        <f t="shared" si="66"/>
        <v>4.2148855325028682</v>
      </c>
      <c r="K259">
        <f t="shared" si="66"/>
        <v>-24.545228358645566</v>
      </c>
      <c r="L259">
        <f t="shared" si="67"/>
        <v>-0.4123550254817902</v>
      </c>
      <c r="M259">
        <f t="shared" si="68"/>
        <v>-29.77266592171118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3.4824187347514051</v>
      </c>
      <c r="C260" s="9">
        <f t="shared" si="61"/>
        <v>1.4460000000000011</v>
      </c>
      <c r="D260" s="9">
        <f t="shared" si="72"/>
        <v>6.3335752853411913</v>
      </c>
      <c r="E260" s="9">
        <f t="shared" si="72"/>
        <v>-1.3794988793949217</v>
      </c>
      <c r="F260" s="9">
        <f t="shared" si="63"/>
        <v>0.19313845283263209</v>
      </c>
      <c r="G260" s="10">
        <f t="shared" si="73"/>
        <v>8.6666666666666607</v>
      </c>
      <c r="H260" s="5">
        <f t="shared" si="73"/>
        <v>7.5</v>
      </c>
      <c r="I260">
        <f t="shared" si="65"/>
        <v>25.080149090990957</v>
      </c>
      <c r="J260">
        <f t="shared" si="66"/>
        <v>4.2124114023499777</v>
      </c>
      <c r="K260">
        <f t="shared" si="66"/>
        <v>-24.723864354175834</v>
      </c>
      <c r="L260">
        <f t="shared" si="67"/>
        <v>-0.41501977690027803</v>
      </c>
      <c r="M260">
        <f t="shared" si="68"/>
        <v>-29.738128550535556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3.5076857328095206</v>
      </c>
      <c r="C261" s="9">
        <f t="shared" si="61"/>
        <v>1.4520000000000011</v>
      </c>
      <c r="D261" s="9">
        <f t="shared" ref="D261:E276" si="74">D260+$C$7*(J260+J261)/2</f>
        <v>6.3588422833993068</v>
      </c>
      <c r="E261" s="9">
        <f t="shared" si="74"/>
        <v>-1.5283773518338863</v>
      </c>
      <c r="F261" s="9">
        <f t="shared" si="63"/>
        <v>6.2126920169899513E-2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25.255645707883517</v>
      </c>
      <c r="J261">
        <f t="shared" si="66"/>
        <v>4.2099212836885762</v>
      </c>
      <c r="K261">
        <f t="shared" si="66"/>
        <v>-24.902293125479048</v>
      </c>
      <c r="L261">
        <f t="shared" si="67"/>
        <v>-0.41767679833396426</v>
      </c>
      <c r="M261">
        <f t="shared" si="68"/>
        <v>-29.703381343987765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3.5329377423292816</v>
      </c>
      <c r="C262" s="9">
        <f t="shared" si="61"/>
        <v>1.4580000000000011</v>
      </c>
      <c r="D262" s="9">
        <f t="shared" si="74"/>
        <v>6.3840942929190678</v>
      </c>
      <c r="E262" s="9">
        <f t="shared" si="74"/>
        <v>-1.6783257714509525</v>
      </c>
      <c r="F262" s="9">
        <f t="shared" si="63"/>
        <v>-6.9806182803616501E-2</v>
      </c>
      <c r="G262" s="10">
        <f t="shared" si="75"/>
        <v>8.6666666666666607</v>
      </c>
      <c r="H262" s="5">
        <f t="shared" si="75"/>
        <v>7.5</v>
      </c>
      <c r="I262">
        <f t="shared" si="65"/>
        <v>25.430975127682142</v>
      </c>
      <c r="J262">
        <f t="shared" si="66"/>
        <v>4.2074152228985726</v>
      </c>
      <c r="K262">
        <f t="shared" si="66"/>
        <v>-25.080513413542974</v>
      </c>
      <c r="L262">
        <f t="shared" si="67"/>
        <v>-0.4203260302481277</v>
      </c>
      <c r="M262">
        <f t="shared" si="68"/>
        <v>-29.668425417694607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3.5581746677981285</v>
      </c>
      <c r="C263" s="9">
        <f t="shared" si="61"/>
        <v>1.4640000000000011</v>
      </c>
      <c r="D263" s="9">
        <f t="shared" si="74"/>
        <v>6.4093312183879148</v>
      </c>
      <c r="E263" s="9">
        <f t="shared" si="74"/>
        <v>-1.829342883589729</v>
      </c>
      <c r="F263" s="9">
        <f t="shared" si="63"/>
        <v>-0.20265857252445851</v>
      </c>
      <c r="G263" s="10">
        <f t="shared" si="75"/>
        <v>8.6666666666666607</v>
      </c>
      <c r="H263" s="5">
        <f t="shared" si="75"/>
        <v>7.5</v>
      </c>
      <c r="I263">
        <f t="shared" si="65"/>
        <v>25.606135208733896</v>
      </c>
      <c r="J263">
        <f t="shared" si="66"/>
        <v>4.2048932667170842</v>
      </c>
      <c r="K263">
        <f t="shared" si="66"/>
        <v>-25.258523966049143</v>
      </c>
      <c r="L263">
        <f t="shared" si="67"/>
        <v>-0.42296741396523618</v>
      </c>
      <c r="M263">
        <f t="shared" si="68"/>
        <v>-29.633261892076568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3.5833964139849797</v>
      </c>
      <c r="C264" s="9">
        <f t="shared" si="61"/>
        <v>1.4700000000000011</v>
      </c>
      <c r="D264" s="9">
        <f t="shared" si="74"/>
        <v>6.4345529645747659</v>
      </c>
      <c r="E264" s="9">
        <f t="shared" si="74"/>
        <v>-1.9814274261000813</v>
      </c>
      <c r="F264" s="9">
        <f t="shared" si="63"/>
        <v>-0.33642795288729044</v>
      </c>
      <c r="G264" s="10">
        <f t="shared" si="75"/>
        <v>8.6666666666666607</v>
      </c>
      <c r="H264" s="5">
        <f t="shared" si="75"/>
        <v>7.5</v>
      </c>
      <c r="I264">
        <f t="shared" si="65"/>
        <v>25.78112384149172</v>
      </c>
      <c r="J264">
        <f t="shared" si="66"/>
        <v>4.2023554622332924</v>
      </c>
      <c r="K264">
        <f t="shared" si="66"/>
        <v>-25.436323537401602</v>
      </c>
      <c r="L264">
        <f t="shared" si="67"/>
        <v>-0.42560089165016951</v>
      </c>
      <c r="M264">
        <f t="shared" si="68"/>
        <v>-29.597891892270553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3.60860288594233</v>
      </c>
      <c r="C265" s="9">
        <f t="shared" si="61"/>
        <v>1.4760000000000011</v>
      </c>
      <c r="D265" s="9">
        <f t="shared" si="74"/>
        <v>6.4597594365321163</v>
      </c>
      <c r="E265" s="9">
        <f t="shared" si="74"/>
        <v>-2.1345781293785517</v>
      </c>
      <c r="F265" s="9">
        <f t="shared" si="63"/>
        <v>-0.47111201533435842</v>
      </c>
      <c r="G265" s="10">
        <f t="shared" si="75"/>
        <v>8.6666666666666607</v>
      </c>
      <c r="H265" s="5">
        <f t="shared" si="75"/>
        <v>7.5</v>
      </c>
      <c r="I265">
        <f t="shared" si="65"/>
        <v>25.955938947650779</v>
      </c>
      <c r="J265">
        <f t="shared" si="66"/>
        <v>4.1998018568833917</v>
      </c>
      <c r="K265">
        <f t="shared" si="66"/>
        <v>-25.613910888755225</v>
      </c>
      <c r="L265">
        <f t="shared" si="67"/>
        <v>-0.42822640629607578</v>
      </c>
      <c r="M265">
        <f t="shared" si="68"/>
        <v>-29.562316548052777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3.6337939890083173</v>
      </c>
      <c r="C266" s="9">
        <f t="shared" si="61"/>
        <v>1.4820000000000011</v>
      </c>
      <c r="D266" s="9">
        <f t="shared" si="74"/>
        <v>6.4849505395981035</v>
      </c>
      <c r="E266" s="9">
        <f t="shared" si="74"/>
        <v>-2.2887937164089482</v>
      </c>
      <c r="F266" s="9">
        <f t="shared" si="63"/>
        <v>-0.60670843894533188</v>
      </c>
      <c r="G266" s="10">
        <f t="shared" si="75"/>
        <v>8.6666666666666607</v>
      </c>
      <c r="H266" s="5">
        <f t="shared" si="75"/>
        <v>7.5</v>
      </c>
      <c r="I266">
        <f t="shared" si="65"/>
        <v>26.130578479321393</v>
      </c>
      <c r="J266">
        <f t="shared" si="66"/>
        <v>4.1972324984456151</v>
      </c>
      <c r="K266">
        <f t="shared" si="66"/>
        <v>-25.791284788043541</v>
      </c>
      <c r="L266">
        <f t="shared" si="67"/>
        <v>-0.43084390171083059</v>
      </c>
      <c r="M266">
        <f t="shared" si="68"/>
        <v>-29.526536993761709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3.6589696288087601</v>
      </c>
      <c r="C267" s="9">
        <f t="shared" si="61"/>
        <v>1.4880000000000011</v>
      </c>
      <c r="D267" s="9">
        <f t="shared" si="74"/>
        <v>6.5101261793985463</v>
      </c>
      <c r="E267" s="9">
        <f t="shared" si="74"/>
        <v>-2.4440729028030974</v>
      </c>
      <c r="F267" s="9">
        <f t="shared" si="63"/>
        <v>-0.7432148905275282</v>
      </c>
      <c r="G267" s="10">
        <f t="shared" si="75"/>
        <v>8.6666666666666607</v>
      </c>
      <c r="H267" s="5">
        <f t="shared" si="75"/>
        <v>7.5</v>
      </c>
      <c r="I267">
        <f t="shared" si="65"/>
        <v>26.305040418236786</v>
      </c>
      <c r="J267">
        <f t="shared" si="66"/>
        <v>4.1946474350353498</v>
      </c>
      <c r="K267">
        <f t="shared" si="66"/>
        <v>-25.96844401000611</v>
      </c>
      <c r="L267">
        <f t="shared" si="67"/>
        <v>-0.43345332250406787</v>
      </c>
      <c r="M267">
        <f t="shared" si="68"/>
        <v>-29.49055436822114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3.6841297112591671</v>
      </c>
      <c r="C268" s="9">
        <f t="shared" si="61"/>
        <v>1.4940000000000011</v>
      </c>
      <c r="D268" s="9">
        <f t="shared" si="74"/>
        <v>6.5352862618489533</v>
      </c>
      <c r="E268" s="9">
        <f t="shared" si="74"/>
        <v>-2.6004143968417619</v>
      </c>
      <c r="F268" s="9">
        <f t="shared" si="63"/>
        <v>-0.88062902470646431</v>
      </c>
      <c r="G268" s="10">
        <f t="shared" si="75"/>
        <v>8.6666666666666607</v>
      </c>
      <c r="H268" s="5">
        <f t="shared" si="75"/>
        <v>7.5</v>
      </c>
      <c r="I268">
        <f t="shared" si="65"/>
        <v>26.479322774994039</v>
      </c>
      <c r="J268">
        <f t="shared" si="66"/>
        <v>4.1920467151003251</v>
      </c>
      <c r="K268">
        <f t="shared" si="66"/>
        <v>-26.145387336215435</v>
      </c>
      <c r="L268">
        <f t="shared" si="67"/>
        <v>-0.43605461407475438</v>
      </c>
      <c r="M268">
        <f t="shared" si="68"/>
        <v>-29.454369814663302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3.7092741425667159</v>
      </c>
      <c r="C269" s="9">
        <f t="shared" si="61"/>
        <v>1.5000000000000011</v>
      </c>
      <c r="D269" s="9">
        <f t="shared" si="74"/>
        <v>6.5604306931565022</v>
      </c>
      <c r="E269" s="9">
        <f t="shared" si="74"/>
        <v>-2.7578168995157184</v>
      </c>
      <c r="F269" s="9">
        <f t="shared" si="63"/>
        <v>-1.0189484840167706</v>
      </c>
      <c r="G269" s="10">
        <f t="shared" si="75"/>
        <v>8.6666666666666607</v>
      </c>
      <c r="H269" s="5">
        <f t="shared" si="75"/>
        <v>7.5</v>
      </c>
      <c r="I269">
        <f t="shared" si="65"/>
        <v>26.653423588326554</v>
      </c>
      <c r="J269">
        <f t="shared" si="66"/>
        <v>4.1894303874158769</v>
      </c>
      <c r="K269">
        <f t="shared" si="66"/>
        <v>-26.322113555103414</v>
      </c>
      <c r="L269">
        <f t="shared" si="67"/>
        <v>-0.43864772259927931</v>
      </c>
      <c r="M269">
        <f t="shared" si="68"/>
        <v>-29.417984480652127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3.7344028292322045</v>
      </c>
      <c r="C270" s="9">
        <f t="shared" si="61"/>
        <v>1.5060000000000011</v>
      </c>
      <c r="D270" s="9">
        <f t="shared" si="74"/>
        <v>6.5855593798219907</v>
      </c>
      <c r="E270" s="9">
        <f t="shared" si="74"/>
        <v>-2.9162791045669905</v>
      </c>
      <c r="F270" s="9">
        <f t="shared" si="63"/>
        <v>-1.158170898993478</v>
      </c>
      <c r="G270" s="10">
        <f t="shared" si="75"/>
        <v>8.6666666666666607</v>
      </c>
      <c r="H270" s="5">
        <f t="shared" si="75"/>
        <v>7.5</v>
      </c>
      <c r="I270">
        <f t="shared" si="65"/>
        <v>26.827340924406645</v>
      </c>
      <c r="J270">
        <f t="shared" si="66"/>
        <v>4.1867985010802808</v>
      </c>
      <c r="K270">
        <f t="shared" si="66"/>
        <v>-26.498621461987327</v>
      </c>
      <c r="L270">
        <f t="shared" si="67"/>
        <v>-0.44123259502003498</v>
      </c>
      <c r="M270">
        <f t="shared" si="68"/>
        <v>-29.381399518006546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3.7595156780519754</v>
      </c>
      <c r="C271" s="9">
        <f t="shared" si="61"/>
        <v>1.5120000000000011</v>
      </c>
      <c r="D271" s="9">
        <f t="shared" si="74"/>
        <v>6.6106722286417616</v>
      </c>
      <c r="E271" s="9">
        <f t="shared" si="74"/>
        <v>-3.0757996985302385</v>
      </c>
      <c r="F271" s="9">
        <f t="shared" si="63"/>
        <v>-1.2982938882636139</v>
      </c>
      <c r="G271" s="10">
        <f t="shared" si="75"/>
        <v>8.6666666666666607</v>
      </c>
      <c r="H271" s="5">
        <f t="shared" si="75"/>
        <v>7.5</v>
      </c>
      <c r="I271">
        <f t="shared" si="65"/>
        <v>27.0010728761767</v>
      </c>
      <c r="J271">
        <f t="shared" si="66"/>
        <v>4.1841511055101606</v>
      </c>
      <c r="K271">
        <f t="shared" si="66"/>
        <v>-26.674909859095365</v>
      </c>
      <c r="L271">
        <f t="shared" si="67"/>
        <v>-0.4438091790344621</v>
      </c>
      <c r="M271">
        <f t="shared" si="68"/>
        <v>-29.344616082723917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3.7846125961198136</v>
      </c>
      <c r="C272" s="9">
        <f t="shared" si="61"/>
        <v>1.5180000000000011</v>
      </c>
      <c r="D272" s="9">
        <f t="shared" si="74"/>
        <v>6.6357691467095998</v>
      </c>
      <c r="E272" s="9">
        <f t="shared" si="74"/>
        <v>-3.2363773607742998</v>
      </c>
      <c r="F272" s="9">
        <f t="shared" si="63"/>
        <v>-1.4393150586380861</v>
      </c>
      <c r="G272" s="10">
        <f t="shared" si="75"/>
        <v>8.6666666666666607</v>
      </c>
      <c r="H272" s="5">
        <f t="shared" si="75"/>
        <v>7.5</v>
      </c>
      <c r="I272">
        <f t="shared" si="65"/>
        <v>27.174617562707734</v>
      </c>
      <c r="J272">
        <f t="shared" si="66"/>
        <v>4.1814882504359536</v>
      </c>
      <c r="K272">
        <f t="shared" si="66"/>
        <v>-26.850977555591708</v>
      </c>
      <c r="L272">
        <f t="shared" si="67"/>
        <v>-0.44637742308453848</v>
      </c>
      <c r="M272">
        <f t="shared" si="68"/>
        <v>-29.307635334903498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3.8096934908288138</v>
      </c>
      <c r="C273" s="9">
        <f t="shared" si="61"/>
        <v>1.5240000000000011</v>
      </c>
      <c r="D273" s="9">
        <f t="shared" si="74"/>
        <v>6.6608500414186</v>
      </c>
      <c r="E273" s="9">
        <f t="shared" si="74"/>
        <v>-3.3980107635438785</v>
      </c>
      <c r="F273" s="9">
        <f t="shared" si="63"/>
        <v>-1.5812320052039963</v>
      </c>
      <c r="G273" s="10">
        <f t="shared" si="75"/>
        <v>8.6666666666666607</v>
      </c>
      <c r="H273" s="5">
        <f t="shared" si="75"/>
        <v>7.5</v>
      </c>
      <c r="I273">
        <f t="shared" si="65"/>
        <v>27.347973128583892</v>
      </c>
      <c r="J273">
        <f t="shared" si="66"/>
        <v>4.1788099858974466</v>
      </c>
      <c r="K273">
        <f t="shared" si="66"/>
        <v>-27.026823367601128</v>
      </c>
      <c r="L273">
        <f t="shared" si="67"/>
        <v>-0.44893727634668823</v>
      </c>
      <c r="M273">
        <f t="shared" si="68"/>
        <v>-29.270458438670044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3.8347582698732245</v>
      </c>
      <c r="C274" s="9">
        <f t="shared" si="61"/>
        <v>1.5300000000000011</v>
      </c>
      <c r="D274" s="9">
        <f t="shared" si="74"/>
        <v>6.6859148204630108</v>
      </c>
      <c r="E274" s="9">
        <f t="shared" si="74"/>
        <v>-3.5606985720013813</v>
      </c>
      <c r="F274" s="9">
        <f t="shared" si="63"/>
        <v>-1.7240423114171533</v>
      </c>
      <c r="G274" s="10">
        <f t="shared" si="75"/>
        <v>8.6666666666666607</v>
      </c>
      <c r="H274" s="5">
        <f t="shared" si="75"/>
        <v>7.5</v>
      </c>
      <c r="I274">
        <f t="shared" si="65"/>
        <v>27.521137743311794</v>
      </c>
      <c r="J274">
        <f t="shared" si="66"/>
        <v>4.176116362239366</v>
      </c>
      <c r="K274">
        <f t="shared" si="66"/>
        <v>-27.202446118233148</v>
      </c>
      <c r="L274">
        <f t="shared" si="67"/>
        <v>-0.45148868872208991</v>
      </c>
      <c r="M274">
        <f t="shared" si="68"/>
        <v>-29.233086562097469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3.8598068412502635</v>
      </c>
      <c r="C275" s="9">
        <f t="shared" si="61"/>
        <v>1.5360000000000011</v>
      </c>
      <c r="D275" s="9">
        <f t="shared" si="74"/>
        <v>6.7109633918400498</v>
      </c>
      <c r="E275" s="9">
        <f t="shared" si="74"/>
        <v>-3.7244394442688979</v>
      </c>
      <c r="F275" s="9">
        <f t="shared" si="63"/>
        <v>-1.8677435491949188</v>
      </c>
      <c r="G275" s="10">
        <f t="shared" si="75"/>
        <v>8.6666666666666607</v>
      </c>
      <c r="H275" s="5">
        <f t="shared" si="75"/>
        <v>7.5</v>
      </c>
      <c r="I275">
        <f t="shared" si="65"/>
        <v>27.694109600753542</v>
      </c>
      <c r="J275">
        <f t="shared" si="66"/>
        <v>4.1734074301070336</v>
      </c>
      <c r="K275">
        <f t="shared" si="66"/>
        <v>-27.377844637605733</v>
      </c>
      <c r="L275">
        <f t="shared" si="67"/>
        <v>-0.45403161082736632</v>
      </c>
      <c r="M275">
        <f t="shared" si="68"/>
        <v>-29.195520877132594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3.8848391132619109</v>
      </c>
      <c r="C276" s="9">
        <f t="shared" si="61"/>
        <v>1.5420000000000011</v>
      </c>
      <c r="D276" s="9">
        <f t="shared" si="74"/>
        <v>6.7359956638516971</v>
      </c>
      <c r="E276" s="9">
        <f t="shared" si="74"/>
        <v>-3.8892320314703208</v>
      </c>
      <c r="F276" s="9">
        <f t="shared" si="63"/>
        <v>-2.0123332790094208</v>
      </c>
      <c r="G276" s="10">
        <f t="shared" si="75"/>
        <v>8.6666666666666607</v>
      </c>
      <c r="H276" s="5">
        <f t="shared" si="75"/>
        <v>7.5</v>
      </c>
      <c r="I276">
        <f t="shared" si="65"/>
        <v>27.866886918582296</v>
      </c>
      <c r="J276">
        <f t="shared" si="66"/>
        <v>4.1706832404420693</v>
      </c>
      <c r="K276">
        <f t="shared" si="66"/>
        <v>-27.553017762868528</v>
      </c>
      <c r="L276">
        <f t="shared" si="67"/>
        <v>-0.45656599398563436</v>
      </c>
      <c r="M276">
        <f t="shared" si="68"/>
        <v>-29.157762559519018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3.9098549945166714</v>
      </c>
      <c r="C277" s="9">
        <f t="shared" ref="C277:C289" si="80">C276+_dt</f>
        <v>1.5480000000000012</v>
      </c>
      <c r="D277" s="9">
        <f t="shared" ref="D277:E289" si="81">D276+$C$7*(J276+J277)/2</f>
        <v>6.7610115451064576</v>
      </c>
      <c r="E277" s="9">
        <f t="shared" si="81"/>
        <v>-4.0550749777736037</v>
      </c>
      <c r="F277" s="9">
        <f t="shared" ref="F277:F289" si="82">$O$1*D277^2+$O$2*D277+$O$3</f>
        <v>-2.157809049980929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28.039467937759383</v>
      </c>
      <c r="J277">
        <f t="shared" ref="J277:K289" si="85">J276+L276*$C$7</f>
        <v>4.1679438444781551</v>
      </c>
      <c r="K277">
        <f t="shared" si="85"/>
        <v>-27.727964338225643</v>
      </c>
      <c r="L277">
        <f t="shared" ref="L277:L289" si="86">-$C$15*I277*J277</f>
        <v>-0.45909179021789925</v>
      </c>
      <c r="M277">
        <f t="shared" ref="M277:M289" si="87">-$C$6-$C$15*I277*K277</f>
        <v>-29.119812788721031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3.9348543939313161</v>
      </c>
      <c r="C278" s="9">
        <f t="shared" si="80"/>
        <v>1.5540000000000012</v>
      </c>
      <c r="D278" s="9">
        <f t="shared" si="81"/>
        <v>6.7860109445211023</v>
      </c>
      <c r="E278" s="9">
        <f t="shared" si="81"/>
        <v>-4.2219669204331547</v>
      </c>
      <c r="F278" s="9">
        <f t="shared" si="82"/>
        <v>-2.304168399971668</v>
      </c>
      <c r="G278" s="10">
        <f t="shared" si="83"/>
        <v>8.6666666666666607</v>
      </c>
      <c r="H278" s="5">
        <f t="shared" si="83"/>
        <v>7.5</v>
      </c>
      <c r="I278">
        <f t="shared" si="84"/>
        <v>28.211850922031989</v>
      </c>
      <c r="J278">
        <f t="shared" si="85"/>
        <v>4.165189293736848</v>
      </c>
      <c r="K278">
        <f t="shared" si="85"/>
        <v>-27.902683214957968</v>
      </c>
      <c r="L278">
        <f t="shared" si="86"/>
        <v>-0.46160895223477599</v>
      </c>
      <c r="M278">
        <f t="shared" si="87"/>
        <v>-29.081672747847659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3.9598372207325974</v>
      </c>
      <c r="C279" s="9">
        <f t="shared" si="80"/>
        <v>1.5600000000000012</v>
      </c>
      <c r="D279" s="9">
        <f t="shared" si="81"/>
        <v>6.8109937713223836</v>
      </c>
      <c r="E279" s="9">
        <f t="shared" si="81"/>
        <v>-4.3899064898323639</v>
      </c>
      <c r="F279" s="9">
        <f t="shared" si="82"/>
        <v>-2.4514088556797047</v>
      </c>
      <c r="G279" s="10">
        <f t="shared" si="83"/>
        <v>8.6666666666666607</v>
      </c>
      <c r="H279" s="5">
        <f t="shared" si="83"/>
        <v>7.5</v>
      </c>
      <c r="I279">
        <f t="shared" si="84"/>
        <v>28.384034157450461</v>
      </c>
      <c r="J279">
        <f t="shared" si="85"/>
        <v>4.1624196400234394</v>
      </c>
      <c r="K279">
        <f t="shared" si="85"/>
        <v>-28.077173251445053</v>
      </c>
      <c r="L279">
        <f t="shared" si="86"/>
        <v>-0.46411743342852135</v>
      </c>
      <c r="M279">
        <f t="shared" si="87"/>
        <v>-29.043343623576781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3.9848033844589366</v>
      </c>
      <c r="C280" s="9">
        <f t="shared" si="80"/>
        <v>1.5660000000000012</v>
      </c>
      <c r="D280" s="9">
        <f t="shared" si="81"/>
        <v>6.8359599350487228</v>
      </c>
      <c r="E280" s="9">
        <f t="shared" si="81"/>
        <v>-4.558892309526259</v>
      </c>
      <c r="F280" s="9">
        <f t="shared" si="82"/>
        <v>-2.5995279327333476</v>
      </c>
      <c r="G280" s="10">
        <f t="shared" si="83"/>
        <v>8.6666666666666607</v>
      </c>
      <c r="H280" s="5">
        <f t="shared" si="83"/>
        <v>7.5</v>
      </c>
      <c r="I280">
        <f t="shared" si="84"/>
        <v>28.556015951904339</v>
      </c>
      <c r="J280">
        <f t="shared" si="85"/>
        <v>4.1596349354228686</v>
      </c>
      <c r="K280">
        <f t="shared" si="85"/>
        <v>-28.251433313186514</v>
      </c>
      <c r="L280">
        <f t="shared" si="86"/>
        <v>-0.46661718786536116</v>
      </c>
      <c r="M280">
        <f t="shared" si="87"/>
        <v>-29.00482660607938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4.0097527949620915</v>
      </c>
      <c r="C281" s="9">
        <f t="shared" si="80"/>
        <v>1.5720000000000012</v>
      </c>
      <c r="D281" s="9">
        <f t="shared" si="81"/>
        <v>6.8609093455518781</v>
      </c>
      <c r="E281" s="9">
        <f t="shared" si="81"/>
        <v>-4.7289229962842878</v>
      </c>
      <c r="F281" s="9">
        <f t="shared" si="82"/>
        <v>-2.7485231357855424</v>
      </c>
      <c r="G281" s="10">
        <f t="shared" si="83"/>
        <v>8.6666666666666607</v>
      </c>
      <c r="H281" s="5">
        <f t="shared" si="83"/>
        <v>7.5</v>
      </c>
      <c r="I281">
        <f t="shared" si="84"/>
        <v>28.727794634676325</v>
      </c>
      <c r="J281">
        <f t="shared" si="85"/>
        <v>4.1568352322956761</v>
      </c>
      <c r="K281">
        <f t="shared" si="85"/>
        <v>-28.42546227282299</v>
      </c>
      <c r="L281">
        <f t="shared" si="86"/>
        <v>-0.46910817027810076</v>
      </c>
      <c r="M281">
        <f t="shared" si="87"/>
        <v>-28.966122888943826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4.0346853624088013</v>
      </c>
      <c r="C282" s="9">
        <f t="shared" si="80"/>
        <v>1.5780000000000012</v>
      </c>
      <c r="D282" s="9">
        <f t="shared" si="81"/>
        <v>6.8858419129985871</v>
      </c>
      <c r="E282" s="9">
        <f t="shared" si="81"/>
        <v>-4.8999971601332266</v>
      </c>
      <c r="F282" s="9">
        <f t="shared" si="82"/>
        <v>-2.8983919586087294</v>
      </c>
      <c r="G282" s="10">
        <f t="shared" si="83"/>
        <v>8.6666666666666607</v>
      </c>
      <c r="H282" s="5">
        <f t="shared" si="83"/>
        <v>7.5</v>
      </c>
      <c r="I282">
        <f t="shared" si="84"/>
        <v>28.899368556013311</v>
      </c>
      <c r="J282">
        <f t="shared" si="85"/>
        <v>4.1540205832740078</v>
      </c>
      <c r="K282">
        <f t="shared" si="85"/>
        <v>-28.599259010156654</v>
      </c>
      <c r="L282">
        <f t="shared" si="86"/>
        <v>-0.47159033605900091</v>
      </c>
      <c r="M282">
        <f t="shared" si="87"/>
        <v>-28.927233669100346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4.059600997282395</v>
      </c>
      <c r="C283" s="9">
        <f t="shared" si="80"/>
        <v>1.5840000000000012</v>
      </c>
      <c r="D283" s="9">
        <f t="shared" si="81"/>
        <v>6.9107575478721817</v>
      </c>
      <c r="E283" s="9">
        <f t="shared" si="81"/>
        <v>-5.0721134044002101</v>
      </c>
      <c r="F283" s="9">
        <f t="shared" si="82"/>
        <v>-3.0491318841898289</v>
      </c>
      <c r="G283" s="10">
        <f t="shared" si="83"/>
        <v>8.6666666666666607</v>
      </c>
      <c r="H283" s="5">
        <f t="shared" si="83"/>
        <v>7.5</v>
      </c>
      <c r="I283">
        <f t="shared" si="84"/>
        <v>29.070736086713769</v>
      </c>
      <c r="J283">
        <f t="shared" si="85"/>
        <v>4.151191041257654</v>
      </c>
      <c r="K283">
        <f t="shared" si="85"/>
        <v>-28.772822412171255</v>
      </c>
      <c r="L283">
        <f t="shared" si="86"/>
        <v>-0.47406364125291045</v>
      </c>
      <c r="M283">
        <f t="shared" si="87"/>
        <v>-28.888160146745545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4.0844996103843982</v>
      </c>
      <c r="C284" s="9">
        <f t="shared" si="80"/>
        <v>1.5900000000000012</v>
      </c>
      <c r="D284" s="9">
        <f t="shared" si="81"/>
        <v>6.9356561609741849</v>
      </c>
      <c r="E284" s="9">
        <f t="shared" si="81"/>
        <v>-5.2452703257558788</v>
      </c>
      <c r="F284" s="9">
        <f t="shared" si="82"/>
        <v>-3.2007403848255036</v>
      </c>
      <c r="G284" s="10">
        <f t="shared" si="83"/>
        <v>8.6666666666666607</v>
      </c>
      <c r="H284" s="5">
        <f t="shared" si="83"/>
        <v>7.5</v>
      </c>
      <c r="I284">
        <f t="shared" si="84"/>
        <v>29.241895617730798</v>
      </c>
      <c r="J284">
        <f t="shared" si="85"/>
        <v>4.1483466594101364</v>
      </c>
      <c r="K284">
        <f t="shared" si="85"/>
        <v>-28.946151373051727</v>
      </c>
      <c r="L284">
        <f t="shared" si="86"/>
        <v>-0.47652804255064024</v>
      </c>
      <c r="M284">
        <f t="shared" si="87"/>
        <v>-28.848903525267048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4.1093811128360933</v>
      </c>
      <c r="C285" s="9">
        <f t="shared" si="80"/>
        <v>1.5960000000000012</v>
      </c>
      <c r="D285" s="9">
        <f t="shared" si="81"/>
        <v>6.96053766342588</v>
      </c>
      <c r="E285" s="9">
        <f t="shared" si="81"/>
        <v>-5.4194665142576444</v>
      </c>
      <c r="F285" s="9">
        <f t="shared" si="82"/>
        <v>-3.3532149222176484</v>
      </c>
      <c r="G285" s="10">
        <f t="shared" si="83"/>
        <v>8.6666666666666607</v>
      </c>
      <c r="H285" s="5">
        <f t="shared" si="83"/>
        <v>7.5</v>
      </c>
      <c r="I285">
        <f t="shared" si="84"/>
        <v>29.412845559790007</v>
      </c>
      <c r="J285">
        <f t="shared" si="85"/>
        <v>4.1454874911548325</v>
      </c>
      <c r="K285">
        <f t="shared" si="85"/>
        <v>-29.119244794203329</v>
      </c>
      <c r="L285">
        <f t="shared" si="86"/>
        <v>-0.47898349728256817</v>
      </c>
      <c r="M285">
        <f t="shared" si="87"/>
        <v>-28.809465011168264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4.1342454160800717</v>
      </c>
      <c r="C286" s="9">
        <f t="shared" si="80"/>
        <v>1.6020000000000012</v>
      </c>
      <c r="D286" s="9">
        <f t="shared" si="81"/>
        <v>6.9854019666698575</v>
      </c>
      <c r="E286" s="9">
        <f t="shared" si="81"/>
        <v>-5.5947005533930652</v>
      </c>
      <c r="F286" s="9">
        <f t="shared" si="82"/>
        <v>-3.5065529475690296</v>
      </c>
      <c r="G286" s="10">
        <f t="shared" si="83"/>
        <v>8.6666666666666607</v>
      </c>
      <c r="H286" s="5">
        <f t="shared" si="83"/>
        <v>7.5</v>
      </c>
      <c r="I286">
        <f t="shared" si="84"/>
        <v>29.58358434302178</v>
      </c>
      <c r="J286">
        <f t="shared" si="85"/>
        <v>4.1426135901711367</v>
      </c>
      <c r="K286">
        <f t="shared" si="85"/>
        <v>-29.292101584270338</v>
      </c>
      <c r="L286">
        <f t="shared" si="86"/>
        <v>-0.48142996341246369</v>
      </c>
      <c r="M286">
        <f t="shared" si="87"/>
        <v>-28.769845813993271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4.1590924318817564</v>
      </c>
      <c r="C287" s="9">
        <f t="shared" si="80"/>
        <v>1.6080000000000012</v>
      </c>
      <c r="D287" s="9">
        <f t="shared" si="81"/>
        <v>7.010248982471543</v>
      </c>
      <c r="E287" s="9">
        <f t="shared" si="81"/>
        <v>-5.7709710201233388</v>
      </c>
      <c r="F287" s="9">
        <f t="shared" si="82"/>
        <v>-3.6607519016793217</v>
      </c>
      <c r="G287" s="10">
        <f t="shared" si="83"/>
        <v>8.6666666666666607</v>
      </c>
      <c r="H287" s="5">
        <f t="shared" si="83"/>
        <v>7.5</v>
      </c>
      <c r="I287">
        <f t="shared" si="84"/>
        <v>29.754110416607116</v>
      </c>
      <c r="J287">
        <f t="shared" si="85"/>
        <v>4.139725010390662</v>
      </c>
      <c r="K287">
        <f t="shared" si="85"/>
        <v>-29.464720659154299</v>
      </c>
      <c r="L287">
        <f t="shared" si="86"/>
        <v>-0.48386739953152103</v>
      </c>
      <c r="M287">
        <f t="shared" si="87"/>
        <v>-28.73004714625181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4.1839220723309101</v>
      </c>
      <c r="C288" s="9">
        <f t="shared" si="80"/>
        <v>1.6140000000000012</v>
      </c>
      <c r="D288" s="9">
        <f t="shared" si="81"/>
        <v>7.0350786229206959</v>
      </c>
      <c r="E288" s="9">
        <f t="shared" si="81"/>
        <v>-5.9482764849268968</v>
      </c>
      <c r="F288" s="9">
        <f t="shared" si="82"/>
        <v>-3.8158092150411163</v>
      </c>
      <c r="G288" s="10">
        <f t="shared" si="83"/>
        <v>8.6666666666666607</v>
      </c>
      <c r="H288" s="5">
        <f t="shared" si="83"/>
        <v>7.5</v>
      </c>
      <c r="I288">
        <f t="shared" si="84"/>
        <v>29.924422248436574</v>
      </c>
      <c r="J288">
        <f t="shared" si="85"/>
        <v>4.1368218059934732</v>
      </c>
      <c r="K288">
        <f t="shared" si="85"/>
        <v>-29.637100942031811</v>
      </c>
      <c r="L288">
        <f t="shared" si="86"/>
        <v>-0.48629576485259168</v>
      </c>
      <c r="M288">
        <f t="shared" si="87"/>
        <v>-28.690070223344406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4.2087342498431024</v>
      </c>
      <c r="C289" s="9">
        <f t="shared" si="80"/>
        <v>1.6200000000000012</v>
      </c>
      <c r="D289" s="9">
        <f t="shared" si="81"/>
        <v>7.0598908004328891</v>
      </c>
      <c r="E289" s="9">
        <f t="shared" si="81"/>
        <v>-6.1266155118431076</v>
      </c>
      <c r="F289" s="9">
        <f t="shared" si="82"/>
        <v>-3.9717223079362851</v>
      </c>
      <c r="G289" s="10">
        <f t="shared" si="83"/>
        <v>8.6666666666666607</v>
      </c>
      <c r="H289" s="5">
        <f t="shared" si="83"/>
        <v>7.5</v>
      </c>
      <c r="I289">
        <f t="shared" si="84"/>
        <v>30.09451832478171</v>
      </c>
      <c r="J289">
        <f t="shared" si="85"/>
        <v>4.1339040314043576</v>
      </c>
      <c r="K289">
        <f t="shared" si="85"/>
        <v>-29.809241363371878</v>
      </c>
      <c r="L289">
        <f t="shared" si="86"/>
        <v>-0.48871501920460542</v>
      </c>
      <c r="M289">
        <f t="shared" si="87"/>
        <v>-28.649916263487633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65" priority="16" stopIfTrue="1" operator="greaterThan">
      <formula>$G$19</formula>
    </cfRule>
    <cfRule type="cellIs" dxfId="364" priority="17" stopIfTrue="1" operator="lessThan">
      <formula>$H$19</formula>
    </cfRule>
    <cfRule type="cellIs" dxfId="363" priority="18" stopIfTrue="1" operator="between">
      <formula>$H$19</formula>
      <formula>$G$19</formula>
    </cfRule>
  </conditionalFormatting>
  <conditionalFormatting sqref="E19:E20">
    <cfRule type="cellIs" dxfId="362" priority="13" stopIfTrue="1" operator="lessThan">
      <formula>$H$19</formula>
    </cfRule>
    <cfRule type="cellIs" dxfId="361" priority="14" stopIfTrue="1" operator="greaterThan">
      <formula>$G$19</formula>
    </cfRule>
    <cfRule type="cellIs" dxfId="360" priority="15" stopIfTrue="1" operator="between">
      <formula>$H$19</formula>
      <formula>$G$19</formula>
    </cfRule>
  </conditionalFormatting>
  <conditionalFormatting sqref="F19">
    <cfRule type="cellIs" dxfId="359" priority="10" stopIfTrue="1" operator="lessThan">
      <formula>$H$19</formula>
    </cfRule>
    <cfRule type="cellIs" dxfId="358" priority="11" stopIfTrue="1" operator="greaterThan">
      <formula>$G$19</formula>
    </cfRule>
    <cfRule type="cellIs" dxfId="357" priority="12" stopIfTrue="1" operator="between">
      <formula>$H$19</formula>
      <formula>$G$19</formula>
    </cfRule>
  </conditionalFormatting>
  <conditionalFormatting sqref="F20">
    <cfRule type="cellIs" dxfId="356" priority="7" stopIfTrue="1" operator="lessThan">
      <formula>$H$19</formula>
    </cfRule>
    <cfRule type="cellIs" dxfId="355" priority="8" stopIfTrue="1" operator="greaterThan">
      <formula>$G$19</formula>
    </cfRule>
    <cfRule type="cellIs" dxfId="354" priority="9" stopIfTrue="1" operator="between">
      <formula>$H$19</formula>
      <formula>$G$19</formula>
    </cfRule>
  </conditionalFormatting>
  <conditionalFormatting sqref="E21:E289">
    <cfRule type="cellIs" dxfId="353" priority="4" stopIfTrue="1" operator="lessThan">
      <formula>$H$19</formula>
    </cfRule>
    <cfRule type="cellIs" dxfId="352" priority="5" stopIfTrue="1" operator="greaterThan">
      <formula>$G$19</formula>
    </cfRule>
    <cfRule type="cellIs" dxfId="351" priority="6" stopIfTrue="1" operator="between">
      <formula>$H$19</formula>
      <formula>$G$19</formula>
    </cfRule>
  </conditionalFormatting>
  <conditionalFormatting sqref="F21:F289">
    <cfRule type="cellIs" dxfId="350" priority="1" stopIfTrue="1" operator="lessThan">
      <formula>$H$19</formula>
    </cfRule>
    <cfRule type="cellIs" dxfId="349" priority="2" stopIfTrue="1" operator="greaterThan">
      <formula>$G$19</formula>
    </cfRule>
    <cfRule type="cellIs" dxfId="34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SummaryChart!G12</f>
        <v>22.453862118298318</v>
      </c>
      <c r="D1" s="1" t="s">
        <v>17</v>
      </c>
      <c r="G1" t="s">
        <v>27</v>
      </c>
      <c r="H1" s="6" t="s">
        <v>22</v>
      </c>
      <c r="O1" s="28">
        <f>-(C6/2)/(COS(C2/180*PI())*C1)^2</f>
        <v>-0.4257947798009602</v>
      </c>
      <c r="P1" s="5" t="s">
        <v>10</v>
      </c>
    </row>
    <row r="2" spans="2:22" ht="22.5" x14ac:dyDescent="0.3">
      <c r="C2" s="24">
        <f>SummaryChart!H12</f>
        <v>74.112757266221365</v>
      </c>
      <c r="D2" s="1" t="s">
        <v>18</v>
      </c>
      <c r="G2" s="9" t="s">
        <v>23</v>
      </c>
      <c r="O2" s="28">
        <f>TAN(C2/180*PI())</f>
        <v>3.5134962244242955</v>
      </c>
      <c r="P2" s="5" t="s">
        <v>12</v>
      </c>
    </row>
    <row r="3" spans="2:22" ht="22.5" x14ac:dyDescent="0.3">
      <c r="C3" s="24">
        <f>SummaryChart!J12/12</f>
        <v>1.4681685703790748</v>
      </c>
      <c r="D3" s="1" t="s">
        <v>19</v>
      </c>
      <c r="G3" s="9" t="s">
        <v>28</v>
      </c>
      <c r="O3" s="28">
        <f>C3</f>
        <v>1.4681685703790748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SummaryChart!I12</f>
        <v>3.8651647629542585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2.6336243981068819E-3</v>
      </c>
      <c r="C12" s="14"/>
      <c r="D12" s="15">
        <f ca="1">CELL("contents",INDIRECT("D"&amp;C13-1))</f>
        <v>3.8321080805328314</v>
      </c>
      <c r="E12" s="15">
        <f ca="1">CELL("contents",INDIRECT("E"&amp;C13-1))</f>
        <v>8.4931817875207241</v>
      </c>
      <c r="F12">
        <f ca="1">D13-D12</f>
        <v>3.5690306819534001E-2</v>
      </c>
      <c r="G12">
        <f ca="1">D13-D11</f>
        <v>2.6336243981068819E-3</v>
      </c>
      <c r="H12" s="27">
        <f ca="1">G12/F12</f>
        <v>7.3791027110628474E-2</v>
      </c>
      <c r="I12">
        <f ca="1">D13-D12</f>
        <v>3.5690306819534001E-2</v>
      </c>
      <c r="J12">
        <f ca="1">E13-E12</f>
        <v>3.5810370366746724E-3</v>
      </c>
      <c r="K12">
        <f ca="1">ATAN(J12/I12)*180/PI()</f>
        <v>5.7296761821455728</v>
      </c>
      <c r="N12" s="26">
        <f ca="1">E13-E12</f>
        <v>3.5810370366746724E-3</v>
      </c>
      <c r="O12" s="26">
        <f ca="1">N12+E13-H12*N12</f>
        <v>8.5000796131930159</v>
      </c>
      <c r="P12">
        <f ca="1">IF(AND(G12&gt;0,G12&lt;F12),1,0)</f>
        <v>1</v>
      </c>
      <c r="Q12" s="26">
        <f ca="1">IF(P12=1,O12,O13)</f>
        <v>8.5000796131930159</v>
      </c>
    </row>
    <row r="13" spans="2:22" x14ac:dyDescent="0.2">
      <c r="B13" t="str">
        <f ca="1">CELL("address",INDEX(B20:B290,MATCH(MIN(B20:B290),B20:B290,0)))</f>
        <v>$B$126</v>
      </c>
      <c r="C13">
        <f ca="1">CELL("row",INDEX(A20:A289,MATCH(MIN(A20:A289),A20:A289,0)))</f>
        <v>126</v>
      </c>
      <c r="D13" s="15">
        <f ca="1">CELL("contents",INDIRECT("D"&amp;C13))</f>
        <v>3.8677983873523654</v>
      </c>
      <c r="E13" s="15">
        <f ca="1">CELL("contents",INDIRECT("E"&amp;C13))</f>
        <v>8.4967628245573987</v>
      </c>
      <c r="F13">
        <f ca="1">D14-D13</f>
        <v>3.5685277146754402E-2</v>
      </c>
      <c r="G13">
        <f ca="1">D14-D11</f>
        <v>3.8318901544861284E-2</v>
      </c>
      <c r="H13" s="27">
        <f ca="1">G13/F13</f>
        <v>1.0738014276105017</v>
      </c>
      <c r="N13" s="26">
        <f ca="1">E14-E13</f>
        <v>2.4222682400978357E-3</v>
      </c>
      <c r="O13" s="26">
        <f ca="1">E13+H13*N13</f>
        <v>8.4993638596516714</v>
      </c>
      <c r="P13">
        <f ca="1">IF(G13&lt;F13,1,0)</f>
        <v>0</v>
      </c>
    </row>
    <row r="14" spans="2:22" x14ac:dyDescent="0.2">
      <c r="D14" s="15">
        <f ca="1">CELL("contents",INDIRECT("D"&amp;C13+1))</f>
        <v>3.9034836644991198</v>
      </c>
      <c r="E14" s="15">
        <f ca="1">CELL("contents",INDIRECT("E"&amp;C13+1))</f>
        <v>8.4991850927974966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5.4327012395934409</v>
      </c>
      <c r="P15" s="10">
        <f>Q19</f>
        <v>2.5074864618157235</v>
      </c>
      <c r="Q15" s="10">
        <f>Q19</f>
        <v>2.5074864618157235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1.4681685703790748</v>
      </c>
      <c r="F19" s="9">
        <f>$O$1*D19^2+$O$2*D19+$O$3</f>
        <v>1.4681685703790748</v>
      </c>
      <c r="G19" s="18">
        <v>8.6666666666666607</v>
      </c>
      <c r="H19" s="17">
        <v>7.5</v>
      </c>
      <c r="I19">
        <f>C1</f>
        <v>22.453862118298318</v>
      </c>
      <c r="J19">
        <f>C1*COS(C2/180*PI())</f>
        <v>6.1466341503620301</v>
      </c>
      <c r="K19">
        <f>C1*SIN(C2/180*PI())</f>
        <v>21.596175880214428</v>
      </c>
      <c r="L19">
        <f>-C15*I19*J19</f>
        <v>-0.54217103874677319</v>
      </c>
      <c r="M19">
        <f>-C6-C15*I19*K19</f>
        <v>-34.078915897628988</v>
      </c>
      <c r="N19" s="16">
        <f>MAX(E19:E289)</f>
        <v>8.5005539790053497</v>
      </c>
      <c r="O19" s="19">
        <f>INDEX(C19:C289,MATCH(N19,E19:E289,0),1)</f>
        <v>0.66000000000000048</v>
      </c>
      <c r="P19" s="19">
        <f>COUNTIF(E19:E289,"&gt;"&amp;H19)*_dt</f>
        <v>0.498</v>
      </c>
      <c r="Q19" s="21">
        <f>INDEX(D19:D289,MATCH(T17,T19:T289,0),1)</f>
        <v>2.5074864618157235</v>
      </c>
      <c r="R19" s="21">
        <f>INDEX(D19:D289,MATCH(T17,U19:U289,0),1)</f>
        <v>5.4327012395934409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2.9252147777777173</v>
      </c>
    </row>
    <row r="20" spans="1:22" x14ac:dyDescent="0.2">
      <c r="A20">
        <f>B20</f>
        <v>3.8282947171307837</v>
      </c>
      <c r="B20">
        <f>ABS(D20-$D$11)</f>
        <v>3.8282947171307837</v>
      </c>
      <c r="C20" s="9">
        <f>C19+_dt</f>
        <v>6.0000000000000001E-3</v>
      </c>
      <c r="D20" s="9">
        <f>D19+$C$7*(J19+J20)/2</f>
        <v>3.6870045823474744E-2</v>
      </c>
      <c r="E20" s="9">
        <f>E19+$C$7*(K19+K20)/2</f>
        <v>1.5971322051742041</v>
      </c>
      <c r="F20" s="9">
        <f>$O$1*D20^2+$O$2*D20+$O$3</f>
        <v>1.5971325116317352</v>
      </c>
      <c r="G20" s="10">
        <f>G19</f>
        <v>8.6666666666666607</v>
      </c>
      <c r="H20" s="5">
        <f>H19</f>
        <v>7.5</v>
      </c>
      <c r="I20">
        <f>SQRT(J20^2+K20^2)</f>
        <v>22.256371280094047</v>
      </c>
      <c r="J20">
        <f>J19+L19*$C$7</f>
        <v>6.1433811241295491</v>
      </c>
      <c r="K20">
        <f>K19+M19*$C$7</f>
        <v>21.391702384828655</v>
      </c>
      <c r="L20">
        <f>-$C$15*I20*J20</f>
        <v>-0.53711801098026968</v>
      </c>
      <c r="M20">
        <f>-$C$6-$C$15*I20*K20</f>
        <v>-34.04428419762074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3.7914440985102043</v>
      </c>
      <c r="B21">
        <f t="shared" ref="B21:B84" si="3">ABS(D21-$D$11)</f>
        <v>3.7914440985102043</v>
      </c>
      <c r="C21" s="9">
        <f t="shared" ref="C21:C84" si="4">C20+_dt</f>
        <v>1.2E-2</v>
      </c>
      <c r="D21" s="9">
        <f t="shared" ref="D21:E36" si="5">D20+$C$7*(J20+J21)/2</f>
        <v>7.3720664444054396E-2</v>
      </c>
      <c r="E21" s="9">
        <f t="shared" si="5"/>
        <v>1.7248696223676188</v>
      </c>
      <c r="F21" s="9">
        <f t="shared" ref="F21:F84" si="6">$O$1*D21^2+$O$2*D21+$O$3</f>
        <v>1.724871764191042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22.059216178917964</v>
      </c>
      <c r="J21">
        <f t="shared" ref="J21:K84" si="9">J20+L20*$C$7</f>
        <v>6.1401584160636675</v>
      </c>
      <c r="K21">
        <f t="shared" si="9"/>
        <v>21.187436679642929</v>
      </c>
      <c r="L21">
        <f t="shared" ref="L21:L84" si="10">-$C$15*I21*J21</f>
        <v>-0.5320807560421098</v>
      </c>
      <c r="M21">
        <f t="shared" ref="M21:M84" si="11">-$C$6-$C$15*I21*K21</f>
        <v>-34.010015712168858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3.7546127254674309</v>
      </c>
      <c r="B22">
        <f t="shared" si="3"/>
        <v>3.7546127254674309</v>
      </c>
      <c r="C22" s="9">
        <f t="shared" si="4"/>
        <v>1.8000000000000002E-2</v>
      </c>
      <c r="D22" s="9">
        <f t="shared" si="5"/>
        <v>0.11055203748682765</v>
      </c>
      <c r="E22" s="9">
        <f t="shared" si="5"/>
        <v>1.8513820621626573</v>
      </c>
      <c r="F22" s="9">
        <f t="shared" si="6"/>
        <v>1.8513887780672382</v>
      </c>
      <c r="G22" s="10">
        <f t="shared" si="7"/>
        <v>8.6666666666666607</v>
      </c>
      <c r="H22" s="5">
        <f t="shared" si="7"/>
        <v>7.5</v>
      </c>
      <c r="I22">
        <f t="shared" si="8"/>
        <v>21.862397941858493</v>
      </c>
      <c r="J22">
        <f t="shared" si="9"/>
        <v>6.1369659315274152</v>
      </c>
      <c r="K22">
        <f t="shared" si="9"/>
        <v>20.983376585369914</v>
      </c>
      <c r="L22">
        <f t="shared" si="10"/>
        <v>-0.52705920978197252</v>
      </c>
      <c r="M22">
        <f t="shared" si="11"/>
        <v>-33.976109056011992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3.7178004169440424</v>
      </c>
      <c r="B23">
        <f t="shared" si="3"/>
        <v>3.7178004169440424</v>
      </c>
      <c r="C23" s="9">
        <f t="shared" si="4"/>
        <v>2.4E-2</v>
      </c>
      <c r="D23" s="9">
        <f t="shared" si="5"/>
        <v>0.14736434601021609</v>
      </c>
      <c r="E23" s="9">
        <f t="shared" si="5"/>
        <v>1.9766707517118687</v>
      </c>
      <c r="F23" s="9">
        <f t="shared" si="6"/>
        <v>1.9766859776116115</v>
      </c>
      <c r="G23" s="10">
        <f t="shared" si="7"/>
        <v>8.6666666666666607</v>
      </c>
      <c r="H23" s="5">
        <f t="shared" si="7"/>
        <v>7.5</v>
      </c>
      <c r="I23">
        <f t="shared" si="8"/>
        <v>21.665917817541903</v>
      </c>
      <c r="J23">
        <f t="shared" si="9"/>
        <v>6.1338035762687237</v>
      </c>
      <c r="K23">
        <f t="shared" si="9"/>
        <v>20.779519931033843</v>
      </c>
      <c r="L23">
        <f t="shared" si="10"/>
        <v>-0.52205331148691725</v>
      </c>
      <c r="M23">
        <f t="shared" si="11"/>
        <v>-33.942562859279498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3.6810069924460369</v>
      </c>
      <c r="B24">
        <f t="shared" si="3"/>
        <v>3.6810069924460369</v>
      </c>
      <c r="C24" s="9">
        <f t="shared" si="4"/>
        <v>0.03</v>
      </c>
      <c r="D24" s="9">
        <f t="shared" si="5"/>
        <v>0.18415777050822166</v>
      </c>
      <c r="E24" s="9">
        <f t="shared" si="5"/>
        <v>2.1007369051666047</v>
      </c>
      <c r="F24" s="9">
        <f t="shared" si="6"/>
        <v>2.1007657616424402</v>
      </c>
      <c r="G24" s="10">
        <f t="shared" si="7"/>
        <v>8.6666666666666607</v>
      </c>
      <c r="H24" s="5">
        <f t="shared" si="7"/>
        <v>7.5</v>
      </c>
      <c r="I24">
        <f t="shared" si="8"/>
        <v>21.469777180808997</v>
      </c>
      <c r="J24">
        <f t="shared" si="9"/>
        <v>6.1306712563998023</v>
      </c>
      <c r="K24">
        <f t="shared" si="9"/>
        <v>20.575864553878166</v>
      </c>
      <c r="L24">
        <f t="shared" si="10"/>
        <v>-0.51706300398339655</v>
      </c>
      <c r="M24">
        <f t="shared" si="11"/>
        <v>-33.909375767323631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3.6442322720417097</v>
      </c>
      <c r="B25">
        <f t="shared" si="3"/>
        <v>3.6442322720417097</v>
      </c>
      <c r="C25" s="9">
        <f t="shared" si="4"/>
        <v>3.5999999999999997E-2</v>
      </c>
      <c r="D25" s="9">
        <f t="shared" si="5"/>
        <v>0.22093249091254877</v>
      </c>
      <c r="E25" s="9">
        <f t="shared" si="5"/>
        <v>2.223581723726062</v>
      </c>
      <c r="F25" s="9">
        <f t="shared" si="6"/>
        <v>2.2236305035696868</v>
      </c>
      <c r="G25" s="10">
        <f t="shared" si="7"/>
        <v>8.6666666666666607</v>
      </c>
      <c r="H25" s="5">
        <f t="shared" si="7"/>
        <v>7.5</v>
      </c>
      <c r="I25">
        <f t="shared" si="8"/>
        <v>21.273977537629822</v>
      </c>
      <c r="J25">
        <f t="shared" si="9"/>
        <v>6.1275688783759019</v>
      </c>
      <c r="K25">
        <f t="shared" si="9"/>
        <v>20.372408299274223</v>
      </c>
      <c r="L25">
        <f t="shared" si="10"/>
        <v>-0.51208823374491275</v>
      </c>
      <c r="M25">
        <f t="shared" si="11"/>
        <v>-33.876546440550278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3.6074760763596618</v>
      </c>
      <c r="B26">
        <f t="shared" si="3"/>
        <v>3.6074760763596618</v>
      </c>
      <c r="C26" s="9">
        <f t="shared" si="4"/>
        <v>4.1999999999999996E-2</v>
      </c>
      <c r="D26" s="9">
        <f t="shared" si="5"/>
        <v>0.25768868659459676</v>
      </c>
      <c r="E26" s="9">
        <f t="shared" si="5"/>
        <v>2.3452063956857776</v>
      </c>
      <c r="F26" s="9">
        <f t="shared" si="6"/>
        <v>2.3452825515184506</v>
      </c>
      <c r="G26" s="10">
        <f t="shared" si="7"/>
        <v>8.6666666666666607</v>
      </c>
      <c r="H26" s="5">
        <f t="shared" si="7"/>
        <v>7.5</v>
      </c>
      <c r="I26">
        <f t="shared" si="8"/>
        <v>21.078520530269817</v>
      </c>
      <c r="J26">
        <f t="shared" si="9"/>
        <v>6.1244963489734321</v>
      </c>
      <c r="K26">
        <f t="shared" si="9"/>
        <v>20.169149020630922</v>
      </c>
      <c r="L26">
        <f t="shared" si="10"/>
        <v>-0.50712895100563293</v>
      </c>
      <c r="M26">
        <f t="shared" si="11"/>
        <v>-33.844073554247984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3.5707382265869394</v>
      </c>
      <c r="B27">
        <f t="shared" si="3"/>
        <v>3.5707382265869394</v>
      </c>
      <c r="C27" s="9">
        <f t="shared" si="4"/>
        <v>4.7999999999999994E-2</v>
      </c>
      <c r="D27" s="9">
        <f t="shared" si="5"/>
        <v>0.29442653636731925</v>
      </c>
      <c r="E27" s="9">
        <f t="shared" si="5"/>
        <v>2.4656120964855868</v>
      </c>
      <c r="F27" s="9">
        <f t="shared" si="6"/>
        <v>2.4657242284512031</v>
      </c>
      <c r="G27" s="10">
        <f t="shared" si="7"/>
        <v>8.6666666666666607</v>
      </c>
      <c r="H27" s="5">
        <f t="shared" si="7"/>
        <v>7.5</v>
      </c>
      <c r="I27">
        <f t="shared" si="8"/>
        <v>20.883407942721711</v>
      </c>
      <c r="J27">
        <f t="shared" si="9"/>
        <v>6.121453575267398</v>
      </c>
      <c r="K27">
        <f t="shared" si="9"/>
        <v>19.966084579305434</v>
      </c>
      <c r="L27">
        <f t="shared" si="10"/>
        <v>-0.50218510988029541</v>
      </c>
      <c r="M27">
        <f t="shared" si="11"/>
        <v>-33.811955798415049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3.5340185444673127</v>
      </c>
      <c r="B28">
        <f t="shared" si="3"/>
        <v>3.5340185444673127</v>
      </c>
      <c r="C28" s="9">
        <f t="shared" si="4"/>
        <v>5.3999999999999992E-2</v>
      </c>
      <c r="D28" s="9">
        <f t="shared" si="5"/>
        <v>0.33114621848694581</v>
      </c>
      <c r="E28" s="9">
        <f t="shared" si="5"/>
        <v>2.5847999887570481</v>
      </c>
      <c r="F28" s="9">
        <f t="shared" si="6"/>
        <v>2.5849578322888265</v>
      </c>
      <c r="G28" s="10">
        <f t="shared" si="7"/>
        <v>8.6666666666666607</v>
      </c>
      <c r="H28" s="5">
        <f t="shared" si="7"/>
        <v>7.5</v>
      </c>
      <c r="I28">
        <f t="shared" si="8"/>
        <v>20.688641706418391</v>
      </c>
      <c r="J28">
        <f t="shared" si="9"/>
        <v>6.1184404646081161</v>
      </c>
      <c r="K28">
        <f t="shared" si="9"/>
        <v>19.763212844514943</v>
      </c>
      <c r="L28">
        <f t="shared" si="10"/>
        <v>-0.49725666849076333</v>
      </c>
      <c r="M28">
        <f t="shared" si="11"/>
        <v>-33.780191877584414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3.4973168522996967</v>
      </c>
      <c r="B29">
        <f t="shared" si="3"/>
        <v>3.4973168522996967</v>
      </c>
      <c r="C29" s="9">
        <f t="shared" si="4"/>
        <v>5.9999999999999991E-2</v>
      </c>
      <c r="D29" s="9">
        <f t="shared" si="5"/>
        <v>0.36784791065456168</v>
      </c>
      <c r="E29" s="9">
        <f t="shared" si="5"/>
        <v>2.7027712223703411</v>
      </c>
      <c r="F29" s="9">
        <f t="shared" si="6"/>
        <v>2.7029856360304692</v>
      </c>
      <c r="G29" s="10">
        <f t="shared" si="7"/>
        <v>8.6666666666666607</v>
      </c>
      <c r="H29" s="5">
        <f t="shared" si="7"/>
        <v>7.5</v>
      </c>
      <c r="I29">
        <f t="shared" si="8"/>
        <v>20.494223906242929</v>
      </c>
      <c r="J29">
        <f t="shared" si="9"/>
        <v>6.1154569245971713</v>
      </c>
      <c r="K29">
        <f t="shared" si="9"/>
        <v>19.560531693249438</v>
      </c>
      <c r="L29">
        <f t="shared" si="10"/>
        <v>-0.49234358909959952</v>
      </c>
      <c r="M29">
        <f t="shared" si="11"/>
        <v>-33.748780510646021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3.4606329729367173</v>
      </c>
      <c r="B30">
        <f t="shared" si="3"/>
        <v>3.4606329729367173</v>
      </c>
      <c r="C30" s="9">
        <f t="shared" si="4"/>
        <v>6.5999999999999989E-2</v>
      </c>
      <c r="D30" s="9">
        <f t="shared" si="5"/>
        <v>0.40453179001754092</v>
      </c>
      <c r="E30" s="9">
        <f t="shared" si="5"/>
        <v>2.819526934480646</v>
      </c>
      <c r="F30" s="9">
        <f t="shared" si="6"/>
        <v>2.8198098878722417</v>
      </c>
      <c r="G30" s="10">
        <f t="shared" si="7"/>
        <v>8.6666666666666607</v>
      </c>
      <c r="H30" s="5">
        <f t="shared" si="7"/>
        <v>7.5</v>
      </c>
      <c r="I30">
        <f t="shared" si="8"/>
        <v>20.300156786853005</v>
      </c>
      <c r="J30">
        <f t="shared" si="9"/>
        <v>6.1125028630625735</v>
      </c>
      <c r="K30">
        <f t="shared" si="9"/>
        <v>19.358039010185561</v>
      </c>
      <c r="L30">
        <f t="shared" si="10"/>
        <v>-0.48744583825106991</v>
      </c>
      <c r="M30">
        <f t="shared" si="11"/>
        <v>-33.717720430666439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3.4239667297834306</v>
      </c>
      <c r="B31">
        <f t="shared" si="3"/>
        <v>3.4239667297834306</v>
      </c>
      <c r="C31" s="9">
        <f t="shared" si="4"/>
        <v>7.1999999999999995E-2</v>
      </c>
      <c r="D31" s="9">
        <f t="shared" si="5"/>
        <v>0.44119803317082784</v>
      </c>
      <c r="E31" s="9">
        <f t="shared" si="5"/>
        <v>2.9350682495740075</v>
      </c>
      <c r="F31" s="9">
        <f t="shared" si="6"/>
        <v>2.9354328113247781</v>
      </c>
      <c r="G31" s="10">
        <f t="shared" si="7"/>
        <v>8.6666666666666607</v>
      </c>
      <c r="H31" s="5">
        <f t="shared" si="7"/>
        <v>7.5</v>
      </c>
      <c r="I31">
        <f t="shared" si="8"/>
        <v>20.106442759338023</v>
      </c>
      <c r="J31">
        <f t="shared" si="9"/>
        <v>6.1095781880330673</v>
      </c>
      <c r="K31">
        <f t="shared" si="9"/>
        <v>19.155732687601564</v>
      </c>
      <c r="L31">
        <f t="shared" si="10"/>
        <v>-0.48256338691999695</v>
      </c>
      <c r="M31">
        <f t="shared" si="11"/>
        <v>-33.68701038470531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3.3873179467961969</v>
      </c>
      <c r="B32">
        <f t="shared" si="3"/>
        <v>3.3873179467961969</v>
      </c>
      <c r="C32" s="9">
        <f t="shared" si="4"/>
        <v>7.8E-2</v>
      </c>
      <c r="D32" s="9">
        <f t="shared" si="5"/>
        <v>0.47784681615806168</v>
      </c>
      <c r="E32" s="9">
        <f t="shared" si="5"/>
        <v>3.0493962795126923</v>
      </c>
      <c r="F32" s="9">
        <f t="shared" si="6"/>
        <v>3.049856605329671</v>
      </c>
      <c r="G32" s="10">
        <f t="shared" si="7"/>
        <v>8.6666666666666607</v>
      </c>
      <c r="H32" s="5">
        <f t="shared" si="7"/>
        <v>7.5</v>
      </c>
      <c r="I32">
        <f t="shared" si="8"/>
        <v>19.913084408228478</v>
      </c>
      <c r="J32">
        <f t="shared" si="9"/>
        <v>6.1066828077115476</v>
      </c>
      <c r="K32">
        <f t="shared" si="9"/>
        <v>18.953610625293333</v>
      </c>
      <c r="L32">
        <f t="shared" si="10"/>
        <v>-0.47769621066892276</v>
      </c>
      <c r="M32">
        <f t="shared" si="11"/>
        <v>-33.656649133628378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3.3506864484817198</v>
      </c>
      <c r="B33">
        <f t="shared" si="3"/>
        <v>3.3506864484817198</v>
      </c>
      <c r="C33" s="9">
        <f t="shared" si="4"/>
        <v>8.4000000000000005E-2</v>
      </c>
      <c r="D33" s="9">
        <f t="shared" si="5"/>
        <v>0.51447831447253889</v>
      </c>
      <c r="E33" s="9">
        <f t="shared" si="5"/>
        <v>3.1625121235800471</v>
      </c>
      <c r="F33" s="9">
        <f t="shared" si="6"/>
        <v>3.163083444374811</v>
      </c>
      <c r="G33" s="10">
        <f t="shared" si="7"/>
        <v>8.6666666666666607</v>
      </c>
      <c r="H33" s="5">
        <f t="shared" si="7"/>
        <v>7.5</v>
      </c>
      <c r="I33">
        <f t="shared" si="8"/>
        <v>19.720084498878339</v>
      </c>
      <c r="J33">
        <f t="shared" si="9"/>
        <v>6.1038166304475343</v>
      </c>
      <c r="K33">
        <f t="shared" si="9"/>
        <v>18.751670730491561</v>
      </c>
      <c r="L33">
        <f t="shared" si="10"/>
        <v>-0.47284428981406462</v>
      </c>
      <c r="M33">
        <f t="shared" si="11"/>
        <v>-33.626635451916641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3.314072059896251</v>
      </c>
      <c r="B34">
        <f t="shared" si="3"/>
        <v>3.314072059896251</v>
      </c>
      <c r="C34" s="9">
        <f t="shared" si="4"/>
        <v>9.0000000000000011E-2</v>
      </c>
      <c r="D34" s="9">
        <f t="shared" si="5"/>
        <v>0.55109270305800739</v>
      </c>
      <c r="E34" s="9">
        <f t="shared" si="5"/>
        <v>3.2744168685248618</v>
      </c>
      <c r="F34" s="9">
        <f t="shared" si="6"/>
        <v>3.2751154786086478</v>
      </c>
      <c r="G34" s="10">
        <f t="shared" si="7"/>
        <v>8.6666666666666607</v>
      </c>
      <c r="H34" s="5">
        <f t="shared" si="7"/>
        <v>7.5</v>
      </c>
      <c r="I34">
        <f t="shared" si="8"/>
        <v>19.527445985242629</v>
      </c>
      <c r="J34">
        <f t="shared" si="9"/>
        <v>6.1009795647086502</v>
      </c>
      <c r="K34">
        <f t="shared" si="9"/>
        <v>18.549910917780061</v>
      </c>
      <c r="L34">
        <f t="shared" si="10"/>
        <v>-0.46800760960058074</v>
      </c>
      <c r="M34">
        <f t="shared" si="11"/>
        <v>-33.596968127471271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3.2774746066449723</v>
      </c>
      <c r="B35">
        <f t="shared" si="3"/>
        <v>3.2774746066449723</v>
      </c>
      <c r="C35" s="9">
        <f t="shared" si="4"/>
        <v>9.6000000000000016E-2</v>
      </c>
      <c r="D35" s="9">
        <f t="shared" si="5"/>
        <v>0.58769015630928645</v>
      </c>
      <c r="E35" s="9">
        <f t="shared" si="5"/>
        <v>3.3851115886052479</v>
      </c>
      <c r="F35" s="9">
        <f t="shared" si="6"/>
        <v>3.385954833953396</v>
      </c>
      <c r="G35" s="10">
        <f t="shared" si="7"/>
        <v>8.6666666666666607</v>
      </c>
      <c r="H35" s="5">
        <f t="shared" si="7"/>
        <v>7.5</v>
      </c>
      <c r="I35">
        <f t="shared" si="8"/>
        <v>19.335172018073724</v>
      </c>
      <c r="J35">
        <f t="shared" si="9"/>
        <v>6.0981715190510464</v>
      </c>
      <c r="K35">
        <f t="shared" si="9"/>
        <v>18.348329109015232</v>
      </c>
      <c r="L35">
        <f t="shared" si="10"/>
        <v>-0.46318616038769528</v>
      </c>
      <c r="M35">
        <f t="shared" si="11"/>
        <v>-33.567645961413866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3.2408939148815525</v>
      </c>
      <c r="B36">
        <f t="shared" si="3"/>
        <v>3.2408939148815525</v>
      </c>
      <c r="C36" s="9">
        <f t="shared" si="4"/>
        <v>0.10200000000000002</v>
      </c>
      <c r="D36" s="9">
        <f t="shared" si="5"/>
        <v>0.62427084807270572</v>
      </c>
      <c r="E36" s="9">
        <f t="shared" si="5"/>
        <v>3.4945973456320338</v>
      </c>
      <c r="F36" s="9">
        <f t="shared" si="6"/>
        <v>3.4956036122172032</v>
      </c>
      <c r="G36" s="10">
        <f t="shared" si="7"/>
        <v>8.6666666666666607</v>
      </c>
      <c r="H36" s="5">
        <f t="shared" si="7"/>
        <v>7.5</v>
      </c>
      <c r="I36">
        <f t="shared" si="8"/>
        <v>19.14326595356162</v>
      </c>
      <c r="J36">
        <f t="shared" si="9"/>
        <v>6.09539240208872</v>
      </c>
      <c r="K36">
        <f t="shared" si="9"/>
        <v>18.146923233246749</v>
      </c>
      <c r="L36">
        <f t="shared" si="10"/>
        <v>-0.45837993784427161</v>
      </c>
      <c r="M36">
        <f t="shared" si="11"/>
        <v>-33.53866776788152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3.2043298113079017</v>
      </c>
      <c r="B37">
        <f t="shared" si="3"/>
        <v>3.2043298113079017</v>
      </c>
      <c r="C37" s="9">
        <f t="shared" si="4"/>
        <v>0.10800000000000003</v>
      </c>
      <c r="D37" s="9">
        <f t="shared" ref="D37:E52" si="13">D36+$C$7*(J36+J37)/2</f>
        <v>0.66083495164635686</v>
      </c>
      <c r="E37" s="9">
        <f t="shared" si="13"/>
        <v>3.6028751890116926</v>
      </c>
      <c r="F37" s="9">
        <f t="shared" si="6"/>
        <v>3.604063891205306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18.951731362444924</v>
      </c>
      <c r="J37">
        <f t="shared" si="9"/>
        <v>6.0926421224616547</v>
      </c>
      <c r="K37">
        <f t="shared" si="9"/>
        <v>17.945691226639461</v>
      </c>
      <c r="L37">
        <f t="shared" si="10"/>
        <v>-0.45358894315545739</v>
      </c>
      <c r="M37">
        <f t="shared" si="11"/>
        <v>-33.510032373816287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3.1677821231741086</v>
      </c>
      <c r="B38">
        <f t="shared" si="3"/>
        <v>3.1677821231741086</v>
      </c>
      <c r="C38" s="9">
        <f t="shared" si="4"/>
        <v>0.11400000000000003</v>
      </c>
      <c r="D38" s="9">
        <f t="shared" si="13"/>
        <v>0.69738263978015003</v>
      </c>
      <c r="E38" s="9">
        <f t="shared" si="13"/>
        <v>3.7099461557888005</v>
      </c>
      <c r="F38" s="9">
        <f t="shared" si="6"/>
        <v>3.7113377248301997</v>
      </c>
      <c r="G38" s="10">
        <f t="shared" si="14"/>
        <v>8.6666666666666607</v>
      </c>
      <c r="H38" s="5">
        <f t="shared" si="14"/>
        <v>7.5</v>
      </c>
      <c r="I38">
        <f t="shared" si="8"/>
        <v>18.760572039621135</v>
      </c>
      <c r="J38">
        <f t="shared" si="9"/>
        <v>6.0899205888027224</v>
      </c>
      <c r="K38">
        <f t="shared" si="9"/>
        <v>17.744631032396562</v>
      </c>
      <c r="L38">
        <f t="shared" si="10"/>
        <v>-0.44881318324106934</v>
      </c>
      <c r="M38">
        <f t="shared" si="11"/>
        <v>-33.481738618748373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3.1312506782785903</v>
      </c>
      <c r="B39">
        <f t="shared" si="3"/>
        <v>3.1312506782785903</v>
      </c>
      <c r="C39" s="9">
        <f t="shared" si="4"/>
        <v>0.12000000000000004</v>
      </c>
      <c r="D39" s="9">
        <f t="shared" si="13"/>
        <v>0.73391408467566799</v>
      </c>
      <c r="E39" s="9">
        <f t="shared" si="13"/>
        <v>3.8158112706880423</v>
      </c>
      <c r="F39" s="9">
        <f t="shared" si="6"/>
        <v>3.8174271432208373</v>
      </c>
      <c r="G39" s="10">
        <f t="shared" si="14"/>
        <v>8.6666666666666607</v>
      </c>
      <c r="H39" s="5">
        <f t="shared" si="14"/>
        <v>7.5</v>
      </c>
      <c r="I39">
        <f t="shared" si="8"/>
        <v>18.569792014286808</v>
      </c>
      <c r="J39">
        <f t="shared" si="9"/>
        <v>6.0872277097032761</v>
      </c>
      <c r="K39">
        <f t="shared" si="9"/>
        <v>17.543740600684071</v>
      </c>
      <c r="L39">
        <f t="shared" si="10"/>
        <v>-0.44405267098643031</v>
      </c>
      <c r="M39">
        <f t="shared" si="11"/>
        <v>-33.453785354572609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3.0947353049684487</v>
      </c>
      <c r="B40">
        <f t="shared" si="3"/>
        <v>3.0947353049684487</v>
      </c>
      <c r="C40" s="9">
        <f t="shared" si="4"/>
        <v>0.12600000000000003</v>
      </c>
      <c r="D40" s="9">
        <f t="shared" si="13"/>
        <v>0.77042945798580986</v>
      </c>
      <c r="E40" s="9">
        <f t="shared" si="13"/>
        <v>3.9204715461557642</v>
      </c>
      <c r="F40" s="9">
        <f t="shared" si="6"/>
        <v>3.9223341528308895</v>
      </c>
      <c r="G40" s="10">
        <f t="shared" si="14"/>
        <v>8.6666666666666607</v>
      </c>
      <c r="H40" s="5">
        <f t="shared" si="14"/>
        <v>7.5</v>
      </c>
      <c r="I40">
        <f t="shared" si="8"/>
        <v>18.379395560640017</v>
      </c>
      <c r="J40">
        <f t="shared" si="9"/>
        <v>6.0845633936773575</v>
      </c>
      <c r="K40">
        <f t="shared" si="9"/>
        <v>17.343017888556634</v>
      </c>
      <c r="L40">
        <f t="shared" si="10"/>
        <v>-0.43930742548641627</v>
      </c>
      <c r="M40">
        <f t="shared" si="11"/>
        <v>-33.426171445317458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3.0582358321400434</v>
      </c>
      <c r="B41">
        <f t="shared" si="3"/>
        <v>3.0582358321400434</v>
      </c>
      <c r="C41" s="9">
        <f t="shared" si="4"/>
        <v>0.13200000000000003</v>
      </c>
      <c r="D41" s="9">
        <f t="shared" si="13"/>
        <v>0.80692893081421524</v>
      </c>
      <c r="E41" s="9">
        <f t="shared" si="13"/>
        <v>4.0239279824010881</v>
      </c>
      <c r="F41" s="9">
        <f t="shared" si="6"/>
        <v>4.0260607365460768</v>
      </c>
      <c r="G41" s="10">
        <f t="shared" si="14"/>
        <v>8.6666666666666607</v>
      </c>
      <c r="H41" s="5">
        <f t="shared" si="14"/>
        <v>7.5</v>
      </c>
      <c r="I41">
        <f t="shared" si="8"/>
        <v>18.189387209179937</v>
      </c>
      <c r="J41">
        <f t="shared" si="9"/>
        <v>6.0819275491244387</v>
      </c>
      <c r="K41">
        <f t="shared" si="9"/>
        <v>17.142460859884729</v>
      </c>
      <c r="L41">
        <f t="shared" si="10"/>
        <v>-0.43457747230352461</v>
      </c>
      <c r="M41">
        <f t="shared" si="11"/>
        <v>-33.398895766905888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3.021752089239798</v>
      </c>
      <c r="B42">
        <f t="shared" si="3"/>
        <v>3.021752089239798</v>
      </c>
      <c r="C42" s="9">
        <f t="shared" si="4"/>
        <v>0.13800000000000004</v>
      </c>
      <c r="D42" s="9">
        <f t="shared" si="13"/>
        <v>0.84341267371446038</v>
      </c>
      <c r="E42" s="9">
        <f t="shared" si="13"/>
        <v>4.1261815674365918</v>
      </c>
      <c r="F42" s="9">
        <f t="shared" si="6"/>
        <v>4.1286088537906247</v>
      </c>
      <c r="G42" s="10">
        <f t="shared" si="14"/>
        <v>8.6666666666666607</v>
      </c>
      <c r="H42" s="5">
        <f t="shared" si="14"/>
        <v>7.5</v>
      </c>
      <c r="I42">
        <f t="shared" si="8"/>
        <v>17.999771758640513</v>
      </c>
      <c r="J42">
        <f t="shared" si="9"/>
        <v>6.0793200842906172</v>
      </c>
      <c r="K42">
        <f t="shared" si="9"/>
        <v>16.942067485283292</v>
      </c>
      <c r="L42">
        <f t="shared" si="10"/>
        <v>-0.42986284374082739</v>
      </c>
      <c r="M42">
        <f t="shared" si="11"/>
        <v>-33.371957206907403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2.9852839062652419</v>
      </c>
      <c r="B43">
        <f t="shared" si="3"/>
        <v>2.9852839062652419</v>
      </c>
      <c r="C43" s="9">
        <f t="shared" si="4"/>
        <v>0.14400000000000004</v>
      </c>
      <c r="D43" s="9">
        <f t="shared" si="13"/>
        <v>0.87988085668901672</v>
      </c>
      <c r="E43" s="9">
        <f t="shared" si="13"/>
        <v>4.2272332771185672</v>
      </c>
      <c r="F43" s="9">
        <f t="shared" si="6"/>
        <v>4.2299804406328363</v>
      </c>
      <c r="G43" s="10">
        <f t="shared" si="14"/>
        <v>8.6666666666666607</v>
      </c>
      <c r="H43" s="5">
        <f t="shared" si="14"/>
        <v>7.5</v>
      </c>
      <c r="I43">
        <f t="shared" si="8"/>
        <v>17.810554288597817</v>
      </c>
      <c r="J43">
        <f t="shared" si="9"/>
        <v>6.0767409072281726</v>
      </c>
      <c r="K43">
        <f t="shared" si="9"/>
        <v>16.741835742041847</v>
      </c>
      <c r="L43">
        <f t="shared" si="10"/>
        <v>-0.42516357913073338</v>
      </c>
      <c r="M43">
        <f t="shared" si="11"/>
        <v>-33.345354664280421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2.948831113766297</v>
      </c>
      <c r="B44">
        <f t="shared" si="3"/>
        <v>2.948831113766297</v>
      </c>
      <c r="C44" s="9">
        <f t="shared" si="4"/>
        <v>0.15000000000000005</v>
      </c>
      <c r="D44" s="9">
        <f t="shared" si="13"/>
        <v>0.91633364918796145</v>
      </c>
      <c r="E44" s="9">
        <f t="shared" si="13"/>
        <v>4.3270840751868613</v>
      </c>
      <c r="F44" s="9">
        <f t="shared" si="6"/>
        <v>4.3301774098898322</v>
      </c>
      <c r="G44" s="10">
        <f t="shared" si="14"/>
        <v>8.6666666666666607</v>
      </c>
      <c r="H44" s="5">
        <f t="shared" si="14"/>
        <v>7.5</v>
      </c>
      <c r="I44">
        <f t="shared" si="8"/>
        <v>17.621740172793277</v>
      </c>
      <c r="J44">
        <f t="shared" si="9"/>
        <v>6.0741899257533882</v>
      </c>
      <c r="K44">
        <f t="shared" si="9"/>
        <v>16.541763614056165</v>
      </c>
      <c r="L44">
        <f t="shared" si="10"/>
        <v>-0.42047972514054249</v>
      </c>
      <c r="M44">
        <f t="shared" si="11"/>
        <v>-33.319087049103992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2.9123935428468295</v>
      </c>
      <c r="B45">
        <f t="shared" si="3"/>
        <v>2.9123935428468295</v>
      </c>
      <c r="C45" s="9">
        <f t="shared" si="4"/>
        <v>0.15600000000000006</v>
      </c>
      <c r="D45" s="9">
        <f t="shared" si="13"/>
        <v>0.95277122010742921</v>
      </c>
      <c r="E45" s="9">
        <f t="shared" si="13"/>
        <v>4.4257349133043142</v>
      </c>
      <c r="F45" s="9">
        <f t="shared" si="6"/>
        <v>4.4292016512314722</v>
      </c>
      <c r="G45" s="10">
        <f t="shared" si="14"/>
        <v>8.6666666666666607</v>
      </c>
      <c r="H45" s="5">
        <f t="shared" si="14"/>
        <v>7.5</v>
      </c>
      <c r="I45">
        <f t="shared" si="8"/>
        <v>17.433335093217863</v>
      </c>
      <c r="J45">
        <f t="shared" si="9"/>
        <v>6.0716670474025447</v>
      </c>
      <c r="K45">
        <f t="shared" si="9"/>
        <v>16.341849091761542</v>
      </c>
      <c r="L45">
        <f t="shared" si="10"/>
        <v>-0.41581133609584675</v>
      </c>
      <c r="M45">
        <f t="shared" si="11"/>
        <v>-33.29315328229815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2.8759710251664639</v>
      </c>
      <c r="B46">
        <f t="shared" si="3"/>
        <v>2.8759710251664639</v>
      </c>
      <c r="C46" s="9">
        <f t="shared" si="4"/>
        <v>0.16200000000000006</v>
      </c>
      <c r="D46" s="9">
        <f t="shared" si="13"/>
        <v>0.98919373778779474</v>
      </c>
      <c r="E46" s="9">
        <f t="shared" si="13"/>
        <v>4.5231867310958025</v>
      </c>
      <c r="F46" s="9">
        <f t="shared" si="6"/>
        <v>4.5270550312834956</v>
      </c>
      <c r="G46" s="10">
        <f t="shared" si="14"/>
        <v>8.6666666666666607</v>
      </c>
      <c r="H46" s="5">
        <f t="shared" si="14"/>
        <v>7.5</v>
      </c>
      <c r="I46">
        <f t="shared" si="8"/>
        <v>17.245345055005394</v>
      </c>
      <c r="J46">
        <f t="shared" si="9"/>
        <v>6.0691721793859692</v>
      </c>
      <c r="K46">
        <f t="shared" si="9"/>
        <v>16.142090172067753</v>
      </c>
      <c r="L46">
        <f t="shared" si="10"/>
        <v>-0.41115847432289965</v>
      </c>
      <c r="M46">
        <f t="shared" si="11"/>
        <v>-33.267552295331569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2.8395633929426856</v>
      </c>
      <c r="B47">
        <f t="shared" si="3"/>
        <v>2.8395633929426856</v>
      </c>
      <c r="C47" s="9">
        <f t="shared" si="4"/>
        <v>0.16800000000000007</v>
      </c>
      <c r="D47" s="9">
        <f t="shared" si="13"/>
        <v>1.0256013700115727</v>
      </c>
      <c r="E47" s="9">
        <f t="shared" si="13"/>
        <v>4.6194404561868927</v>
      </c>
      <c r="F47" s="9">
        <f t="shared" si="6"/>
        <v>4.6237393937299087</v>
      </c>
      <c r="G47" s="10">
        <f t="shared" si="14"/>
        <v>8.6666666666666607</v>
      </c>
      <c r="H47" s="5">
        <f t="shared" si="14"/>
        <v>7.5</v>
      </c>
      <c r="I47">
        <f t="shared" si="8"/>
        <v>17.057776402186324</v>
      </c>
      <c r="J47">
        <f t="shared" si="9"/>
        <v>6.066705228540032</v>
      </c>
      <c r="K47">
        <f t="shared" si="9"/>
        <v>15.942484858295764</v>
      </c>
      <c r="L47">
        <f t="shared" si="10"/>
        <v>-0.40652121051115325</v>
      </c>
      <c r="M47">
        <f t="shared" si="11"/>
        <v>-33.24228302991569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2.803170478953235</v>
      </c>
      <c r="B48">
        <f t="shared" si="3"/>
        <v>2.803170478953235</v>
      </c>
      <c r="C48" s="9">
        <f t="shared" si="4"/>
        <v>0.17400000000000007</v>
      </c>
      <c r="D48" s="9">
        <f t="shared" si="13"/>
        <v>1.0619942840010237</v>
      </c>
      <c r="E48" s="9">
        <f t="shared" si="13"/>
        <v>4.714497004242129</v>
      </c>
      <c r="F48" s="9">
        <f t="shared" si="6"/>
        <v>4.7192565594146325</v>
      </c>
      <c r="G48" s="10">
        <f t="shared" si="14"/>
        <v>8.6666666666666607</v>
      </c>
      <c r="H48" s="5">
        <f t="shared" si="14"/>
        <v>7.5</v>
      </c>
      <c r="I48">
        <f t="shared" si="8"/>
        <v>16.870635834356946</v>
      </c>
      <c r="J48">
        <f t="shared" si="9"/>
        <v>6.0642661012769654</v>
      </c>
      <c r="K48">
        <f t="shared" si="9"/>
        <v>15.743031160116269</v>
      </c>
      <c r="L48">
        <f t="shared" si="10"/>
        <v>-0.40189962409724528</v>
      </c>
      <c r="M48">
        <f t="shared" si="11"/>
        <v>-33.217344437683835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2.7667921165388067</v>
      </c>
      <c r="B49">
        <f t="shared" si="3"/>
        <v>2.7667921165388067</v>
      </c>
      <c r="C49" s="9">
        <f t="shared" si="4"/>
        <v>0.18000000000000008</v>
      </c>
      <c r="D49" s="9">
        <f t="shared" si="13"/>
        <v>1.0983726464154517</v>
      </c>
      <c r="E49" s="9">
        <f t="shared" si="13"/>
        <v>4.8083572790029487</v>
      </c>
      <c r="F49" s="9">
        <f t="shared" si="6"/>
        <v>4.8136083264424778</v>
      </c>
      <c r="G49" s="10">
        <f t="shared" si="14"/>
        <v>8.6666666666666607</v>
      </c>
      <c r="H49" s="5">
        <f t="shared" si="14"/>
        <v>7.5</v>
      </c>
      <c r="I49">
        <f t="shared" si="8"/>
        <v>16.683930424322618</v>
      </c>
      <c r="J49">
        <f t="shared" si="9"/>
        <v>6.061854703532382</v>
      </c>
      <c r="K49">
        <f t="shared" si="9"/>
        <v>15.543727093490165</v>
      </c>
      <c r="L49">
        <f t="shared" si="10"/>
        <v>-0.39729380367180317</v>
      </c>
      <c r="M49">
        <f t="shared" si="11"/>
        <v>-33.192735479854143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2.7304281396060786</v>
      </c>
      <c r="B50">
        <f t="shared" si="3"/>
        <v>2.7304281396060786</v>
      </c>
      <c r="C50" s="9">
        <f t="shared" si="4"/>
        <v>0.18600000000000008</v>
      </c>
      <c r="D50" s="9">
        <f t="shared" si="13"/>
        <v>1.1347366233481799</v>
      </c>
      <c r="E50" s="9">
        <f t="shared" si="13"/>
        <v>4.9010221723252521</v>
      </c>
      <c r="F50" s="9">
        <f t="shared" si="6"/>
        <v>4.9067964702794384</v>
      </c>
      <c r="G50" s="10">
        <f t="shared" si="14"/>
        <v>8.6666666666666607</v>
      </c>
      <c r="H50" s="5">
        <f t="shared" si="14"/>
        <v>7.5</v>
      </c>
      <c r="I50">
        <f t="shared" si="8"/>
        <v>16.497667636777667</v>
      </c>
      <c r="J50">
        <f t="shared" si="9"/>
        <v>6.0594709407103515</v>
      </c>
      <c r="K50">
        <f t="shared" si="9"/>
        <v>15.34457068061104</v>
      </c>
      <c r="L50">
        <f t="shared" si="10"/>
        <v>-0.3927038474105275</v>
      </c>
      <c r="M50">
        <f t="shared" si="11"/>
        <v>-33.168455126874875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2.6940783826310701</v>
      </c>
      <c r="B51">
        <f t="shared" si="3"/>
        <v>2.6940783826310701</v>
      </c>
      <c r="C51" s="9">
        <f t="shared" si="4"/>
        <v>0.19200000000000009</v>
      </c>
      <c r="D51" s="9">
        <f t="shared" si="13"/>
        <v>1.1710863803231886</v>
      </c>
      <c r="E51" s="9">
        <f t="shared" si="13"/>
        <v>4.9924925642166347</v>
      </c>
      <c r="F51" s="9">
        <f t="shared" si="6"/>
        <v>4.9988227438523722</v>
      </c>
      <c r="G51" s="10">
        <f t="shared" si="14"/>
        <v>8.6666666666666607</v>
      </c>
      <c r="H51" s="5">
        <f t="shared" si="14"/>
        <v>7.5</v>
      </c>
      <c r="I51">
        <f t="shared" si="8"/>
        <v>16.31185534808883</v>
      </c>
      <c r="J51">
        <f t="shared" si="9"/>
        <v>6.0571147176258879</v>
      </c>
      <c r="K51">
        <f t="shared" si="9"/>
        <v>15.14555994984979</v>
      </c>
      <c r="L51">
        <f t="shared" si="10"/>
        <v>-0.38812986353111445</v>
      </c>
      <c r="M51">
        <f t="shared" si="11"/>
        <v>-33.144502358050367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2.6577426806628583</v>
      </c>
      <c r="B52">
        <f t="shared" si="3"/>
        <v>2.6577426806628583</v>
      </c>
      <c r="C52" s="9">
        <f t="shared" si="4"/>
        <v>0.19800000000000009</v>
      </c>
      <c r="D52" s="9">
        <f t="shared" si="13"/>
        <v>1.2074220822914004</v>
      </c>
      <c r="E52" s="9">
        <f t="shared" si="13"/>
        <v>5.0827693228732889</v>
      </c>
      <c r="F52" s="9">
        <f t="shared" si="6"/>
        <v>5.0896888776480802</v>
      </c>
      <c r="G52" s="10">
        <f t="shared" si="14"/>
        <v>8.6666666666666607</v>
      </c>
      <c r="H52" s="5">
        <f t="shared" si="14"/>
        <v>7.5</v>
      </c>
      <c r="I52">
        <f t="shared" si="8"/>
        <v>16.12650186725368</v>
      </c>
      <c r="J52">
        <f t="shared" si="9"/>
        <v>6.0547859384447014</v>
      </c>
      <c r="K52">
        <f t="shared" si="9"/>
        <v>14.946692935701488</v>
      </c>
      <c r="L52">
        <f t="shared" si="10"/>
        <v>-0.38357197077768418</v>
      </c>
      <c r="M52">
        <f t="shared" si="11"/>
        <v>-33.1208761611461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2.6214208693276637</v>
      </c>
      <c r="B53">
        <f t="shared" si="3"/>
        <v>2.6214208693276637</v>
      </c>
      <c r="C53" s="9">
        <f t="shared" si="4"/>
        <v>0.2040000000000001</v>
      </c>
      <c r="D53" s="9">
        <f t="shared" ref="D53:E68" si="15">D52+$C$7*(J52+J53)/2</f>
        <v>1.2437438936265945</v>
      </c>
      <c r="E53" s="9">
        <f t="shared" si="15"/>
        <v>5.1718533047165973</v>
      </c>
      <c r="F53" s="9">
        <f t="shared" si="6"/>
        <v>5.1793965798118391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15.941615958110281</v>
      </c>
      <c r="J53">
        <f t="shared" si="9"/>
        <v>6.0524845066200355</v>
      </c>
      <c r="K53">
        <f t="shared" si="9"/>
        <v>14.747967678734613</v>
      </c>
      <c r="L53">
        <f t="shared" si="10"/>
        <v>-0.37903029893449453</v>
      </c>
      <c r="M53">
        <f t="shared" si="11"/>
        <v>-33.097575531970868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2.5851127848333246</v>
      </c>
      <c r="B54">
        <f t="shared" si="3"/>
        <v>2.5851127848333246</v>
      </c>
      <c r="C54" s="9">
        <f t="shared" si="4"/>
        <v>0.2100000000000001</v>
      </c>
      <c r="D54" s="9">
        <f t="shared" si="15"/>
        <v>1.2800519781209339</v>
      </c>
      <c r="E54" s="9">
        <f t="shared" si="15"/>
        <v>5.2597453544294295</v>
      </c>
      <c r="F54" s="9">
        <f t="shared" si="6"/>
        <v>5.2679475362454067</v>
      </c>
      <c r="G54" s="10">
        <f t="shared" si="16"/>
        <v>8.6666666666666607</v>
      </c>
      <c r="H54" s="5">
        <f t="shared" si="16"/>
        <v>7.5</v>
      </c>
      <c r="I54">
        <f t="shared" si="8"/>
        <v>15.757206862879496</v>
      </c>
      <c r="J54">
        <f t="shared" si="9"/>
        <v>6.0502103248264287</v>
      </c>
      <c r="K54">
        <f t="shared" si="9"/>
        <v>14.549382225542788</v>
      </c>
      <c r="L54">
        <f t="shared" si="10"/>
        <v>-0.37450498937083815</v>
      </c>
      <c r="M54">
        <f t="shared" si="11"/>
        <v>-33.074599473934072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2.5488182639741748</v>
      </c>
      <c r="B55">
        <f t="shared" si="3"/>
        <v>2.5488182639741748</v>
      </c>
      <c r="C55" s="9">
        <f t="shared" si="4"/>
        <v>0.21600000000000011</v>
      </c>
      <c r="D55" s="9">
        <f t="shared" si="15"/>
        <v>1.3163464989800837</v>
      </c>
      <c r="E55" s="9">
        <f t="shared" si="15"/>
        <v>5.3464463049921553</v>
      </c>
      <c r="F55" s="9">
        <f t="shared" si="6"/>
        <v>5.3553434107045597</v>
      </c>
      <c r="G55" s="10">
        <f t="shared" si="16"/>
        <v>8.6666666666666607</v>
      </c>
      <c r="H55" s="5">
        <f t="shared" si="16"/>
        <v>7.5</v>
      </c>
      <c r="I55">
        <f t="shared" si="8"/>
        <v>15.573284327126906</v>
      </c>
      <c r="J55">
        <f t="shared" si="9"/>
        <v>6.047963294890204</v>
      </c>
      <c r="K55">
        <f t="shared" si="9"/>
        <v>14.350934628699184</v>
      </c>
      <c r="L55">
        <f t="shared" si="10"/>
        <v>-0.36999619561915364</v>
      </c>
      <c r="M55">
        <f t="shared" si="11"/>
        <v>-33.051946997575861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2.5125371441363544</v>
      </c>
      <c r="B56">
        <f t="shared" si="3"/>
        <v>2.5125371441363544</v>
      </c>
      <c r="C56" s="9">
        <f t="shared" si="4"/>
        <v>0.22200000000000011</v>
      </c>
      <c r="D56" s="9">
        <f t="shared" si="15"/>
        <v>1.3526276188179038</v>
      </c>
      <c r="E56" s="9">
        <f t="shared" si="15"/>
        <v>5.4319569777183938</v>
      </c>
      <c r="F56" s="9">
        <f t="shared" si="6"/>
        <v>5.4415858448961965</v>
      </c>
      <c r="G56" s="10">
        <f t="shared" si="16"/>
        <v>8.6666666666666607</v>
      </c>
      <c r="H56" s="5">
        <f t="shared" si="16"/>
        <v>7.5</v>
      </c>
      <c r="I56">
        <f t="shared" si="8"/>
        <v>15.389858626237006</v>
      </c>
      <c r="J56">
        <f t="shared" si="9"/>
        <v>6.0457433177164894</v>
      </c>
      <c r="K56">
        <f t="shared" si="9"/>
        <v>14.152622946713729</v>
      </c>
      <c r="L56">
        <f t="shared" si="10"/>
        <v>-0.36550408398850998</v>
      </c>
      <c r="M56">
        <f t="shared" si="11"/>
        <v>-33.029617120067741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2.4762692633035677</v>
      </c>
      <c r="B57">
        <f t="shared" si="3"/>
        <v>2.4762692633035677</v>
      </c>
      <c r="C57" s="9">
        <f t="shared" si="4"/>
        <v>0.22800000000000012</v>
      </c>
      <c r="D57" s="9">
        <f t="shared" si="15"/>
        <v>1.388895499650691</v>
      </c>
      <c r="E57" s="9">
        <f t="shared" si="15"/>
        <v>5.5162781822905149</v>
      </c>
      <c r="F57" s="9">
        <f t="shared" si="6"/>
        <v>5.5266764585750421</v>
      </c>
      <c r="G57" s="10">
        <f t="shared" si="16"/>
        <v>8.6666666666666607</v>
      </c>
      <c r="H57" s="5">
        <f t="shared" si="16"/>
        <v>7.5</v>
      </c>
      <c r="I57">
        <f t="shared" si="8"/>
        <v>15.206940593498663</v>
      </c>
      <c r="J57">
        <f t="shared" si="9"/>
        <v>6.043550293212558</v>
      </c>
      <c r="K57">
        <f t="shared" si="9"/>
        <v>13.954445243993323</v>
      </c>
      <c r="L57">
        <f t="shared" si="10"/>
        <v>-0.3610288342157742</v>
      </c>
      <c r="M57">
        <f t="shared" si="11"/>
        <v>-33.00760886468089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2.440014460063308</v>
      </c>
      <c r="B58">
        <f t="shared" si="3"/>
        <v>2.440014460063308</v>
      </c>
      <c r="C58" s="9">
        <f t="shared" si="4"/>
        <v>0.23400000000000012</v>
      </c>
      <c r="D58" s="9">
        <f t="shared" si="15"/>
        <v>1.4251503028909505</v>
      </c>
      <c r="E58" s="9">
        <f t="shared" si="15"/>
        <v>5.5994107167949103</v>
      </c>
      <c r="F58" s="9">
        <f t="shared" si="6"/>
        <v>5.6106168496400199</v>
      </c>
      <c r="G58" s="10">
        <f t="shared" si="16"/>
        <v>8.6666666666666607</v>
      </c>
      <c r="H58" s="5">
        <f t="shared" si="16"/>
        <v>7.5</v>
      </c>
      <c r="I58">
        <f t="shared" si="8"/>
        <v>15.024541649907295</v>
      </c>
      <c r="J58">
        <f t="shared" si="9"/>
        <v>6.0413841202072636</v>
      </c>
      <c r="K58">
        <f t="shared" si="9"/>
        <v>13.756399590805238</v>
      </c>
      <c r="L58">
        <f t="shared" si="10"/>
        <v>-0.35657064015692136</v>
      </c>
      <c r="M58">
        <f t="shared" si="11"/>
        <v>-32.985921260219349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2.4037725736135873</v>
      </c>
      <c r="B59">
        <f t="shared" si="3"/>
        <v>2.4037725736135873</v>
      </c>
      <c r="C59" s="9">
        <f t="shared" si="4"/>
        <v>0.24000000000000013</v>
      </c>
      <c r="D59" s="9">
        <f t="shared" si="15"/>
        <v>1.4613921893406712</v>
      </c>
      <c r="E59" s="9">
        <f t="shared" si="15"/>
        <v>5.6813553677570576</v>
      </c>
      <c r="F59" s="9">
        <f t="shared" si="6"/>
        <v>5.6934085942303172</v>
      </c>
      <c r="G59" s="10">
        <f t="shared" si="16"/>
        <v>8.6666666666666607</v>
      </c>
      <c r="H59" s="5">
        <f t="shared" si="16"/>
        <v>7.5</v>
      </c>
      <c r="I59">
        <f t="shared" si="8"/>
        <v>14.842673835796168</v>
      </c>
      <c r="J59">
        <f t="shared" si="9"/>
        <v>6.039244696366322</v>
      </c>
      <c r="K59">
        <f t="shared" si="9"/>
        <v>13.558484063243922</v>
      </c>
      <c r="L59">
        <f t="shared" si="10"/>
        <v>-0.35212971052110797</v>
      </c>
      <c r="M59">
        <f t="shared" si="11"/>
        <v>-32.964553340414859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2.3675434437701788</v>
      </c>
      <c r="B60">
        <f t="shared" si="3"/>
        <v>2.3675434437701788</v>
      </c>
      <c r="C60" s="9">
        <f t="shared" si="4"/>
        <v>0.24600000000000014</v>
      </c>
      <c r="D60" s="9">
        <f t="shared" si="15"/>
        <v>1.4976213191840797</v>
      </c>
      <c r="E60" s="9">
        <f t="shared" si="15"/>
        <v>5.7621129101763939</v>
      </c>
      <c r="F60" s="9">
        <f t="shared" si="6"/>
        <v>5.7750532468212148</v>
      </c>
      <c r="G60" s="10">
        <f t="shared" si="16"/>
        <v>8.6666666666666607</v>
      </c>
      <c r="H60" s="5">
        <f t="shared" si="16"/>
        <v>7.5</v>
      </c>
      <c r="I60">
        <f t="shared" si="8"/>
        <v>14.66134984441657</v>
      </c>
      <c r="J60">
        <f t="shared" si="9"/>
        <v>6.0371319181031957</v>
      </c>
      <c r="K60">
        <f t="shared" si="9"/>
        <v>13.360696743201434</v>
      </c>
      <c r="L60">
        <f t="shared" si="10"/>
        <v>-0.34770626965030066</v>
      </c>
      <c r="M60">
        <f t="shared" si="11"/>
        <v>-32.94350414327986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2.331326910974413</v>
      </c>
      <c r="B61">
        <f t="shared" si="3"/>
        <v>2.331326910974413</v>
      </c>
      <c r="C61" s="9">
        <f t="shared" si="4"/>
        <v>0.25200000000000011</v>
      </c>
      <c r="D61" s="9">
        <f t="shared" si="15"/>
        <v>1.5338378519798452</v>
      </c>
      <c r="E61" s="9">
        <f t="shared" si="15"/>
        <v>5.8416841075610231</v>
      </c>
      <c r="F61" s="9">
        <f t="shared" si="6"/>
        <v>5.8555523403197238</v>
      </c>
      <c r="G61" s="10">
        <f t="shared" si="16"/>
        <v>8.6666666666666607</v>
      </c>
      <c r="H61" s="5">
        <f t="shared" si="16"/>
        <v>7.5</v>
      </c>
      <c r="I61">
        <f t="shared" si="8"/>
        <v>14.480583057594229</v>
      </c>
      <c r="J61">
        <f t="shared" si="9"/>
        <v>6.0350456804852941</v>
      </c>
      <c r="K61">
        <f t="shared" si="9"/>
        <v>13.163035718341755</v>
      </c>
      <c r="L61">
        <f t="shared" si="10"/>
        <v>-0.34330055834743051</v>
      </c>
      <c r="M61">
        <f t="shared" si="11"/>
        <v>-32.922772710414762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2.2951228163015518</v>
      </c>
      <c r="B62">
        <f t="shared" si="3"/>
        <v>2.2951228163015518</v>
      </c>
      <c r="C62" s="9">
        <f t="shared" si="4"/>
        <v>0.25800000000000012</v>
      </c>
      <c r="D62" s="9">
        <f t="shared" si="15"/>
        <v>1.5700419466527067</v>
      </c>
      <c r="E62" s="9">
        <f t="shared" si="15"/>
        <v>5.9200697119622863</v>
      </c>
      <c r="F62" s="9">
        <f t="shared" si="6"/>
        <v>5.9349073861600861</v>
      </c>
      <c r="G62" s="10">
        <f t="shared" si="16"/>
        <v>8.6666666666666607</v>
      </c>
      <c r="H62" s="5">
        <f t="shared" si="16"/>
        <v>7.5</v>
      </c>
      <c r="I62">
        <f t="shared" si="8"/>
        <v>14.300387583597558</v>
      </c>
      <c r="J62">
        <f t="shared" si="9"/>
        <v>6.0329858771352098</v>
      </c>
      <c r="K62">
        <f t="shared" si="9"/>
        <v>12.965499082079265</v>
      </c>
      <c r="L62">
        <f t="shared" si="10"/>
        <v>-0.33891283475623302</v>
      </c>
      <c r="M62">
        <f t="shared" si="11"/>
        <v>-32.902358086265473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2.2589310014697661</v>
      </c>
      <c r="B63">
        <f t="shared" si="3"/>
        <v>2.2589310014697661</v>
      </c>
      <c r="C63" s="9">
        <f t="shared" si="4"/>
        <v>0.26400000000000012</v>
      </c>
      <c r="D63" s="9">
        <f t="shared" si="15"/>
        <v>1.6062337614844924</v>
      </c>
      <c r="E63" s="9">
        <f t="shared" si="15"/>
        <v>5.9972704640092092</v>
      </c>
      <c r="F63" s="9">
        <f t="shared" si="6"/>
        <v>6.0131198743992034</v>
      </c>
      <c r="G63" s="10">
        <f t="shared" si="16"/>
        <v>8.6666666666666607</v>
      </c>
      <c r="H63" s="5">
        <f t="shared" si="16"/>
        <v>7.5</v>
      </c>
      <c r="I63">
        <f t="shared" si="8"/>
        <v>14.120778297361596</v>
      </c>
      <c r="J63">
        <f t="shared" si="9"/>
        <v>6.0309524001266723</v>
      </c>
      <c r="K63">
        <f t="shared" si="9"/>
        <v>12.768084933561672</v>
      </c>
      <c r="L63">
        <f t="shared" si="10"/>
        <v>-0.33454337529612704</v>
      </c>
      <c r="M63">
        <f t="shared" si="11"/>
        <v>-32.882259317326337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2.2227513088497615</v>
      </c>
      <c r="B64">
        <f t="shared" si="3"/>
        <v>2.2227513088497615</v>
      </c>
      <c r="C64" s="9">
        <f t="shared" si="4"/>
        <v>0.27000000000000013</v>
      </c>
      <c r="D64" s="9">
        <f t="shared" si="15"/>
        <v>1.642413454104497</v>
      </c>
      <c r="E64" s="9">
        <f t="shared" si="15"/>
        <v>6.0732870929428673</v>
      </c>
      <c r="F64" s="9">
        <f t="shared" si="6"/>
        <v>6.0901912738120547</v>
      </c>
      <c r="G64" s="10">
        <f t="shared" si="16"/>
        <v>8.6666666666666607</v>
      </c>
      <c r="H64" s="5">
        <f t="shared" si="16"/>
        <v>7.5</v>
      </c>
      <c r="I64">
        <f t="shared" si="8"/>
        <v>13.941770883220491</v>
      </c>
      <c r="J64">
        <f t="shared" si="9"/>
        <v>6.0289451398748959</v>
      </c>
      <c r="K64">
        <f t="shared" si="9"/>
        <v>12.570791377657715</v>
      </c>
      <c r="L64">
        <f t="shared" si="10"/>
        <v>-0.33019247565569526</v>
      </c>
      <c r="M64">
        <f t="shared" si="11"/>
        <v>-32.862475451283707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2.186583581475074</v>
      </c>
      <c r="B65">
        <f t="shared" si="3"/>
        <v>2.186583581475074</v>
      </c>
      <c r="C65" s="9">
        <f t="shared" si="4"/>
        <v>0.27600000000000013</v>
      </c>
      <c r="D65" s="9">
        <f t="shared" si="15"/>
        <v>1.6785811814791847</v>
      </c>
      <c r="E65" s="9">
        <f t="shared" si="15"/>
        <v>6.1481203166506901</v>
      </c>
      <c r="F65" s="9">
        <f t="shared" si="6"/>
        <v>6.1661230319871754</v>
      </c>
      <c r="G65" s="10">
        <f t="shared" si="16"/>
        <v>8.6666666666666607</v>
      </c>
      <c r="H65" s="5">
        <f t="shared" si="16"/>
        <v>7.5</v>
      </c>
      <c r="I65">
        <f t="shared" si="8"/>
        <v>13.763381880310368</v>
      </c>
      <c r="J65">
        <f t="shared" si="9"/>
        <v>6.026963985020962</v>
      </c>
      <c r="K65">
        <f t="shared" si="9"/>
        <v>12.373616524950013</v>
      </c>
      <c r="L65">
        <f t="shared" si="10"/>
        <v>-0.32586045184853735</v>
      </c>
      <c r="M65">
        <f t="shared" si="11"/>
        <v>-32.843005536094424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2.1504276630530814</v>
      </c>
      <c r="B66">
        <f t="shared" si="3"/>
        <v>2.1504276630530814</v>
      </c>
      <c r="C66" s="9">
        <f t="shared" si="4"/>
        <v>0.28200000000000014</v>
      </c>
      <c r="D66" s="9">
        <f t="shared" si="15"/>
        <v>1.7147370999011771</v>
      </c>
      <c r="E66" s="9">
        <f t="shared" si="15"/>
        <v>6.2217708417007405</v>
      </c>
      <c r="F66" s="9">
        <f t="shared" si="6"/>
        <v>6.2409165754222489</v>
      </c>
      <c r="G66" s="10">
        <f t="shared" si="16"/>
        <v>8.6666666666666607</v>
      </c>
      <c r="H66" s="5">
        <f t="shared" si="16"/>
        <v>7.5</v>
      </c>
      <c r="I66">
        <f t="shared" si="8"/>
        <v>13.585628730813958</v>
      </c>
      <c r="J66">
        <f t="shared" si="9"/>
        <v>6.0250088223098706</v>
      </c>
      <c r="K66">
        <f t="shared" si="9"/>
        <v>12.176558491733447</v>
      </c>
      <c r="L66">
        <f t="shared" si="10"/>
        <v>-0.32154764133548785</v>
      </c>
      <c r="M66">
        <f t="shared" si="11"/>
        <v>-32.823848618993296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2.1142833979767661</v>
      </c>
      <c r="B67">
        <f t="shared" si="3"/>
        <v>2.1142833979767661</v>
      </c>
      <c r="C67" s="9">
        <f t="shared" si="4"/>
        <v>0.28800000000000014</v>
      </c>
      <c r="D67" s="9">
        <f t="shared" si="15"/>
        <v>1.7508813649774924</v>
      </c>
      <c r="E67" s="9">
        <f t="shared" si="15"/>
        <v>6.2942393633759997</v>
      </c>
      <c r="F67" s="9">
        <f t="shared" si="6"/>
        <v>6.3145733096199228</v>
      </c>
      <c r="G67" s="10">
        <f t="shared" si="16"/>
        <v>8.6666666666666607</v>
      </c>
      <c r="H67" s="5">
        <f t="shared" si="16"/>
        <v>7.5</v>
      </c>
      <c r="I67">
        <f t="shared" si="8"/>
        <v>13.408529831227941</v>
      </c>
      <c r="J67">
        <f t="shared" si="9"/>
        <v>6.0230795364618572</v>
      </c>
      <c r="K67">
        <f t="shared" si="9"/>
        <v>11.979615400019487</v>
      </c>
      <c r="L67">
        <f t="shared" si="10"/>
        <v>-0.31725440421741513</v>
      </c>
      <c r="M67">
        <f t="shared" si="11"/>
        <v>-32.805003745422816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2.0781506313372708</v>
      </c>
      <c r="B68">
        <f t="shared" si="3"/>
        <v>2.0781506313372708</v>
      </c>
      <c r="C68" s="9">
        <f t="shared" si="4"/>
        <v>0.29400000000000015</v>
      </c>
      <c r="D68" s="9">
        <f t="shared" si="15"/>
        <v>1.7870141316169876</v>
      </c>
      <c r="E68" s="9">
        <f t="shared" si="15"/>
        <v>6.3655265657086986</v>
      </c>
      <c r="F68" s="9">
        <f t="shared" si="6"/>
        <v>6.3870946191838884</v>
      </c>
      <c r="G68" s="10">
        <f t="shared" si="16"/>
        <v>8.6666666666666607</v>
      </c>
      <c r="H68" s="5">
        <f t="shared" si="16"/>
        <v>7.5</v>
      </c>
      <c r="I68">
        <f t="shared" si="8"/>
        <v>13.232104586843846</v>
      </c>
      <c r="J68">
        <f t="shared" si="9"/>
        <v>6.0211760100365526</v>
      </c>
      <c r="K68">
        <f t="shared" si="9"/>
        <v>11.782785377546951</v>
      </c>
      <c r="L68">
        <f t="shared" si="10"/>
        <v>-0.31298112450304516</v>
      </c>
      <c r="M68">
        <f t="shared" si="11"/>
        <v>-32.786469957877927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2.0420292089372927</v>
      </c>
      <c r="B69">
        <f t="shared" si="3"/>
        <v>2.0420292089372927</v>
      </c>
      <c r="C69" s="9">
        <f t="shared" si="4"/>
        <v>0.30000000000000016</v>
      </c>
      <c r="D69" s="9">
        <f t="shared" ref="D69:E84" si="17">D68+$C$7*(J68+J69)/2</f>
        <v>1.8231355540169658</v>
      </c>
      <c r="E69" s="9">
        <f t="shared" si="17"/>
        <v>6.4356331215147389</v>
      </c>
      <c r="F69" s="9">
        <f t="shared" si="6"/>
        <v>6.4584818679153351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13.056373469643134</v>
      </c>
      <c r="J69">
        <f t="shared" si="9"/>
        <v>6.0192981232895342</v>
      </c>
      <c r="K69">
        <f t="shared" si="9"/>
        <v>11.586066557799683</v>
      </c>
      <c r="L69">
        <f t="shared" si="10"/>
        <v>-0.30872821145648199</v>
      </c>
      <c r="M69">
        <f t="shared" si="11"/>
        <v>-32.768246294657764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2.0059189773053614</v>
      </c>
      <c r="B70">
        <f t="shared" si="3"/>
        <v>2.0059189773053614</v>
      </c>
      <c r="C70" s="9">
        <f t="shared" si="4"/>
        <v>0.30600000000000016</v>
      </c>
      <c r="D70" s="9">
        <f t="shared" si="17"/>
        <v>1.8592457856488969</v>
      </c>
      <c r="E70" s="9">
        <f t="shared" si="17"/>
        <v>6.5045596924282334</v>
      </c>
      <c r="F70" s="9">
        <f t="shared" si="6"/>
        <v>6.5287363989098646</v>
      </c>
      <c r="G70" s="10">
        <f t="shared" si="18"/>
        <v>8.6666666666666607</v>
      </c>
      <c r="H70" s="5">
        <f t="shared" si="18"/>
        <v>7.5</v>
      </c>
      <c r="I70">
        <f t="shared" si="8"/>
        <v>12.881358079817048</v>
      </c>
      <c r="J70">
        <f t="shared" si="9"/>
        <v>6.0174457540207955</v>
      </c>
      <c r="K70">
        <f t="shared" si="9"/>
        <v>11.389457080031736</v>
      </c>
      <c r="L70">
        <f t="shared" si="10"/>
        <v>-0.30449610102932689</v>
      </c>
      <c r="M70">
        <f t="shared" si="11"/>
        <v>-32.750331788515616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1.9698197837110554</v>
      </c>
      <c r="B71">
        <f t="shared" si="3"/>
        <v>1.9698197837110554</v>
      </c>
      <c r="C71" s="9">
        <f t="shared" si="4"/>
        <v>0.31200000000000017</v>
      </c>
      <c r="D71" s="9">
        <f t="shared" si="17"/>
        <v>1.8953449792432031</v>
      </c>
      <c r="E71" s="9">
        <f t="shared" si="17"/>
        <v>6.5723069289362304</v>
      </c>
      <c r="F71" s="9">
        <f t="shared" si="6"/>
        <v>6.5978595346549511</v>
      </c>
      <c r="G71" s="10">
        <f t="shared" si="18"/>
        <v>8.6666666666666607</v>
      </c>
      <c r="H71" s="5">
        <f t="shared" si="18"/>
        <v>7.5</v>
      </c>
      <c r="I71">
        <f t="shared" si="8"/>
        <v>12.707081211131239</v>
      </c>
      <c r="J71">
        <f t="shared" si="9"/>
        <v>6.0156187774146197</v>
      </c>
      <c r="K71">
        <f t="shared" si="9"/>
        <v>11.192955089300643</v>
      </c>
      <c r="L71">
        <f t="shared" si="10"/>
        <v>-0.30028525738251732</v>
      </c>
      <c r="M71">
        <f t="shared" si="11"/>
        <v>-32.732725465197468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1.9337314761812006</v>
      </c>
      <c r="B72">
        <f t="shared" si="3"/>
        <v>1.9337314761812006</v>
      </c>
      <c r="C72" s="9">
        <f t="shared" si="4"/>
        <v>0.31800000000000017</v>
      </c>
      <c r="D72" s="9">
        <f t="shared" si="17"/>
        <v>1.9314332867730579</v>
      </c>
      <c r="E72" s="9">
        <f t="shared" si="17"/>
        <v>6.6388754704136606</v>
      </c>
      <c r="F72" s="9">
        <f t="shared" si="6"/>
        <v>6.6658525771280628</v>
      </c>
      <c r="G72" s="10">
        <f t="shared" si="18"/>
        <v>8.6666666666666607</v>
      </c>
      <c r="H72" s="5">
        <f t="shared" si="18"/>
        <v>7.5</v>
      </c>
      <c r="I72">
        <f t="shared" si="8"/>
        <v>12.533566920364516</v>
      </c>
      <c r="J72">
        <f t="shared" si="9"/>
        <v>6.0138170658703247</v>
      </c>
      <c r="K72">
        <f t="shared" si="9"/>
        <v>10.996558736509458</v>
      </c>
      <c r="L72">
        <f t="shared" si="10"/>
        <v>-0.29609617450322057</v>
      </c>
      <c r="M72">
        <f t="shared" si="11"/>
        <v>-32.715426341858503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1.8976539035171196</v>
      </c>
      <c r="B73">
        <f t="shared" si="3"/>
        <v>1.8976539035171196</v>
      </c>
      <c r="C73" s="9">
        <f t="shared" si="4"/>
        <v>0.32400000000000018</v>
      </c>
      <c r="D73" s="9">
        <f t="shared" si="17"/>
        <v>1.9675108594371389</v>
      </c>
      <c r="E73" s="9">
        <f t="shared" si="17"/>
        <v>6.7042659451585642</v>
      </c>
      <c r="F73" s="9">
        <f t="shared" si="6"/>
        <v>6.7327168078955451</v>
      </c>
      <c r="G73" s="10">
        <f t="shared" si="18"/>
        <v>8.6666666666666607</v>
      </c>
      <c r="H73" s="5">
        <f t="shared" si="18"/>
        <v>7.5</v>
      </c>
      <c r="I73">
        <f t="shared" si="8"/>
        <v>12.360840601059506</v>
      </c>
      <c r="J73">
        <f t="shared" si="9"/>
        <v>6.0120404888233052</v>
      </c>
      <c r="K73">
        <f t="shared" si="9"/>
        <v>10.800266178458306</v>
      </c>
      <c r="L73">
        <f t="shared" si="10"/>
        <v>-0.29192937792231377</v>
      </c>
      <c r="M73">
        <f t="shared" si="11"/>
        <v>-32.698433425346046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1.8615869153129823</v>
      </c>
      <c r="B74">
        <f t="shared" si="3"/>
        <v>1.8615869153129823</v>
      </c>
      <c r="C74" s="9">
        <f t="shared" si="4"/>
        <v>0.33000000000000018</v>
      </c>
      <c r="D74" s="9">
        <f t="shared" si="17"/>
        <v>2.0035778476412762</v>
      </c>
      <c r="E74" s="9">
        <f t="shared" si="17"/>
        <v>6.7684789704276582</v>
      </c>
      <c r="F74" s="9">
        <f t="shared" si="6"/>
        <v>6.7984534882123882</v>
      </c>
      <c r="G74" s="10">
        <f t="shared" si="18"/>
        <v>8.6666666666666607</v>
      </c>
      <c r="H74" s="5">
        <f t="shared" si="18"/>
        <v>7.5</v>
      </c>
      <c r="I74">
        <f t="shared" si="8"/>
        <v>12.188929061830583</v>
      </c>
      <c r="J74">
        <f t="shared" si="9"/>
        <v>6.0102889125557715</v>
      </c>
      <c r="K74">
        <f t="shared" si="9"/>
        <v>10.604075577906229</v>
      </c>
      <c r="L74">
        <f t="shared" si="10"/>
        <v>-0.28778542653815464</v>
      </c>
      <c r="M74">
        <f t="shared" si="11"/>
        <v>-32.68174571033606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1.8255303619753254</v>
      </c>
      <c r="B75">
        <f t="shared" si="3"/>
        <v>1.8255303619753254</v>
      </c>
      <c r="C75" s="9">
        <f t="shared" si="4"/>
        <v>0.33600000000000019</v>
      </c>
      <c r="D75" s="9">
        <f t="shared" si="17"/>
        <v>2.0396344009789331</v>
      </c>
      <c r="E75" s="9">
        <f t="shared" si="17"/>
        <v>6.8315151524723099</v>
      </c>
      <c r="F75" s="9">
        <f t="shared" si="6"/>
        <v>6.86306385912299</v>
      </c>
      <c r="G75" s="10">
        <f t="shared" si="18"/>
        <v>8.6666666666666607</v>
      </c>
      <c r="H75" s="5">
        <f t="shared" si="18"/>
        <v>7.5</v>
      </c>
      <c r="I75">
        <f t="shared" si="8"/>
        <v>12.017860609480671</v>
      </c>
      <c r="J75">
        <f t="shared" si="9"/>
        <v>6.0085621999965424</v>
      </c>
      <c r="K75">
        <f t="shared" si="9"/>
        <v>10.407985103644213</v>
      </c>
      <c r="L75">
        <f t="shared" si="10"/>
        <v>-0.28366491455248977</v>
      </c>
      <c r="M75">
        <f t="shared" si="11"/>
        <v>-32.665362177309326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1.7894840947438082</v>
      </c>
      <c r="B76">
        <f t="shared" si="3"/>
        <v>1.7894840947438082</v>
      </c>
      <c r="C76" s="9">
        <f t="shared" si="4"/>
        <v>0.34200000000000019</v>
      </c>
      <c r="D76" s="9">
        <f t="shared" si="17"/>
        <v>2.0756806682104503</v>
      </c>
      <c r="E76" s="9">
        <f t="shared" si="17"/>
        <v>6.8933750865749834</v>
      </c>
      <c r="F76" s="9">
        <f t="shared" si="6"/>
        <v>6.9265491415630747</v>
      </c>
      <c r="G76" s="10">
        <f t="shared" si="18"/>
        <v>8.6666666666666607</v>
      </c>
      <c r="H76" s="5">
        <f t="shared" si="18"/>
        <v>7.5</v>
      </c>
      <c r="I76">
        <f t="shared" si="8"/>
        <v>11.847665137183029</v>
      </c>
      <c r="J76">
        <f t="shared" si="9"/>
        <v>6.0068602105092275</v>
      </c>
      <c r="K76">
        <f t="shared" si="9"/>
        <v>10.211992930580358</v>
      </c>
      <c r="L76">
        <f t="shared" si="10"/>
        <v>-0.27956847352444963</v>
      </c>
      <c r="M76">
        <f t="shared" si="11"/>
        <v>-32.649281790351964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1.7534479657132764</v>
      </c>
      <c r="B77">
        <f t="shared" si="3"/>
        <v>1.7534479657132764</v>
      </c>
      <c r="C77" s="9">
        <f t="shared" si="4"/>
        <v>0.3480000000000002</v>
      </c>
      <c r="D77" s="9">
        <f t="shared" si="17"/>
        <v>2.111716797240982</v>
      </c>
      <c r="E77" s="9">
        <f t="shared" si="17"/>
        <v>6.9540593570862397</v>
      </c>
      <c r="F77" s="9">
        <f t="shared" si="6"/>
        <v>6.9889105364628739</v>
      </c>
      <c r="G77" s="10">
        <f t="shared" si="18"/>
        <v>8.6666666666666607</v>
      </c>
      <c r="H77" s="5">
        <f t="shared" si="18"/>
        <v>7.5</v>
      </c>
      <c r="I77">
        <f t="shared" si="8"/>
        <v>11.678374217986196</v>
      </c>
      <c r="J77">
        <f t="shared" si="9"/>
        <v>6.0051827996680807</v>
      </c>
      <c r="K77">
        <f t="shared" si="9"/>
        <v>10.016097239838246</v>
      </c>
      <c r="L77">
        <f t="shared" si="10"/>
        <v>-0.2754967745486242</v>
      </c>
      <c r="M77">
        <f t="shared" si="11"/>
        <v>-32.633503494763445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1.7174218278572098</v>
      </c>
      <c r="B78">
        <f t="shared" si="3"/>
        <v>1.7174218278572098</v>
      </c>
      <c r="C78" s="9">
        <f t="shared" si="4"/>
        <v>0.3540000000000002</v>
      </c>
      <c r="D78" s="9">
        <f t="shared" si="17"/>
        <v>2.1477429350970487</v>
      </c>
      <c r="E78" s="9">
        <f t="shared" si="17"/>
        <v>7.0135685374623638</v>
      </c>
      <c r="F78" s="9">
        <f t="shared" si="6"/>
        <v>7.0501492248517508</v>
      </c>
      <c r="G78" s="10">
        <f t="shared" si="18"/>
        <v>8.6666666666666607</v>
      </c>
      <c r="H78" s="5">
        <f t="shared" si="18"/>
        <v>7.5</v>
      </c>
      <c r="I78">
        <f t="shared" si="8"/>
        <v>11.510021203899566</v>
      </c>
      <c r="J78">
        <f t="shared" si="9"/>
        <v>6.0035298190207893</v>
      </c>
      <c r="K78">
        <f t="shared" si="9"/>
        <v>9.8202962188696645</v>
      </c>
      <c r="L78">
        <f t="shared" si="10"/>
        <v>-0.27145053056318957</v>
      </c>
      <c r="M78">
        <f t="shared" si="11"/>
        <v>-32.618026214453721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1.6814055350526353</v>
      </c>
      <c r="B79">
        <f t="shared" si="3"/>
        <v>1.6814055350526353</v>
      </c>
      <c r="C79" s="9">
        <f t="shared" si="4"/>
        <v>0.36000000000000021</v>
      </c>
      <c r="D79" s="9">
        <f t="shared" si="17"/>
        <v>2.1837592279016231</v>
      </c>
      <c r="E79" s="9">
        <f t="shared" si="17"/>
        <v>7.0719031903037219</v>
      </c>
      <c r="F79" s="9">
        <f t="shared" si="6"/>
        <v>7.1102663679644209</v>
      </c>
      <c r="G79" s="10">
        <f t="shared" si="18"/>
        <v>8.6666666666666607</v>
      </c>
      <c r="H79" s="5">
        <f t="shared" si="18"/>
        <v>7.5</v>
      </c>
      <c r="I79">
        <f t="shared" si="8"/>
        <v>11.342641330812469</v>
      </c>
      <c r="J79">
        <f t="shared" si="9"/>
        <v>6.00190111583741</v>
      </c>
      <c r="K79">
        <f t="shared" si="9"/>
        <v>9.6245880615829424</v>
      </c>
      <c r="L79">
        <f t="shared" si="10"/>
        <v>-0.26743049879394781</v>
      </c>
      <c r="M79">
        <f t="shared" si="11"/>
        <v>-32.602848849109414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1.6453989421065893</v>
      </c>
      <c r="B80">
        <f t="shared" si="3"/>
        <v>1.6453989421065893</v>
      </c>
      <c r="C80" s="9">
        <f t="shared" si="4"/>
        <v>0.36600000000000021</v>
      </c>
      <c r="D80" s="9">
        <f t="shared" si="17"/>
        <v>2.2197658208476692</v>
      </c>
      <c r="E80" s="9">
        <f t="shared" si="17"/>
        <v>7.1290638673939357</v>
      </c>
      <c r="F80" s="9">
        <f t="shared" si="6"/>
        <v>7.1692631073489403</v>
      </c>
      <c r="G80" s="10">
        <f t="shared" si="18"/>
        <v>8.6666666666666607</v>
      </c>
      <c r="H80" s="5">
        <f t="shared" si="18"/>
        <v>7.5</v>
      </c>
      <c r="I80">
        <f t="shared" si="8"/>
        <v>11.176271829490478</v>
      </c>
      <c r="J80">
        <f t="shared" si="9"/>
        <v>6.0002965328446463</v>
      </c>
      <c r="K80">
        <f t="shared" si="9"/>
        <v>9.4289709684882865</v>
      </c>
      <c r="L80">
        <f t="shared" si="10"/>
        <v>-0.26343748333991907</v>
      </c>
      <c r="M80">
        <f t="shared" si="11"/>
        <v>-32.58797027110694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1.6094019047842214</v>
      </c>
      <c r="B81">
        <f t="shared" si="3"/>
        <v>1.6094019047842214</v>
      </c>
      <c r="C81" s="9">
        <f t="shared" si="4"/>
        <v>0.37200000000000022</v>
      </c>
      <c r="D81" s="9">
        <f t="shared" si="17"/>
        <v>2.2557628581700371</v>
      </c>
      <c r="E81" s="9">
        <f t="shared" si="17"/>
        <v>7.1850511097399856</v>
      </c>
      <c r="F81" s="9">
        <f t="shared" si="6"/>
        <v>7.2271405649766551</v>
      </c>
      <c r="G81" s="10">
        <f t="shared" si="18"/>
        <v>8.6666666666666607</v>
      </c>
      <c r="H81" s="5">
        <f t="shared" si="18"/>
        <v>7.5</v>
      </c>
      <c r="I81">
        <f t="shared" si="8"/>
        <v>11.010952042877761</v>
      </c>
      <c r="J81">
        <f t="shared" si="9"/>
        <v>5.9987159079446064</v>
      </c>
      <c r="K81">
        <f t="shared" si="9"/>
        <v>9.233443146861644</v>
      </c>
      <c r="L81">
        <f t="shared" si="10"/>
        <v>-0.25947233790577395</v>
      </c>
      <c r="M81">
        <f t="shared" si="11"/>
        <v>-32.573389322148635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1.5734142798386359</v>
      </c>
      <c r="B82">
        <f t="shared" si="3"/>
        <v>1.5734142798386359</v>
      </c>
      <c r="C82" s="9">
        <f t="shared" si="4"/>
        <v>0.37800000000000022</v>
      </c>
      <c r="D82" s="9">
        <f t="shared" si="17"/>
        <v>2.2917504831156226</v>
      </c>
      <c r="E82" s="9">
        <f t="shared" si="17"/>
        <v>7.239865447613357</v>
      </c>
      <c r="F82" s="9">
        <f t="shared" si="6"/>
        <v>7.2838998433543143</v>
      </c>
      <c r="G82" s="10">
        <f t="shared" si="18"/>
        <v>8.6666666666666607</v>
      </c>
      <c r="H82" s="5">
        <f t="shared" si="18"/>
        <v>7.5</v>
      </c>
      <c r="I82">
        <f t="shared" si="8"/>
        <v>10.846723549912348</v>
      </c>
      <c r="J82">
        <f t="shared" si="9"/>
        <v>5.9971590739171718</v>
      </c>
      <c r="K82">
        <f t="shared" si="9"/>
        <v>9.0380028109287522</v>
      </c>
      <c r="L82">
        <f t="shared" si="10"/>
        <v>-0.25553596868587264</v>
      </c>
      <c r="M82">
        <f t="shared" si="11"/>
        <v>-32.559104809595752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1.5374359250425691</v>
      </c>
      <c r="B83">
        <f t="shared" si="3"/>
        <v>1.5374359250425691</v>
      </c>
      <c r="C83" s="9">
        <f t="shared" si="4"/>
        <v>0.38400000000000023</v>
      </c>
      <c r="D83" s="9">
        <f t="shared" si="17"/>
        <v>2.3277288379116894</v>
      </c>
      <c r="E83" s="9">
        <f t="shared" si="17"/>
        <v>7.2935074005923566</v>
      </c>
      <c r="F83" s="9">
        <f t="shared" si="6"/>
        <v>7.3395420256385631</v>
      </c>
      <c r="G83" s="10">
        <f t="shared" si="18"/>
        <v>8.6666666666666607</v>
      </c>
      <c r="H83" s="5">
        <f t="shared" si="18"/>
        <v>7.5</v>
      </c>
      <c r="I83">
        <f t="shared" si="8"/>
        <v>10.683630296030685</v>
      </c>
      <c r="J83">
        <f t="shared" si="9"/>
        <v>5.9956258581050568</v>
      </c>
      <c r="K83">
        <f t="shared" si="9"/>
        <v>8.8426481820711782</v>
      </c>
      <c r="L83">
        <f t="shared" si="10"/>
        <v>-0.25162933740396037</v>
      </c>
      <c r="M83">
        <f t="shared" si="11"/>
        <v>-32.545115502469685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1.501466699222012</v>
      </c>
      <c r="B84">
        <f t="shared" si="3"/>
        <v>1.501466699222012</v>
      </c>
      <c r="C84" s="9">
        <f t="shared" si="4"/>
        <v>0.39000000000000024</v>
      </c>
      <c r="D84" s="9">
        <f t="shared" si="17"/>
        <v>2.3636980637322464</v>
      </c>
      <c r="E84" s="9">
        <f t="shared" si="17"/>
        <v>7.3459774776057394</v>
      </c>
      <c r="F84" s="9">
        <f t="shared" si="6"/>
        <v>7.3940681757530404</v>
      </c>
      <c r="G84" s="10">
        <f t="shared" si="18"/>
        <v>8.6666666666666607</v>
      </c>
      <c r="H84" s="5">
        <f t="shared" si="18"/>
        <v>7.5</v>
      </c>
      <c r="I84">
        <f t="shared" si="8"/>
        <v>10.521718730497236</v>
      </c>
      <c r="J84">
        <f t="shared" si="9"/>
        <v>5.994116082080633</v>
      </c>
      <c r="K84">
        <f t="shared" si="9"/>
        <v>8.6473774890563604</v>
      </c>
      <c r="L84">
        <f t="shared" si="10"/>
        <v>-0.24775346451160921</v>
      </c>
      <c r="M84">
        <f t="shared" si="11"/>
        <v>-32.531420127090655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1.4655064622918896</v>
      </c>
      <c r="B85">
        <f t="shared" ref="B85:B148" si="22">ABS(D85-$D$11)</f>
        <v>1.4655064622918896</v>
      </c>
      <c r="C85" s="9">
        <f t="shared" ref="C85:C148" si="23">C84+_dt</f>
        <v>0.39600000000000024</v>
      </c>
      <c r="D85" s="9">
        <f t="shared" ref="D85:E100" si="24">D84+$C$7*(J84+J85)/2</f>
        <v>2.3996583006623688</v>
      </c>
      <c r="E85" s="9">
        <f t="shared" si="24"/>
        <v>7.3972761769777895</v>
      </c>
      <c r="F85" s="9">
        <f t="shared" ref="F85:F148" si="25">$O$1*D85^2+$O$2*D85+$O$3</f>
        <v>7.4474793385083444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10.361037950641681</v>
      </c>
      <c r="J85">
        <f t="shared" ref="J85:K148" si="28">J84+L84*$C$7</f>
        <v>5.9926295612935636</v>
      </c>
      <c r="K85">
        <f t="shared" si="28"/>
        <v>8.4521889682938163</v>
      </c>
      <c r="L85">
        <f t="shared" ref="L85:L148" si="29">-$C$15*I85*J85</f>
        <v>-0.24390943254724923</v>
      </c>
      <c r="M85">
        <f t="shared" ref="M85:M148" si="30">-$C$6-$C$15*I85*K85</f>
        <v>-32.518017362320265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1.4295550752939139</v>
      </c>
      <c r="B86">
        <f t="shared" si="22"/>
        <v>1.4295550752939139</v>
      </c>
      <c r="C86" s="9">
        <f t="shared" si="23"/>
        <v>0.40200000000000025</v>
      </c>
      <c r="D86" s="9">
        <f t="shared" si="24"/>
        <v>2.4356096876603446</v>
      </c>
      <c r="E86" s="9">
        <f t="shared" si="24"/>
        <v>7.447403986475031</v>
      </c>
      <c r="F86" s="9">
        <f t="shared" si="25"/>
        <v>7.499776539725139</v>
      </c>
      <c r="G86" s="10">
        <f t="shared" si="26"/>
        <v>8.6666666666666607</v>
      </c>
      <c r="H86" s="5">
        <f t="shared" si="26"/>
        <v>7.5</v>
      </c>
      <c r="I86">
        <f t="shared" si="27"/>
        <v>10.201639853018754</v>
      </c>
      <c r="J86">
        <f t="shared" si="28"/>
        <v>5.99116610469828</v>
      </c>
      <c r="K86">
        <f t="shared" si="28"/>
        <v>8.2570808641198941</v>
      </c>
      <c r="L86">
        <f t="shared" si="29"/>
        <v>-0.24009838965604213</v>
      </c>
      <c r="M86">
        <f t="shared" si="30"/>
        <v>-32.504905834371748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1.3936124004367381</v>
      </c>
      <c r="B87">
        <f t="shared" si="22"/>
        <v>1.3936124004367381</v>
      </c>
      <c r="C87" s="9">
        <f t="shared" si="23"/>
        <v>0.40800000000000025</v>
      </c>
      <c r="D87" s="9">
        <f t="shared" si="24"/>
        <v>2.4715523625175204</v>
      </c>
      <c r="E87" s="9">
        <f t="shared" si="24"/>
        <v>7.4963613833547313</v>
      </c>
      <c r="F87" s="9">
        <f t="shared" si="25"/>
        <v>7.5509607863606645</v>
      </c>
      <c r="G87" s="10">
        <f t="shared" si="26"/>
        <v>8.6666666666666607</v>
      </c>
      <c r="H87" s="5">
        <f t="shared" si="26"/>
        <v>7.5</v>
      </c>
      <c r="I87">
        <f t="shared" si="27"/>
        <v>10.043579291420611</v>
      </c>
      <c r="J87">
        <f t="shared" si="28"/>
        <v>5.9897255143603436</v>
      </c>
      <c r="K87">
        <f t="shared" si="28"/>
        <v>8.062051429113664</v>
      </c>
      <c r="L87">
        <f t="shared" si="29"/>
        <v>-0.23632155326885471</v>
      </c>
      <c r="M87">
        <f t="shared" si="30"/>
        <v>-32.492084111148955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1.3576783011385349</v>
      </c>
      <c r="B88">
        <f t="shared" si="22"/>
        <v>1.3576783011385349</v>
      </c>
      <c r="C88" s="9">
        <f t="shared" si="23"/>
        <v>0.41400000000000026</v>
      </c>
      <c r="D88" s="9">
        <f t="shared" si="24"/>
        <v>2.5074864618157235</v>
      </c>
      <c r="E88" s="9">
        <f t="shared" si="24"/>
        <v>7.5441488344154131</v>
      </c>
      <c r="F88" s="9">
        <f t="shared" si="25"/>
        <v>7.601033066639002</v>
      </c>
      <c r="G88" s="10">
        <f t="shared" si="26"/>
        <v>8.6666666666666607</v>
      </c>
      <c r="H88" s="5">
        <f t="shared" si="26"/>
        <v>7.5</v>
      </c>
      <c r="I88">
        <f t="shared" si="27"/>
        <v>9.8869142415663678</v>
      </c>
      <c r="J88">
        <f t="shared" si="28"/>
        <v>5.9883075850407304</v>
      </c>
      <c r="K88">
        <f t="shared" si="28"/>
        <v>7.8670989244467702</v>
      </c>
      <c r="L88">
        <f t="shared" si="29"/>
        <v>-0.23258021393612091</v>
      </c>
      <c r="M88">
        <f t="shared" si="30"/>
        <v>-32.479550696072337</v>
      </c>
      <c r="S88">
        <f t="shared" si="19"/>
        <v>1</v>
      </c>
      <c r="T88" t="b">
        <f t="shared" si="20"/>
        <v>1</v>
      </c>
      <c r="U88" t="b">
        <f t="shared" si="21"/>
        <v>0</v>
      </c>
    </row>
    <row r="89" spans="1:21" x14ac:dyDescent="0.2">
      <c r="A89">
        <f t="shared" si="31"/>
        <v>1.3217526420721413</v>
      </c>
      <c r="B89">
        <f t="shared" si="22"/>
        <v>1.3217526420721413</v>
      </c>
      <c r="C89" s="9">
        <f t="shared" si="23"/>
        <v>0.42000000000000026</v>
      </c>
      <c r="D89" s="9">
        <f t="shared" si="24"/>
        <v>2.5434121208821172</v>
      </c>
      <c r="E89" s="9">
        <f t="shared" si="24"/>
        <v>7.5907667960495644</v>
      </c>
      <c r="F89" s="9">
        <f t="shared" si="25"/>
        <v>7.6499943501853922</v>
      </c>
      <c r="G89" s="10">
        <f t="shared" si="26"/>
        <v>8.6666666666666607</v>
      </c>
      <c r="H89" s="5">
        <f t="shared" si="26"/>
        <v>7.5</v>
      </c>
      <c r="I89">
        <f t="shared" si="27"/>
        <v>9.7317059721642334</v>
      </c>
      <c r="J89">
        <f t="shared" si="28"/>
        <v>5.9869121037571134</v>
      </c>
      <c r="K89">
        <f t="shared" si="28"/>
        <v>7.6722216202703359</v>
      </c>
      <c r="L89">
        <f t="shared" si="29"/>
        <v>-0.22887573930935154</v>
      </c>
      <c r="M89">
        <f t="shared" si="30"/>
        <v>-32.46730402134726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1.2858352892129061</v>
      </c>
      <c r="B90">
        <f t="shared" si="22"/>
        <v>1.2858352892129061</v>
      </c>
      <c r="C90" s="9">
        <f t="shared" si="23"/>
        <v>0.42600000000000027</v>
      </c>
      <c r="D90" s="9">
        <f t="shared" si="24"/>
        <v>2.5793294737413524</v>
      </c>
      <c r="E90" s="9">
        <f t="shared" si="24"/>
        <v>7.6362157142988023</v>
      </c>
      <c r="F90" s="9">
        <f t="shared" si="25"/>
        <v>7.6978455881650136</v>
      </c>
      <c r="G90" s="10">
        <f t="shared" si="26"/>
        <v>8.6666666666666607</v>
      </c>
      <c r="H90" s="5">
        <f t="shared" si="26"/>
        <v>7.5</v>
      </c>
      <c r="I90">
        <f t="shared" si="27"/>
        <v>9.5780192218850182</v>
      </c>
      <c r="J90">
        <f t="shared" si="28"/>
        <v>5.9855388493212569</v>
      </c>
      <c r="K90">
        <f t="shared" si="28"/>
        <v>7.4774177961422525</v>
      </c>
      <c r="L90">
        <f t="shared" si="29"/>
        <v>-0.22520957825938223</v>
      </c>
      <c r="M90">
        <f t="shared" si="30"/>
        <v>-32.45534244062744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1.2499261098893872</v>
      </c>
      <c r="B91">
        <f t="shared" si="22"/>
        <v>1.2499261098893872</v>
      </c>
      <c r="C91" s="9">
        <f t="shared" si="23"/>
        <v>0.43200000000000027</v>
      </c>
      <c r="D91" s="9">
        <f t="shared" si="24"/>
        <v>2.6152386530648712</v>
      </c>
      <c r="E91" s="9">
        <f t="shared" si="24"/>
        <v>7.6804960249117249</v>
      </c>
      <c r="F91" s="9">
        <f t="shared" si="25"/>
        <v>7.7445877134265499</v>
      </c>
      <c r="G91" s="10">
        <f t="shared" si="26"/>
        <v>8.6666666666666607</v>
      </c>
      <c r="H91" s="5">
        <f t="shared" si="26"/>
        <v>7.5</v>
      </c>
      <c r="I91">
        <f t="shared" si="27"/>
        <v>9.4259223815973172</v>
      </c>
      <c r="J91">
        <f t="shared" si="28"/>
        <v>5.9841875918517005</v>
      </c>
      <c r="K91">
        <f t="shared" si="28"/>
        <v>7.2826857414984882</v>
      </c>
      <c r="L91">
        <f t="shared" si="29"/>
        <v>-0.22158326511603704</v>
      </c>
      <c r="M91">
        <f t="shared" si="30"/>
        <v>-32.443664221023511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1.2140249728370489</v>
      </c>
      <c r="B92">
        <f t="shared" si="22"/>
        <v>1.2140249728370489</v>
      </c>
      <c r="C92" s="9">
        <f t="shared" si="23"/>
        <v>0.43800000000000028</v>
      </c>
      <c r="D92" s="9">
        <f t="shared" si="24"/>
        <v>2.6511397901172096</v>
      </c>
      <c r="E92" s="9">
        <f t="shared" si="24"/>
        <v>7.7236081534047374</v>
      </c>
      <c r="F92" s="9">
        <f t="shared" si="25"/>
        <v>7.7902216406510334</v>
      </c>
      <c r="G92" s="10">
        <f t="shared" si="26"/>
        <v>8.6666666666666607</v>
      </c>
      <c r="H92" s="5">
        <f t="shared" si="26"/>
        <v>7.5</v>
      </c>
      <c r="I92">
        <f t="shared" si="27"/>
        <v>9.2754876809899613</v>
      </c>
      <c r="J92">
        <f t="shared" si="28"/>
        <v>5.9828580922610044</v>
      </c>
      <c r="K92">
        <f t="shared" si="28"/>
        <v>7.0880237561723476</v>
      </c>
      <c r="L92">
        <f t="shared" si="29"/>
        <v>-0.21799842400862543</v>
      </c>
      <c r="M92">
        <f t="shared" si="30"/>
        <v>-32.432267534404666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1.1781317482551152</v>
      </c>
      <c r="B93">
        <f t="shared" si="22"/>
        <v>1.1781317482551152</v>
      </c>
      <c r="C93" s="9">
        <f t="shared" si="23"/>
        <v>0.44400000000000028</v>
      </c>
      <c r="D93" s="9">
        <f t="shared" si="24"/>
        <v>2.6870330146991432</v>
      </c>
      <c r="E93" s="9">
        <f t="shared" si="24"/>
        <v>7.765552515126152</v>
      </c>
      <c r="F93" s="9">
        <f t="shared" si="25"/>
        <v>7.8347482665063541</v>
      </c>
      <c r="G93" s="10">
        <f t="shared" si="26"/>
        <v>8.6666666666666607</v>
      </c>
      <c r="H93" s="5">
        <f t="shared" si="26"/>
        <v>7.5</v>
      </c>
      <c r="I93">
        <f t="shared" si="27"/>
        <v>9.1267913784416113</v>
      </c>
      <c r="J93">
        <f t="shared" si="28"/>
        <v>5.9815501017169526</v>
      </c>
      <c r="K93">
        <f t="shared" si="28"/>
        <v>6.8934301509659193</v>
      </c>
      <c r="L93">
        <f t="shared" si="29"/>
        <v>-0.21445677328047402</v>
      </c>
      <c r="M93">
        <f t="shared" si="30"/>
        <v>-32.421150447939262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1.1422463078667326</v>
      </c>
      <c r="B94">
        <f t="shared" si="22"/>
        <v>1.1422463078667326</v>
      </c>
      <c r="C94" s="9">
        <f t="shared" si="23"/>
        <v>0.45000000000000029</v>
      </c>
      <c r="D94" s="9">
        <f t="shared" si="24"/>
        <v>2.7229184550875258</v>
      </c>
      <c r="E94" s="9">
        <f t="shared" si="24"/>
        <v>7.8063295153238847</v>
      </c>
      <c r="F94" s="9">
        <f t="shared" si="25"/>
        <v>7.8781684698079699</v>
      </c>
      <c r="G94" s="10">
        <f t="shared" si="26"/>
        <v>8.6666666666666607</v>
      </c>
      <c r="H94" s="5">
        <f t="shared" si="26"/>
        <v>7.5</v>
      </c>
      <c r="I94">
        <f t="shared" si="27"/>
        <v>8.9799139526855463</v>
      </c>
      <c r="J94">
        <f t="shared" si="28"/>
        <v>5.9802633610772693</v>
      </c>
      <c r="K94">
        <f t="shared" si="28"/>
        <v>6.6989032482782838</v>
      </c>
      <c r="L94">
        <f t="shared" si="29"/>
        <v>-0.21096012994340313</v>
      </c>
      <c r="M94">
        <f t="shared" si="30"/>
        <v>-32.410310913819103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1.1063685249826078</v>
      </c>
      <c r="B95">
        <f t="shared" si="22"/>
        <v>1.1063685249826078</v>
      </c>
      <c r="C95" s="9">
        <f t="shared" si="23"/>
        <v>0.45600000000000029</v>
      </c>
      <c r="D95" s="9">
        <f t="shared" si="24"/>
        <v>2.7587962379716506</v>
      </c>
      <c r="E95" s="9">
        <f t="shared" si="24"/>
        <v>7.845939549217106</v>
      </c>
      <c r="F95" s="9">
        <f t="shared" si="25"/>
        <v>7.9204831116862939</v>
      </c>
      <c r="G95" s="10">
        <f t="shared" si="26"/>
        <v>8.6666666666666607</v>
      </c>
      <c r="H95" s="5">
        <f t="shared" si="26"/>
        <v>7.5</v>
      </c>
      <c r="I95">
        <f t="shared" si="27"/>
        <v>8.8349402944550501</v>
      </c>
      <c r="J95">
        <f t="shared" si="28"/>
        <v>5.9789976002976086</v>
      </c>
      <c r="K95">
        <f t="shared" si="28"/>
        <v>6.5044413827953695</v>
      </c>
      <c r="L95">
        <f t="shared" si="29"/>
        <v>-0.20751041412957874</v>
      </c>
      <c r="M95">
        <f t="shared" si="30"/>
        <v>-32.399746758111803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1.0704982745682767</v>
      </c>
      <c r="B96">
        <f t="shared" si="22"/>
        <v>1.0704982745682767</v>
      </c>
      <c r="C96" s="9">
        <f t="shared" si="23"/>
        <v>0.4620000000000003</v>
      </c>
      <c r="D96" s="9">
        <f t="shared" si="24"/>
        <v>2.7946664883859818</v>
      </c>
      <c r="E96" s="9">
        <f t="shared" si="24"/>
        <v>7.8843830020722319</v>
      </c>
      <c r="F96" s="9">
        <f t="shared" si="25"/>
        <v>7.9616930357613462</v>
      </c>
      <c r="G96" s="10">
        <f t="shared" si="26"/>
        <v>8.6666666666666607</v>
      </c>
      <c r="H96" s="5">
        <f t="shared" si="26"/>
        <v>7.5</v>
      </c>
      <c r="I96">
        <f t="shared" si="27"/>
        <v>8.6919598958762858</v>
      </c>
      <c r="J96">
        <f t="shared" si="28"/>
        <v>5.9777525378128313</v>
      </c>
      <c r="K96">
        <f t="shared" si="28"/>
        <v>6.3100429022466988</v>
      </c>
      <c r="L96">
        <f t="shared" si="29"/>
        <v>-0.20410965348839008</v>
      </c>
      <c r="M96">
        <f t="shared" si="30"/>
        <v>-32.389455668686089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1.0346354333151626</v>
      </c>
      <c r="B97">
        <f t="shared" si="22"/>
        <v>1.0346354333151626</v>
      </c>
      <c r="C97" s="9">
        <f t="shared" si="23"/>
        <v>0.4680000000000003</v>
      </c>
      <c r="D97" s="9">
        <f t="shared" si="24"/>
        <v>2.8305293296390959</v>
      </c>
      <c r="E97" s="9">
        <f t="shared" si="24"/>
        <v>7.9216602492836756</v>
      </c>
      <c r="F97" s="9">
        <f t="shared" si="25"/>
        <v>8.0017990683252727</v>
      </c>
      <c r="G97" s="10">
        <f t="shared" si="26"/>
        <v>8.6666666666666607</v>
      </c>
      <c r="H97" s="5">
        <f t="shared" si="26"/>
        <v>7.5</v>
      </c>
      <c r="I97">
        <f t="shared" si="27"/>
        <v>8.5510670348973221</v>
      </c>
      <c r="J97">
        <f t="shared" si="28"/>
        <v>5.9765278798919006</v>
      </c>
      <c r="K97">
        <f t="shared" si="28"/>
        <v>6.1157061682345821</v>
      </c>
      <c r="L97">
        <f t="shared" si="29"/>
        <v>-0.20075998746483295</v>
      </c>
      <c r="M97">
        <f t="shared" si="30"/>
        <v>-32.379435182157231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0.99877987971558557</v>
      </c>
      <c r="B98">
        <f t="shared" si="22"/>
        <v>0.99877987971558557</v>
      </c>
      <c r="C98" s="9">
        <f t="shared" si="23"/>
        <v>0.47400000000000031</v>
      </c>
      <c r="D98" s="9">
        <f t="shared" si="24"/>
        <v>2.8663848832386729</v>
      </c>
      <c r="E98" s="9">
        <f t="shared" si="24"/>
        <v>7.957771656459804</v>
      </c>
      <c r="F98" s="9">
        <f t="shared" si="25"/>
        <v>8.0408020185333307</v>
      </c>
      <c r="G98" s="10">
        <f t="shared" si="26"/>
        <v>8.6666666666666607</v>
      </c>
      <c r="H98" s="5">
        <f t="shared" si="26"/>
        <v>7.5</v>
      </c>
      <c r="I98">
        <f t="shared" si="27"/>
        <v>8.4123609515006788</v>
      </c>
      <c r="J98">
        <f t="shared" si="28"/>
        <v>5.9753233199671119</v>
      </c>
      <c r="K98">
        <f t="shared" si="28"/>
        <v>5.9214295571416384</v>
      </c>
      <c r="L98">
        <f t="shared" si="29"/>
        <v>-0.19746367138323462</v>
      </c>
      <c r="M98">
        <f t="shared" si="30"/>
        <v>-32.369682669803517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0.96293149414186763</v>
      </c>
      <c r="B99">
        <f t="shared" si="22"/>
        <v>0.96293149414186763</v>
      </c>
      <c r="C99" s="9">
        <f t="shared" si="23"/>
        <v>0.48000000000000032</v>
      </c>
      <c r="D99" s="9">
        <f t="shared" si="24"/>
        <v>2.9022332688123909</v>
      </c>
      <c r="E99" s="9">
        <f t="shared" si="24"/>
        <v>7.992717579514597</v>
      </c>
      <c r="F99" s="9">
        <f t="shared" si="25"/>
        <v>8.0787026786040759</v>
      </c>
      <c r="G99" s="10">
        <f t="shared" si="26"/>
        <v>8.6666666666666607</v>
      </c>
      <c r="H99" s="5">
        <f t="shared" si="26"/>
        <v>7.5</v>
      </c>
      <c r="I99">
        <f t="shared" si="27"/>
        <v>8.2759460118407162</v>
      </c>
      <c r="J99">
        <f t="shared" si="28"/>
        <v>5.9741385379388126</v>
      </c>
      <c r="K99">
        <f t="shared" si="28"/>
        <v>5.7272114611228169</v>
      </c>
      <c r="L99">
        <f t="shared" si="29"/>
        <v>-0.19422308024601156</v>
      </c>
      <c r="M99">
        <f t="shared" si="30"/>
        <v>-32.360195322411009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0.92709015892967939</v>
      </c>
      <c r="B100">
        <f t="shared" si="22"/>
        <v>0.92709015892967939</v>
      </c>
      <c r="C100" s="9">
        <f t="shared" si="23"/>
        <v>0.48600000000000032</v>
      </c>
      <c r="D100" s="9">
        <f t="shared" si="24"/>
        <v>2.9380746040245791</v>
      </c>
      <c r="E100" s="9">
        <f t="shared" si="24"/>
        <v>8.0264983647655299</v>
      </c>
      <c r="F100" s="9">
        <f t="shared" si="25"/>
        <v>8.1155018240294439</v>
      </c>
      <c r="G100" s="10">
        <f t="shared" si="26"/>
        <v>8.6666666666666607</v>
      </c>
      <c r="H100" s="5">
        <f t="shared" si="26"/>
        <v>7.5</v>
      </c>
      <c r="I100">
        <f t="shared" si="27"/>
        <v>8.1419318557774059</v>
      </c>
      <c r="J100">
        <f t="shared" si="28"/>
        <v>5.9729731994573365</v>
      </c>
      <c r="K100">
        <f t="shared" si="28"/>
        <v>5.5330502891883508</v>
      </c>
      <c r="L100">
        <f t="shared" si="29"/>
        <v>-0.19104071214151849</v>
      </c>
      <c r="M100">
        <f t="shared" si="30"/>
        <v>-32.350970134012556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0.89125575846575389</v>
      </c>
      <c r="B101">
        <f t="shared" si="22"/>
        <v>0.89125575846575389</v>
      </c>
      <c r="C101" s="9">
        <f t="shared" si="23"/>
        <v>0.49200000000000033</v>
      </c>
      <c r="D101" s="9">
        <f t="shared" ref="D101:E116" si="32">D100+$C$7*(J100+J101)/2</f>
        <v>2.9739090044885046</v>
      </c>
      <c r="E101" s="9">
        <f t="shared" si="32"/>
        <v>8.0591143490382482</v>
      </c>
      <c r="F101" s="9">
        <f t="shared" si="25"/>
        <v>8.1512002137955175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8.0104335225478955</v>
      </c>
      <c r="J101">
        <f t="shared" si="28"/>
        <v>5.9718269551844871</v>
      </c>
      <c r="K101">
        <f t="shared" si="28"/>
        <v>5.3389444683842751</v>
      </c>
      <c r="L101">
        <f t="shared" si="29"/>
        <v>-0.18791919113801922</v>
      </c>
      <c r="M101">
        <f t="shared" si="30"/>
        <v>-32.342003884499462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0.85542817928008752</v>
      </c>
      <c r="B102">
        <f t="shared" si="22"/>
        <v>0.85542817928008752</v>
      </c>
      <c r="C102" s="9">
        <f t="shared" si="23"/>
        <v>0.49800000000000033</v>
      </c>
      <c r="D102" s="9">
        <f t="shared" si="32"/>
        <v>3.009736583674171</v>
      </c>
      <c r="E102" s="9">
        <f t="shared" si="32"/>
        <v>8.0905658597786321</v>
      </c>
      <c r="F102" s="9">
        <f t="shared" si="25"/>
        <v>8.1857985906147999</v>
      </c>
      <c r="G102" s="10">
        <f t="shared" si="33"/>
        <v>8.6666666666666607</v>
      </c>
      <c r="H102" s="5">
        <f t="shared" si="33"/>
        <v>7.5</v>
      </c>
      <c r="I102">
        <f t="shared" si="27"/>
        <v>7.8815715485351827</v>
      </c>
      <c r="J102">
        <f t="shared" si="28"/>
        <v>5.9706994400376594</v>
      </c>
      <c r="K102">
        <f t="shared" si="28"/>
        <v>5.1448924450772786</v>
      </c>
      <c r="L102">
        <f t="shared" si="29"/>
        <v>-0.18486126952257353</v>
      </c>
      <c r="M102">
        <f t="shared" si="30"/>
        <v>-32.333293121100077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0.81960731014271282</v>
      </c>
      <c r="B103">
        <f t="shared" si="22"/>
        <v>0.81960731014271282</v>
      </c>
      <c r="C103" s="9">
        <f t="shared" si="23"/>
        <v>0.50400000000000034</v>
      </c>
      <c r="D103" s="9">
        <f t="shared" si="32"/>
        <v>3.0455574528115457</v>
      </c>
      <c r="E103" s="9">
        <f t="shared" si="32"/>
        <v>8.1208532151729163</v>
      </c>
      <c r="F103" s="9">
        <f t="shared" si="25"/>
        <v>8.2192976811708487</v>
      </c>
      <c r="G103" s="10">
        <f t="shared" si="33"/>
        <v>8.6666666666666607</v>
      </c>
      <c r="H103" s="5">
        <f t="shared" si="33"/>
        <v>7.5</v>
      </c>
      <c r="I103">
        <f t="shared" si="27"/>
        <v>7.7554720302724567</v>
      </c>
      <c r="J103">
        <f t="shared" si="28"/>
        <v>5.9695902724205236</v>
      </c>
      <c r="K103">
        <f t="shared" si="28"/>
        <v>4.9508926863506781</v>
      </c>
      <c r="L103">
        <f t="shared" si="29"/>
        <v>-0.1818698292245115</v>
      </c>
      <c r="M103">
        <f t="shared" si="30"/>
        <v>-32.324834138740712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0.78379304216511558</v>
      </c>
      <c r="B104">
        <f t="shared" si="22"/>
        <v>0.78379304216511558</v>
      </c>
      <c r="C104" s="9">
        <f t="shared" si="23"/>
        <v>0.51000000000000034</v>
      </c>
      <c r="D104" s="9">
        <f t="shared" si="32"/>
        <v>3.0813717207891429</v>
      </c>
      <c r="E104" s="9">
        <f t="shared" si="32"/>
        <v>8.1499767242765238</v>
      </c>
      <c r="F104" s="9">
        <f t="shared" si="25"/>
        <v>8.2516981963762177</v>
      </c>
      <c r="G104" s="10">
        <f t="shared" si="33"/>
        <v>8.6666666666666607</v>
      </c>
      <c r="H104" s="5">
        <f t="shared" si="33"/>
        <v>7.5</v>
      </c>
      <c r="I104">
        <f t="shared" si="27"/>
        <v>7.6322666449824865</v>
      </c>
      <c r="J104">
        <f t="shared" si="28"/>
        <v>5.9684990534451767</v>
      </c>
      <c r="K104">
        <f t="shared" si="28"/>
        <v>4.7569436815182335</v>
      </c>
      <c r="L104">
        <f t="shared" si="29"/>
        <v>-0.17894788224362571</v>
      </c>
      <c r="M104">
        <f t="shared" si="30"/>
        <v>-32.31662295932987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0.74798526890632511</v>
      </c>
      <c r="B105">
        <f t="shared" si="22"/>
        <v>0.74798526890632511</v>
      </c>
      <c r="C105" s="9">
        <f t="shared" si="23"/>
        <v>0.51600000000000035</v>
      </c>
      <c r="D105" s="9">
        <f t="shared" si="32"/>
        <v>3.1171794940479334</v>
      </c>
      <c r="E105" s="9">
        <f t="shared" si="32"/>
        <v>8.177936687152366</v>
      </c>
      <c r="F105" s="9">
        <f t="shared" si="25"/>
        <v>8.2830008316446211</v>
      </c>
      <c r="G105" s="10">
        <f t="shared" si="33"/>
        <v>8.6666666666666607</v>
      </c>
      <c r="H105" s="5">
        <f t="shared" si="33"/>
        <v>7.5</v>
      </c>
      <c r="I105">
        <f t="shared" si="27"/>
        <v>7.5120926201223259</v>
      </c>
      <c r="J105">
        <f t="shared" si="28"/>
        <v>5.9674253661517147</v>
      </c>
      <c r="K105">
        <f t="shared" si="28"/>
        <v>4.5630439437622545</v>
      </c>
      <c r="L105">
        <f t="shared" si="29"/>
        <v>-0.17609856988392306</v>
      </c>
      <c r="M105">
        <f t="shared" si="30"/>
        <v>-32.308655310039043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0.7121838864836727</v>
      </c>
      <c r="B106">
        <f t="shared" si="22"/>
        <v>0.7121838864836727</v>
      </c>
      <c r="C106" s="9">
        <f t="shared" si="23"/>
        <v>0.52200000000000035</v>
      </c>
      <c r="D106" s="9">
        <f t="shared" si="32"/>
        <v>3.1529808764705858</v>
      </c>
      <c r="E106" s="9">
        <f t="shared" si="32"/>
        <v>8.2047333950193586</v>
      </c>
      <c r="F106" s="9">
        <f t="shared" si="25"/>
        <v>8.3132062671783515</v>
      </c>
      <c r="G106" s="10">
        <f t="shared" si="33"/>
        <v>8.6666666666666607</v>
      </c>
      <c r="H106" s="5">
        <f t="shared" si="33"/>
        <v>7.5</v>
      </c>
      <c r="I106">
        <f t="shared" si="27"/>
        <v>7.3950926426225623</v>
      </c>
      <c r="J106">
        <f t="shared" si="28"/>
        <v>5.9663687747324108</v>
      </c>
      <c r="K106">
        <f t="shared" si="28"/>
        <v>4.3691920119020207</v>
      </c>
      <c r="L106">
        <f t="shared" si="29"/>
        <v>-0.17332516057563235</v>
      </c>
      <c r="M106">
        <f t="shared" si="30"/>
        <v>-32.300926600691497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0.67638879368816873</v>
      </c>
      <c r="B107">
        <f t="shared" si="22"/>
        <v>0.67638879368816873</v>
      </c>
      <c r="C107" s="9">
        <f t="shared" si="23"/>
        <v>0.52800000000000036</v>
      </c>
      <c r="D107" s="9">
        <f t="shared" si="32"/>
        <v>3.1887759692660897</v>
      </c>
      <c r="E107" s="9">
        <f t="shared" si="32"/>
        <v>8.2303671304119579</v>
      </c>
      <c r="F107" s="9">
        <f t="shared" si="25"/>
        <v>8.3423151682719769</v>
      </c>
      <c r="G107" s="10">
        <f t="shared" si="33"/>
        <v>8.6666666666666607</v>
      </c>
      <c r="H107" s="5">
        <f t="shared" si="33"/>
        <v>7.5</v>
      </c>
      <c r="I107">
        <f t="shared" si="27"/>
        <v>7.2814146978263317</v>
      </c>
      <c r="J107">
        <f t="shared" si="28"/>
        <v>5.9653288237689566</v>
      </c>
      <c r="K107">
        <f t="shared" si="28"/>
        <v>4.1753864522978716</v>
      </c>
      <c r="L107">
        <f t="shared" si="29"/>
        <v>-0.17063104605230306</v>
      </c>
      <c r="M107">
        <f t="shared" si="30"/>
        <v>-32.293431900415854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0.64059989210438406</v>
      </c>
      <c r="B108">
        <f t="shared" si="22"/>
        <v>0.64059989210438406</v>
      </c>
      <c r="C108" s="9">
        <f t="shared" si="23"/>
        <v>0.53400000000000036</v>
      </c>
      <c r="D108" s="9">
        <f t="shared" si="32"/>
        <v>3.2245648708498744</v>
      </c>
      <c r="E108" s="9">
        <f t="shared" si="32"/>
        <v>8.2548381673515383</v>
      </c>
      <c r="F108" s="9">
        <f t="shared" si="25"/>
        <v>8.3703281856333707</v>
      </c>
      <c r="G108" s="10">
        <f t="shared" si="33"/>
        <v>8.6666666666666607</v>
      </c>
      <c r="H108" s="5">
        <f t="shared" si="33"/>
        <v>7.5</v>
      </c>
      <c r="I108">
        <f t="shared" si="27"/>
        <v>7.1712118276070305</v>
      </c>
      <c r="J108">
        <f t="shared" si="28"/>
        <v>5.9643050374926432</v>
      </c>
      <c r="K108">
        <f t="shared" si="28"/>
        <v>3.9816258608953765</v>
      </c>
      <c r="L108">
        <f t="shared" si="29"/>
        <v>-0.1680197356376763</v>
      </c>
      <c r="M108">
        <f t="shared" si="30"/>
        <v>-32.286165913773758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0.60481708623466979</v>
      </c>
      <c r="B109">
        <f t="shared" si="22"/>
        <v>0.60481708623466979</v>
      </c>
      <c r="C109" s="9">
        <f t="shared" si="23"/>
        <v>0.54000000000000037</v>
      </c>
      <c r="D109" s="9">
        <f t="shared" si="32"/>
        <v>3.2603476767195887</v>
      </c>
      <c r="E109" s="9">
        <f t="shared" si="32"/>
        <v>8.2781467715304622</v>
      </c>
      <c r="F109" s="9">
        <f t="shared" si="25"/>
        <v>8.397245955723168</v>
      </c>
      <c r="G109" s="10">
        <f t="shared" si="33"/>
        <v>8.6666666666666607</v>
      </c>
      <c r="H109" s="5">
        <f t="shared" si="33"/>
        <v>7.5</v>
      </c>
      <c r="I109">
        <f t="shared" si="27"/>
        <v>7.0646417968476856</v>
      </c>
      <c r="J109">
        <f t="shared" si="28"/>
        <v>5.9632969190788172</v>
      </c>
      <c r="K109">
        <f t="shared" si="28"/>
        <v>3.7879088654127342</v>
      </c>
      <c r="L109">
        <f t="shared" si="29"/>
        <v>-0.16549484839025663</v>
      </c>
      <c r="M109">
        <f t="shared" si="30"/>
        <v>-32.279122956630246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0.56904028362746795</v>
      </c>
      <c r="B110">
        <f t="shared" si="22"/>
        <v>0.56904028362746795</v>
      </c>
      <c r="C110" s="9">
        <f t="shared" si="23"/>
        <v>0.54600000000000037</v>
      </c>
      <c r="D110" s="9">
        <f t="shared" si="32"/>
        <v>3.2961244793267905</v>
      </c>
      <c r="E110" s="9">
        <f t="shared" si="32"/>
        <v>8.300293200509719</v>
      </c>
      <c r="F110" s="9">
        <f t="shared" si="25"/>
        <v>8.4230691011137395</v>
      </c>
      <c r="G110" s="10">
        <f t="shared" si="33"/>
        <v>8.6666666666666607</v>
      </c>
      <c r="H110" s="5">
        <f t="shared" si="33"/>
        <v>7.5</v>
      </c>
      <c r="I110">
        <f t="shared" si="27"/>
        <v>6.9618666574832595</v>
      </c>
      <c r="J110">
        <f t="shared" si="28"/>
        <v>5.9623039499884758</v>
      </c>
      <c r="K110">
        <f t="shared" si="28"/>
        <v>3.5942341276729528</v>
      </c>
      <c r="L110">
        <f t="shared" si="29"/>
        <v>-0.1630601028541212</v>
      </c>
      <c r="M110">
        <f t="shared" si="30"/>
        <v>-32.272296932101433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0.53326939500938852</v>
      </c>
      <c r="B111">
        <f t="shared" si="22"/>
        <v>0.53326939500938852</v>
      </c>
      <c r="C111" s="9">
        <f t="shared" si="23"/>
        <v>0.55200000000000038</v>
      </c>
      <c r="D111" s="9">
        <f t="shared" si="32"/>
        <v>3.33189536794487</v>
      </c>
      <c r="E111" s="9">
        <f t="shared" si="32"/>
        <v>8.3212777039309795</v>
      </c>
      <c r="F111" s="9">
        <f t="shared" si="25"/>
        <v>8.4477982308687682</v>
      </c>
      <c r="G111" s="10">
        <f t="shared" si="33"/>
        <v>8.6666666666666607</v>
      </c>
      <c r="H111" s="5">
        <f t="shared" si="33"/>
        <v>7.5</v>
      </c>
      <c r="I111">
        <f t="shared" si="27"/>
        <v>6.8630521997326701</v>
      </c>
      <c r="J111">
        <f t="shared" si="28"/>
        <v>5.9613255893713513</v>
      </c>
      <c r="K111">
        <f t="shared" si="28"/>
        <v>3.4006003460803442</v>
      </c>
      <c r="L111">
        <f t="shared" si="29"/>
        <v>-0.16071930417464086</v>
      </c>
      <c r="M111">
        <f t="shared" si="30"/>
        <v>-32.265681306985229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0.49750433442063535</v>
      </c>
      <c r="B112">
        <f t="shared" si="22"/>
        <v>0.49750433442063535</v>
      </c>
      <c r="C112" s="9">
        <f t="shared" si="23"/>
        <v>0.55800000000000038</v>
      </c>
      <c r="D112" s="9">
        <f t="shared" si="32"/>
        <v>3.3676604285336231</v>
      </c>
      <c r="E112" s="9">
        <f t="shared" si="32"/>
        <v>8.3411005237439362</v>
      </c>
      <c r="F112" s="9">
        <f t="shared" si="25"/>
        <v>8.4714339409444825</v>
      </c>
      <c r="G112" s="10">
        <f t="shared" si="33"/>
        <v>8.6666666666666607</v>
      </c>
      <c r="H112" s="5">
        <f t="shared" si="33"/>
        <v>7.5</v>
      </c>
      <c r="I112">
        <f t="shared" si="27"/>
        <v>6.7683672810782793</v>
      </c>
      <c r="J112">
        <f t="shared" si="28"/>
        <v>5.9603612735463036</v>
      </c>
      <c r="K112">
        <f t="shared" si="28"/>
        <v>3.2070062582384327</v>
      </c>
      <c r="L112">
        <f t="shared" si="29"/>
        <v>-0.15847632835974557</v>
      </c>
      <c r="M112">
        <f t="shared" si="30"/>
        <v>-32.259269089155389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0.46174501935326795</v>
      </c>
      <c r="B113">
        <f t="shared" si="22"/>
        <v>0.46174501935326795</v>
      </c>
      <c r="C113" s="9">
        <f t="shared" si="23"/>
        <v>0.56400000000000039</v>
      </c>
      <c r="D113" s="9">
        <f t="shared" si="32"/>
        <v>3.4034197436009905</v>
      </c>
      <c r="E113" s="9">
        <f t="shared" si="32"/>
        <v>8.3597618944497611</v>
      </c>
      <c r="F113" s="9">
        <f t="shared" si="25"/>
        <v>8.4939768146136085</v>
      </c>
      <c r="G113" s="10">
        <f t="shared" si="33"/>
        <v>8.6666666666666607</v>
      </c>
      <c r="H113" s="5">
        <f t="shared" si="33"/>
        <v>7.5</v>
      </c>
      <c r="I113">
        <f t="shared" si="27"/>
        <v>6.6779830250843313</v>
      </c>
      <c r="J113">
        <f t="shared" si="28"/>
        <v>5.9594104155761451</v>
      </c>
      <c r="K113">
        <f t="shared" si="28"/>
        <v>3.0134506437035005</v>
      </c>
      <c r="L113">
        <f t="shared" si="29"/>
        <v>-0.15633510350340796</v>
      </c>
      <c r="M113">
        <f t="shared" si="30"/>
        <v>-32.253052806474692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0.42599137089167405</v>
      </c>
      <c r="B114">
        <f t="shared" si="22"/>
        <v>0.42599137089167405</v>
      </c>
      <c r="C114" s="9">
        <f t="shared" si="23"/>
        <v>0.5700000000000004</v>
      </c>
      <c r="D114" s="9">
        <f t="shared" si="32"/>
        <v>3.4391733920625844</v>
      </c>
      <c r="E114" s="9">
        <f t="shared" si="32"/>
        <v>8.3772620433614655</v>
      </c>
      <c r="F114" s="9">
        <f t="shared" si="25"/>
        <v>8.5154274229129641</v>
      </c>
      <c r="G114" s="10">
        <f t="shared" si="33"/>
        <v>8.6666666666666607</v>
      </c>
      <c r="H114" s="5">
        <f t="shared" si="33"/>
        <v>7.5</v>
      </c>
      <c r="I114">
        <f t="shared" si="27"/>
        <v>6.5920718843704975</v>
      </c>
      <c r="J114">
        <f t="shared" si="28"/>
        <v>5.958472404955125</v>
      </c>
      <c r="K114">
        <f t="shared" si="28"/>
        <v>2.8199323268646523</v>
      </c>
      <c r="L114">
        <f t="shared" si="29"/>
        <v>-0.15429958784019926</v>
      </c>
      <c r="M114">
        <f t="shared" si="30"/>
        <v>-32.247024487855413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0.39024331385452449</v>
      </c>
      <c r="B115">
        <f t="shared" si="22"/>
        <v>0.39024331385452449</v>
      </c>
      <c r="C115" s="9">
        <f t="shared" si="23"/>
        <v>0.5760000000000004</v>
      </c>
      <c r="D115" s="9">
        <f t="shared" si="32"/>
        <v>3.474921449099734</v>
      </c>
      <c r="E115" s="9">
        <f t="shared" si="32"/>
        <v>8.3936011908818724</v>
      </c>
      <c r="F115" s="9">
        <f t="shared" si="25"/>
        <v>8.5357863251155734</v>
      </c>
      <c r="G115" s="10">
        <f t="shared" si="33"/>
        <v>8.6666666666666607</v>
      </c>
      <c r="H115" s="5">
        <f t="shared" si="33"/>
        <v>7.5</v>
      </c>
      <c r="I115">
        <f t="shared" si="27"/>
        <v>6.5108065650402871</v>
      </c>
      <c r="J115">
        <f t="shared" si="28"/>
        <v>5.9575466074280836</v>
      </c>
      <c r="K115">
        <f t="shared" si="28"/>
        <v>2.6264501799375197</v>
      </c>
      <c r="L115">
        <f t="shared" si="29"/>
        <v>-0.15237374456965697</v>
      </c>
      <c r="M115">
        <f t="shared" si="30"/>
        <v>-32.241175647160482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0.35450077693735826</v>
      </c>
      <c r="B116">
        <f t="shared" si="22"/>
        <v>0.35450077693735826</v>
      </c>
      <c r="C116" s="9">
        <f t="shared" si="23"/>
        <v>0.58200000000000041</v>
      </c>
      <c r="D116" s="9">
        <f t="shared" si="32"/>
        <v>3.5106639860169002</v>
      </c>
      <c r="E116" s="9">
        <f t="shared" si="32"/>
        <v>8.4087795507998493</v>
      </c>
      <c r="F116" s="9">
        <f t="shared" si="25"/>
        <v>8.5550540692280883</v>
      </c>
      <c r="G116" s="10">
        <f t="shared" si="33"/>
        <v>8.6666666666666607</v>
      </c>
      <c r="H116" s="5">
        <f t="shared" si="33"/>
        <v>7.5</v>
      </c>
      <c r="I116">
        <f t="shared" si="27"/>
        <v>6.434358813641663</v>
      </c>
      <c r="J116">
        <f t="shared" si="28"/>
        <v>5.9566323649606661</v>
      </c>
      <c r="K116">
        <f t="shared" si="28"/>
        <v>2.4330031260545568</v>
      </c>
      <c r="L116">
        <f t="shared" si="29"/>
        <v>-0.1505615134776091</v>
      </c>
      <c r="M116">
        <f t="shared" si="30"/>
        <v>-32.235497270690963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0.31876369285483674</v>
      </c>
      <c r="B117">
        <f t="shared" si="22"/>
        <v>0.31876369285483674</v>
      </c>
      <c r="C117" s="9">
        <f t="shared" si="23"/>
        <v>0.58800000000000041</v>
      </c>
      <c r="D117" s="9">
        <f t="shared" ref="D117:E132" si="34">D116+$C$7*(J116+J117)/2</f>
        <v>3.5464010700994217</v>
      </c>
      <c r="E117" s="9">
        <f t="shared" si="34"/>
        <v>8.4227973306053041</v>
      </c>
      <c r="F117" s="9">
        <f t="shared" si="25"/>
        <v>8.5732311925140721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6.3628980722965292</v>
      </c>
      <c r="J117">
        <f t="shared" si="28"/>
        <v>5.9557289958798005</v>
      </c>
      <c r="K117">
        <f t="shared" si="28"/>
        <v>2.2395901424304112</v>
      </c>
      <c r="L117">
        <f t="shared" si="29"/>
        <v>-0.14886677948820987</v>
      </c>
      <c r="M117">
        <f t="shared" si="30"/>
        <v>-32.229979809038959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0.28303199848158878</v>
      </c>
      <c r="B118">
        <f t="shared" si="22"/>
        <v>0.28303199848158878</v>
      </c>
      <c r="C118" s="9">
        <f t="shared" si="23"/>
        <v>0.59400000000000042</v>
      </c>
      <c r="D118" s="9">
        <f t="shared" si="34"/>
        <v>3.5821327644726697</v>
      </c>
      <c r="E118" s="9">
        <f t="shared" si="34"/>
        <v>8.4356547318233233</v>
      </c>
      <c r="F118" s="9">
        <f t="shared" si="25"/>
        <v>8.5903182220436136</v>
      </c>
      <c r="G118" s="10">
        <f t="shared" si="35"/>
        <v>8.6666666666666607</v>
      </c>
      <c r="H118" s="5">
        <f t="shared" si="35"/>
        <v>7.5</v>
      </c>
      <c r="I118">
        <f t="shared" si="27"/>
        <v>6.2965900129033257</v>
      </c>
      <c r="J118">
        <f t="shared" si="28"/>
        <v>5.9548357952028717</v>
      </c>
      <c r="K118">
        <f t="shared" si="28"/>
        <v>2.0462102635761776</v>
      </c>
      <c r="L118">
        <f t="shared" si="29"/>
        <v>-0.14729333840353062</v>
      </c>
      <c r="M118">
        <f t="shared" si="30"/>
        <v>-32.22461317409298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0.24730563499046276</v>
      </c>
      <c r="B119">
        <f t="shared" si="22"/>
        <v>0.24730563499046276</v>
      </c>
      <c r="C119" s="9">
        <f t="shared" si="23"/>
        <v>0.60000000000000042</v>
      </c>
      <c r="D119" s="9">
        <f t="shared" si="34"/>
        <v>3.6178591279637957</v>
      </c>
      <c r="E119" s="9">
        <f t="shared" si="34"/>
        <v>8.4473519503676471</v>
      </c>
      <c r="F119" s="9">
        <f t="shared" si="25"/>
        <v>8.6063156752694443</v>
      </c>
      <c r="G119" s="10">
        <f t="shared" si="35"/>
        <v>8.6666666666666607</v>
      </c>
      <c r="H119" s="5">
        <f t="shared" si="35"/>
        <v>7.5</v>
      </c>
      <c r="I119">
        <f t="shared" si="27"/>
        <v>6.2355949671455866</v>
      </c>
      <c r="J119">
        <f t="shared" si="28"/>
        <v>5.9539520351724509</v>
      </c>
      <c r="K119">
        <f t="shared" si="28"/>
        <v>1.8528625845316198</v>
      </c>
      <c r="L119">
        <f t="shared" si="29"/>
        <v>-0.14584486022365345</v>
      </c>
      <c r="M119">
        <f t="shared" si="30"/>
        <v>-32.219386741958665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0.21158454798691206</v>
      </c>
      <c r="B120">
        <f t="shared" si="22"/>
        <v>0.21158454798691206</v>
      </c>
      <c r="C120" s="9">
        <f t="shared" si="23"/>
        <v>0.60600000000000043</v>
      </c>
      <c r="D120" s="9">
        <f t="shared" si="34"/>
        <v>3.6535802149673464</v>
      </c>
      <c r="E120" s="9">
        <f t="shared" si="34"/>
        <v>8.457889176913481</v>
      </c>
      <c r="F120" s="9">
        <f t="shared" si="25"/>
        <v>8.6212240606295278</v>
      </c>
      <c r="G120" s="10">
        <f t="shared" si="35"/>
        <v>8.6666666666666607</v>
      </c>
      <c r="H120" s="5">
        <f t="shared" si="35"/>
        <v>7.5</v>
      </c>
      <c r="I120">
        <f t="shared" si="27"/>
        <v>6.1800662752007343</v>
      </c>
      <c r="J120">
        <f t="shared" si="28"/>
        <v>5.9530769660111087</v>
      </c>
      <c r="K120">
        <f t="shared" si="28"/>
        <v>1.6595462640798677</v>
      </c>
      <c r="L120">
        <f t="shared" si="29"/>
        <v>-0.14452485058398895</v>
      </c>
      <c r="M120">
        <f t="shared" si="30"/>
        <v>-32.21428936249653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0.17586868763815611</v>
      </c>
      <c r="B121">
        <f t="shared" si="22"/>
        <v>0.17586868763815611</v>
      </c>
      <c r="C121" s="9">
        <f t="shared" si="23"/>
        <v>0.61200000000000043</v>
      </c>
      <c r="D121" s="9">
        <f t="shared" si="34"/>
        <v>3.6892960753161024</v>
      </c>
      <c r="E121" s="9">
        <f t="shared" si="34"/>
        <v>8.4672665972894361</v>
      </c>
      <c r="F121" s="9">
        <f t="shared" si="25"/>
        <v>8.6350438781757948</v>
      </c>
      <c r="G121" s="10">
        <f t="shared" si="35"/>
        <v>8.6666666666666607</v>
      </c>
      <c r="H121" s="5">
        <f t="shared" si="35"/>
        <v>7.5</v>
      </c>
      <c r="I121">
        <f t="shared" si="27"/>
        <v>6.1301485822272834</v>
      </c>
      <c r="J121">
        <f t="shared" si="28"/>
        <v>5.9522098169076045</v>
      </c>
      <c r="K121">
        <f t="shared" si="28"/>
        <v>1.4662605279048886</v>
      </c>
      <c r="L121">
        <f t="shared" si="29"/>
        <v>-0.14333661099072142</v>
      </c>
      <c r="M121">
        <f t="shared" si="30"/>
        <v>-32.209309376074472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0.14015800879570817</v>
      </c>
      <c r="B122">
        <f t="shared" si="22"/>
        <v>0.14015800879570817</v>
      </c>
      <c r="C122" s="9">
        <f t="shared" si="23"/>
        <v>0.61800000000000044</v>
      </c>
      <c r="D122" s="9">
        <f t="shared" si="34"/>
        <v>3.7250067541585503</v>
      </c>
      <c r="E122" s="9">
        <f t="shared" si="34"/>
        <v>8.475484392888097</v>
      </c>
      <c r="F122" s="9">
        <f t="shared" si="25"/>
        <v>8.647775620228396</v>
      </c>
      <c r="G122" s="10">
        <f t="shared" si="35"/>
        <v>8.6666666666666607</v>
      </c>
      <c r="H122" s="5">
        <f t="shared" si="35"/>
        <v>7.5</v>
      </c>
      <c r="I122">
        <f t="shared" si="27"/>
        <v>6.0859761175317715</v>
      </c>
      <c r="J122">
        <f t="shared" si="28"/>
        <v>5.9513497972416598</v>
      </c>
      <c r="K122">
        <f t="shared" si="28"/>
        <v>1.2730046716484418</v>
      </c>
      <c r="L122">
        <f t="shared" si="29"/>
        <v>-0.14228319867091324</v>
      </c>
      <c r="M122">
        <f t="shared" si="30"/>
        <v>-32.204434637985671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0.10445247110983447</v>
      </c>
      <c r="B123">
        <f t="shared" si="22"/>
        <v>0.10445247110983447</v>
      </c>
      <c r="C123" s="9">
        <f t="shared" si="23"/>
        <v>0.62400000000000044</v>
      </c>
      <c r="D123" s="9">
        <f t="shared" si="34"/>
        <v>3.760712291844424</v>
      </c>
      <c r="E123" s="9">
        <f t="shared" si="34"/>
        <v>8.4825427410945036</v>
      </c>
      <c r="F123" s="9">
        <f t="shared" si="25"/>
        <v>8.6594197720544841</v>
      </c>
      <c r="G123" s="10">
        <f t="shared" si="35"/>
        <v>8.6666666666666607</v>
      </c>
      <c r="H123" s="5">
        <f t="shared" si="35"/>
        <v>7.5</v>
      </c>
      <c r="I123">
        <f t="shared" si="27"/>
        <v>6.0476709963432977</v>
      </c>
      <c r="J123">
        <f t="shared" si="28"/>
        <v>5.9504960980496344</v>
      </c>
      <c r="K123">
        <f t="shared" si="28"/>
        <v>1.0797780638205277</v>
      </c>
      <c r="L123">
        <f t="shared" si="29"/>
        <v>-0.14136738697070403</v>
      </c>
      <c r="M123">
        <f t="shared" si="30"/>
        <v>-32.199652550791626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6.875203913450223E-2</v>
      </c>
      <c r="B124">
        <f t="shared" si="22"/>
        <v>6.875203913450223E-2</v>
      </c>
      <c r="C124" s="9">
        <f t="shared" si="23"/>
        <v>0.63000000000000045</v>
      </c>
      <c r="D124" s="9">
        <f t="shared" si="34"/>
        <v>3.7964127238197563</v>
      </c>
      <c r="E124" s="9">
        <f t="shared" si="34"/>
        <v>8.4884418157315125</v>
      </c>
      <c r="F124" s="9">
        <f t="shared" si="25"/>
        <v>8.6699768125702139</v>
      </c>
      <c r="G124" s="10">
        <f t="shared" si="35"/>
        <v>8.6666666666666607</v>
      </c>
      <c r="H124" s="5">
        <f t="shared" si="35"/>
        <v>7.5</v>
      </c>
      <c r="I124">
        <f t="shared" si="27"/>
        <v>6.0153415878969021</v>
      </c>
      <c r="J124">
        <f t="shared" si="28"/>
        <v>5.9496478937278106</v>
      </c>
      <c r="K124">
        <f t="shared" si="28"/>
        <v>0.88658014851577793</v>
      </c>
      <c r="L124">
        <f t="shared" si="29"/>
        <v>-0.14059162732255642</v>
      </c>
      <c r="M124">
        <f t="shared" si="30"/>
        <v>-32.194950104621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3.3056682421427119E-2</v>
      </c>
      <c r="B125">
        <f t="shared" si="22"/>
        <v>3.3056682421427119E-2</v>
      </c>
      <c r="C125" s="9">
        <f t="shared" si="23"/>
        <v>0.63600000000000045</v>
      </c>
      <c r="D125" s="9">
        <f t="shared" si="34"/>
        <v>3.8321080805328314</v>
      </c>
      <c r="E125" s="9">
        <f t="shared" si="34"/>
        <v>8.4931817875207241</v>
      </c>
      <c r="F125" s="9">
        <f t="shared" si="25"/>
        <v>8.6794472150643003</v>
      </c>
      <c r="G125" s="10">
        <f t="shared" si="35"/>
        <v>8.6666666666666607</v>
      </c>
      <c r="H125" s="5">
        <f t="shared" si="35"/>
        <v>7.5</v>
      </c>
      <c r="I125">
        <f t="shared" si="27"/>
        <v>5.9890809956122464</v>
      </c>
      <c r="J125">
        <f t="shared" si="28"/>
        <v>5.9488043439638751</v>
      </c>
      <c r="K125">
        <f t="shared" si="28"/>
        <v>0.69341044788805195</v>
      </c>
      <c r="L125">
        <f t="shared" si="29"/>
        <v>-0.13995801385050258</v>
      </c>
      <c r="M125">
        <f t="shared" si="30"/>
        <v>-32.190313925195419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2.6336243981068819E-3</v>
      </c>
      <c r="B126">
        <f t="shared" si="22"/>
        <v>2.6336243981068819E-3</v>
      </c>
      <c r="C126" s="9">
        <f t="shared" si="23"/>
        <v>0.64200000000000046</v>
      </c>
      <c r="D126" s="9">
        <f t="shared" si="34"/>
        <v>3.8677983873523654</v>
      </c>
      <c r="E126" s="9">
        <f t="shared" si="34"/>
        <v>8.4967628245573987</v>
      </c>
      <c r="F126" s="9">
        <f t="shared" si="25"/>
        <v>8.6878314479410577</v>
      </c>
      <c r="G126" s="10">
        <f t="shared" si="35"/>
        <v>8.6666666666666607</v>
      </c>
      <c r="H126" s="5">
        <f t="shared" si="35"/>
        <v>7.5</v>
      </c>
      <c r="I126">
        <f t="shared" si="27"/>
        <v>5.968965695186629</v>
      </c>
      <c r="J126">
        <f t="shared" si="28"/>
        <v>5.9479645958807721</v>
      </c>
      <c r="K126">
        <f t="shared" si="28"/>
        <v>0.50026856433687938</v>
      </c>
      <c r="L126">
        <f t="shared" si="29"/>
        <v>-0.13946825168234758</v>
      </c>
      <c r="M126">
        <f t="shared" si="30"/>
        <v>-32.185730329075597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3.8318901544861284E-2</v>
      </c>
      <c r="C127" s="9">
        <f t="shared" si="23"/>
        <v>0.64800000000000046</v>
      </c>
      <c r="D127" s="9">
        <f t="shared" si="34"/>
        <v>3.9034836644991198</v>
      </c>
      <c r="E127" s="9">
        <f t="shared" si="34"/>
        <v>8.4991850927974966</v>
      </c>
      <c r="F127" s="9">
        <f t="shared" si="25"/>
        <v>8.6951299754805973</v>
      </c>
      <c r="G127" s="10">
        <f t="shared" si="35"/>
        <v>8.6666666666666607</v>
      </c>
      <c r="H127" s="5">
        <f t="shared" si="35"/>
        <v>7.5</v>
      </c>
      <c r="I127">
        <f t="shared" si="27"/>
        <v>5.9550543741568749</v>
      </c>
      <c r="J127">
        <f t="shared" si="28"/>
        <v>5.947127786370678</v>
      </c>
      <c r="K127">
        <f t="shared" si="28"/>
        <v>0.30715418236242581</v>
      </c>
      <c r="L127">
        <f t="shared" si="29"/>
        <v>-0.13912362998412567</v>
      </c>
      <c r="M127">
        <f t="shared" si="30"/>
        <v>-32.181185385340633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7.3999164037745757E-2</v>
      </c>
      <c r="C128" s="9">
        <f t="shared" si="23"/>
        <v>0.65400000000000047</v>
      </c>
      <c r="D128" s="9">
        <f t="shared" si="34"/>
        <v>3.9391639269920042</v>
      </c>
      <c r="E128" s="9">
        <f t="shared" si="34"/>
        <v>8.5004487565547358</v>
      </c>
      <c r="F128" s="9">
        <f t="shared" si="25"/>
        <v>8.7013432586134467</v>
      </c>
      <c r="G128" s="10">
        <f t="shared" si="35"/>
        <v>8.6666666666666607</v>
      </c>
      <c r="H128" s="5">
        <f t="shared" si="35"/>
        <v>7.5</v>
      </c>
      <c r="I128">
        <f t="shared" si="27"/>
        <v>5.9473870118412915</v>
      </c>
      <c r="J128">
        <f t="shared" si="28"/>
        <v>5.9462930445907736</v>
      </c>
      <c r="K128">
        <f t="shared" si="28"/>
        <v>0.114067070050382</v>
      </c>
      <c r="L128">
        <f t="shared" si="29"/>
        <v>-0.13892500062292024</v>
      </c>
      <c r="M128">
        <f t="shared" si="30"/>
        <v>-32.176664982646997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0.10967442165527919</v>
      </c>
      <c r="C129" s="9">
        <f t="shared" si="23"/>
        <v>0.66000000000000048</v>
      </c>
      <c r="D129" s="9">
        <f t="shared" si="34"/>
        <v>3.9748391846095377</v>
      </c>
      <c r="E129" s="9">
        <f t="shared" si="34"/>
        <v>8.5005539790053497</v>
      </c>
      <c r="F129" s="9">
        <f t="shared" si="25"/>
        <v>8.7064717557066285</v>
      </c>
      <c r="G129" s="10">
        <f t="shared" si="35"/>
        <v>8.6666666666666607</v>
      </c>
      <c r="H129" s="5">
        <f t="shared" si="35"/>
        <v>7.5</v>
      </c>
      <c r="I129">
        <f t="shared" si="27"/>
        <v>5.9459842316609661</v>
      </c>
      <c r="J129">
        <f t="shared" si="28"/>
        <v>5.9454594945870358</v>
      </c>
      <c r="K129">
        <f t="shared" si="28"/>
        <v>-7.8992919845499998E-2</v>
      </c>
      <c r="L129">
        <f t="shared" si="29"/>
        <v>-0.13887276320207881</v>
      </c>
      <c r="M129">
        <f t="shared" si="30"/>
        <v>-32.172154900380306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0.14534467891306369</v>
      </c>
      <c r="C130" s="9">
        <f t="shared" si="23"/>
        <v>0.66600000000000048</v>
      </c>
      <c r="D130" s="9">
        <f t="shared" si="34"/>
        <v>4.0105094418673222</v>
      </c>
      <c r="E130" s="9">
        <f t="shared" si="34"/>
        <v>8.4995009226980702</v>
      </c>
      <c r="F130" s="9">
        <f t="shared" si="25"/>
        <v>8.7105159233580292</v>
      </c>
      <c r="G130" s="10">
        <f t="shared" si="35"/>
        <v>8.6666666666666607</v>
      </c>
      <c r="H130" s="5">
        <f t="shared" si="35"/>
        <v>7.5</v>
      </c>
      <c r="I130">
        <f t="shared" si="27"/>
        <v>5.9508469489691196</v>
      </c>
      <c r="J130">
        <f t="shared" si="28"/>
        <v>5.9446262580078235</v>
      </c>
      <c r="K130">
        <f t="shared" si="28"/>
        <v>-0.27202584924778184</v>
      </c>
      <c r="L130">
        <f t="shared" si="29"/>
        <v>-0.1389668570051637</v>
      </c>
      <c r="M130">
        <f t="shared" si="30"/>
        <v>-32.167640882428358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0.18100993505768459</v>
      </c>
      <c r="C131" s="9">
        <f t="shared" si="23"/>
        <v>0.67200000000000049</v>
      </c>
      <c r="D131" s="9">
        <f t="shared" si="34"/>
        <v>4.0461746980119431</v>
      </c>
      <c r="E131" s="9">
        <f t="shared" si="34"/>
        <v>8.4972897500667006</v>
      </c>
      <c r="F131" s="9">
        <f t="shared" si="25"/>
        <v>8.7134762171956215</v>
      </c>
      <c r="G131" s="10">
        <f t="shared" si="35"/>
        <v>8.6666666666666607</v>
      </c>
      <c r="H131" s="5">
        <f t="shared" si="35"/>
        <v>7.5</v>
      </c>
      <c r="I131">
        <f t="shared" si="27"/>
        <v>5.9619563271818441</v>
      </c>
      <c r="J131">
        <f t="shared" si="28"/>
        <v>5.9437924568657925</v>
      </c>
      <c r="K131">
        <f t="shared" si="28"/>
        <v>-0.46503169454235199</v>
      </c>
      <c r="L131">
        <f t="shared" si="29"/>
        <v>-0.13920676014325345</v>
      </c>
      <c r="M131">
        <f t="shared" si="30"/>
        <v>-32.163108711982971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0.21667018407719718</v>
      </c>
      <c r="C132" s="9">
        <f t="shared" si="23"/>
        <v>0.67800000000000049</v>
      </c>
      <c r="D132" s="9">
        <f t="shared" si="34"/>
        <v>4.0818349470314557</v>
      </c>
      <c r="E132" s="9">
        <f t="shared" si="34"/>
        <v>8.4939206239426301</v>
      </c>
      <c r="F132" s="9">
        <f t="shared" si="25"/>
        <v>8.715353092678086</v>
      </c>
      <c r="G132" s="10">
        <f t="shared" si="35"/>
        <v>8.6666666666666607</v>
      </c>
      <c r="H132" s="5">
        <f t="shared" si="35"/>
        <v>7.5</v>
      </c>
      <c r="I132">
        <f t="shared" si="27"/>
        <v>5.9792740438405634</v>
      </c>
      <c r="J132">
        <f t="shared" si="28"/>
        <v>5.9429572163049329</v>
      </c>
      <c r="K132">
        <f t="shared" si="28"/>
        <v>-0.65801034681424986</v>
      </c>
      <c r="L132">
        <f t="shared" si="29"/>
        <v>-0.13959149593935991</v>
      </c>
      <c r="M132">
        <f t="shared" si="30"/>
        <v>-32.158544285729775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0.25232541472810022</v>
      </c>
      <c r="C133" s="9">
        <f t="shared" si="23"/>
        <v>0.6840000000000005</v>
      </c>
      <c r="D133" s="9">
        <f t="shared" ref="D133:E148" si="36">D132+$C$7*(J132+J133)/2</f>
        <v>4.1174901776823587</v>
      </c>
      <c r="E133" s="9">
        <f t="shared" si="36"/>
        <v>8.4893937080646023</v>
      </c>
      <c r="F133" s="9">
        <f t="shared" si="25"/>
        <v>8.7161470058933279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6.0027428569662176</v>
      </c>
      <c r="J133">
        <f t="shared" si="28"/>
        <v>5.9421196673292966</v>
      </c>
      <c r="K133">
        <f t="shared" si="28"/>
        <v>-0.85096161252862856</v>
      </c>
      <c r="L133">
        <f t="shared" si="29"/>
        <v>-0.14011964632058185</v>
      </c>
      <c r="M133">
        <f t="shared" si="30"/>
        <v>-32.15393368581325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0.2879756105784419</v>
      </c>
      <c r="C134" s="9">
        <f t="shared" si="23"/>
        <v>0.6900000000000005</v>
      </c>
      <c r="D134" s="9">
        <f t="shared" si="36"/>
        <v>4.1531403735327004</v>
      </c>
      <c r="E134" s="9">
        <f t="shared" si="36"/>
        <v>8.4837091675830862</v>
      </c>
      <c r="F134" s="9">
        <f t="shared" si="25"/>
        <v>8.7158584143513504</v>
      </c>
      <c r="G134" s="10">
        <f t="shared" si="37"/>
        <v>8.6666666666666607</v>
      </c>
      <c r="H134" s="5">
        <f t="shared" si="37"/>
        <v>7.5</v>
      </c>
      <c r="I134">
        <f t="shared" si="27"/>
        <v>6.0322874514188509</v>
      </c>
      <c r="J134">
        <f t="shared" si="28"/>
        <v>5.9412789494513731</v>
      </c>
      <c r="K134">
        <f t="shared" si="28"/>
        <v>-1.043885214643508</v>
      </c>
      <c r="L134">
        <f t="shared" si="29"/>
        <v>-0.14078937174025441</v>
      </c>
      <c r="M134">
        <f t="shared" si="30"/>
        <v>-32.149263248066788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0.32362075006645918</v>
      </c>
      <c r="C135" s="9">
        <f t="shared" si="23"/>
        <v>0.69600000000000051</v>
      </c>
      <c r="D135" s="9">
        <f t="shared" si="36"/>
        <v>4.1887855130207177</v>
      </c>
      <c r="E135" s="9">
        <f t="shared" si="36"/>
        <v>8.4768671695567601</v>
      </c>
      <c r="F135" s="9">
        <f t="shared" si="25"/>
        <v>8.7144877777680811</v>
      </c>
      <c r="G135" s="10">
        <f t="shared" si="37"/>
        <v>8.6666666666666607</v>
      </c>
      <c r="H135" s="5">
        <f t="shared" si="37"/>
        <v>7.5</v>
      </c>
      <c r="I135">
        <f t="shared" si="27"/>
        <v>6.0678155356223007</v>
      </c>
      <c r="J135">
        <f t="shared" si="28"/>
        <v>5.9404342132209313</v>
      </c>
      <c r="K135">
        <f t="shared" si="28"/>
        <v>-1.2367807941319087</v>
      </c>
      <c r="L135">
        <f t="shared" si="29"/>
        <v>-0.14159843693436086</v>
      </c>
      <c r="M135">
        <f t="shared" si="30"/>
        <v>-32.144519625166495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0.35926080657392001</v>
      </c>
      <c r="C136" s="9">
        <f t="shared" si="23"/>
        <v>0.70200000000000051</v>
      </c>
      <c r="D136" s="9">
        <f t="shared" si="36"/>
        <v>4.2244255695281785</v>
      </c>
      <c r="E136" s="9">
        <f t="shared" si="36"/>
        <v>8.4688678834387154</v>
      </c>
      <c r="F136" s="9">
        <f t="shared" si="25"/>
        <v>8.7120355588370089</v>
      </c>
      <c r="G136" s="10">
        <f t="shared" si="37"/>
        <v>8.6666666666666607</v>
      </c>
      <c r="H136" s="5">
        <f t="shared" si="37"/>
        <v>7.5</v>
      </c>
      <c r="I136">
        <f t="shared" si="27"/>
        <v>6.1092191514930549</v>
      </c>
      <c r="J136">
        <f t="shared" si="28"/>
        <v>5.939584622599325</v>
      </c>
      <c r="K136">
        <f t="shared" si="28"/>
        <v>-1.4296479118829075</v>
      </c>
      <c r="L136">
        <f t="shared" si="29"/>
        <v>-0.14254424164144466</v>
      </c>
      <c r="M136">
        <f t="shared" si="30"/>
        <v>-32.139689843589693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0.39489574851316656</v>
      </c>
      <c r="C137" s="9">
        <f t="shared" si="23"/>
        <v>0.70800000000000052</v>
      </c>
      <c r="D137" s="9">
        <f t="shared" si="36"/>
        <v>4.260060511467425</v>
      </c>
      <c r="E137" s="9">
        <f t="shared" si="36"/>
        <v>8.459711481550233</v>
      </c>
      <c r="F137" s="9">
        <f t="shared" si="25"/>
        <v>8.7085022239854997</v>
      </c>
      <c r="G137" s="10">
        <f t="shared" si="37"/>
        <v>8.6666666666666607</v>
      </c>
      <c r="H137" s="5">
        <f t="shared" si="37"/>
        <v>7.5</v>
      </c>
      <c r="I137">
        <f t="shared" si="27"/>
        <v>6.1563761550914302</v>
      </c>
      <c r="J137">
        <f t="shared" si="28"/>
        <v>5.9387293571494766</v>
      </c>
      <c r="K137">
        <f t="shared" si="28"/>
        <v>-1.6224860509444456</v>
      </c>
      <c r="L137">
        <f t="shared" si="29"/>
        <v>-0.14362385529170832</v>
      </c>
      <c r="M137">
        <f t="shared" si="30"/>
        <v>-32.134761353518641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0.43052553942666849</v>
      </c>
      <c r="C138" s="9">
        <f t="shared" si="23"/>
        <v>0.71400000000000052</v>
      </c>
      <c r="D138" s="9">
        <f t="shared" si="36"/>
        <v>4.295690302380927</v>
      </c>
      <c r="E138" s="9">
        <f t="shared" si="36"/>
        <v>8.4493981395402038</v>
      </c>
      <c r="F138" s="9">
        <f t="shared" si="25"/>
        <v>8.7038882441131733</v>
      </c>
      <c r="G138" s="10">
        <f t="shared" si="37"/>
        <v>8.6666666666666607</v>
      </c>
      <c r="H138" s="5">
        <f t="shared" si="37"/>
        <v>7.5</v>
      </c>
      <c r="I138">
        <f t="shared" si="27"/>
        <v>6.2091518225607052</v>
      </c>
      <c r="J138">
        <f t="shared" si="28"/>
        <v>5.9378676140177262</v>
      </c>
      <c r="K138">
        <f t="shared" si="28"/>
        <v>-1.8152946190655574</v>
      </c>
      <c r="L138">
        <f t="shared" si="29"/>
        <v>-0.14483405460279669</v>
      </c>
      <c r="M138">
        <f t="shared" si="30"/>
        <v>-32.129722071108958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0.46615013809779215</v>
      </c>
      <c r="C139" s="9">
        <f t="shared" si="23"/>
        <v>0.72000000000000053</v>
      </c>
      <c r="D139" s="9">
        <f t="shared" si="36"/>
        <v>4.3313149010520506</v>
      </c>
      <c r="E139" s="9">
        <f t="shared" si="36"/>
        <v>8.4379280368285308</v>
      </c>
      <c r="F139" s="9">
        <f t="shared" si="25"/>
        <v>8.698194095309816</v>
      </c>
      <c r="G139" s="10">
        <f t="shared" si="37"/>
        <v>8.6666666666666607</v>
      </c>
      <c r="H139" s="5">
        <f t="shared" si="37"/>
        <v>7.5</v>
      </c>
      <c r="I139">
        <f t="shared" si="27"/>
        <v>6.2674005353078339</v>
      </c>
      <c r="J139">
        <f t="shared" si="28"/>
        <v>5.9369986096901091</v>
      </c>
      <c r="K139">
        <f t="shared" si="28"/>
        <v>-2.0080729514922111</v>
      </c>
      <c r="L139">
        <f t="shared" si="29"/>
        <v>-0.14617136300623534</v>
      </c>
      <c r="M139">
        <f t="shared" si="30"/>
        <v>-32.124560412822653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0.50176949867139831</v>
      </c>
      <c r="C140" s="9">
        <f t="shared" si="23"/>
        <v>0.72600000000000053</v>
      </c>
      <c r="D140" s="9">
        <f t="shared" si="36"/>
        <v>4.3669342616256568</v>
      </c>
      <c r="E140" s="9">
        <f t="shared" si="36"/>
        <v>8.4253013570321471</v>
      </c>
      <c r="F140" s="9">
        <f t="shared" si="25"/>
        <v>8.6914202595508261</v>
      </c>
      <c r="G140" s="10">
        <f t="shared" si="37"/>
        <v>8.6666666666666607</v>
      </c>
      <c r="H140" s="5">
        <f t="shared" si="37"/>
        <v>7.5</v>
      </c>
      <c r="I140">
        <f t="shared" si="27"/>
        <v>6.3309674999065217</v>
      </c>
      <c r="J140">
        <f t="shared" si="28"/>
        <v>5.9361215815120714</v>
      </c>
      <c r="K140">
        <f t="shared" si="28"/>
        <v>-2.2008203139691469</v>
      </c>
      <c r="L140">
        <f t="shared" si="29"/>
        <v>-0.14763209086488108</v>
      </c>
      <c r="M140">
        <f t="shared" si="30"/>
        <v>-32.119265321791737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0.53738357078283494</v>
      </c>
      <c r="C141" s="9">
        <f t="shared" si="23"/>
        <v>0.73200000000000054</v>
      </c>
      <c r="D141" s="9">
        <f t="shared" si="36"/>
        <v>4.4025483337370934</v>
      </c>
      <c r="E141" s="9">
        <f t="shared" si="36"/>
        <v>8.4115182883725392</v>
      </c>
      <c r="F141" s="9">
        <f t="shared" si="25"/>
        <v>8.6835672253683605</v>
      </c>
      <c r="G141" s="10">
        <f t="shared" si="37"/>
        <v>8.6666666666666607</v>
      </c>
      <c r="H141" s="5">
        <f t="shared" si="37"/>
        <v>7.5</v>
      </c>
      <c r="I141">
        <f t="shared" si="27"/>
        <v>6.3996904615352586</v>
      </c>
      <c r="J141">
        <f t="shared" si="28"/>
        <v>5.9352357889668816</v>
      </c>
      <c r="K141">
        <f t="shared" si="28"/>
        <v>-2.3935359058998973</v>
      </c>
      <c r="L141">
        <f t="shared" si="29"/>
        <v>-0.1492123755201937</v>
      </c>
      <c r="M141">
        <f t="shared" si="30"/>
        <v>-32.113826286417108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0.57299229969387655</v>
      </c>
      <c r="C142" s="9">
        <f t="shared" si="23"/>
        <v>0.73800000000000054</v>
      </c>
      <c r="D142" s="9">
        <f t="shared" si="36"/>
        <v>4.438157062648135</v>
      </c>
      <c r="E142" s="9">
        <f t="shared" si="36"/>
        <v>8.3965790240639837</v>
      </c>
      <c r="F142" s="9">
        <f t="shared" si="25"/>
        <v>8.6746354884968682</v>
      </c>
      <c r="G142" s="10">
        <f t="shared" si="37"/>
        <v>8.6666666666666607</v>
      </c>
      <c r="H142" s="5">
        <f t="shared" si="37"/>
        <v>7.5</v>
      </c>
      <c r="I142">
        <f t="shared" si="27"/>
        <v>6.4734013744791712</v>
      </c>
      <c r="J142">
        <f t="shared" si="28"/>
        <v>5.9343405147137602</v>
      </c>
      <c r="K142">
        <f t="shared" si="28"/>
        <v>-2.5862188636184</v>
      </c>
      <c r="L142">
        <f t="shared" si="29"/>
        <v>-0.15090822031881468</v>
      </c>
      <c r="M142">
        <f t="shared" si="30"/>
        <v>-32.108233351609009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0.60859562643419318</v>
      </c>
      <c r="C143" s="9">
        <f t="shared" si="23"/>
        <v>0.74400000000000055</v>
      </c>
      <c r="D143" s="9">
        <f t="shared" si="36"/>
        <v>4.4737603893884517</v>
      </c>
      <c r="E143" s="9">
        <f t="shared" si="36"/>
        <v>8.3804837626819442</v>
      </c>
      <c r="F143" s="9">
        <f t="shared" si="25"/>
        <v>8.6646255524919056</v>
      </c>
      <c r="G143" s="10">
        <f t="shared" si="37"/>
        <v>8.6666666666666607</v>
      </c>
      <c r="H143" s="5">
        <f t="shared" si="37"/>
        <v>7.5</v>
      </c>
      <c r="I143">
        <f t="shared" si="27"/>
        <v>6.5519279988699912</v>
      </c>
      <c r="J143">
        <f t="shared" si="28"/>
        <v>5.9334350653918477</v>
      </c>
      <c r="K143">
        <f t="shared" si="28"/>
        <v>-2.7788682637280542</v>
      </c>
      <c r="L143">
        <f t="shared" si="29"/>
        <v>-0.15271553190019349</v>
      </c>
      <c r="M143">
        <f t="shared" si="30"/>
        <v>-32.102477123234891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0.64419348794696996</v>
      </c>
      <c r="C144" s="9">
        <f t="shared" si="23"/>
        <v>0.75000000000000056</v>
      </c>
      <c r="D144" s="9">
        <f t="shared" si="36"/>
        <v>4.5093582509012284</v>
      </c>
      <c r="E144" s="9">
        <f t="shared" si="36"/>
        <v>8.363232708511358</v>
      </c>
      <c r="F144" s="9">
        <f t="shared" si="25"/>
        <v>8.6535379293215549</v>
      </c>
      <c r="G144" s="10">
        <f t="shared" si="37"/>
        <v>8.6666666666666607</v>
      </c>
      <c r="H144" s="5">
        <f t="shared" si="37"/>
        <v>7.5</v>
      </c>
      <c r="I144">
        <f t="shared" si="27"/>
        <v>6.6350953989668868</v>
      </c>
      <c r="J144">
        <f t="shared" si="28"/>
        <v>5.9325187722004467</v>
      </c>
      <c r="K144">
        <f t="shared" si="28"/>
        <v>-2.9714831264674637</v>
      </c>
      <c r="L144">
        <f t="shared" si="29"/>
        <v>-0.15463015517041234</v>
      </c>
      <c r="M144">
        <f t="shared" si="30"/>
        <v>-32.096548766455655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0.67978581723737941</v>
      </c>
      <c r="C145" s="9">
        <f t="shared" si="23"/>
        <v>0.75600000000000056</v>
      </c>
      <c r="D145" s="9">
        <f t="shared" si="36"/>
        <v>4.5449505801916379</v>
      </c>
      <c r="E145" s="9">
        <f t="shared" si="36"/>
        <v>8.3448260718747562</v>
      </c>
      <c r="F145" s="9">
        <f t="shared" si="25"/>
        <v>8.6413731399300016</v>
      </c>
      <c r="G145" s="10">
        <f t="shared" si="37"/>
        <v>8.6666666666666607</v>
      </c>
      <c r="H145" s="5">
        <f t="shared" si="37"/>
        <v>7.5</v>
      </c>
      <c r="I145">
        <f t="shared" si="27"/>
        <v>6.7227273244908297</v>
      </c>
      <c r="J145">
        <f t="shared" si="28"/>
        <v>5.9315909912694238</v>
      </c>
      <c r="K145">
        <f t="shared" si="28"/>
        <v>-3.1640624190661977</v>
      </c>
      <c r="L145">
        <f t="shared" si="29"/>
        <v>-0.15664790553255137</v>
      </c>
      <c r="M145">
        <f t="shared" si="30"/>
        <v>-32.090439998703467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0.71537254352269608</v>
      </c>
      <c r="C146" s="9">
        <f t="shared" si="23"/>
        <v>0.76200000000000057</v>
      </c>
      <c r="D146" s="9">
        <f t="shared" si="36"/>
        <v>4.5805373064769546</v>
      </c>
      <c r="E146" s="9">
        <f t="shared" si="36"/>
        <v>8.325264069440383</v>
      </c>
      <c r="F146" s="9">
        <f t="shared" si="25"/>
        <v>8.6281317147731666</v>
      </c>
      <c r="G146" s="10">
        <f t="shared" si="37"/>
        <v>8.6666666666666607</v>
      </c>
      <c r="H146" s="5">
        <f t="shared" si="37"/>
        <v>7.5</v>
      </c>
      <c r="I146">
        <f t="shared" si="27"/>
        <v>6.8146474624833271</v>
      </c>
      <c r="J146">
        <f t="shared" si="28"/>
        <v>5.9306511038362286</v>
      </c>
      <c r="K146">
        <f t="shared" si="28"/>
        <v>-3.3566050590584187</v>
      </c>
      <c r="L146">
        <f t="shared" si="29"/>
        <v>-0.15876459808314128</v>
      </c>
      <c r="M146">
        <f t="shared" si="30"/>
        <v>-32.084143078087912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0.75095359238294757</v>
      </c>
      <c r="C147" s="9">
        <f t="shared" si="23"/>
        <v>0.76800000000000057</v>
      </c>
      <c r="D147" s="9">
        <f t="shared" si="36"/>
        <v>4.616118355337206</v>
      </c>
      <c r="E147" s="9">
        <f t="shared" si="36"/>
        <v>8.3045469245106265</v>
      </c>
      <c r="F147" s="9">
        <f t="shared" si="25"/>
        <v>8.613814194326503</v>
      </c>
      <c r="G147" s="10">
        <f t="shared" si="37"/>
        <v>8.6666666666666607</v>
      </c>
      <c r="H147" s="5">
        <f t="shared" si="37"/>
        <v>7.5</v>
      </c>
      <c r="I147">
        <f t="shared" si="27"/>
        <v>6.9106805526140951</v>
      </c>
      <c r="J147">
        <f t="shared" si="28"/>
        <v>5.92969851624773</v>
      </c>
      <c r="K147">
        <f t="shared" si="28"/>
        <v>-3.549109917526946</v>
      </c>
      <c r="L147">
        <f t="shared" si="29"/>
        <v>-0.16097607361158134</v>
      </c>
      <c r="M147">
        <f t="shared" si="30"/>
        <v>-32.077650788016633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0.78652888591110903</v>
      </c>
      <c r="C148" s="9">
        <f t="shared" si="23"/>
        <v>0.77400000000000058</v>
      </c>
      <c r="D148" s="9">
        <f t="shared" si="36"/>
        <v>4.6516936488653675</v>
      </c>
      <c r="E148" s="9">
        <f t="shared" si="36"/>
        <v>8.2826748672912807</v>
      </c>
      <c r="F148" s="9">
        <f t="shared" si="25"/>
        <v>8.5984211295653061</v>
      </c>
      <c r="G148" s="10">
        <f t="shared" si="37"/>
        <v>8.6666666666666607</v>
      </c>
      <c r="H148" s="5">
        <f t="shared" si="37"/>
        <v>7.5</v>
      </c>
      <c r="I148">
        <f t="shared" si="27"/>
        <v>7.0106533636412633</v>
      </c>
      <c r="J148">
        <f t="shared" si="28"/>
        <v>5.9287326598060606</v>
      </c>
      <c r="K148">
        <f t="shared" si="28"/>
        <v>-3.7415758222550459</v>
      </c>
      <c r="L148">
        <f t="shared" si="29"/>
        <v>-0.16327822135090381</v>
      </c>
      <c r="M148">
        <f t="shared" si="30"/>
        <v>-32.070956418789287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0.82209834286196104</v>
      </c>
      <c r="C149" s="9">
        <f t="shared" ref="C149:C212" si="42">C148+_dt</f>
        <v>0.78000000000000058</v>
      </c>
      <c r="D149" s="9">
        <f t="shared" ref="D149:E164" si="43">D148+$C$7*(J148+J149)/2</f>
        <v>4.6872631058162195</v>
      </c>
      <c r="E149" s="9">
        <f t="shared" si="43"/>
        <v>8.2596481351422124</v>
      </c>
      <c r="F149" s="9">
        <f t="shared" ref="F149:F212" si="44">$O$1*D149^2+$O$2*D149+$O$3</f>
        <v>8.5819530824180301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7.1143955327380901</v>
      </c>
      <c r="J149">
        <f t="shared" ref="J149:K212" si="47">J148+L148*$C$7</f>
        <v>5.9277529904779556</v>
      </c>
      <c r="K149">
        <f t="shared" si="47"/>
        <v>-3.9340015607677818</v>
      </c>
      <c r="L149">
        <f t="shared" ref="L149:L212" si="48">-$C$15*I149*J149</f>
        <v>-0.16566699852176245</v>
      </c>
      <c r="M149">
        <f t="shared" ref="M149:M212" si="49">-$C$6-$C$15*I149*K149</f>
        <v>-32.06405374687521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0.85766187879885569</v>
      </c>
      <c r="C150" s="9">
        <f t="shared" si="42"/>
        <v>0.78600000000000059</v>
      </c>
      <c r="D150" s="9">
        <f t="shared" si="43"/>
        <v>4.7228266417531142</v>
      </c>
      <c r="E150" s="9">
        <f t="shared" si="43"/>
        <v>8.2354669728101619</v>
      </c>
      <c r="F150" s="9">
        <f t="shared" si="44"/>
        <v>8.5644106261933182</v>
      </c>
      <c r="G150" s="10">
        <f t="shared" si="45"/>
        <v>8.6666666666666607</v>
      </c>
      <c r="H150" s="5">
        <f t="shared" si="45"/>
        <v>7.5</v>
      </c>
      <c r="I150">
        <f t="shared" si="46"/>
        <v>7.2217402726134008</v>
      </c>
      <c r="J150">
        <f t="shared" si="47"/>
        <v>5.9267589884868253</v>
      </c>
      <c r="K150">
        <f t="shared" si="47"/>
        <v>-4.126385883249033</v>
      </c>
      <c r="L150">
        <f t="shared" si="48"/>
        <v>-0.16813844678636947</v>
      </c>
      <c r="M150">
        <f t="shared" si="49"/>
        <v>-32.056937012522617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0.89321940623773477</v>
      </c>
      <c r="C151" s="9">
        <f t="shared" si="42"/>
        <v>0.79200000000000059</v>
      </c>
      <c r="D151" s="9">
        <f t="shared" si="43"/>
        <v>4.7583841691919933</v>
      </c>
      <c r="E151" s="9">
        <f t="shared" si="43"/>
        <v>8.2101316326444422</v>
      </c>
      <c r="F151" s="9">
        <f t="shared" si="44"/>
        <v>8.5457943459815624</v>
      </c>
      <c r="G151" s="10">
        <f t="shared" si="45"/>
        <v>8.6666666666666607</v>
      </c>
      <c r="H151" s="5">
        <f t="shared" si="45"/>
        <v>7.5</v>
      </c>
      <c r="I151">
        <f t="shared" si="46"/>
        <v>7.3325249537920172</v>
      </c>
      <c r="J151">
        <f t="shared" si="47"/>
        <v>5.9257501578061067</v>
      </c>
      <c r="K151">
        <f t="shared" si="47"/>
        <v>-4.3187275053241692</v>
      </c>
      <c r="L151">
        <f t="shared" si="48"/>
        <v>-0.17068870578585088</v>
      </c>
      <c r="M151">
        <f t="shared" si="49"/>
        <v>-32.049600896275642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0.92877083478786693</v>
      </c>
      <c r="C152" s="9">
        <f t="shared" si="42"/>
        <v>0.7980000000000006</v>
      </c>
      <c r="D152" s="9">
        <f t="shared" si="43"/>
        <v>4.7939355977421254</v>
      </c>
      <c r="E152" s="9">
        <f t="shared" si="43"/>
        <v>8.1836423747963636</v>
      </c>
      <c r="F152" s="9">
        <f t="shared" si="44"/>
        <v>8.526104839031829</v>
      </c>
      <c r="G152" s="10">
        <f t="shared" si="45"/>
        <v>8.6666666666666607</v>
      </c>
      <c r="H152" s="5">
        <f t="shared" si="45"/>
        <v>7.5</v>
      </c>
      <c r="I152">
        <f t="shared" si="46"/>
        <v>7.4465915711461825</v>
      </c>
      <c r="J152">
        <f t="shared" si="47"/>
        <v>5.9247260255713918</v>
      </c>
      <c r="K152">
        <f t="shared" si="47"/>
        <v>-4.5110251107018229</v>
      </c>
      <c r="L152">
        <f t="shared" si="48"/>
        <v>-0.17331402397454995</v>
      </c>
      <c r="M152">
        <f t="shared" si="49"/>
        <v>-32.042040494900256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0.96431607128886343</v>
      </c>
      <c r="C153" s="9">
        <f t="shared" si="42"/>
        <v>0.8040000000000006</v>
      </c>
      <c r="D153" s="9">
        <f t="shared" si="43"/>
        <v>4.8294808342431219</v>
      </c>
      <c r="E153" s="9">
        <f t="shared" si="43"/>
        <v>8.1559994674032446</v>
      </c>
      <c r="F153" s="9">
        <f t="shared" si="44"/>
        <v>8.5053427151051757</v>
      </c>
      <c r="G153" s="10">
        <f t="shared" si="45"/>
        <v>8.6666666666666607</v>
      </c>
      <c r="H153" s="5">
        <f t="shared" si="45"/>
        <v>7.5</v>
      </c>
      <c r="I153">
        <f t="shared" si="46"/>
        <v>7.5637871048633674</v>
      </c>
      <c r="J153">
        <f t="shared" si="47"/>
        <v>5.9236861414275443</v>
      </c>
      <c r="K153">
        <f t="shared" si="47"/>
        <v>-4.7032773536712247</v>
      </c>
      <c r="L153">
        <f t="shared" si="48"/>
        <v>-0.17601076699014839</v>
      </c>
      <c r="M153">
        <f t="shared" si="49"/>
        <v>-32.034251297144593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0.99985501994362247</v>
      </c>
      <c r="C154" s="9">
        <f t="shared" si="42"/>
        <v>0.81000000000000061</v>
      </c>
      <c r="D154" s="9">
        <f t="shared" si="43"/>
        <v>4.865019782897881</v>
      </c>
      <c r="E154" s="9">
        <f t="shared" si="43"/>
        <v>8.1272031867578693</v>
      </c>
      <c r="F154" s="9">
        <f t="shared" si="44"/>
        <v>8.483508596805347</v>
      </c>
      <c r="G154" s="10">
        <f t="shared" si="45"/>
        <v>8.6666666666666607</v>
      </c>
      <c r="H154" s="5">
        <f t="shared" si="45"/>
        <v>7.5</v>
      </c>
      <c r="I154">
        <f t="shared" si="46"/>
        <v>7.6839637865954318</v>
      </c>
      <c r="J154">
        <f t="shared" si="47"/>
        <v>5.9226300768256035</v>
      </c>
      <c r="K154">
        <f t="shared" si="47"/>
        <v>-4.8954828614540924</v>
      </c>
      <c r="L154">
        <f t="shared" si="48"/>
        <v>-0.17877542381134207</v>
      </c>
      <c r="M154">
        <f t="shared" si="49"/>
        <v>-32.02622915968665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1.0353875824469472</v>
      </c>
      <c r="C155" s="9">
        <f t="shared" si="42"/>
        <v>0.81600000000000061</v>
      </c>
      <c r="D155" s="9">
        <f t="shared" si="43"/>
        <v>4.9005523454012057</v>
      </c>
      <c r="E155" s="9">
        <f t="shared" si="43"/>
        <v>8.0972538174642708</v>
      </c>
      <c r="F155" s="9">
        <f t="shared" si="44"/>
        <v>8.4606031198878853</v>
      </c>
      <c r="G155" s="10">
        <f t="shared" si="45"/>
        <v>8.6666666666666607</v>
      </c>
      <c r="H155" s="5">
        <f t="shared" si="45"/>
        <v>7.5</v>
      </c>
      <c r="I155">
        <f t="shared" si="46"/>
        <v>7.8069792816580783</v>
      </c>
      <c r="J155">
        <f t="shared" si="47"/>
        <v>5.9215574242827351</v>
      </c>
      <c r="K155">
        <f t="shared" si="47"/>
        <v>-5.087640236412212</v>
      </c>
      <c r="L155">
        <f t="shared" si="48"/>
        <v>-0.18160461095751407</v>
      </c>
      <c r="M155">
        <f t="shared" si="49"/>
        <v>-32.017970283554696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1.0709136581096463</v>
      </c>
      <c r="C156" s="9">
        <f t="shared" si="42"/>
        <v>0.82200000000000062</v>
      </c>
      <c r="D156" s="9">
        <f t="shared" si="43"/>
        <v>4.9360784210639048</v>
      </c>
      <c r="E156" s="9">
        <f t="shared" si="43"/>
        <v>8.0661516525806931</v>
      </c>
      <c r="F156" s="9">
        <f t="shared" si="44"/>
        <v>8.4366269335487285</v>
      </c>
      <c r="G156" s="10">
        <f t="shared" si="45"/>
        <v>8.6666666666666607</v>
      </c>
      <c r="H156" s="5">
        <f t="shared" si="45"/>
        <v>7.5</v>
      </c>
      <c r="I156">
        <f t="shared" si="46"/>
        <v>7.9326967979327518</v>
      </c>
      <c r="J156">
        <f t="shared" si="47"/>
        <v>5.9204677966169896</v>
      </c>
      <c r="K156">
        <f t="shared" si="47"/>
        <v>-5.2797480581135403</v>
      </c>
      <c r="L156">
        <f t="shared" si="48"/>
        <v>-0.18449507497962275</v>
      </c>
      <c r="M156">
        <f t="shared" si="49"/>
        <v>-32.009471191244081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1.1064331439779989</v>
      </c>
      <c r="C157" s="9">
        <f t="shared" si="42"/>
        <v>0.82800000000000062</v>
      </c>
      <c r="D157" s="9">
        <f t="shared" si="43"/>
        <v>4.9715979069322573</v>
      </c>
      <c r="E157" s="9">
        <f t="shared" si="43"/>
        <v>8.0338969937505702</v>
      </c>
      <c r="F157" s="9">
        <f t="shared" si="44"/>
        <v>8.4115807006933405</v>
      </c>
      <c r="G157" s="10">
        <f t="shared" si="45"/>
        <v>8.6666666666666607</v>
      </c>
      <c r="H157" s="5">
        <f t="shared" si="45"/>
        <v>7.5</v>
      </c>
      <c r="I157">
        <f t="shared" si="46"/>
        <v>8.0609851316528296</v>
      </c>
      <c r="J157">
        <f t="shared" si="47"/>
        <v>5.9193608261671118</v>
      </c>
      <c r="K157">
        <f t="shared" si="47"/>
        <v>-5.4718048852610046</v>
      </c>
      <c r="L157">
        <f t="shared" si="48"/>
        <v>-0.18744369348039214</v>
      </c>
      <c r="M157">
        <f t="shared" si="49"/>
        <v>-32.000728704700116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1.1419459349485188</v>
      </c>
      <c r="C158" s="9">
        <f t="shared" si="42"/>
        <v>0.83400000000000063</v>
      </c>
      <c r="D158" s="9">
        <f t="shared" si="43"/>
        <v>5.0071106979027773</v>
      </c>
      <c r="E158" s="9">
        <f t="shared" si="43"/>
        <v>8.0004901513223192</v>
      </c>
      <c r="F158" s="9">
        <f t="shared" si="44"/>
        <v>8.3854650981873782</v>
      </c>
      <c r="G158" s="10">
        <f t="shared" si="45"/>
        <v>8.6666666666666607</v>
      </c>
      <c r="H158" s="5">
        <f t="shared" si="45"/>
        <v>7.5</v>
      </c>
      <c r="I158">
        <f t="shared" si="46"/>
        <v>8.1917186596081049</v>
      </c>
      <c r="J158">
        <f t="shared" si="47"/>
        <v>5.9182361640062293</v>
      </c>
      <c r="K158">
        <f t="shared" si="47"/>
        <v>-5.6638092574892056</v>
      </c>
      <c r="L158">
        <f t="shared" si="48"/>
        <v>-0.19044747488664363</v>
      </c>
      <c r="M158">
        <f t="shared" si="49"/>
        <v>-31.991739924288819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1.1774519238780079</v>
      </c>
      <c r="C159" s="9">
        <f t="shared" si="42"/>
        <v>0.84000000000000064</v>
      </c>
      <c r="D159" s="9">
        <f t="shared" si="43"/>
        <v>5.0426166868322664</v>
      </c>
      <c r="E159" s="9">
        <f t="shared" si="43"/>
        <v>7.9659314444587466</v>
      </c>
      <c r="F159" s="9">
        <f t="shared" si="44"/>
        <v>8.3582808170899714</v>
      </c>
      <c r="G159" s="10">
        <f t="shared" si="45"/>
        <v>8.6666666666666607</v>
      </c>
      <c r="H159" s="5">
        <f t="shared" si="45"/>
        <v>7.5</v>
      </c>
      <c r="I159">
        <f t="shared" si="46"/>
        <v>8.3247772865404581</v>
      </c>
      <c r="J159">
        <f t="shared" si="47"/>
        <v>5.9170934791569092</v>
      </c>
      <c r="K159">
        <f t="shared" si="47"/>
        <v>-5.8557596970349381</v>
      </c>
      <c r="L159">
        <f t="shared" si="48"/>
        <v>-0.19350355717873</v>
      </c>
      <c r="M159">
        <f t="shared" si="49"/>
        <v>-31.98250220883758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1.21295100168892</v>
      </c>
      <c r="C160" s="9">
        <f t="shared" si="42"/>
        <v>0.84600000000000064</v>
      </c>
      <c r="D160" s="9">
        <f t="shared" si="43"/>
        <v>5.0781157646431785</v>
      </c>
      <c r="E160" s="9">
        <f t="shared" si="43"/>
        <v>7.9302212012367779</v>
      </c>
      <c r="F160" s="9">
        <f t="shared" si="44"/>
        <v>8.3300285628705399</v>
      </c>
      <c r="G160" s="10">
        <f t="shared" si="45"/>
        <v>8.6666666666666607</v>
      </c>
      <c r="H160" s="5">
        <f t="shared" si="45"/>
        <v>7.5</v>
      </c>
      <c r="I160">
        <f t="shared" si="46"/>
        <v>8.4600463556817154</v>
      </c>
      <c r="J160">
        <f t="shared" si="47"/>
        <v>5.9159324578138373</v>
      </c>
      <c r="K160">
        <f t="shared" si="47"/>
        <v>-6.0476547102879632</v>
      </c>
      <c r="L160">
        <f t="shared" si="48"/>
        <v>-0.19660920576275948</v>
      </c>
      <c r="M160">
        <f t="shared" si="49"/>
        <v>-31.973013156793794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1.2484430574700993</v>
      </c>
      <c r="C161" s="9">
        <f t="shared" si="42"/>
        <v>0.85200000000000065</v>
      </c>
      <c r="D161" s="9">
        <f t="shared" si="43"/>
        <v>5.1136078204243578</v>
      </c>
      <c r="E161" s="9">
        <f t="shared" si="43"/>
        <v>7.893359758738228</v>
      </c>
      <c r="F161" s="9">
        <f t="shared" si="44"/>
        <v>8.3007090556101133</v>
      </c>
      <c r="G161" s="10">
        <f t="shared" si="45"/>
        <v>8.6666666666666607</v>
      </c>
      <c r="H161" s="5">
        <f t="shared" si="45"/>
        <v>7.5</v>
      </c>
      <c r="I161">
        <f t="shared" si="46"/>
        <v>8.5974165295428424</v>
      </c>
      <c r="J161">
        <f t="shared" si="47"/>
        <v>5.9147528025792608</v>
      </c>
      <c r="K161">
        <f t="shared" si="47"/>
        <v>-6.2394927892287262</v>
      </c>
      <c r="L161">
        <f t="shared" si="48"/>
        <v>-0.19976181065157045</v>
      </c>
      <c r="M161">
        <f t="shared" si="49"/>
        <v>-31.963270588522274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1.2839279785729834</v>
      </c>
      <c r="C162" s="9">
        <f t="shared" si="42"/>
        <v>0.85800000000000065</v>
      </c>
      <c r="D162" s="9">
        <f t="shared" si="43"/>
        <v>5.1490927415272418</v>
      </c>
      <c r="E162" s="9">
        <f t="shared" si="43"/>
        <v>7.8553474631322624</v>
      </c>
      <c r="F162" s="9">
        <f t="shared" si="44"/>
        <v>8.2703230301880915</v>
      </c>
      <c r="G162" s="10">
        <f t="shared" si="45"/>
        <v>8.6666666666666607</v>
      </c>
      <c r="H162" s="5">
        <f t="shared" si="45"/>
        <v>7.5</v>
      </c>
      <c r="I162">
        <f t="shared" si="46"/>
        <v>8.7367836472333771</v>
      </c>
      <c r="J162">
        <f t="shared" si="47"/>
        <v>5.9135542317153513</v>
      </c>
      <c r="K162">
        <f t="shared" si="47"/>
        <v>-6.4312724127598599</v>
      </c>
      <c r="L162">
        <f t="shared" si="48"/>
        <v>-0.20295888310098223</v>
      </c>
      <c r="M162">
        <f t="shared" si="49"/>
        <v>-31.953272529739991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1.3194056507033793</v>
      </c>
      <c r="C163" s="9">
        <f t="shared" si="42"/>
        <v>0.86400000000000066</v>
      </c>
      <c r="D163" s="9">
        <f t="shared" si="43"/>
        <v>5.1845704136576378</v>
      </c>
      <c r="E163" s="9">
        <f t="shared" si="43"/>
        <v>7.816184669750168</v>
      </c>
      <c r="F163" s="9">
        <f t="shared" si="44"/>
        <v>8.2388712364552479</v>
      </c>
      <c r="G163" s="10">
        <f t="shared" si="45"/>
        <v>8.6666666666666607</v>
      </c>
      <c r="H163" s="5">
        <f t="shared" si="45"/>
        <v>7.5</v>
      </c>
      <c r="I163">
        <f t="shared" si="46"/>
        <v>8.8780485637932429</v>
      </c>
      <c r="J163">
        <f t="shared" si="47"/>
        <v>5.9123364784167451</v>
      </c>
      <c r="K163">
        <f t="shared" si="47"/>
        <v>-6.6229920479382995</v>
      </c>
      <c r="L163">
        <f t="shared" si="48"/>
        <v>-0.20619805182920148</v>
      </c>
      <c r="M163">
        <f t="shared" si="49"/>
        <v>-31.943017196069519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1.3548759580089471</v>
      </c>
      <c r="C164" s="9">
        <f t="shared" si="42"/>
        <v>0.87000000000000066</v>
      </c>
      <c r="D164" s="9">
        <f t="shared" si="43"/>
        <v>5.2200407209632056</v>
      </c>
      <c r="E164" s="9">
        <f t="shared" si="43"/>
        <v>7.7758717431530089</v>
      </c>
      <c r="F164" s="9">
        <f t="shared" si="44"/>
        <v>8.2063544393938574</v>
      </c>
      <c r="G164" s="10">
        <f t="shared" si="45"/>
        <v>8.6666666666666607</v>
      </c>
      <c r="H164" s="5">
        <f t="shared" si="45"/>
        <v>7.5</v>
      </c>
      <c r="I164">
        <f t="shared" si="46"/>
        <v>9.0211169762716619</v>
      </c>
      <c r="J164">
        <f t="shared" si="47"/>
        <v>5.9110992901057697</v>
      </c>
      <c r="K164">
        <f t="shared" si="47"/>
        <v>-6.8146501511147166</v>
      </c>
      <c r="L164">
        <f t="shared" si="48"/>
        <v>-0.20947705892978638</v>
      </c>
      <c r="M164">
        <f t="shared" si="49"/>
        <v>-31.932502978679388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1.3903387831625209</v>
      </c>
      <c r="C165" s="9">
        <f t="shared" si="42"/>
        <v>0.87600000000000067</v>
      </c>
      <c r="D165" s="9">
        <f t="shared" ref="D165:E180" si="51">D164+$C$7*(J164+J165)/2</f>
        <v>5.2555035461167794</v>
      </c>
      <c r="E165" s="9">
        <f t="shared" si="51"/>
        <v>7.7344090571927042</v>
      </c>
      <c r="F165" s="9">
        <f t="shared" si="44"/>
        <v>8.172773419265722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9.165899240598856</v>
      </c>
      <c r="J165">
        <f t="shared" si="47"/>
        <v>5.9098424277521913</v>
      </c>
      <c r="K165">
        <f t="shared" si="47"/>
        <v>-7.0062451689867933</v>
      </c>
      <c r="L165">
        <f t="shared" si="48"/>
        <v>-0.21279375557246116</v>
      </c>
      <c r="M165">
        <f t="shared" si="49"/>
        <v>-31.921728430969829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1.4257940074414335</v>
      </c>
      <c r="C166" s="9">
        <f t="shared" si="42"/>
        <v>0.88200000000000067</v>
      </c>
      <c r="D166" s="9">
        <f t="shared" si="51"/>
        <v>5.290958770395692</v>
      </c>
      <c r="E166" s="9">
        <f t="shared" si="51"/>
        <v>7.6917969950670262</v>
      </c>
      <c r="F166" s="9">
        <f t="shared" si="44"/>
        <v>8.1381289717487686</v>
      </c>
      <c r="G166" s="10">
        <f t="shared" si="52"/>
        <v>8.6666666666666607</v>
      </c>
      <c r="H166" s="5">
        <f t="shared" si="52"/>
        <v>7.5</v>
      </c>
      <c r="I166">
        <f t="shared" si="46"/>
        <v>9.3123101826706662</v>
      </c>
      <c r="J166">
        <f t="shared" si="47"/>
        <v>5.9085656652187568</v>
      </c>
      <c r="K166">
        <f t="shared" si="47"/>
        <v>-7.1977755395726124</v>
      </c>
      <c r="L166">
        <f t="shared" si="48"/>
        <v>-0.21614609757145839</v>
      </c>
      <c r="M166">
        <f t="shared" si="49"/>
        <v>-31.910692256255679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1.4612415108029899</v>
      </c>
      <c r="C167" s="9">
        <f t="shared" si="42"/>
        <v>0.88800000000000068</v>
      </c>
      <c r="D167" s="9">
        <f t="shared" si="51"/>
        <v>5.3264062737572484</v>
      </c>
      <c r="E167" s="9">
        <f t="shared" si="51"/>
        <v>7.6480359493689782</v>
      </c>
      <c r="F167" s="9">
        <f t="shared" si="44"/>
        <v>8.1024219080629845</v>
      </c>
      <c r="G167" s="10">
        <f t="shared" si="52"/>
        <v>8.6666666666666607</v>
      </c>
      <c r="H167" s="5">
        <f t="shared" si="52"/>
        <v>7.5</v>
      </c>
      <c r="I167">
        <f t="shared" si="46"/>
        <v>9.460268906505565</v>
      </c>
      <c r="J167">
        <f t="shared" si="47"/>
        <v>5.9072687886333277</v>
      </c>
      <c r="K167">
        <f t="shared" si="47"/>
        <v>-7.3892396931101461</v>
      </c>
      <c r="L167">
        <f t="shared" si="48"/>
        <v>-0.21953214088796835</v>
      </c>
      <c r="M167">
        <f t="shared" si="49"/>
        <v>-31.899393296393725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1.4966811719562538</v>
      </c>
      <c r="C168" s="9">
        <f t="shared" si="42"/>
        <v>0.89400000000000068</v>
      </c>
      <c r="D168" s="9">
        <f t="shared" si="51"/>
        <v>5.3618459349105123</v>
      </c>
      <c r="E168" s="9">
        <f t="shared" si="51"/>
        <v>7.6031263221309819</v>
      </c>
      <c r="F168" s="9">
        <f t="shared" si="44"/>
        <v>8.065653055086301</v>
      </c>
      <c r="G168" s="10">
        <f t="shared" si="52"/>
        <v>8.6666666666666607</v>
      </c>
      <c r="H168" s="5">
        <f t="shared" si="52"/>
        <v>7.5</v>
      </c>
      <c r="I168">
        <f t="shared" si="46"/>
        <v>9.6096986018367865</v>
      </c>
      <c r="J168">
        <f t="shared" si="47"/>
        <v>5.9059515957880002</v>
      </c>
      <c r="K168">
        <f t="shared" si="47"/>
        <v>-7.5806360528885088</v>
      </c>
      <c r="L168">
        <f t="shared" si="48"/>
        <v>-0.22295003712167705</v>
      </c>
      <c r="M168">
        <f t="shared" si="49"/>
        <v>-31.887830521299435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1.5321128684303136</v>
      </c>
      <c r="C169" s="9">
        <f t="shared" si="42"/>
        <v>0.90000000000000069</v>
      </c>
      <c r="D169" s="9">
        <f t="shared" si="51"/>
        <v>5.3972776313845721</v>
      </c>
      <c r="E169" s="9">
        <f t="shared" si="51"/>
        <v>7.5570685248642677</v>
      </c>
      <c r="F169" s="9">
        <f t="shared" si="44"/>
        <v>8.0278232554610511</v>
      </c>
      <c r="G169" s="10">
        <f t="shared" si="52"/>
        <v>8.6666666666666607</v>
      </c>
      <c r="H169" s="5">
        <f t="shared" si="52"/>
        <v>7.5</v>
      </c>
      <c r="I169">
        <f t="shared" si="46"/>
        <v>9.7605263530665329</v>
      </c>
      <c r="J169">
        <f t="shared" si="47"/>
        <v>5.9046138955652703</v>
      </c>
      <c r="K169">
        <f t="shared" si="47"/>
        <v>-7.7719630360163059</v>
      </c>
      <c r="L169">
        <f t="shared" si="48"/>
        <v>-0.22639802903620204</v>
      </c>
      <c r="M169">
        <f t="shared" si="49"/>
        <v>-31.876003019296849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1.5675364766391824</v>
      </c>
      <c r="C170" s="9">
        <f t="shared" si="42"/>
        <v>0.90600000000000069</v>
      </c>
      <c r="D170" s="9">
        <f t="shared" si="51"/>
        <v>5.4327012395934409</v>
      </c>
      <c r="E170" s="9">
        <f t="shared" si="51"/>
        <v>7.5098629785938229</v>
      </c>
      <c r="F170" s="9">
        <f t="shared" si="44"/>
        <v>7.9889333676915379</v>
      </c>
      <c r="G170" s="10">
        <f t="shared" si="52"/>
        <v>8.6666666666666607</v>
      </c>
      <c r="H170" s="5">
        <f t="shared" si="52"/>
        <v>7.5</v>
      </c>
      <c r="I170">
        <f t="shared" si="46"/>
        <v>9.9126829511305932</v>
      </c>
      <c r="J170">
        <f t="shared" si="47"/>
        <v>5.9032555073910533</v>
      </c>
      <c r="K170">
        <f t="shared" si="47"/>
        <v>-7.9632190541320869</v>
      </c>
      <c r="L170">
        <f t="shared" si="48"/>
        <v>-0.22987444615440111</v>
      </c>
      <c r="M170">
        <f t="shared" si="49"/>
        <v>-31.863909988245826</v>
      </c>
      <c r="S170">
        <f t="shared" si="38"/>
        <v>1</v>
      </c>
      <c r="T170" t="b">
        <f t="shared" si="39"/>
        <v>0</v>
      </c>
      <c r="U170" t="b">
        <f t="shared" si="40"/>
        <v>1</v>
      </c>
    </row>
    <row r="171" spans="1:21" x14ac:dyDescent="0.2">
      <c r="A171">
        <f t="shared" si="50"/>
        <v>100</v>
      </c>
      <c r="B171">
        <f t="shared" si="41"/>
        <v>1.6029518719434983</v>
      </c>
      <c r="C171" s="9">
        <f t="shared" si="42"/>
        <v>0.9120000000000007</v>
      </c>
      <c r="D171" s="9">
        <f t="shared" si="51"/>
        <v>5.4681166348977568</v>
      </c>
      <c r="E171" s="9">
        <f t="shared" si="51"/>
        <v>7.4615101138892417</v>
      </c>
      <c r="F171" s="9">
        <f t="shared" si="44"/>
        <v>7.9489842662332952</v>
      </c>
      <c r="G171" s="10">
        <f t="shared" si="52"/>
        <v>8.6666666666666607</v>
      </c>
      <c r="H171" s="5">
        <f t="shared" si="52"/>
        <v>7.5</v>
      </c>
      <c r="I171">
        <f t="shared" si="46"/>
        <v>10.066102709495592</v>
      </c>
      <c r="J171">
        <f t="shared" si="47"/>
        <v>5.9018762607141273</v>
      </c>
      <c r="K171">
        <f t="shared" si="47"/>
        <v>-8.1544025140615624</v>
      </c>
      <c r="L171">
        <f t="shared" si="48"/>
        <v>-0.23337770045192155</v>
      </c>
      <c r="M171">
        <f t="shared" si="49"/>
        <v>-31.851550727391768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1.6383589287091751</v>
      </c>
      <c r="C172" s="9">
        <f t="shared" si="42"/>
        <v>0.9180000000000007</v>
      </c>
      <c r="D172" s="9">
        <f t="shared" si="51"/>
        <v>5.5035236916634336</v>
      </c>
      <c r="E172" s="9">
        <f t="shared" si="51"/>
        <v>7.4120103708917791</v>
      </c>
      <c r="F172" s="9">
        <f t="shared" si="44"/>
        <v>7.9079768415745084</v>
      </c>
      <c r="G172" s="10">
        <f t="shared" si="52"/>
        <v>8.6666666666666607</v>
      </c>
      <c r="H172" s="5">
        <f t="shared" si="52"/>
        <v>7.5</v>
      </c>
      <c r="I172">
        <f t="shared" si="46"/>
        <v>10.220723285232415</v>
      </c>
      <c r="J172">
        <f t="shared" si="47"/>
        <v>5.9004759945114156</v>
      </c>
      <c r="K172">
        <f t="shared" si="47"/>
        <v>-8.3455118184259138</v>
      </c>
      <c r="L172">
        <f t="shared" si="48"/>
        <v>-0.23690628217086063</v>
      </c>
      <c r="M172">
        <f t="shared" si="49"/>
        <v>-31.838924629884886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1.6737575203631647</v>
      </c>
      <c r="C173" s="9">
        <f t="shared" si="42"/>
        <v>0.92400000000000071</v>
      </c>
      <c r="D173" s="9">
        <f t="shared" si="51"/>
        <v>5.5389222833174232</v>
      </c>
      <c r="E173" s="9">
        <f t="shared" si="51"/>
        <v>7.3613641993378858</v>
      </c>
      <c r="F173" s="9">
        <f t="shared" si="44"/>
        <v>7.8659120003100496</v>
      </c>
      <c r="G173" s="10">
        <f t="shared" si="52"/>
        <v>8.6666666666666607</v>
      </c>
      <c r="H173" s="5">
        <f t="shared" si="52"/>
        <v>7.5</v>
      </c>
      <c r="I173">
        <f t="shared" si="46"/>
        <v>10.376485505873347</v>
      </c>
      <c r="J173">
        <f t="shared" si="47"/>
        <v>5.8990545568183901</v>
      </c>
      <c r="K173">
        <f t="shared" si="47"/>
        <v>-8.5365453662052229</v>
      </c>
      <c r="L173">
        <f t="shared" si="48"/>
        <v>-0.24045875576990675</v>
      </c>
      <c r="M173">
        <f t="shared" si="49"/>
        <v>-31.8260311759181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1.7091475194464709</v>
      </c>
      <c r="C174" s="9">
        <f t="shared" si="42"/>
        <v>0.93000000000000071</v>
      </c>
      <c r="D174" s="9">
        <f t="shared" si="51"/>
        <v>5.5743122824007294</v>
      </c>
      <c r="E174" s="9">
        <f t="shared" si="51"/>
        <v>7.3095720585794881</v>
      </c>
      <c r="F174" s="9">
        <f t="shared" si="44"/>
        <v>7.822790665208589</v>
      </c>
      <c r="G174" s="10">
        <f t="shared" si="52"/>
        <v>8.6666666666666607</v>
      </c>
      <c r="H174" s="5">
        <f t="shared" si="52"/>
        <v>7.5</v>
      </c>
      <c r="I174">
        <f t="shared" si="46"/>
        <v>10.533333202562034</v>
      </c>
      <c r="J174">
        <f t="shared" si="47"/>
        <v>5.8976118042837706</v>
      </c>
      <c r="K174">
        <f t="shared" si="47"/>
        <v>-8.7275015532607316</v>
      </c>
      <c r="L174">
        <f t="shared" si="48"/>
        <v>-0.24403375602270808</v>
      </c>
      <c r="M174">
        <f t="shared" si="49"/>
        <v>-31.812869926435436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1.7445287976645649</v>
      </c>
      <c r="C175" s="9">
        <f t="shared" si="42"/>
        <v>0.93600000000000072</v>
      </c>
      <c r="D175" s="9">
        <f t="shared" si="51"/>
        <v>5.6096935606188234</v>
      </c>
      <c r="E175" s="9">
        <f t="shared" si="51"/>
        <v>7.2566344176012478</v>
      </c>
      <c r="F175" s="9">
        <f t="shared" si="44"/>
        <v>7.7786137752731745</v>
      </c>
      <c r="G175" s="10">
        <f t="shared" si="52"/>
        <v>8.6666666666666607</v>
      </c>
      <c r="H175" s="5">
        <f t="shared" si="52"/>
        <v>7.5</v>
      </c>
      <c r="I175">
        <f t="shared" si="46"/>
        <v>10.691213049839998</v>
      </c>
      <c r="J175">
        <f t="shared" si="47"/>
        <v>5.896147601747634</v>
      </c>
      <c r="K175">
        <f t="shared" si="47"/>
        <v>-8.9183787728193451</v>
      </c>
      <c r="L175">
        <f t="shared" si="48"/>
        <v>-0.24762998427236435</v>
      </c>
      <c r="M175">
        <f t="shared" si="49"/>
        <v>-31.79944051736533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1.7799012259353337</v>
      </c>
      <c r="C176" s="9">
        <f t="shared" si="42"/>
        <v>0.94200000000000073</v>
      </c>
      <c r="D176" s="9">
        <f t="shared" si="51"/>
        <v>5.6450659888895922</v>
      </c>
      <c r="E176" s="9">
        <f t="shared" si="51"/>
        <v>7.2025517550350191</v>
      </c>
      <c r="F176" s="9">
        <f t="shared" si="44"/>
        <v>7.7333822857956163</v>
      </c>
      <c r="G176" s="10">
        <f t="shared" si="52"/>
        <v>8.6666666666666607</v>
      </c>
      <c r="H176" s="5">
        <f t="shared" si="52"/>
        <v>7.5</v>
      </c>
      <c r="I176">
        <f t="shared" si="46"/>
        <v>10.850074412276969</v>
      </c>
      <c r="J176">
        <f t="shared" si="47"/>
        <v>5.8946618218419999</v>
      </c>
      <c r="K176">
        <f t="shared" si="47"/>
        <v>-9.1091754159235379</v>
      </c>
      <c r="L176">
        <f t="shared" si="48"/>
        <v>-0.25124620484676102</v>
      </c>
      <c r="M176">
        <f t="shared" si="49"/>
        <v>-31.785742654336183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1.8152646744346987</v>
      </c>
      <c r="C177" s="9">
        <f t="shared" si="42"/>
        <v>0.94800000000000073</v>
      </c>
      <c r="D177" s="9">
        <f t="shared" si="51"/>
        <v>5.6804294373889572</v>
      </c>
      <c r="E177" s="9">
        <f t="shared" si="51"/>
        <v>7.1473245591716994</v>
      </c>
      <c r="F177" s="9">
        <f t="shared" si="44"/>
        <v>7.6870971684051179</v>
      </c>
      <c r="G177" s="10">
        <f t="shared" si="52"/>
        <v>8.6666666666666607</v>
      </c>
      <c r="H177" s="5">
        <f t="shared" si="52"/>
        <v>7.5</v>
      </c>
      <c r="I177">
        <f t="shared" si="46"/>
        <v>11.009869198040459</v>
      </c>
      <c r="J177">
        <f t="shared" si="47"/>
        <v>5.8931543446129195</v>
      </c>
      <c r="K177">
        <f t="shared" si="47"/>
        <v>-9.2998898718495546</v>
      </c>
      <c r="L177">
        <f t="shared" si="48"/>
        <v>-0.25488124163686432</v>
      </c>
      <c r="M177">
        <f t="shared" si="49"/>
        <v>-31.771776107834349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1.8506190126400264</v>
      </c>
      <c r="C178" s="9">
        <f t="shared" si="42"/>
        <v>0.95400000000000074</v>
      </c>
      <c r="D178" s="9">
        <f t="shared" si="51"/>
        <v>5.7157837755942849</v>
      </c>
      <c r="E178" s="9">
        <f t="shared" si="51"/>
        <v>7.0909533279706611</v>
      </c>
      <c r="F178" s="9">
        <f t="shared" si="44"/>
        <v>7.6397594111113767</v>
      </c>
      <c r="G178" s="10">
        <f t="shared" si="52"/>
        <v>8.6666666666666607</v>
      </c>
      <c r="H178" s="5">
        <f t="shared" si="52"/>
        <v>7.5</v>
      </c>
      <c r="I178">
        <f t="shared" si="46"/>
        <v>11.170551719409687</v>
      </c>
      <c r="J178">
        <f t="shared" si="47"/>
        <v>5.8916250571630986</v>
      </c>
      <c r="K178">
        <f t="shared" si="47"/>
        <v>-9.4905205284965604</v>
      </c>
      <c r="L178">
        <f t="shared" si="48"/>
        <v>-0.25853397483799567</v>
      </c>
      <c r="M178">
        <f t="shared" si="49"/>
        <v>-31.757540708767493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1.8859641093714576</v>
      </c>
      <c r="C179" s="9">
        <f t="shared" si="42"/>
        <v>0.96000000000000074</v>
      </c>
      <c r="D179" s="9">
        <f t="shared" si="51"/>
        <v>5.7511288723257161</v>
      </c>
      <c r="E179" s="9">
        <f t="shared" si="51"/>
        <v>7.0334385690669237</v>
      </c>
      <c r="F179" s="9">
        <f t="shared" si="44"/>
        <v>7.591370018342503</v>
      </c>
      <c r="G179" s="10">
        <f t="shared" si="52"/>
        <v>8.6666666666666607</v>
      </c>
      <c r="H179" s="5">
        <f t="shared" si="52"/>
        <v>7.5</v>
      </c>
      <c r="I179">
        <f t="shared" si="46"/>
        <v>11.332078560166686</v>
      </c>
      <c r="J179">
        <f t="shared" si="47"/>
        <v>5.8900738533140702</v>
      </c>
      <c r="K179">
        <f t="shared" si="47"/>
        <v>-9.6810657727491645</v>
      </c>
      <c r="L179">
        <f t="shared" si="48"/>
        <v>-0.26220333785242494</v>
      </c>
      <c r="M179">
        <f t="shared" si="49"/>
        <v>-31.743036344399069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1.9212998328312607</v>
      </c>
      <c r="C180" s="9">
        <f t="shared" si="42"/>
        <v>0.96600000000000075</v>
      </c>
      <c r="D180" s="9">
        <f t="shared" si="51"/>
        <v>5.7864645957855192</v>
      </c>
      <c r="E180" s="9">
        <f t="shared" si="51"/>
        <v>6.9747807997762292</v>
      </c>
      <c r="F180" s="9">
        <f t="shared" si="44"/>
        <v>7.5419300109780698</v>
      </c>
      <c r="G180" s="10">
        <f t="shared" si="52"/>
        <v>8.6666666666666607</v>
      </c>
      <c r="H180" s="5">
        <f t="shared" si="52"/>
        <v>7.5</v>
      </c>
      <c r="I180">
        <f t="shared" si="46"/>
        <v>11.494408449740597</v>
      </c>
      <c r="J180">
        <f t="shared" si="47"/>
        <v>5.8885006332869558</v>
      </c>
      <c r="K180">
        <f t="shared" si="47"/>
        <v>-9.8715239908155592</v>
      </c>
      <c r="L180">
        <f t="shared" si="48"/>
        <v>-0.26588831435030591</v>
      </c>
      <c r="M180">
        <f t="shared" si="49"/>
        <v>-31.728262954622213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1.9566260506413244</v>
      </c>
      <c r="C181" s="9">
        <f t="shared" si="42"/>
        <v>0.97200000000000075</v>
      </c>
      <c r="D181" s="9">
        <f t="shared" ref="D181:E196" si="53">D180+$C$7*(J180+J181)/2</f>
        <v>5.8217908135955829</v>
      </c>
      <c r="E181" s="9">
        <f t="shared" si="53"/>
        <v>6.9149805470981525</v>
      </c>
      <c r="F181" s="9">
        <f t="shared" si="44"/>
        <v>7.4914404263774879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11.657502143937267</v>
      </c>
      <c r="J181">
        <f t="shared" si="47"/>
        <v>5.8869053034008543</v>
      </c>
      <c r="K181">
        <f t="shared" si="47"/>
        <v>-10.061893568543292</v>
      </c>
      <c r="L181">
        <f t="shared" si="48"/>
        <v>-0.26958793548495613</v>
      </c>
      <c r="M181">
        <f t="shared" si="49"/>
        <v>-31.713220528543935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1.9919426298788907</v>
      </c>
      <c r="C182" s="9">
        <f t="shared" si="42"/>
        <v>0.97800000000000076</v>
      </c>
      <c r="D182" s="9">
        <f t="shared" si="53"/>
        <v>5.8571073928331492</v>
      </c>
      <c r="E182" s="9">
        <f t="shared" si="53"/>
        <v>6.8540383477173785</v>
      </c>
      <c r="F182" s="9">
        <f t="shared" si="44"/>
        <v>7.4399023184040187</v>
      </c>
      <c r="G182" s="10">
        <f t="shared" si="54"/>
        <v>8.6666666666666607</v>
      </c>
      <c r="H182" s="5">
        <f t="shared" si="54"/>
        <v>7.5</v>
      </c>
      <c r="I182">
        <f t="shared" si="46"/>
        <v>11.821322312053159</v>
      </c>
      <c r="J182">
        <f t="shared" si="47"/>
        <v>5.8852877757879449</v>
      </c>
      <c r="K182">
        <f t="shared" si="47"/>
        <v>-10.252172891714556</v>
      </c>
      <c r="L182">
        <f t="shared" si="48"/>
        <v>-0.27330127725772263</v>
      </c>
      <c r="M182">
        <f t="shared" si="49"/>
        <v>-31.697909101352746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2.0272494371106276</v>
      </c>
      <c r="C183" s="9">
        <f t="shared" si="42"/>
        <v>0.98400000000000076</v>
      </c>
      <c r="D183" s="9">
        <f t="shared" si="53"/>
        <v>5.892414200064886</v>
      </c>
      <c r="E183" s="9">
        <f t="shared" si="53"/>
        <v>6.7919547480032669</v>
      </c>
      <c r="F183" s="9">
        <f t="shared" si="44"/>
        <v>7.3873167574445935</v>
      </c>
      <c r="G183" s="10">
        <f t="shared" si="54"/>
        <v>8.6666666666666607</v>
      </c>
      <c r="H183" s="5">
        <f t="shared" si="54"/>
        <v>7.5</v>
      </c>
      <c r="I183">
        <f t="shared" si="46"/>
        <v>11.985833430148549</v>
      </c>
      <c r="J183">
        <f t="shared" si="47"/>
        <v>5.8836479681243983</v>
      </c>
      <c r="K183">
        <f t="shared" si="47"/>
        <v>-10.442360346322673</v>
      </c>
      <c r="L183">
        <f t="shared" si="48"/>
        <v>-0.27702745802711631</v>
      </c>
      <c r="M183">
        <f t="shared" si="49"/>
        <v>-31.682328751445148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2.0625463384251295</v>
      </c>
      <c r="C184" s="9">
        <f t="shared" si="42"/>
        <v>0.99000000000000077</v>
      </c>
      <c r="D184" s="9">
        <f t="shared" si="53"/>
        <v>5.9277111013793879</v>
      </c>
      <c r="E184" s="9">
        <f t="shared" si="53"/>
        <v>6.7287303040078053</v>
      </c>
      <c r="F184" s="9">
        <f t="shared" si="44"/>
        <v>7.3336848304256952</v>
      </c>
      <c r="G184" s="10">
        <f t="shared" si="54"/>
        <v>8.6666666666666607</v>
      </c>
      <c r="H184" s="5">
        <f t="shared" si="54"/>
        <v>7.5</v>
      </c>
      <c r="I184">
        <f t="shared" si="46"/>
        <v>12.151001680238334</v>
      </c>
      <c r="J184">
        <f t="shared" si="47"/>
        <v>5.881985803376236</v>
      </c>
      <c r="K184">
        <f t="shared" si="47"/>
        <v>-10.632454318831343</v>
      </c>
      <c r="L184">
        <f t="shared" si="48"/>
        <v>-0.28076563615651773</v>
      </c>
      <c r="M184">
        <f t="shared" si="49"/>
        <v>-31.666479597788506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2.0978331994639361</v>
      </c>
      <c r="C185" s="9">
        <f t="shared" si="42"/>
        <v>0.99600000000000077</v>
      </c>
      <c r="D185" s="9">
        <f t="shared" si="53"/>
        <v>5.9629979624181946</v>
      </c>
      <c r="E185" s="9">
        <f t="shared" si="53"/>
        <v>6.6643655814620573</v>
      </c>
      <c r="F185" s="9">
        <f t="shared" si="44"/>
        <v>7.2790076408254807</v>
      </c>
      <c r="G185" s="10">
        <f t="shared" si="54"/>
        <v>8.6666666666666607</v>
      </c>
      <c r="H185" s="5">
        <f t="shared" si="54"/>
        <v>7.5</v>
      </c>
      <c r="I185">
        <f t="shared" si="46"/>
        <v>12.316794855148165</v>
      </c>
      <c r="J185">
        <f t="shared" si="47"/>
        <v>5.8803012095592972</v>
      </c>
      <c r="K185">
        <f t="shared" si="47"/>
        <v>-10.822453196418074</v>
      </c>
      <c r="L185">
        <f t="shared" si="48"/>
        <v>-0.28451500779451322</v>
      </c>
      <c r="M185">
        <f t="shared" si="49"/>
        <v>-31.650361797499585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2.1331098854511512</v>
      </c>
      <c r="C186" s="9">
        <f t="shared" si="42"/>
        <v>1.0020000000000007</v>
      </c>
      <c r="D186" s="9">
        <f t="shared" si="53"/>
        <v>5.9982746484054097</v>
      </c>
      <c r="E186" s="9">
        <f t="shared" si="53"/>
        <v>6.5988611557711936</v>
      </c>
      <c r="F186" s="9">
        <f t="shared" si="44"/>
        <v>7.2232863086823231</v>
      </c>
      <c r="G186" s="10">
        <f t="shared" si="54"/>
        <v>8.6666666666666607</v>
      </c>
      <c r="H186" s="5">
        <f t="shared" si="54"/>
        <v>7.5</v>
      </c>
      <c r="I186">
        <f t="shared" si="46"/>
        <v>12.483182268778004</v>
      </c>
      <c r="J186">
        <f t="shared" si="47"/>
        <v>5.8785941195125302</v>
      </c>
      <c r="K186">
        <f t="shared" si="47"/>
        <v>-11.012355367203071</v>
      </c>
      <c r="L186">
        <f t="shared" si="48"/>
        <v>-0.28827480478179618</v>
      </c>
      <c r="M186">
        <f t="shared" si="49"/>
        <v>-31.633975543620032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2.1683762612217401</v>
      </c>
      <c r="C187" s="9">
        <f t="shared" si="42"/>
        <v>1.0080000000000007</v>
      </c>
      <c r="D187" s="9">
        <f t="shared" si="53"/>
        <v>6.0335410241759986</v>
      </c>
      <c r="E187" s="9">
        <f t="shared" si="53"/>
        <v>6.5322176120081901</v>
      </c>
      <c r="F187" s="9">
        <f t="shared" si="44"/>
        <v>7.1665219705999634</v>
      </c>
      <c r="G187" s="10">
        <f t="shared" si="54"/>
        <v>8.6666666666666607</v>
      </c>
      <c r="H187" s="5">
        <f t="shared" si="54"/>
        <v>7.5</v>
      </c>
      <c r="I187">
        <f t="shared" si="46"/>
        <v>12.650134671513594</v>
      </c>
      <c r="J187">
        <f t="shared" si="47"/>
        <v>5.8768644706838398</v>
      </c>
      <c r="K187">
        <f t="shared" si="47"/>
        <v>-11.202159220464791</v>
      </c>
      <c r="L187">
        <f t="shared" si="48"/>
        <v>-0.2920442926785331</v>
      </c>
      <c r="M187">
        <f t="shared" si="49"/>
        <v>-31.617321063071536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2.2036321912485746</v>
      </c>
      <c r="C188" s="9">
        <f t="shared" si="42"/>
        <v>1.0140000000000007</v>
      </c>
      <c r="D188" s="9">
        <f t="shared" si="53"/>
        <v>6.068796954202833</v>
      </c>
      <c r="E188" s="9">
        <f t="shared" si="53"/>
        <v>6.4644355449062658</v>
      </c>
      <c r="F188" s="9">
        <f t="shared" si="44"/>
        <v>7.1087157797494216</v>
      </c>
      <c r="G188" s="10">
        <f t="shared" si="54"/>
        <v>8.6666666666666607</v>
      </c>
      <c r="H188" s="5">
        <f t="shared" si="54"/>
        <v>7.5</v>
      </c>
      <c r="I188">
        <f t="shared" si="46"/>
        <v>12.817624170527703</v>
      </c>
      <c r="J188">
        <f t="shared" si="47"/>
        <v>5.8751122049277686</v>
      </c>
      <c r="K188">
        <f t="shared" si="47"/>
        <v>-11.391863146843221</v>
      </c>
      <c r="L188">
        <f t="shared" si="48"/>
        <v>-0.29582276890613213</v>
      </c>
      <c r="M188">
        <f t="shared" si="49"/>
        <v>-31.600398614774996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2.2388775396683012</v>
      </c>
      <c r="C189" s="9">
        <f t="shared" si="42"/>
        <v>1.0200000000000007</v>
      </c>
      <c r="D189" s="9">
        <f t="shared" si="53"/>
        <v>6.1040423026225596</v>
      </c>
      <c r="E189" s="9">
        <f t="shared" si="53"/>
        <v>6.3955155588501409</v>
      </c>
      <c r="F189" s="9">
        <f t="shared" si="44"/>
        <v>7.0498689058678137</v>
      </c>
      <c r="G189" s="10">
        <f t="shared" si="54"/>
        <v>8.6666666666666607</v>
      </c>
      <c r="H189" s="5">
        <f t="shared" si="54"/>
        <v>7.5</v>
      </c>
      <c r="I189">
        <f t="shared" si="46"/>
        <v>12.985624154717069</v>
      </c>
      <c r="J189">
        <f t="shared" si="47"/>
        <v>5.8733372683143319</v>
      </c>
      <c r="K189">
        <f t="shared" si="47"/>
        <v>-11.581465538531871</v>
      </c>
      <c r="L189">
        <f t="shared" si="48"/>
        <v>-0.29960956099744951</v>
      </c>
      <c r="M189">
        <f t="shared" si="49"/>
        <v>-31.583208487919425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2.2741121703060894</v>
      </c>
      <c r="C190" s="9">
        <f t="shared" si="42"/>
        <v>1.0260000000000007</v>
      </c>
      <c r="D190" s="9">
        <f t="shared" si="53"/>
        <v>6.1392769332603478</v>
      </c>
      <c r="E190" s="9">
        <f t="shared" si="53"/>
        <v>6.3254582678661668</v>
      </c>
      <c r="F190" s="9">
        <f t="shared" si="44"/>
        <v>6.9899825352542146</v>
      </c>
      <c r="G190" s="10">
        <f t="shared" si="54"/>
        <v>8.6666666666666607</v>
      </c>
      <c r="H190" s="5">
        <f t="shared" si="54"/>
        <v>7.5</v>
      </c>
      <c r="I190">
        <f t="shared" si="46"/>
        <v>13.154109224026847</v>
      </c>
      <c r="J190">
        <f t="shared" si="47"/>
        <v>5.8715396109483473</v>
      </c>
      <c r="K190">
        <f t="shared" si="47"/>
        <v>-11.770964789459388</v>
      </c>
      <c r="L190">
        <f t="shared" si="48"/>
        <v>-0.30340402494961033</v>
      </c>
      <c r="M190">
        <f t="shared" si="49"/>
        <v>-31.565751000367467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2.30933594669933</v>
      </c>
      <c r="C191" s="9">
        <f t="shared" si="42"/>
        <v>1.0320000000000007</v>
      </c>
      <c r="D191" s="9">
        <f t="shared" si="53"/>
        <v>6.1745007096535884</v>
      </c>
      <c r="E191" s="9">
        <f t="shared" si="53"/>
        <v>6.2542642956114038</v>
      </c>
      <c r="F191" s="9">
        <f t="shared" si="44"/>
        <v>6.9290578707627342</v>
      </c>
      <c r="G191" s="10">
        <f t="shared" si="54"/>
        <v>8.6666666666666607</v>
      </c>
      <c r="H191" s="5">
        <f t="shared" si="54"/>
        <v>7.5</v>
      </c>
      <c r="I191">
        <f t="shared" si="46"/>
        <v>13.323055122921572</v>
      </c>
      <c r="J191">
        <f t="shared" si="47"/>
        <v>5.8697191867986493</v>
      </c>
      <c r="K191">
        <f t="shared" si="47"/>
        <v>-11.960359295461593</v>
      </c>
      <c r="L191">
        <f t="shared" si="48"/>
        <v>-0.30720554367379171</v>
      </c>
      <c r="M191">
        <f t="shared" si="49"/>
        <v>-31.548026497185784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2.344548732120336</v>
      </c>
      <c r="C192" s="9">
        <f t="shared" si="42"/>
        <v>1.0380000000000007</v>
      </c>
      <c r="D192" s="9">
        <f t="shared" si="53"/>
        <v>6.2097134950745945</v>
      </c>
      <c r="E192" s="9">
        <f t="shared" si="53"/>
        <v>6.1819342753616846</v>
      </c>
      <c r="F192" s="9">
        <f t="shared" si="44"/>
        <v>6.867096131792839</v>
      </c>
      <c r="G192" s="10">
        <f t="shared" si="54"/>
        <v>8.6666666666666607</v>
      </c>
      <c r="H192" s="5">
        <f t="shared" si="54"/>
        <v>7.5</v>
      </c>
      <c r="I192">
        <f t="shared" si="46"/>
        <v>13.492438677770149</v>
      </c>
      <c r="J192">
        <f t="shared" si="47"/>
        <v>5.8678759535366067</v>
      </c>
      <c r="K192">
        <f t="shared" si="47"/>
        <v>-12.149647454444708</v>
      </c>
      <c r="L192">
        <f t="shared" si="48"/>
        <v>-0.31101352553651646</v>
      </c>
      <c r="M192">
        <f t="shared" si="49"/>
        <v>-31.530035349289353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2.379750389598096</v>
      </c>
      <c r="C193" s="9">
        <f t="shared" si="42"/>
        <v>1.0440000000000007</v>
      </c>
      <c r="D193" s="9">
        <f t="shared" si="53"/>
        <v>6.2449151525523545</v>
      </c>
      <c r="E193" s="9">
        <f t="shared" si="53"/>
        <v>6.1084688499987294</v>
      </c>
      <c r="F193" s="9">
        <f t="shared" si="44"/>
        <v>6.8040985542771546</v>
      </c>
      <c r="G193" s="10">
        <f t="shared" si="54"/>
        <v>8.6666666666666607</v>
      </c>
      <c r="H193" s="5">
        <f t="shared" si="54"/>
        <v>7.5</v>
      </c>
      <c r="I193">
        <f t="shared" si="46"/>
        <v>13.662237737921386</v>
      </c>
      <c r="J193">
        <f t="shared" si="47"/>
        <v>5.8660098723833878</v>
      </c>
      <c r="K193">
        <f t="shared" si="47"/>
        <v>-12.338827666540444</v>
      </c>
      <c r="L193">
        <f t="shared" si="48"/>
        <v>-0.31482740298721967</v>
      </c>
      <c r="M193">
        <f t="shared" si="49"/>
        <v>-31.511777952189934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2.4149407819391429</v>
      </c>
      <c r="C194" s="9">
        <f t="shared" si="42"/>
        <v>1.0500000000000007</v>
      </c>
      <c r="D194" s="9">
        <f t="shared" si="53"/>
        <v>6.2801055448934013</v>
      </c>
      <c r="E194" s="9">
        <f t="shared" si="53"/>
        <v>6.0338686719963475</v>
      </c>
      <c r="F194" s="9">
        <f t="shared" si="44"/>
        <v>6.7400663906667591</v>
      </c>
      <c r="G194" s="10">
        <f t="shared" si="54"/>
        <v>8.6666666666666607</v>
      </c>
      <c r="H194" s="5">
        <f t="shared" si="54"/>
        <v>7.5</v>
      </c>
      <c r="I194">
        <f t="shared" si="46"/>
        <v>13.832431120256173</v>
      </c>
      <c r="J194">
        <f t="shared" si="47"/>
        <v>5.8641209079654644</v>
      </c>
      <c r="K194">
        <f t="shared" si="47"/>
        <v>-12.527898334253583</v>
      </c>
      <c r="L194">
        <f t="shared" si="48"/>
        <v>-0.3186466312670766</v>
      </c>
      <c r="M194">
        <f t="shared" si="49"/>
        <v>-31.49325472483968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2.4501197717475729</v>
      </c>
      <c r="C195" s="9">
        <f t="shared" si="42"/>
        <v>1.0560000000000007</v>
      </c>
      <c r="D195" s="9">
        <f t="shared" si="53"/>
        <v>6.3152845347018314</v>
      </c>
      <c r="E195" s="9">
        <f t="shared" si="53"/>
        <v>5.9581344034057793</v>
      </c>
      <c r="F195" s="9">
        <f t="shared" si="44"/>
        <v>6.675000909914119</v>
      </c>
      <c r="G195" s="10">
        <f t="shared" si="54"/>
        <v>8.6666666666666607</v>
      </c>
      <c r="H195" s="5">
        <f t="shared" si="54"/>
        <v>7.5</v>
      </c>
      <c r="I195">
        <f t="shared" si="46"/>
        <v>14.002998557012287</v>
      </c>
      <c r="J195">
        <f t="shared" si="47"/>
        <v>5.8622090281778618</v>
      </c>
      <c r="K195">
        <f t="shared" si="47"/>
        <v>-12.716857862602621</v>
      </c>
      <c r="L195">
        <f t="shared" si="48"/>
        <v>-0.32247068719431027</v>
      </c>
      <c r="M195">
        <f t="shared" si="49"/>
        <v>-31.474466108561728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2.4852872214442709</v>
      </c>
      <c r="C196" s="9">
        <f t="shared" si="42"/>
        <v>1.0620000000000007</v>
      </c>
      <c r="D196" s="9">
        <f t="shared" si="53"/>
        <v>6.3504519843985294</v>
      </c>
      <c r="E196" s="9">
        <f t="shared" si="53"/>
        <v>5.8812667158402094</v>
      </c>
      <c r="F196" s="9">
        <f t="shared" si="44"/>
        <v>6.6089033974537417</v>
      </c>
      <c r="G196" s="10">
        <f t="shared" si="54"/>
        <v>8.6666666666666607</v>
      </c>
      <c r="H196" s="5">
        <f t="shared" si="54"/>
        <v>7.5</v>
      </c>
      <c r="I196">
        <f t="shared" si="46"/>
        <v>14.173920646687673</v>
      </c>
      <c r="J196">
        <f t="shared" si="47"/>
        <v>5.8602742040546962</v>
      </c>
      <c r="K196">
        <f t="shared" si="47"/>
        <v>-12.905704659253992</v>
      </c>
      <c r="L196">
        <f t="shared" si="48"/>
        <v>-0.32629906802143366</v>
      </c>
      <c r="M196">
        <f t="shared" si="49"/>
        <v>-31.455412566060339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2.5204429932853745</v>
      </c>
      <c r="C197" s="9">
        <f t="shared" si="42"/>
        <v>1.0680000000000007</v>
      </c>
      <c r="D197" s="9">
        <f t="shared" ref="D197:E212" si="55">D196+$C$7*(J196+J197)/2</f>
        <v>6.3856077562396329</v>
      </c>
      <c r="E197" s="9">
        <f t="shared" si="55"/>
        <v>5.8032662904584962</v>
      </c>
      <c r="F197" s="9">
        <f t="shared" si="44"/>
        <v>6.5417751551806242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14.345178807837998</v>
      </c>
      <c r="J197">
        <f t="shared" si="47"/>
        <v>5.8583164096465676</v>
      </c>
      <c r="K197">
        <f t="shared" si="47"/>
        <v>-13.094437134650354</v>
      </c>
      <c r="L197">
        <f t="shared" si="48"/>
        <v>-0.33013129036011141</v>
      </c>
      <c r="M197">
        <f t="shared" si="49"/>
        <v>-31.436094580503841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2.5555869493800274</v>
      </c>
      <c r="C198" s="9">
        <f t="shared" si="42"/>
        <v>1.0740000000000007</v>
      </c>
      <c r="D198" s="9">
        <f t="shared" si="55"/>
        <v>6.4207517123342859</v>
      </c>
      <c r="E198" s="9">
        <f t="shared" si="55"/>
        <v>5.7241338179481449</v>
      </c>
      <c r="F198" s="9">
        <f t="shared" si="44"/>
        <v>6.473617501426653</v>
      </c>
      <c r="G198" s="10">
        <f t="shared" si="56"/>
        <v>8.6666666666666607</v>
      </c>
      <c r="H198" s="5">
        <f t="shared" si="56"/>
        <v>7.5</v>
      </c>
      <c r="I198">
        <f t="shared" si="46"/>
        <v>14.516755235593996</v>
      </c>
      <c r="J198">
        <f t="shared" si="47"/>
        <v>5.8563356219044067</v>
      </c>
      <c r="K198">
        <f t="shared" si="47"/>
        <v>-13.283053702133378</v>
      </c>
      <c r="L198">
        <f t="shared" si="48"/>
        <v>-0.33396688916955691</v>
      </c>
      <c r="M198">
        <f t="shared" si="49"/>
        <v>-31.416512654674136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2.5907189517074491</v>
      </c>
      <c r="C199" s="9">
        <f t="shared" si="42"/>
        <v>1.0800000000000007</v>
      </c>
      <c r="D199" s="9">
        <f t="shared" si="55"/>
        <v>6.4558837146617076</v>
      </c>
      <c r="E199" s="9">
        <f t="shared" si="55"/>
        <v>5.6438699985075607</v>
      </c>
      <c r="F199" s="9">
        <f t="shared" si="44"/>
        <v>6.404431770934889</v>
      </c>
      <c r="G199" s="10">
        <f t="shared" si="56"/>
        <v>8.6666666666666607</v>
      </c>
      <c r="H199" s="5">
        <f t="shared" si="56"/>
        <v>7.5</v>
      </c>
      <c r="I199">
        <f t="shared" si="46"/>
        <v>14.688632860733694</v>
      </c>
      <c r="J199">
        <f t="shared" si="47"/>
        <v>5.8543318205693895</v>
      </c>
      <c r="K199">
        <f t="shared" si="47"/>
        <v>-13.471552778061422</v>
      </c>
      <c r="L199">
        <f t="shared" si="48"/>
        <v>-0.33780541680460363</v>
      </c>
      <c r="M199">
        <f t="shared" si="49"/>
        <v>-31.396667310177225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2.6258388621333633</v>
      </c>
      <c r="C200" s="9">
        <f t="shared" si="42"/>
        <v>1.0860000000000007</v>
      </c>
      <c r="D200" s="9">
        <f t="shared" si="55"/>
        <v>6.4910036250876217</v>
      </c>
      <c r="E200" s="9">
        <f t="shared" si="55"/>
        <v>5.5624755418276086</v>
      </c>
      <c r="F200" s="9">
        <f t="shared" si="44"/>
        <v>6.3342193148320023</v>
      </c>
      <c r="G200" s="10">
        <f t="shared" si="56"/>
        <v>8.6666666666666607</v>
      </c>
      <c r="H200" s="5">
        <f t="shared" si="56"/>
        <v>7.5</v>
      </c>
      <c r="I200">
        <f t="shared" si="46"/>
        <v>14.860795311153867</v>
      </c>
      <c r="J200">
        <f t="shared" si="47"/>
        <v>5.8523049880685623</v>
      </c>
      <c r="K200">
        <f t="shared" si="47"/>
        <v>-13.659932781922485</v>
      </c>
      <c r="L200">
        <f t="shared" si="48"/>
        <v>-0.34164644211980844</v>
      </c>
      <c r="M200">
        <f t="shared" si="49"/>
        <v>-31.376559086709566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2.6609465424258167</v>
      </c>
      <c r="C201" s="9">
        <f t="shared" si="42"/>
        <v>1.0920000000000007</v>
      </c>
      <c r="D201" s="9">
        <f t="shared" si="55"/>
        <v>6.5261113053800752</v>
      </c>
      <c r="E201" s="9">
        <f t="shared" si="55"/>
        <v>5.479951167072513</v>
      </c>
      <c r="F201" s="9">
        <f t="shared" si="44"/>
        <v>6.2629815005987277</v>
      </c>
      <c r="G201" s="10">
        <f t="shared" si="56"/>
        <v>8.6666666666666607</v>
      </c>
      <c r="H201" s="5">
        <f t="shared" si="56"/>
        <v>7.5</v>
      </c>
      <c r="I201">
        <f t="shared" si="46"/>
        <v>15.033226875593968</v>
      </c>
      <c r="J201">
        <f t="shared" si="47"/>
        <v>5.8502551094158433</v>
      </c>
      <c r="K201">
        <f t="shared" si="47"/>
        <v>-13.848192136442742</v>
      </c>
      <c r="L201">
        <f t="shared" si="48"/>
        <v>-0.34548954962615175</v>
      </c>
      <c r="M201">
        <f t="shared" si="49"/>
        <v>-31.356188541375634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2.6960418542704185</v>
      </c>
      <c r="C202" s="9">
        <f t="shared" si="42"/>
        <v>1.0980000000000008</v>
      </c>
      <c r="D202" s="9">
        <f t="shared" si="55"/>
        <v>6.561206617224677</v>
      </c>
      <c r="E202" s="9">
        <f t="shared" si="55"/>
        <v>5.3962976028601117</v>
      </c>
      <c r="F202" s="9">
        <f t="shared" si="44"/>
        <v>6.1907197120385939</v>
      </c>
      <c r="G202" s="10">
        <f t="shared" si="56"/>
        <v>8.6666666666666607</v>
      </c>
      <c r="H202" s="5">
        <f t="shared" si="56"/>
        <v>7.5</v>
      </c>
      <c r="I202">
        <f t="shared" si="46"/>
        <v>15.205912469474454</v>
      </c>
      <c r="J202">
        <f t="shared" si="47"/>
        <v>5.8481821721180864</v>
      </c>
      <c r="K202">
        <f t="shared" si="47"/>
        <v>-14.036329267690997</v>
      </c>
      <c r="L202">
        <f t="shared" si="48"/>
        <v>-0.34933433869710512</v>
      </c>
      <c r="M202">
        <f t="shared" si="49"/>
        <v>-31.335556248052416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2.7311246592850309</v>
      </c>
      <c r="C203" s="9">
        <f t="shared" si="42"/>
        <v>1.1040000000000008</v>
      </c>
      <c r="D203" s="9">
        <f t="shared" si="55"/>
        <v>6.5962894222392894</v>
      </c>
      <c r="E203" s="9">
        <f t="shared" si="55"/>
        <v>5.3115155872415007</v>
      </c>
      <c r="F203" s="9">
        <f t="shared" si="44"/>
        <v>6.117435349244805</v>
      </c>
      <c r="G203" s="10">
        <f t="shared" si="56"/>
        <v>8.6666666666666607</v>
      </c>
      <c r="H203" s="5">
        <f t="shared" si="56"/>
        <v>7.5</v>
      </c>
      <c r="I203">
        <f t="shared" si="46"/>
        <v>15.378837602719535</v>
      </c>
      <c r="J203">
        <f t="shared" si="47"/>
        <v>5.8460861660859038</v>
      </c>
      <c r="K203">
        <f t="shared" si="47"/>
        <v>-14.224342605179311</v>
      </c>
      <c r="L203">
        <f t="shared" si="48"/>
        <v>-0.35318042282102341</v>
      </c>
      <c r="M203">
        <f t="shared" si="49"/>
        <v>-31.314662796796945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2.7661948190339358</v>
      </c>
      <c r="C204" s="9">
        <f t="shared" si="42"/>
        <v>1.1100000000000008</v>
      </c>
      <c r="D204" s="9">
        <f t="shared" si="55"/>
        <v>6.6313595819881943</v>
      </c>
      <c r="E204" s="9">
        <f t="shared" si="55"/>
        <v>5.2256058676800823</v>
      </c>
      <c r="F204" s="9">
        <f t="shared" si="44"/>
        <v>6.0431298285655162</v>
      </c>
      <c r="G204" s="10">
        <f t="shared" si="56"/>
        <v>8.6666666666666607</v>
      </c>
      <c r="H204" s="5">
        <f t="shared" si="56"/>
        <v>7.5</v>
      </c>
      <c r="I204">
        <f t="shared" si="46"/>
        <v>15.551988349442322</v>
      </c>
      <c r="J204">
        <f t="shared" si="47"/>
        <v>5.8439670835489776</v>
      </c>
      <c r="K204">
        <f t="shared" si="47"/>
        <v>-14.412230581960094</v>
      </c>
      <c r="L204">
        <f t="shared" si="48"/>
        <v>-0.35702742889700934</v>
      </c>
      <c r="M204">
        <f t="shared" si="49"/>
        <v>-31.293508793293334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2.8012521950415095</v>
      </c>
      <c r="C205" s="9">
        <f t="shared" si="42"/>
        <v>1.1160000000000008</v>
      </c>
      <c r="D205" s="9">
        <f t="shared" si="55"/>
        <v>6.6664169579957679</v>
      </c>
      <c r="E205" s="9">
        <f t="shared" si="55"/>
        <v>5.1385692010300428</v>
      </c>
      <c r="F205" s="9">
        <f t="shared" si="44"/>
        <v>5.9678045825674149</v>
      </c>
      <c r="G205" s="10">
        <f t="shared" si="56"/>
        <v>8.6666666666666607</v>
      </c>
      <c r="H205" s="5">
        <f t="shared" si="56"/>
        <v>7.5</v>
      </c>
      <c r="I205">
        <f t="shared" si="46"/>
        <v>15.725351319377699</v>
      </c>
      <c r="J205">
        <f t="shared" si="47"/>
        <v>5.841824918975596</v>
      </c>
      <c r="K205">
        <f t="shared" si="47"/>
        <v>-14.599991634719853</v>
      </c>
      <c r="L205">
        <f t="shared" si="48"/>
        <v>-0.36087499657156691</v>
      </c>
      <c r="M205">
        <f t="shared" si="49"/>
        <v>-31.272094858336093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2.8362966488054249</v>
      </c>
      <c r="C206" s="9">
        <f t="shared" si="42"/>
        <v>1.1220000000000008</v>
      </c>
      <c r="D206" s="9">
        <f t="shared" si="55"/>
        <v>6.7014614117596834</v>
      </c>
      <c r="E206" s="9">
        <f t="shared" si="55"/>
        <v>5.0504063535142736</v>
      </c>
      <c r="F206" s="9">
        <f t="shared" si="44"/>
        <v>5.8914610599977246</v>
      </c>
      <c r="G206" s="10">
        <f t="shared" si="56"/>
        <v>8.6666666666666607</v>
      </c>
      <c r="H206" s="5">
        <f t="shared" si="56"/>
        <v>7.5</v>
      </c>
      <c r="I206">
        <f t="shared" si="46"/>
        <v>15.898913630955368</v>
      </c>
      <c r="J206">
        <f t="shared" si="47"/>
        <v>5.8396596689961662</v>
      </c>
      <c r="K206">
        <f t="shared" si="47"/>
        <v>-14.78762420386987</v>
      </c>
      <c r="L206">
        <f t="shared" si="48"/>
        <v>-0.36472277761352823</v>
      </c>
      <c r="M206">
        <f t="shared" si="49"/>
        <v>-31.250421627346721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2.8713280418094045</v>
      </c>
      <c r="C207" s="9">
        <f t="shared" si="42"/>
        <v>1.1280000000000008</v>
      </c>
      <c r="D207" s="9">
        <f t="shared" si="55"/>
        <v>6.736492804763663</v>
      </c>
      <c r="E207" s="9">
        <f t="shared" si="55"/>
        <v>4.9611181007017624</v>
      </c>
      <c r="F207" s="9">
        <f t="shared" si="44"/>
        <v>5.8141007257446775</v>
      </c>
      <c r="G207" s="10">
        <f t="shared" si="56"/>
        <v>8.6666666666666607</v>
      </c>
      <c r="H207" s="5">
        <f t="shared" si="56"/>
        <v>7.5</v>
      </c>
      <c r="I207">
        <f t="shared" si="46"/>
        <v>16.07266288591217</v>
      </c>
      <c r="J207">
        <f t="shared" si="47"/>
        <v>5.8374713323304848</v>
      </c>
      <c r="K207">
        <f t="shared" si="47"/>
        <v>-14.97512673363395</v>
      </c>
      <c r="L207">
        <f t="shared" si="48"/>
        <v>-0.36857043532489586</v>
      </c>
      <c r="M207">
        <f t="shared" si="49"/>
        <v>-31.228489749920971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2.9063462355355516</v>
      </c>
      <c r="C208" s="9">
        <f t="shared" si="42"/>
        <v>1.1340000000000008</v>
      </c>
      <c r="D208" s="9">
        <f t="shared" si="55"/>
        <v>6.7715109984898101</v>
      </c>
      <c r="E208" s="9">
        <f t="shared" si="55"/>
        <v>4.8707052274844598</v>
      </c>
      <c r="F208" s="9">
        <f t="shared" si="44"/>
        <v>5.7357250607965016</v>
      </c>
      <c r="G208" s="10">
        <f t="shared" si="56"/>
        <v>8.6666666666666607</v>
      </c>
      <c r="H208" s="5">
        <f t="shared" si="56"/>
        <v>7.5</v>
      </c>
      <c r="I208">
        <f t="shared" si="46"/>
        <v>16.246587145349064</v>
      </c>
      <c r="J208">
        <f t="shared" si="47"/>
        <v>5.8352599097185358</v>
      </c>
      <c r="K208">
        <f t="shared" si="47"/>
        <v>-15.162497672133476</v>
      </c>
      <c r="L208">
        <f t="shared" si="48"/>
        <v>-0.37241764398538646</v>
      </c>
      <c r="M208">
        <f t="shared" si="49"/>
        <v>-31.2062998894042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2.9413510914762715</v>
      </c>
      <c r="C209" s="9">
        <f t="shared" si="42"/>
        <v>1.1400000000000008</v>
      </c>
      <c r="D209" s="9">
        <f t="shared" si="55"/>
        <v>6.80651585443053</v>
      </c>
      <c r="E209" s="9">
        <f t="shared" si="55"/>
        <v>4.77916852805365</v>
      </c>
      <c r="F209" s="9">
        <f t="shared" si="44"/>
        <v>5.6563355621989446</v>
      </c>
      <c r="G209" s="10">
        <f t="shared" si="56"/>
        <v>8.6666666666666607</v>
      </c>
      <c r="H209" s="5">
        <f t="shared" si="56"/>
        <v>7.5</v>
      </c>
      <c r="I209">
        <f t="shared" si="46"/>
        <v>16.420674907144186</v>
      </c>
      <c r="J209">
        <f t="shared" si="47"/>
        <v>5.8330254038546236</v>
      </c>
      <c r="K209">
        <f t="shared" si="47"/>
        <v>-15.349735471469902</v>
      </c>
      <c r="L209">
        <f t="shared" si="48"/>
        <v>-0.37626408832860553</v>
      </c>
      <c r="M209">
        <f t="shared" si="49"/>
        <v>-31.183852722492649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2.9763424711458097</v>
      </c>
      <c r="C210" s="9">
        <f t="shared" si="42"/>
        <v>1.1460000000000008</v>
      </c>
      <c r="D210" s="9">
        <f t="shared" si="55"/>
        <v>6.8415072341000682</v>
      </c>
      <c r="E210" s="9">
        <f t="shared" si="55"/>
        <v>4.6865088058758255</v>
      </c>
      <c r="F210" s="9">
        <f t="shared" si="44"/>
        <v>5.5759337430114053</v>
      </c>
      <c r="G210" s="10">
        <f t="shared" si="56"/>
        <v>8.6666666666666607</v>
      </c>
      <c r="H210" s="5">
        <f t="shared" si="56"/>
        <v>7.5</v>
      </c>
      <c r="I210">
        <f t="shared" si="46"/>
        <v>16.594915084638849</v>
      </c>
      <c r="J210">
        <f t="shared" si="47"/>
        <v>5.8307678193246524</v>
      </c>
      <c r="K210">
        <f t="shared" si="47"/>
        <v>-15.536838587804858</v>
      </c>
      <c r="L210">
        <f t="shared" si="48"/>
        <v>-0.38010946304791032</v>
      </c>
      <c r="M210">
        <f t="shared" si="49"/>
        <v>-31.161148938858521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3.0113202360914229</v>
      </c>
      <c r="C211" s="9">
        <f t="shared" si="42"/>
        <v>1.1520000000000008</v>
      </c>
      <c r="D211" s="9">
        <f t="shared" si="55"/>
        <v>6.8764849990456813</v>
      </c>
      <c r="E211" s="9">
        <f t="shared" si="55"/>
        <v>4.5927268736680968</v>
      </c>
      <c r="F211" s="9">
        <f t="shared" si="44"/>
        <v>5.4945211322617036</v>
      </c>
      <c r="G211" s="10">
        <f t="shared" si="56"/>
        <v>8.6666666666666607</v>
      </c>
      <c r="H211" s="5">
        <f t="shared" si="56"/>
        <v>7.5</v>
      </c>
      <c r="I211">
        <f t="shared" si="46"/>
        <v>16.769296986518778</v>
      </c>
      <c r="J211">
        <f t="shared" si="47"/>
        <v>5.8284871625463648</v>
      </c>
      <c r="K211">
        <f t="shared" si="47"/>
        <v>-15.72380548143801</v>
      </c>
      <c r="L211">
        <f t="shared" si="48"/>
        <v>-0.38395347233014337</v>
      </c>
      <c r="M211">
        <f t="shared" si="49"/>
        <v>-31.138189240797036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3.0462842479041989</v>
      </c>
      <c r="C212" s="9">
        <f t="shared" si="42"/>
        <v>1.1580000000000008</v>
      </c>
      <c r="D212" s="9">
        <f t="shared" si="55"/>
        <v>6.9114490108584574</v>
      </c>
      <c r="E212" s="9">
        <f t="shared" si="55"/>
        <v>4.4978235533731343</v>
      </c>
      <c r="F212" s="9">
        <f t="shared" si="44"/>
        <v>5.4120992748995329</v>
      </c>
      <c r="G212" s="10">
        <f t="shared" si="56"/>
        <v>8.6666666666666607</v>
      </c>
      <c r="H212" s="5">
        <f t="shared" si="56"/>
        <v>7.5</v>
      </c>
      <c r="I212">
        <f t="shared" si="46"/>
        <v>16.943810297817684</v>
      </c>
      <c r="J212">
        <f t="shared" si="47"/>
        <v>5.8261834417123843</v>
      </c>
      <c r="K212">
        <f t="shared" si="47"/>
        <v>-15.910634616882792</v>
      </c>
      <c r="L212">
        <f t="shared" si="48"/>
        <v>-0.38779582941553398</v>
      </c>
      <c r="M212">
        <f t="shared" si="49"/>
        <v>-31.114974342893653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3.0812343682295436</v>
      </c>
      <c r="C213" s="9">
        <f t="shared" ref="C213:C276" si="61">C212+_dt</f>
        <v>1.1640000000000008</v>
      </c>
      <c r="D213" s="9">
        <f t="shared" ref="D213:E228" si="62">D212+$C$7*(J212+J213)/2</f>
        <v>6.946399131183802</v>
      </c>
      <c r="E213" s="9">
        <f t="shared" si="62"/>
        <v>4.4017996761336651</v>
      </c>
      <c r="F213" s="9">
        <f t="shared" ref="F213:F276" si="63">$O$1*D213^2+$O$2*D213+$O$3</f>
        <v>5.3286697317485947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17.118445061974981</v>
      </c>
      <c r="J213">
        <f t="shared" ref="J213:K276" si="66">J212+L212*$C$7</f>
        <v>5.8238566667358915</v>
      </c>
      <c r="K213">
        <f t="shared" si="66"/>
        <v>-16.097324462940154</v>
      </c>
      <c r="L213">
        <f t="shared" ref="L213:L276" si="67">-$C$15*I213*J213</f>
        <v>-0.3916362561821719</v>
      </c>
      <c r="M213">
        <f t="shared" ref="M213:M276" si="68">-$C$6-$C$15*I213*K213</f>
        <v>-31.091504971709931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3.1161704587773476</v>
      </c>
      <c r="C214" s="9">
        <f t="shared" si="61"/>
        <v>1.1700000000000008</v>
      </c>
      <c r="D214" s="9">
        <f t="shared" si="62"/>
        <v>6.981335221731606</v>
      </c>
      <c r="E214" s="9">
        <f t="shared" si="62"/>
        <v>4.3046560822665336</v>
      </c>
      <c r="F214" s="9">
        <f t="shared" si="63"/>
        <v>5.2442340794575211</v>
      </c>
      <c r="G214" s="10">
        <f t="shared" si="64"/>
        <v>8.6666666666666607</v>
      </c>
      <c r="H214" s="5">
        <f t="shared" si="64"/>
        <v>7.5</v>
      </c>
      <c r="I214">
        <f t="shared" si="65"/>
        <v>17.293191663883782</v>
      </c>
      <c r="J214">
        <f t="shared" si="66"/>
        <v>5.8215068491987987</v>
      </c>
      <c r="K214">
        <f t="shared" si="66"/>
        <v>-16.283873492770415</v>
      </c>
      <c r="L214">
        <f t="shared" si="67"/>
        <v>-0.39547448275356367</v>
      </c>
      <c r="M214">
        <f t="shared" si="68"/>
        <v>-31.06778186548657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3.1510923813318512</v>
      </c>
      <c r="C215" s="9">
        <f t="shared" si="61"/>
        <v>1.1760000000000008</v>
      </c>
      <c r="D215" s="9">
        <f t="shared" si="62"/>
        <v>7.0162571442861097</v>
      </c>
      <c r="E215" s="9">
        <f t="shared" si="62"/>
        <v>4.206393621236332</v>
      </c>
      <c r="F215" s="9">
        <f t="shared" si="63"/>
        <v>5.158793910449547</v>
      </c>
      <c r="G215" s="10">
        <f t="shared" si="64"/>
        <v>8.6666666666666607</v>
      </c>
      <c r="H215" s="5">
        <f t="shared" si="64"/>
        <v>7.5</v>
      </c>
      <c r="I215">
        <f t="shared" si="65"/>
        <v>17.468040813869361</v>
      </c>
      <c r="J215">
        <f t="shared" si="66"/>
        <v>5.8191340023022775</v>
      </c>
      <c r="K215">
        <f t="shared" si="66"/>
        <v>-16.470280183963332</v>
      </c>
      <c r="L215">
        <f t="shared" si="67"/>
        <v>-0.39931024712787055</v>
      </c>
      <c r="M215">
        <f t="shared" si="68"/>
        <v>-31.043805773862289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3.185999997761217</v>
      </c>
      <c r="C216" s="9">
        <f t="shared" si="61"/>
        <v>1.1820000000000008</v>
      </c>
      <c r="D216" s="9">
        <f t="shared" si="62"/>
        <v>7.0511647607154755</v>
      </c>
      <c r="E216" s="9">
        <f t="shared" si="62"/>
        <v>4.1070131516286228</v>
      </c>
      <c r="F216" s="9">
        <f t="shared" si="63"/>
        <v>5.0723508328709963</v>
      </c>
      <c r="G216" s="10">
        <f t="shared" si="64"/>
        <v>8.6666666666666607</v>
      </c>
      <c r="H216" s="5">
        <f t="shared" si="64"/>
        <v>7.5</v>
      </c>
      <c r="I216">
        <f t="shared" si="65"/>
        <v>17.642983532542154</v>
      </c>
      <c r="J216">
        <f t="shared" si="66"/>
        <v>5.8167381408195107</v>
      </c>
      <c r="K216">
        <f t="shared" si="66"/>
        <v>-16.656543018606506</v>
      </c>
      <c r="L216">
        <f t="shared" si="67"/>
        <v>-0.40314329482752398</v>
      </c>
      <c r="M216">
        <f t="shared" si="68"/>
        <v>-31.019577457607305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3.2208931700268271</v>
      </c>
      <c r="C217" s="9">
        <f t="shared" si="61"/>
        <v>1.1880000000000008</v>
      </c>
      <c r="D217" s="9">
        <f t="shared" si="62"/>
        <v>7.0860579329810855</v>
      </c>
      <c r="E217" s="9">
        <f t="shared" si="62"/>
        <v>4.0065155411227469</v>
      </c>
      <c r="F217" s="9">
        <f t="shared" si="63"/>
        <v>4.9849064705386477</v>
      </c>
      <c r="G217" s="10">
        <f t="shared" si="64"/>
        <v>8.6666666666666607</v>
      </c>
      <c r="H217" s="5">
        <f t="shared" si="64"/>
        <v>7.5</v>
      </c>
      <c r="I217">
        <f t="shared" si="65"/>
        <v>17.818011136472784</v>
      </c>
      <c r="J217">
        <f t="shared" si="66"/>
        <v>5.8143192810505457</v>
      </c>
      <c r="K217">
        <f t="shared" si="66"/>
        <v>-16.842660483352148</v>
      </c>
      <c r="L217">
        <f t="shared" si="67"/>
        <v>-0.40697337856798993</v>
      </c>
      <c r="M217">
        <f t="shared" si="68"/>
        <v>-30.99509768837034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3.255771760192316</v>
      </c>
      <c r="C218" s="9">
        <f t="shared" si="61"/>
        <v>1.1940000000000008</v>
      </c>
      <c r="D218" s="9">
        <f t="shared" si="62"/>
        <v>7.1209365231465744</v>
      </c>
      <c r="E218" s="9">
        <f t="shared" si="62"/>
        <v>3.9049016664642435</v>
      </c>
      <c r="F218" s="9">
        <f t="shared" si="63"/>
        <v>4.8964624628859115</v>
      </c>
      <c r="G218" s="10">
        <f t="shared" si="64"/>
        <v>8.6666666666666607</v>
      </c>
      <c r="H218" s="5">
        <f t="shared" si="64"/>
        <v>7.5</v>
      </c>
      <c r="I218">
        <f t="shared" si="65"/>
        <v>17.993115224640164</v>
      </c>
      <c r="J218">
        <f t="shared" si="66"/>
        <v>5.8118774407791376</v>
      </c>
      <c r="K218">
        <f t="shared" si="66"/>
        <v>-17.028631069482369</v>
      </c>
      <c r="L218">
        <f t="shared" si="67"/>
        <v>-0.41080025794453923</v>
      </c>
      <c r="M218">
        <f t="shared" si="68"/>
        <v>-30.970367248438059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3.2906356304323476</v>
      </c>
      <c r="C219" s="9">
        <f t="shared" si="61"/>
        <v>1.2000000000000008</v>
      </c>
      <c r="D219" s="9">
        <f t="shared" si="62"/>
        <v>7.1558003933866061</v>
      </c>
      <c r="E219" s="9">
        <f t="shared" si="62"/>
        <v>3.8021724134368773</v>
      </c>
      <c r="F219" s="9">
        <f t="shared" si="63"/>
        <v>4.8070204649079686</v>
      </c>
      <c r="G219" s="10">
        <f t="shared" si="64"/>
        <v>8.6666666666666607</v>
      </c>
      <c r="H219" s="5">
        <f t="shared" si="64"/>
        <v>7.5</v>
      </c>
      <c r="I219">
        <f t="shared" si="65"/>
        <v>18.168287665606602</v>
      </c>
      <c r="J219">
        <f t="shared" si="66"/>
        <v>5.8094126392314704</v>
      </c>
      <c r="K219">
        <f t="shared" si="66"/>
        <v>-17.214453272972996</v>
      </c>
      <c r="L219">
        <f t="shared" si="67"/>
        <v>-0.41462369913594765</v>
      </c>
      <c r="M219">
        <f t="shared" si="68"/>
        <v>-30.945386930506075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3.3254846430411518</v>
      </c>
      <c r="C220" s="9">
        <f t="shared" si="61"/>
        <v>1.2060000000000008</v>
      </c>
      <c r="D220" s="9">
        <f t="shared" si="62"/>
        <v>7.1906494059954102</v>
      </c>
      <c r="E220" s="9">
        <f t="shared" si="62"/>
        <v>3.69832867683429</v>
      </c>
      <c r="F220" s="9">
        <f t="shared" si="63"/>
        <v>4.7165821471057798</v>
      </c>
      <c r="G220" s="10">
        <f t="shared" si="64"/>
        <v>8.6666666666666607</v>
      </c>
      <c r="H220" s="5">
        <f t="shared" si="64"/>
        <v>7.5</v>
      </c>
      <c r="I220">
        <f t="shared" si="65"/>
        <v>18.343520585376954</v>
      </c>
      <c r="J220">
        <f t="shared" si="66"/>
        <v>5.8069248970366552</v>
      </c>
      <c r="K220">
        <f t="shared" si="66"/>
        <v>-17.400125594556034</v>
      </c>
      <c r="L220">
        <f t="shared" si="67"/>
        <v>-0.41844347462412146</v>
      </c>
      <c r="M220">
        <f t="shared" si="68"/>
        <v>-30.92015753746054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3.3603186604408282</v>
      </c>
      <c r="C221" s="9">
        <f t="shared" si="61"/>
        <v>1.2120000000000009</v>
      </c>
      <c r="D221" s="9">
        <f t="shared" si="62"/>
        <v>7.2254834233950866</v>
      </c>
      <c r="E221" s="9">
        <f t="shared" si="62"/>
        <v>3.5933713604312794</v>
      </c>
      <c r="F221" s="9">
        <f t="shared" si="63"/>
        <v>4.6251491954290929</v>
      </c>
      <c r="G221" s="10">
        <f t="shared" si="64"/>
        <v>8.6666666666666607</v>
      </c>
      <c r="H221" s="5">
        <f t="shared" si="64"/>
        <v>7.5</v>
      </c>
      <c r="I221">
        <f t="shared" si="65"/>
        <v>18.518806355901472</v>
      </c>
      <c r="J221">
        <f t="shared" si="66"/>
        <v>5.8044142361889106</v>
      </c>
      <c r="K221">
        <f t="shared" si="66"/>
        <v>-17.585646539780797</v>
      </c>
      <c r="L221">
        <f t="shared" si="67"/>
        <v>-0.4222593629287073</v>
      </c>
      <c r="M221">
        <f t="shared" si="68"/>
        <v>-30.894679882169665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3.3951375451894292</v>
      </c>
      <c r="C222" s="9">
        <f t="shared" si="61"/>
        <v>1.2180000000000009</v>
      </c>
      <c r="D222" s="9">
        <f t="shared" si="62"/>
        <v>7.2603023081436877</v>
      </c>
      <c r="E222" s="9">
        <f t="shared" si="62"/>
        <v>3.4873013769547154</v>
      </c>
      <c r="F222" s="9">
        <f t="shared" si="63"/>
        <v>4.5327233112183984</v>
      </c>
      <c r="G222" s="10">
        <f t="shared" si="64"/>
        <v>8.6666666666666607</v>
      </c>
      <c r="H222" s="5">
        <f t="shared" si="64"/>
        <v>7.5</v>
      </c>
      <c r="I222">
        <f t="shared" si="65"/>
        <v>18.69413758418462</v>
      </c>
      <c r="J222">
        <f t="shared" si="66"/>
        <v>5.8018806800113385</v>
      </c>
      <c r="K222">
        <f t="shared" si="66"/>
        <v>-17.771014619073814</v>
      </c>
      <c r="L222">
        <f t="shared" si="67"/>
        <v>-0.42607114835580356</v>
      </c>
      <c r="M222">
        <f t="shared" si="68"/>
        <v>-30.868954787284292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3.4299411599888265</v>
      </c>
      <c r="C223" s="9">
        <f t="shared" si="61"/>
        <v>1.2240000000000009</v>
      </c>
      <c r="D223" s="9">
        <f t="shared" si="62"/>
        <v>7.295105922943085</v>
      </c>
      <c r="E223" s="9">
        <f t="shared" si="62"/>
        <v>3.3801196480541016</v>
      </c>
      <c r="F223" s="9">
        <f t="shared" si="63"/>
        <v>4.4393062111458983</v>
      </c>
      <c r="G223" s="10">
        <f t="shared" si="64"/>
        <v>8.6666666666666607</v>
      </c>
      <c r="H223" s="5">
        <f t="shared" si="64"/>
        <v>7.5</v>
      </c>
      <c r="I223">
        <f t="shared" si="65"/>
        <v>18.869507101964455</v>
      </c>
      <c r="J223">
        <f t="shared" si="66"/>
        <v>5.7993242531212035</v>
      </c>
      <c r="K223">
        <f t="shared" si="66"/>
        <v>-17.95622834779752</v>
      </c>
      <c r="L223">
        <f t="shared" si="67"/>
        <v>-0.42987862075994737</v>
      </c>
      <c r="M223">
        <f t="shared" si="68"/>
        <v>-30.842983085046935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3.4647293676923803</v>
      </c>
      <c r="C224" s="9">
        <f t="shared" si="61"/>
        <v>1.2300000000000009</v>
      </c>
      <c r="D224" s="9">
        <f t="shared" si="62"/>
        <v>7.3298941306466388</v>
      </c>
      <c r="E224" s="9">
        <f t="shared" si="62"/>
        <v>3.2718271042717855</v>
      </c>
      <c r="F224" s="9">
        <f t="shared" si="63"/>
        <v>4.3448996271554998</v>
      </c>
      <c r="G224" s="10">
        <f t="shared" si="64"/>
        <v>8.6666666666666607</v>
      </c>
      <c r="H224" s="5">
        <f t="shared" si="64"/>
        <v>7.5</v>
      </c>
      <c r="I224">
        <f t="shared" si="65"/>
        <v>19.044907955929421</v>
      </c>
      <c r="J224">
        <f t="shared" si="66"/>
        <v>5.7967449813966434</v>
      </c>
      <c r="K224">
        <f t="shared" si="66"/>
        <v>-18.1412862463078</v>
      </c>
      <c r="L224">
        <f t="shared" si="67"/>
        <v>-0.43368157531860363</v>
      </c>
      <c r="M224">
        <f t="shared" si="68"/>
        <v>-30.816765617108636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3.4995020313124043</v>
      </c>
      <c r="C225" s="9">
        <f t="shared" si="61"/>
        <v>1.2360000000000009</v>
      </c>
      <c r="D225" s="9">
        <f t="shared" si="62"/>
        <v>7.3646667942666628</v>
      </c>
      <c r="E225" s="9">
        <f t="shared" si="62"/>
        <v>3.1624246850128306</v>
      </c>
      <c r="F225" s="9">
        <f t="shared" si="63"/>
        <v>4.2495053064018373</v>
      </c>
      <c r="G225" s="10">
        <f t="shared" si="64"/>
        <v>8.6666666666666607</v>
      </c>
      <c r="H225" s="5">
        <f t="shared" si="64"/>
        <v>7.5</v>
      </c>
      <c r="I225">
        <f t="shared" si="65"/>
        <v>19.220333398441504</v>
      </c>
      <c r="J225">
        <f t="shared" si="66"/>
        <v>5.7941428919447322</v>
      </c>
      <c r="K225">
        <f t="shared" si="66"/>
        <v>-18.32618684001045</v>
      </c>
      <c r="L225">
        <f t="shared" si="67"/>
        <v>-0.4374798123184287</v>
      </c>
      <c r="M225">
        <f t="shared" si="68"/>
        <v>-30.790303234353043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3.5342590140274512</v>
      </c>
      <c r="C226" s="9">
        <f t="shared" si="61"/>
        <v>1.2420000000000009</v>
      </c>
      <c r="D226" s="9">
        <f t="shared" si="62"/>
        <v>7.3994237769817097</v>
      </c>
      <c r="E226" s="9">
        <f t="shared" si="62"/>
        <v>3.0519133385145496</v>
      </c>
      <c r="F226" s="9">
        <f t="shared" si="63"/>
        <v>4.1531250111883873</v>
      </c>
      <c r="G226" s="10">
        <f t="shared" si="64"/>
        <v>8.6666666666666607</v>
      </c>
      <c r="H226" s="5">
        <f t="shared" si="64"/>
        <v>7.5</v>
      </c>
      <c r="I226">
        <f t="shared" si="65"/>
        <v>19.395776878736605</v>
      </c>
      <c r="J226">
        <f t="shared" si="66"/>
        <v>5.7915180130708217</v>
      </c>
      <c r="K226">
        <f t="shared" si="66"/>
        <v>-18.510928659416567</v>
      </c>
      <c r="L226">
        <f t="shared" si="67"/>
        <v>-0.44127313695263054</v>
      </c>
      <c r="M226">
        <f t="shared" si="68"/>
        <v>-30.763596796727217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3.5690001791894113</v>
      </c>
      <c r="C227" s="9">
        <f t="shared" si="61"/>
        <v>1.2480000000000009</v>
      </c>
      <c r="D227" s="9">
        <f t="shared" si="62"/>
        <v>7.4341649421436697</v>
      </c>
      <c r="E227" s="9">
        <f t="shared" si="62"/>
        <v>2.940294021815709</v>
      </c>
      <c r="F227" s="9">
        <f t="shared" si="63"/>
        <v>4.0557605189046493</v>
      </c>
      <c r="G227" s="10">
        <f t="shared" si="64"/>
        <v>8.6666666666666607</v>
      </c>
      <c r="H227" s="5">
        <f t="shared" si="64"/>
        <v>7.5</v>
      </c>
      <c r="I227">
        <f t="shared" si="65"/>
        <v>19.571232034574813</v>
      </c>
      <c r="J227">
        <f t="shared" si="66"/>
        <v>5.7888703742491057</v>
      </c>
      <c r="K227">
        <f t="shared" si="66"/>
        <v>-18.695510240196931</v>
      </c>
      <c r="L227">
        <f t="shared" si="67"/>
        <v>-0.4450613591287863</v>
      </c>
      <c r="M227">
        <f t="shared" si="68"/>
        <v>-30.736647173078651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3.6037253903304411</v>
      </c>
      <c r="C228" s="9">
        <f t="shared" si="61"/>
        <v>1.2540000000000009</v>
      </c>
      <c r="D228" s="9">
        <f t="shared" si="62"/>
        <v>7.4688901532846996</v>
      </c>
      <c r="E228" s="9">
        <f t="shared" si="62"/>
        <v>2.8275677007254121</v>
      </c>
      <c r="F228" s="9">
        <f t="shared" si="63"/>
        <v>3.9574136219624458</v>
      </c>
      <c r="G228" s="10">
        <f t="shared" si="64"/>
        <v>8.6666666666666607</v>
      </c>
      <c r="H228" s="5">
        <f t="shared" si="64"/>
        <v>7.5</v>
      </c>
      <c r="I228">
        <f t="shared" si="65"/>
        <v>19.746692684314954</v>
      </c>
      <c r="J228">
        <f t="shared" si="66"/>
        <v>5.786200006094333</v>
      </c>
      <c r="K228">
        <f t="shared" si="66"/>
        <v>-18.879930123235404</v>
      </c>
      <c r="L228">
        <f t="shared" si="67"/>
        <v>-0.44884429328651904</v>
      </c>
      <c r="M228">
        <f t="shared" si="68"/>
        <v>-30.709455240998057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3.6384345111697276</v>
      </c>
      <c r="C229" s="9">
        <f t="shared" si="61"/>
        <v>1.2600000000000009</v>
      </c>
      <c r="D229" s="9">
        <f t="shared" ref="D229:E244" si="70">D228+$C$7*(J228+J229)/2</f>
        <v>7.5035992741239861</v>
      </c>
      <c r="E229" s="9">
        <f t="shared" si="70"/>
        <v>2.7137353497916616</v>
      </c>
      <c r="F229" s="9">
        <f t="shared" si="63"/>
        <v>3.8580861277313483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19.92215281938941</v>
      </c>
      <c r="J229">
        <f t="shared" si="66"/>
        <v>5.7835069403346138</v>
      </c>
      <c r="K229">
        <f t="shared" si="66"/>
        <v>-19.064186854681392</v>
      </c>
      <c r="L229">
        <f t="shared" si="67"/>
        <v>-0.45262175822447337</v>
      </c>
      <c r="M229">
        <f t="shared" si="68"/>
        <v>-30.682021886667513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3.6731274056200873</v>
      </c>
      <c r="C230" s="9">
        <f t="shared" si="61"/>
        <v>1.2660000000000009</v>
      </c>
      <c r="D230" s="9">
        <f t="shared" si="70"/>
        <v>7.5382921685743458</v>
      </c>
      <c r="E230" s="9">
        <f t="shared" si="70"/>
        <v>2.5987979522696132</v>
      </c>
      <c r="F230" s="9">
        <f t="shared" si="63"/>
        <v>3.7577798584732287</v>
      </c>
      <c r="G230" s="10">
        <f t="shared" si="71"/>
        <v>8.6666666666666607</v>
      </c>
      <c r="H230" s="5">
        <f t="shared" si="71"/>
        <v>7.5</v>
      </c>
      <c r="I230">
        <f t="shared" si="65"/>
        <v>20.097606597156627</v>
      </c>
      <c r="J230">
        <f t="shared" si="66"/>
        <v>5.7807912097852672</v>
      </c>
      <c r="K230">
        <f t="shared" si="66"/>
        <v>-19.248278986001395</v>
      </c>
      <c r="L230">
        <f t="shared" si="67"/>
        <v>-0.45639357693606275</v>
      </c>
      <c r="M230">
        <f t="shared" si="68"/>
        <v>-30.654348004713572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3.7078039377944143</v>
      </c>
      <c r="C231" s="9">
        <f t="shared" si="61"/>
        <v>1.2720000000000009</v>
      </c>
      <c r="D231" s="9">
        <f t="shared" si="70"/>
        <v>7.5729687007486728</v>
      </c>
      <c r="E231" s="9">
        <f t="shared" si="70"/>
        <v>2.4827565000895198</v>
      </c>
      <c r="F231" s="9">
        <f t="shared" si="63"/>
        <v>3.6564966512759911</v>
      </c>
      <c r="G231" s="10">
        <f t="shared" si="71"/>
        <v>8.6666666666666607</v>
      </c>
      <c r="H231" s="5">
        <f t="shared" si="71"/>
        <v>7.5</v>
      </c>
      <c r="I231">
        <f t="shared" si="65"/>
        <v>20.273048334110136</v>
      </c>
      <c r="J231">
        <f t="shared" si="66"/>
        <v>5.7780528483236511</v>
      </c>
      <c r="K231">
        <f t="shared" si="66"/>
        <v>-19.432205074029678</v>
      </c>
      <c r="L231">
        <f t="shared" si="67"/>
        <v>-0.46015957645349448</v>
      </c>
      <c r="M231">
        <f t="shared" si="68"/>
        <v>-30.626434498064999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3.7424639720119797</v>
      </c>
      <c r="C232" s="9">
        <f t="shared" si="61"/>
        <v>1.2780000000000009</v>
      </c>
      <c r="D232" s="9">
        <f t="shared" si="70"/>
        <v>7.6076287349662381</v>
      </c>
      <c r="E232" s="9">
        <f t="shared" si="70"/>
        <v>2.3656119938243765</v>
      </c>
      <c r="F232" s="9">
        <f t="shared" si="63"/>
        <v>3.5542383579865318</v>
      </c>
      <c r="G232" s="10">
        <f t="shared" si="71"/>
        <v>8.6666666666666607</v>
      </c>
      <c r="H232" s="5">
        <f t="shared" si="71"/>
        <v>7.5</v>
      </c>
      <c r="I232">
        <f t="shared" si="65"/>
        <v>20.448472499424259</v>
      </c>
      <c r="J232">
        <f t="shared" si="66"/>
        <v>5.7752918908649304</v>
      </c>
      <c r="K232">
        <f t="shared" si="66"/>
        <v>-19.615963681018069</v>
      </c>
      <c r="L232">
        <f t="shared" si="67"/>
        <v>-0.46391958769960795</v>
      </c>
      <c r="M232">
        <f t="shared" si="68"/>
        <v>-30.598282277814793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3.7771073728045903</v>
      </c>
      <c r="C233" s="9">
        <f t="shared" si="61"/>
        <v>1.2840000000000009</v>
      </c>
      <c r="D233" s="9">
        <f t="shared" si="70"/>
        <v>7.6422721357588488</v>
      </c>
      <c r="E233" s="9">
        <f t="shared" si="70"/>
        <v>2.2473654426572676</v>
      </c>
      <c r="F233" s="9">
        <f t="shared" si="63"/>
        <v>3.451006845142758</v>
      </c>
      <c r="G233" s="10">
        <f t="shared" si="71"/>
        <v>8.6666666666666607</v>
      </c>
      <c r="H233" s="5">
        <f t="shared" si="71"/>
        <v>7.5</v>
      </c>
      <c r="I233">
        <f t="shared" si="65"/>
        <v>20.623873708817758</v>
      </c>
      <c r="J233">
        <f t="shared" si="66"/>
        <v>5.7725083733387326</v>
      </c>
      <c r="K233">
        <f t="shared" si="66"/>
        <v>-19.799553374684958</v>
      </c>
      <c r="L233">
        <f t="shared" si="67"/>
        <v>-0.46767344534709132</v>
      </c>
      <c r="M233">
        <f t="shared" si="68"/>
        <v>-30.569892263086167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3.8117340049226063</v>
      </c>
      <c r="C234" s="9">
        <f t="shared" si="61"/>
        <v>1.2900000000000009</v>
      </c>
      <c r="D234" s="9">
        <f t="shared" si="70"/>
        <v>7.6768987678768648</v>
      </c>
      <c r="E234" s="9">
        <f t="shared" si="70"/>
        <v>2.1280178643484224</v>
      </c>
      <c r="F234" s="9">
        <f t="shared" si="63"/>
        <v>3.3468039939049783</v>
      </c>
      <c r="G234" s="10">
        <f t="shared" si="71"/>
        <v>8.6666666666666607</v>
      </c>
      <c r="H234" s="5">
        <f t="shared" si="71"/>
        <v>7.5</v>
      </c>
      <c r="I234">
        <f t="shared" si="65"/>
        <v>20.799246718717985</v>
      </c>
      <c r="J234">
        <f t="shared" si="66"/>
        <v>5.7697023326666503</v>
      </c>
      <c r="K234">
        <f t="shared" si="66"/>
        <v>-19.982972728263476</v>
      </c>
      <c r="L234">
        <f t="shared" si="67"/>
        <v>-0.471420987684667</v>
      </c>
      <c r="M234">
        <f t="shared" si="68"/>
        <v>-30.541265380902274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3.8463437333408277</v>
      </c>
      <c r="C235" s="9">
        <f t="shared" si="61"/>
        <v>1.2960000000000009</v>
      </c>
      <c r="D235" s="9">
        <f t="shared" si="70"/>
        <v>7.7115084962950862</v>
      </c>
      <c r="E235" s="9">
        <f t="shared" si="70"/>
        <v>2.0075702852019854</v>
      </c>
      <c r="F235" s="9">
        <f t="shared" si="63"/>
        <v>3.2416316999864287</v>
      </c>
      <c r="G235" s="10">
        <f t="shared" si="71"/>
        <v>8.6666666666666607</v>
      </c>
      <c r="H235" s="5">
        <f t="shared" si="71"/>
        <v>7.5</v>
      </c>
      <c r="I235">
        <f t="shared" si="65"/>
        <v>20.974586420708974</v>
      </c>
      <c r="J235">
        <f t="shared" si="66"/>
        <v>5.7668738067405423</v>
      </c>
      <c r="K235">
        <f t="shared" si="66"/>
        <v>-20.166220320548891</v>
      </c>
      <c r="L235">
        <f t="shared" si="67"/>
        <v>-0.47516205648986076</v>
      </c>
      <c r="M235">
        <f t="shared" si="68"/>
        <v>-30.51240256605935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3.8809364232642545</v>
      </c>
      <c r="C236" s="9">
        <f t="shared" si="61"/>
        <v>1.3020000000000009</v>
      </c>
      <c r="D236" s="9">
        <f t="shared" si="70"/>
        <v>7.746101186218513</v>
      </c>
      <c r="E236" s="9">
        <f t="shared" si="70"/>
        <v>1.8860237400325031</v>
      </c>
      <c r="F236" s="9">
        <f t="shared" si="63"/>
        <v>3.1354918735830575</v>
      </c>
      <c r="G236" s="10">
        <f t="shared" si="71"/>
        <v>8.6666666666666607</v>
      </c>
      <c r="H236" s="5">
        <f t="shared" si="71"/>
        <v>7.5</v>
      </c>
      <c r="I236">
        <f t="shared" si="65"/>
        <v>21.14988783624802</v>
      </c>
      <c r="J236">
        <f t="shared" si="66"/>
        <v>5.7640228344016027</v>
      </c>
      <c r="K236">
        <f t="shared" si="66"/>
        <v>-20.349294735945247</v>
      </c>
      <c r="L236">
        <f t="shared" si="67"/>
        <v>-0.47889649690799335</v>
      </c>
      <c r="M236">
        <f t="shared" si="68"/>
        <v>-30.483304761003058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3.9155119401337202</v>
      </c>
      <c r="C237" s="9">
        <f t="shared" si="61"/>
        <v>1.3080000000000009</v>
      </c>
      <c r="D237" s="9">
        <f t="shared" si="70"/>
        <v>7.7806767030879787</v>
      </c>
      <c r="E237" s="9">
        <f t="shared" si="70"/>
        <v>1.7633792721311334</v>
      </c>
      <c r="F237" s="9">
        <f t="shared" si="63"/>
        <v>3.0283864393026123</v>
      </c>
      <c r="G237" s="10">
        <f t="shared" si="71"/>
        <v>8.6666666666666607</v>
      </c>
      <c r="H237" s="5">
        <f t="shared" si="71"/>
        <v>7.5</v>
      </c>
      <c r="I237">
        <f t="shared" si="65"/>
        <v>21.325146111636233</v>
      </c>
      <c r="J237">
        <f t="shared" si="66"/>
        <v>5.7611494554201546</v>
      </c>
      <c r="K237">
        <f t="shared" si="66"/>
        <v>-20.532194564511265</v>
      </c>
      <c r="L237">
        <f t="shared" si="67"/>
        <v>-0.48262415733705627</v>
      </c>
      <c r="M237">
        <f t="shared" si="68"/>
        <v>-30.453972915707833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3.9500701496314092</v>
      </c>
      <c r="C238" s="9">
        <f t="shared" si="61"/>
        <v>1.3140000000000009</v>
      </c>
      <c r="D238" s="9">
        <f t="shared" si="70"/>
        <v>7.8152349125856677</v>
      </c>
      <c r="E238" s="9">
        <f t="shared" si="70"/>
        <v>1.6396379332315831</v>
      </c>
      <c r="F238" s="9">
        <f t="shared" si="63"/>
        <v>2.9203173360929329</v>
      </c>
      <c r="G238" s="10">
        <f t="shared" si="71"/>
        <v>8.6666666666666607</v>
      </c>
      <c r="H238" s="5">
        <f t="shared" si="71"/>
        <v>7.5</v>
      </c>
      <c r="I238">
        <f t="shared" si="65"/>
        <v>21.500356513229235</v>
      </c>
      <c r="J238">
        <f t="shared" si="66"/>
        <v>5.758253710476132</v>
      </c>
      <c r="K238">
        <f t="shared" si="66"/>
        <v>-20.714918402005512</v>
      </c>
      <c r="L238">
        <f t="shared" si="67"/>
        <v>-0.48634488931814823</v>
      </c>
      <c r="M238">
        <f t="shared" si="68"/>
        <v>-30.42440798755899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3.9846109176862581</v>
      </c>
      <c r="C239" s="9">
        <f t="shared" si="61"/>
        <v>1.320000000000001</v>
      </c>
      <c r="D239" s="9">
        <f t="shared" si="70"/>
        <v>7.8497756806405166</v>
      </c>
      <c r="E239" s="9">
        <f t="shared" si="70"/>
        <v>1.514800783475774</v>
      </c>
      <c r="F239" s="9">
        <f t="shared" si="63"/>
        <v>2.8112865171696102</v>
      </c>
      <c r="G239" s="10">
        <f t="shared" si="71"/>
        <v>8.6666666666666607</v>
      </c>
      <c r="H239" s="5">
        <f t="shared" si="71"/>
        <v>7.5</v>
      </c>
      <c r="I239">
        <f t="shared" si="65"/>
        <v>21.675514422875299</v>
      </c>
      <c r="J239">
        <f t="shared" si="66"/>
        <v>5.7553356411402232</v>
      </c>
      <c r="K239">
        <f t="shared" si="66"/>
        <v>-20.897464849930866</v>
      </c>
      <c r="L239">
        <f t="shared" si="67"/>
        <v>-0.49005854743117705</v>
      </c>
      <c r="M239">
        <f t="shared" si="68"/>
        <v>-30.394610941237424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4.0191341104792464</v>
      </c>
      <c r="C240" s="9">
        <f t="shared" si="61"/>
        <v>1.326000000000001</v>
      </c>
      <c r="D240" s="9">
        <f t="shared" si="70"/>
        <v>7.8842988734335044</v>
      </c>
      <c r="E240" s="9">
        <f t="shared" si="70"/>
        <v>1.3888688913792464</v>
      </c>
      <c r="F240" s="9">
        <f t="shared" si="63"/>
        <v>2.7012959499428577</v>
      </c>
      <c r="G240" s="10">
        <f t="shared" si="71"/>
        <v>8.6666666666666607</v>
      </c>
      <c r="H240" s="5">
        <f t="shared" si="71"/>
        <v>7.5</v>
      </c>
      <c r="I240">
        <f t="shared" si="65"/>
        <v>21.850615333568644</v>
      </c>
      <c r="J240">
        <f t="shared" si="66"/>
        <v>5.7523952898556363</v>
      </c>
      <c r="K240">
        <f t="shared" si="66"/>
        <v>-21.079832515578293</v>
      </c>
      <c r="L240">
        <f t="shared" si="67"/>
        <v>-0.49376498919553868</v>
      </c>
      <c r="M240">
        <f t="shared" si="68"/>
        <v>-30.364582748606711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4.0536395944485744</v>
      </c>
      <c r="C241" s="9">
        <f t="shared" si="61"/>
        <v>1.332000000000001</v>
      </c>
      <c r="D241" s="9">
        <f t="shared" si="70"/>
        <v>7.9188043574028324</v>
      </c>
      <c r="E241" s="9">
        <f t="shared" si="70"/>
        <v>1.2618433337963018</v>
      </c>
      <c r="F241" s="9">
        <f t="shared" si="63"/>
        <v>2.5903476159438172</v>
      </c>
      <c r="G241" s="10">
        <f t="shared" si="71"/>
        <v>8.6666666666666607</v>
      </c>
      <c r="H241" s="5">
        <f t="shared" si="71"/>
        <v>7.5</v>
      </c>
      <c r="I241">
        <f t="shared" si="65"/>
        <v>22.025654845306576</v>
      </c>
      <c r="J241">
        <f t="shared" si="66"/>
        <v>5.7494326999204635</v>
      </c>
      <c r="K241">
        <f t="shared" si="66"/>
        <v>-21.262020012069932</v>
      </c>
      <c r="L241">
        <f t="shared" si="67"/>
        <v>-0.49746407497551132</v>
      </c>
      <c r="M241">
        <f t="shared" si="68"/>
        <v>-30.334324388602461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4.0881272362947474</v>
      </c>
      <c r="C242" s="9">
        <f t="shared" si="61"/>
        <v>1.338000000000001</v>
      </c>
      <c r="D242" s="9">
        <f t="shared" si="70"/>
        <v>7.9532919992490054</v>
      </c>
      <c r="E242" s="9">
        <f t="shared" si="70"/>
        <v>1.1337251958848873</v>
      </c>
      <c r="F242" s="9">
        <f t="shared" si="63"/>
        <v>2.4784435107500657</v>
      </c>
      <c r="G242" s="10">
        <f t="shared" si="71"/>
        <v>8.6666666666666607</v>
      </c>
      <c r="H242" s="5">
        <f t="shared" si="71"/>
        <v>7.5</v>
      </c>
      <c r="I242">
        <f t="shared" si="65"/>
        <v>22.200628661139664</v>
      </c>
      <c r="J242">
        <f t="shared" si="66"/>
        <v>5.7464479154706103</v>
      </c>
      <c r="K242">
        <f t="shared" si="66"/>
        <v>-21.444025958401546</v>
      </c>
      <c r="L242">
        <f t="shared" si="67"/>
        <v>-0.50115566789011057</v>
      </c>
      <c r="M242">
        <f t="shared" si="68"/>
        <v>-30.303836847123762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4.1225969029855491</v>
      </c>
      <c r="C243" s="9">
        <f t="shared" si="61"/>
        <v>1.344000000000001</v>
      </c>
      <c r="D243" s="9">
        <f t="shared" si="70"/>
        <v>7.9877616659398072</v>
      </c>
      <c r="E243" s="9">
        <f t="shared" si="70"/>
        <v>1.0045155710712299</v>
      </c>
      <c r="F243" s="9">
        <f t="shared" si="63"/>
        <v>2.3655856439105678</v>
      </c>
      <c r="G243" s="10">
        <f t="shared" si="71"/>
        <v>8.6666666666666607</v>
      </c>
      <c r="H243" s="5">
        <f t="shared" si="71"/>
        <v>7.5</v>
      </c>
      <c r="I243">
        <f t="shared" si="65"/>
        <v>22.37553258340488</v>
      </c>
      <c r="J243">
        <f t="shared" si="66"/>
        <v>5.7434409814632694</v>
      </c>
      <c r="K243">
        <f t="shared" si="66"/>
        <v>-21.625848979484289</v>
      </c>
      <c r="L243">
        <f t="shared" si="67"/>
        <v>-0.50483963372717255</v>
      </c>
      <c r="M243">
        <f t="shared" si="68"/>
        <v>-30.273121116926582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4.1570484617609225</v>
      </c>
      <c r="C244" s="9">
        <f t="shared" si="61"/>
        <v>1.350000000000001</v>
      </c>
      <c r="D244" s="9">
        <f t="shared" si="70"/>
        <v>8.0222132247151805</v>
      </c>
      <c r="E244" s="9">
        <f t="shared" si="70"/>
        <v>0.87421556101421949</v>
      </c>
      <c r="F244" s="9">
        <f t="shared" si="63"/>
        <v>2.2517760388699459</v>
      </c>
      <c r="G244" s="10">
        <f t="shared" si="71"/>
        <v>8.6666666666666607</v>
      </c>
      <c r="H244" s="5">
        <f t="shared" si="71"/>
        <v>7.5</v>
      </c>
      <c r="I244">
        <f t="shared" si="65"/>
        <v>22.550362510132111</v>
      </c>
      <c r="J244">
        <f t="shared" si="66"/>
        <v>5.7404119436609067</v>
      </c>
      <c r="K244">
        <f t="shared" si="66"/>
        <v>-21.807487706185849</v>
      </c>
      <c r="L244">
        <f t="shared" si="67"/>
        <v>-0.50851584086143931</v>
      </c>
      <c r="M244">
        <f t="shared" si="68"/>
        <v>-30.242178197518978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4.1914817801377531</v>
      </c>
      <c r="C245" s="9">
        <f t="shared" si="61"/>
        <v>1.356000000000001</v>
      </c>
      <c r="D245" s="9">
        <f t="shared" ref="D245:E260" si="72">D244+$C$7*(J244+J245)/2</f>
        <v>8.0566465430920111</v>
      </c>
      <c r="E245" s="9">
        <f t="shared" si="72"/>
        <v>0.74282627556954905</v>
      </c>
      <c r="F245" s="9">
        <f t="shared" si="63"/>
        <v>2.1370167328921257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22.725114431615093</v>
      </c>
      <c r="J245">
        <f t="shared" si="66"/>
        <v>5.7373608486157384</v>
      </c>
      <c r="K245">
        <f t="shared" si="66"/>
        <v>-21.988940775370963</v>
      </c>
      <c r="L245">
        <f t="shared" si="67"/>
        <v>-0.51218416017643853</v>
      </c>
      <c r="M245">
        <f t="shared" si="68"/>
        <v>-30.211009095058031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4.2258967259145646</v>
      </c>
      <c r="C246" s="9">
        <f t="shared" si="61"/>
        <v>1.362000000000001</v>
      </c>
      <c r="D246" s="9">
        <f t="shared" si="72"/>
        <v>8.0910614888688226</v>
      </c>
      <c r="E246" s="9">
        <f t="shared" si="72"/>
        <v>0.61034883275361218</v>
      </c>
      <c r="F246" s="9">
        <f t="shared" si="63"/>
        <v>2.0213097769833128</v>
      </c>
      <c r="G246" s="10">
        <f t="shared" si="73"/>
        <v>8.6666666666666607</v>
      </c>
      <c r="H246" s="5">
        <f t="shared" si="73"/>
        <v>7.5</v>
      </c>
      <c r="I246">
        <f t="shared" si="65"/>
        <v>22.899784427138272</v>
      </c>
      <c r="J246">
        <f t="shared" si="66"/>
        <v>5.7342877436546793</v>
      </c>
      <c r="K246">
        <f t="shared" si="66"/>
        <v>-22.170206829941311</v>
      </c>
      <c r="L246">
        <f t="shared" si="67"/>
        <v>-0.51584446498996062</v>
      </c>
      <c r="M246">
        <f t="shared" si="68"/>
        <v>-30.17961482224835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4.2602931671761226</v>
      </c>
      <c r="C247" s="9">
        <f t="shared" si="61"/>
        <v>1.368000000000001</v>
      </c>
      <c r="D247" s="9">
        <f t="shared" si="72"/>
        <v>8.1254579301303806</v>
      </c>
      <c r="E247" s="9">
        <f t="shared" si="72"/>
        <v>0.47678435870716385</v>
      </c>
      <c r="F247" s="9">
        <f t="shared" si="63"/>
        <v>1.9046572358144551</v>
      </c>
      <c r="G247" s="10">
        <f t="shared" si="73"/>
        <v>8.6666666666666607</v>
      </c>
      <c r="H247" s="5">
        <f t="shared" si="73"/>
        <v>7.5</v>
      </c>
      <c r="I247">
        <f t="shared" si="65"/>
        <v>23.074368661851626</v>
      </c>
      <c r="J247">
        <f t="shared" si="66"/>
        <v>5.7311926768647394</v>
      </c>
      <c r="K247">
        <f t="shared" si="66"/>
        <v>-22.351284518874802</v>
      </c>
      <c r="L247">
        <f t="shared" si="67"/>
        <v>-0.5194966309829453</v>
      </c>
      <c r="M247">
        <f t="shared" si="68"/>
        <v>-30.147996398242054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4.2946709722979541</v>
      </c>
      <c r="C248" s="9">
        <f t="shared" si="61"/>
        <v>1.374000000000001</v>
      </c>
      <c r="D248" s="9">
        <f t="shared" si="72"/>
        <v>8.1598357352522122</v>
      </c>
      <c r="E248" s="9">
        <f t="shared" si="72"/>
        <v>0.3421339876587467</v>
      </c>
      <c r="F248" s="9">
        <f t="shared" si="63"/>
        <v>1.7870611876430587</v>
      </c>
      <c r="G248" s="10">
        <f t="shared" si="73"/>
        <v>8.6666666666666607</v>
      </c>
      <c r="H248" s="5">
        <f t="shared" si="73"/>
        <v>7.5</v>
      </c>
      <c r="I248">
        <f t="shared" si="65"/>
        <v>23.248863383785817</v>
      </c>
      <c r="J248">
        <f t="shared" si="66"/>
        <v>5.7280756970788413</v>
      </c>
      <c r="K248">
        <f t="shared" si="66"/>
        <v>-22.532172497264256</v>
      </c>
      <c r="L248">
        <f t="shared" si="67"/>
        <v>-0.52314053613159994</v>
      </c>
      <c r="M248">
        <f t="shared" si="68"/>
        <v>-30.11615484854018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4.3290300099507775</v>
      </c>
      <c r="C249" s="9">
        <f t="shared" si="61"/>
        <v>1.380000000000001</v>
      </c>
      <c r="D249" s="9">
        <f t="shared" si="72"/>
        <v>8.1941947729050355</v>
      </c>
      <c r="E249" s="9">
        <f t="shared" si="72"/>
        <v>0.20639886188788745</v>
      </c>
      <c r="F249" s="9">
        <f t="shared" si="63"/>
        <v>1.6685237242344158</v>
      </c>
      <c r="G249" s="10">
        <f t="shared" si="73"/>
        <v>8.6666666666666607</v>
      </c>
      <c r="H249" s="5">
        <f t="shared" si="73"/>
        <v>7.5</v>
      </c>
      <c r="I249">
        <f t="shared" si="65"/>
        <v>23.423264921000705</v>
      </c>
      <c r="J249">
        <f t="shared" si="66"/>
        <v>5.7249368538620518</v>
      </c>
      <c r="K249">
        <f t="shared" si="66"/>
        <v>-22.712869426355496</v>
      </c>
      <c r="L249">
        <f t="shared" si="67"/>
        <v>-0.52677606064259019</v>
      </c>
      <c r="M249">
        <f t="shared" si="68"/>
        <v>-30.084091204895344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4.363370149104858</v>
      </c>
      <c r="C250" s="9">
        <f t="shared" si="61"/>
        <v>1.386000000000001</v>
      </c>
      <c r="D250" s="9">
        <f t="shared" si="72"/>
        <v>8.228534912059116</v>
      </c>
      <c r="E250" s="9">
        <f t="shared" si="72"/>
        <v>6.9580131688066343E-2</v>
      </c>
      <c r="F250" s="9">
        <f t="shared" si="63"/>
        <v>1.5490469507822524</v>
      </c>
      <c r="G250" s="10">
        <f t="shared" si="73"/>
        <v>8.6666666666666607</v>
      </c>
      <c r="H250" s="5">
        <f t="shared" si="73"/>
        <v>7.5</v>
      </c>
      <c r="I250">
        <f t="shared" si="65"/>
        <v>23.597569678860363</v>
      </c>
      <c r="J250">
        <f t="shared" si="66"/>
        <v>5.7217761974981958</v>
      </c>
      <c r="K250">
        <f t="shared" si="66"/>
        <v>-22.893373973584868</v>
      </c>
      <c r="L250">
        <f t="shared" si="67"/>
        <v>-0.53040308689113758</v>
      </c>
      <c r="M250">
        <f t="shared" si="68"/>
        <v>-30.051806505215644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4.3976912590342838</v>
      </c>
      <c r="C251" s="9">
        <f t="shared" si="61"/>
        <v>1.392000000000001</v>
      </c>
      <c r="D251" s="9">
        <f t="shared" si="72"/>
        <v>8.2628560219885419</v>
      </c>
      <c r="E251" s="9">
        <f t="shared" si="72"/>
        <v>-6.8321044670536735E-2</v>
      </c>
      <c r="F251" s="9">
        <f t="shared" si="63"/>
        <v>1.4286329858288702</v>
      </c>
      <c r="G251" s="10">
        <f t="shared" si="73"/>
        <v>8.6666666666666607</v>
      </c>
      <c r="H251" s="5">
        <f t="shared" si="73"/>
        <v>7.5</v>
      </c>
      <c r="I251">
        <f t="shared" si="65"/>
        <v>23.771774137428331</v>
      </c>
      <c r="J251">
        <f t="shared" si="66"/>
        <v>5.7185937789768486</v>
      </c>
      <c r="K251">
        <f t="shared" si="66"/>
        <v>-23.073684812616161</v>
      </c>
      <c r="L251">
        <f t="shared" si="67"/>
        <v>-0.53402149936188337</v>
      </c>
      <c r="M251">
        <f t="shared" si="68"/>
        <v>-30.01930179346969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4.4319932093211563</v>
      </c>
      <c r="C252" s="9">
        <f t="shared" si="61"/>
        <v>1.398000000000001</v>
      </c>
      <c r="D252" s="9">
        <f t="shared" si="72"/>
        <v>8.2971579722754143</v>
      </c>
      <c r="E252" s="9">
        <f t="shared" si="72"/>
        <v>-0.20730350097851616</v>
      </c>
      <c r="F252" s="9">
        <f t="shared" si="63"/>
        <v>1.307283961184688</v>
      </c>
      <c r="G252" s="10">
        <f t="shared" si="73"/>
        <v>8.6666666666666607</v>
      </c>
      <c r="H252" s="5">
        <f t="shared" si="73"/>
        <v>7.5</v>
      </c>
      <c r="I252">
        <f t="shared" si="65"/>
        <v>23.945874848977095</v>
      </c>
      <c r="J252">
        <f t="shared" si="66"/>
        <v>5.7153896499806773</v>
      </c>
      <c r="K252">
        <f t="shared" si="66"/>
        <v>-23.253800623376979</v>
      </c>
      <c r="L252">
        <f t="shared" si="67"/>
        <v>-0.53763118459237458</v>
      </c>
      <c r="M252">
        <f t="shared" si="68"/>
        <v>-29.986578119592714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4.466275869859718</v>
      </c>
      <c r="C253" s="9">
        <f t="shared" si="61"/>
        <v>1.404000000000001</v>
      </c>
      <c r="D253" s="9">
        <f t="shared" si="72"/>
        <v>8.3314406328139761</v>
      </c>
      <c r="E253" s="9">
        <f t="shared" si="72"/>
        <v>-0.34736606312493068</v>
      </c>
      <c r="F253" s="9">
        <f t="shared" si="63"/>
        <v>1.1850020218472543</v>
      </c>
      <c r="G253" s="10">
        <f t="shared" si="73"/>
        <v>8.6666666666666607</v>
      </c>
      <c r="H253" s="5">
        <f t="shared" si="73"/>
        <v>7.5</v>
      </c>
      <c r="I253">
        <f t="shared" si="65"/>
        <v>24.119868435606126</v>
      </c>
      <c r="J253">
        <f t="shared" si="66"/>
        <v>5.7121638628731235</v>
      </c>
      <c r="K253">
        <f t="shared" si="66"/>
        <v>-23.433720092094536</v>
      </c>
      <c r="L253">
        <f t="shared" si="67"/>
        <v>-0.54123203111904283</v>
      </c>
      <c r="M253">
        <f t="shared" si="68"/>
        <v>-29.95363653939366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4.5005391108603963</v>
      </c>
      <c r="C254" s="9">
        <f t="shared" si="61"/>
        <v>1.410000000000001</v>
      </c>
      <c r="D254" s="9">
        <f t="shared" si="72"/>
        <v>8.3657038738146543</v>
      </c>
      <c r="E254" s="9">
        <f t="shared" si="72"/>
        <v>-0.488507549135207</v>
      </c>
      <c r="F254" s="9">
        <f t="shared" si="63"/>
        <v>1.061789325919748</v>
      </c>
      <c r="G254" s="10">
        <f t="shared" si="73"/>
        <v>8.6666666666666607</v>
      </c>
      <c r="H254" s="5">
        <f t="shared" si="73"/>
        <v>7.5</v>
      </c>
      <c r="I254">
        <f t="shared" si="65"/>
        <v>24.293751586963122</v>
      </c>
      <c r="J254">
        <f t="shared" si="66"/>
        <v>5.7089164706864093</v>
      </c>
      <c r="K254">
        <f t="shared" si="66"/>
        <v>-23.613441911330899</v>
      </c>
      <c r="L254">
        <f t="shared" si="67"/>
        <v>-0.54482392942554847</v>
      </c>
      <c r="M254">
        <f t="shared" si="68"/>
        <v>-29.920478114463215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4.5347828028537851</v>
      </c>
      <c r="C255" s="9">
        <f t="shared" si="61"/>
        <v>1.416000000000001</v>
      </c>
      <c r="D255" s="9">
        <f t="shared" si="72"/>
        <v>8.3999475658080431</v>
      </c>
      <c r="E255" s="9">
        <f t="shared" si="72"/>
        <v>-0.63072676920925275</v>
      </c>
      <c r="F255" s="9">
        <f t="shared" si="63"/>
        <v>0.9376480445289459</v>
      </c>
      <c r="G255" s="10">
        <f t="shared" si="73"/>
        <v>8.6666666666666607</v>
      </c>
      <c r="H255" s="5">
        <f t="shared" si="73"/>
        <v>7.5</v>
      </c>
      <c r="I255">
        <f t="shared" si="65"/>
        <v>24.467521058063411</v>
      </c>
      <c r="J255">
        <f t="shared" si="66"/>
        <v>5.7056475271098561</v>
      </c>
      <c r="K255">
        <f t="shared" si="66"/>
        <v>-23.792964780017677</v>
      </c>
      <c r="L255">
        <f t="shared" si="67"/>
        <v>-0.54840677189337506</v>
      </c>
      <c r="M255">
        <f t="shared" si="68"/>
        <v>-29.88710391208275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4.5690068166945501</v>
      </c>
      <c r="C256" s="9">
        <f t="shared" si="61"/>
        <v>1.422000000000001</v>
      </c>
      <c r="D256" s="9">
        <f t="shared" si="72"/>
        <v>8.4341715796488081</v>
      </c>
      <c r="E256" s="9">
        <f t="shared" si="72"/>
        <v>-0.77402252575977637</v>
      </c>
      <c r="F256" s="9">
        <f t="shared" si="63"/>
        <v>0.81258036174270099</v>
      </c>
      <c r="G256" s="10">
        <f t="shared" si="73"/>
        <v>8.6666666666666607</v>
      </c>
      <c r="H256" s="5">
        <f t="shared" si="73"/>
        <v>7.5</v>
      </c>
      <c r="I256">
        <f t="shared" si="65"/>
        <v>24.641173667202729</v>
      </c>
      <c r="J256">
        <f t="shared" si="66"/>
        <v>5.7023570864784956</v>
      </c>
      <c r="K256">
        <f t="shared" si="66"/>
        <v>-23.972287403490174</v>
      </c>
      <c r="L256">
        <f t="shared" si="67"/>
        <v>-0.55198045275456076</v>
      </c>
      <c r="M256">
        <f t="shared" si="68"/>
        <v>-29.853515005134032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4.6032110235652723</v>
      </c>
      <c r="C257" s="9">
        <f t="shared" si="61"/>
        <v>1.428000000000001</v>
      </c>
      <c r="D257" s="9">
        <f t="shared" si="72"/>
        <v>8.4683757865195304</v>
      </c>
      <c r="E257" s="9">
        <f t="shared" si="72"/>
        <v>-0.91839361345080983</v>
      </c>
      <c r="F257" s="9">
        <f t="shared" si="63"/>
        <v>0.68658847448692195</v>
      </c>
      <c r="G257" s="10">
        <f t="shared" si="73"/>
        <v>8.6666666666666607</v>
      </c>
      <c r="H257" s="5">
        <f t="shared" si="73"/>
        <v>7.5</v>
      </c>
      <c r="I257">
        <f t="shared" si="65"/>
        <v>24.814706293958821</v>
      </c>
      <c r="J257">
        <f t="shared" si="66"/>
        <v>5.6990452037619681</v>
      </c>
      <c r="K257">
        <f t="shared" si="66"/>
        <v>-24.151408493520979</v>
      </c>
      <c r="L257">
        <f t="shared" si="67"/>
        <v>-0.55554486804646175</v>
      </c>
      <c r="M257">
        <f t="shared" si="68"/>
        <v>-29.819712472009776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4.6373952949802195</v>
      </c>
      <c r="C258" s="9">
        <f t="shared" si="61"/>
        <v>1.4340000000000011</v>
      </c>
      <c r="D258" s="9">
        <f t="shared" si="72"/>
        <v>8.5025600579344776</v>
      </c>
      <c r="E258" s="9">
        <f t="shared" si="72"/>
        <v>-1.0638388192364319</v>
      </c>
      <c r="F258" s="9">
        <f t="shared" si="63"/>
        <v>0.55967459246203144</v>
      </c>
      <c r="G258" s="10">
        <f t="shared" si="73"/>
        <v>8.6666666666666607</v>
      </c>
      <c r="H258" s="5">
        <f t="shared" si="73"/>
        <v>7.5</v>
      </c>
      <c r="I258">
        <f t="shared" si="65"/>
        <v>24.988115877277615</v>
      </c>
      <c r="J258">
        <f t="shared" si="66"/>
        <v>5.6957119345536897</v>
      </c>
      <c r="K258">
        <f t="shared" si="66"/>
        <v>-24.330326768353036</v>
      </c>
      <c r="L258">
        <f t="shared" si="67"/>
        <v>-0.55909991556844729</v>
      </c>
      <c r="M258">
        <f t="shared" si="68"/>
        <v>-29.785697396524874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4.6715595027890622</v>
      </c>
      <c r="C259" s="9">
        <f t="shared" si="61"/>
        <v>1.4400000000000011</v>
      </c>
      <c r="D259" s="9">
        <f t="shared" si="72"/>
        <v>8.5367242657433202</v>
      </c>
      <c r="E259" s="9">
        <f t="shared" si="72"/>
        <v>-1.2103569223996875</v>
      </c>
      <c r="F259" s="9">
        <f t="shared" si="63"/>
        <v>0.43184093805899759</v>
      </c>
      <c r="G259" s="10">
        <f t="shared" si="73"/>
        <v>8.6666666666666607</v>
      </c>
      <c r="H259" s="5">
        <f t="shared" si="73"/>
        <v>7.5</v>
      </c>
      <c r="I259">
        <f t="shared" si="65"/>
        <v>25.161399413639892</v>
      </c>
      <c r="J259">
        <f t="shared" si="66"/>
        <v>5.6923573350602794</v>
      </c>
      <c r="K259">
        <f t="shared" si="66"/>
        <v>-24.509040952732185</v>
      </c>
      <c r="L259">
        <f t="shared" si="67"/>
        <v>-0.56264549484043314</v>
      </c>
      <c r="M259">
        <f t="shared" si="68"/>
        <v>-29.75147086782836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4.705703519180517</v>
      </c>
      <c r="C260" s="9">
        <f t="shared" si="61"/>
        <v>1.4460000000000011</v>
      </c>
      <c r="D260" s="9">
        <f t="shared" si="72"/>
        <v>8.570868282134775</v>
      </c>
      <c r="E260" s="9">
        <f t="shared" si="72"/>
        <v>-1.3579466945917016</v>
      </c>
      <c r="F260" s="9">
        <f t="shared" si="63"/>
        <v>0.30308974627488605</v>
      </c>
      <c r="G260" s="10">
        <f t="shared" si="73"/>
        <v>8.6666666666666607</v>
      </c>
      <c r="H260" s="5">
        <f t="shared" si="73"/>
        <v>7.5</v>
      </c>
      <c r="I260">
        <f t="shared" si="65"/>
        <v>25.334553955304624</v>
      </c>
      <c r="J260">
        <f t="shared" si="66"/>
        <v>5.6889814620912365</v>
      </c>
      <c r="K260">
        <f t="shared" si="66"/>
        <v>-24.687549777939154</v>
      </c>
      <c r="L260">
        <f t="shared" si="67"/>
        <v>-0.56618150706316228</v>
      </c>
      <c r="M260">
        <f t="shared" si="68"/>
        <v>-29.717033980315989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4.7398272166859368</v>
      </c>
      <c r="C261" s="9">
        <f t="shared" si="61"/>
        <v>1.4520000000000011</v>
      </c>
      <c r="D261" s="9">
        <f t="shared" ref="D261:E276" si="74">D260+$C$7*(J260+J261)/2</f>
        <v>8.6049919796401948</v>
      </c>
      <c r="E261" s="9">
        <f t="shared" si="74"/>
        <v>-1.5066068998709823</v>
      </c>
      <c r="F261" s="9">
        <f t="shared" si="63"/>
        <v>0.17342326462793234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25.507576608625349</v>
      </c>
      <c r="J261">
        <f t="shared" si="66"/>
        <v>5.6855843730488571</v>
      </c>
      <c r="K261">
        <f t="shared" si="66"/>
        <v>-24.865851981821049</v>
      </c>
      <c r="L261">
        <f t="shared" si="67"/>
        <v>-0.56970785508015021</v>
      </c>
      <c r="M261">
        <f t="shared" si="68"/>
        <v>-29.682387833543448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4.7739304681828383</v>
      </c>
      <c r="C262" s="9">
        <f t="shared" si="61"/>
        <v>1.4580000000000011</v>
      </c>
      <c r="D262" s="9">
        <f t="shared" si="74"/>
        <v>8.6390952311370963</v>
      </c>
      <c r="E262" s="9">
        <f t="shared" si="74"/>
        <v>-1.6563362947429123</v>
      </c>
      <c r="F262" s="9">
        <f t="shared" si="63"/>
        <v>4.2843753072198565E-2</v>
      </c>
      <c r="G262" s="10">
        <f t="shared" si="75"/>
        <v>8.6666666666666607</v>
      </c>
      <c r="H262" s="5">
        <f t="shared" si="75"/>
        <v>7.5</v>
      </c>
      <c r="I262">
        <f t="shared" si="65"/>
        <v>25.680464532436108</v>
      </c>
      <c r="J262">
        <f t="shared" si="66"/>
        <v>5.6821661259183758</v>
      </c>
      <c r="K262">
        <f t="shared" si="66"/>
        <v>-25.04394630882231</v>
      </c>
      <c r="L262">
        <f t="shared" si="67"/>
        <v>-0.57322444334121203</v>
      </c>
      <c r="M262">
        <f t="shared" si="68"/>
        <v>-29.647533532140152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4.808013146898368</v>
      </c>
      <c r="C263" s="9">
        <f t="shared" si="61"/>
        <v>1.4640000000000011</v>
      </c>
      <c r="D263" s="9">
        <f t="shared" si="74"/>
        <v>8.673177909852626</v>
      </c>
      <c r="E263" s="9">
        <f t="shared" si="74"/>
        <v>-1.8071336281994248</v>
      </c>
      <c r="F263" s="9">
        <f t="shared" si="63"/>
        <v>-8.8646516088235261E-2</v>
      </c>
      <c r="G263" s="10">
        <f t="shared" si="75"/>
        <v>8.6666666666666607</v>
      </c>
      <c r="H263" s="5">
        <f t="shared" si="75"/>
        <v>7.5</v>
      </c>
      <c r="I263">
        <f t="shared" si="65"/>
        <v>25.853214936503715</v>
      </c>
      <c r="J263">
        <f t="shared" si="66"/>
        <v>5.6787267792583282</v>
      </c>
      <c r="K263">
        <f t="shared" si="66"/>
        <v>-25.22183151001515</v>
      </c>
      <c r="L263">
        <f t="shared" si="67"/>
        <v>-0.57673117786749795</v>
      </c>
      <c r="M263">
        <f t="shared" si="68"/>
        <v>-29.612472185723572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4.8420751264127162</v>
      </c>
      <c r="C264" s="9">
        <f t="shared" si="61"/>
        <v>1.4700000000000011</v>
      </c>
      <c r="D264" s="9">
        <f t="shared" si="74"/>
        <v>8.7072398893669742</v>
      </c>
      <c r="E264" s="9">
        <f t="shared" si="74"/>
        <v>-1.9589976417588586</v>
      </c>
      <c r="F264" s="9">
        <f t="shared" si="63"/>
        <v>-0.22104525828548138</v>
      </c>
      <c r="G264" s="10">
        <f t="shared" si="75"/>
        <v>8.6666666666666607</v>
      </c>
      <c r="H264" s="5">
        <f t="shared" si="75"/>
        <v>7.5</v>
      </c>
      <c r="I264">
        <f t="shared" si="65"/>
        <v>26.025825080043269</v>
      </c>
      <c r="J264">
        <f t="shared" si="66"/>
        <v>5.6752663921911228</v>
      </c>
      <c r="K264">
        <f t="shared" si="66"/>
        <v>-25.399506343129492</v>
      </c>
      <c r="L264">
        <f t="shared" si="67"/>
        <v>-0.58022796621796324</v>
      </c>
      <c r="M264">
        <f t="shared" si="68"/>
        <v>-29.577204908814089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4.8761162806624707</v>
      </c>
      <c r="C265" s="9">
        <f t="shared" si="61"/>
        <v>1.4760000000000011</v>
      </c>
      <c r="D265" s="9">
        <f t="shared" si="74"/>
        <v>8.7412810436167288</v>
      </c>
      <c r="E265" s="9">
        <f t="shared" si="74"/>
        <v>-2.1119270695059944</v>
      </c>
      <c r="F265" s="9">
        <f t="shared" si="63"/>
        <v>-0.35435017677448433</v>
      </c>
      <c r="G265" s="10">
        <f t="shared" si="75"/>
        <v>8.6666666666666607</v>
      </c>
      <c r="H265" s="5">
        <f t="shared" si="75"/>
        <v>7.5</v>
      </c>
      <c r="I265">
        <f t="shared" si="65"/>
        <v>26.198292270293926</v>
      </c>
      <c r="J265">
        <f t="shared" si="66"/>
        <v>5.6717850243938148</v>
      </c>
      <c r="K265">
        <f t="shared" si="66"/>
        <v>-25.576969572582374</v>
      </c>
      <c r="L265">
        <f t="shared" si="67"/>
        <v>-0.58371471745720493</v>
      </c>
      <c r="M265">
        <f t="shared" si="68"/>
        <v>-29.541732820750362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4.9101364839439192</v>
      </c>
      <c r="C266" s="9">
        <f t="shared" si="61"/>
        <v>1.4820000000000011</v>
      </c>
      <c r="D266" s="9">
        <f t="shared" si="74"/>
        <v>8.7753012468981773</v>
      </c>
      <c r="E266" s="9">
        <f t="shared" si="74"/>
        <v>-2.2659206381322621</v>
      </c>
      <c r="F266" s="9">
        <f t="shared" si="63"/>
        <v>-0.48855896272006949</v>
      </c>
      <c r="G266" s="10">
        <f t="shared" si="75"/>
        <v>8.6666666666666607</v>
      </c>
      <c r="H266" s="5">
        <f t="shared" si="75"/>
        <v>7.5</v>
      </c>
      <c r="I266">
        <f t="shared" si="65"/>
        <v>26.370613861152194</v>
      </c>
      <c r="J266">
        <f t="shared" si="66"/>
        <v>5.668282736089072</v>
      </c>
      <c r="K266">
        <f t="shared" si="66"/>
        <v>-25.754219969506877</v>
      </c>
      <c r="L266">
        <f t="shared" si="67"/>
        <v>-0.587191342124601</v>
      </c>
      <c r="M266">
        <f t="shared" si="68"/>
        <v>-29.506057045605125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4.9441356109162946</v>
      </c>
      <c r="C267" s="9">
        <f t="shared" si="61"/>
        <v>1.4880000000000011</v>
      </c>
      <c r="D267" s="9">
        <f t="shared" si="74"/>
        <v>8.8093003738705526</v>
      </c>
      <c r="E267" s="9">
        <f t="shared" si="74"/>
        <v>-2.4209770669761244</v>
      </c>
      <c r="F267" s="9">
        <f t="shared" si="63"/>
        <v>-0.62366929528440385</v>
      </c>
      <c r="G267" s="10">
        <f t="shared" si="75"/>
        <v>8.6666666666666607</v>
      </c>
      <c r="H267" s="5">
        <f t="shared" si="75"/>
        <v>7.5</v>
      </c>
      <c r="I267">
        <f t="shared" si="65"/>
        <v>26.54278725186008</v>
      </c>
      <c r="J267">
        <f t="shared" si="66"/>
        <v>5.6647595880363246</v>
      </c>
      <c r="K267">
        <f t="shared" si="66"/>
        <v>-25.931256311780508</v>
      </c>
      <c r="L267">
        <f t="shared" si="67"/>
        <v>-0.59065775220468864</v>
      </c>
      <c r="M267">
        <f t="shared" si="68"/>
        <v>-29.470178712101468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4.9781135366049725</v>
      </c>
      <c r="C268" s="9">
        <f t="shared" si="61"/>
        <v>1.4940000000000011</v>
      </c>
      <c r="D268" s="9">
        <f t="shared" si="74"/>
        <v>8.8432782995592305</v>
      </c>
      <c r="E268" s="9">
        <f t="shared" si="74"/>
        <v>-2.5770950680636253</v>
      </c>
      <c r="F268" s="9">
        <f t="shared" si="63"/>
        <v>-0.75967884171480837</v>
      </c>
      <c r="G268" s="10">
        <f t="shared" si="75"/>
        <v>8.6666666666666607</v>
      </c>
      <c r="H268" s="5">
        <f t="shared" si="75"/>
        <v>7.5</v>
      </c>
      <c r="I268">
        <f t="shared" si="65"/>
        <v>26.714809885745616</v>
      </c>
      <c r="J268">
        <f t="shared" si="66"/>
        <v>5.6612156415230963</v>
      </c>
      <c r="K268">
        <f t="shared" si="66"/>
        <v>-26.108077384053118</v>
      </c>
      <c r="L268">
        <f t="shared" si="67"/>
        <v>-0.59411386109872621</v>
      </c>
      <c r="M268">
        <f t="shared" si="68"/>
        <v>-29.434098953529528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5.0120701364046116</v>
      </c>
      <c r="C269" s="9">
        <f t="shared" si="61"/>
        <v>1.5000000000000011</v>
      </c>
      <c r="D269" s="9">
        <f t="shared" si="74"/>
        <v>8.8772348993588697</v>
      </c>
      <c r="E269" s="9">
        <f t="shared" si="74"/>
        <v>-2.7342733461491076</v>
      </c>
      <c r="F269" s="9">
        <f t="shared" si="63"/>
        <v>-0.89658525743200745</v>
      </c>
      <c r="G269" s="10">
        <f t="shared" si="75"/>
        <v>8.6666666666666607</v>
      </c>
      <c r="H269" s="5">
        <f t="shared" si="75"/>
        <v>7.5</v>
      </c>
      <c r="I269">
        <f t="shared" si="65"/>
        <v>26.886679249013348</v>
      </c>
      <c r="J269">
        <f t="shared" si="66"/>
        <v>5.6576509583565038</v>
      </c>
      <c r="K269">
        <f t="shared" si="66"/>
        <v>-26.284681977774294</v>
      </c>
      <c r="L269">
        <f t="shared" si="67"/>
        <v>-0.59755958359738137</v>
      </c>
      <c r="M269">
        <f t="shared" si="68"/>
        <v>-29.39781890766357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5.0460052860822451</v>
      </c>
      <c r="C270" s="9">
        <f t="shared" si="61"/>
        <v>1.5060000000000011</v>
      </c>
      <c r="D270" s="9">
        <f t="shared" si="74"/>
        <v>8.9111700490365031</v>
      </c>
      <c r="E270" s="9">
        <f t="shared" si="74"/>
        <v>-2.8925105987560911</v>
      </c>
      <c r="F270" s="9">
        <f t="shared" si="63"/>
        <v>-1.0343861861186909</v>
      </c>
      <c r="G270" s="10">
        <f t="shared" si="75"/>
        <v>8.6666666666666607</v>
      </c>
      <c r="H270" s="5">
        <f t="shared" si="75"/>
        <v>7.5</v>
      </c>
      <c r="I270">
        <f t="shared" si="65"/>
        <v>27.058392869582558</v>
      </c>
      <c r="J270">
        <f t="shared" si="66"/>
        <v>5.6540656008549197</v>
      </c>
      <c r="K270">
        <f t="shared" si="66"/>
        <v>-26.461068891220275</v>
      </c>
      <c r="L270">
        <f t="shared" si="67"/>
        <v>-0.60099483585449309</v>
      </c>
      <c r="M270">
        <f t="shared" si="68"/>
        <v>-29.361339716679488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5.0799188617803299</v>
      </c>
      <c r="C271" s="9">
        <f t="shared" si="61"/>
        <v>1.5120000000000011</v>
      </c>
      <c r="D271" s="9">
        <f t="shared" si="74"/>
        <v>8.945083624734588</v>
      </c>
      <c r="E271" s="9">
        <f t="shared" si="74"/>
        <v>-3.0518055162183129</v>
      </c>
      <c r="F271" s="9">
        <f t="shared" si="63"/>
        <v>-1.1730792598085025</v>
      </c>
      <c r="G271" s="10">
        <f t="shared" si="75"/>
        <v>8.6666666666666607</v>
      </c>
      <c r="H271" s="5">
        <f t="shared" si="75"/>
        <v>7.5</v>
      </c>
      <c r="I271">
        <f t="shared" si="65"/>
        <v>27.229948315971036</v>
      </c>
      <c r="J271">
        <f t="shared" si="66"/>
        <v>5.6504596318397926</v>
      </c>
      <c r="K271">
        <f t="shared" si="66"/>
        <v>-26.637236929520352</v>
      </c>
      <c r="L271">
        <f t="shared" si="67"/>
        <v>-0.60441953536185744</v>
      </c>
      <c r="M271">
        <f t="shared" si="68"/>
        <v>-29.32466252707265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5.1138107400197317</v>
      </c>
      <c r="C272" s="9">
        <f t="shared" si="61"/>
        <v>1.5180000000000011</v>
      </c>
      <c r="D272" s="9">
        <f t="shared" si="74"/>
        <v>8.9789755029739897</v>
      </c>
      <c r="E272" s="9">
        <f t="shared" si="74"/>
        <v>-3.2121567817209224</v>
      </c>
      <c r="F272" s="9">
        <f t="shared" si="63"/>
        <v>-1.3126620989753193</v>
      </c>
      <c r="G272" s="10">
        <f t="shared" si="75"/>
        <v>8.6666666666666607</v>
      </c>
      <c r="H272" s="5">
        <f t="shared" si="75"/>
        <v>7.5</v>
      </c>
      <c r="I272">
        <f t="shared" si="65"/>
        <v>27.40134319622241</v>
      </c>
      <c r="J272">
        <f t="shared" si="66"/>
        <v>5.6468331146276212</v>
      </c>
      <c r="K272">
        <f t="shared" si="66"/>
        <v>-26.813184904682789</v>
      </c>
      <c r="L272">
        <f t="shared" si="67"/>
        <v>-0.60783360092499161</v>
      </c>
      <c r="M272">
        <f t="shared" si="68"/>
        <v>-29.287788489576119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5.1476807977026802</v>
      </c>
      <c r="C273" s="9">
        <f t="shared" si="61"/>
        <v>1.5240000000000011</v>
      </c>
      <c r="D273" s="9">
        <f t="shared" si="74"/>
        <v>9.0128455606569382</v>
      </c>
      <c r="E273" s="9">
        <f t="shared" si="74"/>
        <v>-3.3735630713418314</v>
      </c>
      <c r="F273" s="9">
        <f t="shared" si="63"/>
        <v>-1.4531323126229261</v>
      </c>
      <c r="G273" s="10">
        <f t="shared" si="75"/>
        <v>8.6666666666666607</v>
      </c>
      <c r="H273" s="5">
        <f t="shared" si="75"/>
        <v>7.5</v>
      </c>
      <c r="I273">
        <f t="shared" si="65"/>
        <v>27.572575156875047</v>
      </c>
      <c r="J273">
        <f t="shared" si="66"/>
        <v>5.6431861130220708</v>
      </c>
      <c r="K273">
        <f t="shared" si="66"/>
        <v>-26.988911635620244</v>
      </c>
      <c r="L273">
        <f t="shared" si="67"/>
        <v>-0.61123695263982791</v>
      </c>
      <c r="M273">
        <f t="shared" si="68"/>
        <v>-29.250718759079213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5.1815289121156649</v>
      </c>
      <c r="C274" s="9">
        <f t="shared" si="61"/>
        <v>1.5300000000000011</v>
      </c>
      <c r="D274" s="9">
        <f t="shared" si="74"/>
        <v>9.0466936750699229</v>
      </c>
      <c r="E274" s="9">
        <f t="shared" si="74"/>
        <v>-3.5360230540932163</v>
      </c>
      <c r="F274" s="9">
        <f t="shared" si="63"/>
        <v>-1.5944874983750339</v>
      </c>
      <c r="G274" s="10">
        <f t="shared" si="75"/>
        <v>8.6666666666666607</v>
      </c>
      <c r="H274" s="5">
        <f t="shared" si="75"/>
        <v>7.5</v>
      </c>
      <c r="I274">
        <f t="shared" si="65"/>
        <v>27.743641881970749</v>
      </c>
      <c r="J274">
        <f t="shared" si="66"/>
        <v>5.6395186913062316</v>
      </c>
      <c r="K274">
        <f t="shared" si="66"/>
        <v>-27.164415948174721</v>
      </c>
      <c r="L274">
        <f t="shared" si="67"/>
        <v>-0.61462951187029891</v>
      </c>
      <c r="M274">
        <f t="shared" si="68"/>
        <v>-29.213454494546372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5.215354960932288</v>
      </c>
      <c r="C275" s="9">
        <f t="shared" si="61"/>
        <v>1.5360000000000011</v>
      </c>
      <c r="D275" s="9">
        <f t="shared" si="74"/>
        <v>9.080519723886546</v>
      </c>
      <c r="E275" s="9">
        <f t="shared" si="74"/>
        <v>-3.6995353919631664</v>
      </c>
      <c r="F275" s="9">
        <f t="shared" si="63"/>
        <v>-1.736725242565526</v>
      </c>
      <c r="G275" s="10">
        <f t="shared" si="75"/>
        <v>8.6666666666666607</v>
      </c>
      <c r="H275" s="5">
        <f t="shared" si="75"/>
        <v>7.5</v>
      </c>
      <c r="I275">
        <f t="shared" si="65"/>
        <v>27.914541092101398</v>
      </c>
      <c r="J275">
        <f t="shared" si="66"/>
        <v>5.6358309142350098</v>
      </c>
      <c r="K275">
        <f t="shared" si="66"/>
        <v>-27.339696675141997</v>
      </c>
      <c r="L275">
        <f t="shared" si="67"/>
        <v>-0.61801120122676745</v>
      </c>
      <c r="M275">
        <f t="shared" si="68"/>
        <v>-29.175996858936387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5.2491588222160761</v>
      </c>
      <c r="C276" s="9">
        <f t="shared" si="61"/>
        <v>1.5420000000000011</v>
      </c>
      <c r="D276" s="9">
        <f t="shared" si="74"/>
        <v>9.1143235851703341</v>
      </c>
      <c r="E276" s="9">
        <f t="shared" si="74"/>
        <v>-3.8640987399574791</v>
      </c>
      <c r="F276" s="9">
        <f t="shared" si="63"/>
        <v>-1.8798431203292296</v>
      </c>
      <c r="G276" s="10">
        <f t="shared" si="75"/>
        <v>8.6666666666666607</v>
      </c>
      <c r="H276" s="5">
        <f t="shared" si="75"/>
        <v>7.5</v>
      </c>
      <c r="I276">
        <f t="shared" si="65"/>
        <v>28.085270543491966</v>
      </c>
      <c r="J276">
        <f t="shared" si="66"/>
        <v>5.6321228470276496</v>
      </c>
      <c r="K276">
        <f t="shared" si="66"/>
        <v>-27.514752656295617</v>
      </c>
      <c r="L276">
        <f t="shared" si="67"/>
        <v>-0.62138194454526963</v>
      </c>
      <c r="M276">
        <f t="shared" si="68"/>
        <v>-29.138347019121909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5.2829403744232408</v>
      </c>
      <c r="C277" s="9">
        <f t="shared" ref="C277:C289" si="80">C276+_dt</f>
        <v>1.5480000000000012</v>
      </c>
      <c r="D277" s="9">
        <f t="shared" ref="D277:E289" si="81">D276+$C$7*(J276+J277)/2</f>
        <v>9.1481051373774989</v>
      </c>
      <c r="E277" s="9">
        <f t="shared" si="81"/>
        <v>-4.0297117461415972</v>
      </c>
      <c r="F277" s="9">
        <f t="shared" ref="F277:F289" si="82">$O$1*D277^2+$O$2*D277+$O$3</f>
        <v>-2.0238386956927412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28.255828027118273</v>
      </c>
      <c r="J277">
        <f t="shared" ref="J277:K289" si="85">J276+L276*$C$7</f>
        <v>5.6283945553603782</v>
      </c>
      <c r="K277">
        <f t="shared" si="85"/>
        <v>-27.689582738410348</v>
      </c>
      <c r="L277">
        <f t="shared" ref="L277:L289" si="86">-$C$15*I277*J277</f>
        <v>-0.62474166686752775</v>
      </c>
      <c r="M277">
        <f t="shared" ref="M277:M289" si="87">-$C$6-$C$15*I277*K277</f>
        <v>-29.100506145809248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5.3166994964054002</v>
      </c>
      <c r="C278" s="9">
        <f t="shared" si="80"/>
        <v>1.5540000000000012</v>
      </c>
      <c r="D278" s="9">
        <f t="shared" si="81"/>
        <v>9.1818642593596582</v>
      </c>
      <c r="E278" s="9">
        <f t="shared" si="81"/>
        <v>-4.1963730516826843</v>
      </c>
      <c r="F278" s="9">
        <f t="shared" si="82"/>
        <v>-2.1687095216657566</v>
      </c>
      <c r="G278" s="10">
        <f t="shared" si="83"/>
        <v>8.6666666666666607</v>
      </c>
      <c r="H278" s="5">
        <f t="shared" si="83"/>
        <v>7.5</v>
      </c>
      <c r="I278">
        <f t="shared" si="84"/>
        <v>28.426211367857981</v>
      </c>
      <c r="J278">
        <f t="shared" si="85"/>
        <v>5.6246461053591732</v>
      </c>
      <c r="K278">
        <f t="shared" si="85"/>
        <v>-27.864185775285204</v>
      </c>
      <c r="L278">
        <f t="shared" si="86"/>
        <v>-0.6280902944217025</v>
      </c>
      <c r="M278">
        <f t="shared" si="87"/>
        <v>-29.062475413458511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5.3504360674122555</v>
      </c>
      <c r="C279" s="9">
        <f t="shared" si="80"/>
        <v>1.5600000000000012</v>
      </c>
      <c r="D279" s="9">
        <f t="shared" si="81"/>
        <v>9.2156008303665136</v>
      </c>
      <c r="E279" s="9">
        <f t="shared" si="81"/>
        <v>-4.3640812908918374</v>
      </c>
      <c r="F279" s="9">
        <f t="shared" si="82"/>
        <v>-2.314453140332648</v>
      </c>
      <c r="G279" s="10">
        <f t="shared" si="83"/>
        <v>8.6666666666666607</v>
      </c>
      <c r="H279" s="5">
        <f t="shared" si="83"/>
        <v>7.5</v>
      </c>
      <c r="I279">
        <f t="shared" si="84"/>
        <v>28.596418423673381</v>
      </c>
      <c r="J279">
        <f t="shared" si="85"/>
        <v>5.6208775635926429</v>
      </c>
      <c r="K279">
        <f t="shared" si="85"/>
        <v>-28.038560627765953</v>
      </c>
      <c r="L279">
        <f t="shared" si="86"/>
        <v>-0.63142775460384826</v>
      </c>
      <c r="M279">
        <f t="shared" si="87"/>
        <v>-29.024256000203959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5.3841499670942277</v>
      </c>
      <c r="C280" s="9">
        <f t="shared" si="80"/>
        <v>1.5660000000000012</v>
      </c>
      <c r="D280" s="9">
        <f t="shared" si="81"/>
        <v>9.2493147300484857</v>
      </c>
      <c r="E280" s="9">
        <f t="shared" si="81"/>
        <v>-4.5328350912664366</v>
      </c>
      <c r="F280" s="9">
        <f t="shared" si="82"/>
        <v>-2.4610670829442425</v>
      </c>
      <c r="G280" s="10">
        <f t="shared" si="83"/>
        <v>8.6666666666666607</v>
      </c>
      <c r="H280" s="5">
        <f t="shared" si="83"/>
        <v>7.5</v>
      </c>
      <c r="I280">
        <f t="shared" si="84"/>
        <v>28.766447084824627</v>
      </c>
      <c r="J280">
        <f t="shared" si="85"/>
        <v>5.6170889970650197</v>
      </c>
      <c r="K280">
        <f t="shared" si="85"/>
        <v>-28.212706163767177</v>
      </c>
      <c r="L280">
        <f t="shared" si="86"/>
        <v>-0.63475397596004124</v>
      </c>
      <c r="M280">
        <f t="shared" si="87"/>
        <v>-28.985849087774692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5.4178410755050503</v>
      </c>
      <c r="C281" s="9">
        <f t="shared" si="80"/>
        <v>1.5720000000000012</v>
      </c>
      <c r="D281" s="9">
        <f t="shared" si="81"/>
        <v>9.2830058384593084</v>
      </c>
      <c r="E281" s="9">
        <f t="shared" si="81"/>
        <v>-4.7026330735326196</v>
      </c>
      <c r="F281" s="9">
        <f t="shared" si="82"/>
        <v>-2.6085488700100212</v>
      </c>
      <c r="G281" s="10">
        <f t="shared" si="83"/>
        <v>8.6666666666666607</v>
      </c>
      <c r="H281" s="5">
        <f t="shared" si="83"/>
        <v>7.5</v>
      </c>
      <c r="I281">
        <f t="shared" si="84"/>
        <v>28.936295273112126</v>
      </c>
      <c r="J281">
        <f t="shared" si="85"/>
        <v>5.6132804732092598</v>
      </c>
      <c r="K281">
        <f t="shared" si="85"/>
        <v>-28.386621258293825</v>
      </c>
      <c r="L281">
        <f t="shared" si="86"/>
        <v>-0.63806888816915108</v>
      </c>
      <c r="M281">
        <f t="shared" si="87"/>
        <v>-28.947255861415584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5.4515092731043193</v>
      </c>
      <c r="C282" s="9">
        <f t="shared" si="80"/>
        <v>1.5780000000000012</v>
      </c>
      <c r="D282" s="9">
        <f t="shared" si="81"/>
        <v>9.3166740360585774</v>
      </c>
      <c r="E282" s="9">
        <f t="shared" si="81"/>
        <v>-4.8734738516878879</v>
      </c>
      <c r="F282" s="9">
        <f t="shared" si="82"/>
        <v>-2.7568960113904621</v>
      </c>
      <c r="G282" s="10">
        <f t="shared" si="83"/>
        <v>8.6666666666666607</v>
      </c>
      <c r="H282" s="5">
        <f t="shared" si="83"/>
        <v>7.5</v>
      </c>
      <c r="I282">
        <f t="shared" si="84"/>
        <v>29.105960941146769</v>
      </c>
      <c r="J282">
        <f t="shared" si="85"/>
        <v>5.6094520598802449</v>
      </c>
      <c r="K282">
        <f t="shared" si="85"/>
        <v>-28.560304793462318</v>
      </c>
      <c r="L282">
        <f t="shared" si="86"/>
        <v>-0.64137242202622313</v>
      </c>
      <c r="M282">
        <f t="shared" si="87"/>
        <v>-28.908477509808481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5.4851544407600041</v>
      </c>
      <c r="C283" s="9">
        <f t="shared" si="80"/>
        <v>1.5840000000000012</v>
      </c>
      <c r="D283" s="9">
        <f t="shared" si="81"/>
        <v>9.3503192037142622</v>
      </c>
      <c r="E283" s="9">
        <f t="shared" si="81"/>
        <v>-5.0453560330438387</v>
      </c>
      <c r="F283" s="9">
        <f t="shared" si="82"/>
        <v>-2.9061060063897086</v>
      </c>
      <c r="G283" s="10">
        <f t="shared" si="83"/>
        <v>8.6666666666666607</v>
      </c>
      <c r="H283" s="5">
        <f t="shared" si="83"/>
        <v>7.5</v>
      </c>
      <c r="I283">
        <f t="shared" si="84"/>
        <v>29.275442071646918</v>
      </c>
      <c r="J283">
        <f t="shared" si="85"/>
        <v>5.6056038253480871</v>
      </c>
      <c r="K283">
        <f t="shared" si="85"/>
        <v>-28.733755658521169</v>
      </c>
      <c r="L283">
        <f t="shared" si="86"/>
        <v>-0.64466450942644982</v>
      </c>
      <c r="M283">
        <f t="shared" si="87"/>
        <v>-28.869515224993663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5.5187764597509226</v>
      </c>
      <c r="C284" s="9">
        <f t="shared" si="80"/>
        <v>1.5900000000000012</v>
      </c>
      <c r="D284" s="9">
        <f t="shared" si="81"/>
        <v>9.3839412227051806</v>
      </c>
      <c r="E284" s="9">
        <f t="shared" si="81"/>
        <v>-5.2182782182690159</v>
      </c>
      <c r="F284" s="9">
        <f t="shared" si="82"/>
        <v>-3.0561763438484943</v>
      </c>
      <c r="G284" s="10">
        <f t="shared" si="83"/>
        <v>8.6666666666666607</v>
      </c>
      <c r="H284" s="5">
        <f t="shared" si="83"/>
        <v>7.5</v>
      </c>
      <c r="I284">
        <f t="shared" si="84"/>
        <v>29.444736676760954</v>
      </c>
      <c r="J284">
        <f t="shared" si="85"/>
        <v>5.6017358382915283</v>
      </c>
      <c r="K284">
        <f t="shared" si="85"/>
        <v>-28.90697274987113</v>
      </c>
      <c r="L284">
        <f t="shared" si="86"/>
        <v>-0.64794508334970047</v>
      </c>
      <c r="M284">
        <f t="shared" si="87"/>
        <v>-28.830370202291569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5.5523752117691707</v>
      </c>
      <c r="C285" s="9">
        <f t="shared" si="80"/>
        <v>1.5960000000000012</v>
      </c>
      <c r="D285" s="9">
        <f t="shared" si="81"/>
        <v>9.4175399747234287</v>
      </c>
      <c r="E285" s="9">
        <f t="shared" si="81"/>
        <v>-5.3922390014318839</v>
      </c>
      <c r="F285" s="9">
        <f t="shared" si="82"/>
        <v>-3.2071045022372955</v>
      </c>
      <c r="G285" s="10">
        <f t="shared" si="83"/>
        <v>8.6666666666666607</v>
      </c>
      <c r="H285" s="5">
        <f t="shared" si="83"/>
        <v>7.5</v>
      </c>
      <c r="I285">
        <f t="shared" si="84"/>
        <v>29.613842797414357</v>
      </c>
      <c r="J285">
        <f t="shared" si="85"/>
        <v>5.5978481677914305</v>
      </c>
      <c r="K285">
        <f t="shared" si="85"/>
        <v>-29.079954971084881</v>
      </c>
      <c r="L285">
        <f t="shared" si="86"/>
        <v>-0.65121407784558605</v>
      </c>
      <c r="M285">
        <f t="shared" si="87"/>
        <v>-28.791043640224757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5.5859505789225175</v>
      </c>
      <c r="C286" s="9">
        <f t="shared" si="80"/>
        <v>1.6020000000000012</v>
      </c>
      <c r="D286" s="9">
        <f t="shared" si="81"/>
        <v>9.4511153418767755</v>
      </c>
      <c r="E286" s="9">
        <f t="shared" si="81"/>
        <v>-5.5672369700439175</v>
      </c>
      <c r="F286" s="9">
        <f t="shared" si="82"/>
        <v>-3.3588879497497528</v>
      </c>
      <c r="G286" s="10">
        <f t="shared" si="83"/>
        <v>8.6666666666666607</v>
      </c>
      <c r="H286" s="5">
        <f t="shared" si="83"/>
        <v>7.5</v>
      </c>
      <c r="I286">
        <f t="shared" si="84"/>
        <v>29.782758502680228</v>
      </c>
      <c r="J286">
        <f t="shared" si="85"/>
        <v>5.5939408833243567</v>
      </c>
      <c r="K286">
        <f t="shared" si="85"/>
        <v>-29.252701232926228</v>
      </c>
      <c r="L286">
        <f t="shared" si="86"/>
        <v>-0.65447142801903591</v>
      </c>
      <c r="M286">
        <f t="shared" si="87"/>
        <v>-28.751536740440137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5.61950244373676</v>
      </c>
      <c r="C287" s="9">
        <f t="shared" si="80"/>
        <v>1.6080000000000012</v>
      </c>
      <c r="D287" s="9">
        <f t="shared" si="81"/>
        <v>9.484667206691018</v>
      </c>
      <c r="E287" s="9">
        <f t="shared" si="81"/>
        <v>-5.7432707051028027</v>
      </c>
      <c r="F287" s="9">
        <f t="shared" si="82"/>
        <v>-3.5115241443962928</v>
      </c>
      <c r="G287" s="10">
        <f t="shared" si="83"/>
        <v>8.6666666666666607</v>
      </c>
      <c r="H287" s="5">
        <f t="shared" si="83"/>
        <v>7.5</v>
      </c>
      <c r="I287">
        <f t="shared" si="84"/>
        <v>29.951481889172378</v>
      </c>
      <c r="J287">
        <f t="shared" si="85"/>
        <v>5.5900140547562422</v>
      </c>
      <c r="K287">
        <f t="shared" si="85"/>
        <v>-29.425210453368869</v>
      </c>
      <c r="L287">
        <f t="shared" si="86"/>
        <v>-0.65771707001636315</v>
      </c>
      <c r="M287">
        <f t="shared" si="87"/>
        <v>-28.711850707631438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5.6530306891580366</v>
      </c>
      <c r="C288" s="9">
        <f t="shared" si="80"/>
        <v>1.6140000000000012</v>
      </c>
      <c r="D288" s="9">
        <f t="shared" si="81"/>
        <v>9.5181954521122947</v>
      </c>
      <c r="E288" s="9">
        <f t="shared" si="81"/>
        <v>-5.9203387811357535</v>
      </c>
      <c r="F288" s="9">
        <f t="shared" si="82"/>
        <v>-3.6650105340979477</v>
      </c>
      <c r="G288" s="10">
        <f t="shared" si="83"/>
        <v>8.6666666666666607</v>
      </c>
      <c r="H288" s="5">
        <f t="shared" si="83"/>
        <v>7.5</v>
      </c>
      <c r="I288">
        <f t="shared" si="84"/>
        <v>30.120011080459939</v>
      </c>
      <c r="J288">
        <f t="shared" si="85"/>
        <v>5.5860677523361444</v>
      </c>
      <c r="K288">
        <f t="shared" si="85"/>
        <v>-29.597481557614657</v>
      </c>
      <c r="L288">
        <f t="shared" si="86"/>
        <v>-0.66095094101179697</v>
      </c>
      <c r="M288">
        <f t="shared" si="87"/>
        <v>-28.671986749461908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5.6865351985551147</v>
      </c>
      <c r="C289" s="9">
        <f t="shared" si="80"/>
        <v>1.6200000000000012</v>
      </c>
      <c r="D289" s="9">
        <f t="shared" si="81"/>
        <v>9.5516999615093727</v>
      </c>
      <c r="E289" s="9">
        <f t="shared" si="81"/>
        <v>-6.0984397662429322</v>
      </c>
      <c r="F289" s="9">
        <f t="shared" si="82"/>
        <v>-3.8193445567804885</v>
      </c>
      <c r="G289" s="10">
        <f t="shared" si="83"/>
        <v>8.6666666666666607</v>
      </c>
      <c r="H289" s="5">
        <f t="shared" si="83"/>
        <v>7.5</v>
      </c>
      <c r="I289">
        <f t="shared" si="84"/>
        <v>30.288344226502701</v>
      </c>
      <c r="J289">
        <f t="shared" si="85"/>
        <v>5.5821020466900739</v>
      </c>
      <c r="K289">
        <f t="shared" si="85"/>
        <v>-29.769513478111428</v>
      </c>
      <c r="L289">
        <f t="shared" si="86"/>
        <v>-0.66417297919446172</v>
      </c>
      <c r="M289">
        <f t="shared" si="87"/>
        <v>-28.631946076487282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47" priority="16" stopIfTrue="1" operator="greaterThan">
      <formula>$G$19</formula>
    </cfRule>
    <cfRule type="cellIs" dxfId="346" priority="17" stopIfTrue="1" operator="lessThan">
      <formula>$H$19</formula>
    </cfRule>
    <cfRule type="cellIs" dxfId="345" priority="18" stopIfTrue="1" operator="between">
      <formula>$H$19</formula>
      <formula>$G$19</formula>
    </cfRule>
  </conditionalFormatting>
  <conditionalFormatting sqref="E19:E20">
    <cfRule type="cellIs" dxfId="344" priority="13" stopIfTrue="1" operator="lessThan">
      <formula>$H$19</formula>
    </cfRule>
    <cfRule type="cellIs" dxfId="343" priority="14" stopIfTrue="1" operator="greaterThan">
      <formula>$G$19</formula>
    </cfRule>
    <cfRule type="cellIs" dxfId="342" priority="15" stopIfTrue="1" operator="between">
      <formula>$H$19</formula>
      <formula>$G$19</formula>
    </cfRule>
  </conditionalFormatting>
  <conditionalFormatting sqref="F19">
    <cfRule type="cellIs" dxfId="341" priority="10" stopIfTrue="1" operator="lessThan">
      <formula>$H$19</formula>
    </cfRule>
    <cfRule type="cellIs" dxfId="340" priority="11" stopIfTrue="1" operator="greaterThan">
      <formula>$G$19</formula>
    </cfRule>
    <cfRule type="cellIs" dxfId="339" priority="12" stopIfTrue="1" operator="between">
      <formula>$H$19</formula>
      <formula>$G$19</formula>
    </cfRule>
  </conditionalFormatting>
  <conditionalFormatting sqref="F20">
    <cfRule type="cellIs" dxfId="338" priority="7" stopIfTrue="1" operator="lessThan">
      <formula>$H$19</formula>
    </cfRule>
    <cfRule type="cellIs" dxfId="337" priority="8" stopIfTrue="1" operator="greaterThan">
      <formula>$G$19</formula>
    </cfRule>
    <cfRule type="cellIs" dxfId="336" priority="9" stopIfTrue="1" operator="between">
      <formula>$H$19</formula>
      <formula>$G$19</formula>
    </cfRule>
  </conditionalFormatting>
  <conditionalFormatting sqref="E21:E289">
    <cfRule type="cellIs" dxfId="335" priority="4" stopIfTrue="1" operator="lessThan">
      <formula>$H$19</formula>
    </cfRule>
    <cfRule type="cellIs" dxfId="334" priority="5" stopIfTrue="1" operator="greaterThan">
      <formula>$G$19</formula>
    </cfRule>
    <cfRule type="cellIs" dxfId="333" priority="6" stopIfTrue="1" operator="between">
      <formula>$H$19</formula>
      <formula>$G$19</formula>
    </cfRule>
  </conditionalFormatting>
  <conditionalFormatting sqref="F21:F289">
    <cfRule type="cellIs" dxfId="332" priority="1" stopIfTrue="1" operator="lessThan">
      <formula>$H$19</formula>
    </cfRule>
    <cfRule type="cellIs" dxfId="331" priority="2" stopIfTrue="1" operator="greaterThan">
      <formula>$G$19</formula>
    </cfRule>
    <cfRule type="cellIs" dxfId="33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46"/>
  <sheetViews>
    <sheetView topLeftCell="B1"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SummaryChart!G13</f>
        <v>25</v>
      </c>
      <c r="D1" s="1" t="s">
        <v>17</v>
      </c>
      <c r="G1" t="s">
        <v>27</v>
      </c>
      <c r="H1" s="6" t="s">
        <v>22</v>
      </c>
      <c r="O1" s="28">
        <f>-(C6/2)/(COS(C2/180*PI())*C1)^2</f>
        <v>-0.12445629413200494</v>
      </c>
      <c r="P1" s="5" t="s">
        <v>10</v>
      </c>
    </row>
    <row r="2" spans="2:22" ht="22.5" x14ac:dyDescent="0.3">
      <c r="C2" s="24">
        <f>SummaryChart!H13</f>
        <v>62.950046498061447</v>
      </c>
      <c r="D2" s="1" t="s">
        <v>18</v>
      </c>
      <c r="G2" s="9" t="s">
        <v>23</v>
      </c>
      <c r="O2" s="28">
        <f>TAN(C2/180*PI())</f>
        <v>1.9583876385638102</v>
      </c>
      <c r="P2" s="5" t="s">
        <v>12</v>
      </c>
    </row>
    <row r="3" spans="2:22" ht="22.5" x14ac:dyDescent="0.3">
      <c r="C3" s="24">
        <f>SummaryChart!J13/12</f>
        <v>1.408841977152373</v>
      </c>
      <c r="D3" s="1" t="s">
        <v>19</v>
      </c>
      <c r="G3" s="9" t="s">
        <v>28</v>
      </c>
      <c r="O3" s="28">
        <f>C3</f>
        <v>1.408841977152373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5.8999999999999999E-3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SummaryChart!I13</f>
        <v>4.9244913561809609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1.6514494247726219E-2</v>
      </c>
      <c r="C12" s="14"/>
      <c r="D12" s="15">
        <f ca="1">CELL("contents",INDIRECT("D"&amp;C13-1))</f>
        <v>4.8760759306227195</v>
      </c>
      <c r="E12" s="15">
        <f ca="1">CELL("contents",INDIRECT("E"&amp;C13-1))</f>
        <v>7.9235685761893784</v>
      </c>
      <c r="F12">
        <f ca="1">D13-D12</f>
        <v>6.4929919805967629E-2</v>
      </c>
      <c r="G12">
        <f ca="1">D13-D11</f>
        <v>1.6514494247726219E-2</v>
      </c>
      <c r="H12" s="27">
        <f ca="1">G12/F12</f>
        <v>0.25434336430842769</v>
      </c>
      <c r="I12">
        <f ca="1">D13-D12</f>
        <v>6.4929919805967629E-2</v>
      </c>
      <c r="J12">
        <f ca="1">E13-E12</f>
        <v>4.4905925516993683E-2</v>
      </c>
      <c r="K12">
        <f ca="1">ATAN(J12/I12)*180/PI()</f>
        <v>34.66796872539642</v>
      </c>
      <c r="N12" s="26">
        <f ca="1">E13-E12</f>
        <v>4.4905925516993683E-2</v>
      </c>
      <c r="O12" s="26">
        <f ca="1">N12+E13-H12*N12</f>
        <v>8.0019589030499905</v>
      </c>
      <c r="P12">
        <f ca="1">IF(AND(G12&gt;0,G12&lt;F12),1,0)</f>
        <v>1</v>
      </c>
      <c r="Q12" s="26">
        <f ca="1">IF(P12=1,O12,O13)</f>
        <v>8.0019589030499905</v>
      </c>
    </row>
    <row r="13" spans="2:22" x14ac:dyDescent="0.2">
      <c r="B13" t="str">
        <f ca="1">CELL("address",INDEX(B20:B290,MATCH(MIN(B20:B290),B20:B290,0)))</f>
        <v>$B$94</v>
      </c>
      <c r="C13">
        <f ca="1">CELL("row",INDEX(A20:A289,MATCH(MIN(A20:A289),A20:A289,0)))</f>
        <v>94</v>
      </c>
      <c r="D13" s="15">
        <f ca="1">CELL("contents",INDIRECT("D"&amp;C13))</f>
        <v>4.9410058504286871</v>
      </c>
      <c r="E13" s="15">
        <f ca="1">CELL("contents",INDIRECT("E"&amp;C13))</f>
        <v>7.9684745017063721</v>
      </c>
      <c r="F13">
        <f ca="1">D14-D13</f>
        <v>6.4909783055989045E-2</v>
      </c>
      <c r="G13">
        <f ca="1">D14-D11</f>
        <v>8.1424277303715265E-2</v>
      </c>
      <c r="H13" s="27">
        <f ca="1">G13/F13</f>
        <v>1.2544222684195594</v>
      </c>
      <c r="N13" s="26">
        <f ca="1">E14-E13</f>
        <v>4.3772021150862095E-2</v>
      </c>
      <c r="O13" s="26">
        <f ca="1">E13+H13*N13</f>
        <v>8.0233830997717455</v>
      </c>
      <c r="P13">
        <f ca="1">IF(G13&lt;F13,1,0)</f>
        <v>0</v>
      </c>
    </row>
    <row r="14" spans="2:22" x14ac:dyDescent="0.2">
      <c r="D14" s="15">
        <f ca="1">CELL("contents",INDIRECT("D"&amp;C13+1))</f>
        <v>5.0059156334846762</v>
      </c>
      <c r="E14" s="15">
        <f ca="1">CELL("contents",INDIRECT("E"&amp;C13+1))</f>
        <v>8.0122465228572342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10.585990381907514</v>
      </c>
      <c r="P15" s="10">
        <f>Q19</f>
        <v>4.3558898583399674</v>
      </c>
      <c r="Q15" s="10">
        <f>Q19</f>
        <v>4.3558898583399674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1.408841977152373</v>
      </c>
      <c r="F19" s="9">
        <f>$O$1*D19^2+$O$2*D19+$O$3</f>
        <v>1.408841977152373</v>
      </c>
      <c r="G19" s="18">
        <v>8.6666666666666607</v>
      </c>
      <c r="H19" s="17">
        <v>7.5</v>
      </c>
      <c r="I19">
        <f>C1</f>
        <v>25</v>
      </c>
      <c r="J19">
        <f>C1*COS(C2/180*PI())</f>
        <v>11.369178846992464</v>
      </c>
      <c r="K19">
        <f>C1*SIN(C2/180*PI())</f>
        <v>22.265259314571189</v>
      </c>
      <c r="L19">
        <f>-C15*I19*J19</f>
        <v>-1.1165469925311668</v>
      </c>
      <c r="M19">
        <f>-C6-C15*I19*K19</f>
        <v>-34.360631828048632</v>
      </c>
      <c r="N19" s="16">
        <f>MAX(E19:E289)</f>
        <v>8.8393202280534897</v>
      </c>
      <c r="O19" s="19">
        <f>INDEX(C19:C289,MATCH(N19,E19:E289,0),1)</f>
        <v>0.6840000000000005</v>
      </c>
      <c r="P19" s="19">
        <f>COUNTIF(E19:E289,"&gt;"&amp;H19)*_dt</f>
        <v>0.58799999999999997</v>
      </c>
      <c r="Q19" s="21">
        <f>INDEX(D19:D289,MATCH(T17,T19:T289,0),1)</f>
        <v>4.3558898583399674</v>
      </c>
      <c r="R19" s="21">
        <f>INDEX(D19:D289,MATCH(T17,U19:U289,0),1)</f>
        <v>10.585990381907514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6.2301005235675468</v>
      </c>
    </row>
    <row r="20" spans="1:22" x14ac:dyDescent="0.2">
      <c r="A20">
        <f>B20</f>
        <v>4.8574326344841108</v>
      </c>
      <c r="B20">
        <f>ABS(D20-$D$11)</f>
        <v>4.8574326344841108</v>
      </c>
      <c r="C20" s="9">
        <f>C19+_dt</f>
        <v>6.0000000000000001E-3</v>
      </c>
      <c r="D20" s="9">
        <f>D19+$C$7*(J19+J20)/2</f>
        <v>6.7058721696850523E-2</v>
      </c>
      <c r="E20" s="9">
        <f>E19+$C$7*(K19+K20)/2</f>
        <v>1.5396089603113758</v>
      </c>
      <c r="F20" s="9">
        <f>$O$1*D20^2+$O$2*D20+$O$3</f>
        <v>1.5396092847377025</v>
      </c>
      <c r="G20" s="10">
        <f>G19</f>
        <v>8.6666666666666607</v>
      </c>
      <c r="H20" s="5">
        <f>H19</f>
        <v>7.5</v>
      </c>
      <c r="I20">
        <f>SQRT(J20^2+K20^2)</f>
        <v>24.816602894932064</v>
      </c>
      <c r="J20">
        <f>J19+L19*$C$7</f>
        <v>11.36259121973653</v>
      </c>
      <c r="K20">
        <f>K19+M19*$C$7</f>
        <v>22.062531586785703</v>
      </c>
      <c r="L20">
        <f>-$C$15*I20*J20</f>
        <v>-1.1077139198569046</v>
      </c>
      <c r="M20">
        <f>-$C$6-$C$15*I20*K20</f>
        <v>-34.324827471775563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4.7904126260484396</v>
      </c>
      <c r="B21">
        <f t="shared" ref="B21:B84" si="3">ABS(D21-$D$11)</f>
        <v>4.7904126260484396</v>
      </c>
      <c r="C21" s="9">
        <f t="shared" ref="C21:C84" si="4">C20+_dt</f>
        <v>1.2E-2</v>
      </c>
      <c r="D21" s="9">
        <f t="shared" ref="D21:E36" si="5">D20+$C$7*(J20+J21)/2</f>
        <v>0.13407873013252092</v>
      </c>
      <c r="E21" s="9">
        <f t="shared" si="5"/>
        <v>1.6691804730512652</v>
      </c>
      <c r="F21" s="9">
        <f t="shared" ref="F21:F84" si="6">$O$1*D21^2+$O$2*D21+$O$3</f>
        <v>1.6691827408619446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24.633722041383372</v>
      </c>
      <c r="J21">
        <f t="shared" ref="J21:K84" si="9">J20+L20*$C$7</f>
        <v>11.356055707609373</v>
      </c>
      <c r="K21">
        <f t="shared" si="9"/>
        <v>21.860015104702228</v>
      </c>
      <c r="L21">
        <f t="shared" ref="L21:L84" si="10">-$C$15*I21*J21</f>
        <v>-1.0989184124110896</v>
      </c>
      <c r="M21">
        <f t="shared" ref="M21:M84" si="11">-$C$6-$C$15*I21*K21</f>
        <v>-34.289379997479678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4.7234310240485131</v>
      </c>
      <c r="B22">
        <f t="shared" si="3"/>
        <v>4.7234310240485131</v>
      </c>
      <c r="C22" s="9">
        <f t="shared" si="4"/>
        <v>1.8000000000000002E-2</v>
      </c>
      <c r="D22" s="9">
        <f t="shared" si="5"/>
        <v>0.2010603321324482</v>
      </c>
      <c r="E22" s="9">
        <f t="shared" si="5"/>
        <v>1.7975577555101521</v>
      </c>
      <c r="F22" s="9">
        <f t="shared" si="6"/>
        <v>1.7975648685109737</v>
      </c>
      <c r="G22" s="10">
        <f t="shared" si="7"/>
        <v>8.6666666666666607</v>
      </c>
      <c r="H22" s="5">
        <f t="shared" si="7"/>
        <v>7.5</v>
      </c>
      <c r="I22">
        <f t="shared" si="8"/>
        <v>24.451361764493257</v>
      </c>
      <c r="J22">
        <f t="shared" si="9"/>
        <v>11.349572088976148</v>
      </c>
      <c r="K22">
        <f t="shared" si="9"/>
        <v>21.657707762717099</v>
      </c>
      <c r="L22">
        <f t="shared" si="10"/>
        <v>-1.0901604896575168</v>
      </c>
      <c r="M22">
        <f t="shared" si="11"/>
        <v>-34.254287883487329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4.6564875229668763</v>
      </c>
      <c r="B23">
        <f t="shared" si="3"/>
        <v>4.6564875229668763</v>
      </c>
      <c r="C23" s="9">
        <f t="shared" si="4"/>
        <v>2.4E-2</v>
      </c>
      <c r="D23" s="9">
        <f t="shared" si="5"/>
        <v>0.268003833214085</v>
      </c>
      <c r="E23" s="9">
        <f t="shared" si="5"/>
        <v>1.9247420354295708</v>
      </c>
      <c r="F23" s="9">
        <f t="shared" si="6"/>
        <v>1.9247581666267441</v>
      </c>
      <c r="G23" s="10">
        <f t="shared" si="7"/>
        <v>8.6666666666666607</v>
      </c>
      <c r="H23" s="5">
        <f t="shared" si="7"/>
        <v>7.5</v>
      </c>
      <c r="I23">
        <f t="shared" si="8"/>
        <v>24.269526570187935</v>
      </c>
      <c r="J23">
        <f t="shared" si="9"/>
        <v>11.343140142087169</v>
      </c>
      <c r="K23">
        <f t="shared" si="9"/>
        <v>21.455607464204522</v>
      </c>
      <c r="L23">
        <f t="shared" si="10"/>
        <v>-1.0814401799351405</v>
      </c>
      <c r="M23">
        <f t="shared" si="11"/>
        <v>-34.219549619070271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4.5895818185948931</v>
      </c>
      <c r="B24">
        <f t="shared" si="3"/>
        <v>4.5895818185948931</v>
      </c>
      <c r="C24" s="9">
        <f t="shared" si="4"/>
        <v>0.03</v>
      </c>
      <c r="D24" s="9">
        <f t="shared" si="5"/>
        <v>0.33490953758606751</v>
      </c>
      <c r="E24" s="9">
        <f t="shared" si="5"/>
        <v>2.0507345282072578</v>
      </c>
      <c r="F24" s="9">
        <f t="shared" si="6"/>
        <v>2.0507651102438569</v>
      </c>
      <c r="G24" s="10">
        <f t="shared" si="7"/>
        <v>8.6666666666666607</v>
      </c>
      <c r="H24" s="5">
        <f t="shared" si="7"/>
        <v>7.5</v>
      </c>
      <c r="I24">
        <f t="shared" si="8"/>
        <v>24.088221150401203</v>
      </c>
      <c r="J24">
        <f t="shared" si="9"/>
        <v>11.336759645025552</v>
      </c>
      <c r="K24">
        <f t="shared" si="9"/>
        <v>21.253712121452008</v>
      </c>
      <c r="L24">
        <f t="shared" si="10"/>
        <v>-1.072757520667619</v>
      </c>
      <c r="M24">
        <f t="shared" si="11"/>
        <v>-34.185163704118629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4.5227136080338894</v>
      </c>
      <c r="B25">
        <f t="shared" si="3"/>
        <v>4.5227136080338894</v>
      </c>
      <c r="C25" s="9">
        <f t="shared" si="4"/>
        <v>3.5999999999999997E-2</v>
      </c>
      <c r="D25" s="9">
        <f t="shared" si="5"/>
        <v>0.40177774814707101</v>
      </c>
      <c r="E25" s="9">
        <f t="shared" si="5"/>
        <v>2.1755364369495545</v>
      </c>
      <c r="F25" s="9">
        <f t="shared" si="6"/>
        <v>2.1755881506252148</v>
      </c>
      <c r="G25" s="10">
        <f t="shared" si="7"/>
        <v>8.6666666666666607</v>
      </c>
      <c r="H25" s="5">
        <f t="shared" si="7"/>
        <v>7.5</v>
      </c>
      <c r="I25">
        <f t="shared" si="8"/>
        <v>23.907450388471087</v>
      </c>
      <c r="J25">
        <f t="shared" si="9"/>
        <v>11.330430375653613</v>
      </c>
      <c r="K25">
        <f t="shared" si="9"/>
        <v>21.052019655597707</v>
      </c>
      <c r="L25">
        <f t="shared" si="10"/>
        <v>-1.0641125585804858</v>
      </c>
      <c r="M25">
        <f t="shared" si="11"/>
        <v>-34.151128648805845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4.4558825896966159</v>
      </c>
      <c r="B26">
        <f t="shared" si="3"/>
        <v>4.4558825896966159</v>
      </c>
      <c r="C26" s="9">
        <f t="shared" si="4"/>
        <v>4.1999999999999996E-2</v>
      </c>
      <c r="D26" s="9">
        <f t="shared" si="5"/>
        <v>0.46860876648434524</v>
      </c>
      <c r="E26" s="9">
        <f t="shared" si="5"/>
        <v>2.2991489525234483</v>
      </c>
      <c r="F26" s="9">
        <f t="shared" si="6"/>
        <v>2.2992297153967853</v>
      </c>
      <c r="G26" s="10">
        <f t="shared" si="7"/>
        <v>8.6666666666666607</v>
      </c>
      <c r="H26" s="5">
        <f t="shared" si="7"/>
        <v>7.5</v>
      </c>
      <c r="I26">
        <f t="shared" si="8"/>
        <v>23.727219364717861</v>
      </c>
      <c r="J26">
        <f t="shared" si="9"/>
        <v>11.324152111557988</v>
      </c>
      <c r="K26">
        <f t="shared" si="9"/>
        <v>20.850527996569753</v>
      </c>
      <c r="L26">
        <f t="shared" si="10"/>
        <v>-1.0555053499261762</v>
      </c>
      <c r="M26">
        <f t="shared" si="11"/>
        <v>-34.117442973244998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4.3890884633090392</v>
      </c>
      <c r="B27">
        <f t="shared" si="3"/>
        <v>4.3890884633090392</v>
      </c>
      <c r="C27" s="9">
        <f t="shared" si="4"/>
        <v>4.7999999999999994E-2</v>
      </c>
      <c r="D27" s="9">
        <f t="shared" si="5"/>
        <v>0.53540289287192189</v>
      </c>
      <c r="E27" s="9">
        <f t="shared" si="5"/>
        <v>2.4215732536082606</v>
      </c>
      <c r="F27" s="9">
        <f t="shared" si="6"/>
        <v>2.4216922086815025</v>
      </c>
      <c r="G27" s="10">
        <f t="shared" si="7"/>
        <v>8.6666666666666607</v>
      </c>
      <c r="H27" s="5">
        <f t="shared" si="7"/>
        <v>7.5</v>
      </c>
      <c r="I27">
        <f t="shared" si="8"/>
        <v>23.547533362209087</v>
      </c>
      <c r="J27">
        <f t="shared" si="9"/>
        <v>11.317924629993422</v>
      </c>
      <c r="K27">
        <f t="shared" si="9"/>
        <v>20.649235083027609</v>
      </c>
      <c r="L27">
        <f t="shared" si="10"/>
        <v>-1.04693596071714</v>
      </c>
      <c r="M27">
        <f t="shared" si="11"/>
        <v>-34.084105207136034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4.3223309299124741</v>
      </c>
      <c r="B28">
        <f t="shared" si="3"/>
        <v>4.3223309299124741</v>
      </c>
      <c r="C28" s="9">
        <f t="shared" si="4"/>
        <v>5.3999999999999992E-2</v>
      </c>
      <c r="D28" s="9">
        <f t="shared" si="5"/>
        <v>0.60216042626848676</v>
      </c>
      <c r="E28" s="9">
        <f t="shared" si="5"/>
        <v>2.5428105067469935</v>
      </c>
      <c r="F28" s="9">
        <f t="shared" si="6"/>
        <v>2.5429780112323326</v>
      </c>
      <c r="G28" s="10">
        <f t="shared" si="7"/>
        <v>8.6666666666666607</v>
      </c>
      <c r="H28" s="5">
        <f t="shared" si="7"/>
        <v>7.5</v>
      </c>
      <c r="I28">
        <f t="shared" si="8"/>
        <v>23.368397872717274</v>
      </c>
      <c r="J28">
        <f t="shared" si="9"/>
        <v>11.311747707825191</v>
      </c>
      <c r="K28">
        <f t="shared" si="9"/>
        <v>20.448138862305505</v>
      </c>
      <c r="L28">
        <f t="shared" si="10"/>
        <v>-1.0384044669672827</v>
      </c>
      <c r="M28">
        <f t="shared" si="11"/>
        <v>-34.051113889403361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4.2556096918660531</v>
      </c>
      <c r="B29">
        <f t="shared" si="3"/>
        <v>4.2556096918660531</v>
      </c>
      <c r="C29" s="9">
        <f t="shared" si="4"/>
        <v>5.9999999999999991E-2</v>
      </c>
      <c r="D29" s="9">
        <f t="shared" si="5"/>
        <v>0.66888166431490781</v>
      </c>
      <c r="E29" s="9">
        <f t="shared" si="5"/>
        <v>2.6628618663973507</v>
      </c>
      <c r="F29" s="9">
        <f t="shared" si="6"/>
        <v>2.6630894805645298</v>
      </c>
      <c r="G29" s="10">
        <f t="shared" si="7"/>
        <v>8.6666666666666607</v>
      </c>
      <c r="H29" s="5">
        <f t="shared" si="7"/>
        <v>7.5</v>
      </c>
      <c r="I29">
        <f t="shared" si="8"/>
        <v>23.189818602876027</v>
      </c>
      <c r="J29">
        <f t="shared" si="9"/>
        <v>11.305621121470084</v>
      </c>
      <c r="K29">
        <f t="shared" si="9"/>
        <v>20.247237290358026</v>
      </c>
      <c r="L29">
        <f t="shared" si="10"/>
        <v>-1.0299109549419709</v>
      </c>
      <c r="M29">
        <f t="shared" si="11"/>
        <v>-34.018467567823272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4.18892445284955</v>
      </c>
      <c r="B30">
        <f t="shared" si="3"/>
        <v>4.18892445284955</v>
      </c>
      <c r="C30" s="9">
        <f t="shared" si="4"/>
        <v>6.5999999999999989E-2</v>
      </c>
      <c r="D30" s="9">
        <f t="shared" si="5"/>
        <v>0.7355669033314105</v>
      </c>
      <c r="E30" s="9">
        <f t="shared" si="5"/>
        <v>2.7817284749824451</v>
      </c>
      <c r="F30" s="9">
        <f t="shared" si="6"/>
        <v>2.7820289510871135</v>
      </c>
      <c r="G30" s="10">
        <f t="shared" si="7"/>
        <v>8.6666666666666607</v>
      </c>
      <c r="H30" s="5">
        <f t="shared" si="7"/>
        <v>7.5</v>
      </c>
      <c r="I30">
        <f t="shared" si="8"/>
        <v>23.01180148054047</v>
      </c>
      <c r="J30">
        <f t="shared" si="9"/>
        <v>11.299544646835926</v>
      </c>
      <c r="K30">
        <f t="shared" si="9"/>
        <v>20.046528331707869</v>
      </c>
      <c r="L30">
        <f t="shared" si="10"/>
        <v>-1.0214555214168524</v>
      </c>
      <c r="M30">
        <f t="shared" si="11"/>
        <v>-33.986164798640466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4.1222749178665685</v>
      </c>
      <c r="B31">
        <f t="shared" si="3"/>
        <v>4.1222749178665685</v>
      </c>
      <c r="C31" s="9">
        <f t="shared" si="4"/>
        <v>7.1999999999999995E-2</v>
      </c>
      <c r="D31" s="9">
        <f t="shared" si="5"/>
        <v>0.80221643831439216</v>
      </c>
      <c r="E31" s="9">
        <f t="shared" si="5"/>
        <v>2.8994114629412011</v>
      </c>
      <c r="F31" s="9">
        <f t="shared" si="6"/>
        <v>2.8997987342335909</v>
      </c>
      <c r="G31" s="10">
        <f t="shared" si="7"/>
        <v>8.6666666666666607</v>
      </c>
      <c r="H31" s="5">
        <f t="shared" si="7"/>
        <v>7.5</v>
      </c>
      <c r="I31">
        <f t="shared" si="8"/>
        <v>22.834352661357904</v>
      </c>
      <c r="J31">
        <f t="shared" si="9"/>
        <v>11.293518059259567</v>
      </c>
      <c r="K31">
        <f t="shared" si="9"/>
        <v>19.846009959395889</v>
      </c>
      <c r="L31">
        <f t="shared" si="10"/>
        <v>-1.0130382739457351</v>
      </c>
      <c r="M31">
        <f t="shared" si="11"/>
        <v>-33.95420414617324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4.0556607932480953</v>
      </c>
      <c r="B32">
        <f t="shared" si="3"/>
        <v>4.0556607932480953</v>
      </c>
      <c r="C32" s="9">
        <f t="shared" si="4"/>
        <v>7.8E-2</v>
      </c>
      <c r="D32" s="9">
        <f t="shared" si="5"/>
        <v>0.86883056293286554</v>
      </c>
      <c r="E32" s="9">
        <f t="shared" si="5"/>
        <v>3.0159119487784727</v>
      </c>
      <c r="F32" s="9">
        <f t="shared" si="6"/>
        <v>3.0164011185919573</v>
      </c>
      <c r="G32" s="10">
        <f t="shared" si="7"/>
        <v>8.6666666666666607</v>
      </c>
      <c r="H32" s="5">
        <f t="shared" si="7"/>
        <v>7.5</v>
      </c>
      <c r="I32">
        <f t="shared" si="8"/>
        <v>22.657478535554674</v>
      </c>
      <c r="J32">
        <f t="shared" si="9"/>
        <v>11.287541133443288</v>
      </c>
      <c r="K32">
        <f t="shared" si="9"/>
        <v>19.645680154933466</v>
      </c>
      <c r="L32">
        <f t="shared" si="10"/>
        <v>-1.0046593311377734</v>
      </c>
      <c r="M32">
        <f t="shared" si="11"/>
        <v>-33.922584182406538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3.9890817866564383</v>
      </c>
      <c r="B33">
        <f t="shared" si="3"/>
        <v>3.9890817866564383</v>
      </c>
      <c r="C33" s="9">
        <f t="shared" si="4"/>
        <v>8.4000000000000005E-2</v>
      </c>
      <c r="D33" s="9">
        <f t="shared" si="5"/>
        <v>0.93540956952452248</v>
      </c>
      <c r="E33" s="9">
        <f t="shared" si="5"/>
        <v>3.1312310391148852</v>
      </c>
      <c r="F33" s="9">
        <f t="shared" si="6"/>
        <v>3.1318383700340009</v>
      </c>
      <c r="G33" s="10">
        <f t="shared" si="7"/>
        <v>8.6666666666666607</v>
      </c>
      <c r="H33" s="5">
        <f t="shared" si="7"/>
        <v>7.5</v>
      </c>
      <c r="I33">
        <f t="shared" si="8"/>
        <v>22.481185734945331</v>
      </c>
      <c r="J33">
        <f t="shared" si="9"/>
        <v>11.281613643389575</v>
      </c>
      <c r="K33">
        <f t="shared" si="9"/>
        <v>19.445536908257267</v>
      </c>
      <c r="L33">
        <f t="shared" si="10"/>
        <v>-0.99631882294422092</v>
      </c>
      <c r="M33">
        <f t="shared" si="11"/>
        <v>-33.891303486572191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3.922537607089553</v>
      </c>
      <c r="B34">
        <f t="shared" si="3"/>
        <v>3.922537607089553</v>
      </c>
      <c r="C34" s="9">
        <f t="shared" si="4"/>
        <v>9.0000000000000011E-2</v>
      </c>
      <c r="D34" s="9">
        <f t="shared" si="5"/>
        <v>1.0019537490914077</v>
      </c>
      <c r="E34" s="9">
        <f t="shared" si="5"/>
        <v>3.2453698287364192</v>
      </c>
      <c r="F34" s="9">
        <f t="shared" si="6"/>
        <v>3.2461127318439456</v>
      </c>
      <c r="G34" s="10">
        <f t="shared" si="7"/>
        <v>8.6666666666666607</v>
      </c>
      <c r="H34" s="5">
        <f t="shared" si="7"/>
        <v>7.5</v>
      </c>
      <c r="I34">
        <f t="shared" si="8"/>
        <v>22.305481140170073</v>
      </c>
      <c r="J34">
        <f t="shared" si="9"/>
        <v>11.275735362334204</v>
      </c>
      <c r="K34">
        <f t="shared" si="9"/>
        <v>19.245578217686493</v>
      </c>
      <c r="L34">
        <f t="shared" si="10"/>
        <v>-0.98801689095499168</v>
      </c>
      <c r="M34">
        <f t="shared" si="11"/>
        <v>-33.860360644715719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3.8560279648857687</v>
      </c>
      <c r="B35">
        <f t="shared" si="3"/>
        <v>3.8560279648857687</v>
      </c>
      <c r="C35" s="9">
        <f t="shared" si="4"/>
        <v>9.6000000000000016E-2</v>
      </c>
      <c r="D35" s="9">
        <f t="shared" si="5"/>
        <v>1.0684633912951924</v>
      </c>
      <c r="E35" s="9">
        <f t="shared" si="5"/>
        <v>3.3583294006437483</v>
      </c>
      <c r="F35" s="9">
        <f t="shared" si="6"/>
        <v>3.3592264248464567</v>
      </c>
      <c r="G35" s="10">
        <f t="shared" si="7"/>
        <v>8.6666666666666607</v>
      </c>
      <c r="H35" s="5">
        <f t="shared" si="7"/>
        <v>7.5</v>
      </c>
      <c r="I35">
        <f t="shared" si="8"/>
        <v>22.130371888166625</v>
      </c>
      <c r="J35">
        <f t="shared" si="9"/>
        <v>11.26990606267757</v>
      </c>
      <c r="K35">
        <f t="shared" si="9"/>
        <v>19.04580208988267</v>
      </c>
      <c r="L35">
        <f t="shared" si="10"/>
        <v>-0.97975368870529134</v>
      </c>
      <c r="M35">
        <f t="shared" si="11"/>
        <v>-33.829754249248822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3.7895525717289225</v>
      </c>
      <c r="B36">
        <f t="shared" si="3"/>
        <v>3.7895525717289225</v>
      </c>
      <c r="C36" s="9">
        <f t="shared" si="4"/>
        <v>0.10200000000000002</v>
      </c>
      <c r="D36" s="9">
        <f t="shared" si="5"/>
        <v>1.1349387844520382</v>
      </c>
      <c r="E36" s="9">
        <f t="shared" si="5"/>
        <v>3.4701108261013478</v>
      </c>
      <c r="F36" s="9">
        <f t="shared" si="6"/>
        <v>3.4711816475340496</v>
      </c>
      <c r="G36" s="10">
        <f t="shared" si="7"/>
        <v>8.6666666666666607</v>
      </c>
      <c r="H36" s="5">
        <f t="shared" si="7"/>
        <v>7.5</v>
      </c>
      <c r="I36">
        <f t="shared" si="8"/>
        <v>21.955865379882571</v>
      </c>
      <c r="J36">
        <f t="shared" si="9"/>
        <v>11.264125515914209</v>
      </c>
      <c r="K36">
        <f t="shared" si="9"/>
        <v>18.846206539812101</v>
      </c>
      <c r="L36">
        <f t="shared" si="10"/>
        <v>-0.97152938199256711</v>
      </c>
      <c r="M36">
        <f t="shared" si="11"/>
        <v>-33.799482898486851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3.7231111406539226</v>
      </c>
      <c r="B37">
        <f t="shared" si="3"/>
        <v>3.7231111406539226</v>
      </c>
      <c r="C37" s="9">
        <f t="shared" si="4"/>
        <v>0.10800000000000003</v>
      </c>
      <c r="D37" s="9">
        <f t="shared" ref="D37:E52" si="13">D36+$C$7*(J36+J37)/2</f>
        <v>1.2013802155270386</v>
      </c>
      <c r="E37" s="9">
        <f t="shared" si="13"/>
        <v>3.5807151646863908</v>
      </c>
      <c r="F37" s="9">
        <f t="shared" si="6"/>
        <v>3.5819805761939216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21.781969288234176</v>
      </c>
      <c r="J37">
        <f t="shared" si="9"/>
        <v>11.258393492560453</v>
      </c>
      <c r="K37">
        <f t="shared" si="9"/>
        <v>18.64678959071103</v>
      </c>
      <c r="L37">
        <f t="shared" si="10"/>
        <v>-0.96334414920402434</v>
      </c>
      <c r="M37">
        <f t="shared" si="11"/>
        <v>-33.769545196170313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3.6567033860527323</v>
      </c>
      <c r="B38">
        <f t="shared" si="3"/>
        <v>3.6567033860527323</v>
      </c>
      <c r="C38" s="9">
        <f t="shared" si="4"/>
        <v>0.11400000000000003</v>
      </c>
      <c r="D38" s="9">
        <f t="shared" si="13"/>
        <v>1.2677879701282284</v>
      </c>
      <c r="E38" s="9">
        <f t="shared" si="13"/>
        <v>3.6901434643374467</v>
      </c>
      <c r="F38" s="9">
        <f t="shared" si="6"/>
        <v>3.6916253650342536</v>
      </c>
      <c r="G38" s="10">
        <f t="shared" si="14"/>
        <v>8.6666666666666607</v>
      </c>
      <c r="H38" s="5">
        <f t="shared" si="14"/>
        <v>7.5</v>
      </c>
      <c r="I38">
        <f t="shared" si="8"/>
        <v>21.608691566317713</v>
      </c>
      <c r="J38">
        <f t="shared" si="9"/>
        <v>11.25270976208015</v>
      </c>
      <c r="K38">
        <f t="shared" si="9"/>
        <v>18.447549274053625</v>
      </c>
      <c r="L38">
        <f t="shared" si="10"/>
        <v>-0.95519818165496362</v>
      </c>
      <c r="M38">
        <f t="shared" si="11"/>
        <v>-33.739939750969725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3.5903290236808112</v>
      </c>
      <c r="B39">
        <f t="shared" si="3"/>
        <v>3.5903290236808112</v>
      </c>
      <c r="C39" s="9">
        <f t="shared" si="4"/>
        <v>0.12000000000000004</v>
      </c>
      <c r="D39" s="9">
        <f t="shared" si="13"/>
        <v>1.3341623325001497</v>
      </c>
      <c r="E39" s="9">
        <f t="shared" si="13"/>
        <v>3.7983967614029974</v>
      </c>
      <c r="F39" s="9">
        <f t="shared" si="6"/>
        <v>3.8001181463100022</v>
      </c>
      <c r="G39" s="10">
        <f t="shared" si="14"/>
        <v>8.6666666666666607</v>
      </c>
      <c r="H39" s="5">
        <f t="shared" si="14"/>
        <v>7.5</v>
      </c>
      <c r="I39">
        <f t="shared" si="8"/>
        <v>21.436040455879134</v>
      </c>
      <c r="J39">
        <f t="shared" si="9"/>
        <v>11.247074092808385</v>
      </c>
      <c r="K39">
        <f t="shared" si="9"/>
        <v>18.248483629522902</v>
      </c>
      <c r="L39">
        <f t="shared" si="10"/>
        <v>-0.94709168393817367</v>
      </c>
      <c r="M39">
        <f t="shared" si="11"/>
        <v>-33.710665175972665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3.5239877706640006</v>
      </c>
      <c r="B40">
        <f t="shared" si="3"/>
        <v>3.5239877706640006</v>
      </c>
      <c r="C40" s="9">
        <f t="shared" si="4"/>
        <v>0.12600000000000003</v>
      </c>
      <c r="D40" s="9">
        <f t="shared" si="13"/>
        <v>1.4005035855169603</v>
      </c>
      <c r="E40" s="9">
        <f t="shared" si="13"/>
        <v>3.9054760806897946</v>
      </c>
      <c r="F40" s="9">
        <f t="shared" si="6"/>
        <v>3.9074610304482245</v>
      </c>
      <c r="G40" s="10">
        <f t="shared" si="14"/>
        <v>8.6666666666666607</v>
      </c>
      <c r="H40" s="5">
        <f t="shared" si="14"/>
        <v>7.5</v>
      </c>
      <c r="I40">
        <f t="shared" si="8"/>
        <v>21.264024496047821</v>
      </c>
      <c r="J40">
        <f t="shared" si="9"/>
        <v>11.24148625187315</v>
      </c>
      <c r="K40">
        <f t="shared" si="9"/>
        <v>18.049590704984663</v>
      </c>
      <c r="L40">
        <f t="shared" si="10"/>
        <v>-0.93902487428462267</v>
      </c>
      <c r="M40">
        <f t="shared" si="11"/>
        <v>-33.681720088152304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3.4576793455058858</v>
      </c>
      <c r="B41">
        <f t="shared" si="3"/>
        <v>3.4576793455058858</v>
      </c>
      <c r="C41" s="9">
        <f t="shared" si="4"/>
        <v>0.13200000000000003</v>
      </c>
      <c r="D41" s="9">
        <f t="shared" si="13"/>
        <v>1.4668120106750751</v>
      </c>
      <c r="E41" s="9">
        <f t="shared" si="13"/>
        <v>4.0113824355110701</v>
      </c>
      <c r="F41" s="9">
        <f t="shared" si="6"/>
        <v>4.0136561061729701</v>
      </c>
      <c r="G41" s="10">
        <f t="shared" si="14"/>
        <v>8.6666666666666607</v>
      </c>
      <c r="H41" s="5">
        <f t="shared" si="14"/>
        <v>7.5</v>
      </c>
      <c r="I41">
        <f t="shared" si="8"/>
        <v>21.092652532340072</v>
      </c>
      <c r="J41">
        <f t="shared" si="9"/>
        <v>11.235946005114871</v>
      </c>
      <c r="K41">
        <f t="shared" si="9"/>
        <v>17.850868556464565</v>
      </c>
      <c r="L41">
        <f t="shared" si="10"/>
        <v>-0.93099798493567543</v>
      </c>
      <c r="M41">
        <f t="shared" si="11"/>
        <v>-33.653103107816172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3.391403468095636</v>
      </c>
      <c r="B42">
        <f t="shared" si="3"/>
        <v>3.391403468095636</v>
      </c>
      <c r="C42" s="9">
        <f t="shared" si="4"/>
        <v>0.13800000000000004</v>
      </c>
      <c r="D42" s="9">
        <f t="shared" si="13"/>
        <v>1.5330878880853249</v>
      </c>
      <c r="E42" s="9">
        <f t="shared" si="13"/>
        <v>4.1161168277346194</v>
      </c>
      <c r="F42" s="9">
        <f t="shared" si="6"/>
        <v>4.1187054406297721</v>
      </c>
      <c r="G42" s="10">
        <f t="shared" si="14"/>
        <v>8.6666666666666607</v>
      </c>
      <c r="H42" s="5">
        <f t="shared" si="14"/>
        <v>7.5</v>
      </c>
      <c r="I42">
        <f t="shared" si="8"/>
        <v>20.921933725937652</v>
      </c>
      <c r="J42">
        <f t="shared" si="9"/>
        <v>11.23045311700375</v>
      </c>
      <c r="K42">
        <f t="shared" si="9"/>
        <v>17.652315248128449</v>
      </c>
      <c r="L42">
        <f t="shared" si="10"/>
        <v>-0.92301126252705779</v>
      </c>
      <c r="M42">
        <f t="shared" si="11"/>
        <v>-33.624812858034325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3.3251598597163383</v>
      </c>
      <c r="B43">
        <f t="shared" si="3"/>
        <v>3.3251598597163383</v>
      </c>
      <c r="C43" s="9">
        <f t="shared" si="4"/>
        <v>0.14400000000000004</v>
      </c>
      <c r="D43" s="9">
        <f t="shared" si="13"/>
        <v>1.5993314964646228</v>
      </c>
      <c r="E43" s="9">
        <f t="shared" si="13"/>
        <v>4.2196802478307829</v>
      </c>
      <c r="F43" s="9">
        <f t="shared" si="6"/>
        <v>4.2226110795097824</v>
      </c>
      <c r="G43" s="10">
        <f t="shared" si="14"/>
        <v>8.6666666666666607</v>
      </c>
      <c r="H43" s="5">
        <f t="shared" si="14"/>
        <v>7.5</v>
      </c>
      <c r="I43">
        <f t="shared" si="8"/>
        <v>20.751877563246545</v>
      </c>
      <c r="J43">
        <f t="shared" si="9"/>
        <v>11.22500735055484</v>
      </c>
      <c r="K43">
        <f t="shared" si="9"/>
        <v>17.453928852266046</v>
      </c>
      <c r="L43">
        <f t="shared" si="10"/>
        <v>-0.91506496848477692</v>
      </c>
      <c r="M43">
        <f t="shared" si="11"/>
        <v>-33.596847964045644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3.2589482430538412</v>
      </c>
      <c r="B44">
        <f t="shared" si="3"/>
        <v>3.2589482430538412</v>
      </c>
      <c r="C44" s="9">
        <f t="shared" si="4"/>
        <v>0.15000000000000005</v>
      </c>
      <c r="D44" s="9">
        <f t="shared" si="13"/>
        <v>1.6655431131271199</v>
      </c>
      <c r="E44" s="9">
        <f t="shared" si="13"/>
        <v>4.3220736749203379</v>
      </c>
      <c r="F44" s="9">
        <f t="shared" si="6"/>
        <v>4.3253750471735781</v>
      </c>
      <c r="G44" s="10">
        <f t="shared" si="14"/>
        <v>8.6666666666666607</v>
      </c>
      <c r="H44" s="5">
        <f t="shared" si="14"/>
        <v>7.5</v>
      </c>
      <c r="I44">
        <f t="shared" si="8"/>
        <v>20.582493865740744</v>
      </c>
      <c r="J44">
        <f t="shared" si="9"/>
        <v>11.21960846724078</v>
      </c>
      <c r="K44">
        <f t="shared" si="9"/>
        <v>17.255707449278177</v>
      </c>
      <c r="L44">
        <f t="shared" si="10"/>
        <v>-0.90715937943319214</v>
      </c>
      <c r="M44">
        <f t="shared" si="11"/>
        <v>-33.569207052641254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3.1927683422061195</v>
      </c>
      <c r="B45">
        <f t="shared" si="3"/>
        <v>3.1927683422061195</v>
      </c>
      <c r="C45" s="9">
        <f t="shared" si="4"/>
        <v>0.15600000000000006</v>
      </c>
      <c r="D45" s="9">
        <f t="shared" si="13"/>
        <v>1.7317230139748414</v>
      </c>
      <c r="E45" s="9">
        <f t="shared" si="13"/>
        <v>4.423298076822328</v>
      </c>
      <c r="F45" s="9">
        <f t="shared" si="6"/>
        <v>4.4269993467746858</v>
      </c>
      <c r="G45" s="10">
        <f t="shared" si="14"/>
        <v>8.6666666666666607</v>
      </c>
      <c r="H45" s="5">
        <f t="shared" si="14"/>
        <v>7.5</v>
      </c>
      <c r="I45">
        <f t="shared" si="8"/>
        <v>20.413792800095528</v>
      </c>
      <c r="J45">
        <f t="shared" si="9"/>
        <v>11.214256226902124</v>
      </c>
      <c r="K45">
        <f t="shared" si="9"/>
        <v>17.057649127667592</v>
      </c>
      <c r="L45">
        <f t="shared" si="10"/>
        <v>-0.89929478761541881</v>
      </c>
      <c r="M45">
        <f t="shared" si="11"/>
        <v>-33.541888751523715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3.1266198826931753</v>
      </c>
      <c r="B46">
        <f t="shared" si="3"/>
        <v>3.1266198826931753</v>
      </c>
      <c r="C46" s="9">
        <f t="shared" si="4"/>
        <v>0.16200000000000006</v>
      </c>
      <c r="D46" s="9">
        <f t="shared" si="13"/>
        <v>1.7978714734877854</v>
      </c>
      <c r="E46" s="9">
        <f t="shared" si="13"/>
        <v>4.5233544101018461</v>
      </c>
      <c r="F46" s="9">
        <f t="shared" si="6"/>
        <v>4.527485960382867</v>
      </c>
      <c r="G46" s="10">
        <f t="shared" si="14"/>
        <v>8.6666666666666607</v>
      </c>
      <c r="H46" s="5">
        <f t="shared" si="14"/>
        <v>7.5</v>
      </c>
      <c r="I46">
        <f t="shared" si="8"/>
        <v>20.245784888614232</v>
      </c>
      <c r="J46">
        <f t="shared" si="9"/>
        <v>11.208950387655193</v>
      </c>
      <c r="K46">
        <f t="shared" si="9"/>
        <v>16.859751984033601</v>
      </c>
      <c r="L46">
        <f t="shared" si="10"/>
        <v>-0.89147150132622011</v>
      </c>
      <c r="M46">
        <f t="shared" si="11"/>
        <v>-33.514891688640823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3.0605025914674906</v>
      </c>
      <c r="B47">
        <f t="shared" si="3"/>
        <v>3.0605025914674906</v>
      </c>
      <c r="C47" s="9">
        <f t="shared" si="4"/>
        <v>0.16800000000000007</v>
      </c>
      <c r="D47" s="9">
        <f t="shared" si="13"/>
        <v>1.8639887647134705</v>
      </c>
      <c r="E47" s="9">
        <f t="shared" si="13"/>
        <v>4.6222436201178034</v>
      </c>
      <c r="F47" s="9">
        <f t="shared" si="6"/>
        <v>4.6268368491071969</v>
      </c>
      <c r="G47" s="10">
        <f t="shared" si="14"/>
        <v>8.6666666666666607</v>
      </c>
      <c r="H47" s="5">
        <f t="shared" si="14"/>
        <v>7.5</v>
      </c>
      <c r="I47">
        <f t="shared" si="8"/>
        <v>20.078481019952061</v>
      </c>
      <c r="J47">
        <f t="shared" si="9"/>
        <v>11.203690705797369</v>
      </c>
      <c r="K47">
        <f t="shared" si="9"/>
        <v>16.66201412307062</v>
      </c>
      <c r="L47">
        <f t="shared" si="10"/>
        <v>-0.88368984535753181</v>
      </c>
      <c r="M47">
        <f t="shared" si="11"/>
        <v>-33.488214491492727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2.9944161969250445</v>
      </c>
      <c r="B48">
        <f t="shared" si="3"/>
        <v>2.9944161969250445</v>
      </c>
      <c r="C48" s="9">
        <f t="shared" si="4"/>
        <v>0.17400000000000007</v>
      </c>
      <c r="D48" s="9">
        <f t="shared" si="13"/>
        <v>1.9300751592559164</v>
      </c>
      <c r="E48" s="9">
        <f t="shared" si="13"/>
        <v>4.7199666410706955</v>
      </c>
      <c r="F48" s="9">
        <f t="shared" si="6"/>
        <v>4.725053953218989</v>
      </c>
      <c r="G48" s="10">
        <f t="shared" si="14"/>
        <v>8.6666666666666607</v>
      </c>
      <c r="H48" s="5">
        <f t="shared" si="14"/>
        <v>7.5</v>
      </c>
      <c r="I48">
        <f t="shared" si="8"/>
        <v>19.911892460139846</v>
      </c>
      <c r="J48">
        <f t="shared" si="9"/>
        <v>11.19847693570976</v>
      </c>
      <c r="K48">
        <f t="shared" si="9"/>
        <v>16.464433657570812</v>
      </c>
      <c r="L48">
        <f t="shared" si="10"/>
        <v>-0.87595016145672522</v>
      </c>
      <c r="M48">
        <f t="shared" si="11"/>
        <v>-33.461855786410887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2.9283604289169167</v>
      </c>
      <c r="B49">
        <f t="shared" si="3"/>
        <v>2.9283604289169167</v>
      </c>
      <c r="C49" s="9">
        <f t="shared" si="4"/>
        <v>0.18000000000000008</v>
      </c>
      <c r="D49" s="9">
        <f t="shared" si="13"/>
        <v>1.996130927264044</v>
      </c>
      <c r="E49" s="9">
        <f t="shared" si="13"/>
        <v>4.8165243960504007</v>
      </c>
      <c r="F49" s="9">
        <f t="shared" si="6"/>
        <v>4.822139192274598</v>
      </c>
      <c r="G49" s="10">
        <f t="shared" si="14"/>
        <v>8.6666666666666607</v>
      </c>
      <c r="H49" s="5">
        <f t="shared" si="14"/>
        <v>7.5</v>
      </c>
      <c r="I49">
        <f t="shared" si="8"/>
        <v>19.746030863910075</v>
      </c>
      <c r="J49">
        <f t="shared" si="9"/>
        <v>11.193308829757164</v>
      </c>
      <c r="K49">
        <f t="shared" si="9"/>
        <v>16.267008708430989</v>
      </c>
      <c r="L49">
        <f t="shared" si="10"/>
        <v>-0.8682528087976995</v>
      </c>
      <c r="M49">
        <f t="shared" si="11"/>
        <v>-33.435814197807517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2.8623350187614869</v>
      </c>
      <c r="B50">
        <f t="shared" si="3"/>
        <v>2.8623350187614869</v>
      </c>
      <c r="C50" s="9">
        <f t="shared" si="4"/>
        <v>0.18600000000000008</v>
      </c>
      <c r="D50" s="9">
        <f t="shared" si="13"/>
        <v>2.062156337419474</v>
      </c>
      <c r="E50" s="9">
        <f t="shared" si="13"/>
        <v>4.9119177970840306</v>
      </c>
      <c r="F50" s="9">
        <f t="shared" si="6"/>
        <v>4.9180944652381529</v>
      </c>
      <c r="G50" s="10">
        <f t="shared" si="14"/>
        <v>8.6666666666666607</v>
      </c>
      <c r="H50" s="5">
        <f t="shared" si="14"/>
        <v>7.5</v>
      </c>
      <c r="I50">
        <f t="shared" si="8"/>
        <v>19.58090828632665</v>
      </c>
      <c r="J50">
        <f t="shared" si="9"/>
        <v>11.188186138185259</v>
      </c>
      <c r="K50">
        <f t="shared" si="9"/>
        <v>16.069737404663925</v>
      </c>
      <c r="L50">
        <f t="shared" si="10"/>
        <v>-0.86059816446484905</v>
      </c>
      <c r="M50">
        <f t="shared" si="11"/>
        <v>-33.410088347394002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2.7963396992572465</v>
      </c>
      <c r="B51">
        <f t="shared" si="3"/>
        <v>2.7963396992572465</v>
      </c>
      <c r="C51" s="9">
        <f t="shared" si="4"/>
        <v>0.19200000000000009</v>
      </c>
      <c r="D51" s="9">
        <f t="shared" si="13"/>
        <v>2.1281516569237144</v>
      </c>
      <c r="E51" s="9">
        <f t="shared" si="13"/>
        <v>5.0061477451838616</v>
      </c>
      <c r="F51" s="9">
        <f t="shared" si="6"/>
        <v>5.0129216506042802</v>
      </c>
      <c r="G51" s="10">
        <f t="shared" si="14"/>
        <v>8.6666666666666607</v>
      </c>
      <c r="H51" s="5">
        <f t="shared" si="14"/>
        <v>7.5</v>
      </c>
      <c r="I51">
        <f t="shared" si="8"/>
        <v>19.416537194719016</v>
      </c>
      <c r="J51">
        <f t="shared" si="9"/>
        <v>11.183108609014916</v>
      </c>
      <c r="K51">
        <f t="shared" si="9"/>
        <v>15.8726178834143</v>
      </c>
      <c r="L51">
        <f t="shared" si="10"/>
        <v>-0.85298662394991787</v>
      </c>
      <c r="M51">
        <f t="shared" si="11"/>
        <v>-33.384676853366734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2.7303742046962483</v>
      </c>
      <c r="B52">
        <f t="shared" si="3"/>
        <v>2.7303742046962483</v>
      </c>
      <c r="C52" s="9">
        <f t="shared" si="4"/>
        <v>0.19800000000000009</v>
      </c>
      <c r="D52" s="9">
        <f t="shared" si="13"/>
        <v>2.1941171514847126</v>
      </c>
      <c r="E52" s="9">
        <f t="shared" si="13"/>
        <v>5.0992151303953728</v>
      </c>
      <c r="F52" s="9">
        <f t="shared" si="6"/>
        <v>5.1066226065208316</v>
      </c>
      <c r="G52" s="10">
        <f t="shared" si="14"/>
        <v>8.6666666666666607</v>
      </c>
      <c r="H52" s="5">
        <f t="shared" si="14"/>
        <v>7.5</v>
      </c>
      <c r="I52">
        <f t="shared" si="8"/>
        <v>19.252930480920384</v>
      </c>
      <c r="J52">
        <f t="shared" si="9"/>
        <v>11.178075987933612</v>
      </c>
      <c r="K52">
        <f t="shared" si="9"/>
        <v>15.675648289979437</v>
      </c>
      <c r="L52">
        <f t="shared" si="10"/>
        <v>-0.84541860166171579</v>
      </c>
      <c r="M52">
        <f t="shared" si="11"/>
        <v>-33.359578329558765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2.6644382708782017</v>
      </c>
      <c r="B53">
        <f t="shared" si="3"/>
        <v>2.6644382708782017</v>
      </c>
      <c r="C53" s="9">
        <f t="shared" si="4"/>
        <v>0.2040000000000001</v>
      </c>
      <c r="D53" s="9">
        <f t="shared" ref="D53:E68" si="15">D52+$C$7*(J52+J53)/2</f>
        <v>2.2600530853027592</v>
      </c>
      <c r="E53" s="9">
        <f t="shared" si="15"/>
        <v>5.1911208318454252</v>
      </c>
      <c r="F53" s="9">
        <f t="shared" si="6"/>
        <v>5.1991991709116991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19.090101473808506</v>
      </c>
      <c r="J53">
        <f t="shared" si="9"/>
        <v>11.173088018183808</v>
      </c>
      <c r="K53">
        <f t="shared" si="9"/>
        <v>15.478826777835041</v>
      </c>
      <c r="L53">
        <f t="shared" si="10"/>
        <v>-0.83789453144861281</v>
      </c>
      <c r="M53">
        <f t="shared" si="11"/>
        <v>-33.334791384555523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2.5985316351252372</v>
      </c>
      <c r="B54">
        <f t="shared" si="3"/>
        <v>2.5985316351252372</v>
      </c>
      <c r="C54" s="9">
        <f t="shared" si="4"/>
        <v>0.2100000000000001</v>
      </c>
      <c r="D54" s="9">
        <f t="shared" si="15"/>
        <v>2.3259597210557237</v>
      </c>
      <c r="E54" s="9">
        <f t="shared" si="15"/>
        <v>5.2818657177906037</v>
      </c>
      <c r="F54" s="9">
        <f t="shared" si="6"/>
        <v>5.2906531615997565</v>
      </c>
      <c r="G54" s="10">
        <f t="shared" si="16"/>
        <v>8.6666666666666607</v>
      </c>
      <c r="H54" s="5">
        <f t="shared" si="16"/>
        <v>7.5</v>
      </c>
      <c r="I54">
        <f t="shared" si="8"/>
        <v>18.92806395214637</v>
      </c>
      <c r="J54">
        <f t="shared" si="9"/>
        <v>11.168144440448261</v>
      </c>
      <c r="K54">
        <f t="shared" si="9"/>
        <v>15.282151508666162</v>
      </c>
      <c r="L54">
        <f t="shared" si="10"/>
        <v>-0.83041486713368218</v>
      </c>
      <c r="M54">
        <f t="shared" si="11"/>
        <v>-33.310314620772978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2.5326540362973549</v>
      </c>
      <c r="B55">
        <f t="shared" si="3"/>
        <v>2.5326540362973549</v>
      </c>
      <c r="C55" s="9">
        <f t="shared" si="4"/>
        <v>0.21600000000000011</v>
      </c>
      <c r="D55" s="9">
        <f t="shared" si="15"/>
        <v>2.391837319883606</v>
      </c>
      <c r="E55" s="9">
        <f t="shared" si="15"/>
        <v>5.3714506456657594</v>
      </c>
      <c r="F55" s="9">
        <f t="shared" si="6"/>
        <v>5.3809863764299664</v>
      </c>
      <c r="G55" s="10">
        <f t="shared" si="16"/>
        <v>8.6666666666666607</v>
      </c>
      <c r="H55" s="5">
        <f t="shared" si="16"/>
        <v>7.5</v>
      </c>
      <c r="I55">
        <f t="shared" si="8"/>
        <v>18.766832157718735</v>
      </c>
      <c r="J55">
        <f t="shared" si="9"/>
        <v>11.163244992732173</v>
      </c>
      <c r="K55">
        <f t="shared" si="9"/>
        <v>15.085620652403602</v>
      </c>
      <c r="L55">
        <f t="shared" si="10"/>
        <v>-0.82298008306230153</v>
      </c>
      <c r="M55">
        <f t="shared" si="11"/>
        <v>-33.286146633496294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2.4668052148085806</v>
      </c>
      <c r="B56">
        <f t="shared" si="3"/>
        <v>2.4668052148085806</v>
      </c>
      <c r="C56" s="9">
        <f t="shared" si="4"/>
        <v>0.22200000000000011</v>
      </c>
      <c r="D56" s="9">
        <f t="shared" si="15"/>
        <v>2.4576861413723803</v>
      </c>
      <c r="E56" s="9">
        <f t="shared" si="15"/>
        <v>5.4598764621327849</v>
      </c>
      <c r="F56" s="9">
        <f t="shared" si="6"/>
        <v>5.4702005933927405</v>
      </c>
      <c r="G56" s="10">
        <f t="shared" si="16"/>
        <v>8.6666666666666607</v>
      </c>
      <c r="H56" s="5">
        <f t="shared" si="16"/>
        <v>7.5</v>
      </c>
      <c r="I56">
        <f t="shared" si="8"/>
        <v>18.60642080875882</v>
      </c>
      <c r="J56">
        <f t="shared" si="9"/>
        <v>11.158389410242105</v>
      </c>
      <c r="K56">
        <f t="shared" si="9"/>
        <v>14.889232387265974</v>
      </c>
      <c r="L56">
        <f t="shared" si="10"/>
        <v>-0.81559067466194712</v>
      </c>
      <c r="M56">
        <f t="shared" si="11"/>
        <v>-33.262286009877236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2.4009849126438447</v>
      </c>
      <c r="B57">
        <f t="shared" si="3"/>
        <v>2.4009849126438447</v>
      </c>
      <c r="C57" s="9">
        <f t="shared" si="4"/>
        <v>0.22800000000000012</v>
      </c>
      <c r="D57" s="9">
        <f t="shared" si="15"/>
        <v>2.5235064435371162</v>
      </c>
      <c r="E57" s="9">
        <f t="shared" si="15"/>
        <v>5.5471440031296524</v>
      </c>
      <c r="F57" s="9">
        <f t="shared" si="6"/>
        <v>5.558297570747567</v>
      </c>
      <c r="G57" s="10">
        <f t="shared" si="16"/>
        <v>8.6666666666666607</v>
      </c>
      <c r="H57" s="5">
        <f t="shared" si="16"/>
        <v>7.5</v>
      </c>
      <c r="I57">
        <f t="shared" si="8"/>
        <v>18.44684511365784</v>
      </c>
      <c r="J57">
        <f t="shared" si="9"/>
        <v>11.153577425261599</v>
      </c>
      <c r="K57">
        <f t="shared" si="9"/>
        <v>14.692984899807698</v>
      </c>
      <c r="L57">
        <f t="shared" si="10"/>
        <v>-0.80824715901385424</v>
      </c>
      <c r="M57">
        <f t="shared" si="11"/>
        <v>-33.238731327888232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2.3351928733766041</v>
      </c>
      <c r="B58">
        <f t="shared" si="3"/>
        <v>2.3351928733766041</v>
      </c>
      <c r="C58" s="9">
        <f t="shared" si="4"/>
        <v>0.23400000000000012</v>
      </c>
      <c r="D58" s="9">
        <f t="shared" si="15"/>
        <v>2.5892984828043568</v>
      </c>
      <c r="E58" s="9">
        <f t="shared" si="15"/>
        <v>5.6332540939197555</v>
      </c>
      <c r="F58" s="9">
        <f t="shared" si="6"/>
        <v>5.645279047147004</v>
      </c>
      <c r="G58" s="10">
        <f t="shared" si="16"/>
        <v>8.6666666666666607</v>
      </c>
      <c r="H58" s="5">
        <f t="shared" si="16"/>
        <v>7.5</v>
      </c>
      <c r="I58">
        <f t="shared" si="8"/>
        <v>18.288120784948095</v>
      </c>
      <c r="J58">
        <f t="shared" si="9"/>
        <v>11.148808767023416</v>
      </c>
      <c r="K58">
        <f t="shared" si="9"/>
        <v>14.496876384973158</v>
      </c>
      <c r="L58">
        <f t="shared" si="10"/>
        <v>-0.80095007543612129</v>
      </c>
      <c r="M58">
        <f t="shared" si="11"/>
        <v>-33.215481155231295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2.2694288421872288</v>
      </c>
      <c r="B59">
        <f t="shared" si="3"/>
        <v>2.2694288421872288</v>
      </c>
      <c r="C59" s="9">
        <f t="shared" si="4"/>
        <v>0.24000000000000013</v>
      </c>
      <c r="D59" s="9">
        <f t="shared" si="15"/>
        <v>2.6550625139937321</v>
      </c>
      <c r="E59" s="9">
        <f t="shared" si="15"/>
        <v>5.7182075491415905</v>
      </c>
      <c r="F59" s="9">
        <f t="shared" si="6"/>
        <v>5.7311467417610658</v>
      </c>
      <c r="G59" s="10">
        <f t="shared" si="16"/>
        <v>8.6666666666666607</v>
      </c>
      <c r="H59" s="5">
        <f t="shared" si="16"/>
        <v>7.5</v>
      </c>
      <c r="I59">
        <f t="shared" si="8"/>
        <v>18.130264053548174</v>
      </c>
      <c r="J59">
        <f t="shared" si="9"/>
        <v>11.144083161578344</v>
      </c>
      <c r="K59">
        <f t="shared" si="9"/>
        <v>14.300905046157293</v>
      </c>
      <c r="L59">
        <f t="shared" si="10"/>
        <v>-0.79369998607775183</v>
      </c>
      <c r="M59">
        <f t="shared" si="11"/>
        <v>-33.192534048199505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2.2036925658821742</v>
      </c>
      <c r="B60">
        <f t="shared" si="3"/>
        <v>2.2036925658821742</v>
      </c>
      <c r="C60" s="9">
        <f t="shared" si="4"/>
        <v>0.24600000000000014</v>
      </c>
      <c r="D60" s="9">
        <f t="shared" si="15"/>
        <v>2.7207987902987867</v>
      </c>
      <c r="E60" s="9">
        <f t="shared" si="15"/>
        <v>5.8020051728588093</v>
      </c>
      <c r="F60" s="9">
        <f t="shared" si="6"/>
        <v>5.8159023544020938</v>
      </c>
      <c r="G60" s="10">
        <f t="shared" si="16"/>
        <v>8.6666666666666607</v>
      </c>
      <c r="H60" s="5">
        <f t="shared" si="16"/>
        <v>7.5</v>
      </c>
      <c r="I60">
        <f t="shared" si="8"/>
        <v>17.973291683256598</v>
      </c>
      <c r="J60">
        <f t="shared" si="9"/>
        <v>11.139400331660484</v>
      </c>
      <c r="K60">
        <f t="shared" si="9"/>
        <v>14.105069095272917</v>
      </c>
      <c r="L60">
        <f t="shared" si="10"/>
        <v>-0.78649747652302426</v>
      </c>
      <c r="M60">
        <f t="shared" si="11"/>
        <v>-33.169888550489091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2.137983792913956</v>
      </c>
      <c r="B61">
        <f t="shared" si="3"/>
        <v>2.137983792913956</v>
      </c>
      <c r="C61" s="9">
        <f t="shared" si="4"/>
        <v>0.25200000000000011</v>
      </c>
      <c r="D61" s="9">
        <f t="shared" si="15"/>
        <v>2.7865075632670049</v>
      </c>
      <c r="E61" s="9">
        <f t="shared" si="15"/>
        <v>5.884647758610698</v>
      </c>
      <c r="F61" s="9">
        <f t="shared" si="6"/>
        <v>5.8995475656501473</v>
      </c>
      <c r="G61" s="10">
        <f t="shared" si="16"/>
        <v>8.6666666666666607</v>
      </c>
      <c r="H61" s="5">
        <f t="shared" si="16"/>
        <v>7.5</v>
      </c>
      <c r="I61">
        <f t="shared" si="8"/>
        <v>17.817220985477565</v>
      </c>
      <c r="J61">
        <f t="shared" si="9"/>
        <v>11.134759996548999</v>
      </c>
      <c r="K61">
        <f t="shared" si="9"/>
        <v>13.909366752825031</v>
      </c>
      <c r="L61">
        <f t="shared" si="10"/>
        <v>-0.77934315640547136</v>
      </c>
      <c r="M61">
        <f t="shared" si="11"/>
        <v>-33.147543191959926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2.0723022734019541</v>
      </c>
      <c r="B62">
        <f t="shared" si="3"/>
        <v>2.0723022734019541</v>
      </c>
      <c r="C62" s="9">
        <f t="shared" si="4"/>
        <v>0.25800000000000012</v>
      </c>
      <c r="D62" s="9">
        <f t="shared" si="15"/>
        <v>2.8521890827790068</v>
      </c>
      <c r="E62" s="9">
        <f t="shared" si="15"/>
        <v>5.9661360894631095</v>
      </c>
      <c r="F62" s="9">
        <f t="shared" si="6"/>
        <v>5.982084036979006</v>
      </c>
      <c r="G62" s="10">
        <f t="shared" si="16"/>
        <v>8.6666666666666607</v>
      </c>
      <c r="H62" s="5">
        <f t="shared" si="16"/>
        <v>7.5</v>
      </c>
      <c r="I62">
        <f t="shared" si="8"/>
        <v>17.662069834159645</v>
      </c>
      <c r="J62">
        <f t="shared" si="9"/>
        <v>11.130161871926207</v>
      </c>
      <c r="K62">
        <f t="shared" si="9"/>
        <v>13.713796247992468</v>
      </c>
      <c r="L62">
        <f t="shared" si="10"/>
        <v>-0.77223766003062588</v>
      </c>
      <c r="M62">
        <f t="shared" si="11"/>
        <v>-33.125496487342076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2.0066477591540623</v>
      </c>
      <c r="B63">
        <f t="shared" si="3"/>
        <v>2.0066477591540623</v>
      </c>
      <c r="C63" s="9">
        <f t="shared" si="4"/>
        <v>0.26400000000000012</v>
      </c>
      <c r="D63" s="9">
        <f t="shared" si="15"/>
        <v>2.9178435970268985</v>
      </c>
      <c r="E63" s="9">
        <f t="shared" si="15"/>
        <v>6.0464709380599029</v>
      </c>
      <c r="F63" s="9">
        <f t="shared" si="6"/>
        <v>6.0635134108828321</v>
      </c>
      <c r="G63" s="10">
        <f t="shared" si="16"/>
        <v>8.6666666666666607</v>
      </c>
      <c r="H63" s="5">
        <f t="shared" si="16"/>
        <v>7.5</v>
      </c>
      <c r="I63">
        <f t="shared" si="8"/>
        <v>17.507856680925201</v>
      </c>
      <c r="J63">
        <f t="shared" si="9"/>
        <v>11.125605669732026</v>
      </c>
      <c r="K63">
        <f t="shared" si="9"/>
        <v>13.518355818717149</v>
      </c>
      <c r="L63">
        <f t="shared" si="10"/>
        <v>-0.76518164700655689</v>
      </c>
      <c r="M63">
        <f t="shared" si="11"/>
        <v>-33.103746934886267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1.9410200036892094</v>
      </c>
      <c r="B64">
        <f t="shared" si="3"/>
        <v>1.9410200036892094</v>
      </c>
      <c r="C64" s="9">
        <f t="shared" si="4"/>
        <v>0.27000000000000013</v>
      </c>
      <c r="D64" s="9">
        <f t="shared" si="15"/>
        <v>2.9834713524917515</v>
      </c>
      <c r="E64" s="9">
        <f t="shared" si="15"/>
        <v>6.125653066674932</v>
      </c>
      <c r="F64" s="9">
        <f t="shared" si="6"/>
        <v>6.143837311003586</v>
      </c>
      <c r="G64" s="10">
        <f t="shared" si="16"/>
        <v>8.6666666666666607</v>
      </c>
      <c r="H64" s="5">
        <f t="shared" si="16"/>
        <v>7.5</v>
      </c>
      <c r="I64">
        <f t="shared" si="8"/>
        <v>17.354600570364916</v>
      </c>
      <c r="J64">
        <f t="shared" si="9"/>
        <v>11.121091098014688</v>
      </c>
      <c r="K64">
        <f t="shared" si="9"/>
        <v>13.32304371180132</v>
      </c>
      <c r="L64">
        <f t="shared" si="10"/>
        <v>-0.75817580288107889</v>
      </c>
      <c r="M64">
        <f t="shared" si="11"/>
        <v>-33.082293014955873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1.8754187622607716</v>
      </c>
      <c r="B65">
        <f t="shared" si="3"/>
        <v>1.8754187622607716</v>
      </c>
      <c r="C65" s="9">
        <f t="shared" si="4"/>
        <v>0.27600000000000013</v>
      </c>
      <c r="D65" s="9">
        <f t="shared" si="15"/>
        <v>3.0490725939201893</v>
      </c>
      <c r="E65" s="9">
        <f t="shared" si="15"/>
        <v>6.2036832272646345</v>
      </c>
      <c r="F65" s="9">
        <f t="shared" si="6"/>
        <v>6.2230573422592421</v>
      </c>
      <c r="G65" s="10">
        <f t="shared" si="16"/>
        <v>8.6666666666666607</v>
      </c>
      <c r="H65" s="5">
        <f t="shared" si="16"/>
        <v>7.5</v>
      </c>
      <c r="I65">
        <f t="shared" si="8"/>
        <v>17.202321155468091</v>
      </c>
      <c r="J65">
        <f t="shared" si="9"/>
        <v>11.116617860777689</v>
      </c>
      <c r="K65">
        <f t="shared" si="9"/>
        <v>13.12785818301308</v>
      </c>
      <c r="L65">
        <f t="shared" si="10"/>
        <v>-0.75122083978435106</v>
      </c>
      <c r="M65">
        <f t="shared" si="11"/>
        <v>-33.061133188558038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1.8098437918808998</v>
      </c>
      <c r="B66">
        <f t="shared" si="3"/>
        <v>1.8098437918808998</v>
      </c>
      <c r="C66" s="9">
        <f t="shared" si="4"/>
        <v>0.28200000000000014</v>
      </c>
      <c r="D66" s="9">
        <f t="shared" si="15"/>
        <v>3.1146475643000611</v>
      </c>
      <c r="E66" s="9">
        <f t="shared" si="15"/>
        <v>6.2805621615212646</v>
      </c>
      <c r="F66" s="9">
        <f t="shared" si="6"/>
        <v>6.3011750909729045</v>
      </c>
      <c r="G66" s="10">
        <f t="shared" si="16"/>
        <v>8.6666666666666607</v>
      </c>
      <c r="H66" s="5">
        <f t="shared" si="16"/>
        <v>7.5</v>
      </c>
      <c r="I66">
        <f t="shared" si="8"/>
        <v>17.051038713155396</v>
      </c>
      <c r="J66">
        <f t="shared" si="9"/>
        <v>11.112185657822961</v>
      </c>
      <c r="K66">
        <f t="shared" si="9"/>
        <v>12.932797497200587</v>
      </c>
      <c r="L66">
        <f t="shared" si="10"/>
        <v>-0.74431749707541817</v>
      </c>
      <c r="M66">
        <f t="shared" si="11"/>
        <v>-33.040265895811665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1.744294851345781</v>
      </c>
      <c r="B67">
        <f t="shared" si="3"/>
        <v>1.744294851345781</v>
      </c>
      <c r="C67" s="9">
        <f t="shared" si="4"/>
        <v>0.28800000000000014</v>
      </c>
      <c r="D67" s="9">
        <f t="shared" si="15"/>
        <v>3.1801965048351799</v>
      </c>
      <c r="E67" s="9">
        <f t="shared" si="15"/>
        <v>6.3562906009268314</v>
      </c>
      <c r="F67" s="9">
        <f t="shared" si="6"/>
        <v>6.3781921250028857</v>
      </c>
      <c r="G67" s="10">
        <f t="shared" si="16"/>
        <v>8.6666666666666607</v>
      </c>
      <c r="H67" s="5">
        <f t="shared" si="16"/>
        <v>7.5</v>
      </c>
      <c r="I67">
        <f t="shared" si="8"/>
        <v>16.900774159876356</v>
      </c>
      <c r="J67">
        <f t="shared" si="9"/>
        <v>11.107794184590215</v>
      </c>
      <c r="K67">
        <f t="shared" si="9"/>
        <v>12.737859928415299</v>
      </c>
      <c r="L67">
        <f t="shared" si="10"/>
        <v>-0.73746654199105133</v>
      </c>
      <c r="M67">
        <f t="shared" si="11"/>
        <v>-33.019689554349746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1.6787717012618621</v>
      </c>
      <c r="B68">
        <f t="shared" si="3"/>
        <v>1.6787717012618621</v>
      </c>
      <c r="C68" s="9">
        <f t="shared" si="4"/>
        <v>0.29400000000000015</v>
      </c>
      <c r="D68" s="9">
        <f t="shared" si="15"/>
        <v>3.2457196549190988</v>
      </c>
      <c r="E68" s="9">
        <f t="shared" si="15"/>
        <v>6.4308692668077878</v>
      </c>
      <c r="F68" s="9">
        <f t="shared" si="6"/>
        <v>6.4541099938738435</v>
      </c>
      <c r="G68" s="10">
        <f t="shared" si="16"/>
        <v>8.6666666666666607</v>
      </c>
      <c r="H68" s="5">
        <f t="shared" si="16"/>
        <v>7.5</v>
      </c>
      <c r="I68">
        <f t="shared" si="8"/>
        <v>16.751549067229139</v>
      </c>
      <c r="J68">
        <f t="shared" si="9"/>
        <v>11.103443131992469</v>
      </c>
      <c r="K68">
        <f t="shared" si="9"/>
        <v>12.543043760044636</v>
      </c>
      <c r="L68">
        <f t="shared" si="10"/>
        <v>-0.7306687702950484</v>
      </c>
      <c r="M68">
        <f t="shared" si="11"/>
        <v>-32.999402557653681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1.6132741040730534</v>
      </c>
      <c r="B69">
        <f t="shared" si="3"/>
        <v>1.6132741040730534</v>
      </c>
      <c r="C69" s="9">
        <f t="shared" si="4"/>
        <v>0.30000000000000016</v>
      </c>
      <c r="D69" s="9">
        <f t="shared" ref="D69:E84" si="17">D68+$C$7*(J68+J69)/2</f>
        <v>3.3112172521079075</v>
      </c>
      <c r="E69" s="9">
        <f t="shared" si="17"/>
        <v>6.5042988703905351</v>
      </c>
      <c r="F69" s="9">
        <f t="shared" si="6"/>
        <v>6.528930228909041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16.603385677555135</v>
      </c>
      <c r="J69">
        <f t="shared" si="9"/>
        <v>11.099132186247727</v>
      </c>
      <c r="K69">
        <f t="shared" si="9"/>
        <v>12.34834728495448</v>
      </c>
      <c r="L69">
        <f t="shared" si="10"/>
        <v>-0.72392500692593365</v>
      </c>
      <c r="M69">
        <f t="shared" si="11"/>
        <v>-32.979403273317224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1.5478018240889373</v>
      </c>
      <c r="B70">
        <f t="shared" si="3"/>
        <v>1.5478018240889373</v>
      </c>
      <c r="C70" s="9">
        <f t="shared" si="4"/>
        <v>0.30600000000000016</v>
      </c>
      <c r="D70" s="9">
        <f t="shared" si="17"/>
        <v>3.3766895320920236</v>
      </c>
      <c r="E70" s="9">
        <f t="shared" si="17"/>
        <v>6.5765801128577941</v>
      </c>
      <c r="F70" s="9">
        <f t="shared" si="6"/>
        <v>6.6026543433638372</v>
      </c>
      <c r="G70" s="10">
        <f t="shared" si="18"/>
        <v>8.6666666666666607</v>
      </c>
      <c r="H70" s="5">
        <f t="shared" si="18"/>
        <v>7.5</v>
      </c>
      <c r="I70">
        <f t="shared" si="8"/>
        <v>16.456306919455308</v>
      </c>
      <c r="J70">
        <f t="shared" si="9"/>
        <v>11.094861028706864</v>
      </c>
      <c r="K70">
        <f t="shared" si="9"/>
        <v>12.153768805641908</v>
      </c>
      <c r="L70">
        <f t="shared" si="10"/>
        <v>-0.71723610664076165</v>
      </c>
      <c r="M70">
        <f t="shared" si="11"/>
        <v>-32.959690041237636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1.4823546275140029</v>
      </c>
      <c r="B71">
        <f t="shared" si="3"/>
        <v>1.4823546275140029</v>
      </c>
      <c r="C71" s="9">
        <f t="shared" si="4"/>
        <v>0.31200000000000017</v>
      </c>
      <c r="D71" s="9">
        <f t="shared" si="17"/>
        <v>3.442136728666958</v>
      </c>
      <c r="E71" s="9">
        <f t="shared" si="17"/>
        <v>6.6477136854059138</v>
      </c>
      <c r="F71" s="9">
        <f t="shared" si="6"/>
        <v>6.675283832560484</v>
      </c>
      <c r="G71" s="10">
        <f t="shared" si="18"/>
        <v>8.6666666666666607</v>
      </c>
      <c r="H71" s="5">
        <f t="shared" si="18"/>
        <v>7.5</v>
      </c>
      <c r="I71">
        <f t="shared" si="8"/>
        <v>16.310336423169357</v>
      </c>
      <c r="J71">
        <f t="shared" si="9"/>
        <v>11.090629335677685</v>
      </c>
      <c r="K71">
        <f t="shared" si="9"/>
        <v>11.959306634398606</v>
      </c>
      <c r="L71">
        <f t="shared" si="10"/>
        <v>-0.71060295465247625</v>
      </c>
      <c r="M71">
        <f t="shared" si="11"/>
        <v>-32.94026117173172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1.4169322824779305</v>
      </c>
      <c r="B72">
        <f t="shared" si="3"/>
        <v>1.4169322824779305</v>
      </c>
      <c r="C72" s="9">
        <f t="shared" si="4"/>
        <v>0.31800000000000017</v>
      </c>
      <c r="D72" s="9">
        <f t="shared" si="17"/>
        <v>3.5075590737030304</v>
      </c>
      <c r="E72" s="9">
        <f t="shared" si="17"/>
        <v>6.7177002693031715</v>
      </c>
      <c r="F72" s="9">
        <f t="shared" si="6"/>
        <v>6.7468201740243332</v>
      </c>
      <c r="G72" s="10">
        <f t="shared" si="18"/>
        <v>8.6666666666666607</v>
      </c>
      <c r="H72" s="5">
        <f t="shared" si="18"/>
        <v>7.5</v>
      </c>
      <c r="I72">
        <f t="shared" si="8"/>
        <v>16.165498535752402</v>
      </c>
      <c r="J72">
        <f t="shared" si="9"/>
        <v>11.086436778245234</v>
      </c>
      <c r="K72">
        <f t="shared" si="9"/>
        <v>11.764959093485389</v>
      </c>
      <c r="L72">
        <f t="shared" si="10"/>
        <v>-0.70402646725800344</v>
      </c>
      <c r="M72">
        <f t="shared" si="11"/>
        <v>-32.921114943574544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1.3515345590669461</v>
      </c>
      <c r="B73">
        <f t="shared" si="3"/>
        <v>1.3515345590669461</v>
      </c>
      <c r="C73" s="9">
        <f t="shared" si="4"/>
        <v>0.32400000000000018</v>
      </c>
      <c r="D73" s="9">
        <f t="shared" si="17"/>
        <v>3.5729567971140148</v>
      </c>
      <c r="E73" s="9">
        <f t="shared" si="17"/>
        <v>6.7865405359491424</v>
      </c>
      <c r="F73" s="9">
        <f t="shared" si="6"/>
        <v>6.8172648276215391</v>
      </c>
      <c r="G73" s="10">
        <f t="shared" si="18"/>
        <v>8.6666666666666607</v>
      </c>
      <c r="H73" s="5">
        <f t="shared" si="18"/>
        <v>7.5</v>
      </c>
      <c r="I73">
        <f t="shared" si="8"/>
        <v>16.021818335977255</v>
      </c>
      <c r="J73">
        <f t="shared" si="9"/>
        <v>11.082283022088411</v>
      </c>
      <c r="K73">
        <f t="shared" si="9"/>
        <v>11.5707245153183</v>
      </c>
      <c r="L73">
        <f t="shared" si="10"/>
        <v>-0.69750759245397542</v>
      </c>
      <c r="M73">
        <f t="shared" si="11"/>
        <v>-32.902249601958545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1.2861612293562712</v>
      </c>
      <c r="B74">
        <f t="shared" si="3"/>
        <v>1.2861612293562712</v>
      </c>
      <c r="C74" s="9">
        <f t="shared" si="4"/>
        <v>0.33000000000000018</v>
      </c>
      <c r="D74" s="9">
        <f t="shared" si="17"/>
        <v>3.6383301268246897</v>
      </c>
      <c r="E74" s="9">
        <f t="shared" si="17"/>
        <v>6.8542351469351983</v>
      </c>
      <c r="F74" s="9">
        <f t="shared" si="6"/>
        <v>6.8866192356983573</v>
      </c>
      <c r="G74" s="10">
        <f t="shared" si="18"/>
        <v>8.6666666666666607</v>
      </c>
      <c r="H74" s="5">
        <f t="shared" si="18"/>
        <v>7.5</v>
      </c>
      <c r="I74">
        <f t="shared" si="8"/>
        <v>15.879321648882902</v>
      </c>
      <c r="J74">
        <f t="shared" si="9"/>
        <v>11.078167727292932</v>
      </c>
      <c r="K74">
        <f t="shared" si="9"/>
        <v>11.376601242666744</v>
      </c>
      <c r="L74">
        <f t="shared" si="10"/>
        <v>-0.69104731053666191</v>
      </c>
      <c r="M74">
        <f t="shared" si="11"/>
        <v>-32.883663356371116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1.2208120674436826</v>
      </c>
      <c r="B75">
        <f t="shared" si="3"/>
        <v>1.2208120674436826</v>
      </c>
      <c r="C75" s="9">
        <f t="shared" si="4"/>
        <v>0.33600000000000019</v>
      </c>
      <c r="D75" s="9">
        <f t="shared" si="17"/>
        <v>3.7036792887372783</v>
      </c>
      <c r="E75" s="9">
        <f t="shared" si="17"/>
        <v>6.9207847541062142</v>
      </c>
      <c r="F75" s="9">
        <f t="shared" si="6"/>
        <v>6.9548848232221543</v>
      </c>
      <c r="G75" s="10">
        <f t="shared" si="18"/>
        <v>8.6666666666666607</v>
      </c>
      <c r="H75" s="5">
        <f t="shared" si="18"/>
        <v>7.5</v>
      </c>
      <c r="I75">
        <f t="shared" si="8"/>
        <v>15.738035059882453</v>
      </c>
      <c r="J75">
        <f t="shared" si="9"/>
        <v>11.074090548160767</v>
      </c>
      <c r="K75">
        <f t="shared" si="9"/>
        <v>11.182587628864155</v>
      </c>
      <c r="L75">
        <f t="shared" si="10"/>
        <v>-0.68464663468237397</v>
      </c>
      <c r="M75">
        <f t="shared" si="11"/>
        <v>-32.865354378388588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1.1554868494842108</v>
      </c>
      <c r="B76">
        <f t="shared" si="3"/>
        <v>1.1554868494842108</v>
      </c>
      <c r="C76" s="9">
        <f t="shared" si="4"/>
        <v>0.34200000000000019</v>
      </c>
      <c r="D76" s="9">
        <f t="shared" si="17"/>
        <v>3.7690045066967501</v>
      </c>
      <c r="E76" s="9">
        <f t="shared" si="17"/>
        <v>6.9861899996235568</v>
      </c>
      <c r="F76" s="9">
        <f t="shared" si="6"/>
        <v>7.0220629979242206</v>
      </c>
      <c r="G76" s="10">
        <f t="shared" si="18"/>
        <v>8.6666666666666607</v>
      </c>
      <c r="H76" s="5">
        <f t="shared" si="18"/>
        <v>7.5</v>
      </c>
      <c r="I76">
        <f t="shared" si="8"/>
        <v>15.597985928335479</v>
      </c>
      <c r="J76">
        <f t="shared" si="9"/>
        <v>11.07005113301614</v>
      </c>
      <c r="K76">
        <f t="shared" si="9"/>
        <v>10.988682038031662</v>
      </c>
      <c r="L76">
        <f t="shared" si="10"/>
        <v>-0.6783066115042472</v>
      </c>
      <c r="M76">
        <f t="shared" si="11"/>
        <v>-32.84732079938496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1.0901853537259889</v>
      </c>
      <c r="B77">
        <f t="shared" si="3"/>
        <v>1.0901853537259889</v>
      </c>
      <c r="C77" s="9">
        <f t="shared" si="4"/>
        <v>0.3480000000000002</v>
      </c>
      <c r="D77" s="9">
        <f t="shared" si="17"/>
        <v>3.834306002454972</v>
      </c>
      <c r="E77" s="9">
        <f t="shared" si="17"/>
        <v>7.0504515160294305</v>
      </c>
      <c r="F77" s="9">
        <f t="shared" si="6"/>
        <v>7.0881551504444964</v>
      </c>
      <c r="G77" s="10">
        <f t="shared" si="18"/>
        <v>8.6666666666666607</v>
      </c>
      <c r="H77" s="5">
        <f t="shared" si="18"/>
        <v>7.5</v>
      </c>
      <c r="I77">
        <f t="shared" si="8"/>
        <v>15.459202400481288</v>
      </c>
      <c r="J77">
        <f t="shared" si="9"/>
        <v>11.066049124008265</v>
      </c>
      <c r="K77">
        <f t="shared" si="9"/>
        <v>10.794882845315291</v>
      </c>
      <c r="L77">
        <f t="shared" si="10"/>
        <v>-0.67202832158095493</v>
      </c>
      <c r="M77">
        <f t="shared" si="11"/>
        <v>-32.829560708153863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1.0249073605472772</v>
      </c>
      <c r="B78">
        <f t="shared" si="3"/>
        <v>1.0249073605472772</v>
      </c>
      <c r="C78" s="9">
        <f t="shared" si="4"/>
        <v>0.3540000000000002</v>
      </c>
      <c r="D78" s="9">
        <f t="shared" si="17"/>
        <v>3.8995839956336837</v>
      </c>
      <c r="E78" s="9">
        <f t="shared" si="17"/>
        <v>7.1135699263126657</v>
      </c>
      <c r="F78" s="9">
        <f t="shared" si="6"/>
        <v>7.1531626544783347</v>
      </c>
      <c r="G78" s="10">
        <f t="shared" si="18"/>
        <v>8.6666666666666607</v>
      </c>
      <c r="H78" s="5">
        <f t="shared" si="18"/>
        <v>7.5</v>
      </c>
      <c r="I78">
        <f t="shared" si="8"/>
        <v>15.321713421620673</v>
      </c>
      <c r="J78">
        <f t="shared" si="9"/>
        <v>11.062084156910936</v>
      </c>
      <c r="K78">
        <f t="shared" si="9"/>
        <v>10.601188437137184</v>
      </c>
      <c r="L78">
        <f t="shared" si="10"/>
        <v>-0.66581287995252036</v>
      </c>
      <c r="M78">
        <f t="shared" si="11"/>
        <v>-32.812072148442297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0.95965265249467802</v>
      </c>
      <c r="B79">
        <f t="shared" si="3"/>
        <v>0.95965265249467802</v>
      </c>
      <c r="C79" s="9">
        <f t="shared" si="4"/>
        <v>0.36000000000000021</v>
      </c>
      <c r="D79" s="9">
        <f t="shared" si="17"/>
        <v>3.9648387036862829</v>
      </c>
      <c r="E79" s="9">
        <f t="shared" si="17"/>
        <v>7.1755458439760318</v>
      </c>
      <c r="F79" s="9">
        <f t="shared" si="6"/>
        <v>7.2170868669254009</v>
      </c>
      <c r="G79" s="10">
        <f t="shared" si="18"/>
        <v>8.6666666666666607</v>
      </c>
      <c r="H79" s="5">
        <f t="shared" si="18"/>
        <v>7.5</v>
      </c>
      <c r="I79">
        <f t="shared" si="8"/>
        <v>15.185548747424328</v>
      </c>
      <c r="J79">
        <f t="shared" si="9"/>
        <v>11.058155860919216</v>
      </c>
      <c r="K79">
        <f t="shared" si="9"/>
        <v>10.407597211461374</v>
      </c>
      <c r="L79">
        <f t="shared" si="10"/>
        <v>-0.65966143657799536</v>
      </c>
      <c r="M79">
        <f t="shared" si="11"/>
        <v>-32.794853116395402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0.89442101432255861</v>
      </c>
      <c r="B80">
        <f t="shared" si="3"/>
        <v>0.89442101432255861</v>
      </c>
      <c r="C80" s="9">
        <f t="shared" si="4"/>
        <v>0.36600000000000021</v>
      </c>
      <c r="D80" s="9">
        <f t="shared" si="17"/>
        <v>4.0300703418584023</v>
      </c>
      <c r="E80" s="9">
        <f t="shared" si="17"/>
        <v>7.2363798731051627</v>
      </c>
      <c r="F80" s="9">
        <f t="shared" si="6"/>
        <v>7.2799291280408367</v>
      </c>
      <c r="G80" s="10">
        <f t="shared" si="18"/>
        <v>8.6666666666666607</v>
      </c>
      <c r="H80" s="5">
        <f t="shared" si="18"/>
        <v>7.5</v>
      </c>
      <c r="I80">
        <f t="shared" si="8"/>
        <v>15.050738954236429</v>
      </c>
      <c r="J80">
        <f t="shared" si="9"/>
        <v>11.054263858443406</v>
      </c>
      <c r="K80">
        <f t="shared" si="9"/>
        <v>10.214107578074641</v>
      </c>
      <c r="L80">
        <f t="shared" si="10"/>
        <v>-0.65357517674936427</v>
      </c>
      <c r="M80">
        <f t="shared" si="11"/>
        <v>-32.777901557911356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0.82921223303369374</v>
      </c>
      <c r="B81">
        <f t="shared" si="3"/>
        <v>0.82921223303369374</v>
      </c>
      <c r="C81" s="9">
        <f t="shared" si="4"/>
        <v>0.37200000000000022</v>
      </c>
      <c r="D81" s="9">
        <f t="shared" si="17"/>
        <v>4.0952791231472672</v>
      </c>
      <c r="E81" s="9">
        <f t="shared" si="17"/>
        <v>7.2960726084391876</v>
      </c>
      <c r="F81" s="9">
        <f t="shared" si="6"/>
        <v>7.3416907615888194</v>
      </c>
      <c r="G81" s="10">
        <f t="shared" si="18"/>
        <v>8.6666666666666607</v>
      </c>
      <c r="H81" s="5">
        <f t="shared" si="18"/>
        <v>7.5</v>
      </c>
      <c r="I81">
        <f t="shared" si="8"/>
        <v>14.917315448231786</v>
      </c>
      <c r="J81">
        <f t="shared" si="9"/>
        <v>11.050407764900585</v>
      </c>
      <c r="K81">
        <f t="shared" si="9"/>
        <v>10.020717958882964</v>
      </c>
      <c r="L81">
        <f t="shared" si="10"/>
        <v>-0.64755532145560035</v>
      </c>
      <c r="M81">
        <f t="shared" si="11"/>
        <v>-32.761215365906338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0.76402609792115062</v>
      </c>
      <c r="B82">
        <f t="shared" si="3"/>
        <v>0.76402609792115062</v>
      </c>
      <c r="C82" s="9">
        <f t="shared" si="4"/>
        <v>0.37800000000000022</v>
      </c>
      <c r="D82" s="9">
        <f t="shared" si="17"/>
        <v>4.1604652582598103</v>
      </c>
      <c r="E82" s="9">
        <f t="shared" si="17"/>
        <v>7.3546246354431535</v>
      </c>
      <c r="F82" s="9">
        <f t="shared" si="6"/>
        <v>7.4023730749986205</v>
      </c>
      <c r="G82" s="10">
        <f t="shared" si="18"/>
        <v>8.6666666666666607</v>
      </c>
      <c r="H82" s="5">
        <f t="shared" si="18"/>
        <v>7.5</v>
      </c>
      <c r="I82">
        <f t="shared" si="8"/>
        <v>14.78531047327467</v>
      </c>
      <c r="J82">
        <f t="shared" si="9"/>
        <v>11.046587188503997</v>
      </c>
      <c r="K82">
        <f t="shared" si="9"/>
        <v>9.8274267882241162</v>
      </c>
      <c r="L82">
        <f t="shared" si="10"/>
        <v>-0.64160312769036709</v>
      </c>
      <c r="M82">
        <f t="shared" si="11"/>
        <v>-32.744792377489631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0.69886240061141436</v>
      </c>
      <c r="B83">
        <f t="shared" si="3"/>
        <v>0.69886240061141436</v>
      </c>
      <c r="C83" s="9">
        <f t="shared" si="4"/>
        <v>0.38400000000000023</v>
      </c>
      <c r="D83" s="9">
        <f t="shared" si="17"/>
        <v>4.2256289555695465</v>
      </c>
      <c r="E83" s="9">
        <f t="shared" si="17"/>
        <v>7.4120365303823457</v>
      </c>
      <c r="F83" s="9">
        <f t="shared" si="6"/>
        <v>7.4619773595233108</v>
      </c>
      <c r="G83" s="10">
        <f t="shared" si="18"/>
        <v>8.6666666666666607</v>
      </c>
      <c r="H83" s="5">
        <f t="shared" si="18"/>
        <v>7.5</v>
      </c>
      <c r="I83">
        <f t="shared" si="8"/>
        <v>14.654757117316883</v>
      </c>
      <c r="J83">
        <f t="shared" si="9"/>
        <v>11.042801730050623</v>
      </c>
      <c r="K83">
        <f t="shared" si="9"/>
        <v>9.6342325131969275</v>
      </c>
      <c r="L83">
        <f t="shared" si="10"/>
        <v>-0.63571988869640939</v>
      </c>
      <c r="M83">
        <f t="shared" si="11"/>
        <v>-32.728630371049576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0.63372093510877825</v>
      </c>
      <c r="B84">
        <f t="shared" si="3"/>
        <v>0.63372093510877825</v>
      </c>
      <c r="C84" s="9">
        <f t="shared" si="4"/>
        <v>0.39000000000000024</v>
      </c>
      <c r="D84" s="9">
        <f t="shared" si="17"/>
        <v>4.2907704210721826</v>
      </c>
      <c r="E84" s="9">
        <f t="shared" si="17"/>
        <v>7.468308860398599</v>
      </c>
      <c r="F84" s="9">
        <f t="shared" si="6"/>
        <v>7.5205048904012468</v>
      </c>
      <c r="G84" s="10">
        <f t="shared" si="18"/>
        <v>8.6666666666666607</v>
      </c>
      <c r="H84" s="5">
        <f t="shared" si="18"/>
        <v>7.5</v>
      </c>
      <c r="I84">
        <f t="shared" si="8"/>
        <v>14.525689317161948</v>
      </c>
      <c r="J84">
        <f t="shared" si="9"/>
        <v>11.039050982707314</v>
      </c>
      <c r="K84">
        <f t="shared" si="9"/>
        <v>9.4411335940077343</v>
      </c>
      <c r="L84">
        <f t="shared" si="10"/>
        <v>-0.62990693413922438</v>
      </c>
      <c r="M84">
        <f t="shared" si="11"/>
        <v>-32.712727063251748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0.56860149784099345</v>
      </c>
      <c r="B85">
        <f t="shared" ref="B85:B148" si="22">ABS(D85-$D$11)</f>
        <v>0.56860149784099345</v>
      </c>
      <c r="C85" s="9">
        <f t="shared" ref="C85:C148" si="23">C84+_dt</f>
        <v>0.39600000000000024</v>
      </c>
      <c r="D85" s="9">
        <f t="shared" ref="D85:E100" si="24">D84+$C$7*(J84+J85)/2</f>
        <v>4.3558898583399674</v>
      </c>
      <c r="E85" s="9">
        <f t="shared" si="24"/>
        <v>7.5234421835887089</v>
      </c>
      <c r="F85" s="9">
        <f t="shared" ref="F85:F148" si="25">$O$1*D85^2+$O$2*D85+$O$3</f>
        <v>7.5779569270204439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14.398141861411563</v>
      </c>
      <c r="J85">
        <f t="shared" ref="J85:K148" si="28">J84+L84*$C$7</f>
        <v>11.035334531795893</v>
      </c>
      <c r="K85">
        <f t="shared" si="28"/>
        <v>9.2481285043345487</v>
      </c>
      <c r="L85">
        <f t="shared" ref="L85:L148" si="29">-$C$15*I85*J85</f>
        <v>-0.62416563020215243</v>
      </c>
      <c r="M85">
        <f t="shared" ref="M85:M148" si="30">-$C$6-$C$15*I85*K85</f>
        <v>-32.697080105951173</v>
      </c>
      <c r="S85">
        <f t="shared" si="19"/>
        <v>1</v>
      </c>
      <c r="T85" t="b">
        <f t="shared" si="20"/>
        <v>1</v>
      </c>
      <c r="U85" t="b">
        <f t="shared" si="21"/>
        <v>0</v>
      </c>
    </row>
    <row r="86" spans="1:21" x14ac:dyDescent="0.2">
      <c r="A86">
        <f t="shared" ref="A86:A149" si="31">IF(B86&lt;B85,B86,100)</f>
        <v>0.50350388770619148</v>
      </c>
      <c r="B86">
        <f t="shared" si="22"/>
        <v>0.50350388770619148</v>
      </c>
      <c r="C86" s="9">
        <f t="shared" si="23"/>
        <v>0.40200000000000025</v>
      </c>
      <c r="D86" s="9">
        <f t="shared" si="24"/>
        <v>4.4209874684747694</v>
      </c>
      <c r="E86" s="9">
        <f t="shared" si="24"/>
        <v>7.5774370490850389</v>
      </c>
      <c r="F86" s="9">
        <f t="shared" si="25"/>
        <v>7.6343347130860204</v>
      </c>
      <c r="G86" s="10">
        <f t="shared" si="26"/>
        <v>8.6666666666666607</v>
      </c>
      <c r="H86" s="5">
        <f t="shared" si="26"/>
        <v>7.5</v>
      </c>
      <c r="I86">
        <f t="shared" si="27"/>
        <v>14.27215039139989</v>
      </c>
      <c r="J86">
        <f t="shared" si="28"/>
        <v>11.031651954577701</v>
      </c>
      <c r="K86">
        <f t="shared" si="28"/>
        <v>9.0552157317094366</v>
      </c>
      <c r="L86">
        <f t="shared" si="29"/>
        <v>-0.61849737959457896</v>
      </c>
      <c r="M86">
        <f t="shared" si="30"/>
        <v>-32.681687083021309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0.43842790612107496</v>
      </c>
      <c r="B87">
        <f t="shared" si="22"/>
        <v>0.43842790612107496</v>
      </c>
      <c r="C87" s="9">
        <f t="shared" si="23"/>
        <v>0.40800000000000025</v>
      </c>
      <c r="D87" s="9">
        <f t="shared" si="24"/>
        <v>4.4860634500598859</v>
      </c>
      <c r="E87" s="9">
        <f t="shared" si="24"/>
        <v>7.6302939971384447</v>
      </c>
      <c r="F87" s="9">
        <f t="shared" si="25"/>
        <v>7.6896394767908234</v>
      </c>
      <c r="G87" s="10">
        <f t="shared" si="26"/>
        <v>8.6666666666666607</v>
      </c>
      <c r="H87" s="5">
        <f t="shared" si="26"/>
        <v>7.5</v>
      </c>
      <c r="I87">
        <f t="shared" si="27"/>
        <v>14.147751399910742</v>
      </c>
      <c r="J87">
        <f t="shared" si="28"/>
        <v>11.028002820038093</v>
      </c>
      <c r="K87">
        <f t="shared" si="28"/>
        <v>8.8623937779196105</v>
      </c>
      <c r="L87">
        <f t="shared" si="29"/>
        <v>-0.61290362146449684</v>
      </c>
      <c r="M87">
        <f t="shared" si="30"/>
        <v>-32.666545507103216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0.37337335707038211</v>
      </c>
      <c r="B88">
        <f t="shared" si="22"/>
        <v>0.37337335707038211</v>
      </c>
      <c r="C88" s="9">
        <f t="shared" si="23"/>
        <v>0.41400000000000026</v>
      </c>
      <c r="D88" s="9">
        <f t="shared" si="24"/>
        <v>4.5511179991105788</v>
      </c>
      <c r="E88" s="9">
        <f t="shared" si="24"/>
        <v>7.6820135592036189</v>
      </c>
      <c r="F88" s="9">
        <f t="shared" si="25"/>
        <v>7.7438724309893745</v>
      </c>
      <c r="G88" s="10">
        <f t="shared" si="26"/>
        <v>8.6666666666666607</v>
      </c>
      <c r="H88" s="5">
        <f t="shared" si="26"/>
        <v>7.5</v>
      </c>
      <c r="I88">
        <f t="shared" si="27"/>
        <v>14.024982227462734</v>
      </c>
      <c r="J88">
        <f t="shared" si="28"/>
        <v>11.024386688671452</v>
      </c>
      <c r="K88">
        <f t="shared" si="28"/>
        <v>8.6696611594277009</v>
      </c>
      <c r="L88">
        <f t="shared" si="29"/>
        <v>-0.60738583120625778</v>
      </c>
      <c r="M88">
        <f t="shared" si="30"/>
        <v>-32.651652816279267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0.30834004715761232</v>
      </c>
      <c r="B89">
        <f t="shared" si="22"/>
        <v>0.30834004715761232</v>
      </c>
      <c r="C89" s="9">
        <f t="shared" si="23"/>
        <v>0.42000000000000026</v>
      </c>
      <c r="D89" s="9">
        <f t="shared" si="24"/>
        <v>4.6161513090233486</v>
      </c>
      <c r="E89" s="9">
        <f t="shared" si="24"/>
        <v>7.7325962580269749</v>
      </c>
      <c r="F89" s="9">
        <f t="shared" si="25"/>
        <v>7.7970347733753158</v>
      </c>
      <c r="G89" s="10">
        <f t="shared" si="26"/>
        <v>8.6666666666666607</v>
      </c>
      <c r="H89" s="5">
        <f t="shared" si="26"/>
        <v>7.5</v>
      </c>
      <c r="I89">
        <f t="shared" si="27"/>
        <v>13.903881055937921</v>
      </c>
      <c r="J89">
        <f t="shared" si="28"/>
        <v>11.020803112267336</v>
      </c>
      <c r="K89">
        <f t="shared" si="28"/>
        <v>8.4770164078116537</v>
      </c>
      <c r="L89">
        <f t="shared" si="29"/>
        <v>-0.60194552015394287</v>
      </c>
      <c r="M89">
        <f t="shared" si="30"/>
        <v>-32.63700637067673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0.24332778565701307</v>
      </c>
      <c r="B90">
        <f t="shared" si="22"/>
        <v>0.24332778565701307</v>
      </c>
      <c r="C90" s="9">
        <f t="shared" si="23"/>
        <v>0.42600000000000027</v>
      </c>
      <c r="D90" s="9">
        <f t="shared" si="24"/>
        <v>4.6811635705239478</v>
      </c>
      <c r="E90" s="9">
        <f t="shared" si="24"/>
        <v>7.782042607737182</v>
      </c>
      <c r="F90" s="9">
        <f t="shared" si="25"/>
        <v>7.849127686662472</v>
      </c>
      <c r="G90" s="10">
        <f t="shared" si="26"/>
        <v>8.6666666666666607</v>
      </c>
      <c r="H90" s="5">
        <f t="shared" si="26"/>
        <v>7.5</v>
      </c>
      <c r="I90">
        <f t="shared" si="27"/>
        <v>13.784486899320596</v>
      </c>
      <c r="J90">
        <f t="shared" si="28"/>
        <v>11.017251633698427</v>
      </c>
      <c r="K90">
        <f t="shared" si="28"/>
        <v>8.2844580702246606</v>
      </c>
      <c r="L90">
        <f t="shared" si="29"/>
        <v>-0.59658423515041126</v>
      </c>
      <c r="M90">
        <f t="shared" si="30"/>
        <v>-32.622603449007499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0.1783363845668049</v>
      </c>
      <c r="B91">
        <f t="shared" si="22"/>
        <v>0.1783363845668049</v>
      </c>
      <c r="C91" s="9">
        <f t="shared" si="23"/>
        <v>0.43200000000000027</v>
      </c>
      <c r="D91" s="9">
        <f t="shared" si="24"/>
        <v>4.746154971614156</v>
      </c>
      <c r="E91" s="9">
        <f t="shared" si="24"/>
        <v>7.8303531139384779</v>
      </c>
      <c r="F91" s="9">
        <f t="shared" si="25"/>
        <v>7.9001523387696926</v>
      </c>
      <c r="G91" s="10">
        <f t="shared" si="26"/>
        <v>8.6666666666666607</v>
      </c>
      <c r="H91" s="5">
        <f t="shared" si="26"/>
        <v>7.5</v>
      </c>
      <c r="I91">
        <f t="shared" si="27"/>
        <v>13.666839591305237</v>
      </c>
      <c r="J91">
        <f t="shared" si="28"/>
        <v>11.013731786711039</v>
      </c>
      <c r="K91">
        <f t="shared" si="28"/>
        <v>8.0919847098755167</v>
      </c>
      <c r="L91">
        <f t="shared" si="29"/>
        <v>-0.59130355798177003</v>
      </c>
      <c r="M91">
        <f t="shared" si="30"/>
        <v>-32.60844124505163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0.11336565866363646</v>
      </c>
      <c r="B92">
        <f t="shared" si="22"/>
        <v>0.11336565866363646</v>
      </c>
      <c r="C92" s="9">
        <f t="shared" si="23"/>
        <v>0.43800000000000028</v>
      </c>
      <c r="D92" s="9">
        <f t="shared" si="24"/>
        <v>4.8111256975173244</v>
      </c>
      <c r="E92" s="9">
        <f t="shared" si="24"/>
        <v>7.877528273806873</v>
      </c>
      <c r="F92" s="9">
        <f t="shared" si="25"/>
        <v>7.9501098830096337</v>
      </c>
      <c r="G92" s="10">
        <f t="shared" si="26"/>
        <v>8.6666666666666607</v>
      </c>
      <c r="H92" s="5">
        <f t="shared" si="26"/>
        <v>7.5</v>
      </c>
      <c r="I92">
        <f t="shared" si="27"/>
        <v>13.550979769525778</v>
      </c>
      <c r="J92">
        <f t="shared" si="28"/>
        <v>11.010243095718947</v>
      </c>
      <c r="K92">
        <f t="shared" si="28"/>
        <v>7.8995949065297122</v>
      </c>
      <c r="L92">
        <f t="shared" si="29"/>
        <v>-0.58610510466672416</v>
      </c>
      <c r="M92">
        <f t="shared" si="30"/>
        <v>-32.594516864093272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4.8415425558241409E-2</v>
      </c>
      <c r="B93">
        <f t="shared" si="22"/>
        <v>4.8415425558241409E-2</v>
      </c>
      <c r="C93" s="9">
        <f t="shared" si="23"/>
        <v>0.44400000000000028</v>
      </c>
      <c r="D93" s="9">
        <f t="shared" si="24"/>
        <v>4.8760759306227195</v>
      </c>
      <c r="E93" s="9">
        <f t="shared" si="24"/>
        <v>7.9235685761893784</v>
      </c>
      <c r="F93" s="9">
        <f t="shared" si="25"/>
        <v>7.9990014582816178</v>
      </c>
      <c r="G93" s="10">
        <f t="shared" si="26"/>
        <v>8.6666666666666607</v>
      </c>
      <c r="H93" s="5">
        <f t="shared" si="26"/>
        <v>7.5</v>
      </c>
      <c r="I93">
        <f t="shared" si="27"/>
        <v>13.436948856153434</v>
      </c>
      <c r="J93">
        <f t="shared" si="28"/>
        <v>11.006785075601412</v>
      </c>
      <c r="K93">
        <f t="shared" si="28"/>
        <v>7.7072872570315623</v>
      </c>
      <c r="L93">
        <f t="shared" si="29"/>
        <v>-0.58099052459006961</v>
      </c>
      <c r="M93">
        <f t="shared" si="30"/>
        <v>-32.580827319319162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1.6514494247726219E-2</v>
      </c>
      <c r="B94">
        <f t="shared" si="22"/>
        <v>1.6514494247726219E-2</v>
      </c>
      <c r="C94" s="9">
        <f t="shared" si="23"/>
        <v>0.45000000000000029</v>
      </c>
      <c r="D94" s="9">
        <f t="shared" si="24"/>
        <v>4.9410058504286871</v>
      </c>
      <c r="E94" s="9">
        <f t="shared" si="24"/>
        <v>7.9684745017063721</v>
      </c>
      <c r="F94" s="9">
        <f t="shared" si="25"/>
        <v>8.0468281892687461</v>
      </c>
      <c r="G94" s="10">
        <f t="shared" si="26"/>
        <v>8.6666666666666607</v>
      </c>
      <c r="H94" s="5">
        <f t="shared" si="26"/>
        <v>7.5</v>
      </c>
      <c r="I94">
        <f t="shared" si="27"/>
        <v>13.324789034606777</v>
      </c>
      <c r="J94">
        <f t="shared" si="28"/>
        <v>11.00335723150633</v>
      </c>
      <c r="K94">
        <f t="shared" si="28"/>
        <v>7.5150603758475789</v>
      </c>
      <c r="L94">
        <f t="shared" si="29"/>
        <v>-0.57596149946945263</v>
      </c>
      <c r="M94">
        <f t="shared" si="30"/>
        <v>-32.567369528191179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8.1424277303715265E-2</v>
      </c>
      <c r="C95" s="9">
        <f t="shared" si="23"/>
        <v>0.45600000000000029</v>
      </c>
      <c r="D95" s="9">
        <f t="shared" si="24"/>
        <v>5.0059156334846762</v>
      </c>
      <c r="E95" s="9">
        <f t="shared" si="24"/>
        <v>8.0122465228572342</v>
      </c>
      <c r="F95" s="9">
        <f t="shared" si="25"/>
        <v>8.0935911866393973</v>
      </c>
      <c r="G95" s="10">
        <f t="shared" si="26"/>
        <v>8.6666666666666607</v>
      </c>
      <c r="H95" s="5">
        <f t="shared" si="26"/>
        <v>7.5</v>
      </c>
      <c r="I95">
        <f t="shared" si="27"/>
        <v>13.214543222116562</v>
      </c>
      <c r="J95">
        <f t="shared" si="28"/>
        <v>10.99995905865946</v>
      </c>
      <c r="K95">
        <f t="shared" si="28"/>
        <v>7.3229128956312506</v>
      </c>
      <c r="L95">
        <f t="shared" si="29"/>
        <v>-0.57101974214448092</v>
      </c>
      <c r="M95">
        <f t="shared" si="30"/>
        <v>-32.554140308805792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0.14631409715119403</v>
      </c>
      <c r="C96" s="9">
        <f t="shared" si="23"/>
        <v>0.4620000000000003</v>
      </c>
      <c r="D96" s="9">
        <f t="shared" si="24"/>
        <v>5.0708054533321549</v>
      </c>
      <c r="E96" s="9">
        <f t="shared" si="24"/>
        <v>8.054885104129383</v>
      </c>
      <c r="F96" s="9">
        <f t="shared" si="25"/>
        <v>8.1392915472532792</v>
      </c>
      <c r="G96" s="10">
        <f t="shared" si="26"/>
        <v>8.6666666666666607</v>
      </c>
      <c r="H96" s="5">
        <f t="shared" si="26"/>
        <v>7.5</v>
      </c>
      <c r="I96">
        <f t="shared" si="27"/>
        <v>13.106255037888916</v>
      </c>
      <c r="J96">
        <f t="shared" si="28"/>
        <v>10.996590042180808</v>
      </c>
      <c r="K96">
        <f t="shared" si="28"/>
        <v>7.1308434678092967</v>
      </c>
      <c r="L96">
        <f t="shared" si="29"/>
        <v>-0.56616699517733271</v>
      </c>
      <c r="M96">
        <f t="shared" si="30"/>
        <v>-32.541136376255132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0.21118412426350996</v>
      </c>
      <c r="C97" s="9">
        <f t="shared" si="23"/>
        <v>0.4680000000000003</v>
      </c>
      <c r="D97" s="9">
        <f t="shared" si="24"/>
        <v>5.1356754804444709</v>
      </c>
      <c r="E97" s="9">
        <f t="shared" si="24"/>
        <v>8.0963907021108295</v>
      </c>
      <c r="F97" s="9">
        <f t="shared" si="25"/>
        <v>8.183930354372194</v>
      </c>
      <c r="G97" s="10">
        <f t="shared" si="26"/>
        <v>8.6666666666666607</v>
      </c>
      <c r="H97" s="5">
        <f t="shared" si="26"/>
        <v>7.5</v>
      </c>
      <c r="I97">
        <f t="shared" si="27"/>
        <v>12.999968766614387</v>
      </c>
      <c r="J97">
        <f t="shared" si="28"/>
        <v>10.993249656909262</v>
      </c>
      <c r="K97">
        <f t="shared" si="28"/>
        <v>6.9388507631893912</v>
      </c>
      <c r="L97">
        <f t="shared" si="29"/>
        <v>-0.56140502925419689</v>
      </c>
      <c r="M97">
        <f t="shared" si="30"/>
        <v>-32.528354339005709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0.27603452598474032</v>
      </c>
      <c r="C98" s="9">
        <f t="shared" si="23"/>
        <v>0.47400000000000031</v>
      </c>
      <c r="D98" s="9">
        <f t="shared" si="24"/>
        <v>5.2005258821657012</v>
      </c>
      <c r="E98" s="9">
        <f t="shared" si="24"/>
        <v>8.1367637656063767</v>
      </c>
      <c r="F98" s="9">
        <f t="shared" si="25"/>
        <v>8.2275086778756492</v>
      </c>
      <c r="G98" s="10">
        <f t="shared" si="26"/>
        <v>8.6666666666666607</v>
      </c>
      <c r="H98" s="5">
        <f t="shared" si="26"/>
        <v>7.5</v>
      </c>
      <c r="I98">
        <f t="shared" si="27"/>
        <v>12.895729317077418</v>
      </c>
      <c r="J98">
        <f t="shared" si="28"/>
        <v>10.989937367236662</v>
      </c>
      <c r="K98">
        <f t="shared" si="28"/>
        <v>6.7469334725892578</v>
      </c>
      <c r="L98">
        <f t="shared" si="29"/>
        <v>-0.55673564137718712</v>
      </c>
      <c r="M98">
        <f t="shared" si="30"/>
        <v>-32.515790695312731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0.34086546646759874</v>
      </c>
      <c r="C99" s="9">
        <f t="shared" si="23"/>
        <v>0.48000000000000032</v>
      </c>
      <c r="D99" s="9">
        <f t="shared" si="24"/>
        <v>5.2653568226485596</v>
      </c>
      <c r="E99" s="9">
        <f t="shared" si="24"/>
        <v>8.1760047357576013</v>
      </c>
      <c r="F99" s="9">
        <f t="shared" si="25"/>
        <v>8.2700275744814942</v>
      </c>
      <c r="G99" s="10">
        <f t="shared" si="26"/>
        <v>8.6666666666666607</v>
      </c>
      <c r="H99" s="5">
        <f t="shared" si="26"/>
        <v>7.5</v>
      </c>
      <c r="I99">
        <f t="shared" si="27"/>
        <v>12.793582175631339</v>
      </c>
      <c r="J99">
        <f t="shared" si="28"/>
        <v>10.986652626952536</v>
      </c>
      <c r="K99">
        <f t="shared" si="28"/>
        <v>6.5550903074869122</v>
      </c>
      <c r="L99">
        <f t="shared" si="29"/>
        <v>-0.55216065283684879</v>
      </c>
      <c r="M99">
        <f t="shared" si="30"/>
        <v>-32.503441829689528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0.40567710661045631</v>
      </c>
      <c r="C100" s="9">
        <f t="shared" si="23"/>
        <v>0.48600000000000032</v>
      </c>
      <c r="D100" s="9">
        <f t="shared" si="24"/>
        <v>5.3301684627914172</v>
      </c>
      <c r="E100" s="9">
        <f t="shared" si="24"/>
        <v>8.2141140461667277</v>
      </c>
      <c r="F100" s="9">
        <f t="shared" si="25"/>
        <v>8.3114880879716964</v>
      </c>
      <c r="G100" s="10">
        <f t="shared" si="26"/>
        <v>8.6666666666666607</v>
      </c>
      <c r="H100" s="5">
        <f t="shared" si="26"/>
        <v>7.5</v>
      </c>
      <c r="I100">
        <f t="shared" si="27"/>
        <v>12.693573354318366</v>
      </c>
      <c r="J100">
        <f t="shared" si="28"/>
        <v>10.983394879100798</v>
      </c>
      <c r="K100">
        <f t="shared" si="28"/>
        <v>6.3633200006917443</v>
      </c>
      <c r="L100">
        <f t="shared" si="29"/>
        <v>-0.54768190695600183</v>
      </c>
      <c r="M100">
        <f t="shared" si="30"/>
        <v>-32.491304009453536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0.47046960399356053</v>
      </c>
      <c r="C101" s="9">
        <f t="shared" si="23"/>
        <v>0.49200000000000033</v>
      </c>
      <c r="D101" s="9">
        <f t="shared" ref="D101:E116" si="32">D100+$C$7*(J100+J101)/2</f>
        <v>5.3949609601745214</v>
      </c>
      <c r="E101" s="9">
        <f t="shared" si="32"/>
        <v>8.2510921230245238</v>
      </c>
      <c r="F101" s="9">
        <f t="shared" si="25"/>
        <v>8.3518912494234332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12.595749333432751</v>
      </c>
      <c r="J101">
        <f t="shared" si="28"/>
        <v>10.980163555849758</v>
      </c>
      <c r="K101">
        <f t="shared" si="28"/>
        <v>6.1716213070359682</v>
      </c>
      <c r="L101">
        <f t="shared" si="29"/>
        <v>-0.54330126659648437</v>
      </c>
      <c r="M101">
        <f t="shared" si="30"/>
        <v>-32.479373381371914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0.53524311281452874</v>
      </c>
      <c r="C102" s="9">
        <f t="shared" si="23"/>
        <v>0.49800000000000033</v>
      </c>
      <c r="D102" s="9">
        <f t="shared" si="32"/>
        <v>5.4597344689954896</v>
      </c>
      <c r="E102" s="9">
        <f t="shared" si="32"/>
        <v>8.2869393852423325</v>
      </c>
      <c r="F102" s="9">
        <f t="shared" si="25"/>
        <v>8.391238077445605</v>
      </c>
      <c r="G102" s="10">
        <f t="shared" si="33"/>
        <v>8.6666666666666607</v>
      </c>
      <c r="H102" s="5">
        <f t="shared" si="33"/>
        <v>7.5</v>
      </c>
      <c r="I102">
        <f t="shared" si="27"/>
        <v>12.500156998348402</v>
      </c>
      <c r="J102">
        <f t="shared" si="28"/>
        <v>10.976958078376839</v>
      </c>
      <c r="K102">
        <f t="shared" si="28"/>
        <v>5.9799930040858742</v>
      </c>
      <c r="L102">
        <f t="shared" si="29"/>
        <v>-0.5390206114213647</v>
      </c>
      <c r="M102">
        <f t="shared" si="30"/>
        <v>-32.467645968431583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0.59999778382321001</v>
      </c>
      <c r="C103" s="9">
        <f t="shared" si="23"/>
        <v>0.50400000000000034</v>
      </c>
      <c r="D103" s="9">
        <f t="shared" si="32"/>
        <v>5.5244891400041709</v>
      </c>
      <c r="E103" s="9">
        <f t="shared" si="32"/>
        <v>8.3216562445883593</v>
      </c>
      <c r="F103" s="9">
        <f t="shared" si="25"/>
        <v>8.429529578420933</v>
      </c>
      <c r="G103" s="10">
        <f t="shared" si="33"/>
        <v>8.6666666666666607</v>
      </c>
      <c r="H103" s="5">
        <f t="shared" si="33"/>
        <v>7.5</v>
      </c>
      <c r="I103">
        <f t="shared" si="27"/>
        <v>12.406843570460392</v>
      </c>
      <c r="J103">
        <f t="shared" si="28"/>
        <v>10.973777856769454</v>
      </c>
      <c r="K103">
        <f t="shared" si="28"/>
        <v>5.7884338928721277</v>
      </c>
      <c r="L103">
        <f t="shared" si="29"/>
        <v>-0.53484183490641357</v>
      </c>
      <c r="M103">
        <f t="shared" si="30"/>
        <v>-32.456117666760349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0.66473376425601316</v>
      </c>
      <c r="C104" s="9">
        <f t="shared" si="23"/>
        <v>0.51000000000000034</v>
      </c>
      <c r="D104" s="9">
        <f t="shared" si="32"/>
        <v>5.5892251204369741</v>
      </c>
      <c r="E104" s="9">
        <f t="shared" si="32"/>
        <v>8.3552431058283148</v>
      </c>
      <c r="F104" s="9">
        <f t="shared" si="25"/>
        <v>8.4667667467537591</v>
      </c>
      <c r="G104" s="10">
        <f t="shared" si="33"/>
        <v>8.6666666666666607</v>
      </c>
      <c r="H104" s="5">
        <f t="shared" si="33"/>
        <v>7.5</v>
      </c>
      <c r="I104">
        <f t="shared" si="27"/>
        <v>12.315856532122879</v>
      </c>
      <c r="J104">
        <f t="shared" si="28"/>
        <v>10.970622289943506</v>
      </c>
      <c r="K104">
        <f t="shared" si="28"/>
        <v>5.5969427986382421</v>
      </c>
      <c r="L104">
        <f t="shared" si="29"/>
        <v>-0.53076684109605421</v>
      </c>
      <c r="M104">
        <f t="shared" si="30"/>
        <v>-32.444784242727202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0.72945119776981038</v>
      </c>
      <c r="C105" s="9">
        <f t="shared" si="23"/>
        <v>0.51600000000000035</v>
      </c>
      <c r="D105" s="9">
        <f t="shared" si="32"/>
        <v>5.6539425539507713</v>
      </c>
      <c r="E105" s="9">
        <f t="shared" si="32"/>
        <v>8.3877003668705363</v>
      </c>
      <c r="F105" s="9">
        <f t="shared" si="25"/>
        <v>8.5029505651236441</v>
      </c>
      <c r="G105" s="10">
        <f t="shared" si="33"/>
        <v>8.6666666666666607</v>
      </c>
      <c r="H105" s="5">
        <f t="shared" si="33"/>
        <v>7.5</v>
      </c>
      <c r="I105">
        <f t="shared" si="27"/>
        <v>12.227243545504621</v>
      </c>
      <c r="J105">
        <f t="shared" si="28"/>
        <v>10.96749076558104</v>
      </c>
      <c r="K105">
        <f t="shared" si="28"/>
        <v>5.4055185716061516</v>
      </c>
      <c r="L105">
        <f t="shared" si="29"/>
        <v>-0.52679754110068444</v>
      </c>
      <c r="M105">
        <f t="shared" si="30"/>
        <v>-32.433641330251476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0.79415022437553606</v>
      </c>
      <c r="C106" s="9">
        <f t="shared" si="23"/>
        <v>0.52200000000000035</v>
      </c>
      <c r="D106" s="9">
        <f t="shared" si="32"/>
        <v>5.718641580556497</v>
      </c>
      <c r="E106" s="9">
        <f t="shared" si="32"/>
        <v>8.4190284189156603</v>
      </c>
      <c r="F106" s="9">
        <f t="shared" si="25"/>
        <v>8.5380820047449006</v>
      </c>
      <c r="G106" s="10">
        <f t="shared" si="33"/>
        <v>8.6666666666666607</v>
      </c>
      <c r="H106" s="5">
        <f t="shared" si="33"/>
        <v>7.5</v>
      </c>
      <c r="I106">
        <f t="shared" si="27"/>
        <v>12.141052365327127</v>
      </c>
      <c r="J106">
        <f t="shared" si="28"/>
        <v>10.964382660088546</v>
      </c>
      <c r="K106">
        <f t="shared" si="28"/>
        <v>5.2141600877576675</v>
      </c>
      <c r="L106">
        <f t="shared" si="29"/>
        <v>-0.52293584933414572</v>
      </c>
      <c r="M106">
        <f t="shared" si="30"/>
        <v>-32.422684428351914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0.85883098037160099</v>
      </c>
      <c r="C107" s="9">
        <f t="shared" si="23"/>
        <v>0.52800000000000036</v>
      </c>
      <c r="D107" s="9">
        <f t="shared" si="32"/>
        <v>5.7833223365525619</v>
      </c>
      <c r="E107" s="9">
        <f t="shared" si="32"/>
        <v>8.4492276466109555</v>
      </c>
      <c r="F107" s="9">
        <f t="shared" si="25"/>
        <v>8.57216202563216</v>
      </c>
      <c r="G107" s="10">
        <f t="shared" si="33"/>
        <v>8.6666666666666607</v>
      </c>
      <c r="H107" s="5">
        <f t="shared" si="33"/>
        <v>7.5</v>
      </c>
      <c r="I107">
        <f t="shared" si="27"/>
        <v>12.057330745500089</v>
      </c>
      <c r="J107">
        <f t="shared" si="28"/>
        <v>10.961297338577475</v>
      </c>
      <c r="K107">
        <f t="shared" si="28"/>
        <v>5.0228662496303915</v>
      </c>
      <c r="L107">
        <f t="shared" si="29"/>
        <v>-0.51918367949225797</v>
      </c>
      <c r="M107">
        <f t="shared" si="30"/>
        <v>-32.411908898967887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0.92349359827726651</v>
      </c>
      <c r="C108" s="9">
        <f t="shared" si="23"/>
        <v>0.53400000000000036</v>
      </c>
      <c r="D108" s="9">
        <f t="shared" si="32"/>
        <v>5.8479849544582274</v>
      </c>
      <c r="E108" s="9">
        <f t="shared" si="32"/>
        <v>8.4782984282093885</v>
      </c>
      <c r="F108" s="9">
        <f t="shared" si="25"/>
        <v>8.6051915768720164</v>
      </c>
      <c r="G108" s="10">
        <f t="shared" si="33"/>
        <v>8.6666666666666607</v>
      </c>
      <c r="H108" s="5">
        <f t="shared" si="33"/>
        <v>7.5</v>
      </c>
      <c r="I108">
        <f t="shared" si="27"/>
        <v>11.976126339723608</v>
      </c>
      <c r="J108">
        <f t="shared" si="28"/>
        <v>10.958234154868471</v>
      </c>
      <c r="K108">
        <f t="shared" si="28"/>
        <v>4.8316359871264813</v>
      </c>
      <c r="L108">
        <f t="shared" si="29"/>
        <v>-0.51554294027568826</v>
      </c>
      <c r="M108">
        <f t="shared" si="30"/>
        <v>-32.401309965085787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0.98813820676611464</v>
      </c>
      <c r="C109" s="9">
        <f t="shared" si="23"/>
        <v>0.54000000000000037</v>
      </c>
      <c r="D109" s="9">
        <f t="shared" si="32"/>
        <v>5.9126295629470755</v>
      </c>
      <c r="E109" s="9">
        <f t="shared" si="32"/>
        <v>8.5062411357334931</v>
      </c>
      <c r="F109" s="9">
        <f t="shared" si="25"/>
        <v>8.6371715969008989</v>
      </c>
      <c r="G109" s="10">
        <f t="shared" si="33"/>
        <v>8.6666666666666607</v>
      </c>
      <c r="H109" s="5">
        <f t="shared" si="33"/>
        <v>7.5</v>
      </c>
      <c r="I109">
        <f t="shared" si="27"/>
        <v>11.897486596187049</v>
      </c>
      <c r="J109">
        <f t="shared" si="28"/>
        <v>10.955192451520844</v>
      </c>
      <c r="K109">
        <f t="shared" si="28"/>
        <v>4.6404682583324748</v>
      </c>
      <c r="L109">
        <f t="shared" si="29"/>
        <v>-0.5120155308630151</v>
      </c>
      <c r="M109">
        <f t="shared" si="30"/>
        <v>-32.390882709204547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1.0527649305997731</v>
      </c>
      <c r="C110" s="9">
        <f t="shared" si="23"/>
        <v>0.54600000000000037</v>
      </c>
      <c r="D110" s="9">
        <f t="shared" si="32"/>
        <v>5.977256286780734</v>
      </c>
      <c r="E110" s="9">
        <f t="shared" si="32"/>
        <v>8.5330561351441006</v>
      </c>
      <c r="F110" s="9">
        <f t="shared" si="25"/>
        <v>8.6681030137891444</v>
      </c>
      <c r="G110" s="10">
        <f t="shared" si="33"/>
        <v>8.6666666666666607</v>
      </c>
      <c r="H110" s="5">
        <f t="shared" si="33"/>
        <v>7.5</v>
      </c>
      <c r="I110">
        <f t="shared" si="27"/>
        <v>11.821458646559421</v>
      </c>
      <c r="J110">
        <f t="shared" si="28"/>
        <v>10.952171559888752</v>
      </c>
      <c r="K110">
        <f t="shared" si="28"/>
        <v>4.4493620503481681</v>
      </c>
      <c r="L110">
        <f t="shared" si="29"/>
        <v>-0.50860333614263353</v>
      </c>
      <c r="M110">
        <f t="shared" si="30"/>
        <v>-32.380622072174376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1.1173738905620514</v>
      </c>
      <c r="C111" s="9">
        <f t="shared" si="23"/>
        <v>0.55200000000000038</v>
      </c>
      <c r="D111" s="9">
        <f t="shared" si="32"/>
        <v>6.0418652467430123</v>
      </c>
      <c r="E111" s="9">
        <f t="shared" si="32"/>
        <v>8.5587437865139879</v>
      </c>
      <c r="F111" s="9">
        <f t="shared" si="25"/>
        <v>8.6979867455313702</v>
      </c>
      <c r="G111" s="10">
        <f t="shared" si="33"/>
        <v>8.6666666666666607</v>
      </c>
      <c r="H111" s="5">
        <f t="shared" si="33"/>
        <v>7.5</v>
      </c>
      <c r="I111">
        <f t="shared" si="27"/>
        <v>11.748089189535941</v>
      </c>
      <c r="J111">
        <f t="shared" si="28"/>
        <v>10.949170800205511</v>
      </c>
      <c r="K111">
        <f t="shared" si="28"/>
        <v>4.2583163801223396</v>
      </c>
      <c r="L111">
        <f t="shared" si="29"/>
        <v>-0.50530822171513678</v>
      </c>
      <c r="M111">
        <f t="shared" si="30"/>
        <v>-32.370522852442825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1.1819652033936654</v>
      </c>
      <c r="C112" s="9">
        <f t="shared" si="23"/>
        <v>0.55800000000000038</v>
      </c>
      <c r="D112" s="9">
        <f t="shared" si="32"/>
        <v>6.1064565595746263</v>
      </c>
      <c r="E112" s="9">
        <f t="shared" si="32"/>
        <v>8.5833044442064637</v>
      </c>
      <c r="F112" s="9">
        <f t="shared" si="25"/>
        <v>8.7268237003431643</v>
      </c>
      <c r="G112" s="10">
        <f t="shared" si="33"/>
        <v>8.6666666666666607</v>
      </c>
      <c r="H112" s="5">
        <f t="shared" si="33"/>
        <v>7.5</v>
      </c>
      <c r="I112">
        <f t="shared" si="27"/>
        <v>11.677424369278967</v>
      </c>
      <c r="J112">
        <f t="shared" si="28"/>
        <v>10.946189481697392</v>
      </c>
      <c r="K112">
        <f t="shared" si="28"/>
        <v>4.0673302952929271</v>
      </c>
      <c r="L112">
        <f t="shared" si="29"/>
        <v>-0.50213202868094808</v>
      </c>
      <c r="M112">
        <f t="shared" si="30"/>
        <v>-32.360579705741969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1.2465389817277206</v>
      </c>
      <c r="C113" s="9">
        <f t="shared" si="23"/>
        <v>0.56400000000000039</v>
      </c>
      <c r="D113" s="9">
        <f t="shared" si="32"/>
        <v>6.1710303379086815</v>
      </c>
      <c r="E113" s="9">
        <f t="shared" si="32"/>
        <v>8.6067384570589134</v>
      </c>
      <c r="F113" s="9">
        <f t="shared" si="25"/>
        <v>8.7546147769640967</v>
      </c>
      <c r="G113" s="10">
        <f t="shared" si="33"/>
        <v>8.6666666666666607</v>
      </c>
      <c r="H113" s="5">
        <f t="shared" si="33"/>
        <v>7.5</v>
      </c>
      <c r="I113">
        <f t="shared" si="27"/>
        <v>11.609509649168096</v>
      </c>
      <c r="J113">
        <f t="shared" si="28"/>
        <v>10.943226902728174</v>
      </c>
      <c r="K113">
        <f t="shared" si="28"/>
        <v>3.8764028750290493</v>
      </c>
      <c r="L113">
        <f t="shared" si="29"/>
        <v>-0.49907656823125079</v>
      </c>
      <c r="M113">
        <f t="shared" si="30"/>
        <v>-32.350787145249534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1.3110953340261471</v>
      </c>
      <c r="C114" s="9">
        <f t="shared" si="23"/>
        <v>0.5700000000000004</v>
      </c>
      <c r="D114" s="9">
        <f t="shared" si="32"/>
        <v>6.235586690207108</v>
      </c>
      <c r="E114" s="9">
        <f t="shared" si="32"/>
        <v>8.6290461685713211</v>
      </c>
      <c r="F114" s="9">
        <f t="shared" si="25"/>
        <v>8.781360864967013</v>
      </c>
      <c r="G114" s="10">
        <f t="shared" si="33"/>
        <v>8.6666666666666607</v>
      </c>
      <c r="H114" s="5">
        <f t="shared" si="33"/>
        <v>7.5</v>
      </c>
      <c r="I114">
        <f t="shared" si="27"/>
        <v>11.544389681353049</v>
      </c>
      <c r="J114">
        <f t="shared" si="28"/>
        <v>10.940282350975609</v>
      </c>
      <c r="K114">
        <f t="shared" si="28"/>
        <v>3.685533230872077</v>
      </c>
      <c r="L114">
        <f t="shared" si="29"/>
        <v>-0.49614361606362412</v>
      </c>
      <c r="M114">
        <f t="shared" si="30"/>
        <v>-32.341139542255455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1.375634364517266</v>
      </c>
      <c r="C115" s="9">
        <f t="shared" si="23"/>
        <v>0.5760000000000004</v>
      </c>
      <c r="D115" s="9">
        <f t="shared" si="32"/>
        <v>6.3001257206982268</v>
      </c>
      <c r="E115" s="9">
        <f t="shared" si="32"/>
        <v>8.650227917099734</v>
      </c>
      <c r="F115" s="9">
        <f t="shared" si="25"/>
        <v>8.8070628450736201</v>
      </c>
      <c r="G115" s="10">
        <f t="shared" si="33"/>
        <v>8.6666666666666607</v>
      </c>
      <c r="H115" s="5">
        <f t="shared" si="33"/>
        <v>7.5</v>
      </c>
      <c r="I115">
        <f t="shared" si="27"/>
        <v>11.482108172682745</v>
      </c>
      <c r="J115">
        <f t="shared" si="28"/>
        <v>10.937355103640835</v>
      </c>
      <c r="K115">
        <f t="shared" si="28"/>
        <v>3.4947205075727696</v>
      </c>
      <c r="L115">
        <f t="shared" si="29"/>
        <v>-0.49333490664718888</v>
      </c>
      <c r="M115">
        <f t="shared" si="30"/>
        <v>-32.331631127363465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1.4401561731346968</v>
      </c>
      <c r="C116" s="9">
        <f t="shared" si="23"/>
        <v>0.58200000000000041</v>
      </c>
      <c r="D116" s="9">
        <f t="shared" si="32"/>
        <v>6.3646475293156577</v>
      </c>
      <c r="E116" s="9">
        <f t="shared" si="32"/>
        <v>8.6702840360546425</v>
      </c>
      <c r="F116" s="9">
        <f t="shared" si="25"/>
        <v>8.8317215894762882</v>
      </c>
      <c r="G116" s="10">
        <f t="shared" si="33"/>
        <v>8.6666666666666607</v>
      </c>
      <c r="H116" s="5">
        <f t="shared" si="33"/>
        <v>7.5</v>
      </c>
      <c r="I116">
        <f t="shared" si="27"/>
        <v>11.422707747663543</v>
      </c>
      <c r="J116">
        <f t="shared" si="28"/>
        <v>10.934444427691616</v>
      </c>
      <c r="K116">
        <f t="shared" si="28"/>
        <v>3.303963883921325</v>
      </c>
      <c r="L116">
        <f t="shared" si="29"/>
        <v>-0.49065212736545116</v>
      </c>
      <c r="M116">
        <f t="shared" si="30"/>
        <v>-32.322255992255002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1.5046608554578009</v>
      </c>
      <c r="C117" s="9">
        <f t="shared" si="23"/>
        <v>0.58800000000000041</v>
      </c>
      <c r="D117" s="9">
        <f t="shared" ref="D117:E132" si="34">D116+$C$7*(J116+J117)/2</f>
        <v>6.4291522116387618</v>
      </c>
      <c r="E117" s="9">
        <f t="shared" si="34"/>
        <v>8.6892148541042324</v>
      </c>
      <c r="F117" s="9">
        <f t="shared" si="25"/>
        <v>8.8553379621659758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11.366229809177522</v>
      </c>
      <c r="J117">
        <f t="shared" si="28"/>
        <v>10.93154958014016</v>
      </c>
      <c r="K117">
        <f t="shared" si="28"/>
        <v>3.1132625735670203</v>
      </c>
      <c r="L117">
        <f t="shared" si="29"/>
        <v>-0.48809691256833654</v>
      </c>
      <c r="M117">
        <f t="shared" si="30"/>
        <v>-32.313008092039695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1.5691485026538645</v>
      </c>
      <c r="C118" s="9">
        <f t="shared" si="23"/>
        <v>0.59400000000000042</v>
      </c>
      <c r="D118" s="9">
        <f t="shared" si="34"/>
        <v>6.4936398588348254</v>
      </c>
      <c r="E118" s="9">
        <f t="shared" si="34"/>
        <v>8.7070206953824361</v>
      </c>
      <c r="F118" s="9">
        <f t="shared" si="25"/>
        <v>8.8779128192662</v>
      </c>
      <c r="G118" s="10">
        <f t="shared" si="35"/>
        <v>8.6666666666666607</v>
      </c>
      <c r="H118" s="5">
        <f t="shared" si="35"/>
        <v>7.5</v>
      </c>
      <c r="I118">
        <f t="shared" si="27"/>
        <v>11.3127143977663</v>
      </c>
      <c r="J118">
        <f t="shared" si="28"/>
        <v>10.928669808356007</v>
      </c>
      <c r="K118">
        <f t="shared" si="28"/>
        <v>2.922615825823986</v>
      </c>
      <c r="L118">
        <f t="shared" si="29"/>
        <v>-0.48567083756807072</v>
      </c>
      <c r="M118">
        <f t="shared" si="30"/>
        <v>-32.30388124821306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1.6336192014222375</v>
      </c>
      <c r="C119" s="9">
        <f t="shared" si="23"/>
        <v>0.60000000000000042</v>
      </c>
      <c r="D119" s="9">
        <f t="shared" si="34"/>
        <v>6.5581105576031984</v>
      </c>
      <c r="E119" s="9">
        <f t="shared" si="34"/>
        <v>8.7237018797016717</v>
      </c>
      <c r="F119" s="9">
        <f t="shared" si="25"/>
        <v>8.8994470093729046</v>
      </c>
      <c r="G119" s="10">
        <f t="shared" si="35"/>
        <v>8.6666666666666607</v>
      </c>
      <c r="H119" s="5">
        <f t="shared" si="35"/>
        <v>7.5</v>
      </c>
      <c r="I119">
        <f t="shared" si="27"/>
        <v>11.26220005035578</v>
      </c>
      <c r="J119">
        <f t="shared" si="28"/>
        <v>10.925804350414355</v>
      </c>
      <c r="K119">
        <f t="shared" si="28"/>
        <v>2.7320229264595288</v>
      </c>
      <c r="L119">
        <f t="shared" si="29"/>
        <v>-0.48337541261651212</v>
      </c>
      <c r="M119">
        <f t="shared" si="30"/>
        <v>-32.294869152238213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1.6980730339406254</v>
      </c>
      <c r="C120" s="9">
        <f t="shared" si="23"/>
        <v>0.60600000000000043</v>
      </c>
      <c r="D120" s="9">
        <f t="shared" si="34"/>
        <v>6.6225643901215863</v>
      </c>
      <c r="E120" s="9">
        <f t="shared" si="34"/>
        <v>8.7392587227701881</v>
      </c>
      <c r="F120" s="9">
        <f t="shared" si="25"/>
        <v>8.9199413739000697</v>
      </c>
      <c r="G120" s="10">
        <f t="shared" si="35"/>
        <v>8.6666666666666607</v>
      </c>
      <c r="H120" s="5">
        <f t="shared" si="35"/>
        <v>7.5</v>
      </c>
      <c r="I120">
        <f t="shared" si="27"/>
        <v>11.214723659360397</v>
      </c>
      <c r="J120">
        <f t="shared" si="28"/>
        <v>10.922952435479917</v>
      </c>
      <c r="K120">
        <f t="shared" si="28"/>
        <v>2.5414831984613233</v>
      </c>
      <c r="L120">
        <f t="shared" si="29"/>
        <v>-0.48121207690420587</v>
      </c>
      <c r="M120">
        <f t="shared" si="30"/>
        <v>-32.285965369763602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1.7625100778137588</v>
      </c>
      <c r="C121" s="9">
        <f t="shared" si="23"/>
        <v>0.61200000000000043</v>
      </c>
      <c r="D121" s="9">
        <f t="shared" si="34"/>
        <v>6.6870014339947197</v>
      </c>
      <c r="E121" s="9">
        <f t="shared" si="34"/>
        <v>8.7536915364138483</v>
      </c>
      <c r="F121" s="9">
        <f t="shared" si="25"/>
        <v>8.9393967474308837</v>
      </c>
      <c r="G121" s="10">
        <f t="shared" si="35"/>
        <v>8.6666666666666607</v>
      </c>
      <c r="H121" s="5">
        <f t="shared" si="35"/>
        <v>7.5</v>
      </c>
      <c r="I121">
        <f t="shared" si="27"/>
        <v>11.17032033316052</v>
      </c>
      <c r="J121">
        <f t="shared" si="28"/>
        <v>10.920113284226183</v>
      </c>
      <c r="K121">
        <f t="shared" si="28"/>
        <v>2.3509960027797181</v>
      </c>
      <c r="L121">
        <f t="shared" si="29"/>
        <v>-0.47918219262373668</v>
      </c>
      <c r="M121">
        <f t="shared" si="30"/>
        <v>-32.277163345483686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1.8269304060246307</v>
      </c>
      <c r="C122" s="9">
        <f t="shared" si="23"/>
        <v>0.61800000000000044</v>
      </c>
      <c r="D122" s="9">
        <f t="shared" si="34"/>
        <v>6.7514217622055916</v>
      </c>
      <c r="E122" s="9">
        <f t="shared" si="34"/>
        <v>8.7670006288022204</v>
      </c>
      <c r="F122" s="9">
        <f t="shared" si="25"/>
        <v>8.9578139580742988</v>
      </c>
      <c r="G122" s="10">
        <f t="shared" si="35"/>
        <v>8.6666666666666607</v>
      </c>
      <c r="H122" s="5">
        <f t="shared" si="35"/>
        <v>7.5</v>
      </c>
      <c r="I122">
        <f t="shared" si="27"/>
        <v>11.129023258991639</v>
      </c>
      <c r="J122">
        <f t="shared" si="28"/>
        <v>10.917286109289703</v>
      </c>
      <c r="K122">
        <f t="shared" si="28"/>
        <v>2.1605607390413644</v>
      </c>
      <c r="L122">
        <f t="shared" si="29"/>
        <v>-0.47728703914183296</v>
      </c>
      <c r="M122">
        <f t="shared" si="30"/>
        <v>-32.268456408644056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1.8913340868885236</v>
      </c>
      <c r="C123" s="9">
        <f t="shared" si="23"/>
        <v>0.62400000000000044</v>
      </c>
      <c r="D123" s="9">
        <f t="shared" si="34"/>
        <v>6.8158254430694845</v>
      </c>
      <c r="E123" s="9">
        <f t="shared" si="34"/>
        <v>8.7791863046787721</v>
      </c>
      <c r="F123" s="9">
        <f t="shared" si="25"/>
        <v>8.9751938278266472</v>
      </c>
      <c r="G123" s="10">
        <f t="shared" si="35"/>
        <v>8.6666666666666607</v>
      </c>
      <c r="H123" s="5">
        <f t="shared" si="35"/>
        <v>7.5</v>
      </c>
      <c r="I123">
        <f t="shared" si="27"/>
        <v>11.090863569317467</v>
      </c>
      <c r="J123">
        <f t="shared" si="28"/>
        <v>10.914470115758766</v>
      </c>
      <c r="K123">
        <f t="shared" si="28"/>
        <v>1.9701768462303644</v>
      </c>
      <c r="L123">
        <f t="shared" si="29"/>
        <v>-0.47552780732604949</v>
      </c>
      <c r="M123">
        <f t="shared" si="30"/>
        <v>-32.259837779186348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1.9557211840100139</v>
      </c>
      <c r="C124" s="9">
        <f t="shared" si="23"/>
        <v>0.63000000000000045</v>
      </c>
      <c r="D124" s="9">
        <f t="shared" si="34"/>
        <v>6.8802125401909748</v>
      </c>
      <c r="E124" s="9">
        <f t="shared" si="34"/>
        <v>8.7902488655949842</v>
      </c>
      <c r="F124" s="9">
        <f t="shared" si="25"/>
        <v>8.9915371729381732</v>
      </c>
      <c r="G124" s="10">
        <f t="shared" si="35"/>
        <v>8.6666666666666607</v>
      </c>
      <c r="H124" s="5">
        <f t="shared" si="35"/>
        <v>7.5</v>
      </c>
      <c r="I124">
        <f t="shared" si="27"/>
        <v>11.055870212779547</v>
      </c>
      <c r="J124">
        <f t="shared" si="28"/>
        <v>10.911664501695542</v>
      </c>
      <c r="K124">
        <f t="shared" si="28"/>
        <v>1.7798438033331649</v>
      </c>
      <c r="L124">
        <f t="shared" si="29"/>
        <v>-0.47390559407267907</v>
      </c>
      <c r="M124">
        <f t="shared" si="30"/>
        <v>-32.251300574522254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2.0200917562431524</v>
      </c>
      <c r="C125" s="9">
        <f t="shared" si="23"/>
        <v>0.63600000000000045</v>
      </c>
      <c r="D125" s="9">
        <f t="shared" si="34"/>
        <v>6.9445831124241133</v>
      </c>
      <c r="E125" s="9">
        <f t="shared" si="34"/>
        <v>8.800188610148151</v>
      </c>
      <c r="F125" s="9">
        <f t="shared" si="25"/>
        <v>9.0068448042840856</v>
      </c>
      <c r="G125" s="10">
        <f t="shared" si="35"/>
        <v>8.6666666666666607</v>
      </c>
      <c r="H125" s="5">
        <f t="shared" si="35"/>
        <v>7.5</v>
      </c>
      <c r="I125">
        <f t="shared" si="27"/>
        <v>11.024069830822006</v>
      </c>
      <c r="J125">
        <f t="shared" si="28"/>
        <v>10.908868458690513</v>
      </c>
      <c r="K125">
        <f t="shared" si="28"/>
        <v>1.5895611299434838</v>
      </c>
      <c r="L125">
        <f t="shared" si="29"/>
        <v>-0.47242139708273834</v>
      </c>
      <c r="M125">
        <f t="shared" si="30"/>
        <v>-32.242837816919319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2.0844458576550098</v>
      </c>
      <c r="C126" s="9">
        <f t="shared" si="23"/>
        <v>0.64200000000000046</v>
      </c>
      <c r="D126" s="9">
        <f t="shared" si="34"/>
        <v>7.0089372138359707</v>
      </c>
      <c r="E126" s="9">
        <f t="shared" si="34"/>
        <v>8.8090058342226136</v>
      </c>
      <c r="F126" s="9">
        <f t="shared" si="25"/>
        <v>9.021117527739861</v>
      </c>
      <c r="G126" s="10">
        <f t="shared" si="35"/>
        <v>8.6666666666666607</v>
      </c>
      <c r="H126" s="5">
        <f t="shared" si="35"/>
        <v>7.5</v>
      </c>
      <c r="I126">
        <f t="shared" si="27"/>
        <v>10.995486641080934</v>
      </c>
      <c r="J126">
        <f t="shared" si="28"/>
        <v>10.906081172447726</v>
      </c>
      <c r="K126">
        <f t="shared" si="28"/>
        <v>1.3993283868236597</v>
      </c>
      <c r="L126">
        <f t="shared" si="29"/>
        <v>-0.47107610993242333</v>
      </c>
      <c r="M126">
        <f t="shared" si="30"/>
        <v>-32.234442441474599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2.1487835374927577</v>
      </c>
      <c r="C127" s="9">
        <f t="shared" si="23"/>
        <v>0.64800000000000046</v>
      </c>
      <c r="D127" s="9">
        <f t="shared" si="34"/>
        <v>7.0732748936737186</v>
      </c>
      <c r="E127" s="9">
        <f t="shared" si="34"/>
        <v>8.8167008312341792</v>
      </c>
      <c r="F127" s="9">
        <f t="shared" si="25"/>
        <v>9.0343561445604674</v>
      </c>
      <c r="G127" s="10">
        <f t="shared" si="35"/>
        <v>8.6666666666666607</v>
      </c>
      <c r="H127" s="5">
        <f t="shared" si="35"/>
        <v>7.5</v>
      </c>
      <c r="I127">
        <f t="shared" si="27"/>
        <v>10.970142328602483</v>
      </c>
      <c r="J127">
        <f t="shared" si="28"/>
        <v>10.903301823399124</v>
      </c>
      <c r="K127">
        <f t="shared" si="28"/>
        <v>1.2091451764189596</v>
      </c>
      <c r="L127">
        <f t="shared" si="29"/>
        <v>-0.4698705174832814</v>
      </c>
      <c r="M127">
        <f t="shared" si="30"/>
        <v>-32.226107304645744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2.2131048401544557</v>
      </c>
      <c r="C128" s="9">
        <f t="shared" si="23"/>
        <v>0.65400000000000047</v>
      </c>
      <c r="D128" s="9">
        <f t="shared" si="34"/>
        <v>7.1375961963354166</v>
      </c>
      <c r="E128" s="9">
        <f t="shared" si="34"/>
        <v>8.8232738923774132</v>
      </c>
      <c r="F128" s="9">
        <f t="shared" si="25"/>
        <v>9.0465614517631021</v>
      </c>
      <c r="G128" s="10">
        <f t="shared" si="35"/>
        <v>8.6666666666666607</v>
      </c>
      <c r="H128" s="5">
        <f t="shared" si="35"/>
        <v>7.5</v>
      </c>
      <c r="I128">
        <f t="shared" si="27"/>
        <v>10.948055945911971</v>
      </c>
      <c r="J128">
        <f t="shared" si="28"/>
        <v>10.900529587345973</v>
      </c>
      <c r="K128">
        <f t="shared" si="28"/>
        <v>1.0190111433215496</v>
      </c>
      <c r="L128">
        <f t="shared" si="29"/>
        <v>-0.4688052916755025</v>
      </c>
      <c r="M128">
        <f t="shared" si="30"/>
        <v>-32.217825193302538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2.2774098051636953</v>
      </c>
      <c r="C129" s="9">
        <f t="shared" si="23"/>
        <v>0.66000000000000048</v>
      </c>
      <c r="D129" s="9">
        <f t="shared" si="34"/>
        <v>7.2019011613446562</v>
      </c>
      <c r="E129" s="9">
        <f t="shared" si="34"/>
        <v>8.8287253068755209</v>
      </c>
      <c r="F129" s="9">
        <f t="shared" si="25"/>
        <v>9.0577342425130887</v>
      </c>
      <c r="G129" s="10">
        <f t="shared" si="35"/>
        <v>8.6666666666666607</v>
      </c>
      <c r="H129" s="5">
        <f t="shared" si="35"/>
        <v>7.5</v>
      </c>
      <c r="I129">
        <f t="shared" si="27"/>
        <v>10.92924382289787</v>
      </c>
      <c r="J129">
        <f t="shared" si="28"/>
        <v>10.897763636125088</v>
      </c>
      <c r="K129">
        <f t="shared" si="28"/>
        <v>0.82892597468106466</v>
      </c>
      <c r="L129">
        <f t="shared" si="29"/>
        <v>-0.46788098774517139</v>
      </c>
      <c r="M129">
        <f t="shared" si="30"/>
        <v>-32.209588834255477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2.3416984671482419</v>
      </c>
      <c r="C130" s="9">
        <f t="shared" si="23"/>
        <v>0.66600000000000048</v>
      </c>
      <c r="D130" s="9">
        <f t="shared" si="34"/>
        <v>7.2661898233292028</v>
      </c>
      <c r="E130" s="9">
        <f t="shared" si="34"/>
        <v>8.8330553622324786</v>
      </c>
      <c r="F130" s="9">
        <f t="shared" si="25"/>
        <v>9.0678753065124873</v>
      </c>
      <c r="G130" s="10">
        <f t="shared" si="35"/>
        <v>8.6666666666666607</v>
      </c>
      <c r="H130" s="5">
        <f t="shared" si="35"/>
        <v>7.5</v>
      </c>
      <c r="I130">
        <f t="shared" si="27"/>
        <v>10.913719487400096</v>
      </c>
      <c r="J130">
        <f t="shared" si="28"/>
        <v>10.895003138297392</v>
      </c>
      <c r="K130">
        <f t="shared" si="28"/>
        <v>0.63888940055895738</v>
      </c>
      <c r="L130">
        <f t="shared" si="29"/>
        <v>-0.46709804090308871</v>
      </c>
      <c r="M130">
        <f t="shared" si="30"/>
        <v>-32.201390904212396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2.4059708558227948</v>
      </c>
      <c r="C131" s="9">
        <f t="shared" si="23"/>
        <v>0.67200000000000049</v>
      </c>
      <c r="D131" s="9">
        <f t="shared" si="34"/>
        <v>7.3304622120037557</v>
      </c>
      <c r="E131" s="9">
        <f t="shared" si="34"/>
        <v>8.8362643444870894</v>
      </c>
      <c r="F131" s="9">
        <f t="shared" si="25"/>
        <v>9.0769854303910265</v>
      </c>
      <c r="G131" s="10">
        <f t="shared" si="35"/>
        <v>8.6666666666666607</v>
      </c>
      <c r="H131" s="5">
        <f t="shared" si="35"/>
        <v>7.5</v>
      </c>
      <c r="I131">
        <f t="shared" si="27"/>
        <v>10.901493597302057</v>
      </c>
      <c r="J131">
        <f t="shared" si="28"/>
        <v>10.892247259856063</v>
      </c>
      <c r="K131">
        <f t="shared" si="28"/>
        <v>0.44890119422410424</v>
      </c>
      <c r="L131">
        <f t="shared" si="29"/>
        <v>-0.46645676350886894</v>
      </c>
      <c r="M131">
        <f t="shared" si="30"/>
        <v>-32.193224040108305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2.4702269959759766</v>
      </c>
      <c r="C132" s="9">
        <f t="shared" si="23"/>
        <v>0.67800000000000049</v>
      </c>
      <c r="D132" s="9">
        <f t="shared" si="34"/>
        <v>7.3947183521569375</v>
      </c>
      <c r="E132" s="9">
        <f t="shared" si="34"/>
        <v>8.8383525384685928</v>
      </c>
      <c r="F132" s="9">
        <f t="shared" si="25"/>
        <v>9.0850653980988731</v>
      </c>
      <c r="G132" s="10">
        <f t="shared" si="35"/>
        <v>8.6666666666666607</v>
      </c>
      <c r="H132" s="5">
        <f t="shared" si="35"/>
        <v>7.5</v>
      </c>
      <c r="I132">
        <f t="shared" si="27"/>
        <v>10.892573884821868</v>
      </c>
      <c r="J132">
        <f t="shared" si="28"/>
        <v>10.889495164951361</v>
      </c>
      <c r="K132">
        <f t="shared" si="28"/>
        <v>0.25896117238746524</v>
      </c>
      <c r="L132">
        <f t="shared" si="29"/>
        <v>-0.46595734276952994</v>
      </c>
      <c r="M132">
        <f t="shared" si="30"/>
        <v>-32.185080849749077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2.5344669074616384</v>
      </c>
      <c r="C133" s="9">
        <f t="shared" si="23"/>
        <v>0.6840000000000005</v>
      </c>
      <c r="D133" s="9">
        <f t="shared" ref="D133:E148" si="36">D132+$C$7*(J132+J133)/2</f>
        <v>7.4589582636425993</v>
      </c>
      <c r="E133" s="9">
        <f t="shared" si="36"/>
        <v>8.8393202280534897</v>
      </c>
      <c r="F133" s="9">
        <f t="shared" si="25"/>
        <v>9.0921159913007905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10.886965113581354</v>
      </c>
      <c r="J133">
        <f t="shared" si="28"/>
        <v>10.88674601662902</v>
      </c>
      <c r="K133">
        <f t="shared" si="28"/>
        <v>6.906919537394568E-2</v>
      </c>
      <c r="L133">
        <f t="shared" si="29"/>
        <v>-0.46559983898675522</v>
      </c>
      <c r="M133">
        <f t="shared" si="30"/>
        <v>-32.176953922705273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2.5986906051945518</v>
      </c>
      <c r="C134" s="9">
        <f t="shared" si="23"/>
        <v>0.6900000000000005</v>
      </c>
      <c r="D134" s="9">
        <f t="shared" si="36"/>
        <v>7.5231819613755126</v>
      </c>
      <c r="E134" s="9">
        <f t="shared" si="36"/>
        <v>8.8391676964231713</v>
      </c>
      <c r="F134" s="9">
        <f t="shared" si="25"/>
        <v>9.0981379897712173</v>
      </c>
      <c r="G134" s="10">
        <f t="shared" si="37"/>
        <v>8.6666666666666607</v>
      </c>
      <c r="H134" s="5">
        <f t="shared" si="37"/>
        <v>7.5</v>
      </c>
      <c r="I134">
        <f t="shared" si="27"/>
        <v>10.88466904890412</v>
      </c>
      <c r="J134">
        <f t="shared" si="28"/>
        <v>10.883998977578999</v>
      </c>
      <c r="K134">
        <f t="shared" si="28"/>
        <v>-0.12077483277001544</v>
      </c>
      <c r="L134">
        <f t="shared" si="29"/>
        <v>-0.46538418437153772</v>
      </c>
      <c r="M134">
        <f t="shared" si="30"/>
        <v>-32.168835841389082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2.6628980991505387</v>
      </c>
      <c r="C135" s="9">
        <f t="shared" si="23"/>
        <v>0.69600000000000051</v>
      </c>
      <c r="D135" s="9">
        <f t="shared" si="36"/>
        <v>7.5873894553314996</v>
      </c>
      <c r="E135" s="9">
        <f t="shared" si="36"/>
        <v>8.8378952263220096</v>
      </c>
      <c r="F135" s="9">
        <f t="shared" si="25"/>
        <v>9.1031321717897544</v>
      </c>
      <c r="G135" s="10">
        <f t="shared" si="37"/>
        <v>8.6666666666666607</v>
      </c>
      <c r="H135" s="5">
        <f t="shared" si="37"/>
        <v>7.5</v>
      </c>
      <c r="I135">
        <f t="shared" si="27"/>
        <v>10.885684441658025</v>
      </c>
      <c r="J135">
        <f t="shared" si="28"/>
        <v>10.881253210891208</v>
      </c>
      <c r="K135">
        <f t="shared" si="28"/>
        <v>-0.31057096423421104</v>
      </c>
      <c r="L135">
        <f t="shared" si="29"/>
        <v>-0.46531018243907224</v>
      </c>
      <c r="M135">
        <f t="shared" si="30"/>
        <v>-32.160719192244926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2.7270893943710712</v>
      </c>
      <c r="C136" s="9">
        <f t="shared" si="23"/>
        <v>0.70200000000000051</v>
      </c>
      <c r="D136" s="9">
        <f t="shared" si="36"/>
        <v>7.6515807505520321</v>
      </c>
      <c r="E136" s="9">
        <f t="shared" si="36"/>
        <v>8.8355031003154867</v>
      </c>
      <c r="F136" s="9">
        <f t="shared" si="25"/>
        <v>9.1070993145365797</v>
      </c>
      <c r="G136" s="10">
        <f t="shared" si="37"/>
        <v>8.6666666666666607</v>
      </c>
      <c r="H136" s="5">
        <f t="shared" si="37"/>
        <v>7.5</v>
      </c>
      <c r="I136">
        <f t="shared" si="27"/>
        <v>10.890007025815546</v>
      </c>
      <c r="J136">
        <f t="shared" si="28"/>
        <v>10.878507880814817</v>
      </c>
      <c r="K136">
        <f t="shared" si="28"/>
        <v>-0.50031920746845615</v>
      </c>
      <c r="L136">
        <f t="shared" si="29"/>
        <v>-0.46537750799069011</v>
      </c>
      <c r="M136">
        <f t="shared" si="30"/>
        <v>-32.152596576982567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2.7912644909723516</v>
      </c>
      <c r="C137" s="9">
        <f t="shared" si="23"/>
        <v>0.70800000000000052</v>
      </c>
      <c r="D137" s="9">
        <f t="shared" si="36"/>
        <v>7.7157558471533125</v>
      </c>
      <c r="E137" s="9">
        <f t="shared" si="36"/>
        <v>8.8319916010480011</v>
      </c>
      <c r="F137" s="9">
        <f t="shared" si="25"/>
        <v>9.1100401944873273</v>
      </c>
      <c r="G137" s="10">
        <f t="shared" si="37"/>
        <v>8.6666666666666607</v>
      </c>
      <c r="H137" s="5">
        <f t="shared" si="37"/>
        <v>7.5</v>
      </c>
      <c r="I137">
        <f t="shared" si="27"/>
        <v>10.897629529760357</v>
      </c>
      <c r="J137">
        <f t="shared" si="28"/>
        <v>10.875762153517673</v>
      </c>
      <c r="K137">
        <f t="shared" si="28"/>
        <v>-0.69001952727265325</v>
      </c>
      <c r="L137">
        <f t="shared" si="29"/>
        <v>-0.46558570768341245</v>
      </c>
      <c r="M137">
        <f t="shared" si="30"/>
        <v>-32.144460623781043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2.8554233841588639</v>
      </c>
      <c r="C138" s="9">
        <f t="shared" si="23"/>
        <v>0.71400000000000052</v>
      </c>
      <c r="D138" s="9">
        <f t="shared" si="36"/>
        <v>7.7799147403398248</v>
      </c>
      <c r="E138" s="9">
        <f t="shared" si="36"/>
        <v>8.827361011499935</v>
      </c>
      <c r="F138" s="9">
        <f t="shared" si="25"/>
        <v>9.1119555878068308</v>
      </c>
      <c r="G138" s="10">
        <f t="shared" si="37"/>
        <v>8.6666666666666607</v>
      </c>
      <c r="H138" s="5">
        <f t="shared" si="37"/>
        <v>7.5</v>
      </c>
      <c r="I138">
        <f t="shared" si="27"/>
        <v>10.908541701222646</v>
      </c>
      <c r="J138">
        <f t="shared" si="28"/>
        <v>10.87301519784234</v>
      </c>
      <c r="K138">
        <f t="shared" si="28"/>
        <v>-0.87967184495296147</v>
      </c>
      <c r="L138">
        <f t="shared" si="29"/>
        <v>-0.4659342011814715</v>
      </c>
      <c r="M138">
        <f t="shared" si="30"/>
        <v>-32.136303998392151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2.9195660642413621</v>
      </c>
      <c r="C139" s="9">
        <f t="shared" si="23"/>
        <v>0.72000000000000053</v>
      </c>
      <c r="D139" s="9">
        <f t="shared" si="36"/>
        <v>7.844057420422323</v>
      </c>
      <c r="E139" s="9">
        <f t="shared" si="36"/>
        <v>8.8216116152436204</v>
      </c>
      <c r="F139" s="9">
        <f t="shared" si="25"/>
        <v>9.1128462707413735</v>
      </c>
      <c r="G139" s="10">
        <f t="shared" si="37"/>
        <v>8.6666666666666607</v>
      </c>
      <c r="H139" s="5">
        <f t="shared" si="37"/>
        <v>7.5</v>
      </c>
      <c r="I139">
        <f t="shared" si="27"/>
        <v>10.922730345582188</v>
      </c>
      <c r="J139">
        <f t="shared" si="28"/>
        <v>10.870266186055369</v>
      </c>
      <c r="K139">
        <f t="shared" si="28"/>
        <v>-1.0692760385434752</v>
      </c>
      <c r="L139">
        <f t="shared" si="29"/>
        <v>-0.46642228287802467</v>
      </c>
      <c r="M139">
        <f t="shared" si="30"/>
        <v>-32.128119415073385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2.9836925166592554</v>
      </c>
      <c r="C140" s="9">
        <f t="shared" si="23"/>
        <v>0.72600000000000053</v>
      </c>
      <c r="D140" s="9">
        <f t="shared" si="36"/>
        <v>7.9081838728402163</v>
      </c>
      <c r="E140" s="9">
        <f t="shared" si="36"/>
        <v>8.8147436966977946</v>
      </c>
      <c r="F140" s="9">
        <f t="shared" si="25"/>
        <v>9.1127130200088047</v>
      </c>
      <c r="G140" s="10">
        <f t="shared" si="37"/>
        <v>8.6666666666666607</v>
      </c>
      <c r="H140" s="5">
        <f t="shared" si="37"/>
        <v>7.5</v>
      </c>
      <c r="I140">
        <f t="shared" si="27"/>
        <v>10.94017937713954</v>
      </c>
      <c r="J140">
        <f t="shared" si="28"/>
        <v>10.867514294586389</v>
      </c>
      <c r="K140">
        <f t="shared" si="28"/>
        <v>-1.2588319430924082</v>
      </c>
      <c r="L140">
        <f t="shared" si="29"/>
        <v>-0.46704912416937888</v>
      </c>
      <c r="M140">
        <f t="shared" si="30"/>
        <v>-32.119899647282672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3.047802722007309</v>
      </c>
      <c r="C141" s="9">
        <f t="shared" si="23"/>
        <v>0.73200000000000054</v>
      </c>
      <c r="D141" s="9">
        <f t="shared" si="36"/>
        <v>7.9722940781882699</v>
      </c>
      <c r="E141" s="9">
        <f t="shared" si="36"/>
        <v>8.806757541380188</v>
      </c>
      <c r="F141" s="9">
        <f t="shared" si="25"/>
        <v>9.1115566131861527</v>
      </c>
      <c r="G141" s="10">
        <f t="shared" si="37"/>
        <v>8.6666666666666607</v>
      </c>
      <c r="H141" s="5">
        <f t="shared" si="37"/>
        <v>7.5</v>
      </c>
      <c r="I141">
        <f t="shared" si="27"/>
        <v>10.960869882824596</v>
      </c>
      <c r="J141">
        <f t="shared" si="28"/>
        <v>10.86475870475379</v>
      </c>
      <c r="K141">
        <f t="shared" si="28"/>
        <v>-1.448339351011376</v>
      </c>
      <c r="L141">
        <f t="shared" si="29"/>
        <v>-0.46781377625846832</v>
      </c>
      <c r="M141">
        <f t="shared" si="30"/>
        <v>-32.111637538070319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3.1118966560665813</v>
      </c>
      <c r="C142" s="9">
        <f t="shared" si="23"/>
        <v>0.73800000000000054</v>
      </c>
      <c r="D142" s="9">
        <f t="shared" si="36"/>
        <v>8.0363880122475422</v>
      </c>
      <c r="E142" s="9">
        <f t="shared" si="36"/>
        <v>8.7976534361578711</v>
      </c>
      <c r="F142" s="9">
        <f t="shared" si="25"/>
        <v>9.1093778290941785</v>
      </c>
      <c r="G142" s="10">
        <f t="shared" si="37"/>
        <v>8.6666666666666607</v>
      </c>
      <c r="H142" s="5">
        <f t="shared" si="37"/>
        <v>7.5</v>
      </c>
      <c r="I142">
        <f t="shared" si="27"/>
        <v>10.984780197690405</v>
      </c>
      <c r="J142">
        <f t="shared" si="28"/>
        <v>10.861998603473864</v>
      </c>
      <c r="K142">
        <f t="shared" si="28"/>
        <v>-1.637798012485991</v>
      </c>
      <c r="L142">
        <f t="shared" si="29"/>
        <v>-0.46871517345917374</v>
      </c>
      <c r="M142">
        <f t="shared" si="30"/>
        <v>-32.103326010107573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3.1759742898394832</v>
      </c>
      <c r="C143" s="9">
        <f t="shared" si="23"/>
        <v>0.74400000000000055</v>
      </c>
      <c r="D143" s="9">
        <f t="shared" si="36"/>
        <v>8.1004656460204441</v>
      </c>
      <c r="E143" s="9">
        <f t="shared" si="36"/>
        <v>8.7874316694949979</v>
      </c>
      <c r="F143" s="9">
        <f t="shared" si="25"/>
        <v>9.1061774481784639</v>
      </c>
      <c r="G143" s="10">
        <f t="shared" si="37"/>
        <v>8.6666666666666607</v>
      </c>
      <c r="H143" s="5">
        <f t="shared" si="37"/>
        <v>7.5</v>
      </c>
      <c r="I143">
        <f t="shared" si="27"/>
        <v>11.011885991430747</v>
      </c>
      <c r="J143">
        <f t="shared" si="28"/>
        <v>10.859233183950455</v>
      </c>
      <c r="K143">
        <f t="shared" si="28"/>
        <v>-1.8272076359456257</v>
      </c>
      <c r="L143">
        <f t="shared" si="29"/>
        <v>-0.46975213696844342</v>
      </c>
      <c r="M143">
        <f t="shared" si="30"/>
        <v>-32.094958075295857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3.2400355895888469</v>
      </c>
      <c r="C144" s="9">
        <f t="shared" si="23"/>
        <v>0.75000000000000056</v>
      </c>
      <c r="D144" s="9">
        <f t="shared" si="36"/>
        <v>8.1645269457698078</v>
      </c>
      <c r="E144" s="9">
        <f t="shared" si="36"/>
        <v>8.7760925316976177</v>
      </c>
      <c r="F144" s="9">
        <f t="shared" si="25"/>
        <v>9.1019562528865094</v>
      </c>
      <c r="G144" s="10">
        <f t="shared" si="37"/>
        <v>8.6666666666666607</v>
      </c>
      <c r="H144" s="5">
        <f t="shared" si="37"/>
        <v>7.5</v>
      </c>
      <c r="I144">
        <f t="shared" si="27"/>
        <v>11.04216036506417</v>
      </c>
      <c r="J144">
        <f t="shared" si="28"/>
        <v>10.856461646342341</v>
      </c>
      <c r="K144">
        <f t="shared" si="28"/>
        <v>-2.0165678885898712</v>
      </c>
      <c r="L144">
        <f t="shared" si="29"/>
        <v>-0.47092337906912496</v>
      </c>
      <c r="M144">
        <f t="shared" si="30"/>
        <v>-32.086526843906185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3.3040805168808545</v>
      </c>
      <c r="C145" s="9">
        <f t="shared" si="23"/>
        <v>0.75600000000000056</v>
      </c>
      <c r="D145" s="9">
        <f t="shared" si="36"/>
        <v>8.2285718730618154</v>
      </c>
      <c r="E145" s="9">
        <f t="shared" si="36"/>
        <v>8.7636363151552192</v>
      </c>
      <c r="F145" s="9">
        <f t="shared" si="25"/>
        <v>9.0967150280405171</v>
      </c>
      <c r="G145" s="10">
        <f t="shared" si="37"/>
        <v>8.6666666666666607</v>
      </c>
      <c r="H145" s="5">
        <f t="shared" si="37"/>
        <v>7.5</v>
      </c>
      <c r="I145">
        <f t="shared" si="27"/>
        <v>11.075573956846265</v>
      </c>
      <c r="J145">
        <f t="shared" si="28"/>
        <v>10.853683198405832</v>
      </c>
      <c r="K145">
        <f t="shared" si="28"/>
        <v>-2.2058783969689175</v>
      </c>
      <c r="L145">
        <f t="shared" si="29"/>
        <v>-0.47222750772301281</v>
      </c>
      <c r="M145">
        <f t="shared" si="30"/>
        <v>-32.078025533203913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3.3681090286316762</v>
      </c>
      <c r="C146" s="9">
        <f t="shared" si="23"/>
        <v>0.76200000000000057</v>
      </c>
      <c r="D146" s="9">
        <f t="shared" si="36"/>
        <v>8.2926003848126371</v>
      </c>
      <c r="E146" s="9">
        <f t="shared" si="36"/>
        <v>8.7500633145786963</v>
      </c>
      <c r="F146" s="9">
        <f t="shared" si="25"/>
        <v>9.0904545612053269</v>
      </c>
      <c r="G146" s="10">
        <f t="shared" si="37"/>
        <v>8.6666666666666607</v>
      </c>
      <c r="H146" s="5">
        <f t="shared" si="37"/>
        <v>7.5</v>
      </c>
      <c r="I146">
        <f t="shared" si="27"/>
        <v>11.112095056407155</v>
      </c>
      <c r="J146">
        <f t="shared" si="28"/>
        <v>10.850897056110266</v>
      </c>
      <c r="K146">
        <f t="shared" si="28"/>
        <v>-2.3951387476148205</v>
      </c>
      <c r="L146">
        <f t="shared" si="29"/>
        <v>-0.47366303151090622</v>
      </c>
      <c r="M146">
        <f t="shared" si="30"/>
        <v>-32.069447475520413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3.4321210771576629</v>
      </c>
      <c r="C147" s="9">
        <f t="shared" si="23"/>
        <v>0.76800000000000057</v>
      </c>
      <c r="D147" s="9">
        <f t="shared" si="36"/>
        <v>8.3566124333386238</v>
      </c>
      <c r="E147" s="9">
        <f t="shared" si="36"/>
        <v>8.7353738272344579</v>
      </c>
      <c r="F147" s="9">
        <f t="shared" si="25"/>
        <v>9.0831756430511881</v>
      </c>
      <c r="G147" s="10">
        <f t="shared" si="37"/>
        <v>8.6666666666666607</v>
      </c>
      <c r="H147" s="5">
        <f t="shared" si="37"/>
        <v>7.5</v>
      </c>
      <c r="I147">
        <f t="shared" si="27"/>
        <v>11.15168972606255</v>
      </c>
      <c r="J147">
        <f t="shared" si="28"/>
        <v>10.848102444224352</v>
      </c>
      <c r="K147">
        <f t="shared" si="28"/>
        <v>-2.5843484877203911</v>
      </c>
      <c r="L147">
        <f t="shared" si="29"/>
        <v>-0.47522836487444858</v>
      </c>
      <c r="M147">
        <f t="shared" si="30"/>
        <v>-32.060786125739533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3.4961166102288965</v>
      </c>
      <c r="C148" s="9">
        <f t="shared" si="23"/>
        <v>0.77400000000000058</v>
      </c>
      <c r="D148" s="9">
        <f t="shared" si="36"/>
        <v>8.4206079664098574</v>
      </c>
      <c r="E148" s="9">
        <f t="shared" si="36"/>
        <v>8.7195681531743894</v>
      </c>
      <c r="F148" s="9">
        <f t="shared" si="25"/>
        <v>9.0748790677110236</v>
      </c>
      <c r="G148" s="10">
        <f t="shared" si="37"/>
        <v>8.6666666666666607</v>
      </c>
      <c r="H148" s="5">
        <f t="shared" si="37"/>
        <v>7.5</v>
      </c>
      <c r="I148">
        <f t="shared" si="27"/>
        <v>11.194321928214931</v>
      </c>
      <c r="J148">
        <f t="shared" si="28"/>
        <v>10.845298596871594</v>
      </c>
      <c r="K148">
        <f t="shared" si="28"/>
        <v>-2.7735071258622543</v>
      </c>
      <c r="L148">
        <f t="shared" si="29"/>
        <v>-0.47692183361322549</v>
      </c>
      <c r="M148">
        <f t="shared" si="30"/>
        <v>-32.052035068173488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3.5600955711259248</v>
      </c>
      <c r="C149" s="9">
        <f t="shared" ref="C149:C212" si="42">C148+_dt</f>
        <v>0.78000000000000058</v>
      </c>
      <c r="D149" s="9">
        <f t="shared" ref="D149:E164" si="43">D148+$C$7*(J148+J149)/2</f>
        <v>8.4845869273068857</v>
      </c>
      <c r="E149" s="9">
        <f t="shared" si="43"/>
        <v>8.7026465954614398</v>
      </c>
      <c r="F149" s="9">
        <f t="shared" ref="F149:F212" si="44">$O$1*D149^2+$O$2*D149+$O$3</f>
        <v>9.0655656331317118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11.23995365774581</v>
      </c>
      <c r="J149">
        <f t="shared" ref="J149:K212" si="47">J148+L148*$C$7</f>
        <v>10.842484758053276</v>
      </c>
      <c r="K149">
        <f t="shared" si="47"/>
        <v>-2.9626141327644779</v>
      </c>
      <c r="L149">
        <f t="shared" ref="L149:L212" si="48">-$C$15*I149*J149</f>
        <v>-0.47874168058998934</v>
      </c>
      <c r="M149">
        <f t="shared" ref="M149:M212" si="49">-$C$6-$C$15*I149*K149</f>
        <v>-32.043188022809453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3.6240578986994878</v>
      </c>
      <c r="C150" s="9">
        <f t="shared" si="42"/>
        <v>0.78600000000000059</v>
      </c>
      <c r="D150" s="9">
        <f t="shared" si="43"/>
        <v>8.5485492548804487</v>
      </c>
      <c r="E150" s="9">
        <f t="shared" si="43"/>
        <v>8.6846094603905932</v>
      </c>
      <c r="F150" s="9">
        <f t="shared" si="44"/>
        <v>9.0552361414192575</v>
      </c>
      <c r="G150" s="10">
        <f t="shared" si="45"/>
        <v>8.6666666666666607</v>
      </c>
      <c r="H150" s="5">
        <f t="shared" si="45"/>
        <v>7.5</v>
      </c>
      <c r="I150">
        <f t="shared" si="46"/>
        <v>11.288545078300185</v>
      </c>
      <c r="J150">
        <f t="shared" si="47"/>
        <v>10.839660182137795</v>
      </c>
      <c r="K150">
        <f t="shared" si="47"/>
        <v>-3.1516689420990538</v>
      </c>
      <c r="L150">
        <f t="shared" si="48"/>
        <v>-0.48068607159694704</v>
      </c>
      <c r="M150">
        <f t="shared" si="49"/>
        <v>-32.03423885091452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3.6880035274330245</v>
      </c>
      <c r="C151" s="9">
        <f t="shared" si="42"/>
        <v>0.79200000000000059</v>
      </c>
      <c r="D151" s="9">
        <f t="shared" si="43"/>
        <v>8.6124948836139854</v>
      </c>
      <c r="E151" s="9">
        <f t="shared" si="43"/>
        <v>8.6654570577050087</v>
      </c>
      <c r="F151" s="9">
        <f t="shared" si="44"/>
        <v>9.0438913991773582</v>
      </c>
      <c r="G151" s="10">
        <f t="shared" si="45"/>
        <v>8.6666666666666607</v>
      </c>
      <c r="H151" s="5">
        <f t="shared" si="45"/>
        <v>7.5</v>
      </c>
      <c r="I151">
        <f t="shared" si="46"/>
        <v>11.340054661379272</v>
      </c>
      <c r="J151">
        <f t="shared" si="47"/>
        <v>10.836824134315373</v>
      </c>
      <c r="K151">
        <f t="shared" si="47"/>
        <v>-3.3406709513194492</v>
      </c>
      <c r="L151">
        <f t="shared" si="48"/>
        <v>-0.48275310133674321</v>
      </c>
      <c r="M151">
        <f t="shared" si="49"/>
        <v>-32.025181559993371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3.7519323875077566</v>
      </c>
      <c r="C152" s="9">
        <f t="shared" si="42"/>
        <v>0.7980000000000006</v>
      </c>
      <c r="D152" s="9">
        <f t="shared" si="43"/>
        <v>8.6764237436887175</v>
      </c>
      <c r="E152" s="9">
        <f t="shared" si="43"/>
        <v>8.6451897008071725</v>
      </c>
      <c r="F152" s="9">
        <f t="shared" si="44"/>
        <v>9.0315322178392776</v>
      </c>
      <c r="G152" s="10">
        <f t="shared" si="45"/>
        <v>8.6666666666666607</v>
      </c>
      <c r="H152" s="5">
        <f t="shared" si="45"/>
        <v>7.5</v>
      </c>
      <c r="I152">
        <f t="shared" si="46"/>
        <v>11.394439327186157</v>
      </c>
      <c r="J152">
        <f t="shared" si="47"/>
        <v>10.833975891017486</v>
      </c>
      <c r="K152">
        <f t="shared" si="47"/>
        <v>-3.5296195225234102</v>
      </c>
      <c r="L152">
        <f t="shared" si="48"/>
        <v>-0.48494079947304908</v>
      </c>
      <c r="M152">
        <f t="shared" si="49"/>
        <v>-32.016010308098679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3.8158444048701456</v>
      </c>
      <c r="C153" s="9">
        <f t="shared" si="42"/>
        <v>0.8040000000000006</v>
      </c>
      <c r="D153" s="9">
        <f t="shared" si="43"/>
        <v>8.7403357610511065</v>
      </c>
      <c r="E153" s="9">
        <f t="shared" si="43"/>
        <v>8.6238077069648718</v>
      </c>
      <c r="F153" s="9">
        <f t="shared" si="44"/>
        <v>9.0181594139926595</v>
      </c>
      <c r="G153" s="10">
        <f t="shared" si="45"/>
        <v>8.6666666666666607</v>
      </c>
      <c r="H153" s="5">
        <f t="shared" si="45"/>
        <v>7.5</v>
      </c>
      <c r="I153">
        <f t="shared" si="46"/>
        <v>11.451654586209838</v>
      </c>
      <c r="J153">
        <f t="shared" si="47"/>
        <v>10.831114740300595</v>
      </c>
      <c r="K153">
        <f t="shared" si="47"/>
        <v>-3.7185139833411922</v>
      </c>
      <c r="L153">
        <f t="shared" si="48"/>
        <v>-0.48724713670746111</v>
      </c>
      <c r="M153">
        <f t="shared" si="49"/>
        <v>-32.006719407500306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3.879739501301505</v>
      </c>
      <c r="C154" s="9">
        <f t="shared" si="42"/>
        <v>0.81000000000000061</v>
      </c>
      <c r="D154" s="9">
        <f t="shared" si="43"/>
        <v>8.8042308574824659</v>
      </c>
      <c r="E154" s="9">
        <f t="shared" si="43"/>
        <v>8.6013113975118713</v>
      </c>
      <c r="F154" s="9">
        <f t="shared" si="44"/>
        <v>9.0037738096971438</v>
      </c>
      <c r="G154" s="10">
        <f t="shared" si="45"/>
        <v>8.6666666666666607</v>
      </c>
      <c r="H154" s="5">
        <f t="shared" si="45"/>
        <v>7.5</v>
      </c>
      <c r="I154">
        <f t="shared" si="46"/>
        <v>11.511654680584462</v>
      </c>
      <c r="J154">
        <f t="shared" si="47"/>
        <v>10.828239982194022</v>
      </c>
      <c r="K154">
        <f t="shared" si="47"/>
        <v>-3.9073536278454442</v>
      </c>
      <c r="L154">
        <f t="shared" si="48"/>
        <v>-0.48967003084165833</v>
      </c>
      <c r="M154">
        <f t="shared" si="49"/>
        <v>-31.997303327724303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3.9436175944895622</v>
      </c>
      <c r="C155" s="9">
        <f t="shared" si="42"/>
        <v>0.81600000000000061</v>
      </c>
      <c r="D155" s="9">
        <f t="shared" si="43"/>
        <v>8.8681089506705231</v>
      </c>
      <c r="E155" s="9">
        <f t="shared" si="43"/>
        <v>8.5777010980431641</v>
      </c>
      <c r="F155" s="9">
        <f t="shared" si="44"/>
        <v>8.9883762327945611</v>
      </c>
      <c r="G155" s="10">
        <f t="shared" si="45"/>
        <v>8.6666666666666607</v>
      </c>
      <c r="H155" s="5">
        <f t="shared" si="45"/>
        <v>7.5</v>
      </c>
      <c r="I155">
        <f t="shared" si="46"/>
        <v>11.574392724321065</v>
      </c>
      <c r="J155">
        <f t="shared" si="47"/>
        <v>10.825350929012057</v>
      </c>
      <c r="K155">
        <f t="shared" si="47"/>
        <v>-4.0961377174790172</v>
      </c>
      <c r="L155">
        <f t="shared" si="48"/>
        <v>-0.49220735278639022</v>
      </c>
      <c r="M155">
        <f t="shared" si="49"/>
        <v>-31.987756697977751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4.0074785981017582</v>
      </c>
      <c r="C156" s="9">
        <f t="shared" si="42"/>
        <v>0.82200000000000062</v>
      </c>
      <c r="D156" s="9">
        <f t="shared" si="43"/>
        <v>8.9319699542827191</v>
      </c>
      <c r="E156" s="9">
        <f t="shared" si="43"/>
        <v>8.5529771386047102</v>
      </c>
      <c r="F156" s="9">
        <f t="shared" si="44"/>
        <v>8.9719675172115636</v>
      </c>
      <c r="G156" s="10">
        <f t="shared" si="45"/>
        <v>8.6666666666666607</v>
      </c>
      <c r="H156" s="5">
        <f t="shared" si="45"/>
        <v>7.5</v>
      </c>
      <c r="I156">
        <f t="shared" si="46"/>
        <v>11.639820841576723</v>
      </c>
      <c r="J156">
        <f t="shared" si="47"/>
        <v>10.822446905630617</v>
      </c>
      <c r="K156">
        <f t="shared" si="47"/>
        <v>-4.2848654819970857</v>
      </c>
      <c r="L156">
        <f t="shared" si="48"/>
        <v>-0.49485693248180046</v>
      </c>
      <c r="M156">
        <f t="shared" si="49"/>
        <v>-31.978074308979512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4.0713224218600699</v>
      </c>
      <c r="C157" s="9">
        <f t="shared" si="42"/>
        <v>0.82800000000000062</v>
      </c>
      <c r="D157" s="9">
        <f t="shared" si="43"/>
        <v>8.9958137780410308</v>
      </c>
      <c r="E157" s="9">
        <f t="shared" si="43"/>
        <v>8.5271398538775802</v>
      </c>
      <c r="F157" s="9">
        <f t="shared" si="44"/>
        <v>8.9545485032545855</v>
      </c>
      <c r="G157" s="10">
        <f t="shared" si="45"/>
        <v>8.6666666666666607</v>
      </c>
      <c r="H157" s="5">
        <f t="shared" si="45"/>
        <v>7.5</v>
      </c>
      <c r="I157">
        <f t="shared" si="46"/>
        <v>11.707890302199232</v>
      </c>
      <c r="J157">
        <f t="shared" si="47"/>
        <v>10.819527249728974</v>
      </c>
      <c r="K157">
        <f t="shared" si="47"/>
        <v>-4.4735361204200652</v>
      </c>
      <c r="L157">
        <f t="shared" si="48"/>
        <v>-0.49761656469674653</v>
      </c>
      <c r="M157">
        <f t="shared" si="49"/>
        <v>-31.968251114220724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4.1351489716171619</v>
      </c>
      <c r="C158" s="9">
        <f t="shared" si="42"/>
        <v>0.83400000000000063</v>
      </c>
      <c r="D158" s="9">
        <f t="shared" si="43"/>
        <v>9.0596403277981228</v>
      </c>
      <c r="E158" s="9">
        <f t="shared" si="43"/>
        <v>8.5001895833564589</v>
      </c>
      <c r="F158" s="9">
        <f t="shared" si="44"/>
        <v>8.9361200378969698</v>
      </c>
      <c r="G158" s="10">
        <f t="shared" si="45"/>
        <v>8.6666666666666607</v>
      </c>
      <c r="H158" s="5">
        <f t="shared" si="45"/>
        <v>7.5</v>
      </c>
      <c r="I158">
        <f t="shared" si="46"/>
        <v>11.778551653862561</v>
      </c>
      <c r="J158">
        <f t="shared" si="47"/>
        <v>10.816591311997264</v>
      </c>
      <c r="K158">
        <f t="shared" si="47"/>
        <v>-4.6621488019939674</v>
      </c>
      <c r="L158">
        <f t="shared" si="48"/>
        <v>-0.50048401467810355</v>
      </c>
      <c r="M158">
        <f t="shared" si="49"/>
        <v>-31.958282230681988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4.198958149433671</v>
      </c>
      <c r="C159" s="9">
        <f t="shared" si="42"/>
        <v>0.84000000000000064</v>
      </c>
      <c r="D159" s="9">
        <f t="shared" si="43"/>
        <v>9.1234495056146319</v>
      </c>
      <c r="E159" s="9">
        <f t="shared" si="43"/>
        <v>8.472126671522469</v>
      </c>
      <c r="F159" s="9">
        <f t="shared" si="44"/>
        <v>8.9166829750582046</v>
      </c>
      <c r="G159" s="10">
        <f t="shared" si="45"/>
        <v>8.6666666666666607</v>
      </c>
      <c r="H159" s="5">
        <f t="shared" si="45"/>
        <v>7.5</v>
      </c>
      <c r="I159">
        <f t="shared" si="46"/>
        <v>11.851754850187604</v>
      </c>
      <c r="J159">
        <f t="shared" si="47"/>
        <v>10.813638456310663</v>
      </c>
      <c r="K159">
        <f t="shared" si="47"/>
        <v>-4.8507026671549909</v>
      </c>
      <c r="L159">
        <f t="shared" si="48"/>
        <v>-0.50345702362444644</v>
      </c>
      <c r="M159">
        <f t="shared" si="49"/>
        <v>-31.948162939036692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4.2627498536564081</v>
      </c>
      <c r="C160" s="9">
        <f t="shared" si="42"/>
        <v>0.84600000000000064</v>
      </c>
      <c r="D160" s="9">
        <f t="shared" si="43"/>
        <v>9.187241209837369</v>
      </c>
      <c r="E160" s="9">
        <f t="shared" si="43"/>
        <v>8.4429514680103015</v>
      </c>
      <c r="F160" s="9">
        <f t="shared" si="44"/>
        <v>8.8962381758752791</v>
      </c>
      <c r="G160" s="10">
        <f t="shared" si="45"/>
        <v>8.6666666666666607</v>
      </c>
      <c r="H160" s="5">
        <f t="shared" si="45"/>
        <v>7.5</v>
      </c>
      <c r="I160">
        <f t="shared" si="46"/>
        <v>11.927449374323004</v>
      </c>
      <c r="J160">
        <f t="shared" si="47"/>
        <v>10.810668059871279</v>
      </c>
      <c r="K160">
        <f t="shared" si="47"/>
        <v>-5.0391968284953075</v>
      </c>
      <c r="L160">
        <f t="shared" si="48"/>
        <v>-0.50653331396195511</v>
      </c>
      <c r="M160">
        <f t="shared" si="49"/>
        <v>-31.937888683372016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4.3265239789973196</v>
      </c>
      <c r="C161" s="9">
        <f t="shared" si="42"/>
        <v>0.85200000000000065</v>
      </c>
      <c r="D161" s="9">
        <f t="shared" si="43"/>
        <v>9.2510153351782805</v>
      </c>
      <c r="E161" s="9">
        <f t="shared" si="43"/>
        <v>8.4126643277696456</v>
      </c>
      <c r="F161" s="9">
        <f t="shared" si="44"/>
        <v>8.874786508965979</v>
      </c>
      <c r="G161" s="10">
        <f t="shared" si="45"/>
        <v>8.6666666666666607</v>
      </c>
      <c r="H161" s="5">
        <f t="shared" si="45"/>
        <v>7.5</v>
      </c>
      <c r="I161">
        <f t="shared" si="46"/>
        <v>12.005584357540362</v>
      </c>
      <c r="J161">
        <f t="shared" si="47"/>
        <v>10.807679513318904</v>
      </c>
      <c r="K161">
        <f t="shared" si="47"/>
        <v>-5.2276303717272024</v>
      </c>
      <c r="L161">
        <f t="shared" si="48"/>
        <v>-0.50971059440379274</v>
      </c>
      <c r="M161">
        <f t="shared" si="49"/>
        <v>-31.927455070460528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4.3902804166130052</v>
      </c>
      <c r="C162" s="9">
        <f t="shared" si="42"/>
        <v>0.85800000000000065</v>
      </c>
      <c r="D162" s="9">
        <f t="shared" si="43"/>
        <v>9.3147717727939661</v>
      </c>
      <c r="E162" s="9">
        <f t="shared" si="43"/>
        <v>8.3812656112209538</v>
      </c>
      <c r="F162" s="9">
        <f t="shared" si="44"/>
        <v>8.8523288506842626</v>
      </c>
      <c r="G162" s="10">
        <f t="shared" si="45"/>
        <v>8.6666666666666607</v>
      </c>
      <c r="H162" s="5">
        <f t="shared" si="45"/>
        <v>7.5</v>
      </c>
      <c r="I162">
        <f t="shared" si="46"/>
        <v>12.086108692476106</v>
      </c>
      <c r="J162">
        <f t="shared" si="47"/>
        <v>10.804672220811922</v>
      </c>
      <c r="K162">
        <f t="shared" si="47"/>
        <v>-5.4160023566429194</v>
      </c>
      <c r="L162">
        <f t="shared" si="48"/>
        <v>-0.51298656477755311</v>
      </c>
      <c r="M162">
        <f t="shared" si="49"/>
        <v>-31.91685786861634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4.4540190541846352</v>
      </c>
      <c r="C163" s="9">
        <f t="shared" si="42"/>
        <v>0.86400000000000066</v>
      </c>
      <c r="D163" s="9">
        <f t="shared" si="43"/>
        <v>9.3785104103655961</v>
      </c>
      <c r="E163" s="9">
        <f t="shared" si="43"/>
        <v>8.3487556844055568</v>
      </c>
      <c r="F163" s="9">
        <f t="shared" si="44"/>
        <v>8.8288660853676149</v>
      </c>
      <c r="G163" s="10">
        <f t="shared" si="45"/>
        <v>8.6666666666666607</v>
      </c>
      <c r="H163" s="5">
        <f t="shared" si="45"/>
        <v>7.5</v>
      </c>
      <c r="I163">
        <f t="shared" si="46"/>
        <v>12.168971140727379</v>
      </c>
      <c r="J163">
        <f t="shared" si="47"/>
        <v>10.801645600079734</v>
      </c>
      <c r="K163">
        <f t="shared" si="47"/>
        <v>-5.6043118180677558</v>
      </c>
      <c r="L163">
        <f t="shared" si="48"/>
        <v>-0.51635892060857713</v>
      </c>
      <c r="M163">
        <f t="shared" si="49"/>
        <v>-31.906093006170281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4.5177397759980922</v>
      </c>
      <c r="C164" s="9">
        <f t="shared" si="42"/>
        <v>0.87000000000000066</v>
      </c>
      <c r="D164" s="9">
        <f t="shared" si="43"/>
        <v>9.4422311321790531</v>
      </c>
      <c r="E164" s="9">
        <f t="shared" si="43"/>
        <v>8.315134919130184</v>
      </c>
      <c r="F164" s="9">
        <f t="shared" si="44"/>
        <v>8.8043991055764366</v>
      </c>
      <c r="G164" s="10">
        <f t="shared" si="45"/>
        <v>8.6666666666666607</v>
      </c>
      <c r="H164" s="5">
        <f t="shared" si="45"/>
        <v>7.5</v>
      </c>
      <c r="I164">
        <f t="shared" si="46"/>
        <v>12.254120434580896</v>
      </c>
      <c r="J164">
        <f t="shared" si="47"/>
        <v>10.798599082448144</v>
      </c>
      <c r="K164">
        <f t="shared" si="47"/>
        <v>-5.7925577668041601</v>
      </c>
      <c r="L164">
        <f t="shared" si="48"/>
        <v>-0.5198253574500028</v>
      </c>
      <c r="M164">
        <f t="shared" si="49"/>
        <v>-31.895156569598644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4.5814424630241897</v>
      </c>
      <c r="C165" s="9">
        <f t="shared" si="42"/>
        <v>0.87600000000000067</v>
      </c>
      <c r="D165" s="9">
        <f t="shared" ref="D165:E180" si="51">D164+$C$7*(J164+J165)/2</f>
        <v>9.5059338192051506</v>
      </c>
      <c r="E165" s="9">
        <f t="shared" si="51"/>
        <v>8.2804036931059457</v>
      </c>
      <c r="F165" s="9">
        <f t="shared" si="44"/>
        <v>8.7789288123255425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12.341505372720937</v>
      </c>
      <c r="J165">
        <f t="shared" si="47"/>
        <v>10.795532112839188</v>
      </c>
      <c r="K165">
        <f t="shared" si="47"/>
        <v>-5.9807391905647922</v>
      </c>
      <c r="L165">
        <f t="shared" si="48"/>
        <v>-0.52338357495327803</v>
      </c>
      <c r="M165">
        <f t="shared" si="49"/>
        <v>-31.884044801339787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4.6451269929988195</v>
      </c>
      <c r="C166" s="9">
        <f t="shared" si="42"/>
        <v>0.88200000000000067</v>
      </c>
      <c r="D166" s="9">
        <f t="shared" si="51"/>
        <v>9.5696183491797804</v>
      </c>
      <c r="E166" s="9">
        <f t="shared" si="51"/>
        <v>8.2445623900818461</v>
      </c>
      <c r="F166" s="9">
        <f t="shared" si="44"/>
        <v>8.7524561153077833</v>
      </c>
      <c r="G166" s="10">
        <f t="shared" si="52"/>
        <v>8.6666666666666607</v>
      </c>
      <c r="H166" s="5">
        <f t="shared" si="52"/>
        <v>7.5</v>
      </c>
      <c r="I166">
        <f t="shared" si="46"/>
        <v>12.431074909825082</v>
      </c>
      <c r="J166">
        <f t="shared" si="47"/>
        <v>10.792444149746965</v>
      </c>
      <c r="K166">
        <f t="shared" si="47"/>
        <v>-6.1688550548926973</v>
      </c>
      <c r="L166">
        <f t="shared" si="48"/>
        <v>-0.52703128067552907</v>
      </c>
      <c r="M166">
        <f t="shared" si="49"/>
        <v>-31.872754097332248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4.7087932405028861</v>
      </c>
      <c r="C167" s="9">
        <f t="shared" si="42"/>
        <v>0.88800000000000068</v>
      </c>
      <c r="D167" s="9">
        <f t="shared" si="51"/>
        <v>9.633284596683847</v>
      </c>
      <c r="E167" s="9">
        <f t="shared" si="51"/>
        <v>8.2076113999729152</v>
      </c>
      <c r="F167" s="9">
        <f t="shared" si="44"/>
        <v>8.7249819331098735</v>
      </c>
      <c r="G167" s="10">
        <f t="shared" si="52"/>
        <v>8.6666666666666607</v>
      </c>
      <c r="H167" s="5">
        <f t="shared" si="52"/>
        <v>7.5</v>
      </c>
      <c r="I167">
        <f t="shared" si="46"/>
        <v>12.522778240013546</v>
      </c>
      <c r="J167">
        <f t="shared" si="47"/>
        <v>10.78933466519098</v>
      </c>
      <c r="K167">
        <f t="shared" si="47"/>
        <v>-6.3569043040669575</v>
      </c>
      <c r="L167">
        <f t="shared" si="48"/>
        <v>-0.53076619362260824</v>
      </c>
      <c r="M167">
        <f t="shared" si="49"/>
        <v>-31.861281004307131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4.7724410770419121</v>
      </c>
      <c r="C168" s="9">
        <f t="shared" si="42"/>
        <v>0.89400000000000068</v>
      </c>
      <c r="D168" s="9">
        <f t="shared" si="51"/>
        <v>9.696932433222873</v>
      </c>
      <c r="E168" s="9">
        <f t="shared" si="51"/>
        <v>8.1695511189830405</v>
      </c>
      <c r="F168" s="9">
        <f t="shared" si="44"/>
        <v>8.6965071934205262</v>
      </c>
      <c r="G168" s="10">
        <f t="shared" si="52"/>
        <v>8.6666666666666607</v>
      </c>
      <c r="H168" s="5">
        <f t="shared" si="52"/>
        <v>7.5</v>
      </c>
      <c r="I168">
        <f t="shared" si="46"/>
        <v>12.616564874169795</v>
      </c>
      <c r="J168">
        <f t="shared" si="47"/>
        <v>10.786203144648606</v>
      </c>
      <c r="K168">
        <f t="shared" si="47"/>
        <v>-6.5448858619923698</v>
      </c>
      <c r="L168">
        <f t="shared" si="48"/>
        <v>-0.53458604752885741</v>
      </c>
      <c r="M168">
        <f t="shared" si="49"/>
        <v>-31.849622216866379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4.8360703711251825</v>
      </c>
      <c r="C169" s="9">
        <f t="shared" si="42"/>
        <v>0.90000000000000069</v>
      </c>
      <c r="D169" s="9">
        <f t="shared" si="51"/>
        <v>9.7605617273061434</v>
      </c>
      <c r="E169" s="9">
        <f t="shared" si="51"/>
        <v>8.1303819497226009</v>
      </c>
      <c r="F169" s="9">
        <f t="shared" si="44"/>
        <v>8.6670328332309765</v>
      </c>
      <c r="G169" s="10">
        <f t="shared" si="52"/>
        <v>8.6666666666666607</v>
      </c>
      <c r="H169" s="5">
        <f t="shared" si="52"/>
        <v>7.5</v>
      </c>
      <c r="I169">
        <f t="shared" si="46"/>
        <v>12.712384711196401</v>
      </c>
      <c r="J169">
        <f t="shared" si="47"/>
        <v>10.783049086968186</v>
      </c>
      <c r="K169">
        <f t="shared" si="47"/>
        <v>-6.732798633071881</v>
      </c>
      <c r="L169">
        <f t="shared" si="48"/>
        <v>-0.53848859387657477</v>
      </c>
      <c r="M169">
        <f t="shared" si="49"/>
        <v>-31.837774574377239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4.8996809883443175</v>
      </c>
      <c r="C170" s="9">
        <f t="shared" si="42"/>
        <v>0.90600000000000069</v>
      </c>
      <c r="D170" s="9">
        <f t="shared" si="51"/>
        <v>9.8241723445252784</v>
      </c>
      <c r="E170" s="9">
        <f t="shared" si="51"/>
        <v>8.0901043013210092</v>
      </c>
      <c r="F170" s="9">
        <f t="shared" si="44"/>
        <v>8.6365597990280207</v>
      </c>
      <c r="G170" s="10">
        <f t="shared" si="52"/>
        <v>8.6666666666666607</v>
      </c>
      <c r="H170" s="5">
        <f t="shared" si="52"/>
        <v>7.5</v>
      </c>
      <c r="I170">
        <f t="shared" si="46"/>
        <v>12.810188103310891</v>
      </c>
      <c r="J170">
        <f t="shared" si="47"/>
        <v>10.779872004264314</v>
      </c>
      <c r="K170">
        <f t="shared" si="47"/>
        <v>-6.9206415030607067</v>
      </c>
      <c r="L170">
        <f t="shared" si="48"/>
        <v>-0.54247160465991207</v>
      </c>
      <c r="M170">
        <f t="shared" si="49"/>
        <v>-31.825735057711611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4.9632727914511987</v>
      </c>
      <c r="C171" s="9">
        <f t="shared" si="42"/>
        <v>0.9120000000000007</v>
      </c>
      <c r="D171" s="9">
        <f t="shared" si="51"/>
        <v>9.8877641476321596</v>
      </c>
      <c r="E171" s="9">
        <f t="shared" si="51"/>
        <v>8.0487185895342712</v>
      </c>
      <c r="F171" s="9">
        <f t="shared" si="44"/>
        <v>8.6050890469796393</v>
      </c>
      <c r="G171" s="10">
        <f t="shared" si="52"/>
        <v>8.6666666666666607</v>
      </c>
      <c r="H171" s="5">
        <f t="shared" si="52"/>
        <v>7.5</v>
      </c>
      <c r="I171">
        <f t="shared" si="46"/>
        <v>12.909925915521658</v>
      </c>
      <c r="J171">
        <f t="shared" si="47"/>
        <v>10.77667142179682</v>
      </c>
      <c r="K171">
        <f t="shared" si="47"/>
        <v>-7.1084133399012055</v>
      </c>
      <c r="L171">
        <f t="shared" si="48"/>
        <v>-0.54653287489941504</v>
      </c>
      <c r="M171">
        <f t="shared" si="49"/>
        <v>-31.813500785857514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5.0268456404351118</v>
      </c>
      <c r="C172" s="9">
        <f t="shared" si="42"/>
        <v>0.9180000000000007</v>
      </c>
      <c r="D172" s="9">
        <f t="shared" si="51"/>
        <v>9.9513369966160727</v>
      </c>
      <c r="E172" s="9">
        <f t="shared" si="51"/>
        <v>8.0062252368476763</v>
      </c>
      <c r="F172" s="9">
        <f t="shared" si="44"/>
        <v>8.5726215431134385</v>
      </c>
      <c r="G172" s="10">
        <f t="shared" si="52"/>
        <v>8.6666666666666607</v>
      </c>
      <c r="H172" s="5">
        <f t="shared" si="52"/>
        <v>7.5</v>
      </c>
      <c r="I172">
        <f t="shared" si="46"/>
        <v>13.011549579454158</v>
      </c>
      <c r="J172">
        <f t="shared" si="47"/>
        <v>10.773446877834914</v>
      </c>
      <c r="K172">
        <f t="shared" si="47"/>
        <v>-7.296112994537765</v>
      </c>
      <c r="L172">
        <f t="shared" si="48"/>
        <v>-0.55067022491469408</v>
      </c>
      <c r="M172">
        <f t="shared" si="49"/>
        <v>-31.80106901242803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5.0903993925990738</v>
      </c>
      <c r="C173" s="9">
        <f t="shared" si="42"/>
        <v>0.92400000000000071</v>
      </c>
      <c r="D173" s="9">
        <f t="shared" si="51"/>
        <v>10.014890748780035</v>
      </c>
      <c r="E173" s="9">
        <f t="shared" si="51"/>
        <v>7.9626246725737424</v>
      </c>
      <c r="F173" s="9">
        <f t="shared" si="44"/>
        <v>8.5391582634878738</v>
      </c>
      <c r="G173" s="10">
        <f t="shared" si="52"/>
        <v>8.6666666666666607</v>
      </c>
      <c r="H173" s="5">
        <f t="shared" si="52"/>
        <v>7.5</v>
      </c>
      <c r="I173">
        <f t="shared" si="46"/>
        <v>13.115011141722658</v>
      </c>
      <c r="J173">
        <f t="shared" si="47"/>
        <v>10.770197923507917</v>
      </c>
      <c r="K173">
        <f t="shared" si="47"/>
        <v>-7.4837393017110907</v>
      </c>
      <c r="L173">
        <f t="shared" si="48"/>
        <v>-0.55488150236376665</v>
      </c>
      <c r="M173">
        <f t="shared" si="49"/>
        <v>-31.788437122091466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5.1539339026352211</v>
      </c>
      <c r="C174" s="9">
        <f t="shared" si="42"/>
        <v>0.93000000000000071</v>
      </c>
      <c r="D174" s="9">
        <f t="shared" si="51"/>
        <v>10.078425258816182</v>
      </c>
      <c r="E174" s="9">
        <f t="shared" si="51"/>
        <v>7.917917332945537</v>
      </c>
      <c r="F174" s="9">
        <f t="shared" si="44"/>
        <v>8.5047001943565803</v>
      </c>
      <c r="G174" s="10">
        <f t="shared" si="52"/>
        <v>8.6666666666666607</v>
      </c>
      <c r="H174" s="5">
        <f t="shared" si="52"/>
        <v>7.5</v>
      </c>
      <c r="I174">
        <f t="shared" si="46"/>
        <v>13.220263307063224</v>
      </c>
      <c r="J174">
        <f t="shared" si="47"/>
        <v>10.766924122643971</v>
      </c>
      <c r="K174">
        <f t="shared" si="47"/>
        <v>-7.6712910807314305</v>
      </c>
      <c r="L174">
        <f t="shared" si="48"/>
        <v>-0.55916458405846592</v>
      </c>
      <c r="M174">
        <f t="shared" si="49"/>
        <v>-31.775602626944558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5.2174490226992356</v>
      </c>
      <c r="C175" s="9">
        <f t="shared" si="42"/>
        <v>0.93600000000000072</v>
      </c>
      <c r="D175" s="9">
        <f t="shared" si="51"/>
        <v>10.141940378880197</v>
      </c>
      <c r="E175" s="9">
        <f t="shared" si="51"/>
        <v>7.8721036612054993</v>
      </c>
      <c r="F175" s="9">
        <f t="shared" si="44"/>
        <v>8.4692483323258116</v>
      </c>
      <c r="G175" s="10">
        <f t="shared" si="52"/>
        <v>8.6666666666666607</v>
      </c>
      <c r="H175" s="5">
        <f t="shared" si="52"/>
        <v>7.5</v>
      </c>
      <c r="I175">
        <f t="shared" si="46"/>
        <v>13.327259476459654</v>
      </c>
      <c r="J175">
        <f t="shared" si="47"/>
        <v>10.763625051598027</v>
      </c>
      <c r="K175">
        <f t="shared" si="47"/>
        <v>-7.8587671362304032</v>
      </c>
      <c r="L175">
        <f t="shared" si="48"/>
        <v>-0.56351737756597919</v>
      </c>
      <c r="M175">
        <f t="shared" si="49"/>
        <v>-31.76256316284886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5.2809446024837081</v>
      </c>
      <c r="C176" s="9">
        <f t="shared" si="42"/>
        <v>0.94200000000000073</v>
      </c>
      <c r="D176" s="9">
        <f t="shared" si="51"/>
        <v>10.205435958664669</v>
      </c>
      <c r="E176" s="9">
        <f t="shared" si="51"/>
        <v>7.8251841076898909</v>
      </c>
      <c r="F176" s="9">
        <f t="shared" si="44"/>
        <v>8.4328036845051884</v>
      </c>
      <c r="G176" s="10">
        <f t="shared" si="52"/>
        <v>8.6666666666666607</v>
      </c>
      <c r="H176" s="5">
        <f t="shared" si="52"/>
        <v>7.5</v>
      </c>
      <c r="I176">
        <f t="shared" si="46"/>
        <v>13.435953780506008</v>
      </c>
      <c r="J176">
        <f t="shared" si="47"/>
        <v>10.760300299070387</v>
      </c>
      <c r="K176">
        <f t="shared" si="47"/>
        <v>-8.046166258891212</v>
      </c>
      <c r="L176">
        <f t="shared" si="48"/>
        <v>-0.5679378226070726</v>
      </c>
      <c r="M176">
        <f t="shared" si="49"/>
        <v>-31.74931648574864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5.3444204892904201</v>
      </c>
      <c r="C177" s="9">
        <f t="shared" si="42"/>
        <v>0.94800000000000073</v>
      </c>
      <c r="D177" s="9">
        <f t="shared" si="51"/>
        <v>10.268911845471381</v>
      </c>
      <c r="E177" s="9">
        <f t="shared" si="51"/>
        <v>7.7771591299089984</v>
      </c>
      <c r="F177" s="9">
        <f t="shared" si="44"/>
        <v>8.3953672686519596</v>
      </c>
      <c r="G177" s="10">
        <f t="shared" si="52"/>
        <v>8.6666666666666607</v>
      </c>
      <c r="H177" s="5">
        <f t="shared" si="52"/>
        <v>7.5</v>
      </c>
      <c r="I177">
        <f t="shared" si="46"/>
        <v>13.546301108257735</v>
      </c>
      <c r="J177">
        <f t="shared" si="47"/>
        <v>10.756949465917005</v>
      </c>
      <c r="K177">
        <f t="shared" si="47"/>
        <v>-8.2334872261571288</v>
      </c>
      <c r="L177">
        <f t="shared" si="48"/>
        <v>-0.57242389226190038</v>
      </c>
      <c r="M177">
        <f t="shared" si="49"/>
        <v>-31.735860467986893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5.4078765281014851</v>
      </c>
      <c r="C178" s="9">
        <f t="shared" si="42"/>
        <v>0.95400000000000074</v>
      </c>
      <c r="D178" s="9">
        <f t="shared" si="51"/>
        <v>10.332367884282446</v>
      </c>
      <c r="E178" s="9">
        <f t="shared" si="51"/>
        <v>7.7280291926232261</v>
      </c>
      <c r="F178" s="9">
        <f t="shared" si="44"/>
        <v>8.3569401133087844</v>
      </c>
      <c r="G178" s="10">
        <f t="shared" si="52"/>
        <v>8.6666666666666607</v>
      </c>
      <c r="H178" s="5">
        <f t="shared" si="52"/>
        <v>7.5</v>
      </c>
      <c r="I178">
        <f t="shared" si="46"/>
        <v>13.658257131828412</v>
      </c>
      <c r="J178">
        <f t="shared" si="47"/>
        <v>10.75357216495266</v>
      </c>
      <c r="K178">
        <f t="shared" si="47"/>
        <v>-8.4207288029182514</v>
      </c>
      <c r="L178">
        <f t="shared" si="48"/>
        <v>-0.57697359399449555</v>
      </c>
      <c r="M178">
        <f t="shared" si="49"/>
        <v>-31.72219309463442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5.4713125616493015</v>
      </c>
      <c r="C179" s="9">
        <f t="shared" si="42"/>
        <v>0.96000000000000074</v>
      </c>
      <c r="D179" s="9">
        <f t="shared" si="51"/>
        <v>10.395803917830262</v>
      </c>
      <c r="E179" s="9">
        <f t="shared" si="51"/>
        <v>7.6777947679151959</v>
      </c>
      <c r="F179" s="9">
        <f t="shared" si="44"/>
        <v>8.3175232579353775</v>
      </c>
      <c r="G179" s="10">
        <f t="shared" si="52"/>
        <v>8.6666666666666607</v>
      </c>
      <c r="H179" s="5">
        <f t="shared" si="52"/>
        <v>7.5</v>
      </c>
      <c r="I179">
        <f t="shared" si="46"/>
        <v>13.771778326991178</v>
      </c>
      <c r="J179">
        <f t="shared" si="47"/>
        <v>10.750168020748092</v>
      </c>
      <c r="K179">
        <f t="shared" si="47"/>
        <v>-8.6078897421765941</v>
      </c>
      <c r="L179">
        <f t="shared" si="48"/>
        <v>-0.58158497050710922</v>
      </c>
      <c r="M179">
        <f t="shared" si="49"/>
        <v>-31.708312459845271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5.5347284304853028</v>
      </c>
      <c r="C180" s="9">
        <f t="shared" si="42"/>
        <v>0.96600000000000075</v>
      </c>
      <c r="D180" s="9">
        <f t="shared" si="51"/>
        <v>10.459219786666264</v>
      </c>
      <c r="E180" s="9">
        <f t="shared" si="51"/>
        <v>7.6264563352579904</v>
      </c>
      <c r="F180" s="9">
        <f t="shared" si="44"/>
        <v>8.277117753034009</v>
      </c>
      <c r="G180" s="10">
        <f t="shared" si="52"/>
        <v>8.6666666666666607</v>
      </c>
      <c r="H180" s="5">
        <f t="shared" si="52"/>
        <v>7.5</v>
      </c>
      <c r="I180">
        <f t="shared" si="46"/>
        <v>13.886821990043563</v>
      </c>
      <c r="J180">
        <f t="shared" si="47"/>
        <v>10.7467366694221</v>
      </c>
      <c r="K180">
        <f t="shared" si="47"/>
        <v>-8.7949687856896812</v>
      </c>
      <c r="L180">
        <f t="shared" si="48"/>
        <v>-0.5862561004355421</v>
      </c>
      <c r="M180">
        <f t="shared" si="49"/>
        <v>-31.69421676325042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5.598123973047465</v>
      </c>
      <c r="C181" s="9">
        <f t="shared" si="42"/>
        <v>0.97200000000000075</v>
      </c>
      <c r="D181" s="9">
        <f t="shared" ref="D181:E196" si="53">D180+$C$7*(J180+J181)/2</f>
        <v>10.522615329228426</v>
      </c>
      <c r="E181" s="9">
        <f t="shared" si="53"/>
        <v>7.5740143815796568</v>
      </c>
      <c r="F181" s="9">
        <f t="shared" si="44"/>
        <v>8.2357246602691347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14.003346251191582</v>
      </c>
      <c r="J181">
        <f t="shared" si="47"/>
        <v>10.74327775842953</v>
      </c>
      <c r="K181">
        <f t="shared" si="47"/>
        <v>-8.9819646645928586</v>
      </c>
      <c r="L181">
        <f t="shared" si="48"/>
        <v>-0.59098509889647177</v>
      </c>
      <c r="M181">
        <f t="shared" si="49"/>
        <v>-31.679904306399969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5.6614990257265534</v>
      </c>
      <c r="C182" s="9">
        <f t="shared" si="42"/>
        <v>0.97800000000000076</v>
      </c>
      <c r="D182" s="9">
        <f t="shared" si="53"/>
        <v>10.585990381907514</v>
      </c>
      <c r="E182" s="9">
        <f t="shared" si="53"/>
        <v>7.5204694013241058</v>
      </c>
      <c r="F182" s="9">
        <f t="shared" si="44"/>
        <v>8.1933450525812006</v>
      </c>
      <c r="G182" s="10">
        <f t="shared" si="54"/>
        <v>8.6666666666666607</v>
      </c>
      <c r="H182" s="5">
        <f t="shared" si="54"/>
        <v>7.5</v>
      </c>
      <c r="I182">
        <f t="shared" si="46"/>
        <v>14.121310084704568</v>
      </c>
      <c r="J182">
        <f t="shared" si="47"/>
        <v>10.739790946346041</v>
      </c>
      <c r="K182">
        <f t="shared" si="47"/>
        <v>-9.1688761000006185</v>
      </c>
      <c r="L182">
        <f t="shared" si="48"/>
        <v>-0.59577011789758094</v>
      </c>
      <c r="M182">
        <f t="shared" si="49"/>
        <v>-31.665373489262919</v>
      </c>
      <c r="S182">
        <f t="shared" si="38"/>
        <v>1</v>
      </c>
      <c r="T182" t="b">
        <f t="shared" si="39"/>
        <v>0</v>
      </c>
      <c r="U182" t="b">
        <f t="shared" si="40"/>
        <v>1</v>
      </c>
    </row>
    <row r="183" spans="1:21" x14ac:dyDescent="0.2">
      <c r="A183">
        <f t="shared" si="50"/>
        <v>100</v>
      </c>
      <c r="B183">
        <f t="shared" si="41"/>
        <v>5.7248534229310932</v>
      </c>
      <c r="C183" s="9">
        <f t="shared" si="42"/>
        <v>0.98400000000000076</v>
      </c>
      <c r="D183" s="9">
        <f t="shared" si="53"/>
        <v>10.649344779112054</v>
      </c>
      <c r="E183" s="9">
        <f t="shared" si="53"/>
        <v>7.4658218965085217</v>
      </c>
      <c r="F183" s="9">
        <f t="shared" si="44"/>
        <v>8.1499800142949042</v>
      </c>
      <c r="G183" s="10">
        <f t="shared" si="54"/>
        <v>8.6666666666666607</v>
      </c>
      <c r="H183" s="5">
        <f t="shared" si="54"/>
        <v>7.5</v>
      </c>
      <c r="I183">
        <f t="shared" si="46"/>
        <v>14.240673316085822</v>
      </c>
      <c r="J183">
        <f t="shared" si="47"/>
        <v>10.736275902650446</v>
      </c>
      <c r="K183">
        <f t="shared" si="47"/>
        <v>-9.3557018035872694</v>
      </c>
      <c r="L183">
        <f t="shared" si="48"/>
        <v>-0.60060934662100884</v>
      </c>
      <c r="M183">
        <f t="shared" si="49"/>
        <v>-31.650622806792217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5.7881869971510538</v>
      </c>
      <c r="C184" s="9">
        <f t="shared" si="42"/>
        <v>0.99000000000000077</v>
      </c>
      <c r="D184" s="9">
        <f t="shared" si="53"/>
        <v>10.712678353332015</v>
      </c>
      <c r="E184" s="9">
        <f t="shared" si="53"/>
        <v>7.4100723767774044</v>
      </c>
      <c r="F184" s="9">
        <f t="shared" si="44"/>
        <v>8.1056306412219534</v>
      </c>
      <c r="G184" s="10">
        <f t="shared" si="54"/>
        <v>8.6666666666666607</v>
      </c>
      <c r="H184" s="5">
        <f t="shared" si="54"/>
        <v>7.5</v>
      </c>
      <c r="I184">
        <f t="shared" si="46"/>
        <v>14.361396626496836</v>
      </c>
      <c r="J184">
        <f t="shared" si="47"/>
        <v>10.732732307505382</v>
      </c>
      <c r="K184">
        <f t="shared" si="47"/>
        <v>-9.5424404781473431</v>
      </c>
      <c r="L184">
        <f t="shared" si="48"/>
        <v>-0.60550101159032488</v>
      </c>
      <c r="M184">
        <f t="shared" si="49"/>
        <v>-31.635650845561649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5.8514995790202287</v>
      </c>
      <c r="C185" s="9">
        <f t="shared" si="42"/>
        <v>0.99600000000000077</v>
      </c>
      <c r="D185" s="9">
        <f t="shared" si="53"/>
        <v>10.77599093520119</v>
      </c>
      <c r="E185" s="9">
        <f t="shared" si="53"/>
        <v>7.353221359453368</v>
      </c>
      <c r="F185" s="9">
        <f t="shared" si="44"/>
        <v>8.0602980407585285</v>
      </c>
      <c r="G185" s="10">
        <f t="shared" si="54"/>
        <v>8.6666666666666607</v>
      </c>
      <c r="H185" s="5">
        <f t="shared" si="54"/>
        <v>7.5</v>
      </c>
      <c r="I185">
        <f t="shared" si="46"/>
        <v>14.483441554664234</v>
      </c>
      <c r="J185">
        <f t="shared" si="47"/>
        <v>10.729159851536998</v>
      </c>
      <c r="K185">
        <f t="shared" si="47"/>
        <v>-9.7290908181361573</v>
      </c>
      <c r="L185">
        <f t="shared" si="48"/>
        <v>-0.61044337673084248</v>
      </c>
      <c r="M185">
        <f t="shared" si="49"/>
        <v>-31.620456280480035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5.9147909973773247</v>
      </c>
      <c r="C186" s="9">
        <f t="shared" si="42"/>
        <v>1.0020000000000007</v>
      </c>
      <c r="D186" s="9">
        <f t="shared" si="53"/>
        <v>10.839282353558286</v>
      </c>
      <c r="E186" s="9">
        <f t="shared" si="53"/>
        <v>7.295269369584803</v>
      </c>
      <c r="F186" s="9">
        <f t="shared" si="44"/>
        <v>8.0139833319776059</v>
      </c>
      <c r="G186" s="10">
        <f t="shared" si="54"/>
        <v>8.6666666666666607</v>
      </c>
      <c r="H186" s="5">
        <f t="shared" si="54"/>
        <v>7.5</v>
      </c>
      <c r="I186">
        <f t="shared" si="46"/>
        <v>14.606770496489165</v>
      </c>
      <c r="J186">
        <f t="shared" si="47"/>
        <v>10.725558235614287</v>
      </c>
      <c r="K186">
        <f t="shared" si="47"/>
        <v>-9.9156515101909903</v>
      </c>
      <c r="L186">
        <f t="shared" si="48"/>
        <v>-0.61543474333268522</v>
      </c>
      <c r="M186">
        <f t="shared" si="49"/>
        <v>-31.605037871587179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5.9780610793257418</v>
      </c>
      <c r="C187" s="9">
        <f t="shared" si="42"/>
        <v>1.0080000000000007</v>
      </c>
      <c r="D187" s="9">
        <f t="shared" si="53"/>
        <v>10.902552435506703</v>
      </c>
      <c r="E187" s="9">
        <f t="shared" si="53"/>
        <v>7.2362169399905207</v>
      </c>
      <c r="F187" s="9">
        <f t="shared" si="44"/>
        <v>7.9666876457162621</v>
      </c>
      <c r="G187" s="10">
        <f t="shared" si="54"/>
        <v>8.6666666666666607</v>
      </c>
      <c r="H187" s="5">
        <f t="shared" si="54"/>
        <v>7.5</v>
      </c>
      <c r="I187">
        <f t="shared" si="46"/>
        <v>14.731346702568988</v>
      </c>
      <c r="J187">
        <f t="shared" si="47"/>
        <v>10.721927170628623</v>
      </c>
      <c r="K187">
        <f t="shared" si="47"/>
        <v>-10.102121233633355</v>
      </c>
      <c r="L187">
        <f t="shared" si="48"/>
        <v>-0.62047344992558395</v>
      </c>
      <c r="M187">
        <f t="shared" si="49"/>
        <v>-31.589394460935189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6.041309650292054</v>
      </c>
      <c r="C188" s="9">
        <f t="shared" si="42"/>
        <v>1.0140000000000007</v>
      </c>
      <c r="D188" s="9">
        <f t="shared" si="53"/>
        <v>10.965801006473015</v>
      </c>
      <c r="E188" s="9">
        <f t="shared" si="53"/>
        <v>7.1760646113014914</v>
      </c>
      <c r="F188" s="9">
        <f t="shared" si="44"/>
        <v>7.9184121246581194</v>
      </c>
      <c r="G188" s="10">
        <f t="shared" si="54"/>
        <v>8.6666666666666607</v>
      </c>
      <c r="H188" s="5">
        <f t="shared" si="54"/>
        <v>7.5</v>
      </c>
      <c r="I188">
        <f t="shared" si="46"/>
        <v>14.857134273830626</v>
      </c>
      <c r="J188">
        <f t="shared" si="47"/>
        <v>10.718266377274063</v>
      </c>
      <c r="K188">
        <f t="shared" si="47"/>
        <v>-10.288498660952872</v>
      </c>
      <c r="L188">
        <f t="shared" si="48"/>
        <v>-0.62555787207393054</v>
      </c>
      <c r="M188">
        <f t="shared" si="49"/>
        <v>-31.573524969557809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6.1045365340832083</v>
      </c>
      <c r="C189" s="9">
        <f t="shared" si="42"/>
        <v>1.0200000000000007</v>
      </c>
      <c r="D189" s="9">
        <f t="shared" si="53"/>
        <v>11.029027890264169</v>
      </c>
      <c r="E189" s="9">
        <f t="shared" si="53"/>
        <v>7.1148129319997739</v>
      </c>
      <c r="F189" s="9">
        <f t="shared" si="44"/>
        <v>7.8691579234110707</v>
      </c>
      <c r="G189" s="10">
        <f t="shared" si="54"/>
        <v>8.6666666666666607</v>
      </c>
      <c r="H189" s="5">
        <f t="shared" si="54"/>
        <v>7.5</v>
      </c>
      <c r="I189">
        <f t="shared" si="46"/>
        <v>14.984098155464293</v>
      </c>
      <c r="J189">
        <f t="shared" si="47"/>
        <v>10.714575585828827</v>
      </c>
      <c r="K189">
        <f t="shared" si="47"/>
        <v>-10.474782458273262</v>
      </c>
      <c r="L189">
        <f t="shared" si="48"/>
        <v>-0.63068642210015313</v>
      </c>
      <c r="M189">
        <f t="shared" si="49"/>
        <v>-31.557428394529843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6.1677415529424211</v>
      </c>
      <c r="C190" s="9">
        <f t="shared" si="42"/>
        <v>1.0260000000000007</v>
      </c>
      <c r="D190" s="9">
        <f t="shared" si="53"/>
        <v>11.092232909123382</v>
      </c>
      <c r="E190" s="9">
        <f t="shared" si="53"/>
        <v>7.0524624584547553</v>
      </c>
      <c r="F190" s="9">
        <f t="shared" si="44"/>
        <v>7.8189262085804332</v>
      </c>
      <c r="G190" s="10">
        <f t="shared" si="54"/>
        <v>8.6666666666666607</v>
      </c>
      <c r="H190" s="5">
        <f t="shared" si="54"/>
        <v>7.5</v>
      </c>
      <c r="I190">
        <f t="shared" si="46"/>
        <v>15.11220412933554</v>
      </c>
      <c r="J190">
        <f t="shared" si="47"/>
        <v>10.710854535938436</v>
      </c>
      <c r="K190">
        <f t="shared" si="47"/>
        <v>-10.660971285800988</v>
      </c>
      <c r="L190">
        <f t="shared" si="48"/>
        <v>-0.63585754874400735</v>
      </c>
      <c r="M190">
        <f t="shared" si="49"/>
        <v>-31.541103806117956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6.2309245276038228</v>
      </c>
      <c r="C191" s="9">
        <f t="shared" si="42"/>
        <v>1.0320000000000007</v>
      </c>
      <c r="D191" s="9">
        <f t="shared" si="53"/>
        <v>11.155415883784784</v>
      </c>
      <c r="E191" s="9">
        <f t="shared" si="53"/>
        <v>6.9890137549567841</v>
      </c>
      <c r="F191" s="9">
        <f t="shared" si="44"/>
        <v>7.7677181588376394</v>
      </c>
      <c r="G191" s="10">
        <f t="shared" si="54"/>
        <v>8.6666666666666607</v>
      </c>
      <c r="H191" s="5">
        <f t="shared" si="54"/>
        <v>7.5</v>
      </c>
      <c r="I191">
        <f t="shared" si="46"/>
        <v>15.241418805042768</v>
      </c>
      <c r="J191">
        <f t="shared" si="47"/>
        <v>10.707102976400847</v>
      </c>
      <c r="K191">
        <f t="shared" si="47"/>
        <v>-10.847063798257084</v>
      </c>
      <c r="L191">
        <f t="shared" si="48"/>
        <v>-0.64106973676492229</v>
      </c>
      <c r="M191">
        <f t="shared" si="49"/>
        <v>-31.524550345023538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6.2940852773458191</v>
      </c>
      <c r="C192" s="9">
        <f t="shared" si="42"/>
        <v>1.0380000000000007</v>
      </c>
      <c r="D192" s="9">
        <f t="shared" si="53"/>
        <v>11.21857663352678</v>
      </c>
      <c r="E192" s="9">
        <f t="shared" si="53"/>
        <v>6.9244673937483121</v>
      </c>
      <c r="F192" s="9">
        <f t="shared" si="44"/>
        <v>7.7155349649846583</v>
      </c>
      <c r="G192" s="10">
        <f t="shared" si="54"/>
        <v>8.6666666666666607</v>
      </c>
      <c r="H192" s="5">
        <f t="shared" si="54"/>
        <v>7.5</v>
      </c>
      <c r="I192">
        <f t="shared" si="46"/>
        <v>15.371709609776605</v>
      </c>
      <c r="J192">
        <f t="shared" si="47"/>
        <v>10.703320664953933</v>
      </c>
      <c r="K192">
        <f t="shared" si="47"/>
        <v>-11.033058645292723</v>
      </c>
      <c r="L192">
        <f t="shared" si="48"/>
        <v>-0.64632150649406306</v>
      </c>
      <c r="M192">
        <f t="shared" si="49"/>
        <v>-31.507767219717916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6.3572236200432259</v>
      </c>
      <c r="C193" s="9">
        <f t="shared" si="42"/>
        <v>1.0440000000000007</v>
      </c>
      <c r="D193" s="9">
        <f t="shared" si="53"/>
        <v>11.281714976224187</v>
      </c>
      <c r="E193" s="9">
        <f t="shared" si="53"/>
        <v>6.8588239550526255</v>
      </c>
      <c r="F193" s="9">
        <f t="shared" si="44"/>
        <v>7.6623778300141909</v>
      </c>
      <c r="G193" s="10">
        <f t="shared" si="54"/>
        <v>8.6666666666666607</v>
      </c>
      <c r="H193" s="5">
        <f t="shared" si="54"/>
        <v>7.5</v>
      </c>
      <c r="I193">
        <f t="shared" si="46"/>
        <v>15.503044777127167</v>
      </c>
      <c r="J193">
        <f t="shared" si="47"/>
        <v>10.699507368065618</v>
      </c>
      <c r="K193">
        <f t="shared" si="47"/>
        <v>-11.218954471889058</v>
      </c>
      <c r="L193">
        <f t="shared" si="48"/>
        <v>-0.65161141334233785</v>
      </c>
      <c r="M193">
        <f t="shared" si="49"/>
        <v>-31.490753703869579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6.4203393722181632</v>
      </c>
      <c r="C194" s="9">
        <f t="shared" si="42"/>
        <v>1.0500000000000007</v>
      </c>
      <c r="D194" s="9">
        <f t="shared" si="53"/>
        <v>11.344830728399124</v>
      </c>
      <c r="E194" s="9">
        <f t="shared" si="53"/>
        <v>6.7920840271002643</v>
      </c>
      <c r="F194" s="9">
        <f t="shared" si="44"/>
        <v>7.608247969165844</v>
      </c>
      <c r="G194" s="10">
        <f t="shared" si="54"/>
        <v>8.6666666666666607</v>
      </c>
      <c r="H194" s="5">
        <f t="shared" si="54"/>
        <v>7.5</v>
      </c>
      <c r="I194">
        <f t="shared" si="46"/>
        <v>15.635393334974847</v>
      </c>
      <c r="J194">
        <f t="shared" si="47"/>
        <v>10.695662860726898</v>
      </c>
      <c r="K194">
        <f t="shared" si="47"/>
        <v>-11.404749918741889</v>
      </c>
      <c r="L194">
        <f t="shared" si="48"/>
        <v>-0.65693804727012184</v>
      </c>
      <c r="M194">
        <f t="shared" si="49"/>
        <v>-31.47350913386277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6.4834323490897399</v>
      </c>
      <c r="C195" s="9">
        <f t="shared" si="42"/>
        <v>1.0560000000000007</v>
      </c>
      <c r="D195" s="9">
        <f t="shared" si="53"/>
        <v>11.407923705270701</v>
      </c>
      <c r="E195" s="9">
        <f t="shared" si="53"/>
        <v>6.7242482061532121</v>
      </c>
      <c r="F195" s="9">
        <f t="shared" si="44"/>
        <v>7.5531466099783762</v>
      </c>
      <c r="G195" s="10">
        <f t="shared" si="54"/>
        <v>8.6666666666666607</v>
      </c>
      <c r="H195" s="5">
        <f t="shared" si="54"/>
        <v>7.5</v>
      </c>
      <c r="I195">
        <f t="shared" si="46"/>
        <v>15.768725092590431</v>
      </c>
      <c r="J195">
        <f t="shared" si="47"/>
        <v>10.691786926248005</v>
      </c>
      <c r="K195">
        <f t="shared" si="47"/>
        <v>-11.590443622631678</v>
      </c>
      <c r="L195">
        <f t="shared" si="48"/>
        <v>-0.66230003222405187</v>
      </c>
      <c r="M195">
        <f t="shared" si="49"/>
        <v>-31.456032906406428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6.5465023646225431</v>
      </c>
      <c r="C196" s="9">
        <f t="shared" si="42"/>
        <v>1.0620000000000007</v>
      </c>
      <c r="D196" s="9">
        <f t="shared" si="53"/>
        <v>11.470993720803504</v>
      </c>
      <c r="E196" s="9">
        <f t="shared" si="53"/>
        <v>6.6553170965269492</v>
      </c>
      <c r="F196" s="9">
        <f t="shared" si="44"/>
        <v>7.4970749923380984</v>
      </c>
      <c r="G196" s="10">
        <f t="shared" si="54"/>
        <v>8.6666666666666607</v>
      </c>
      <c r="H196" s="5">
        <f t="shared" si="54"/>
        <v>7.5</v>
      </c>
      <c r="I196">
        <f t="shared" si="46"/>
        <v>15.903010627060816</v>
      </c>
      <c r="J196">
        <f t="shared" si="47"/>
        <v>10.687879356057882</v>
      </c>
      <c r="K196">
        <f t="shared" si="47"/>
        <v>-11.776034216779475</v>
      </c>
      <c r="L196">
        <f t="shared" si="48"/>
        <v>-0.66769602554583574</v>
      </c>
      <c r="M196">
        <f t="shared" si="49"/>
        <v>-31.438324476232154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6.6095492315739603</v>
      </c>
      <c r="C197" s="9">
        <f t="shared" si="42"/>
        <v>1.0680000000000007</v>
      </c>
      <c r="D197" s="9">
        <f t="shared" ref="D197:E212" si="55">D196+$C$7*(J196+J197)/2</f>
        <v>11.534040587754921</v>
      </c>
      <c r="E197" s="9">
        <f t="shared" si="55"/>
        <v>6.5852913106104412</v>
      </c>
      <c r="F197" s="9">
        <f t="shared" si="44"/>
        <v>7.4400343685236576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16.0382212691473</v>
      </c>
      <c r="J197">
        <f t="shared" si="47"/>
        <v>10.683939949507161</v>
      </c>
      <c r="K197">
        <f t="shared" si="47"/>
        <v>-11.961520331189245</v>
      </c>
      <c r="L197">
        <f t="shared" si="48"/>
        <v>-0.67312471735762069</v>
      </c>
      <c r="M197">
        <f t="shared" si="49"/>
        <v>-31.420383353879615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6.672572761540347</v>
      </c>
      <c r="C198" s="9">
        <f t="shared" si="42"/>
        <v>1.0740000000000007</v>
      </c>
      <c r="D198" s="9">
        <f t="shared" si="55"/>
        <v>11.597064117721308</v>
      </c>
      <c r="E198" s="9">
        <f t="shared" si="55"/>
        <v>6.5141714688841503</v>
      </c>
      <c r="F198" s="9">
        <f t="shared" si="44"/>
        <v>7.3820260032471401</v>
      </c>
      <c r="G198" s="10">
        <f t="shared" si="56"/>
        <v>8.6666666666666607</v>
      </c>
      <c r="H198" s="5">
        <f t="shared" si="56"/>
        <v>7.5</v>
      </c>
      <c r="I198">
        <f t="shared" si="46"/>
        <v>16.174329088674817</v>
      </c>
      <c r="J198">
        <f t="shared" si="47"/>
        <v>10.679968513674751</v>
      </c>
      <c r="K198">
        <f t="shared" si="47"/>
        <v>-12.146900592977135</v>
      </c>
      <c r="L198">
        <f t="shared" si="48"/>
        <v>-0.67858482992809699</v>
      </c>
      <c r="M198">
        <f t="shared" si="49"/>
        <v>-31.402209103567596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6.7355727650020638</v>
      </c>
      <c r="C199" s="9">
        <f t="shared" si="42"/>
        <v>1.0800000000000007</v>
      </c>
      <c r="D199" s="9">
        <f t="shared" si="55"/>
        <v>11.660064121183025</v>
      </c>
      <c r="E199" s="9">
        <f t="shared" si="55"/>
        <v>6.4419581999361375</v>
      </c>
      <c r="F199" s="9">
        <f t="shared" si="44"/>
        <v>7.3230511736918116</v>
      </c>
      <c r="G199" s="10">
        <f t="shared" si="56"/>
        <v>8.6666666666666607</v>
      </c>
      <c r="H199" s="5">
        <f t="shared" si="56"/>
        <v>7.5</v>
      </c>
      <c r="I199">
        <f t="shared" si="46"/>
        <v>16.311306879542133</v>
      </c>
      <c r="J199">
        <f t="shared" si="47"/>
        <v>10.675964863178175</v>
      </c>
      <c r="K199">
        <f t="shared" si="47"/>
        <v>-12.332173626688183</v>
      </c>
      <c r="L199">
        <f t="shared" si="48"/>
        <v>-0.68407511702315382</v>
      </c>
      <c r="M199">
        <f t="shared" si="49"/>
        <v>-31.38380134114874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6.7985490513674032</v>
      </c>
      <c r="C200" s="9">
        <f t="shared" si="42"/>
        <v>1.0860000000000007</v>
      </c>
      <c r="D200" s="9">
        <f t="shared" si="55"/>
        <v>11.723040407548364</v>
      </c>
      <c r="E200" s="9">
        <f t="shared" si="55"/>
        <v>6.3686521404763345</v>
      </c>
      <c r="F200" s="9">
        <f t="shared" si="44"/>
        <v>7.2631111695463906</v>
      </c>
      <c r="G200" s="10">
        <f t="shared" si="56"/>
        <v>8.6666666666666607</v>
      </c>
      <c r="H200" s="5">
        <f t="shared" si="56"/>
        <v>7.5</v>
      </c>
      <c r="I200">
        <f t="shared" si="46"/>
        <v>16.449128144435079</v>
      </c>
      <c r="J200">
        <f t="shared" si="47"/>
        <v>10.671928819987738</v>
      </c>
      <c r="K200">
        <f t="shared" si="47"/>
        <v>-12.517338054600961</v>
      </c>
      <c r="L200">
        <f t="shared" si="48"/>
        <v>-0.68959436324456758</v>
      </c>
      <c r="M200">
        <f t="shared" si="49"/>
        <v>-31.365159732145827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6.8615014290154379</v>
      </c>
      <c r="C201" s="9">
        <f t="shared" si="42"/>
        <v>1.0920000000000007</v>
      </c>
      <c r="D201" s="9">
        <f t="shared" si="55"/>
        <v>11.785992785196399</v>
      </c>
      <c r="E201" s="9">
        <f t="shared" si="55"/>
        <v>6.294253935349051</v>
      </c>
      <c r="F201" s="9">
        <f t="shared" si="44"/>
        <v>7.2022072930361629</v>
      </c>
      <c r="G201" s="10">
        <f t="shared" si="56"/>
        <v>8.6666666666666607</v>
      </c>
      <c r="H201" s="5">
        <f t="shared" si="56"/>
        <v>7.5</v>
      </c>
      <c r="I201">
        <f t="shared" si="46"/>
        <v>16.587767079317601</v>
      </c>
      <c r="J201">
        <f t="shared" si="47"/>
        <v>10.667860213244595</v>
      </c>
      <c r="K201">
        <f t="shared" si="47"/>
        <v>-12.702392497020622</v>
      </c>
      <c r="L201">
        <f t="shared" si="48"/>
        <v>-0.69514138335988707</v>
      </c>
      <c r="M201">
        <f t="shared" si="49"/>
        <v>-31.346283989867395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6.9244297053378032</v>
      </c>
      <c r="C202" s="9">
        <f t="shared" si="42"/>
        <v>1.0980000000000008</v>
      </c>
      <c r="D202" s="9">
        <f t="shared" si="55"/>
        <v>11.848921061518764</v>
      </c>
      <c r="E202" s="9">
        <f t="shared" si="55"/>
        <v>6.2187642375437857</v>
      </c>
      <c r="F202" s="9">
        <f t="shared" si="44"/>
        <v>7.1403408589508492</v>
      </c>
      <c r="G202" s="10">
        <f t="shared" si="56"/>
        <v>8.6666666666666607</v>
      </c>
      <c r="H202" s="5">
        <f t="shared" si="56"/>
        <v>7.5</v>
      </c>
      <c r="I202">
        <f t="shared" si="46"/>
        <v>16.727198557768382</v>
      </c>
      <c r="J202">
        <f t="shared" si="47"/>
        <v>10.663758879082771</v>
      </c>
      <c r="K202">
        <f t="shared" si="47"/>
        <v>-12.88733557256084</v>
      </c>
      <c r="L202">
        <f t="shared" si="48"/>
        <v>-0.70071502162638133</v>
      </c>
      <c r="M202">
        <f t="shared" si="49"/>
        <v>-31.327173873600362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6.9873336867794409</v>
      </c>
      <c r="C203" s="9">
        <f t="shared" si="42"/>
        <v>1.1040000000000008</v>
      </c>
      <c r="D203" s="9">
        <f t="shared" si="55"/>
        <v>11.911825042960402</v>
      </c>
      <c r="E203" s="9">
        <f t="shared" si="55"/>
        <v>6.1421837082044064</v>
      </c>
      <c r="F203" s="9">
        <f t="shared" si="44"/>
        <v>7.0775131946694634</v>
      </c>
      <c r="G203" s="10">
        <f t="shared" si="56"/>
        <v>8.6666666666666607</v>
      </c>
      <c r="H203" s="5">
        <f t="shared" si="56"/>
        <v>7.5</v>
      </c>
      <c r="I203">
        <f t="shared" si="46"/>
        <v>16.867398115224244</v>
      </c>
      <c r="J203">
        <f t="shared" si="47"/>
        <v>10.659624660455176</v>
      </c>
      <c r="K203">
        <f t="shared" si="47"/>
        <v>-13.072165898415083</v>
      </c>
      <c r="L203">
        <f t="shared" si="48"/>
        <v>-0.70631415111163642</v>
      </c>
      <c r="M203">
        <f t="shared" si="49"/>
        <v>-31.307829186877271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7.0502131788783258</v>
      </c>
      <c r="C204" s="9">
        <f t="shared" si="42"/>
        <v>1.1100000000000008</v>
      </c>
      <c r="D204" s="9">
        <f t="shared" si="55"/>
        <v>11.974704535059287</v>
      </c>
      <c r="E204" s="9">
        <f t="shared" si="55"/>
        <v>6.0645130166367602</v>
      </c>
      <c r="F204" s="9">
        <f t="shared" si="44"/>
        <v>7.0137256401821935</v>
      </c>
      <c r="G204" s="10">
        <f t="shared" si="56"/>
        <v>8.6666666666666607</v>
      </c>
      <c r="H204" s="5">
        <f t="shared" si="56"/>
        <v>7.5</v>
      </c>
      <c r="I204">
        <f t="shared" si="46"/>
        <v>17.008341933185463</v>
      </c>
      <c r="J204">
        <f t="shared" si="47"/>
        <v>10.655457406963617</v>
      </c>
      <c r="K204">
        <f t="shared" si="47"/>
        <v>-13.256882090617658</v>
      </c>
      <c r="L204">
        <f t="shared" si="48"/>
        <v>-0.71193767301312916</v>
      </c>
      <c r="M204">
        <f t="shared" si="49"/>
        <v>-31.28824977581575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7.1130679863042117</v>
      </c>
      <c r="C205" s="9">
        <f t="shared" si="42"/>
        <v>1.1160000000000008</v>
      </c>
      <c r="D205" s="9">
        <f t="shared" si="55"/>
        <v>12.037559342485173</v>
      </c>
      <c r="E205" s="9">
        <f t="shared" si="55"/>
        <v>5.9857528403147677</v>
      </c>
      <c r="F205" s="9">
        <f t="shared" si="44"/>
        <v>6.9489795481093521</v>
      </c>
      <c r="G205" s="10">
        <f t="shared" si="56"/>
        <v>8.6666666666666607</v>
      </c>
      <c r="H205" s="5">
        <f t="shared" si="56"/>
        <v>7.5</v>
      </c>
      <c r="I205">
        <f t="shared" si="46"/>
        <v>17.150006823432509</v>
      </c>
      <c r="J205">
        <f t="shared" si="47"/>
        <v>10.651256974692838</v>
      </c>
      <c r="K205">
        <f t="shared" si="47"/>
        <v>-13.441482764294971</v>
      </c>
      <c r="L205">
        <f t="shared" si="48"/>
        <v>-0.71758451597886086</v>
      </c>
      <c r="M205">
        <f t="shared" si="49"/>
        <v>-31.268435527527682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7.1758979128963984</v>
      </c>
      <c r="C206" s="9">
        <f t="shared" si="42"/>
        <v>1.1220000000000008</v>
      </c>
      <c r="D206" s="9">
        <f t="shared" si="55"/>
        <v>12.100389269077359</v>
      </c>
      <c r="E206" s="9">
        <f t="shared" si="55"/>
        <v>5.9059038648850706</v>
      </c>
      <c r="F206" s="9">
        <f t="shared" si="44"/>
        <v>6.883276283717616</v>
      </c>
      <c r="G206" s="10">
        <f t="shared" si="56"/>
        <v>8.6666666666666607</v>
      </c>
      <c r="H206" s="5">
        <f t="shared" si="56"/>
        <v>7.5</v>
      </c>
      <c r="I206">
        <f t="shared" si="46"/>
        <v>17.292370212298302</v>
      </c>
      <c r="J206">
        <f t="shared" si="47"/>
        <v>10.647023226048564</v>
      </c>
      <c r="K206">
        <f t="shared" si="47"/>
        <v>-13.625966533907384</v>
      </c>
      <c r="L206">
        <f t="shared" si="48"/>
        <v>-0.72325363543091203</v>
      </c>
      <c r="M206">
        <f t="shared" si="49"/>
        <v>-31.248386368595725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7.2387027617005595</v>
      </c>
      <c r="C207" s="9">
        <f t="shared" si="42"/>
        <v>1.1280000000000008</v>
      </c>
      <c r="D207" s="9">
        <f t="shared" si="55"/>
        <v>12.16319411788152</v>
      </c>
      <c r="E207" s="9">
        <f t="shared" si="55"/>
        <v>5.8249667841702717</v>
      </c>
      <c r="F207" s="9">
        <f t="shared" si="44"/>
        <v>6.816617224933494</v>
      </c>
      <c r="G207" s="10">
        <f t="shared" si="56"/>
        <v>8.6666666666666607</v>
      </c>
      <c r="H207" s="5">
        <f t="shared" si="56"/>
        <v>7.5</v>
      </c>
      <c r="I207">
        <f t="shared" si="46"/>
        <v>17.435410125035357</v>
      </c>
      <c r="J207">
        <f t="shared" si="47"/>
        <v>10.642756029599521</v>
      </c>
      <c r="K207">
        <f t="shared" si="47"/>
        <v>-13.8103320134821</v>
      </c>
      <c r="L207">
        <f t="shared" si="48"/>
        <v>-0.72894401289356692</v>
      </c>
      <c r="M207">
        <f t="shared" si="49"/>
        <v>-31.228102263614609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7.3014823350046525</v>
      </c>
      <c r="C208" s="9">
        <f t="shared" si="42"/>
        <v>1.1340000000000008</v>
      </c>
      <c r="D208" s="9">
        <f t="shared" si="55"/>
        <v>12.225973691185613</v>
      </c>
      <c r="E208" s="9">
        <f t="shared" si="55"/>
        <v>5.7429423001708289</v>
      </c>
      <c r="F208" s="9">
        <f t="shared" si="44"/>
        <v>6.7490037623541843</v>
      </c>
      <c r="G208" s="10">
        <f t="shared" si="56"/>
        <v>8.6666666666666607</v>
      </c>
      <c r="H208" s="5">
        <f t="shared" si="56"/>
        <v>7.5</v>
      </c>
      <c r="I208">
        <f t="shared" si="46"/>
        <v>17.579105170312594</v>
      </c>
      <c r="J208">
        <f t="shared" si="47"/>
        <v>10.638455259923449</v>
      </c>
      <c r="K208">
        <f t="shared" si="47"/>
        <v>-13.994577816837426</v>
      </c>
      <c r="L208">
        <f t="shared" si="48"/>
        <v>-0.73465465532747065</v>
      </c>
      <c r="M208">
        <f t="shared" si="49"/>
        <v>-31.20758321379488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7.3642364343739244</v>
      </c>
      <c r="C209" s="9">
        <f t="shared" si="42"/>
        <v>1.1400000000000008</v>
      </c>
      <c r="D209" s="9">
        <f t="shared" si="55"/>
        <v>12.288727790554885</v>
      </c>
      <c r="E209" s="9">
        <f t="shared" si="55"/>
        <v>5.6598311230656515</v>
      </c>
      <c r="F209" s="9">
        <f t="shared" si="44"/>
        <v>6.6804372992558951</v>
      </c>
      <c r="G209" s="10">
        <f t="shared" si="56"/>
        <v>8.6666666666666607</v>
      </c>
      <c r="H209" s="5">
        <f t="shared" si="56"/>
        <v>7.5</v>
      </c>
      <c r="I209">
        <f t="shared" si="46"/>
        <v>17.723434524872388</v>
      </c>
      <c r="J209">
        <f t="shared" si="47"/>
        <v>10.634120797457017</v>
      </c>
      <c r="K209">
        <f t="shared" si="47"/>
        <v>-14.178702557798816</v>
      </c>
      <c r="L209">
        <f t="shared" si="48"/>
        <v>-0.74038459447109906</v>
      </c>
      <c r="M209">
        <f t="shared" si="49"/>
        <v>-31.186829255626609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7.4269648606850547</v>
      </c>
      <c r="C210" s="9">
        <f t="shared" si="42"/>
        <v>1.1460000000000008</v>
      </c>
      <c r="D210" s="9">
        <f t="shared" si="55"/>
        <v>12.351456216866016</v>
      </c>
      <c r="E210" s="9">
        <f t="shared" si="55"/>
        <v>5.5756339712114444</v>
      </c>
      <c r="F210" s="9">
        <f t="shared" si="44"/>
        <v>6.6109192515996567</v>
      </c>
      <c r="G210" s="10">
        <f t="shared" si="56"/>
        <v>8.6666666666666607</v>
      </c>
      <c r="H210" s="5">
        <f t="shared" si="56"/>
        <v>7.5</v>
      </c>
      <c r="I210">
        <f t="shared" si="46"/>
        <v>17.868377918374701</v>
      </c>
      <c r="J210">
        <f t="shared" si="47"/>
        <v>10.629752528349638</v>
      </c>
      <c r="K210">
        <f t="shared" si="47"/>
        <v>-14.362704850407013</v>
      </c>
      <c r="L210">
        <f t="shared" si="48"/>
        <v>-0.74613288619065865</v>
      </c>
      <c r="M210">
        <f t="shared" si="49"/>
        <v>-31.165840459600748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7.4896674141594337</v>
      </c>
      <c r="C211" s="9">
        <f t="shared" si="42"/>
        <v>1.1520000000000008</v>
      </c>
      <c r="D211" s="9">
        <f t="shared" si="55"/>
        <v>12.414158770340395</v>
      </c>
      <c r="E211" s="9">
        <f t="shared" si="55"/>
        <v>5.4903515711408435</v>
      </c>
      <c r="F211" s="9">
        <f t="shared" si="44"/>
        <v>6.5404510480347922</v>
      </c>
      <c r="G211" s="10">
        <f t="shared" si="56"/>
        <v>8.6666666666666607</v>
      </c>
      <c r="H211" s="5">
        <f t="shared" si="56"/>
        <v>7.5</v>
      </c>
      <c r="I211">
        <f t="shared" si="46"/>
        <v>18.013915618451595</v>
      </c>
      <c r="J211">
        <f t="shared" si="47"/>
        <v>10.625350344321113</v>
      </c>
      <c r="K211">
        <f t="shared" si="47"/>
        <v>-14.546583309118658</v>
      </c>
      <c r="L211">
        <f t="shared" si="48"/>
        <v>-0.75189860983939161</v>
      </c>
      <c r="M211">
        <f t="shared" si="49"/>
        <v>-31.144616928985783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7.5523438943956238</v>
      </c>
      <c r="C212" s="9">
        <f t="shared" si="42"/>
        <v>1.1580000000000008</v>
      </c>
      <c r="D212" s="9">
        <f t="shared" si="55"/>
        <v>12.476835250576585</v>
      </c>
      <c r="E212" s="9">
        <f t="shared" si="55"/>
        <v>5.4039846575593948</v>
      </c>
      <c r="F212" s="9">
        <f t="shared" si="44"/>
        <v>6.4690341298999945</v>
      </c>
      <c r="G212" s="10">
        <f t="shared" si="56"/>
        <v>8.6666666666666607</v>
      </c>
      <c r="H212" s="5">
        <f t="shared" si="56"/>
        <v>7.5</v>
      </c>
      <c r="I212">
        <f t="shared" si="46"/>
        <v>18.160028415992141</v>
      </c>
      <c r="J212">
        <f t="shared" si="47"/>
        <v>10.620914142523061</v>
      </c>
      <c r="K212">
        <f t="shared" si="47"/>
        <v>-14.730336548999674</v>
      </c>
      <c r="L212">
        <f t="shared" si="48"/>
        <v>-0.75768086762711573</v>
      </c>
      <c r="M212">
        <f t="shared" si="49"/>
        <v>-31.123158798657403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7.6149941004010087</v>
      </c>
      <c r="C213" s="9">
        <f t="shared" ref="C213:C276" si="61">C212+_dt</f>
        <v>1.1640000000000008</v>
      </c>
      <c r="D213" s="9">
        <f t="shared" ref="D213:E228" si="62">D212+$C$7*(J212+J213)/2</f>
        <v>12.53948545658197</v>
      </c>
      <c r="E213" s="9">
        <f t="shared" si="62"/>
        <v>5.3165339733414063</v>
      </c>
      <c r="F213" s="9">
        <f t="shared" ref="F213:F276" si="63">$O$1*D213^2+$O$2*D213+$O$3</f>
        <v>6.3966699512221785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18.306697610674924</v>
      </c>
      <c r="J213">
        <f t="shared" ref="J213:K276" si="66">J212+L212*$C$7</f>
        <v>10.61644382540406</v>
      </c>
      <c r="K213">
        <f t="shared" si="66"/>
        <v>-14.913963185911753</v>
      </c>
      <c r="L213">
        <f t="shared" ref="L213:L276" si="67">-$C$15*I213*J213</f>
        <v>-0.76347878400070901</v>
      </c>
      <c r="M213">
        <f t="shared" ref="M213:M276" si="68">-$C$6-$C$15*I213*K213</f>
        <v>-31.101466233978979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7.6776178306226575</v>
      </c>
      <c r="C214" s="9">
        <f t="shared" si="61"/>
        <v>1.1700000000000008</v>
      </c>
      <c r="D214" s="9">
        <f t="shared" si="62"/>
        <v>12.602109186803618</v>
      </c>
      <c r="E214" s="9">
        <f t="shared" si="62"/>
        <v>5.228000269524725</v>
      </c>
      <c r="F214" s="9">
        <f t="shared" si="63"/>
        <v>6.3233599787131487</v>
      </c>
      <c r="G214" s="10">
        <f t="shared" si="64"/>
        <v>8.6666666666666607</v>
      </c>
      <c r="H214" s="5">
        <f t="shared" si="64"/>
        <v>7.5</v>
      </c>
      <c r="I214">
        <f t="shared" si="65"/>
        <v>18.453904996762606</v>
      </c>
      <c r="J214">
        <f t="shared" si="66"/>
        <v>10.611939300578456</v>
      </c>
      <c r="K214">
        <f t="shared" si="66"/>
        <v>-15.097461836692229</v>
      </c>
      <c r="L214">
        <f t="shared" si="67"/>
        <v>-0.76929150503613764</v>
      </c>
      <c r="M214">
        <f t="shared" si="68"/>
        <v>-31.079539429730669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7.7402148829774253</v>
      </c>
      <c r="C215" s="9">
        <f t="shared" si="61"/>
        <v>1.1760000000000008</v>
      </c>
      <c r="D215" s="9">
        <f t="shared" si="62"/>
        <v>12.664706239158386</v>
      </c>
      <c r="E215" s="9">
        <f t="shared" si="62"/>
        <v>5.1383843053044664</v>
      </c>
      <c r="F215" s="9">
        <f t="shared" si="63"/>
        <v>6.2491056917640639</v>
      </c>
      <c r="G215" s="10">
        <f t="shared" si="64"/>
        <v>8.6666666666666607</v>
      </c>
      <c r="H215" s="5">
        <f t="shared" si="64"/>
        <v>7.5</v>
      </c>
      <c r="I215">
        <f t="shared" si="65"/>
        <v>18.601632849170525</v>
      </c>
      <c r="J215">
        <f t="shared" si="66"/>
        <v>10.607400480698743</v>
      </c>
      <c r="K215">
        <f t="shared" si="66"/>
        <v>-15.28083111932764</v>
      </c>
      <c r="L215">
        <f t="shared" si="67"/>
        <v>-0.77511819784251657</v>
      </c>
      <c r="M215">
        <f t="shared" si="68"/>
        <v>-31.057378609085113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7.8027850548813147</v>
      </c>
      <c r="C216" s="9">
        <f t="shared" si="61"/>
        <v>1.1820000000000008</v>
      </c>
      <c r="D216" s="9">
        <f t="shared" si="62"/>
        <v>12.727276411062276</v>
      </c>
      <c r="E216" s="9">
        <f t="shared" si="62"/>
        <v>5.0476868480257426</v>
      </c>
      <c r="F216" s="9">
        <f t="shared" si="63"/>
        <v>6.1739085824379414</v>
      </c>
      <c r="G216" s="10">
        <f t="shared" si="64"/>
        <v>8.6666666666666607</v>
      </c>
      <c r="H216" s="5">
        <f t="shared" si="64"/>
        <v>7.5</v>
      </c>
      <c r="I216">
        <f t="shared" si="65"/>
        <v>18.749863909819283</v>
      </c>
      <c r="J216">
        <f t="shared" si="66"/>
        <v>10.602827283331472</v>
      </c>
      <c r="K216">
        <f t="shared" si="66"/>
        <v>-15.464069653121243</v>
      </c>
      <c r="L216">
        <f t="shared" si="67"/>
        <v>-0.78095804997860618</v>
      </c>
      <c r="M216">
        <f t="shared" si="68"/>
        <v>-31.034984022627565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7.8653281432781101</v>
      </c>
      <c r="C217" s="9">
        <f t="shared" si="61"/>
        <v>1.1880000000000008</v>
      </c>
      <c r="D217" s="9">
        <f t="shared" si="62"/>
        <v>12.789819499459071</v>
      </c>
      <c r="E217" s="9">
        <f t="shared" si="62"/>
        <v>4.9559086731754132</v>
      </c>
      <c r="F217" s="9">
        <f t="shared" si="63"/>
        <v>6.0977701554600428</v>
      </c>
      <c r="G217" s="10">
        <f t="shared" si="64"/>
        <v>8.6666666666666607</v>
      </c>
      <c r="H217" s="5">
        <f t="shared" si="64"/>
        <v>7.5</v>
      </c>
      <c r="I217">
        <f t="shared" si="65"/>
        <v>18.898581374279058</v>
      </c>
      <c r="J217">
        <f t="shared" si="66"/>
        <v>10.598219630836597</v>
      </c>
      <c r="K217">
        <f t="shared" si="66"/>
        <v>-15.647176058854745</v>
      </c>
      <c r="L217">
        <f t="shared" si="67"/>
        <v>-0.78681026888205718</v>
      </c>
      <c r="M217">
        <f t="shared" si="68"/>
        <v>-31.012355947418637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7.927843944667317</v>
      </c>
      <c r="C218" s="9">
        <f t="shared" si="61"/>
        <v>1.1940000000000008</v>
      </c>
      <c r="D218" s="9">
        <f t="shared" si="62"/>
        <v>12.852335300848278</v>
      </c>
      <c r="E218" s="9">
        <f t="shared" si="62"/>
        <v>4.8630505643729052</v>
      </c>
      <c r="F218" s="9">
        <f t="shared" si="63"/>
        <v>6.0206919282063742</v>
      </c>
      <c r="G218" s="10">
        <f t="shared" si="64"/>
        <v>8.6666666666666607</v>
      </c>
      <c r="H218" s="5">
        <f t="shared" si="64"/>
        <v>7.5</v>
      </c>
      <c r="I218">
        <f t="shared" si="65"/>
        <v>19.047768878711793</v>
      </c>
      <c r="J218">
        <f t="shared" si="66"/>
        <v>10.593577450250192</v>
      </c>
      <c r="K218">
        <f t="shared" si="66"/>
        <v>-15.830148958944514</v>
      </c>
      <c r="L218">
        <f t="shared" si="67"/>
        <v>-0.7926740813116484</v>
      </c>
      <c r="M218">
        <f t="shared" si="68"/>
        <v>-30.989494686097608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7.9903322551314071</v>
      </c>
      <c r="C219" s="9">
        <f t="shared" si="61"/>
        <v>1.2000000000000008</v>
      </c>
      <c r="D219" s="9">
        <f t="shared" si="62"/>
        <v>12.914823611312368</v>
      </c>
      <c r="E219" s="9">
        <f t="shared" si="62"/>
        <v>4.7691133133601209</v>
      </c>
      <c r="F219" s="9">
        <f t="shared" si="63"/>
        <v>5.9426754306902465</v>
      </c>
      <c r="G219" s="10">
        <f t="shared" si="64"/>
        <v>8.6666666666666607</v>
      </c>
      <c r="H219" s="5">
        <f t="shared" si="64"/>
        <v>7.5</v>
      </c>
      <c r="I219">
        <f t="shared" si="65"/>
        <v>19.197410487115608</v>
      </c>
      <c r="J219">
        <f t="shared" si="66"/>
        <v>10.588900673170453</v>
      </c>
      <c r="K219">
        <f t="shared" si="66"/>
        <v>-16.01298697759249</v>
      </c>
      <c r="L219">
        <f t="shared" si="67"/>
        <v>-0.7985487328026839</v>
      </c>
      <c r="M219">
        <f t="shared" si="68"/>
        <v>-30.9664005660246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8.052792870362417</v>
      </c>
      <c r="C220" s="9">
        <f t="shared" si="61"/>
        <v>1.2060000000000008</v>
      </c>
      <c r="D220" s="9">
        <f t="shared" si="62"/>
        <v>12.977284226543379</v>
      </c>
      <c r="E220" s="9">
        <f t="shared" si="62"/>
        <v>4.6740977199904732</v>
      </c>
      <c r="F220" s="9">
        <f t="shared" si="63"/>
        <v>5.8637222055470124</v>
      </c>
      <c r="G220" s="10">
        <f t="shared" si="64"/>
        <v>8.6666666666666607</v>
      </c>
      <c r="H220" s="5">
        <f t="shared" si="64"/>
        <v>7.5</v>
      </c>
      <c r="I220">
        <f t="shared" si="65"/>
        <v>19.347490678874529</v>
      </c>
      <c r="J220">
        <f t="shared" si="66"/>
        <v>10.584189235646917</v>
      </c>
      <c r="K220">
        <f t="shared" si="66"/>
        <v>-16.195688740932034</v>
      </c>
      <c r="L220">
        <f t="shared" si="67"/>
        <v>-0.80443348713566409</v>
      </c>
      <c r="M220">
        <f t="shared" si="68"/>
        <v>-30.94307393845973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8.1152255856878917</v>
      </c>
      <c r="C221" s="9">
        <f t="shared" si="61"/>
        <v>1.2120000000000009</v>
      </c>
      <c r="D221" s="9">
        <f t="shared" si="62"/>
        <v>13.039716941868852</v>
      </c>
      <c r="E221" s="9">
        <f t="shared" si="62"/>
        <v>4.5780045922170753</v>
      </c>
      <c r="F221" s="9">
        <f t="shared" si="63"/>
        <v>5.7838338080169889</v>
      </c>
      <c r="G221" s="10">
        <f t="shared" si="64"/>
        <v>8.6666666666666607</v>
      </c>
      <c r="H221" s="5">
        <f t="shared" si="64"/>
        <v>7.5</v>
      </c>
      <c r="I221">
        <f t="shared" si="65"/>
        <v>19.497994336615132</v>
      </c>
      <c r="J221">
        <f t="shared" si="66"/>
        <v>10.579443078072817</v>
      </c>
      <c r="K221">
        <f t="shared" si="66"/>
        <v>-16.378252877168947</v>
      </c>
      <c r="L221">
        <f t="shared" si="67"/>
        <v>-0.81032762581828532</v>
      </c>
      <c r="M221">
        <f t="shared" si="68"/>
        <v>-30.919515177777633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8.1776301960961923</v>
      </c>
      <c r="C222" s="9">
        <f t="shared" si="61"/>
        <v>1.2180000000000009</v>
      </c>
      <c r="D222" s="9">
        <f t="shared" si="62"/>
        <v>13.102121552277154</v>
      </c>
      <c r="E222" s="9">
        <f t="shared" si="62"/>
        <v>4.4808347460801095</v>
      </c>
      <c r="F222" s="9">
        <f t="shared" si="63"/>
        <v>5.7030118059266526</v>
      </c>
      <c r="G222" s="10">
        <f t="shared" si="64"/>
        <v>8.6666666666666607</v>
      </c>
      <c r="H222" s="5">
        <f t="shared" si="64"/>
        <v>7.5</v>
      </c>
      <c r="I222">
        <f t="shared" si="65"/>
        <v>19.648906734370733</v>
      </c>
      <c r="J222">
        <f t="shared" si="66"/>
        <v>10.57466214508049</v>
      </c>
      <c r="K222">
        <f t="shared" si="66"/>
        <v>-16.560678016717834</v>
      </c>
      <c r="L222">
        <f t="shared" si="67"/>
        <v>-0.81623044758077556</v>
      </c>
      <c r="M222">
        <f t="shared" si="68"/>
        <v>-30.895724680715666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8.2400064962612269</v>
      </c>
      <c r="C223" s="9">
        <f t="shared" si="61"/>
        <v>1.2240000000000009</v>
      </c>
      <c r="D223" s="9">
        <f t="shared" si="62"/>
        <v>13.164497852442189</v>
      </c>
      <c r="E223" s="9">
        <f t="shared" si="62"/>
        <v>4.382589005693406</v>
      </c>
      <c r="F223" s="9">
        <f t="shared" si="63"/>
        <v>5.6212577796681158</v>
      </c>
      <c r="G223" s="10">
        <f t="shared" si="64"/>
        <v>8.6666666666666607</v>
      </c>
      <c r="H223" s="5">
        <f t="shared" si="64"/>
        <v>7.5</v>
      </c>
      <c r="I223">
        <f t="shared" si="65"/>
        <v>19.800213526052605</v>
      </c>
      <c r="J223">
        <f t="shared" si="66"/>
        <v>10.569846385439764</v>
      </c>
      <c r="K223">
        <f t="shared" si="66"/>
        <v>-16.742962792334055</v>
      </c>
      <c r="L223">
        <f t="shared" si="67"/>
        <v>-0.82214126788453357</v>
      </c>
      <c r="M223">
        <f t="shared" si="68"/>
        <v>-30.871702865654239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8.3023542805665542</v>
      </c>
      <c r="C224" s="9">
        <f t="shared" si="61"/>
        <v>1.2300000000000009</v>
      </c>
      <c r="D224" s="9">
        <f t="shared" si="62"/>
        <v>13.226845636747516</v>
      </c>
      <c r="E224" s="9">
        <f t="shared" si="62"/>
        <v>4.283268203230258</v>
      </c>
      <c r="F224" s="9">
        <f t="shared" si="63"/>
        <v>5.5385733221769575</v>
      </c>
      <c r="G224" s="10">
        <f t="shared" si="64"/>
        <v>8.6666666666666607</v>
      </c>
      <c r="H224" s="5">
        <f t="shared" si="64"/>
        <v>7.5</v>
      </c>
      <c r="I224">
        <f t="shared" si="65"/>
        <v>19.951900734226822</v>
      </c>
      <c r="J224">
        <f t="shared" si="66"/>
        <v>10.564995751959245</v>
      </c>
      <c r="K224">
        <f t="shared" si="66"/>
        <v>-16.925105839241414</v>
      </c>
      <c r="L224">
        <f t="shared" si="67"/>
        <v>-0.82805941844399289</v>
      </c>
      <c r="M224">
        <f t="shared" si="68"/>
        <v>-30.847450171927779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8.3646733431289384</v>
      </c>
      <c r="C225" s="9">
        <f t="shared" si="61"/>
        <v>1.2360000000000009</v>
      </c>
      <c r="D225" s="9">
        <f t="shared" si="62"/>
        <v>13.289164699309898</v>
      </c>
      <c r="E225" s="9">
        <f t="shared" si="62"/>
        <v>4.1828731789084914</v>
      </c>
      <c r="F225" s="9">
        <f t="shared" si="63"/>
        <v>5.4549600389084629</v>
      </c>
      <c r="G225" s="10">
        <f t="shared" si="64"/>
        <v>8.6666666666666607</v>
      </c>
      <c r="H225" s="5">
        <f t="shared" si="64"/>
        <v>7.5</v>
      </c>
      <c r="I225">
        <f t="shared" si="65"/>
        <v>20.103954739194581</v>
      </c>
      <c r="J225">
        <f t="shared" si="66"/>
        <v>10.560110201390426</v>
      </c>
      <c r="K225">
        <f t="shared" si="66"/>
        <v>-17.107105795255787</v>
      </c>
      <c r="L225">
        <f t="shared" si="67"/>
        <v>-0.83398424676161098</v>
      </c>
      <c r="M225">
        <f t="shared" si="68"/>
        <v>-30.822967059164867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8.4269634778213245</v>
      </c>
      <c r="C226" s="9">
        <f t="shared" si="61"/>
        <v>1.2420000000000009</v>
      </c>
      <c r="D226" s="9">
        <f t="shared" si="62"/>
        <v>13.351454834002286</v>
      </c>
      <c r="E226" s="9">
        <f t="shared" si="62"/>
        <v>4.0814047809748173</v>
      </c>
      <c r="F226" s="9">
        <f t="shared" si="63"/>
        <v>5.3704195478122605</v>
      </c>
      <c r="G226" s="10">
        <f t="shared" si="64"/>
        <v>8.6666666666666607</v>
      </c>
      <c r="H226" s="5">
        <f t="shared" si="64"/>
        <v>7.5</v>
      </c>
      <c r="I226">
        <f t="shared" si="65"/>
        <v>20.256362268373159</v>
      </c>
      <c r="J226">
        <f t="shared" si="66"/>
        <v>10.555189694334533</v>
      </c>
      <c r="K226">
        <f t="shared" si="66"/>
        <v>-17.288961300904859</v>
      </c>
      <c r="L226">
        <f t="shared" si="67"/>
        <v>-0.83991511567584243</v>
      </c>
      <c r="M226">
        <f t="shared" si="68"/>
        <v>-30.798254006656183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8.4892244782953092</v>
      </c>
      <c r="C227" s="9">
        <f t="shared" si="61"/>
        <v>1.2480000000000009</v>
      </c>
      <c r="D227" s="9">
        <f t="shared" si="62"/>
        <v>13.413715834476271</v>
      </c>
      <c r="E227" s="9">
        <f t="shared" si="62"/>
        <v>3.9788638656884929</v>
      </c>
      <c r="F227" s="9">
        <f t="shared" si="63"/>
        <v>5.28495347930546</v>
      </c>
      <c r="G227" s="10">
        <f t="shared" si="64"/>
        <v>8.6666666666666607</v>
      </c>
      <c r="H227" s="5">
        <f t="shared" si="64"/>
        <v>7.5</v>
      </c>
      <c r="I227">
        <f t="shared" si="65"/>
        <v>20.4091103859739</v>
      </c>
      <c r="J227">
        <f t="shared" si="66"/>
        <v>10.550234195152045</v>
      </c>
      <c r="K227">
        <f t="shared" si="66"/>
        <v>-17.470670999544129</v>
      </c>
      <c r="L227">
        <f t="shared" si="67"/>
        <v>-0.84585140292193761</v>
      </c>
      <c r="M227">
        <f t="shared" si="68"/>
        <v>-30.773311512748933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8.5514561380030401</v>
      </c>
      <c r="C228" s="9">
        <f t="shared" si="61"/>
        <v>1.2540000000000009</v>
      </c>
      <c r="D228" s="9">
        <f t="shared" si="62"/>
        <v>13.475947494184</v>
      </c>
      <c r="E228" s="9">
        <f t="shared" si="62"/>
        <v>3.875251297304303</v>
      </c>
      <c r="F228" s="9">
        <f t="shared" si="63"/>
        <v>5.1985634762443302</v>
      </c>
      <c r="G228" s="10">
        <f t="shared" si="64"/>
        <v>8.6666666666666607</v>
      </c>
      <c r="H228" s="5">
        <f t="shared" si="64"/>
        <v>7.5</v>
      </c>
      <c r="I228">
        <f t="shared" si="65"/>
        <v>20.562186482973384</v>
      </c>
      <c r="J228">
        <f t="shared" si="66"/>
        <v>10.545243671874806</v>
      </c>
      <c r="K228">
        <f t="shared" si="66"/>
        <v>-17.65223353746935</v>
      </c>
      <c r="L228">
        <f t="shared" si="67"/>
        <v>-0.85179250070538537</v>
      </c>
      <c r="M228">
        <f t="shared" si="68"/>
        <v>-30.748140094266471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8.6136582502186272</v>
      </c>
      <c r="C229" s="9">
        <f t="shared" si="61"/>
        <v>1.2600000000000009</v>
      </c>
      <c r="D229" s="9">
        <f t="shared" ref="D229:E244" si="70">D228+$C$7*(J228+J229)/2</f>
        <v>13.538149606399587</v>
      </c>
      <c r="E229" s="9">
        <f t="shared" si="70"/>
        <v>3.770567948054893</v>
      </c>
      <c r="F229" s="9">
        <f t="shared" si="63"/>
        <v>5.1112511938944527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20.715578267373147</v>
      </c>
      <c r="J229">
        <f t="shared" si="66"/>
        <v>10.540218096120643</v>
      </c>
      <c r="K229">
        <f t="shared" si="66"/>
        <v>-17.833647564025522</v>
      </c>
      <c r="L229">
        <f t="shared" si="67"/>
        <v>-0.85773781528779391</v>
      </c>
      <c r="M229">
        <f t="shared" si="68"/>
        <v>-30.722740285951986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8.6758306080590621</v>
      </c>
      <c r="C230" s="9">
        <f t="shared" si="61"/>
        <v>1.2660000000000009</v>
      </c>
      <c r="D230" s="9">
        <f t="shared" si="70"/>
        <v>13.600321964240024</v>
      </c>
      <c r="E230" s="9">
        <f t="shared" si="70"/>
        <v>3.6648146981324654</v>
      </c>
      <c r="F230" s="9">
        <f t="shared" si="63"/>
        <v>5.0230182998995643</v>
      </c>
      <c r="G230" s="10">
        <f t="shared" si="71"/>
        <v>8.6666666666666607</v>
      </c>
      <c r="H230" s="5">
        <f t="shared" si="71"/>
        <v>7.5</v>
      </c>
      <c r="I230">
        <f t="shared" si="65"/>
        <v>20.869273754743269</v>
      </c>
      <c r="J230">
        <f t="shared" si="66"/>
        <v>10.535157443010446</v>
      </c>
      <c r="K230">
        <f t="shared" si="66"/>
        <v>-18.01491173171264</v>
      </c>
      <c r="L230">
        <f t="shared" si="67"/>
        <v>-0.86368676658499821</v>
      </c>
      <c r="M230">
        <f t="shared" si="68"/>
        <v>-30.697112639934979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8.7379730045046529</v>
      </c>
      <c r="C231" s="9">
        <f t="shared" si="61"/>
        <v>1.2720000000000009</v>
      </c>
      <c r="D231" s="9">
        <f t="shared" si="70"/>
        <v>13.662464360685613</v>
      </c>
      <c r="E231" s="9">
        <f t="shared" si="70"/>
        <v>3.5579924356698629</v>
      </c>
      <c r="F231" s="9">
        <f t="shared" si="63"/>
        <v>4.9338664742489753</v>
      </c>
      <c r="G231" s="10">
        <f t="shared" si="71"/>
        <v>8.6666666666666607</v>
      </c>
      <c r="H231" s="5">
        <f t="shared" si="71"/>
        <v>7.5</v>
      </c>
      <c r="I231">
        <f t="shared" si="65"/>
        <v>21.023261259044531</v>
      </c>
      <c r="J231">
        <f t="shared" si="66"/>
        <v>10.530061691087594</v>
      </c>
      <c r="K231">
        <f t="shared" si="66"/>
        <v>-18.196024696288255</v>
      </c>
      <c r="L231">
        <f t="shared" si="67"/>
        <v>-0.86963878777715919</v>
      </c>
      <c r="M231">
        <f t="shared" si="68"/>
        <v>-30.671257725219558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8.8000852324189687</v>
      </c>
      <c r="C232" s="9">
        <f t="shared" si="61"/>
        <v>1.2780000000000009</v>
      </c>
      <c r="D232" s="9">
        <f t="shared" si="70"/>
        <v>13.724576588599929</v>
      </c>
      <c r="E232" s="9">
        <f t="shared" si="70"/>
        <v>3.4501020567210547</v>
      </c>
      <c r="F232" s="9">
        <f t="shared" si="63"/>
        <v>4.8437974092436304</v>
      </c>
      <c r="G232" s="10">
        <f t="shared" si="71"/>
        <v>8.6666666666666607</v>
      </c>
      <c r="H232" s="5">
        <f t="shared" si="71"/>
        <v>7.5</v>
      </c>
      <c r="I232">
        <f t="shared" si="65"/>
        <v>21.17752938372379</v>
      </c>
      <c r="J232">
        <f t="shared" si="66"/>
        <v>10.524930822239709</v>
      </c>
      <c r="K232">
        <f t="shared" si="66"/>
        <v>-18.376985116867051</v>
      </c>
      <c r="L232">
        <f t="shared" si="67"/>
        <v>-0.87559332493061504</v>
      </c>
      <c r="M232">
        <f t="shared" si="68"/>
        <v>-30.645176127193402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8.8621670845683624</v>
      </c>
      <c r="C233" s="9">
        <f t="shared" si="61"/>
        <v>1.2840000000000009</v>
      </c>
      <c r="D233" s="9">
        <f t="shared" si="70"/>
        <v>13.786658440749322</v>
      </c>
      <c r="E233" s="9">
        <f t="shared" si="70"/>
        <v>3.3411444652410451</v>
      </c>
      <c r="F233" s="9">
        <f t="shared" si="63"/>
        <v>4.752812809460937</v>
      </c>
      <c r="G233" s="10">
        <f t="shared" si="71"/>
        <v>8.6666666666666607</v>
      </c>
      <c r="H233" s="5">
        <f t="shared" si="71"/>
        <v>7.5</v>
      </c>
      <c r="I233">
        <f t="shared" si="65"/>
        <v>21.332067013076845</v>
      </c>
      <c r="J233">
        <f t="shared" si="66"/>
        <v>10.519764821622617</v>
      </c>
      <c r="K233">
        <f t="shared" si="66"/>
        <v>-18.557791656017493</v>
      </c>
      <c r="L233">
        <f t="shared" si="67"/>
        <v>-0.88154983663123421</v>
      </c>
      <c r="M233">
        <f t="shared" si="68"/>
        <v>-30.618868447156473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8.9242183536410273</v>
      </c>
      <c r="C234" s="9">
        <f t="shared" si="61"/>
        <v>1.2900000000000009</v>
      </c>
      <c r="D234" s="9">
        <f t="shared" si="70"/>
        <v>13.848709709821989</v>
      </c>
      <c r="E234" s="9">
        <f t="shared" si="70"/>
        <v>3.231120573065219</v>
      </c>
      <c r="F234" s="9">
        <f t="shared" si="63"/>
        <v>4.6609143917182534</v>
      </c>
      <c r="G234" s="10">
        <f t="shared" si="71"/>
        <v>8.6666666666666607</v>
      </c>
      <c r="H234" s="5">
        <f t="shared" si="71"/>
        <v>7.5</v>
      </c>
      <c r="I234">
        <f t="shared" si="65"/>
        <v>21.486863303873022</v>
      </c>
      <c r="J234">
        <f t="shared" si="66"/>
        <v>10.514563677586493</v>
      </c>
      <c r="K234">
        <f t="shared" si="66"/>
        <v>-18.738442979855716</v>
      </c>
      <c r="L234">
        <f t="shared" si="67"/>
        <v>-0.88750779362901144</v>
      </c>
      <c r="M234">
        <f t="shared" si="68"/>
        <v>-30.592335301868452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8.9862388322656415</v>
      </c>
      <c r="C235" s="9">
        <f t="shared" si="61"/>
        <v>1.2960000000000009</v>
      </c>
      <c r="D235" s="9">
        <f t="shared" si="70"/>
        <v>13.910730188446601</v>
      </c>
      <c r="E235" s="9">
        <f t="shared" si="70"/>
        <v>3.1200312998881414</v>
      </c>
      <c r="F235" s="9">
        <f t="shared" si="63"/>
        <v>4.5681038850351845</v>
      </c>
      <c r="G235" s="10">
        <f t="shared" si="71"/>
        <v>8.6666666666666607</v>
      </c>
      <c r="H235" s="5">
        <f t="shared" si="71"/>
        <v>7.5</v>
      </c>
      <c r="I235">
        <f t="shared" si="65"/>
        <v>21.641907677235508</v>
      </c>
      <c r="J235">
        <f t="shared" si="66"/>
        <v>10.509327381604081</v>
      </c>
      <c r="K235">
        <f t="shared" si="66"/>
        <v>-18.918937758136739</v>
      </c>
      <c r="L235">
        <f t="shared" si="67"/>
        <v>-0.89346667849364758</v>
      </c>
      <c r="M235">
        <f t="shared" si="68"/>
        <v>-30.565577323114045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9.0482283130295649</v>
      </c>
      <c r="C236" s="9">
        <f t="shared" si="61"/>
        <v>1.3020000000000009</v>
      </c>
      <c r="D236" s="9">
        <f t="shared" si="70"/>
        <v>13.972719669210527</v>
      </c>
      <c r="E236" s="9">
        <f t="shared" si="70"/>
        <v>3.0078775732418257</v>
      </c>
      <c r="F236" s="9">
        <f t="shared" si="63"/>
        <v>4.4743830305946473</v>
      </c>
      <c r="G236" s="10">
        <f t="shared" si="71"/>
        <v>8.6666666666666607</v>
      </c>
      <c r="H236" s="5">
        <f t="shared" si="71"/>
        <v>7.5</v>
      </c>
      <c r="I236">
        <f t="shared" si="65"/>
        <v>21.797189810771311</v>
      </c>
      <c r="J236">
        <f t="shared" si="66"/>
        <v>10.504055928200968</v>
      </c>
      <c r="K236">
        <f t="shared" si="66"/>
        <v>-19.099274664343113</v>
      </c>
      <c r="L236">
        <f t="shared" si="67"/>
        <v>-0.89942598528084305</v>
      </c>
      <c r="M236">
        <f t="shared" si="68"/>
        <v>-30.538595157285268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9.1101865884966777</v>
      </c>
      <c r="C237" s="9">
        <f t="shared" si="61"/>
        <v>1.3080000000000009</v>
      </c>
      <c r="D237" s="9">
        <f t="shared" si="70"/>
        <v>14.034677944677638</v>
      </c>
      <c r="E237" s="9">
        <f t="shared" si="70"/>
        <v>2.8946603284734889</v>
      </c>
      <c r="F237" s="9">
        <f t="shared" si="63"/>
        <v>4.3797535817027784</v>
      </c>
      <c r="G237" s="10">
        <f t="shared" si="71"/>
        <v>8.6666666666666607</v>
      </c>
      <c r="H237" s="5">
        <f t="shared" si="71"/>
        <v>7.5</v>
      </c>
      <c r="I237">
        <f t="shared" si="65"/>
        <v>21.952699630944778</v>
      </c>
      <c r="J237">
        <f t="shared" si="66"/>
        <v>10.49874931488781</v>
      </c>
      <c r="K237">
        <f t="shared" si="66"/>
        <v>-19.279452375771097</v>
      </c>
      <c r="L237">
        <f t="shared" si="67"/>
        <v>-0.90538521920903703</v>
      </c>
      <c r="M237">
        <f t="shared" si="68"/>
        <v>-30.511389464979882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9.1721134512247744</v>
      </c>
      <c r="C238" s="9">
        <f t="shared" si="61"/>
        <v>1.3140000000000009</v>
      </c>
      <c r="D238" s="9">
        <f t="shared" si="70"/>
        <v>14.096604807405736</v>
      </c>
      <c r="E238" s="9">
        <f t="shared" si="70"/>
        <v>2.7803805087228013</v>
      </c>
      <c r="F238" s="9">
        <f t="shared" si="63"/>
        <v>4.284217303747659</v>
      </c>
      <c r="G238" s="10">
        <f t="shared" si="71"/>
        <v>8.6666666666666607</v>
      </c>
      <c r="H238" s="5">
        <f t="shared" si="71"/>
        <v>7.5</v>
      </c>
      <c r="I238">
        <f t="shared" si="65"/>
        <v>22.108427305688501</v>
      </c>
      <c r="J238">
        <f t="shared" si="66"/>
        <v>10.493407542094477</v>
      </c>
      <c r="K238">
        <f t="shared" si="66"/>
        <v>-19.459469573614477</v>
      </c>
      <c r="L238">
        <f t="shared" si="67"/>
        <v>-0.9113438963463264</v>
      </c>
      <c r="M238">
        <f t="shared" si="68"/>
        <v>-30.483960920615225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9.2340086937826165</v>
      </c>
      <c r="C239" s="9">
        <f t="shared" si="61"/>
        <v>1.320000000000001</v>
      </c>
      <c r="D239" s="9">
        <f t="shared" si="70"/>
        <v>14.158500049963578</v>
      </c>
      <c r="E239" s="9">
        <f t="shared" si="70"/>
        <v>2.6650390648986524</v>
      </c>
      <c r="F239" s="9">
        <f t="shared" si="63"/>
        <v>4.1877759741569802</v>
      </c>
      <c r="G239" s="10">
        <f t="shared" si="71"/>
        <v>8.6666666666666607</v>
      </c>
      <c r="H239" s="5">
        <f t="shared" si="71"/>
        <v>7.5</v>
      </c>
      <c r="I239">
        <f t="shared" si="65"/>
        <v>22.264363237245352</v>
      </c>
      <c r="J239">
        <f t="shared" si="66"/>
        <v>10.488030613106034</v>
      </c>
      <c r="K239">
        <f t="shared" si="66"/>
        <v>-19.639324943046105</v>
      </c>
      <c r="L239">
        <f t="shared" si="67"/>
        <v>-0.91730154330728553</v>
      </c>
      <c r="M239">
        <f t="shared" si="68"/>
        <v>-30.45631021205665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9.2958721087665808</v>
      </c>
      <c r="C240" s="9">
        <f t="shared" si="61"/>
        <v>1.326000000000001</v>
      </c>
      <c r="D240" s="9">
        <f t="shared" si="70"/>
        <v>14.220363464947543</v>
      </c>
      <c r="E240" s="9">
        <f t="shared" si="70"/>
        <v>2.5486369556554394</v>
      </c>
      <c r="F240" s="9">
        <f t="shared" si="63"/>
        <v>4.0904313823545548</v>
      </c>
      <c r="G240" s="10">
        <f t="shared" si="71"/>
        <v>8.6666666666666607</v>
      </c>
      <c r="H240" s="5">
        <f t="shared" si="71"/>
        <v>7.5</v>
      </c>
      <c r="I240">
        <f t="shared" si="65"/>
        <v>22.420498055235573</v>
      </c>
      <c r="J240">
        <f t="shared" si="66"/>
        <v>10.482618534000521</v>
      </c>
      <c r="K240">
        <f t="shared" si="66"/>
        <v>-19.81901717329724</v>
      </c>
      <c r="L240">
        <f t="shared" si="67"/>
        <v>-0.9232576969594275</v>
      </c>
      <c r="M240">
        <f t="shared" si="68"/>
        <v>-30.428438040259909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9.3577034888169699</v>
      </c>
      <c r="C241" s="9">
        <f t="shared" si="61"/>
        <v>1.332000000000001</v>
      </c>
      <c r="D241" s="9">
        <f t="shared" si="70"/>
        <v>14.28219484499793</v>
      </c>
      <c r="E241" s="9">
        <f t="shared" si="70"/>
        <v>2.431175147368895</v>
      </c>
      <c r="F241" s="9">
        <f t="shared" si="63"/>
        <v>3.9921853297157801</v>
      </c>
      <c r="G241" s="10">
        <f t="shared" si="71"/>
        <v>8.6666666666666607</v>
      </c>
      <c r="H241" s="5">
        <f t="shared" si="71"/>
        <v>7.5</v>
      </c>
      <c r="I241">
        <f t="shared" si="65"/>
        <v>22.576822609942699</v>
      </c>
      <c r="J241">
        <f t="shared" si="66"/>
        <v>10.47717131358846</v>
      </c>
      <c r="K241">
        <f t="shared" si="66"/>
        <v>-19.998544957734772</v>
      </c>
      <c r="L241">
        <f t="shared" si="67"/>
        <v>-0.92921190413903065</v>
      </c>
      <c r="M241">
        <f t="shared" si="68"/>
        <v>-30.400345118926758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9.4195026266339497</v>
      </c>
      <c r="C242" s="9">
        <f t="shared" si="61"/>
        <v>1.338000000000001</v>
      </c>
      <c r="D242" s="9">
        <f t="shared" si="70"/>
        <v>14.34399398281491</v>
      </c>
      <c r="E242" s="9">
        <f t="shared" si="70"/>
        <v>2.312654614111465</v>
      </c>
      <c r="F242" s="9">
        <f t="shared" si="63"/>
        <v>3.8930396295220921</v>
      </c>
      <c r="G242" s="10">
        <f t="shared" si="71"/>
        <v>8.6666666666666607</v>
      </c>
      <c r="H242" s="5">
        <f t="shared" si="71"/>
        <v>7.5</v>
      </c>
      <c r="I242">
        <f t="shared" si="65"/>
        <v>22.733327965812219</v>
      </c>
      <c r="J242">
        <f t="shared" si="66"/>
        <v>10.47168896335404</v>
      </c>
      <c r="K242">
        <f t="shared" si="66"/>
        <v>-20.177906993936439</v>
      </c>
      <c r="L242">
        <f t="shared" si="67"/>
        <v>-0.93516372137606762</v>
      </c>
      <c r="M242">
        <f t="shared" si="68"/>
        <v>-30.372032174173178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9.4812693149931668</v>
      </c>
      <c r="C243" s="9">
        <f t="shared" si="61"/>
        <v>1.344000000000001</v>
      </c>
      <c r="D243" s="9">
        <f t="shared" si="70"/>
        <v>14.405760671174129</v>
      </c>
      <c r="E243" s="9">
        <f t="shared" si="70"/>
        <v>2.1930763376272484</v>
      </c>
      <c r="F243" s="9">
        <f t="shared" si="63"/>
        <v>3.7929961069143507</v>
      </c>
      <c r="G243" s="10">
        <f t="shared" si="71"/>
        <v>8.6666666666666607</v>
      </c>
      <c r="H243" s="5">
        <f t="shared" si="71"/>
        <v>7.5</v>
      </c>
      <c r="I243">
        <f t="shared" si="65"/>
        <v>22.890005395156972</v>
      </c>
      <c r="J243">
        <f t="shared" si="66"/>
        <v>10.466171497397921</v>
      </c>
      <c r="K243">
        <f t="shared" si="66"/>
        <v>-20.357101983764061</v>
      </c>
      <c r="L243">
        <f t="shared" si="67"/>
        <v>-0.94111271462797497</v>
      </c>
      <c r="M243">
        <f t="shared" si="68"/>
        <v>-30.343499944209604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9.5430033467610187</v>
      </c>
      <c r="C244" s="9">
        <f t="shared" si="61"/>
        <v>1.350000000000001</v>
      </c>
      <c r="D244" s="9">
        <f t="shared" si="70"/>
        <v>14.467494702941979</v>
      </c>
      <c r="E244" s="9">
        <f t="shared" si="70"/>
        <v>2.0724413073065113</v>
      </c>
      <c r="F244" s="9">
        <f t="shared" si="63"/>
        <v>3.6920565988452827</v>
      </c>
      <c r="G244" s="10">
        <f t="shared" si="71"/>
        <v>8.6666666666666607</v>
      </c>
      <c r="H244" s="5">
        <f t="shared" si="71"/>
        <v>7.5</v>
      </c>
      <c r="I244">
        <f t="shared" si="65"/>
        <v>23.046846372063261</v>
      </c>
      <c r="J244">
        <f t="shared" si="66"/>
        <v>10.460618932381616</v>
      </c>
      <c r="K244">
        <f t="shared" si="66"/>
        <v>-20.536128633434899</v>
      </c>
      <c r="L244">
        <f t="shared" si="67"/>
        <v>-0.94705845902200081</v>
      </c>
      <c r="M244">
        <f t="shared" si="68"/>
        <v>-30.314749179032525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9.6047045149095887</v>
      </c>
      <c r="C245" s="9">
        <f t="shared" si="61"/>
        <v>1.356000000000001</v>
      </c>
      <c r="D245" s="9">
        <f t="shared" ref="D245:E260" si="72">D244+$C$7*(J244+J245)/2</f>
        <v>14.52919587109055</v>
      </c>
      <c r="E245" s="9">
        <f t="shared" si="72"/>
        <v>1.9507505201597843</v>
      </c>
      <c r="F245" s="9">
        <f t="shared" si="63"/>
        <v>3.5902229540309198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23.20384256649179</v>
      </c>
      <c r="J245">
        <f t="shared" si="66"/>
        <v>10.455031287473386</v>
      </c>
      <c r="K245">
        <f t="shared" si="66"/>
        <v>-20.714985653591192</v>
      </c>
      <c r="L245">
        <f t="shared" si="67"/>
        <v>-0.9530005386058773</v>
      </c>
      <c r="M245">
        <f t="shared" si="68"/>
        <v>-30.285780640126976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9.6663726125313083</v>
      </c>
      <c r="C246" s="9">
        <f t="shared" si="61"/>
        <v>1.362000000000001</v>
      </c>
      <c r="D246" s="9">
        <f t="shared" si="72"/>
        <v>14.590863968712268</v>
      </c>
      <c r="E246" s="9">
        <f t="shared" si="72"/>
        <v>1.8280049807915548</v>
      </c>
      <c r="F246" s="9">
        <f t="shared" si="63"/>
        <v>3.4874970329011132</v>
      </c>
      <c r="G246" s="10">
        <f t="shared" si="73"/>
        <v>8.6666666666666607</v>
      </c>
      <c r="H246" s="5">
        <f t="shared" si="73"/>
        <v>7.5</v>
      </c>
      <c r="I246">
        <f t="shared" si="65"/>
        <v>23.360985838567693</v>
      </c>
      <c r="J246">
        <f t="shared" si="66"/>
        <v>10.449408584295611</v>
      </c>
      <c r="K246">
        <f t="shared" si="66"/>
        <v>-20.89367175936794</v>
      </c>
      <c r="L246">
        <f t="shared" si="67"/>
        <v>-0.95893854610656437</v>
      </c>
      <c r="M246">
        <f t="shared" si="68"/>
        <v>-30.256595100179378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9.7280074328532571</v>
      </c>
      <c r="C247" s="9">
        <f t="shared" si="61"/>
        <v>1.368000000000001</v>
      </c>
      <c r="D247" s="9">
        <f t="shared" si="72"/>
        <v>14.652498789034217</v>
      </c>
      <c r="E247" s="9">
        <f t="shared" si="72"/>
        <v>1.7042057013735654</v>
      </c>
      <c r="F247" s="9">
        <f t="shared" si="63"/>
        <v>3.3838807075491131</v>
      </c>
      <c r="G247" s="10">
        <f t="shared" si="73"/>
        <v>8.6666666666666607</v>
      </c>
      <c r="H247" s="5">
        <f t="shared" si="73"/>
        <v>7.5</v>
      </c>
      <c r="I247">
        <f t="shared" si="65"/>
        <v>23.51826823305386</v>
      </c>
      <c r="J247">
        <f t="shared" si="66"/>
        <v>10.443750846873582</v>
      </c>
      <c r="K247">
        <f t="shared" si="66"/>
        <v>-21.072185670459</v>
      </c>
      <c r="L247">
        <f t="shared" si="67"/>
        <v>-0.96487208269681868</v>
      </c>
      <c r="M247">
        <f t="shared" si="68"/>
        <v>-30.22719334280017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9.7896087692512097</v>
      </c>
      <c r="C248" s="9">
        <f t="shared" si="61"/>
        <v>1.374000000000001</v>
      </c>
      <c r="D248" s="9">
        <f t="shared" si="72"/>
        <v>14.714100125432171</v>
      </c>
      <c r="E248" s="9">
        <f t="shared" si="72"/>
        <v>1.5793537016177259</v>
      </c>
      <c r="F248" s="9">
        <f t="shared" si="63"/>
        <v>3.2793758616802497</v>
      </c>
      <c r="G248" s="10">
        <f t="shared" si="73"/>
        <v>8.6666666666666607</v>
      </c>
      <c r="H248" s="5">
        <f t="shared" si="73"/>
        <v>7.5</v>
      </c>
      <c r="I248">
        <f t="shared" si="65"/>
        <v>23.675681974002057</v>
      </c>
      <c r="J248">
        <f t="shared" si="66"/>
        <v>10.438058101585671</v>
      </c>
      <c r="K248">
        <f t="shared" si="66"/>
        <v>-21.250526111181522</v>
      </c>
      <c r="L248">
        <f t="shared" si="67"/>
        <v>-0.9708007577693446</v>
      </c>
      <c r="M248">
        <f t="shared" si="68"/>
        <v>-30.19757616225586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9.8511764152633781</v>
      </c>
      <c r="C249" s="9">
        <f t="shared" si="61"/>
        <v>1.380000000000001</v>
      </c>
      <c r="D249" s="9">
        <f t="shared" si="72"/>
        <v>14.775667771444338</v>
      </c>
      <c r="E249" s="9">
        <f t="shared" si="72"/>
        <v>1.4534500087486508</v>
      </c>
      <c r="F249" s="9">
        <f t="shared" si="63"/>
        <v>3.1739843905597409</v>
      </c>
      <c r="G249" s="10">
        <f t="shared" si="73"/>
        <v>8.6666666666666607</v>
      </c>
      <c r="H249" s="5">
        <f t="shared" si="73"/>
        <v>7.5</v>
      </c>
      <c r="I249">
        <f t="shared" si="65"/>
        <v>23.833219459576309</v>
      </c>
      <c r="J249">
        <f t="shared" si="66"/>
        <v>10.432330377114832</v>
      </c>
      <c r="K249">
        <f t="shared" si="66"/>
        <v>-21.42869181053883</v>
      </c>
      <c r="L249">
        <f t="shared" si="67"/>
        <v>-0.97672418871829103</v>
      </c>
      <c r="M249">
        <f t="shared" si="68"/>
        <v>-30.167744363209938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9.9127101646038511</v>
      </c>
      <c r="C250" s="9">
        <f t="shared" si="61"/>
        <v>1.386000000000001</v>
      </c>
      <c r="D250" s="9">
        <f t="shared" si="72"/>
        <v>14.837201520784811</v>
      </c>
      <c r="E250" s="9">
        <f t="shared" si="72"/>
        <v>1.32649565747583</v>
      </c>
      <c r="F250" s="9">
        <f t="shared" si="63"/>
        <v>3.067708200959621</v>
      </c>
      <c r="G250" s="10">
        <f t="shared" si="73"/>
        <v>8.6666666666666607</v>
      </c>
      <c r="H250" s="5">
        <f t="shared" si="73"/>
        <v>7.5</v>
      </c>
      <c r="I250">
        <f t="shared" si="65"/>
        <v>23.990873257043212</v>
      </c>
      <c r="J250">
        <f t="shared" si="66"/>
        <v>10.426567704401394</v>
      </c>
      <c r="K250">
        <f t="shared" si="66"/>
        <v>-21.606681502281766</v>
      </c>
      <c r="L250">
        <f t="shared" si="67"/>
        <v>-0.98264200072786045</v>
      </c>
      <c r="M250">
        <f t="shared" si="68"/>
        <v>-30.137698760472322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9.9742098111757969</v>
      </c>
      <c r="C251" s="9">
        <f t="shared" si="61"/>
        <v>1.392000000000001</v>
      </c>
      <c r="D251" s="9">
        <f t="shared" si="72"/>
        <v>14.898701167356757</v>
      </c>
      <c r="E251" s="9">
        <f t="shared" si="72"/>
        <v>1.1984916899654416</v>
      </c>
      <c r="F251" s="9">
        <f t="shared" si="63"/>
        <v>2.9605492111048433</v>
      </c>
      <c r="G251" s="10">
        <f t="shared" si="73"/>
        <v>8.6666666666666607</v>
      </c>
      <c r="H251" s="5">
        <f t="shared" si="73"/>
        <v>7.5</v>
      </c>
      <c r="I251">
        <f t="shared" si="65"/>
        <v>24.148636097923937</v>
      </c>
      <c r="J251">
        <f t="shared" si="66"/>
        <v>10.420770116597101</v>
      </c>
      <c r="K251">
        <f t="shared" si="66"/>
        <v>-21.784493924968555</v>
      </c>
      <c r="L251">
        <f t="shared" si="67"/>
        <v>-0.98855382656780633</v>
      </c>
      <c r="M251">
        <f t="shared" si="68"/>
        <v>-30.107440178756857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10.035675149084369</v>
      </c>
      <c r="C252" s="9">
        <f t="shared" si="61"/>
        <v>1.398000000000001</v>
      </c>
      <c r="D252" s="9">
        <f t="shared" si="72"/>
        <v>14.960166505265329</v>
      </c>
      <c r="E252" s="9">
        <f t="shared" si="72"/>
        <v>1.0694391558118159</v>
      </c>
      <c r="F252" s="9">
        <f t="shared" si="63"/>
        <v>2.8525093506185781</v>
      </c>
      <c r="G252" s="10">
        <f t="shared" si="73"/>
        <v>8.6666666666666607</v>
      </c>
      <c r="H252" s="5">
        <f t="shared" si="73"/>
        <v>7.5</v>
      </c>
      <c r="I252">
        <f t="shared" si="65"/>
        <v>24.306500873302763</v>
      </c>
      <c r="J252">
        <f t="shared" si="66"/>
        <v>10.41493764902035</v>
      </c>
      <c r="K252">
        <f t="shared" si="66"/>
        <v>-21.96212782202322</v>
      </c>
      <c r="L252">
        <f t="shared" si="67"/>
        <v>-0.99445930639559121</v>
      </c>
      <c r="M252">
        <f t="shared" si="68"/>
        <v>-30.076969452446516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10.097105972649359</v>
      </c>
      <c r="C253" s="9">
        <f t="shared" si="61"/>
        <v>1.404000000000001</v>
      </c>
      <c r="D253" s="9">
        <f t="shared" si="72"/>
        <v>15.021597328830321</v>
      </c>
      <c r="E253" s="9">
        <f t="shared" si="72"/>
        <v>0.93933911200855913</v>
      </c>
      <c r="F253" s="9">
        <f t="shared" si="63"/>
        <v>2.7435905604666493</v>
      </c>
      <c r="G253" s="10">
        <f t="shared" si="73"/>
        <v>8.6666666666666607</v>
      </c>
      <c r="H253" s="5">
        <f t="shared" si="73"/>
        <v>7.5</v>
      </c>
      <c r="I253">
        <f t="shared" si="65"/>
        <v>24.464460629287242</v>
      </c>
      <c r="J253">
        <f t="shared" si="66"/>
        <v>10.409070339112617</v>
      </c>
      <c r="K253">
        <f t="shared" si="66"/>
        <v>-22.139581941792656</v>
      </c>
      <c r="L253">
        <f t="shared" si="67"/>
        <v>-1.0003580875650007</v>
      </c>
      <c r="M253">
        <f t="shared" si="68"/>
        <v>-30.046287425365939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10.158502076417612</v>
      </c>
      <c r="C254" s="9">
        <f t="shared" si="61"/>
        <v>1.410000000000001</v>
      </c>
      <c r="D254" s="9">
        <f t="shared" si="72"/>
        <v>15.082993432598572</v>
      </c>
      <c r="E254" s="9">
        <f t="shared" si="72"/>
        <v>0.80819262291934391</v>
      </c>
      <c r="F254" s="9">
        <f t="shared" si="63"/>
        <v>2.6337947929012477</v>
      </c>
      <c r="G254" s="10">
        <f t="shared" si="73"/>
        <v>8.6666666666666607</v>
      </c>
      <c r="H254" s="5">
        <f t="shared" si="73"/>
        <v>7.5</v>
      </c>
      <c r="I254">
        <f t="shared" si="65"/>
        <v>24.622508562615039</v>
      </c>
      <c r="J254">
        <f t="shared" si="66"/>
        <v>10.403168226395984</v>
      </c>
      <c r="K254">
        <f t="shared" si="66"/>
        <v>-22.316855037602316</v>
      </c>
      <c r="L254">
        <f t="shared" si="67"/>
        <v>-1.0062498244409896</v>
      </c>
      <c r="M254">
        <f t="shared" si="68"/>
        <v>-30.015394950560943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10.219863255175152</v>
      </c>
      <c r="C255" s="9">
        <f t="shared" si="61"/>
        <v>1.416000000000001</v>
      </c>
      <c r="D255" s="9">
        <f t="shared" si="72"/>
        <v>15.144354611356114</v>
      </c>
      <c r="E255" s="9">
        <f t="shared" si="72"/>
        <v>0.67600076024837574</v>
      </c>
      <c r="F255" s="9">
        <f t="shared" si="63"/>
        <v>2.5231240114038824</v>
      </c>
      <c r="G255" s="10">
        <f t="shared" si="73"/>
        <v>8.6666666666666607</v>
      </c>
      <c r="H255" s="5">
        <f t="shared" si="73"/>
        <v>7.5</v>
      </c>
      <c r="I255">
        <f t="shared" si="65"/>
        <v>24.780638016402747</v>
      </c>
      <c r="J255">
        <f t="shared" si="66"/>
        <v>10.397231352431781</v>
      </c>
      <c r="K255">
        <f t="shared" si="66"/>
        <v>-22.493945867810627</v>
      </c>
      <c r="L255">
        <f t="shared" si="67"/>
        <v>-1.0121341782205679</v>
      </c>
      <c r="M255">
        <f t="shared" si="68"/>
        <v>-29.984292890084671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10.281189303959128</v>
      </c>
      <c r="C256" s="9">
        <f t="shared" si="61"/>
        <v>1.422000000000001</v>
      </c>
      <c r="D256" s="9">
        <f t="shared" si="72"/>
        <v>15.205680660140089</v>
      </c>
      <c r="E256" s="9">
        <f t="shared" si="72"/>
        <v>0.54276460301054108</v>
      </c>
      <c r="F256" s="9">
        <f t="shared" si="63"/>
        <v>2.4115801906275065</v>
      </c>
      <c r="G256" s="10">
        <f t="shared" si="73"/>
        <v>8.6666666666666607</v>
      </c>
      <c r="H256" s="5">
        <f t="shared" si="73"/>
        <v>7.5</v>
      </c>
      <c r="I256">
        <f t="shared" si="65"/>
        <v>24.938842476032111</v>
      </c>
      <c r="J256">
        <f t="shared" si="66"/>
        <v>10.391259760780279</v>
      </c>
      <c r="K256">
        <f t="shared" si="66"/>
        <v>-22.670853195862126</v>
      </c>
      <c r="L256">
        <f t="shared" si="67"/>
        <v>-1.0180108167595201</v>
      </c>
      <c r="M256">
        <f t="shared" si="68"/>
        <v>-29.952982114790117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10.342480018069466</v>
      </c>
      <c r="C257" s="9">
        <f t="shared" si="61"/>
        <v>1.428000000000001</v>
      </c>
      <c r="D257" s="9">
        <f t="shared" si="72"/>
        <v>15.266971374250428</v>
      </c>
      <c r="E257" s="9">
        <f t="shared" si="72"/>
        <v>0.40848523750124666</v>
      </c>
      <c r="F257" s="9">
        <f t="shared" si="63"/>
        <v>2.2991653163379935</v>
      </c>
      <c r="G257" s="10">
        <f t="shared" si="73"/>
        <v>8.6666666666666607</v>
      </c>
      <c r="H257" s="5">
        <f t="shared" si="73"/>
        <v>7.5</v>
      </c>
      <c r="I257">
        <f t="shared" si="65"/>
        <v>25.097115565169066</v>
      </c>
      <c r="J257">
        <f t="shared" si="66"/>
        <v>10.385253496961399</v>
      </c>
      <c r="K257">
        <f t="shared" si="66"/>
        <v>-22.847575790339388</v>
      </c>
      <c r="L257">
        <f t="shared" si="67"/>
        <v>-1.0238794144047656</v>
      </c>
      <c r="M257">
        <f t="shared" si="68"/>
        <v>-29.921463504128642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10.403735193080333</v>
      </c>
      <c r="C258" s="9">
        <f t="shared" si="61"/>
        <v>1.4340000000000011</v>
      </c>
      <c r="D258" s="9">
        <f t="shared" si="72"/>
        <v>15.328226549261293</v>
      </c>
      <c r="E258" s="9">
        <f t="shared" si="72"/>
        <v>0.27316375726595493</v>
      </c>
      <c r="F258" s="9">
        <f t="shared" si="63"/>
        <v>2.1858813853548638</v>
      </c>
      <c r="G258" s="10">
        <f t="shared" si="73"/>
        <v>8.6666666666666607</v>
      </c>
      <c r="H258" s="5">
        <f t="shared" si="73"/>
        <v>7.5</v>
      </c>
      <c r="I258">
        <f t="shared" si="65"/>
        <v>25.255451041911378</v>
      </c>
      <c r="J258">
        <f t="shared" si="66"/>
        <v>10.379212608416411</v>
      </c>
      <c r="K258">
        <f t="shared" si="66"/>
        <v>-23.024112425013747</v>
      </c>
      <c r="L258">
        <f t="shared" si="67"/>
        <v>-1.0297396518321746</v>
      </c>
      <c r="M258">
        <f t="shared" si="68"/>
        <v>-29.88973794595428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10.464954624851348</v>
      </c>
      <c r="C259" s="9">
        <f t="shared" si="61"/>
        <v>1.4400000000000011</v>
      </c>
      <c r="D259" s="9">
        <f t="shared" si="72"/>
        <v>15.38944598103231</v>
      </c>
      <c r="E259" s="9">
        <f t="shared" si="72"/>
        <v>0.1368012630694245</v>
      </c>
      <c r="F259" s="9">
        <f t="shared" si="63"/>
        <v>2.0717304054913184</v>
      </c>
      <c r="G259" s="10">
        <f t="shared" si="73"/>
        <v>8.6666666666666607</v>
      </c>
      <c r="H259" s="5">
        <f t="shared" si="73"/>
        <v>7.5</v>
      </c>
      <c r="I259">
        <f t="shared" si="65"/>
        <v>25.413842795060532</v>
      </c>
      <c r="J259">
        <f t="shared" si="66"/>
        <v>10.373137144470601</v>
      </c>
      <c r="K259">
        <f t="shared" si="66"/>
        <v>-23.200461878894878</v>
      </c>
      <c r="L259">
        <f t="shared" si="67"/>
        <v>-1.0355912158896556</v>
      </c>
      <c r="M259">
        <f t="shared" si="68"/>
        <v>-29.857806336333507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10.526138109538614</v>
      </c>
      <c r="C260" s="9">
        <f t="shared" si="61"/>
        <v>1.4460000000000011</v>
      </c>
      <c r="D260" s="9">
        <f t="shared" si="72"/>
        <v>15.450629465719574</v>
      </c>
      <c r="E260" s="9">
        <f t="shared" si="72"/>
        <v>-6.0113713533913038E-4</v>
      </c>
      <c r="F260" s="9">
        <f t="shared" si="63"/>
        <v>1.9567143954935799</v>
      </c>
      <c r="G260" s="10">
        <f t="shared" si="73"/>
        <v>8.6666666666666607</v>
      </c>
      <c r="H260" s="5">
        <f t="shared" si="73"/>
        <v>7.5</v>
      </c>
      <c r="I260">
        <f t="shared" si="65"/>
        <v>25.572284840513827</v>
      </c>
      <c r="J260">
        <f t="shared" si="66"/>
        <v>10.367027156296851</v>
      </c>
      <c r="K260">
        <f t="shared" si="66"/>
        <v>-23.376622936279244</v>
      </c>
      <c r="L260">
        <f t="shared" si="67"/>
        <v>-1.0414337994453373</v>
      </c>
      <c r="M260">
        <f t="shared" si="68"/>
        <v>-29.825669579360248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10.587285443605484</v>
      </c>
      <c r="C261" s="9">
        <f t="shared" si="61"/>
        <v>1.4520000000000011</v>
      </c>
      <c r="D261" s="9">
        <f t="shared" ref="D261:E276" si="74">D260+$C$7*(J260+J261)/2</f>
        <v>15.511776799786446</v>
      </c>
      <c r="E261" s="9">
        <f t="shared" si="74"/>
        <v>-0.13904232823841542</v>
      </c>
      <c r="F261" s="9">
        <f t="shared" si="63"/>
        <v>1.8408353849795871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25.730771317772685</v>
      </c>
      <c r="J261">
        <f t="shared" si="66"/>
        <v>10.360882696880124</v>
      </c>
      <c r="K261">
        <f t="shared" si="66"/>
        <v>-23.55259438679747</v>
      </c>
      <c r="L261">
        <f t="shared" si="67"/>
        <v>-1.0472671012406722</v>
      </c>
      <c r="M261">
        <f t="shared" si="68"/>
        <v>-29.793328586975885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10.64839642383318</v>
      </c>
      <c r="C262" s="9">
        <f t="shared" si="61"/>
        <v>1.4580000000000011</v>
      </c>
      <c r="D262" s="9">
        <f t="shared" si="74"/>
        <v>15.572887780014142</v>
      </c>
      <c r="E262" s="9">
        <f t="shared" si="74"/>
        <v>-0.27852118800457681</v>
      </c>
      <c r="F262" s="9">
        <f t="shared" si="63"/>
        <v>1.7240954143770137</v>
      </c>
      <c r="G262" s="10">
        <f t="shared" si="75"/>
        <v>8.6666666666666607</v>
      </c>
      <c r="H262" s="5">
        <f t="shared" si="75"/>
        <v>7.5</v>
      </c>
      <c r="I262">
        <f t="shared" si="65"/>
        <v>25.889296486563314</v>
      </c>
      <c r="J262">
        <f t="shared" si="66"/>
        <v>10.354703820982804</v>
      </c>
      <c r="K262">
        <f t="shared" si="66"/>
        <v>-23.728375025460629</v>
      </c>
      <c r="L262">
        <f t="shared" si="67"/>
        <v>-1.0530908257482992</v>
      </c>
      <c r="M262">
        <f t="shared" si="68"/>
        <v>-29.760784278793988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10.709470847331158</v>
      </c>
      <c r="C263" s="9">
        <f t="shared" si="61"/>
        <v>1.4640000000000011</v>
      </c>
      <c r="D263" s="9">
        <f t="shared" si="74"/>
        <v>15.633962203512118</v>
      </c>
      <c r="E263" s="9">
        <f t="shared" si="74"/>
        <v>-0.41903658710516689</v>
      </c>
      <c r="F263" s="9">
        <f t="shared" si="63"/>
        <v>1.6064965348606668</v>
      </c>
      <c r="G263" s="10">
        <f t="shared" si="75"/>
        <v>8.6666666666666607</v>
      </c>
      <c r="H263" s="5">
        <f t="shared" si="75"/>
        <v>7.5</v>
      </c>
      <c r="I263">
        <f t="shared" si="65"/>
        <v>26.047854723565912</v>
      </c>
      <c r="J263">
        <f t="shared" si="66"/>
        <v>10.348490585110889</v>
      </c>
      <c r="K263">
        <f t="shared" si="66"/>
        <v>-23.903963652705514</v>
      </c>
      <c r="L263">
        <f t="shared" si="67"/>
        <v>-1.0589046830344973</v>
      </c>
      <c r="M263">
        <f t="shared" si="68"/>
        <v>-29.72803758192963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10.770508511547302</v>
      </c>
      <c r="C264" s="9">
        <f t="shared" si="61"/>
        <v>1.4700000000000011</v>
      </c>
      <c r="D264" s="9">
        <f t="shared" si="74"/>
        <v>15.694999867728264</v>
      </c>
      <c r="E264" s="9">
        <f t="shared" si="74"/>
        <v>-0.56058738915024287</v>
      </c>
      <c r="F264" s="9">
        <f t="shared" si="63"/>
        <v>1.488040808289262</v>
      </c>
      <c r="G264" s="10">
        <f t="shared" si="75"/>
        <v>8.6666666666666607</v>
      </c>
      <c r="H264" s="5">
        <f t="shared" si="75"/>
        <v>7.5</v>
      </c>
      <c r="I264">
        <f t="shared" si="65"/>
        <v>26.206440519248922</v>
      </c>
      <c r="J264">
        <f t="shared" si="66"/>
        <v>10.342243047480986</v>
      </c>
      <c r="K264">
        <f t="shared" si="66"/>
        <v>-24.079359074438898</v>
      </c>
      <c r="L264">
        <f t="shared" si="67"/>
        <v>-1.0647083886260833</v>
      </c>
      <c r="M264">
        <f t="shared" si="68"/>
        <v>-29.695089430832986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10.831509214277936</v>
      </c>
      <c r="C265" s="9">
        <f t="shared" si="61"/>
        <v>1.4760000000000011</v>
      </c>
      <c r="D265" s="9">
        <f t="shared" si="74"/>
        <v>15.756000570458898</v>
      </c>
      <c r="E265" s="9">
        <f t="shared" si="74"/>
        <v>-0.70317245072097601</v>
      </c>
      <c r="F265" s="9">
        <f t="shared" si="63"/>
        <v>1.3687303071415853</v>
      </c>
      <c r="G265" s="10">
        <f t="shared" si="75"/>
        <v>8.6666666666666607</v>
      </c>
      <c r="H265" s="5">
        <f t="shared" si="75"/>
        <v>7.5</v>
      </c>
      <c r="I265">
        <f t="shared" si="65"/>
        <v>26.365048474804677</v>
      </c>
      <c r="J265">
        <f t="shared" si="66"/>
        <v>10.335961267988091</v>
      </c>
      <c r="K265">
        <f t="shared" si="66"/>
        <v>-24.254560102080813</v>
      </c>
      <c r="L265">
        <f t="shared" si="67"/>
        <v>-1.0705016633815918</v>
      </c>
      <c r="M265">
        <f t="shared" si="68"/>
        <v>-29.661940767127088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10.892472753677616</v>
      </c>
      <c r="C266" s="9">
        <f t="shared" si="61"/>
        <v>1.4820000000000011</v>
      </c>
      <c r="D266" s="9">
        <f t="shared" si="74"/>
        <v>15.816964109858576</v>
      </c>
      <c r="E266" s="9">
        <f t="shared" si="74"/>
        <v>-0.84679062140230466</v>
      </c>
      <c r="F266" s="9">
        <f t="shared" si="63"/>
        <v>1.2485671144520607</v>
      </c>
      <c r="G266" s="10">
        <f t="shared" si="75"/>
        <v>8.6666666666666607</v>
      </c>
      <c r="H266" s="5">
        <f t="shared" si="75"/>
        <v>7.5</v>
      </c>
      <c r="I266">
        <f t="shared" si="65"/>
        <v>26.523673299183127</v>
      </c>
      <c r="J266">
        <f t="shared" si="66"/>
        <v>10.32964530817414</v>
      </c>
      <c r="K266">
        <f t="shared" si="66"/>
        <v>-24.429565552606864</v>
      </c>
      <c r="L266">
        <f t="shared" si="67"/>
        <v>-1.0762842333666007</v>
      </c>
      <c r="M266">
        <f t="shared" si="68"/>
        <v>-29.628592539449532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10.953398928268761</v>
      </c>
      <c r="C267" s="9">
        <f t="shared" si="61"/>
        <v>1.4880000000000011</v>
      </c>
      <c r="D267" s="9">
        <f t="shared" si="74"/>
        <v>15.877890284449721</v>
      </c>
      <c r="E267" s="9">
        <f t="shared" si="74"/>
        <v>-0.99144074381583425</v>
      </c>
      <c r="F267" s="9">
        <f t="shared" si="63"/>
        <v>1.1275533237457322</v>
      </c>
      <c r="G267" s="10">
        <f t="shared" si="75"/>
        <v>8.6666666666666607</v>
      </c>
      <c r="H267" s="5">
        <f t="shared" si="75"/>
        <v>7.5</v>
      </c>
      <c r="I267">
        <f t="shared" si="65"/>
        <v>26.682309806220303</v>
      </c>
      <c r="J267">
        <f t="shared" si="66"/>
        <v>10.323295231197276</v>
      </c>
      <c r="K267">
        <f t="shared" si="66"/>
        <v>-24.604374248589615</v>
      </c>
      <c r="L267">
        <f t="shared" si="67"/>
        <v>-1.0820558297330529</v>
      </c>
      <c r="M267">
        <f t="shared" si="68"/>
        <v>-29.595045703297931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11.014287536951109</v>
      </c>
      <c r="C268" s="9">
        <f t="shared" si="61"/>
        <v>1.4940000000000011</v>
      </c>
      <c r="D268" s="9">
        <f t="shared" si="74"/>
        <v>15.938778893132069</v>
      </c>
      <c r="E268" s="9">
        <f t="shared" si="74"/>
        <v>-1.1371216536529789</v>
      </c>
      <c r="F268" s="9">
        <f t="shared" si="63"/>
        <v>1.0056910389727056</v>
      </c>
      <c r="G268" s="10">
        <f t="shared" si="75"/>
        <v>8.6666666666666607</v>
      </c>
      <c r="H268" s="5">
        <f t="shared" si="75"/>
        <v>7.5</v>
      </c>
      <c r="I268">
        <f t="shared" si="65"/>
        <v>26.840952911858377</v>
      </c>
      <c r="J268">
        <f t="shared" si="66"/>
        <v>10.316911101801852</v>
      </c>
      <c r="K268">
        <f t="shared" si="66"/>
        <v>-24.778985018239073</v>
      </c>
      <c r="L268">
        <f t="shared" si="67"/>
        <v>-1.0878161886024424</v>
      </c>
      <c r="M268">
        <f t="shared" si="68"/>
        <v>-29.561301220878974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11.075138379010976</v>
      </c>
      <c r="C269" s="9">
        <f t="shared" si="61"/>
        <v>1.5000000000000011</v>
      </c>
      <c r="D269" s="9">
        <f t="shared" si="74"/>
        <v>15.999629735191936</v>
      </c>
      <c r="E269" s="9">
        <f t="shared" si="74"/>
        <v>-1.2838321797083387</v>
      </c>
      <c r="F269" s="9">
        <f t="shared" si="63"/>
        <v>0.88298237444198957</v>
      </c>
      <c r="G269" s="10">
        <f t="shared" si="75"/>
        <v>8.6666666666666607</v>
      </c>
      <c r="H269" s="5">
        <f t="shared" si="75"/>
        <v>7.5</v>
      </c>
      <c r="I269">
        <f t="shared" si="65"/>
        <v>26.999597631454161</v>
      </c>
      <c r="J269">
        <f t="shared" si="66"/>
        <v>10.310492986289097</v>
      </c>
      <c r="K269">
        <f t="shared" si="66"/>
        <v>-24.953396695442258</v>
      </c>
      <c r="L269">
        <f t="shared" si="67"/>
        <v>-1.0935650509527293</v>
      </c>
      <c r="M269">
        <f t="shared" si="68"/>
        <v>-29.527360060960927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11.135951254130369</v>
      </c>
      <c r="C270" s="9">
        <f t="shared" si="61"/>
        <v>1.5060000000000011</v>
      </c>
      <c r="D270" s="9">
        <f t="shared" si="74"/>
        <v>16.06044261031133</v>
      </c>
      <c r="E270" s="9">
        <f t="shared" si="74"/>
        <v>-1.4315711439133092</v>
      </c>
      <c r="F270" s="9">
        <f t="shared" si="63"/>
        <v>0.75942945475485057</v>
      </c>
      <c r="G270" s="10">
        <f t="shared" si="75"/>
        <v>8.6666666666666607</v>
      </c>
      <c r="H270" s="5">
        <f t="shared" si="75"/>
        <v>7.5</v>
      </c>
      <c r="I270">
        <f t="shared" si="65"/>
        <v>27.158239077173164</v>
      </c>
      <c r="J270">
        <f t="shared" si="66"/>
        <v>10.304040952488476</v>
      </c>
      <c r="K270">
        <f t="shared" si="66"/>
        <v>-25.127608119801927</v>
      </c>
      <c r="L270">
        <f t="shared" si="67"/>
        <v>-1.0993021625088553</v>
      </c>
      <c r="M270">
        <f t="shared" si="68"/>
        <v>-29.4932231987294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11.196725962395913</v>
      </c>
      <c r="C271" s="9">
        <f t="shared" si="61"/>
        <v>1.5120000000000011</v>
      </c>
      <c r="D271" s="9">
        <f t="shared" si="74"/>
        <v>16.121217318576875</v>
      </c>
      <c r="E271" s="9">
        <f t="shared" si="74"/>
        <v>-1.5803373613699145</v>
      </c>
      <c r="F271" s="9">
        <f t="shared" si="63"/>
        <v>0.63503441473759548</v>
      </c>
      <c r="G271" s="10">
        <f t="shared" si="75"/>
        <v>8.6666666666666607</v>
      </c>
      <c r="H271" s="5">
        <f t="shared" si="75"/>
        <v>7.5</v>
      </c>
      <c r="I271">
        <f t="shared" si="65"/>
        <v>27.316872455466196</v>
      </c>
      <c r="J271">
        <f t="shared" si="66"/>
        <v>10.297555069729674</v>
      </c>
      <c r="K271">
        <f t="shared" si="66"/>
        <v>-25.301618136674431</v>
      </c>
      <c r="L271">
        <f t="shared" si="67"/>
        <v>-1.1050272736367397</v>
      </c>
      <c r="M271">
        <f t="shared" si="68"/>
        <v>-29.458891615646277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11.257462304307619</v>
      </c>
      <c r="C272" s="9">
        <f t="shared" si="61"/>
        <v>1.5180000000000011</v>
      </c>
      <c r="D272" s="9">
        <f t="shared" si="74"/>
        <v>16.181953660488581</v>
      </c>
      <c r="E272" s="9">
        <f t="shared" si="74"/>
        <v>-1.7301296403848641</v>
      </c>
      <c r="F272" s="9">
        <f t="shared" si="63"/>
        <v>0.50979939937385677</v>
      </c>
      <c r="G272" s="10">
        <f t="shared" si="75"/>
        <v>8.6666666666666607</v>
      </c>
      <c r="H272" s="5">
        <f t="shared" si="75"/>
        <v>7.5</v>
      </c>
      <c r="I272">
        <f t="shared" si="65"/>
        <v>27.475493064625887</v>
      </c>
      <c r="J272">
        <f t="shared" si="66"/>
        <v>10.291035408815217</v>
      </c>
      <c r="K272">
        <f t="shared" si="66"/>
        <v>-25.475425597206744</v>
      </c>
      <c r="L272">
        <f t="shared" si="67"/>
        <v>-1.1107401392406309</v>
      </c>
      <c r="M272">
        <f t="shared" si="68"/>
        <v>-29.424366299311618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11.318160080787507</v>
      </c>
      <c r="C273" s="9">
        <f t="shared" si="61"/>
        <v>1.5240000000000011</v>
      </c>
      <c r="D273" s="9">
        <f t="shared" si="74"/>
        <v>16.242651436968469</v>
      </c>
      <c r="E273" s="9">
        <f t="shared" si="74"/>
        <v>-1.8809467825038233</v>
      </c>
      <c r="F273" s="9">
        <f t="shared" si="63"/>
        <v>0.38372656373635561</v>
      </c>
      <c r="G273" s="10">
        <f t="shared" si="75"/>
        <v>8.6666666666666607</v>
      </c>
      <c r="H273" s="5">
        <f t="shared" si="75"/>
        <v>7.5</v>
      </c>
      <c r="I273">
        <f t="shared" si="65"/>
        <v>27.634096292420249</v>
      </c>
      <c r="J273">
        <f t="shared" si="66"/>
        <v>10.284482041993698</v>
      </c>
      <c r="K273">
        <f t="shared" si="66"/>
        <v>-25.649029358372683</v>
      </c>
      <c r="L273">
        <f t="shared" si="67"/>
        <v>-1.1164405186636999</v>
      </c>
      <c r="M273">
        <f t="shared" si="68"/>
        <v>-29.389648243328459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11.378819093188042</v>
      </c>
      <c r="C274" s="9">
        <f t="shared" si="61"/>
        <v>1.5300000000000011</v>
      </c>
      <c r="D274" s="9">
        <f t="shared" si="74"/>
        <v>16.303310449369004</v>
      </c>
      <c r="E274" s="9">
        <f t="shared" si="74"/>
        <v>-2.0327875825458972</v>
      </c>
      <c r="F274" s="9">
        <f t="shared" si="63"/>
        <v>0.25681807291824921</v>
      </c>
      <c r="G274" s="10">
        <f t="shared" si="75"/>
        <v>8.6666666666666607</v>
      </c>
      <c r="H274" s="5">
        <f t="shared" si="75"/>
        <v>7.5</v>
      </c>
      <c r="I274">
        <f t="shared" si="65"/>
        <v>27.792677613800848</v>
      </c>
      <c r="J274">
        <f t="shared" si="66"/>
        <v>10.277895042933583</v>
      </c>
      <c r="K274">
        <f t="shared" si="66"/>
        <v>-25.822428283008321</v>
      </c>
      <c r="L274">
        <f t="shared" si="67"/>
        <v>-1.1221281755917669</v>
      </c>
      <c r="M274">
        <f t="shared" si="68"/>
        <v>-29.354738447170323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11.439439143300454</v>
      </c>
      <c r="C275" s="9">
        <f t="shared" si="61"/>
        <v>1.5360000000000011</v>
      </c>
      <c r="D275" s="9">
        <f t="shared" si="74"/>
        <v>16.363930499481416</v>
      </c>
      <c r="E275" s="9">
        <f t="shared" si="74"/>
        <v>-2.1856508286383192</v>
      </c>
      <c r="F275" s="9">
        <f t="shared" si="63"/>
        <v>0.12907610196386354</v>
      </c>
      <c r="G275" s="10">
        <f t="shared" si="75"/>
        <v>8.6666666666666607</v>
      </c>
      <c r="H275" s="5">
        <f t="shared" si="75"/>
        <v>7.5</v>
      </c>
      <c r="I275">
        <f t="shared" si="65"/>
        <v>27.95123258868292</v>
      </c>
      <c r="J275">
        <f t="shared" si="66"/>
        <v>10.271274486697591</v>
      </c>
      <c r="K275">
        <f t="shared" si="66"/>
        <v>-25.995621239846628</v>
      </c>
      <c r="L275">
        <f t="shared" si="67"/>
        <v>-1.1278028779600469</v>
      </c>
      <c r="M275">
        <f t="shared" si="68"/>
        <v>-29.319637916051388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11.50002003336288</v>
      </c>
      <c r="C276" s="9">
        <f t="shared" si="61"/>
        <v>1.5420000000000011</v>
      </c>
      <c r="D276" s="9">
        <f t="shared" si="74"/>
        <v>16.424511389543841</v>
      </c>
      <c r="E276" s="9">
        <f t="shared" si="74"/>
        <v>-2.3395353022513432</v>
      </c>
      <c r="F276" s="9">
        <f t="shared" si="63"/>
        <v>5.028357990708443E-4</v>
      </c>
      <c r="G276" s="10">
        <f t="shared" si="75"/>
        <v>8.6666666666666607</v>
      </c>
      <c r="H276" s="5">
        <f t="shared" si="75"/>
        <v>7.5</v>
      </c>
      <c r="I276">
        <f t="shared" si="65"/>
        <v>28.109756859795112</v>
      </c>
      <c r="J276">
        <f t="shared" si="66"/>
        <v>10.264620449717626</v>
      </c>
      <c r="K276">
        <f t="shared" si="66"/>
        <v>-26.168607103551331</v>
      </c>
      <c r="L276">
        <f t="shared" si="67"/>
        <v>-1.1334643978628152</v>
      </c>
      <c r="M276">
        <f t="shared" si="68"/>
        <v>-29.284347660799153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11.560561566068369</v>
      </c>
      <c r="C277" s="9">
        <f t="shared" ref="C277:C289" si="80">C276+_dt</f>
        <v>1.5480000000000012</v>
      </c>
      <c r="D277" s="9">
        <f t="shared" ref="D277:E289" si="81">D276+$C$7*(J276+J277)/2</f>
        <v>16.485052922249331</v>
      </c>
      <c r="E277" s="9">
        <f t="shared" si="81"/>
        <v>-2.4944397782333323</v>
      </c>
      <c r="F277" s="9">
        <f t="shared" ref="F277:F289" si="82">$O$1*D277^2+$O$2*D277+$O$3</f>
        <v>-0.12889953083881966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28.268246150596465</v>
      </c>
      <c r="J277">
        <f t="shared" ref="J277:K289" si="85">J276+L276*$C$7</f>
        <v>10.257933009770236</v>
      </c>
      <c r="K277">
        <f t="shared" si="85"/>
        <v>-26.341384754750045</v>
      </c>
      <c r="L277">
        <f t="shared" ref="L277:L289" si="86">-$C$15*I277*J277</f>
        <v>-1.1391125114658915</v>
      </c>
      <c r="M277">
        <f t="shared" ref="M277:M289" si="87">-$C$6-$C$15*I277*K277</f>
        <v>-29.24886869772951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11.621063544572753</v>
      </c>
      <c r="C278" s="9">
        <f t="shared" si="80"/>
        <v>1.5540000000000012</v>
      </c>
      <c r="D278" s="9">
        <f t="shared" si="81"/>
        <v>16.545554900753714</v>
      </c>
      <c r="E278" s="9">
        <f t="shared" si="81"/>
        <v>-2.6503630248460417</v>
      </c>
      <c r="F278" s="9">
        <f t="shared" si="82"/>
        <v>-0.25912879347165063</v>
      </c>
      <c r="G278" s="10">
        <f t="shared" si="83"/>
        <v>8.6666666666666607</v>
      </c>
      <c r="H278" s="5">
        <f t="shared" si="83"/>
        <v>7.5</v>
      </c>
      <c r="I278">
        <f t="shared" si="84"/>
        <v>28.426696263258311</v>
      </c>
      <c r="J278">
        <f t="shared" si="85"/>
        <v>10.251212245952587</v>
      </c>
      <c r="K278">
        <f t="shared" si="85"/>
        <v>-26.513953080066649</v>
      </c>
      <c r="L278">
        <f t="shared" si="86"/>
        <v>-1.1447469989218411</v>
      </c>
      <c r="M278">
        <f t="shared" si="87"/>
        <v>-29.213202048524128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11.681525772502358</v>
      </c>
      <c r="C279" s="9">
        <f t="shared" si="80"/>
        <v>1.5600000000000012</v>
      </c>
      <c r="D279" s="9">
        <f t="shared" si="81"/>
        <v>16.60601712868332</v>
      </c>
      <c r="E279" s="9">
        <f t="shared" si="81"/>
        <v>-2.8073038038000897</v>
      </c>
      <c r="F279" s="9">
        <f t="shared" si="82"/>
        <v>-0.39018273795138203</v>
      </c>
      <c r="G279" s="10">
        <f t="shared" si="83"/>
        <v>8.6666666666666607</v>
      </c>
      <c r="H279" s="5">
        <f t="shared" si="83"/>
        <v>7.5</v>
      </c>
      <c r="I279">
        <f t="shared" si="84"/>
        <v>28.58510307670899</v>
      </c>
      <c r="J279">
        <f t="shared" si="85"/>
        <v>10.244458238658948</v>
      </c>
      <c r="K279">
        <f t="shared" si="85"/>
        <v>-26.686310972152942</v>
      </c>
      <c r="L279">
        <f t="shared" si="86"/>
        <v>-1.1503676442878044</v>
      </c>
      <c r="M279">
        <f t="shared" si="87"/>
        <v>-29.177348740110045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11.741948053961597</v>
      </c>
      <c r="C280" s="9">
        <f t="shared" si="80"/>
        <v>1.5660000000000012</v>
      </c>
      <c r="D280" s="9">
        <f t="shared" si="81"/>
        <v>16.666439410142559</v>
      </c>
      <c r="E280" s="9">
        <f t="shared" si="81"/>
        <v>-2.9652608702906136</v>
      </c>
      <c r="F280" s="9">
        <f t="shared" si="82"/>
        <v>-0.52205914053155755</v>
      </c>
      <c r="G280" s="10">
        <f t="shared" si="83"/>
        <v>8.6666666666666607</v>
      </c>
      <c r="H280" s="5">
        <f t="shared" si="83"/>
        <v>7.5</v>
      </c>
      <c r="I280">
        <f t="shared" si="84"/>
        <v>28.743462544739209</v>
      </c>
      <c r="J280">
        <f t="shared" si="85"/>
        <v>10.237671069557651</v>
      </c>
      <c r="K280">
        <f t="shared" si="85"/>
        <v>-26.858457329719592</v>
      </c>
      <c r="L280">
        <f t="shared" si="86"/>
        <v>-1.1559742354458622</v>
      </c>
      <c r="M280">
        <f t="shared" si="87"/>
        <v>-29.141309804541372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11.802330193540421</v>
      </c>
      <c r="C281" s="9">
        <f t="shared" si="80"/>
        <v>1.5720000000000012</v>
      </c>
      <c r="D281" s="9">
        <f t="shared" si="81"/>
        <v>16.726821549721382</v>
      </c>
      <c r="E281" s="9">
        <f t="shared" si="81"/>
        <v>-3.1242329730331071</v>
      </c>
      <c r="F281" s="9">
        <f t="shared" si="82"/>
        <v>-0.65475576793909074</v>
      </c>
      <c r="G281" s="10">
        <f t="shared" si="83"/>
        <v>8.6666666666666607</v>
      </c>
      <c r="H281" s="5">
        <f t="shared" si="83"/>
        <v>7.5</v>
      </c>
      <c r="I281">
        <f t="shared" si="84"/>
        <v>28.901770694166029</v>
      </c>
      <c r="J281">
        <f t="shared" si="85"/>
        <v>10.23085082156852</v>
      </c>
      <c r="K281">
        <f t="shared" si="85"/>
        <v>-27.030391057566387</v>
      </c>
      <c r="L281">
        <f t="shared" si="86"/>
        <v>-1.1615665640258479</v>
      </c>
      <c r="M281">
        <f t="shared" si="87"/>
        <v>-29.105086278883036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11.862671996321627</v>
      </c>
      <c r="C282" s="9">
        <f t="shared" si="80"/>
        <v>1.5780000000000012</v>
      </c>
      <c r="D282" s="9">
        <f t="shared" si="81"/>
        <v>16.787163352502589</v>
      </c>
      <c r="E282" s="9">
        <f t="shared" si="81"/>
        <v>-3.2842188542994326</v>
      </c>
      <c r="F282" s="9">
        <f t="shared" si="82"/>
        <v>-0.78827037744652007</v>
      </c>
      <c r="G282" s="10">
        <f t="shared" si="83"/>
        <v>8.6666666666666607</v>
      </c>
      <c r="H282" s="5">
        <f t="shared" si="83"/>
        <v>7.5</v>
      </c>
      <c r="I282">
        <f t="shared" si="84"/>
        <v>29.060023623053471</v>
      </c>
      <c r="J282">
        <f t="shared" si="85"/>
        <v>10.223997578840768</v>
      </c>
      <c r="K282">
        <f t="shared" si="85"/>
        <v>-27.202111066611796</v>
      </c>
      <c r="L282">
        <f t="shared" si="86"/>
        <v>-1.1671444253305241</v>
      </c>
      <c r="M282">
        <f t="shared" si="87"/>
        <v>-29.068679205096458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11.922973267888064</v>
      </c>
      <c r="C283" s="9">
        <f t="shared" si="80"/>
        <v>1.5840000000000012</v>
      </c>
      <c r="D283" s="9">
        <f t="shared" si="81"/>
        <v>16.847464624069026</v>
      </c>
      <c r="E283" s="9">
        <f t="shared" si="81"/>
        <v>-3.4452172499540068</v>
      </c>
      <c r="F283" s="9">
        <f t="shared" si="82"/>
        <v>-0.92260071694466905</v>
      </c>
      <c r="G283" s="10">
        <f t="shared" si="83"/>
        <v>8.6666666666666607</v>
      </c>
      <c r="H283" s="5">
        <f t="shared" si="83"/>
        <v>7.5</v>
      </c>
      <c r="I283">
        <f t="shared" si="84"/>
        <v>29.218217498987915</v>
      </c>
      <c r="J283">
        <f t="shared" si="85"/>
        <v>10.217111426731318</v>
      </c>
      <c r="K283">
        <f t="shared" si="85"/>
        <v>-27.373616273921865</v>
      </c>
      <c r="L283">
        <f t="shared" si="86"/>
        <v>-1.172707618263042</v>
      </c>
      <c r="M283">
        <f t="shared" si="87"/>
        <v>-29.032089629927107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11.983233814329683</v>
      </c>
      <c r="C284" s="9">
        <f t="shared" si="80"/>
        <v>1.5900000000000012</v>
      </c>
      <c r="D284" s="9">
        <f t="shared" si="81"/>
        <v>16.907725170510645</v>
      </c>
      <c r="E284" s="9">
        <f t="shared" si="81"/>
        <v>-3.6072268894901547</v>
      </c>
      <c r="F284" s="9">
        <f t="shared" si="82"/>
        <v>-1.0577445250156261</v>
      </c>
      <c r="G284" s="10">
        <f t="shared" si="83"/>
        <v>8.6666666666666607</v>
      </c>
      <c r="H284" s="5">
        <f t="shared" si="83"/>
        <v>7.5</v>
      </c>
      <c r="I284">
        <f t="shared" si="84"/>
        <v>29.376348557406338</v>
      </c>
      <c r="J284">
        <f t="shared" si="85"/>
        <v>10.210192451783566</v>
      </c>
      <c r="K284">
        <f t="shared" si="85"/>
        <v>-27.544905602738435</v>
      </c>
      <c r="L284">
        <f t="shared" si="86"/>
        <v>-1.1782559452566035</v>
      </c>
      <c r="M284">
        <f t="shared" si="87"/>
        <v>-28.995318604793869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12.043453442250478</v>
      </c>
      <c r="C285" s="9">
        <f t="shared" si="80"/>
        <v>1.5960000000000012</v>
      </c>
      <c r="D285" s="9">
        <f t="shared" si="81"/>
        <v>16.967944798431439</v>
      </c>
      <c r="E285" s="9">
        <f t="shared" si="81"/>
        <v>-3.770246496066628</v>
      </c>
      <c r="F285" s="9">
        <f t="shared" si="82"/>
        <v>-1.1936995310061151</v>
      </c>
      <c r="G285" s="10">
        <f t="shared" si="83"/>
        <v>8.6666666666666607</v>
      </c>
      <c r="H285" s="5">
        <f t="shared" si="83"/>
        <v>7.5</v>
      </c>
      <c r="I285">
        <f t="shared" si="84"/>
        <v>29.534413099975723</v>
      </c>
      <c r="J285">
        <f t="shared" si="85"/>
        <v>10.203240741706553</v>
      </c>
      <c r="K285">
        <f t="shared" si="85"/>
        <v>-27.715977982506718</v>
      </c>
      <c r="L285">
        <f t="shared" si="86"/>
        <v>-1.1837892122062499</v>
      </c>
      <c r="M285">
        <f t="shared" si="87"/>
        <v>-28.958367185680093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12.103631958775306</v>
      </c>
      <c r="C286" s="9">
        <f t="shared" si="80"/>
        <v>1.6020000000000012</v>
      </c>
      <c r="D286" s="9">
        <f t="shared" si="81"/>
        <v>17.028123314956268</v>
      </c>
      <c r="E286" s="9">
        <f t="shared" si="81"/>
        <v>-3.9342747865442842</v>
      </c>
      <c r="F286" s="9">
        <f t="shared" si="82"/>
        <v>-1.3304634551012855</v>
      </c>
      <c r="G286" s="10">
        <f t="shared" si="83"/>
        <v>8.6666666666666607</v>
      </c>
      <c r="H286" s="5">
        <f t="shared" si="83"/>
        <v>7.5</v>
      </c>
      <c r="I286">
        <f t="shared" si="84"/>
        <v>29.6924074930219</v>
      </c>
      <c r="J286">
        <f t="shared" si="85"/>
        <v>10.196256385354536</v>
      </c>
      <c r="K286">
        <f t="shared" si="85"/>
        <v>-27.886832348902232</v>
      </c>
      <c r="L286">
        <f t="shared" si="86"/>
        <v>-1.1893072284027075</v>
      </c>
      <c r="M286">
        <f t="shared" si="87"/>
        <v>-28.92123643302633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12.163769171556588</v>
      </c>
      <c r="C287" s="9">
        <f t="shared" si="80"/>
        <v>1.6080000000000012</v>
      </c>
      <c r="D287" s="9">
        <f t="shared" si="81"/>
        <v>17.08826052773755</v>
      </c>
      <c r="E287" s="9">
        <f t="shared" si="81"/>
        <v>-4.0993104715229238</v>
      </c>
      <c r="F287" s="9">
        <f t="shared" si="82"/>
        <v>-1.4680340083987931</v>
      </c>
      <c r="G287" s="10">
        <f t="shared" si="83"/>
        <v>8.6666666666666607</v>
      </c>
      <c r="H287" s="5">
        <f t="shared" si="83"/>
        <v>7.5</v>
      </c>
      <c r="I287">
        <f t="shared" si="84"/>
        <v>29.850328166006097</v>
      </c>
      <c r="J287">
        <f t="shared" si="85"/>
        <v>10.18923947270696</v>
      </c>
      <c r="K287">
        <f t="shared" si="85"/>
        <v>-28.057467643857088</v>
      </c>
      <c r="L287">
        <f t="shared" si="86"/>
        <v>-1.1948098064682162</v>
      </c>
      <c r="M287">
        <f t="shared" si="87"/>
        <v>-28.883927411624665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12.223864888780877</v>
      </c>
      <c r="C288" s="9">
        <f t="shared" si="80"/>
        <v>1.6140000000000012</v>
      </c>
      <c r="D288" s="9">
        <f t="shared" si="81"/>
        <v>17.148356244961839</v>
      </c>
      <c r="E288" s="9">
        <f t="shared" si="81"/>
        <v>-4.2653522553782803</v>
      </c>
      <c r="F288" s="9">
        <f t="shared" si="82"/>
        <v>-1.6064088929832367</v>
      </c>
      <c r="G288" s="10">
        <f t="shared" si="83"/>
        <v>8.6666666666666607</v>
      </c>
      <c r="H288" s="5">
        <f t="shared" si="83"/>
        <v>7.5</v>
      </c>
      <c r="I288">
        <f t="shared" si="84"/>
        <v>30.008171610047718</v>
      </c>
      <c r="J288">
        <f t="shared" si="85"/>
        <v>10.182190094848798</v>
      </c>
      <c r="K288">
        <f t="shared" si="85"/>
        <v>-28.227882815585673</v>
      </c>
      <c r="L288">
        <f t="shared" si="86"/>
        <v>-1.2002967622942711</v>
      </c>
      <c r="M288">
        <f t="shared" si="87"/>
        <v>-28.846441190514554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12.283918919175338</v>
      </c>
      <c r="C289" s="9">
        <f t="shared" si="80"/>
        <v>1.6200000000000012</v>
      </c>
      <c r="D289" s="9">
        <f t="shared" si="81"/>
        <v>17.2084102753563</v>
      </c>
      <c r="E289" s="9">
        <f t="shared" si="81"/>
        <v>-4.4323988362991571</v>
      </c>
      <c r="F289" s="9">
        <f t="shared" si="82"/>
        <v>-1.7455858020009218</v>
      </c>
      <c r="G289" s="10">
        <f t="shared" si="83"/>
        <v>8.6666666666666607</v>
      </c>
      <c r="H289" s="5">
        <f t="shared" si="83"/>
        <v>7.5</v>
      </c>
      <c r="I289">
        <f t="shared" si="84"/>
        <v>30.165934376491716</v>
      </c>
      <c r="J289">
        <f t="shared" si="85"/>
        <v>10.175108343951262</v>
      </c>
      <c r="K289">
        <f t="shared" si="85"/>
        <v>-28.398076818609709</v>
      </c>
      <c r="L289">
        <f t="shared" si="86"/>
        <v>-1.2057679149812182</v>
      </c>
      <c r="M289">
        <f t="shared" si="87"/>
        <v>-28.808778842880152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29" priority="16" stopIfTrue="1" operator="greaterThan">
      <formula>$G$19</formula>
    </cfRule>
    <cfRule type="cellIs" dxfId="328" priority="17" stopIfTrue="1" operator="lessThan">
      <formula>$H$19</formula>
    </cfRule>
    <cfRule type="cellIs" dxfId="327" priority="18" stopIfTrue="1" operator="between">
      <formula>$H$19</formula>
      <formula>$G$19</formula>
    </cfRule>
  </conditionalFormatting>
  <conditionalFormatting sqref="E19:E20">
    <cfRule type="cellIs" dxfId="326" priority="13" stopIfTrue="1" operator="lessThan">
      <formula>$H$19</formula>
    </cfRule>
    <cfRule type="cellIs" dxfId="325" priority="14" stopIfTrue="1" operator="greaterThan">
      <formula>$G$19</formula>
    </cfRule>
    <cfRule type="cellIs" dxfId="324" priority="15" stopIfTrue="1" operator="between">
      <formula>$H$19</formula>
      <formula>$G$19</formula>
    </cfRule>
  </conditionalFormatting>
  <conditionalFormatting sqref="F19">
    <cfRule type="cellIs" dxfId="323" priority="10" stopIfTrue="1" operator="lessThan">
      <formula>$H$19</formula>
    </cfRule>
    <cfRule type="cellIs" dxfId="322" priority="11" stopIfTrue="1" operator="greaterThan">
      <formula>$G$19</formula>
    </cfRule>
    <cfRule type="cellIs" dxfId="321" priority="12" stopIfTrue="1" operator="between">
      <formula>$H$19</formula>
      <formula>$G$19</formula>
    </cfRule>
  </conditionalFormatting>
  <conditionalFormatting sqref="F20">
    <cfRule type="cellIs" dxfId="320" priority="7" stopIfTrue="1" operator="lessThan">
      <formula>$H$19</formula>
    </cfRule>
    <cfRule type="cellIs" dxfId="319" priority="8" stopIfTrue="1" operator="greaterThan">
      <formula>$G$19</formula>
    </cfRule>
    <cfRule type="cellIs" dxfId="318" priority="9" stopIfTrue="1" operator="between">
      <formula>$H$19</formula>
      <formula>$G$19</formula>
    </cfRule>
  </conditionalFormatting>
  <conditionalFormatting sqref="E21:E289">
    <cfRule type="cellIs" dxfId="317" priority="4" stopIfTrue="1" operator="lessThan">
      <formula>$H$19</formula>
    </cfRule>
    <cfRule type="cellIs" dxfId="316" priority="5" stopIfTrue="1" operator="greaterThan">
      <formula>$G$19</formula>
    </cfRule>
    <cfRule type="cellIs" dxfId="315" priority="6" stopIfTrue="1" operator="between">
      <formula>$H$19</formula>
      <formula>$G$19</formula>
    </cfRule>
  </conditionalFormatting>
  <conditionalFormatting sqref="F21:F289">
    <cfRule type="cellIs" dxfId="314" priority="1" stopIfTrue="1" operator="lessThan">
      <formula>$H$19</formula>
    </cfRule>
    <cfRule type="cellIs" dxfId="313" priority="2" stopIfTrue="1" operator="greaterThan">
      <formula>$G$19</formula>
    </cfRule>
    <cfRule type="cellIs" dxfId="31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46"/>
  <sheetViews>
    <sheetView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SummaryChart!G14</f>
        <v>34.375</v>
      </c>
      <c r="D1" s="1" t="s">
        <v>17</v>
      </c>
      <c r="G1" t="s">
        <v>27</v>
      </c>
      <c r="H1" s="6" t="s">
        <v>22</v>
      </c>
      <c r="O1" s="28">
        <f>-(C6/2)/(COS(C2/180*PI())*C1)^2</f>
        <v>-3.7705055930749881E-2</v>
      </c>
      <c r="P1" s="5" t="s">
        <v>10</v>
      </c>
    </row>
    <row r="2" spans="2:22" ht="22.5" x14ac:dyDescent="0.3">
      <c r="C2" s="24">
        <f>SummaryChart!H14</f>
        <v>53.066328931033794</v>
      </c>
      <c r="D2" s="1" t="s">
        <v>18</v>
      </c>
      <c r="G2" s="9" t="s">
        <v>23</v>
      </c>
      <c r="O2" s="28">
        <f>TAN(C2/180*PI())</f>
        <v>1.330246090955391</v>
      </c>
      <c r="P2" s="5" t="s">
        <v>12</v>
      </c>
    </row>
    <row r="3" spans="2:22" ht="22.5" x14ac:dyDescent="0.3">
      <c r="C3" s="24">
        <f>SummaryChart!J14/12</f>
        <v>1.3327763923792064</v>
      </c>
      <c r="D3" s="1" t="s">
        <v>19</v>
      </c>
      <c r="G3" s="9" t="s">
        <v>28</v>
      </c>
      <c r="O3" s="28">
        <f>C3</f>
        <v>1.3327763923792064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4.4999999999999997E-3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SummaryChart!I14</f>
        <v>6.0005569409541266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2.2456963720036249E-2</v>
      </c>
      <c r="C12" s="14"/>
      <c r="D12" s="15">
        <f ca="1">CELL("contents",INDIRECT("D"&amp;C13-1))</f>
        <v>5.9332644809194353</v>
      </c>
      <c r="E12" s="15">
        <f ca="1">CELL("contents",INDIRECT("E"&amp;C13-1))</f>
        <v>7.8645715302097665</v>
      </c>
      <c r="F12">
        <f ca="1">D13-D12</f>
        <v>8.9749423754727609E-2</v>
      </c>
      <c r="G12">
        <f ca="1">D13-D11</f>
        <v>2.2456963720036249E-2</v>
      </c>
      <c r="H12" s="27">
        <f ca="1">G12/F12</f>
        <v>0.25021847250415702</v>
      </c>
      <c r="I12">
        <f ca="1">D13-D12</f>
        <v>8.9749423754727609E-2</v>
      </c>
      <c r="J12">
        <f ca="1">E13-E12</f>
        <v>7.7409244445084902E-2</v>
      </c>
      <c r="K12">
        <f ca="1">ATAN(J12/I12)*180/PI()</f>
        <v>40.77790394350567</v>
      </c>
      <c r="N12" s="26">
        <f ca="1">E13-E12</f>
        <v>7.7409244445084902E-2</v>
      </c>
      <c r="O12" s="26">
        <f ca="1">N12+E13-H12*N12</f>
        <v>8.0000207961971874</v>
      </c>
      <c r="P12">
        <f ca="1">IF(AND(G12&gt;0,G12&lt;F12),1,0)</f>
        <v>1</v>
      </c>
      <c r="Q12" s="26">
        <f ca="1">IF(P12=1,O12,O13)</f>
        <v>8.0000207961971874</v>
      </c>
    </row>
    <row r="13" spans="2:22" x14ac:dyDescent="0.2">
      <c r="B13" t="str">
        <f ca="1">CELL("address",INDEX(B20:B290,MATCH(MIN(B20:B290),B20:B290,0)))</f>
        <v>$B$85</v>
      </c>
      <c r="C13">
        <f ca="1">CELL("row",INDEX(A20:A289,MATCH(MIN(A20:A289),A20:A289,0)))</f>
        <v>85</v>
      </c>
      <c r="D13" s="15">
        <f ca="1">CELL("contents",INDIRECT("D"&amp;C13))</f>
        <v>6.0230139046741629</v>
      </c>
      <c r="E13" s="15">
        <f ca="1">CELL("contents",INDIRECT("E"&amp;C13))</f>
        <v>7.9419807746548514</v>
      </c>
      <c r="F13">
        <f ca="1">D14-D13</f>
        <v>8.9707637367206772E-2</v>
      </c>
      <c r="G13">
        <f ca="1">D14-D11</f>
        <v>0.11216460108724302</v>
      </c>
      <c r="H13" s="27">
        <f ca="1">G13/F13</f>
        <v>1.2503350258586292</v>
      </c>
      <c r="N13" s="26">
        <f ca="1">E14-E13</f>
        <v>7.67216797074326E-2</v>
      </c>
      <c r="O13" s="26">
        <f ca="1">E13+H13*N13</f>
        <v>8.0379085780357613</v>
      </c>
      <c r="P13">
        <f ca="1">IF(G13&lt;F13,1,0)</f>
        <v>0</v>
      </c>
    </row>
    <row r="14" spans="2:22" x14ac:dyDescent="0.2">
      <c r="D14" s="15">
        <f ca="1">CELL("contents",INDIRECT("D"&amp;C13+1))</f>
        <v>6.1127215420413696</v>
      </c>
      <c r="E14" s="15">
        <f ca="1">CELL("contents",INDIRECT("E"&amp;C13+1))</f>
        <v>8.018702454362284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23.628288652458533</v>
      </c>
      <c r="P15" s="10">
        <f>Q19</f>
        <v>5.5738451126912683</v>
      </c>
      <c r="Q15" s="10">
        <f>Q19</f>
        <v>5.5738451126912683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1.3327763923792064</v>
      </c>
      <c r="F19" s="9">
        <f>$O$1*D19^2+$O$2*D19+$O$3</f>
        <v>1.3327763923792064</v>
      </c>
      <c r="G19" s="18">
        <v>8.6666666666666607</v>
      </c>
      <c r="H19" s="17">
        <v>7.5</v>
      </c>
      <c r="I19">
        <f>C1</f>
        <v>34.375</v>
      </c>
      <c r="J19">
        <f>C1*COS(C2/180*PI())</f>
        <v>20.655596263326057</v>
      </c>
      <c r="K19">
        <f>C1*SIN(C2/180*PI())</f>
        <v>27.477026185642266</v>
      </c>
      <c r="L19">
        <f>-C15*I19*J19</f>
        <v>-2.789255782767154</v>
      </c>
      <c r="M19">
        <f>-C6-C15*I19*K19</f>
        <v>-35.884396601700722</v>
      </c>
      <c r="N19" s="16">
        <f>MAX(E19:E289)</f>
        <v>12.353713326774924</v>
      </c>
      <c r="O19" s="19">
        <f>INDEX(C19:C289,MATCH(N19,E19:E289,0),1)</f>
        <v>1.0920000000000007</v>
      </c>
      <c r="P19" s="19">
        <f>COUNTIF(E19:E289,"&gt;"&amp;H19)*_dt</f>
        <v>1.26</v>
      </c>
      <c r="Q19" s="21">
        <f>INDEX(D19:D289,MATCH(T17,T19:T289,0),1)</f>
        <v>5.5738451126912683</v>
      </c>
      <c r="R19" s="21">
        <f>INDEX(D19:D289,MATCH(T17,U19:U289,0),1)</f>
        <v>23.628288652458533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18.054443539767263</v>
      </c>
    </row>
    <row r="20" spans="1:22" x14ac:dyDescent="0.2">
      <c r="A20">
        <f>B20</f>
        <v>5.9076349989839603</v>
      </c>
      <c r="B20">
        <f>ABS(D20-$D$11)</f>
        <v>5.9076349989839603</v>
      </c>
      <c r="C20" s="9">
        <f>C19+_dt</f>
        <v>6.0000000000000001E-3</v>
      </c>
      <c r="D20" s="9">
        <f>D19+$C$7*(J19+J20)/2</f>
        <v>9.2921941970166719E-2</v>
      </c>
      <c r="E20" s="9">
        <f>E19+$C$7*(K19+K20)/2</f>
        <v>1.4560596806990045</v>
      </c>
      <c r="F20" s="9">
        <f>$O$1*D20^2+$O$2*D20+$O$3</f>
        <v>1.456059878622443</v>
      </c>
      <c r="G20" s="10">
        <f>G19</f>
        <v>8.6666666666666607</v>
      </c>
      <c r="H20" s="5">
        <f>H19</f>
        <v>7.5</v>
      </c>
      <c r="I20">
        <f>SQRT(J20^2+K20^2)</f>
        <v>34.238492461660293</v>
      </c>
      <c r="J20">
        <f>J19+L19*$C$7</f>
        <v>20.643044612303605</v>
      </c>
      <c r="K20">
        <f>K19+M19*$C$7</f>
        <v>27.315546400934615</v>
      </c>
      <c r="L20">
        <f>-$C$15*I20*J20</f>
        <v>-2.7764910919163936</v>
      </c>
      <c r="M20">
        <f>-$C$6-$C$15*I20*K20</f>
        <v>-35.847943096931601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5.8147694102008991</v>
      </c>
      <c r="B21">
        <f t="shared" ref="B21:B84" si="3">ABS(D21-$D$11)</f>
        <v>5.8147694102008991</v>
      </c>
      <c r="C21" s="9">
        <f t="shared" ref="C21:C84" si="4">C20+_dt</f>
        <v>1.2E-2</v>
      </c>
      <c r="D21" s="9">
        <f t="shared" ref="D21:E36" si="5">D20+$C$7*(J20+J21)/2</f>
        <v>0.18578753075322729</v>
      </c>
      <c r="E21" s="9">
        <f t="shared" si="5"/>
        <v>1.5786166790793539</v>
      </c>
      <c r="F21" s="9">
        <f t="shared" ref="F21:F84" si="6">$O$1*D21^2+$O$2*D21+$O$3</f>
        <v>1.578618063248153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34.102373120928497</v>
      </c>
      <c r="J21">
        <f t="shared" ref="J21:K84" si="9">J20+L20*$C$7</f>
        <v>20.630550402389982</v>
      </c>
      <c r="K21">
        <f t="shared" si="9"/>
        <v>27.154230656998422</v>
      </c>
      <c r="L21">
        <f t="shared" ref="L21:L84" si="10">-$C$15*I21*J21</f>
        <v>-2.7637790185873148</v>
      </c>
      <c r="M21">
        <f t="shared" ref="M21:M84" si="11">-$C$6-$C$15*I21*K21</f>
        <v>-35.811726162991683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5.7219599166527075</v>
      </c>
      <c r="B22">
        <f t="shared" si="3"/>
        <v>5.7219599166527075</v>
      </c>
      <c r="C22" s="9">
        <f t="shared" si="4"/>
        <v>1.8000000000000002E-2</v>
      </c>
      <c r="D22" s="9">
        <f t="shared" si="5"/>
        <v>0.27859702430141903</v>
      </c>
      <c r="E22" s="9">
        <f t="shared" si="5"/>
        <v>1.7004481233084465</v>
      </c>
      <c r="F22" s="9">
        <f t="shared" si="6"/>
        <v>1.7004524679018254</v>
      </c>
      <c r="G22" s="10">
        <f t="shared" si="7"/>
        <v>8.6666666666666607</v>
      </c>
      <c r="H22" s="5">
        <f t="shared" si="7"/>
        <v>7.5</v>
      </c>
      <c r="I22">
        <f t="shared" si="8"/>
        <v>33.966643254515006</v>
      </c>
      <c r="J22">
        <f t="shared" si="9"/>
        <v>20.61811339680634</v>
      </c>
      <c r="K22">
        <f t="shared" si="9"/>
        <v>26.99307788926496</v>
      </c>
      <c r="L22">
        <f t="shared" si="10"/>
        <v>-2.7511194852880121</v>
      </c>
      <c r="M22">
        <f t="shared" si="11"/>
        <v>-35.775744792060195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5.6292062614518681</v>
      </c>
      <c r="B23">
        <f t="shared" si="3"/>
        <v>5.6292062614518681</v>
      </c>
      <c r="C23" s="9">
        <f t="shared" si="4"/>
        <v>2.4E-2</v>
      </c>
      <c r="D23" s="9">
        <f t="shared" si="5"/>
        <v>0.37135067950225897</v>
      </c>
      <c r="E23" s="9">
        <f t="shared" si="5"/>
        <v>1.8215547443941191</v>
      </c>
      <c r="F23" s="9">
        <f t="shared" si="6"/>
        <v>1.8215646049069663</v>
      </c>
      <c r="G23" s="10">
        <f t="shared" si="7"/>
        <v>8.6666666666666607</v>
      </c>
      <c r="H23" s="5">
        <f t="shared" si="7"/>
        <v>7.5</v>
      </c>
      <c r="I23">
        <f t="shared" si="8"/>
        <v>33.831304173294903</v>
      </c>
      <c r="J23">
        <f t="shared" si="9"/>
        <v>20.605733359122542</v>
      </c>
      <c r="K23">
        <f t="shared" si="9"/>
        <v>26.832087037700688</v>
      </c>
      <c r="L23">
        <f t="shared" si="10"/>
        <v>-2.7385124181191927</v>
      </c>
      <c r="M23">
        <f t="shared" si="11"/>
        <v>-35.739997981055474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5.5365081887740493</v>
      </c>
      <c r="B24">
        <f t="shared" si="3"/>
        <v>5.5365081887740493</v>
      </c>
      <c r="C24" s="9">
        <f t="shared" si="4"/>
        <v>0.03</v>
      </c>
      <c r="D24" s="9">
        <f t="shared" si="5"/>
        <v>0.46404875218007696</v>
      </c>
      <c r="E24" s="9">
        <f t="shared" si="5"/>
        <v>1.941937268584214</v>
      </c>
      <c r="F24" s="9">
        <f t="shared" si="6"/>
        <v>1.9419559773151858</v>
      </c>
      <c r="G24" s="10">
        <f t="shared" si="7"/>
        <v>8.6666666666666607</v>
      </c>
      <c r="H24" s="5">
        <f t="shared" si="7"/>
        <v>7.5</v>
      </c>
      <c r="I24">
        <f t="shared" si="8"/>
        <v>33.696357222653255</v>
      </c>
      <c r="J24">
        <f t="shared" si="9"/>
        <v>20.593410053241005</v>
      </c>
      <c r="K24">
        <f t="shared" si="9"/>
        <v>26.671257046785939</v>
      </c>
      <c r="L24">
        <f t="shared" si="10"/>
        <v>-2.7259577467900091</v>
      </c>
      <c r="M24">
        <f t="shared" si="11"/>
        <v>-35.704484731540198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5.4438654438566516</v>
      </c>
      <c r="B25">
        <f t="shared" si="3"/>
        <v>5.4438654438566516</v>
      </c>
      <c r="C25" s="9">
        <f t="shared" si="4"/>
        <v>3.5999999999999997E-2</v>
      </c>
      <c r="D25" s="9">
        <f t="shared" si="5"/>
        <v>0.55669149709747523</v>
      </c>
      <c r="E25" s="9">
        <f t="shared" si="5"/>
        <v>2.061596417386844</v>
      </c>
      <c r="F25" s="9">
        <f t="shared" si="6"/>
        <v>2.0616280789560082</v>
      </c>
      <c r="G25" s="10">
        <f t="shared" si="7"/>
        <v>8.6666666666666607</v>
      </c>
      <c r="H25" s="5">
        <f t="shared" si="7"/>
        <v>7.5</v>
      </c>
      <c r="I25">
        <f t="shared" si="8"/>
        <v>33.561803782833962</v>
      </c>
      <c r="J25">
        <f t="shared" si="9"/>
        <v>20.581143243380449</v>
      </c>
      <c r="K25">
        <f t="shared" si="9"/>
        <v>26.510586865494009</v>
      </c>
      <c r="L25">
        <f t="shared" si="10"/>
        <v>-2.7134554046342227</v>
      </c>
      <c r="M25">
        <f t="shared" si="11"/>
        <v>-35.669204049626174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5.3512777729974115</v>
      </c>
      <c r="B26">
        <f t="shared" si="3"/>
        <v>5.3512777729974115</v>
      </c>
      <c r="C26" s="9">
        <f t="shared" si="4"/>
        <v>4.1999999999999996E-2</v>
      </c>
      <c r="D26" s="9">
        <f t="shared" si="5"/>
        <v>0.64927916795671536</v>
      </c>
      <c r="E26" s="9">
        <f t="shared" si="5"/>
        <v>2.1805329075905644</v>
      </c>
      <c r="F26" s="9">
        <f t="shared" si="6"/>
        <v>2.1805823944864122</v>
      </c>
      <c r="G26" s="10">
        <f t="shared" si="7"/>
        <v>8.6666666666666607</v>
      </c>
      <c r="H26" s="5">
        <f t="shared" si="7"/>
        <v>7.5</v>
      </c>
      <c r="I26">
        <f t="shared" si="8"/>
        <v>33.427645269291872</v>
      </c>
      <c r="J26">
        <f t="shared" si="9"/>
        <v>20.568932694059594</v>
      </c>
      <c r="K26">
        <f t="shared" si="9"/>
        <v>26.35007544727069</v>
      </c>
      <c r="L26">
        <f t="shared" si="10"/>
        <v>-2.7010053286266666</v>
      </c>
      <c r="M26">
        <f t="shared" si="11"/>
        <v>-35.634154945878528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5.2587449235530954</v>
      </c>
      <c r="B27">
        <f t="shared" si="3"/>
        <v>5.2587449235530954</v>
      </c>
      <c r="C27" s="9">
        <f t="shared" si="4"/>
        <v>4.7999999999999994E-2</v>
      </c>
      <c r="D27" s="9">
        <f t="shared" si="5"/>
        <v>0.7418120174010312</v>
      </c>
      <c r="E27" s="9">
        <f t="shared" si="5"/>
        <v>2.2987474512844557</v>
      </c>
      <c r="F27" s="9">
        <f t="shared" si="6"/>
        <v>2.2988203994401042</v>
      </c>
      <c r="G27" s="10">
        <f t="shared" si="7"/>
        <v>8.6666666666666607</v>
      </c>
      <c r="H27" s="5">
        <f t="shared" si="7"/>
        <v>7.5</v>
      </c>
      <c r="I27">
        <f t="shared" si="8"/>
        <v>33.293883133048304</v>
      </c>
      <c r="J27">
        <f t="shared" si="9"/>
        <v>20.556778170080776</v>
      </c>
      <c r="K27">
        <f t="shared" si="9"/>
        <v>26.189721750014236</v>
      </c>
      <c r="L27">
        <f t="shared" si="10"/>
        <v>-2.6886074594000253</v>
      </c>
      <c r="M27">
        <f t="shared" si="11"/>
        <v>-35.599336435219342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5.1662666439382585</v>
      </c>
      <c r="B28">
        <f t="shared" si="3"/>
        <v>5.1662666439382585</v>
      </c>
      <c r="C28" s="9">
        <f t="shared" si="4"/>
        <v>5.3999999999999992E-2</v>
      </c>
      <c r="D28" s="9">
        <f t="shared" si="5"/>
        <v>0.83429029701586832</v>
      </c>
      <c r="E28" s="9">
        <f t="shared" si="5"/>
        <v>2.4162407558781132</v>
      </c>
      <c r="F28" s="9">
        <f t="shared" si="6"/>
        <v>2.4163435602765277</v>
      </c>
      <c r="G28" s="10">
        <f t="shared" si="7"/>
        <v>8.6666666666666607</v>
      </c>
      <c r="H28" s="5">
        <f t="shared" si="7"/>
        <v>7.5</v>
      </c>
      <c r="I28">
        <f t="shared" si="8"/>
        <v>33.160518861049773</v>
      </c>
      <c r="J28">
        <f t="shared" si="9"/>
        <v>20.544679436513476</v>
      </c>
      <c r="K28">
        <f t="shared" si="9"/>
        <v>26.029524736055748</v>
      </c>
      <c r="L28">
        <f t="shared" si="10"/>
        <v>-2.6762617412619063</v>
      </c>
      <c r="M28">
        <f t="shared" si="11"/>
        <v>-35.564747536830801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5.0738426836240782</v>
      </c>
      <c r="B29">
        <f t="shared" si="3"/>
        <v>5.0738426836240782</v>
      </c>
      <c r="C29" s="9">
        <f t="shared" si="4"/>
        <v>5.9999999999999991E-2</v>
      </c>
      <c r="D29" s="9">
        <f t="shared" si="5"/>
        <v>0.92671425733004864</v>
      </c>
      <c r="E29" s="9">
        <f t="shared" si="5"/>
        <v>2.5330135241215537</v>
      </c>
      <c r="F29" s="9">
        <f t="shared" si="6"/>
        <v>2.5331533344296164</v>
      </c>
      <c r="G29" s="10">
        <f t="shared" si="7"/>
        <v>8.6666666666666607</v>
      </c>
      <c r="H29" s="5">
        <f t="shared" si="7"/>
        <v>7.5</v>
      </c>
      <c r="I29">
        <f t="shared" si="8"/>
        <v>33.027553976529937</v>
      </c>
      <c r="J29">
        <f t="shared" si="9"/>
        <v>20.532636258677798</v>
      </c>
      <c r="K29">
        <f t="shared" si="9"/>
        <v>25.86948337214001</v>
      </c>
      <c r="L29">
        <f t="shared" si="10"/>
        <v>-2.663968122212216</v>
      </c>
      <c r="M29">
        <f t="shared" si="11"/>
        <v>-35.53038727405761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4.9814727931372653</v>
      </c>
      <c r="B30">
        <f t="shared" si="3"/>
        <v>4.9814727931372653</v>
      </c>
      <c r="C30" s="9">
        <f t="shared" si="4"/>
        <v>6.5999999999999989E-2</v>
      </c>
      <c r="D30" s="9">
        <f t="shared" si="5"/>
        <v>1.0190841478168613</v>
      </c>
      <c r="E30" s="9">
        <f t="shared" si="5"/>
        <v>2.6490664541250339</v>
      </c>
      <c r="F30" s="9">
        <f t="shared" si="6"/>
        <v>2.6492511703562869</v>
      </c>
      <c r="G30" s="10">
        <f t="shared" si="7"/>
        <v>8.6666666666666607</v>
      </c>
      <c r="H30" s="5">
        <f t="shared" si="7"/>
        <v>7.5</v>
      </c>
      <c r="I30">
        <f t="shared" si="8"/>
        <v>32.894990039374612</v>
      </c>
      <c r="J30">
        <f t="shared" si="9"/>
        <v>20.520648402127843</v>
      </c>
      <c r="K30">
        <f t="shared" si="9"/>
        <v>25.70959662940675</v>
      </c>
      <c r="L30">
        <f t="shared" si="10"/>
        <v>-2.6517265539608075</v>
      </c>
      <c r="M30">
        <f t="shared" si="11"/>
        <v>-35.496254674308922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4.889156724059049</v>
      </c>
      <c r="B31">
        <f t="shared" si="3"/>
        <v>4.889156724059049</v>
      </c>
      <c r="C31" s="9">
        <f t="shared" si="4"/>
        <v>7.1999999999999995E-2</v>
      </c>
      <c r="D31" s="9">
        <f t="shared" si="5"/>
        <v>1.1114002168950776</v>
      </c>
      <c r="E31" s="9">
        <f t="shared" si="5"/>
        <v>2.7644002393787868</v>
      </c>
      <c r="F31" s="9">
        <f t="shared" si="6"/>
        <v>2.7646385075846864</v>
      </c>
      <c r="G31" s="10">
        <f t="shared" si="7"/>
        <v>8.6666666666666607</v>
      </c>
      <c r="H31" s="5">
        <f t="shared" si="7"/>
        <v>7.5</v>
      </c>
      <c r="I31">
        <f t="shared" si="8"/>
        <v>32.762828646489794</v>
      </c>
      <c r="J31">
        <f t="shared" si="9"/>
        <v>20.50871563263502</v>
      </c>
      <c r="K31">
        <f t="shared" si="9"/>
        <v>25.549863483372359</v>
      </c>
      <c r="L31">
        <f t="shared" si="10"/>
        <v>-2.6395369919454166</v>
      </c>
      <c r="M31">
        <f t="shared" si="11"/>
        <v>-35.462348768959544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4.7968942290242351</v>
      </c>
      <c r="B32">
        <f t="shared" si="3"/>
        <v>4.7968942290242351</v>
      </c>
      <c r="C32" s="9">
        <f t="shared" si="4"/>
        <v>7.8E-2</v>
      </c>
      <c r="D32" s="9">
        <f t="shared" si="5"/>
        <v>1.2036627119298917</v>
      </c>
      <c r="E32" s="9">
        <f t="shared" si="5"/>
        <v>2.8790155687726768</v>
      </c>
      <c r="F32" s="9">
        <f t="shared" si="6"/>
        <v>2.8793167767621908</v>
      </c>
      <c r="G32" s="10">
        <f t="shared" si="7"/>
        <v>8.6666666666666607</v>
      </c>
      <c r="H32" s="5">
        <f t="shared" si="7"/>
        <v>7.5</v>
      </c>
      <c r="I32">
        <f t="shared" si="8"/>
        <v>32.631071432172661</v>
      </c>
      <c r="J32">
        <f t="shared" si="9"/>
        <v>20.496837716171267</v>
      </c>
      <c r="K32">
        <f t="shared" si="9"/>
        <v>25.390282913912042</v>
      </c>
      <c r="L32">
        <f t="shared" si="10"/>
        <v>-2.6273993953498658</v>
      </c>
      <c r="M32">
        <f t="shared" si="11"/>
        <v>-35.428668593250478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4.7046850617203422</v>
      </c>
      <c r="B33">
        <f t="shared" si="3"/>
        <v>4.7046850617203422</v>
      </c>
      <c r="C33" s="9">
        <f t="shared" si="4"/>
        <v>8.4000000000000005E-2</v>
      </c>
      <c r="D33" s="9">
        <f t="shared" si="5"/>
        <v>1.2958718792337844</v>
      </c>
      <c r="E33" s="9">
        <f t="shared" si="5"/>
        <v>2.9929131266157745</v>
      </c>
      <c r="F33" s="9">
        <f t="shared" si="6"/>
        <v>2.9932873997031573</v>
      </c>
      <c r="G33" s="10">
        <f t="shared" si="7"/>
        <v>8.6666666666666607</v>
      </c>
      <c r="H33" s="5">
        <f t="shared" si="7"/>
        <v>7.5</v>
      </c>
      <c r="I33">
        <f t="shared" si="8"/>
        <v>32.499720068485324</v>
      </c>
      <c r="J33">
        <f t="shared" si="9"/>
        <v>20.485014418892192</v>
      </c>
      <c r="K33">
        <f t="shared" si="9"/>
        <v>25.230853905242416</v>
      </c>
      <c r="L33">
        <f t="shared" si="10"/>
        <v>-2.6153137271225249</v>
      </c>
      <c r="M33">
        <f t="shared" si="11"/>
        <v>-35.395213186188812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4.6125289768868143</v>
      </c>
      <c r="B34">
        <f t="shared" si="3"/>
        <v>4.6125289768868143</v>
      </c>
      <c r="C34" s="9">
        <f t="shared" si="4"/>
        <v>9.0000000000000011E-2</v>
      </c>
      <c r="D34" s="9">
        <f t="shared" si="5"/>
        <v>1.3880279640673121</v>
      </c>
      <c r="E34" s="9">
        <f t="shared" si="5"/>
        <v>3.1060935926558551</v>
      </c>
      <c r="F34" s="9">
        <f t="shared" si="6"/>
        <v>3.1065517894364421</v>
      </c>
      <c r="G34" s="10">
        <f t="shared" si="7"/>
        <v>8.6666666666666607</v>
      </c>
      <c r="H34" s="5">
        <f t="shared" si="7"/>
        <v>7.5</v>
      </c>
      <c r="I34">
        <f t="shared" si="8"/>
        <v>32.368776265631354</v>
      </c>
      <c r="J34">
        <f t="shared" si="9"/>
        <v>20.47324550712014</v>
      </c>
      <c r="K34">
        <f t="shared" si="9"/>
        <v>25.071575445904568</v>
      </c>
      <c r="L34">
        <f t="shared" si="10"/>
        <v>-2.6032799539950284</v>
      </c>
      <c r="M34">
        <f t="shared" si="11"/>
        <v>-35.361981590446831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4.5204257303143081</v>
      </c>
      <c r="B35">
        <f t="shared" si="3"/>
        <v>4.5204257303143081</v>
      </c>
      <c r="C35" s="9">
        <f t="shared" si="4"/>
        <v>9.6000000000000016E-2</v>
      </c>
      <c r="D35" s="9">
        <f t="shared" si="5"/>
        <v>1.4801312106398186</v>
      </c>
      <c r="E35" s="9">
        <f t="shared" si="5"/>
        <v>3.2185576420988222</v>
      </c>
      <c r="F35" s="9">
        <f t="shared" si="6"/>
        <v>3.2191113502526836</v>
      </c>
      <c r="G35" s="10">
        <f t="shared" si="7"/>
        <v>8.6666666666666607</v>
      </c>
      <c r="H35" s="5">
        <f t="shared" si="7"/>
        <v>7.5</v>
      </c>
      <c r="I35">
        <f t="shared" si="8"/>
        <v>32.238241772334938</v>
      </c>
      <c r="J35">
        <f t="shared" si="9"/>
        <v>20.461530747327163</v>
      </c>
      <c r="K35">
        <f t="shared" si="9"/>
        <v>24.912446528747559</v>
      </c>
      <c r="L35">
        <f t="shared" si="10"/>
        <v>-2.5912980465012367</v>
      </c>
      <c r="M35">
        <f t="shared" si="11"/>
        <v>-35.32897285226047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4.4283750788440566</v>
      </c>
      <c r="B36">
        <f t="shared" si="3"/>
        <v>4.4283750788440566</v>
      </c>
      <c r="C36" s="9">
        <f t="shared" si="4"/>
        <v>0.10200000000000002</v>
      </c>
      <c r="D36" s="9">
        <f t="shared" si="5"/>
        <v>1.57218186211007</v>
      </c>
      <c r="E36" s="9">
        <f t="shared" si="5"/>
        <v>3.3303059456280573</v>
      </c>
      <c r="F36" s="9">
        <f t="shared" si="6"/>
        <v>3.3309674777513458</v>
      </c>
      <c r="G36" s="10">
        <f t="shared" si="7"/>
        <v>8.6666666666666607</v>
      </c>
      <c r="H36" s="5">
        <f t="shared" si="7"/>
        <v>7.5</v>
      </c>
      <c r="I36">
        <f t="shared" si="8"/>
        <v>32.108118376222421</v>
      </c>
      <c r="J36">
        <f t="shared" si="9"/>
        <v>20.449869906117907</v>
      </c>
      <c r="K36">
        <f t="shared" si="9"/>
        <v>24.753466150912388</v>
      </c>
      <c r="L36">
        <f t="shared" si="10"/>
        <v>-2.5793679789964172</v>
      </c>
      <c r="M36">
        <f t="shared" si="11"/>
        <v>-35.296186021326903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4.3363767803673134</v>
      </c>
      <c r="B37">
        <f t="shared" si="3"/>
        <v>4.3363767803673134</v>
      </c>
      <c r="C37" s="9">
        <f t="shared" si="4"/>
        <v>0.10800000000000003</v>
      </c>
      <c r="D37" s="9">
        <f t="shared" ref="D37:E52" si="13">D36+$C$7*(J36+J37)/2</f>
        <v>1.6641801605868132</v>
      </c>
      <c r="E37" s="9">
        <f t="shared" si="13"/>
        <v>3.441339169423697</v>
      </c>
      <c r="F37" s="9">
        <f t="shared" si="6"/>
        <v>3.4421215588875476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31.978407904206382</v>
      </c>
      <c r="J37">
        <f t="shared" si="9"/>
        <v>20.438262750212424</v>
      </c>
      <c r="K37">
        <f t="shared" si="9"/>
        <v>24.594633313816416</v>
      </c>
      <c r="L37">
        <f t="shared" si="10"/>
        <v>-2.5674897296766686</v>
      </c>
      <c r="M37">
        <f t="shared" si="11"/>
        <v>-35.263620150701456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4.2444305938248705</v>
      </c>
      <c r="B38">
        <f t="shared" si="3"/>
        <v>4.2444305938248705</v>
      </c>
      <c r="C38" s="9">
        <f t="shared" si="4"/>
        <v>0.11400000000000003</v>
      </c>
      <c r="D38" s="9">
        <f t="shared" si="13"/>
        <v>1.7561263471292561</v>
      </c>
      <c r="E38" s="9">
        <f t="shared" si="13"/>
        <v>3.5516579751818451</v>
      </c>
      <c r="F38" s="9">
        <f t="shared" si="6"/>
        <v>3.5525749720186597</v>
      </c>
      <c r="G38" s="10">
        <f t="shared" si="14"/>
        <v>8.6666666666666607</v>
      </c>
      <c r="H38" s="5">
        <f t="shared" si="14"/>
        <v>7.5</v>
      </c>
      <c r="I38">
        <f t="shared" si="8"/>
        <v>31.849112222871756</v>
      </c>
      <c r="J38">
        <f t="shared" si="9"/>
        <v>20.426709046428879</v>
      </c>
      <c r="K38">
        <f t="shared" si="9"/>
        <v>24.435947023138262</v>
      </c>
      <c r="L38">
        <f t="shared" si="10"/>
        <v>-2.5556632805985284</v>
      </c>
      <c r="M38">
        <f t="shared" si="11"/>
        <v>-35.231274296693584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4.1525362792066565</v>
      </c>
      <c r="B39">
        <f t="shared" si="3"/>
        <v>4.1525362792066565</v>
      </c>
      <c r="C39" s="9">
        <f t="shared" si="4"/>
        <v>0.12000000000000004</v>
      </c>
      <c r="D39" s="9">
        <f t="shared" si="13"/>
        <v>1.8480206617474699</v>
      </c>
      <c r="E39" s="9">
        <f t="shared" si="13"/>
        <v>3.6612630201337133</v>
      </c>
      <c r="F39" s="9">
        <f t="shared" si="6"/>
        <v>3.6623290869506859</v>
      </c>
      <c r="G39" s="10">
        <f t="shared" si="14"/>
        <v>8.6666666666666607</v>
      </c>
      <c r="H39" s="5">
        <f t="shared" si="14"/>
        <v>7.5</v>
      </c>
      <c r="I39">
        <f t="shared" si="8"/>
        <v>31.720233238864221</v>
      </c>
      <c r="J39">
        <f t="shared" si="9"/>
        <v>20.415208561666187</v>
      </c>
      <c r="K39">
        <f t="shared" si="9"/>
        <v>24.277406288803139</v>
      </c>
      <c r="L39">
        <f t="shared" si="10"/>
        <v>-2.5438886176988027</v>
      </c>
      <c r="M39">
        <f t="shared" si="11"/>
        <v>-35.199147518762118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4.0606935975514133</v>
      </c>
      <c r="B40">
        <f t="shared" si="3"/>
        <v>4.0606935975514133</v>
      </c>
      <c r="C40" s="9">
        <f t="shared" si="4"/>
        <v>0.12600000000000003</v>
      </c>
      <c r="D40" s="9">
        <f t="shared" si="13"/>
        <v>1.9398633434027135</v>
      </c>
      <c r="E40" s="9">
        <f t="shared" si="13"/>
        <v>3.7701549570647002</v>
      </c>
      <c r="F40" s="9">
        <f t="shared" si="6"/>
        <v>3.7713852649844268</v>
      </c>
      <c r="G40" s="10">
        <f t="shared" si="14"/>
        <v>8.6666666666666607</v>
      </c>
      <c r="H40" s="5">
        <f t="shared" si="14"/>
        <v>7.5</v>
      </c>
      <c r="I40">
        <f t="shared" si="8"/>
        <v>31.591772899280411</v>
      </c>
      <c r="J40">
        <f t="shared" si="9"/>
        <v>20.403761062886542</v>
      </c>
      <c r="K40">
        <f t="shared" si="9"/>
        <v>24.11901012496871</v>
      </c>
      <c r="L40">
        <f t="shared" si="10"/>
        <v>-2.532165730814564</v>
      </c>
      <c r="M40">
        <f t="shared" si="11"/>
        <v>-35.167238879409574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3.9689023109464481</v>
      </c>
      <c r="B41">
        <f t="shared" si="3"/>
        <v>3.9689023109464481</v>
      </c>
      <c r="C41" s="9">
        <f t="shared" si="4"/>
        <v>0.13200000000000003</v>
      </c>
      <c r="D41" s="9">
        <f t="shared" si="13"/>
        <v>2.0316546300076785</v>
      </c>
      <c r="E41" s="9">
        <f t="shared" si="13"/>
        <v>3.8783344343334054</v>
      </c>
      <c r="F41" s="9">
        <f t="shared" si="6"/>
        <v>3.8797448589614394</v>
      </c>
      <c r="G41" s="10">
        <f t="shared" si="14"/>
        <v>8.6666666666666607</v>
      </c>
      <c r="H41" s="5">
        <f t="shared" si="14"/>
        <v>7.5</v>
      </c>
      <c r="I41">
        <f t="shared" si="8"/>
        <v>31.463733192059948</v>
      </c>
      <c r="J41">
        <f t="shared" si="9"/>
        <v>20.392366317097878</v>
      </c>
      <c r="K41">
        <f t="shared" si="9"/>
        <v>23.960757550011369</v>
      </c>
      <c r="L41">
        <f t="shared" si="10"/>
        <v>-2.5204946137033302</v>
      </c>
      <c r="M41">
        <f t="shared" si="11"/>
        <v>-35.135547444075627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3.8771621825274716</v>
      </c>
      <c r="B42">
        <f t="shared" si="3"/>
        <v>3.8771621825274716</v>
      </c>
      <c r="C42" s="9">
        <f t="shared" si="4"/>
        <v>0.13800000000000004</v>
      </c>
      <c r="D42" s="9">
        <f t="shared" si="13"/>
        <v>2.123394758426655</v>
      </c>
      <c r="E42" s="9">
        <f t="shared" si="13"/>
        <v>3.9858020958905853</v>
      </c>
      <c r="F42" s="9">
        <f t="shared" si="6"/>
        <v>3.9874092133097792</v>
      </c>
      <c r="G42" s="10">
        <f t="shared" si="14"/>
        <v>8.6666666666666607</v>
      </c>
      <c r="H42" s="5">
        <f t="shared" si="14"/>
        <v>7.5</v>
      </c>
      <c r="I42">
        <f t="shared" si="8"/>
        <v>31.336116146379108</v>
      </c>
      <c r="J42">
        <f t="shared" si="9"/>
        <v>20.381024091336212</v>
      </c>
      <c r="K42">
        <f t="shared" si="9"/>
        <v>23.802647586513029</v>
      </c>
      <c r="L42">
        <f t="shared" si="10"/>
        <v>-2.5088752640633962</v>
      </c>
      <c r="M42">
        <f t="shared" si="11"/>
        <v>-35.104072281029602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3.7854729764785073</v>
      </c>
      <c r="B43">
        <f t="shared" si="3"/>
        <v>3.7854729764785073</v>
      </c>
      <c r="C43" s="9">
        <f t="shared" si="4"/>
        <v>0.14400000000000004</v>
      </c>
      <c r="D43" s="9">
        <f t="shared" si="13"/>
        <v>2.2150839644756193</v>
      </c>
      <c r="E43" s="9">
        <f t="shared" si="13"/>
        <v>4.0925585812980483</v>
      </c>
      <c r="F43" s="9">
        <f t="shared" si="6"/>
        <v>4.0943796640895496</v>
      </c>
      <c r="G43" s="10">
        <f t="shared" si="14"/>
        <v>8.6666666666666607</v>
      </c>
      <c r="H43" s="5">
        <f t="shared" si="14"/>
        <v>7.5</v>
      </c>
      <c r="I43">
        <f t="shared" si="8"/>
        <v>31.208923833045912</v>
      </c>
      <c r="J43">
        <f t="shared" si="9"/>
        <v>20.369734152647926</v>
      </c>
      <c r="K43">
        <f t="shared" si="9"/>
        <v>23.644679261248395</v>
      </c>
      <c r="L43">
        <f t="shared" si="10"/>
        <v>-2.4973076835543155</v>
      </c>
      <c r="M43">
        <f t="shared" si="11"/>
        <v>-35.072812461262146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3.6938344580318878</v>
      </c>
      <c r="B44">
        <f t="shared" si="3"/>
        <v>3.6938344580318878</v>
      </c>
      <c r="C44" s="9">
        <f t="shared" si="4"/>
        <v>0.15000000000000005</v>
      </c>
      <c r="D44" s="9">
        <f t="shared" si="13"/>
        <v>2.3067224829222388</v>
      </c>
      <c r="E44" s="9">
        <f t="shared" si="13"/>
        <v>4.1986045257474958</v>
      </c>
      <c r="F44" s="9">
        <f t="shared" si="6"/>
        <v>4.200657539038243</v>
      </c>
      <c r="G44" s="10">
        <f t="shared" si="14"/>
        <v>8.6666666666666607</v>
      </c>
      <c r="H44" s="5">
        <f t="shared" si="14"/>
        <v>7.5</v>
      </c>
      <c r="I44">
        <f t="shared" si="8"/>
        <v>31.082158364896461</v>
      </c>
      <c r="J44">
        <f t="shared" si="9"/>
        <v>20.358496268071931</v>
      </c>
      <c r="K44">
        <f t="shared" si="9"/>
        <v>23.486851605172717</v>
      </c>
      <c r="L44">
        <f t="shared" si="10"/>
        <v>-2.4857918778175034</v>
      </c>
      <c r="M44">
        <f t="shared" si="11"/>
        <v>-35.041767058375797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3.6022463934683269</v>
      </c>
      <c r="B45">
        <f t="shared" si="3"/>
        <v>3.6022463934683269</v>
      </c>
      <c r="C45" s="9">
        <f t="shared" si="4"/>
        <v>0.15600000000000006</v>
      </c>
      <c r="D45" s="9">
        <f t="shared" si="13"/>
        <v>2.3983105474857997</v>
      </c>
      <c r="E45" s="9">
        <f t="shared" si="13"/>
        <v>4.3039405600793073</v>
      </c>
      <c r="F45" s="9">
        <f t="shared" si="6"/>
        <v>4.3062441576159003</v>
      </c>
      <c r="G45" s="10">
        <f t="shared" si="14"/>
        <v>8.6666666666666607</v>
      </c>
      <c r="H45" s="5">
        <f t="shared" si="14"/>
        <v>7.5</v>
      </c>
      <c r="I45">
        <f t="shared" si="8"/>
        <v>30.955821897192326</v>
      </c>
      <c r="J45">
        <f t="shared" si="9"/>
        <v>20.347310204621753</v>
      </c>
      <c r="K45">
        <f t="shared" si="9"/>
        <v>23.329163653410024</v>
      </c>
      <c r="L45">
        <f t="shared" si="10"/>
        <v>-2.4743278564969526</v>
      </c>
      <c r="M45">
        <f t="shared" si="11"/>
        <v>-35.010935148474665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3.5107085501170761</v>
      </c>
      <c r="B46">
        <f t="shared" si="3"/>
        <v>3.5107085501170761</v>
      </c>
      <c r="C46" s="9">
        <f t="shared" si="4"/>
        <v>0.16200000000000006</v>
      </c>
      <c r="D46" s="9">
        <f t="shared" si="13"/>
        <v>2.4898483908370506</v>
      </c>
      <c r="E46" s="9">
        <f t="shared" si="13"/>
        <v>4.4085673108012742</v>
      </c>
      <c r="F46" s="9">
        <f t="shared" si="6"/>
        <v>4.4111408310500613</v>
      </c>
      <c r="G46" s="10">
        <f t="shared" si="14"/>
        <v>8.6666666666666607</v>
      </c>
      <c r="H46" s="5">
        <f t="shared" si="14"/>
        <v>7.5</v>
      </c>
      <c r="I46">
        <f t="shared" si="8"/>
        <v>30.829916628018829</v>
      </c>
      <c r="J46">
        <f t="shared" si="9"/>
        <v>20.336175729267516</v>
      </c>
      <c r="K46">
        <f t="shared" si="9"/>
        <v>23.17161444524189</v>
      </c>
      <c r="L46">
        <f t="shared" si="10"/>
        <v>-2.4629156332600517</v>
      </c>
      <c r="M46">
        <f t="shared" si="11"/>
        <v>-34.980315810053057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3.4192206963561591</v>
      </c>
      <c r="B47">
        <f t="shared" si="3"/>
        <v>3.4192206963561591</v>
      </c>
      <c r="C47" s="9">
        <f t="shared" si="4"/>
        <v>0.16800000000000007</v>
      </c>
      <c r="D47" s="9">
        <f t="shared" si="13"/>
        <v>2.5813362445979675</v>
      </c>
      <c r="E47" s="9">
        <f t="shared" si="13"/>
        <v>4.5124854001072858</v>
      </c>
      <c r="F47" s="9">
        <f t="shared" si="6"/>
        <v>4.5153488623805433</v>
      </c>
      <c r="G47" s="10">
        <f t="shared" si="14"/>
        <v>8.6666666666666607</v>
      </c>
      <c r="H47" s="5">
        <f t="shared" si="14"/>
        <v>7.5</v>
      </c>
      <c r="I47">
        <f t="shared" si="8"/>
        <v>30.704444798683891</v>
      </c>
      <c r="J47">
        <f t="shared" si="9"/>
        <v>20.325092608917846</v>
      </c>
      <c r="K47">
        <f t="shared" si="9"/>
        <v>23.014203024096652</v>
      </c>
      <c r="L47">
        <f t="shared" si="10"/>
        <v>-2.4515552258184692</v>
      </c>
      <c r="M47">
        <f t="shared" si="11"/>
        <v>-34.949908123883098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3.3277826016126903</v>
      </c>
      <c r="B48">
        <f t="shared" si="3"/>
        <v>3.3277826016126903</v>
      </c>
      <c r="C48" s="9">
        <f t="shared" si="4"/>
        <v>0.17400000000000007</v>
      </c>
      <c r="D48" s="9">
        <f t="shared" si="13"/>
        <v>2.6727743393414363</v>
      </c>
      <c r="E48" s="9">
        <f t="shared" si="13"/>
        <v>4.615695445895966</v>
      </c>
      <c r="F48" s="9">
        <f t="shared" si="6"/>
        <v>4.6188695465040333</v>
      </c>
      <c r="G48" s="10">
        <f t="shared" si="14"/>
        <v>8.6666666666666607</v>
      </c>
      <c r="H48" s="5">
        <f t="shared" si="14"/>
        <v>7.5</v>
      </c>
      <c r="I48">
        <f t="shared" si="8"/>
        <v>30.579408694117348</v>
      </c>
      <c r="J48">
        <f t="shared" si="9"/>
        <v>20.314060610401661</v>
      </c>
      <c r="K48">
        <f t="shared" si="9"/>
        <v>22.856928437539178</v>
      </c>
      <c r="L48">
        <f t="shared" si="10"/>
        <v>-2.4402466559491089</v>
      </c>
      <c r="M48">
        <f t="shared" si="11"/>
        <v>-34.919711172901252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3.2363940363632744</v>
      </c>
      <c r="B49">
        <f t="shared" si="3"/>
        <v>3.2363940363632744</v>
      </c>
      <c r="C49" s="9">
        <f t="shared" si="4"/>
        <v>0.18000000000000008</v>
      </c>
      <c r="D49" s="9">
        <f t="shared" si="13"/>
        <v>2.7641629045908522</v>
      </c>
      <c r="E49" s="9">
        <f t="shared" si="13"/>
        <v>4.7181980617892663</v>
      </c>
      <c r="F49" s="9">
        <f t="shared" si="6"/>
        <v>4.7217041702184979</v>
      </c>
      <c r="G49" s="10">
        <f t="shared" si="14"/>
        <v>8.6666666666666607</v>
      </c>
      <c r="H49" s="5">
        <f t="shared" si="14"/>
        <v>7.5</v>
      </c>
      <c r="I49">
        <f t="shared" si="8"/>
        <v>30.454810643270367</v>
      </c>
      <c r="J49">
        <f t="shared" si="9"/>
        <v>20.30307950044989</v>
      </c>
      <c r="K49">
        <f t="shared" si="9"/>
        <v>22.699789737261124</v>
      </c>
      <c r="L49">
        <f t="shared" si="10"/>
        <v>-2.4289899495150942</v>
      </c>
      <c r="M49">
        <f t="shared" si="11"/>
        <v>-34.889724042093782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3.1450547721344888</v>
      </c>
      <c r="B50">
        <f t="shared" si="3"/>
        <v>3.1450547721344888</v>
      </c>
      <c r="C50" s="9">
        <f t="shared" si="4"/>
        <v>0.18600000000000008</v>
      </c>
      <c r="D50" s="9">
        <f t="shared" si="13"/>
        <v>2.8555021688196378</v>
      </c>
      <c r="E50" s="9">
        <f t="shared" si="13"/>
        <v>4.8199938571510152</v>
      </c>
      <c r="F50" s="9">
        <f t="shared" si="6"/>
        <v>4.8238540122674216</v>
      </c>
      <c r="G50" s="10">
        <f t="shared" si="14"/>
        <v>8.6666666666666607</v>
      </c>
      <c r="H50" s="5">
        <f t="shared" si="14"/>
        <v>7.5</v>
      </c>
      <c r="I50">
        <f t="shared" si="8"/>
        <v>30.330653019514838</v>
      </c>
      <c r="J50">
        <f t="shared" si="9"/>
        <v>20.292149045677071</v>
      </c>
      <c r="K50">
        <f t="shared" si="9"/>
        <v>22.542785979071702</v>
      </c>
      <c r="L50">
        <f t="shared" si="10"/>
        <v>-2.4177851364867777</v>
      </c>
      <c r="M50">
        <f t="shared" si="11"/>
        <v>-34.859945818381085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3.0537645815034491</v>
      </c>
      <c r="B51">
        <f t="shared" si="3"/>
        <v>3.0537645815034491</v>
      </c>
      <c r="C51" s="9">
        <f t="shared" si="4"/>
        <v>0.19200000000000009</v>
      </c>
      <c r="D51" s="9">
        <f t="shared" si="13"/>
        <v>2.9467923594506775</v>
      </c>
      <c r="E51" s="9">
        <f t="shared" si="13"/>
        <v>4.9210834371054268</v>
      </c>
      <c r="F51" s="9">
        <f t="shared" si="6"/>
        <v>4.9253203433838761</v>
      </c>
      <c r="G51" s="10">
        <f t="shared" si="14"/>
        <v>8.6666666666666607</v>
      </c>
      <c r="H51" s="5">
        <f t="shared" si="14"/>
        <v>7.5</v>
      </c>
      <c r="I51">
        <f t="shared" si="8"/>
        <v>30.206938241042366</v>
      </c>
      <c r="J51">
        <f t="shared" si="9"/>
        <v>20.281269012562881</v>
      </c>
      <c r="K51">
        <f t="shared" si="9"/>
        <v>22.385916222888987</v>
      </c>
      <c r="L51">
        <f t="shared" si="10"/>
        <v>-2.4066322509627511</v>
      </c>
      <c r="M51">
        <f t="shared" si="11"/>
        <v>-34.830375590500928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2.962523238098457</v>
      </c>
      <c r="B52">
        <f t="shared" si="3"/>
        <v>2.962523238098457</v>
      </c>
      <c r="C52" s="9">
        <f t="shared" si="4"/>
        <v>0.19800000000000009</v>
      </c>
      <c r="D52" s="9">
        <f t="shared" si="13"/>
        <v>3.0380337028556696</v>
      </c>
      <c r="E52" s="9">
        <f t="shared" si="13"/>
        <v>5.0214674025555732</v>
      </c>
      <c r="F52" s="9">
        <f t="shared" si="6"/>
        <v>5.0261044263344203</v>
      </c>
      <c r="G52" s="10">
        <f t="shared" si="14"/>
        <v>8.6666666666666607</v>
      </c>
      <c r="H52" s="5">
        <f t="shared" si="14"/>
        <v>7.5</v>
      </c>
      <c r="I52">
        <f t="shared" si="8"/>
        <v>30.083668771262648</v>
      </c>
      <c r="J52">
        <f t="shared" si="9"/>
        <v>20.270439167433548</v>
      </c>
      <c r="K52">
        <f t="shared" si="9"/>
        <v>22.229179532731735</v>
      </c>
      <c r="L52">
        <f t="shared" si="10"/>
        <v>-2.395531331190822</v>
      </c>
      <c r="M52">
        <f t="shared" si="11"/>
        <v>-34.801012448890454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2.8713305165997345</v>
      </c>
      <c r="B53">
        <f t="shared" si="3"/>
        <v>2.8713305165997345</v>
      </c>
      <c r="C53" s="9">
        <f t="shared" si="4"/>
        <v>0.2040000000000001</v>
      </c>
      <c r="D53" s="9">
        <f t="shared" ref="D53:E68" si="15">D52+$C$7*(J52+J53)/2</f>
        <v>3.1292264243543921</v>
      </c>
      <c r="E53" s="9">
        <f t="shared" si="15"/>
        <v>5.1211463502018209</v>
      </c>
      <c r="F53" s="9">
        <f t="shared" si="6"/>
        <v>5.1262075159628377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29.960847119200942</v>
      </c>
      <c r="J53">
        <f t="shared" si="9"/>
        <v>20.259659276443188</v>
      </c>
      <c r="K53">
        <f t="shared" si="9"/>
        <v>22.072574976711728</v>
      </c>
      <c r="L53">
        <f t="shared" si="10"/>
        <v>-2.3844824195889549</v>
      </c>
      <c r="M53">
        <f t="shared" si="11"/>
        <v>-34.771855485567094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2.7801861927402385</v>
      </c>
      <c r="B54">
        <f t="shared" si="3"/>
        <v>2.7801861927402385</v>
      </c>
      <c r="C54" s="9">
        <f t="shared" si="4"/>
        <v>0.2100000000000001</v>
      </c>
      <c r="D54" s="9">
        <f t="shared" si="15"/>
        <v>3.2203707482138881</v>
      </c>
      <c r="E54" s="9">
        <f t="shared" si="15"/>
        <v>5.2201208725602326</v>
      </c>
      <c r="F54" s="9">
        <f t="shared" si="6"/>
        <v>5.2256308592337248</v>
      </c>
      <c r="G54" s="10">
        <f t="shared" si="16"/>
        <v>8.6666666666666607</v>
      </c>
      <c r="H54" s="5">
        <f t="shared" si="16"/>
        <v>7.5</v>
      </c>
      <c r="I54">
        <f t="shared" si="8"/>
        <v>29.83847583989429</v>
      </c>
      <c r="J54">
        <f t="shared" si="9"/>
        <v>20.248929105555039</v>
      </c>
      <c r="K54">
        <f t="shared" si="9"/>
        <v>21.916101627026677</v>
      </c>
      <c r="L54">
        <f t="shared" si="10"/>
        <v>-2.3734855627661346</v>
      </c>
      <c r="M54">
        <f t="shared" si="11"/>
        <v>-34.742903794008193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2.6890900433065639</v>
      </c>
      <c r="B55">
        <f t="shared" si="3"/>
        <v>2.6890900433065639</v>
      </c>
      <c r="C55" s="9">
        <f t="shared" si="4"/>
        <v>0.21600000000000011</v>
      </c>
      <c r="D55" s="9">
        <f t="shared" si="15"/>
        <v>3.3114668976475627</v>
      </c>
      <c r="E55" s="9">
        <f t="shared" si="15"/>
        <v>5.318391557980938</v>
      </c>
      <c r="F55" s="9">
        <f t="shared" si="6"/>
        <v>5.3243756952759096</v>
      </c>
      <c r="G55" s="10">
        <f t="shared" si="16"/>
        <v>8.6666666666666607</v>
      </c>
      <c r="H55" s="5">
        <f t="shared" si="16"/>
        <v>7.5</v>
      </c>
      <c r="I55">
        <f t="shared" si="8"/>
        <v>29.71655753478624</v>
      </c>
      <c r="J55">
        <f t="shared" si="9"/>
        <v>20.238248420522591</v>
      </c>
      <c r="K55">
        <f t="shared" si="9"/>
        <v>21.759758559953639</v>
      </c>
      <c r="L55">
        <f t="shared" si="10"/>
        <v>-2.3625408115431359</v>
      </c>
      <c r="M55">
        <f t="shared" si="11"/>
        <v>-34.714156469029454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2.5980418461399291</v>
      </c>
      <c r="B56">
        <f t="shared" si="3"/>
        <v>2.5980418461399291</v>
      </c>
      <c r="C56" s="9">
        <f t="shared" si="4"/>
        <v>0.22200000000000011</v>
      </c>
      <c r="D56" s="9">
        <f t="shared" si="15"/>
        <v>3.4025150948141976</v>
      </c>
      <c r="E56" s="9">
        <f t="shared" si="15"/>
        <v>5.4159589906664802</v>
      </c>
      <c r="F56" s="9">
        <f t="shared" si="6"/>
        <v>5.422443255425736</v>
      </c>
      <c r="G56" s="10">
        <f t="shared" si="16"/>
        <v>8.6666666666666607</v>
      </c>
      <c r="H56" s="5">
        <f t="shared" si="16"/>
        <v>7.5</v>
      </c>
      <c r="I56">
        <f t="shared" si="8"/>
        <v>29.595094852119644</v>
      </c>
      <c r="J56">
        <f t="shared" si="9"/>
        <v>20.227616986870647</v>
      </c>
      <c r="K56">
        <f t="shared" si="9"/>
        <v>21.603544855843005</v>
      </c>
      <c r="L56">
        <f t="shared" si="10"/>
        <v>-2.3516482209731691</v>
      </c>
      <c r="M56">
        <f t="shared" si="11"/>
        <v>-34.685612606662126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2.5070413801372484</v>
      </c>
      <c r="B57">
        <f t="shared" si="3"/>
        <v>2.5070413801372484</v>
      </c>
      <c r="C57" s="9">
        <f t="shared" si="4"/>
        <v>0.22800000000000012</v>
      </c>
      <c r="D57" s="9">
        <f t="shared" si="15"/>
        <v>3.4935155608168782</v>
      </c>
      <c r="E57" s="9">
        <f t="shared" si="15"/>
        <v>5.5128237506901314</v>
      </c>
      <c r="F57" s="9">
        <f t="shared" si="6"/>
        <v>5.5198347632701941</v>
      </c>
      <c r="G57" s="10">
        <f t="shared" si="16"/>
        <v>8.6666666666666607</v>
      </c>
      <c r="H57" s="5">
        <f t="shared" si="16"/>
        <v>7.5</v>
      </c>
      <c r="I57">
        <f t="shared" si="8"/>
        <v>29.474090487327299</v>
      </c>
      <c r="J57">
        <f t="shared" si="9"/>
        <v>20.217034569876269</v>
      </c>
      <c r="K57">
        <f t="shared" si="9"/>
        <v>21.447459599113024</v>
      </c>
      <c r="L57">
        <f t="shared" si="10"/>
        <v>-2.3408078503623795</v>
      </c>
      <c r="M57">
        <f t="shared" si="11"/>
        <v>-34.657271304028889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2.4160884252522901</v>
      </c>
      <c r="B58">
        <f t="shared" si="3"/>
        <v>2.4160884252522901</v>
      </c>
      <c r="C58" s="9">
        <f t="shared" si="4"/>
        <v>0.23400000000000012</v>
      </c>
      <c r="D58" s="9">
        <f t="shared" si="15"/>
        <v>3.5844685157018366</v>
      </c>
      <c r="E58" s="9">
        <f t="shared" si="15"/>
        <v>5.6089864140141863</v>
      </c>
      <c r="F58" s="9">
        <f t="shared" si="6"/>
        <v>5.616551434689911</v>
      </c>
      <c r="G58" s="10">
        <f t="shared" si="16"/>
        <v>8.6666666666666607</v>
      </c>
      <c r="H58" s="5">
        <f t="shared" si="16"/>
        <v>7.5</v>
      </c>
      <c r="I58">
        <f t="shared" si="8"/>
        <v>29.353547183419948</v>
      </c>
      <c r="J58">
        <f t="shared" si="9"/>
        <v>20.206500934549638</v>
      </c>
      <c r="K58">
        <f t="shared" si="9"/>
        <v>21.291501878244894</v>
      </c>
      <c r="L58">
        <f t="shared" si="10"/>
        <v>-2.3300197632901662</v>
      </c>
      <c r="M58">
        <f t="shared" si="11"/>
        <v>-34.629131659218466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2.3251827624969201</v>
      </c>
      <c r="B59">
        <f t="shared" si="3"/>
        <v>2.3251827624969201</v>
      </c>
      <c r="C59" s="9">
        <f t="shared" si="4"/>
        <v>0.24000000000000013</v>
      </c>
      <c r="D59" s="9">
        <f t="shared" si="15"/>
        <v>3.6753741784572065</v>
      </c>
      <c r="E59" s="9">
        <f t="shared" si="15"/>
        <v>5.7044475525082383</v>
      </c>
      <c r="F59" s="9">
        <f t="shared" si="6"/>
        <v>5.712594477902007</v>
      </c>
      <c r="G59" s="10">
        <f t="shared" si="16"/>
        <v>8.6666666666666607</v>
      </c>
      <c r="H59" s="5">
        <f t="shared" si="16"/>
        <v>7.5</v>
      </c>
      <c r="I59">
        <f t="shared" si="8"/>
        <v>29.233467731371391</v>
      </c>
      <c r="J59">
        <f t="shared" si="9"/>
        <v>20.196015845614831</v>
      </c>
      <c r="K59">
        <f t="shared" si="9"/>
        <v>21.135670785778412</v>
      </c>
      <c r="L59">
        <f t="shared" si="10"/>
        <v>-2.3192840276292968</v>
      </c>
      <c r="M59">
        <f t="shared" si="11"/>
        <v>-34.601192771158907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2.2343241739424333</v>
      </c>
      <c r="B60">
        <f t="shared" si="3"/>
        <v>2.2343241739424333</v>
      </c>
      <c r="C60" s="9">
        <f t="shared" si="4"/>
        <v>0.24600000000000014</v>
      </c>
      <c r="D60" s="9">
        <f t="shared" si="15"/>
        <v>3.7662327670116933</v>
      </c>
      <c r="E60" s="9">
        <f t="shared" si="15"/>
        <v>5.7992077339674335</v>
      </c>
      <c r="F60" s="9">
        <f t="shared" si="6"/>
        <v>5.8079650935028182</v>
      </c>
      <c r="G60" s="10">
        <f t="shared" si="16"/>
        <v>8.6666666666666607</v>
      </c>
      <c r="H60" s="5">
        <f t="shared" si="16"/>
        <v>7.5</v>
      </c>
      <c r="I60">
        <f t="shared" si="8"/>
        <v>29.113854970500185</v>
      </c>
      <c r="J60">
        <f t="shared" si="9"/>
        <v>20.185579067490497</v>
      </c>
      <c r="K60">
        <f t="shared" si="9"/>
        <v>20.979965418308197</v>
      </c>
      <c r="L60">
        <f t="shared" si="10"/>
        <v>-2.3086007155657784</v>
      </c>
      <c r="M60">
        <f t="shared" si="11"/>
        <v>-34.573453739489523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2.1435124427209713</v>
      </c>
      <c r="B61">
        <f t="shared" si="3"/>
        <v>2.1435124427209713</v>
      </c>
      <c r="C61" s="9">
        <f t="shared" si="4"/>
        <v>0.25200000000000011</v>
      </c>
      <c r="D61" s="9">
        <f t="shared" si="15"/>
        <v>3.8570444982331553</v>
      </c>
      <c r="E61" s="9">
        <f t="shared" si="15"/>
        <v>5.8932675221307083</v>
      </c>
      <c r="F61" s="9">
        <f t="shared" si="6"/>
        <v>5.9026644745104848</v>
      </c>
      <c r="G61" s="10">
        <f t="shared" si="16"/>
        <v>8.6666666666666607</v>
      </c>
      <c r="H61" s="5">
        <f t="shared" si="16"/>
        <v>7.5</v>
      </c>
      <c r="I61">
        <f t="shared" si="8"/>
        <v>28.994711788847649</v>
      </c>
      <c r="J61">
        <f t="shared" si="9"/>
        <v>20.175190364270453</v>
      </c>
      <c r="K61">
        <f t="shared" si="9"/>
        <v>20.824384876480494</v>
      </c>
      <c r="L61">
        <f t="shared" si="10"/>
        <v>-2.2979699036184686</v>
      </c>
      <c r="M61">
        <f t="shared" si="11"/>
        <v>-34.545913664431495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2.0527473530270286</v>
      </c>
      <c r="B62">
        <f t="shared" si="3"/>
        <v>2.0527473530270286</v>
      </c>
      <c r="C62" s="9">
        <f t="shared" si="4"/>
        <v>0.25800000000000012</v>
      </c>
      <c r="D62" s="9">
        <f t="shared" si="15"/>
        <v>3.947809587927098</v>
      </c>
      <c r="E62" s="9">
        <f t="shared" si="15"/>
        <v>5.9866274766990184</v>
      </c>
      <c r="F62" s="9">
        <f t="shared" si="6"/>
        <v>5.9966938064074276</v>
      </c>
      <c r="G62" s="10">
        <f t="shared" si="16"/>
        <v>8.6666666666666607</v>
      </c>
      <c r="H62" s="5">
        <f t="shared" si="16"/>
        <v>7.5</v>
      </c>
      <c r="I62">
        <f t="shared" si="8"/>
        <v>28.876041123551627</v>
      </c>
      <c r="J62">
        <f t="shared" si="9"/>
        <v>20.164849499704168</v>
      </c>
      <c r="K62">
        <f t="shared" si="9"/>
        <v>20.668928264990551</v>
      </c>
      <c r="L62">
        <f t="shared" si="10"/>
        <v>-2.2873916726583716</v>
      </c>
      <c r="M62">
        <f t="shared" si="11"/>
        <v>-34.51857164665703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1.9620286901190456</v>
      </c>
      <c r="B63">
        <f t="shared" si="3"/>
        <v>1.9620286901190456</v>
      </c>
      <c r="C63" s="9">
        <f t="shared" si="4"/>
        <v>0.26400000000000012</v>
      </c>
      <c r="D63" s="9">
        <f t="shared" si="15"/>
        <v>4.038528250835081</v>
      </c>
      <c r="E63" s="9">
        <f t="shared" si="15"/>
        <v>6.0792881533535539</v>
      </c>
      <c r="F63" s="9">
        <f t="shared" si="6"/>
        <v>6.0900542671826887</v>
      </c>
      <c r="G63" s="10">
        <f t="shared" si="16"/>
        <v>8.6666666666666607</v>
      </c>
      <c r="H63" s="5">
        <f t="shared" si="16"/>
        <v>7.5</v>
      </c>
      <c r="I63">
        <f t="shared" si="8"/>
        <v>28.757845961215686</v>
      </c>
      <c r="J63">
        <f t="shared" si="9"/>
        <v>20.154556237177207</v>
      </c>
      <c r="K63">
        <f t="shared" si="9"/>
        <v>20.513594692580593</v>
      </c>
      <c r="L63">
        <f t="shared" si="10"/>
        <v>-2.2768661079276082</v>
      </c>
      <c r="M63">
        <f t="shared" si="11"/>
        <v>-34.491426787157188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1.8713562403210906</v>
      </c>
      <c r="B64">
        <f t="shared" si="3"/>
        <v>1.8713562403210906</v>
      </c>
      <c r="C64" s="9">
        <f t="shared" si="4"/>
        <v>0.27000000000000013</v>
      </c>
      <c r="D64" s="9">
        <f t="shared" si="15"/>
        <v>4.129200700633036</v>
      </c>
      <c r="E64" s="9">
        <f t="shared" si="15"/>
        <v>6.1712501037739464</v>
      </c>
      <c r="F64" s="9">
        <f t="shared" si="6"/>
        <v>6.1827470273741723</v>
      </c>
      <c r="G64" s="10">
        <f t="shared" si="16"/>
        <v>8.6666666666666607</v>
      </c>
      <c r="H64" s="5">
        <f t="shared" si="16"/>
        <v>7.5</v>
      </c>
      <c r="I64">
        <f t="shared" si="8"/>
        <v>28.640129338273169</v>
      </c>
      <c r="J64">
        <f t="shared" si="9"/>
        <v>20.144310339691533</v>
      </c>
      <c r="K64">
        <f t="shared" si="9"/>
        <v>20.358383272038385</v>
      </c>
      <c r="L64">
        <f t="shared" si="10"/>
        <v>-2.2663932990580031</v>
      </c>
      <c r="M64">
        <f t="shared" si="11"/>
        <v>-34.464478187108234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1.7807297910246316</v>
      </c>
      <c r="B65">
        <f t="shared" si="3"/>
        <v>1.7807297910246316</v>
      </c>
      <c r="C65" s="9">
        <f t="shared" si="4"/>
        <v>0.27600000000000013</v>
      </c>
      <c r="D65" s="9">
        <f t="shared" si="15"/>
        <v>4.219827149929495</v>
      </c>
      <c r="E65" s="9">
        <f t="shared" si="15"/>
        <v>6.2625138756564747</v>
      </c>
      <c r="F65" s="9">
        <f t="shared" si="6"/>
        <v>6.274773250110762</v>
      </c>
      <c r="G65" s="10">
        <f t="shared" si="16"/>
        <v>8.6666666666666607</v>
      </c>
      <c r="H65" s="5">
        <f t="shared" si="16"/>
        <v>7.5</v>
      </c>
      <c r="I65">
        <f t="shared" si="8"/>
        <v>28.522894341345733</v>
      </c>
      <c r="J65">
        <f t="shared" si="9"/>
        <v>20.134111569845771</v>
      </c>
      <c r="K65">
        <f t="shared" si="9"/>
        <v>20.203293120196399</v>
      </c>
      <c r="L65">
        <f t="shared" si="10"/>
        <v>-2.2559733400892705</v>
      </c>
      <c r="M65">
        <f t="shared" si="11"/>
        <v>-34.437724947736605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1.6901491306903944</v>
      </c>
      <c r="B66">
        <f t="shared" si="3"/>
        <v>1.6901491306903944</v>
      </c>
      <c r="C66" s="9">
        <f t="shared" si="4"/>
        <v>0.28200000000000014</v>
      </c>
      <c r="D66" s="9">
        <f t="shared" si="15"/>
        <v>4.3104078102637322</v>
      </c>
      <c r="E66" s="9">
        <f t="shared" si="15"/>
        <v>6.3530800127322626</v>
      </c>
      <c r="F66" s="9">
        <f t="shared" si="6"/>
        <v>6.3661340911543389</v>
      </c>
      <c r="G66" s="10">
        <f t="shared" si="16"/>
        <v>8.6666666666666607</v>
      </c>
      <c r="H66" s="5">
        <f t="shared" si="16"/>
        <v>7.5</v>
      </c>
      <c r="I66">
        <f t="shared" si="8"/>
        <v>28.406144107595789</v>
      </c>
      <c r="J66">
        <f t="shared" si="9"/>
        <v>20.123959689815369</v>
      </c>
      <c r="K66">
        <f t="shared" si="9"/>
        <v>20.048323357931583</v>
      </c>
      <c r="L66">
        <f t="shared" si="10"/>
        <v>-2.2456063294867441</v>
      </c>
      <c r="M66">
        <f t="shared" si="11"/>
        <v>-34.411166170182341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1.5996140488503112</v>
      </c>
      <c r="B67">
        <f t="shared" si="3"/>
        <v>1.5996140488503112</v>
      </c>
      <c r="C67" s="9">
        <f t="shared" si="4"/>
        <v>0.28800000000000014</v>
      </c>
      <c r="D67" s="9">
        <f t="shared" si="15"/>
        <v>4.4009428921038154</v>
      </c>
      <c r="E67" s="9">
        <f t="shared" si="15"/>
        <v>6.4429490547854815</v>
      </c>
      <c r="F67" s="9">
        <f t="shared" si="6"/>
        <v>6.4568306989416939</v>
      </c>
      <c r="G67" s="10">
        <f t="shared" si="16"/>
        <v>8.6666666666666607</v>
      </c>
      <c r="H67" s="5">
        <f t="shared" si="16"/>
        <v>7.5</v>
      </c>
      <c r="I67">
        <f t="shared" si="8"/>
        <v>28.289881825072381</v>
      </c>
      <c r="J67">
        <f t="shared" si="9"/>
        <v>20.113854461332679</v>
      </c>
      <c r="K67">
        <f t="shared" si="9"/>
        <v>19.893473110165761</v>
      </c>
      <c r="L67">
        <f t="shared" si="10"/>
        <v>-2.2352923701586231</v>
      </c>
      <c r="M67">
        <f t="shared" si="11"/>
        <v>-34.384800955361143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1.5091243361095623</v>
      </c>
      <c r="B68">
        <f t="shared" si="3"/>
        <v>1.5091243361095623</v>
      </c>
      <c r="C68" s="9">
        <f t="shared" si="4"/>
        <v>0.29400000000000015</v>
      </c>
      <c r="D68" s="9">
        <f t="shared" si="15"/>
        <v>4.4914326048445643</v>
      </c>
      <c r="E68" s="9">
        <f t="shared" si="15"/>
        <v>6.5321215376715545</v>
      </c>
      <c r="F68" s="9">
        <f t="shared" si="6"/>
        <v>6.5468642146263427</v>
      </c>
      <c r="G68" s="10">
        <f t="shared" si="16"/>
        <v>8.6666666666666607</v>
      </c>
      <c r="H68" s="5">
        <f t="shared" si="16"/>
        <v>7.5</v>
      </c>
      <c r="I68">
        <f t="shared" si="8"/>
        <v>28.174110733049947</v>
      </c>
      <c r="J68">
        <f t="shared" si="9"/>
        <v>20.103795645666963</v>
      </c>
      <c r="K68">
        <f t="shared" si="9"/>
        <v>19.738741505866635</v>
      </c>
      <c r="L68">
        <f t="shared" si="10"/>
        <v>-2.2250315694726863</v>
      </c>
      <c r="M68">
        <f t="shared" si="11"/>
        <v>-34.358628403824838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1.4186797841487016</v>
      </c>
      <c r="B69">
        <f t="shared" si="3"/>
        <v>1.4186797841487016</v>
      </c>
      <c r="C69" s="9">
        <f t="shared" si="4"/>
        <v>0.30000000000000016</v>
      </c>
      <c r="D69" s="9">
        <f t="shared" ref="D69:E84" si="17">D68+$C$7*(J68+J69)/2</f>
        <v>4.5818771568054251</v>
      </c>
      <c r="E69" s="9">
        <f t="shared" si="17"/>
        <v>6.6205979933353651</v>
      </c>
      <c r="F69" s="9">
        <f t="shared" si="6"/>
        <v>6.6362357721202425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28.058834122359396</v>
      </c>
      <c r="J69">
        <f t="shared" si="9"/>
        <v>20.093783003604337</v>
      </c>
      <c r="K69">
        <f t="shared" si="9"/>
        <v>19.584127678049423</v>
      </c>
      <c r="L69">
        <f t="shared" si="10"/>
        <v>-2.2148240392724339</v>
      </c>
      <c r="M69">
        <f t="shared" si="11"/>
        <v>-34.332647615620417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1.3282801857258795</v>
      </c>
      <c r="B70">
        <f t="shared" si="3"/>
        <v>1.3282801857258795</v>
      </c>
      <c r="C70" s="9">
        <f t="shared" si="4"/>
        <v>0.30600000000000016</v>
      </c>
      <c r="D70" s="9">
        <f t="shared" si="17"/>
        <v>4.6722767552282471</v>
      </c>
      <c r="E70" s="9">
        <f t="shared" si="17"/>
        <v>6.7083789498294797</v>
      </c>
      <c r="F70" s="9">
        <f t="shared" si="6"/>
        <v>6.724946498135429</v>
      </c>
      <c r="G70" s="10">
        <f t="shared" si="18"/>
        <v>8.6666666666666607</v>
      </c>
      <c r="H70" s="5">
        <f t="shared" si="18"/>
        <v>7.5</v>
      </c>
      <c r="I70">
        <f t="shared" si="8"/>
        <v>27.944055335710956</v>
      </c>
      <c r="J70">
        <f t="shared" si="9"/>
        <v>20.08381629542761</v>
      </c>
      <c r="K70">
        <f t="shared" si="9"/>
        <v>19.42963076377913</v>
      </c>
      <c r="L70">
        <f t="shared" si="10"/>
        <v>-2.2046698958926134</v>
      </c>
      <c r="M70">
        <f t="shared" si="11"/>
        <v>-34.306857690147517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1.2379253346791508</v>
      </c>
      <c r="B71">
        <f t="shared" si="3"/>
        <v>1.2379253346791508</v>
      </c>
      <c r="C71" s="9">
        <f t="shared" si="4"/>
        <v>0.31200000000000017</v>
      </c>
      <c r="D71" s="9">
        <f t="shared" si="17"/>
        <v>4.7626316062749758</v>
      </c>
      <c r="E71" s="9">
        <f t="shared" si="17"/>
        <v>6.7954649313323729</v>
      </c>
      <c r="F71" s="9">
        <f t="shared" si="6"/>
        <v>6.8129975122255617</v>
      </c>
      <c r="G71" s="10">
        <f t="shared" si="18"/>
        <v>8.6666666666666607</v>
      </c>
      <c r="H71" s="5">
        <f t="shared" si="18"/>
        <v>7.5</v>
      </c>
      <c r="I71">
        <f t="shared" si="8"/>
        <v>27.829777768008167</v>
      </c>
      <c r="J71">
        <f t="shared" si="9"/>
        <v>20.073895280896092</v>
      </c>
      <c r="K71">
        <f t="shared" si="9"/>
        <v>19.275249904173467</v>
      </c>
      <c r="L71">
        <f t="shared" si="10"/>
        <v>-2.1945692601740818</v>
      </c>
      <c r="M71">
        <f t="shared" si="11"/>
        <v>-34.28125772601441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1.1476150259288778</v>
      </c>
      <c r="B72">
        <f t="shared" si="3"/>
        <v>1.1476150259288778</v>
      </c>
      <c r="C72" s="9">
        <f t="shared" si="4"/>
        <v>0.31800000000000017</v>
      </c>
      <c r="D72" s="9">
        <f t="shared" si="17"/>
        <v>4.8529419150252489</v>
      </c>
      <c r="E72" s="9">
        <f t="shared" si="17"/>
        <v>6.8818564581666779</v>
      </c>
      <c r="F72" s="9">
        <f t="shared" si="6"/>
        <v>6.9003899268273834</v>
      </c>
      <c r="G72" s="10">
        <f t="shared" si="18"/>
        <v>8.6666666666666607</v>
      </c>
      <c r="H72" s="5">
        <f t="shared" si="18"/>
        <v>7.5</v>
      </c>
      <c r="I72">
        <f t="shared" si="8"/>
        <v>27.716004866652408</v>
      </c>
      <c r="J72">
        <f t="shared" si="9"/>
        <v>20.06401971922531</v>
      </c>
      <c r="K72">
        <f t="shared" si="9"/>
        <v>19.120984244406401</v>
      </c>
      <c r="L72">
        <f t="shared" si="10"/>
        <v>-2.1845222574779597</v>
      </c>
      <c r="M72">
        <f t="shared" si="11"/>
        <v>-34.255846820892373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1.0573490554802207</v>
      </c>
      <c r="B73">
        <f t="shared" si="3"/>
        <v>1.0573490554802207</v>
      </c>
      <c r="C73" s="9">
        <f t="shared" si="4"/>
        <v>0.32400000000000018</v>
      </c>
      <c r="D73" s="9">
        <f t="shared" si="17"/>
        <v>4.9432078854739059</v>
      </c>
      <c r="E73" s="9">
        <f t="shared" si="17"/>
        <v>6.9675540468174448</v>
      </c>
      <c r="F73" s="9">
        <f t="shared" si="6"/>
        <v>6.9871248473021215</v>
      </c>
      <c r="G73" s="10">
        <f t="shared" si="18"/>
        <v>8.6666666666666607</v>
      </c>
      <c r="H73" s="5">
        <f t="shared" si="18"/>
        <v>7.5</v>
      </c>
      <c r="I73">
        <f t="shared" si="8"/>
        <v>27.602740131837329</v>
      </c>
      <c r="J73">
        <f t="shared" si="9"/>
        <v>20.054189369066659</v>
      </c>
      <c r="K73">
        <f t="shared" si="9"/>
        <v>18.966832933712386</v>
      </c>
      <c r="L73">
        <f t="shared" si="10"/>
        <v>-2.1745290176990233</v>
      </c>
      <c r="M73">
        <f t="shared" si="11"/>
        <v>-34.230624071368617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0.9671272204257253</v>
      </c>
      <c r="B74">
        <f t="shared" si="3"/>
        <v>0.9671272204257253</v>
      </c>
      <c r="C74" s="9">
        <f t="shared" si="4"/>
        <v>0.33000000000000018</v>
      </c>
      <c r="D74" s="9">
        <f t="shared" si="17"/>
        <v>5.0334297205284013</v>
      </c>
      <c r="E74" s="9">
        <f t="shared" si="17"/>
        <v>7.052558209950428</v>
      </c>
      <c r="F74" s="9">
        <f t="shared" si="6"/>
        <v>7.0732033719767982</v>
      </c>
      <c r="G74" s="10">
        <f t="shared" si="18"/>
        <v>8.6666666666666607</v>
      </c>
      <c r="H74" s="5">
        <f t="shared" si="18"/>
        <v>7.5</v>
      </c>
      <c r="I74">
        <f t="shared" si="8"/>
        <v>27.48998711683252</v>
      </c>
      <c r="J74">
        <f t="shared" si="9"/>
        <v>20.044403988487012</v>
      </c>
      <c r="K74">
        <f t="shared" si="9"/>
        <v>18.812795125391226</v>
      </c>
      <c r="L74">
        <f t="shared" si="10"/>
        <v>-2.1645896752782918</v>
      </c>
      <c r="M74">
        <f t="shared" si="11"/>
        <v>-34.205588572797538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0.87694931894799577</v>
      </c>
      <c r="B75">
        <f t="shared" si="3"/>
        <v>0.87694931894799577</v>
      </c>
      <c r="C75" s="9">
        <f t="shared" si="4"/>
        <v>0.33600000000000019</v>
      </c>
      <c r="D75" s="9">
        <f t="shared" si="17"/>
        <v>5.1236076220061308</v>
      </c>
      <c r="E75" s="9">
        <f t="shared" si="17"/>
        <v>7.1368694564303894</v>
      </c>
      <c r="F75" s="9">
        <f t="shared" si="6"/>
        <v>7.1586265921854837</v>
      </c>
      <c r="G75" s="10">
        <f t="shared" si="18"/>
        <v>8.6666666666666607</v>
      </c>
      <c r="H75" s="5">
        <f t="shared" si="18"/>
        <v>7.5</v>
      </c>
      <c r="I75">
        <f t="shared" si="8"/>
        <v>27.37774942825574</v>
      </c>
      <c r="J75">
        <f t="shared" si="9"/>
        <v>20.034663334948259</v>
      </c>
      <c r="K75">
        <f t="shared" si="9"/>
        <v>18.658869976813637</v>
      </c>
      <c r="L75">
        <f t="shared" si="10"/>
        <v>-2.1547043692147505</v>
      </c>
      <c r="M75">
        <f t="shared" si="11"/>
        <v>-34.18073941915052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0.78681515032246718</v>
      </c>
      <c r="B76">
        <f t="shared" si="3"/>
        <v>0.78681515032246718</v>
      </c>
      <c r="C76" s="9">
        <f t="shared" si="4"/>
        <v>0.34200000000000019</v>
      </c>
      <c r="D76" s="9">
        <f t="shared" si="17"/>
        <v>5.2137417906316594</v>
      </c>
      <c r="E76" s="9">
        <f t="shared" si="17"/>
        <v>7.2204882913394322</v>
      </c>
      <c r="F76" s="9">
        <f t="shared" si="6"/>
        <v>7.2433955923104856</v>
      </c>
      <c r="G76" s="10">
        <f t="shared" si="18"/>
        <v>8.6666666666666607</v>
      </c>
      <c r="H76" s="5">
        <f t="shared" si="18"/>
        <v>7.5</v>
      </c>
      <c r="I76">
        <f t="shared" si="8"/>
        <v>27.266030726332968</v>
      </c>
      <c r="J76">
        <f t="shared" si="9"/>
        <v>20.024967165286792</v>
      </c>
      <c r="K76">
        <f t="shared" si="9"/>
        <v>18.505056649427459</v>
      </c>
      <c r="L76">
        <f t="shared" si="10"/>
        <v>-2.1448732430761588</v>
      </c>
      <c r="M76">
        <f t="shared" si="11"/>
        <v>-34.156075702864058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0.69672451492026255</v>
      </c>
      <c r="B77">
        <f t="shared" si="3"/>
        <v>0.69672451492026255</v>
      </c>
      <c r="C77" s="9">
        <f t="shared" si="4"/>
        <v>0.3480000000000002</v>
      </c>
      <c r="D77" s="9">
        <f t="shared" si="17"/>
        <v>5.3038324260338641</v>
      </c>
      <c r="E77" s="9">
        <f t="shared" si="17"/>
        <v>7.303415215995364</v>
      </c>
      <c r="F77" s="9">
        <f t="shared" si="6"/>
        <v>7.3275114498234846</v>
      </c>
      <c r="G77" s="10">
        <f t="shared" si="18"/>
        <v>8.6666666666666607</v>
      </c>
      <c r="H77" s="5">
        <f t="shared" si="18"/>
        <v>7.5</v>
      </c>
      <c r="I77">
        <f t="shared" si="8"/>
        <v>27.154834725145616</v>
      </c>
      <c r="J77">
        <f t="shared" si="9"/>
        <v>20.015315235692949</v>
      </c>
      <c r="K77">
        <f t="shared" si="9"/>
        <v>18.35135430876457</v>
      </c>
      <c r="L77">
        <f t="shared" si="10"/>
        <v>-2.1350964450088896</v>
      </c>
      <c r="M77">
        <f t="shared" si="11"/>
        <v>-34.131596514686386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0.60667721421114962</v>
      </c>
      <c r="B78">
        <f t="shared" si="3"/>
        <v>0.60667721421114962</v>
      </c>
      <c r="C78" s="9">
        <f t="shared" si="4"/>
        <v>0.3540000000000002</v>
      </c>
      <c r="D78" s="9">
        <f t="shared" si="17"/>
        <v>5.393879726742977</v>
      </c>
      <c r="E78" s="9">
        <f t="shared" si="17"/>
        <v>7.3856507279700931</v>
      </c>
      <c r="F78" s="9">
        <f t="shared" si="6"/>
        <v>7.4109752353266067</v>
      </c>
      <c r="G78" s="10">
        <f t="shared" si="18"/>
        <v>8.6666666666666607</v>
      </c>
      <c r="H78" s="5">
        <f t="shared" si="18"/>
        <v>7.5</v>
      </c>
      <c r="I78">
        <f t="shared" si="8"/>
        <v>27.044165192864074</v>
      </c>
      <c r="J78">
        <f t="shared" si="9"/>
        <v>20.005707301690411</v>
      </c>
      <c r="K78">
        <f t="shared" si="9"/>
        <v>18.197762124448481</v>
      </c>
      <c r="L78">
        <f t="shared" si="10"/>
        <v>-2.1253741277467402</v>
      </c>
      <c r="M78">
        <f t="shared" si="11"/>
        <v>-34.107300943522468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0.51667305076658643</v>
      </c>
      <c r="B79">
        <f t="shared" si="3"/>
        <v>0.51667305076658643</v>
      </c>
      <c r="C79" s="9">
        <f t="shared" si="4"/>
        <v>0.36000000000000021</v>
      </c>
      <c r="D79" s="9">
        <f t="shared" si="17"/>
        <v>5.4838838901875402</v>
      </c>
      <c r="E79" s="9">
        <f t="shared" si="17"/>
        <v>7.4671953211080577</v>
      </c>
      <c r="F79" s="9">
        <f t="shared" si="6"/>
        <v>7.4937880125934537</v>
      </c>
      <c r="G79" s="10">
        <f t="shared" si="18"/>
        <v>8.6666666666666607</v>
      </c>
      <c r="H79" s="5">
        <f t="shared" si="18"/>
        <v>7.5</v>
      </c>
      <c r="I79">
        <f t="shared" si="8"/>
        <v>26.934025951966859</v>
      </c>
      <c r="J79">
        <f t="shared" si="9"/>
        <v>19.996143118115551</v>
      </c>
      <c r="K79">
        <f t="shared" si="9"/>
        <v>18.04427927020263</v>
      </c>
      <c r="L79">
        <f t="shared" si="10"/>
        <v>-2.1157064486186545</v>
      </c>
      <c r="M79">
        <f t="shared" si="11"/>
        <v>-34.083188076277452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0.42671182826285836</v>
      </c>
      <c r="B80">
        <f t="shared" si="3"/>
        <v>0.42671182826285836</v>
      </c>
      <c r="C80" s="9">
        <f t="shared" si="4"/>
        <v>0.36600000000000021</v>
      </c>
      <c r="D80" s="9">
        <f t="shared" si="17"/>
        <v>5.5738451126912683</v>
      </c>
      <c r="E80" s="9">
        <f t="shared" si="17"/>
        <v>7.5480494855446976</v>
      </c>
      <c r="F80" s="9">
        <f t="shared" si="6"/>
        <v>7.5759508386100913</v>
      </c>
      <c r="G80" s="10">
        <f t="shared" si="18"/>
        <v>8.6666666666666607</v>
      </c>
      <c r="H80" s="5">
        <f t="shared" si="18"/>
        <v>7.5</v>
      </c>
      <c r="I80">
        <f t="shared" si="8"/>
        <v>26.824420879444578</v>
      </c>
      <c r="J80">
        <f t="shared" si="9"/>
        <v>19.986622439096767</v>
      </c>
      <c r="K80">
        <f t="shared" si="9"/>
        <v>17.890904923859381</v>
      </c>
      <c r="L80">
        <f t="shared" si="10"/>
        <v>-2.1060935695553056</v>
      </c>
      <c r="M80">
        <f t="shared" si="11"/>
        <v>-34.059256997698526</v>
      </c>
      <c r="S80">
        <f t="shared" si="0"/>
        <v>1</v>
      </c>
      <c r="T80" t="b">
        <f t="shared" si="1"/>
        <v>1</v>
      </c>
      <c r="U80" t="b">
        <f t="shared" si="2"/>
        <v>0</v>
      </c>
    </row>
    <row r="81" spans="1:21" x14ac:dyDescent="0.2">
      <c r="A81">
        <f t="shared" si="12"/>
        <v>0.33679335148431466</v>
      </c>
      <c r="B81">
        <f t="shared" si="3"/>
        <v>0.33679335148431466</v>
      </c>
      <c r="C81" s="9">
        <f t="shared" si="4"/>
        <v>0.37200000000000022</v>
      </c>
      <c r="D81" s="9">
        <f t="shared" si="17"/>
        <v>5.663763589469812</v>
      </c>
      <c r="E81" s="9">
        <f t="shared" si="17"/>
        <v>7.6282137077249628</v>
      </c>
      <c r="F81" s="9">
        <f t="shared" si="6"/>
        <v>7.6574647636159936</v>
      </c>
      <c r="G81" s="10">
        <f t="shared" si="18"/>
        <v>8.6666666666666607</v>
      </c>
      <c r="H81" s="5">
        <f t="shared" si="18"/>
        <v>7.5</v>
      </c>
      <c r="I81">
        <f t="shared" si="8"/>
        <v>26.715353906987847</v>
      </c>
      <c r="J81">
        <f t="shared" si="9"/>
        <v>19.977145018033767</v>
      </c>
      <c r="K81">
        <f t="shared" si="9"/>
        <v>17.737638267369739</v>
      </c>
      <c r="L81">
        <f t="shared" si="10"/>
        <v>-2.0965356570944609</v>
      </c>
      <c r="M81">
        <f t="shared" si="11"/>
        <v>-34.035506790215216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0.24691742632669111</v>
      </c>
      <c r="B82">
        <f t="shared" si="3"/>
        <v>0.24691742632669111</v>
      </c>
      <c r="C82" s="9">
        <f t="shared" si="4"/>
        <v>0.37800000000000022</v>
      </c>
      <c r="D82" s="9">
        <f t="shared" si="17"/>
        <v>5.7536395146274355</v>
      </c>
      <c r="E82" s="9">
        <f t="shared" si="17"/>
        <v>7.7076884704218758</v>
      </c>
      <c r="F82" s="9">
        <f t="shared" si="6"/>
        <v>7.7383308311449568</v>
      </c>
      <c r="G82" s="10">
        <f t="shared" si="18"/>
        <v>8.6666666666666607</v>
      </c>
      <c r="H82" s="5">
        <f t="shared" si="18"/>
        <v>7.5</v>
      </c>
      <c r="I82">
        <f t="shared" si="8"/>
        <v>26.60682902115833</v>
      </c>
      <c r="J82">
        <f t="shared" si="9"/>
        <v>19.967710607576841</v>
      </c>
      <c r="K82">
        <f t="shared" si="9"/>
        <v>17.584478486813772</v>
      </c>
      <c r="L82">
        <f t="shared" si="10"/>
        <v>-2.0870328823850808</v>
      </c>
      <c r="M82">
        <f t="shared" si="11"/>
        <v>-34.011936533778069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0.15708385980052952</v>
      </c>
      <c r="B83">
        <f t="shared" si="3"/>
        <v>0.15708385980052952</v>
      </c>
      <c r="C83" s="9">
        <f t="shared" si="4"/>
        <v>0.38400000000000023</v>
      </c>
      <c r="D83" s="9">
        <f t="shared" si="17"/>
        <v>5.8434730811535971</v>
      </c>
      <c r="E83" s="9">
        <f t="shared" si="17"/>
        <v>7.7864742527551334</v>
      </c>
      <c r="F83" s="9">
        <f t="shared" si="6"/>
        <v>7.818550078065976</v>
      </c>
      <c r="G83" s="10">
        <f t="shared" si="18"/>
        <v>8.6666666666666607</v>
      </c>
      <c r="H83" s="5">
        <f t="shared" si="18"/>
        <v>7.5</v>
      </c>
      <c r="I83">
        <f t="shared" si="8"/>
        <v>26.498850263542064</v>
      </c>
      <c r="J83">
        <f t="shared" si="9"/>
        <v>19.958318959606107</v>
      </c>
      <c r="K83">
        <f t="shared" si="9"/>
        <v>17.43142477241177</v>
      </c>
      <c r="L83">
        <f t="shared" si="10"/>
        <v>-2.0775854211900748</v>
      </c>
      <c r="M83">
        <f t="shared" si="11"/>
        <v>-33.988545305695872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6.7292460034691359E-2</v>
      </c>
      <c r="B84">
        <f t="shared" si="3"/>
        <v>6.7292460034691359E-2</v>
      </c>
      <c r="C84" s="9">
        <f t="shared" si="4"/>
        <v>0.39000000000000024</v>
      </c>
      <c r="D84" s="9">
        <f t="shared" si="17"/>
        <v>5.9332644809194353</v>
      </c>
      <c r="E84" s="9">
        <f t="shared" si="17"/>
        <v>7.8645715302097665</v>
      </c>
      <c r="F84" s="9">
        <f t="shared" si="6"/>
        <v>7.8981235346241059</v>
      </c>
      <c r="G84" s="10">
        <f t="shared" si="18"/>
        <v>8.6666666666666607</v>
      </c>
      <c r="H84" s="5">
        <f t="shared" si="18"/>
        <v>7.5</v>
      </c>
      <c r="I84">
        <f t="shared" si="8"/>
        <v>26.391421730884133</v>
      </c>
      <c r="J84">
        <f t="shared" si="9"/>
        <v>19.948969825210753</v>
      </c>
      <c r="K84">
        <f t="shared" si="9"/>
        <v>17.278476318536139</v>
      </c>
      <c r="L84">
        <f t="shared" si="10"/>
        <v>-2.0681934538876554</v>
      </c>
      <c r="M84">
        <f t="shared" si="11"/>
        <v>-33.965332180471215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2.2456963720036249E-2</v>
      </c>
      <c r="B85">
        <f t="shared" ref="B85:B148" si="22">ABS(D85-$D$11)</f>
        <v>2.2456963720036249E-2</v>
      </c>
      <c r="C85" s="9">
        <f t="shared" ref="C85:C148" si="23">C84+_dt</f>
        <v>0.39600000000000024</v>
      </c>
      <c r="D85" s="9">
        <f t="shared" ref="D85:E100" si="24">D84+$C$7*(J84+J85)/2</f>
        <v>6.0230139046741629</v>
      </c>
      <c r="E85" s="9">
        <f t="shared" si="24"/>
        <v>7.9419807746548514</v>
      </c>
      <c r="F85" s="9">
        <f t="shared" ref="F85:F148" si="25">$O$1*D85^2+$O$2*D85+$O$3</f>
        <v>7.9770522244812936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26.284547575203774</v>
      </c>
      <c r="J85">
        <f t="shared" ref="J85:K148" si="28">J84+L84*$C$7</f>
        <v>19.939662954668258</v>
      </c>
      <c r="K85">
        <f t="shared" si="28"/>
        <v>17.12563232372402</v>
      </c>
      <c r="L85">
        <f t="shared" ref="L85:L148" si="29">-$C$15*I85*J85</f>
        <v>-2.058857165471212</v>
      </c>
      <c r="M85">
        <f t="shared" ref="M85:M148" si="30">-$C$6-$C$15*I85*K85</f>
        <v>-33.9422962296346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0.11216460108724302</v>
      </c>
      <c r="C86" s="9">
        <f t="shared" si="23"/>
        <v>0.40200000000000025</v>
      </c>
      <c r="D86" s="9">
        <f t="shared" si="24"/>
        <v>6.1127215420413696</v>
      </c>
      <c r="E86" s="9">
        <f t="shared" si="24"/>
        <v>8.018702454362284</v>
      </c>
      <c r="F86" s="9">
        <f t="shared" si="25"/>
        <v>8.0553371647572014</v>
      </c>
      <c r="G86" s="10">
        <f t="shared" si="26"/>
        <v>8.6666666666666607</v>
      </c>
      <c r="H86" s="5">
        <f t="shared" si="26"/>
        <v>7.5</v>
      </c>
      <c r="I86">
        <f t="shared" si="27"/>
        <v>26.178232003889015</v>
      </c>
      <c r="J86">
        <f t="shared" si="28"/>
        <v>19.930398097423637</v>
      </c>
      <c r="K86">
        <f t="shared" si="28"/>
        <v>16.972891990690663</v>
      </c>
      <c r="L86">
        <f t="shared" si="29"/>
        <v>-2.0495767455476437</v>
      </c>
      <c r="M86">
        <f t="shared" si="30"/>
        <v>-33.919436521576969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0.20183064056110034</v>
      </c>
      <c r="C87" s="9">
        <f t="shared" si="23"/>
        <v>0.40800000000000025</v>
      </c>
      <c r="D87" s="9">
        <f t="shared" si="24"/>
        <v>6.202387581515227</v>
      </c>
      <c r="E87" s="9">
        <f t="shared" si="24"/>
        <v>8.0947370340256111</v>
      </c>
      <c r="F87" s="9">
        <f t="shared" si="25"/>
        <v>8.1329793660700069</v>
      </c>
      <c r="G87" s="10">
        <f t="shared" si="26"/>
        <v>8.6666666666666607</v>
      </c>
      <c r="H87" s="5">
        <f t="shared" si="26"/>
        <v>7.5</v>
      </c>
      <c r="I87">
        <f t="shared" si="27"/>
        <v>26.072479279769826</v>
      </c>
      <c r="J87">
        <f t="shared" si="28"/>
        <v>19.921175002068672</v>
      </c>
      <c r="K87">
        <f t="shared" si="28"/>
        <v>16.820254526343565</v>
      </c>
      <c r="L87">
        <f t="shared" si="29"/>
        <v>-2.0403523883340715</v>
      </c>
      <c r="M87">
        <f t="shared" si="30"/>
        <v>-33.896752121380807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0.29145526950247724</v>
      </c>
      <c r="C88" s="9">
        <f t="shared" si="23"/>
        <v>0.41400000000000026</v>
      </c>
      <c r="D88" s="9">
        <f t="shared" si="24"/>
        <v>6.2920122104566039</v>
      </c>
      <c r="E88" s="9">
        <f t="shared" si="24"/>
        <v>8.1700849747789288</v>
      </c>
      <c r="F88" s="9">
        <f t="shared" si="25"/>
        <v>8.2099798325772237</v>
      </c>
      <c r="G88" s="10">
        <f t="shared" si="26"/>
        <v>8.6666666666666607</v>
      </c>
      <c r="H88" s="5">
        <f t="shared" si="26"/>
        <v>7.5</v>
      </c>
      <c r="I88">
        <f t="shared" si="27"/>
        <v>25.967293721168854</v>
      </c>
      <c r="J88">
        <f t="shared" si="28"/>
        <v>19.91199341632117</v>
      </c>
      <c r="K88">
        <f t="shared" si="28"/>
        <v>16.667719141797352</v>
      </c>
      <c r="L88">
        <f t="shared" si="29"/>
        <v>-2.0311842926528576</v>
      </c>
      <c r="M88">
        <f t="shared" si="30"/>
        <v>-33.874242090649659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0.38103867413495962</v>
      </c>
      <c r="C89" s="9">
        <f t="shared" si="23"/>
        <v>0.42000000000000026</v>
      </c>
      <c r="D89" s="9">
        <f t="shared" si="24"/>
        <v>6.3815956150890862</v>
      </c>
      <c r="E89" s="9">
        <f t="shared" si="24"/>
        <v>8.2447467342158482</v>
      </c>
      <c r="F89" s="9">
        <f t="shared" si="25"/>
        <v>8.2863395620164795</v>
      </c>
      <c r="G89" s="10">
        <f t="shared" si="26"/>
        <v>8.6666666666666607</v>
      </c>
      <c r="H89" s="5">
        <f t="shared" si="26"/>
        <v>7.5</v>
      </c>
      <c r="I89">
        <f t="shared" si="27"/>
        <v>25.862679701928638</v>
      </c>
      <c r="J89">
        <f t="shared" si="28"/>
        <v>19.902853087004232</v>
      </c>
      <c r="K89">
        <f t="shared" si="28"/>
        <v>16.51528505238943</v>
      </c>
      <c r="L89">
        <f t="shared" si="29"/>
        <v>-2.0220726619248541</v>
      </c>
      <c r="M89">
        <f t="shared" si="30"/>
        <v>-33.85190548733631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0.47058103954077701</v>
      </c>
      <c r="C90" s="9">
        <f t="shared" si="23"/>
        <v>0.42600000000000027</v>
      </c>
      <c r="D90" s="9">
        <f t="shared" si="24"/>
        <v>6.4711379804949036</v>
      </c>
      <c r="E90" s="9">
        <f t="shared" si="24"/>
        <v>8.3187227664085412</v>
      </c>
      <c r="F90" s="9">
        <f t="shared" si="25"/>
        <v>8.3620595457463374</v>
      </c>
      <c r="G90" s="10">
        <f t="shared" si="26"/>
        <v>8.6666666666666607</v>
      </c>
      <c r="H90" s="5">
        <f t="shared" si="26"/>
        <v>7.5</v>
      </c>
      <c r="I90">
        <f t="shared" si="27"/>
        <v>25.758641651414365</v>
      </c>
      <c r="J90">
        <f t="shared" si="28"/>
        <v>19.893753760025572</v>
      </c>
      <c r="K90">
        <f t="shared" si="28"/>
        <v>16.362951477696416</v>
      </c>
      <c r="L90">
        <f t="shared" si="29"/>
        <v>-2.0130177041608093</v>
      </c>
      <c r="M90">
        <f t="shared" si="30"/>
        <v>-33.829741365569454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0.56008254965663706</v>
      </c>
      <c r="C91" s="9">
        <f t="shared" si="23"/>
        <v>0.43200000000000027</v>
      </c>
      <c r="D91" s="9">
        <f t="shared" si="24"/>
        <v>6.5606394906107637</v>
      </c>
      <c r="E91" s="9">
        <f t="shared" si="24"/>
        <v>8.3920135219268488</v>
      </c>
      <c r="F91" s="9">
        <f t="shared" si="25"/>
        <v>8.4371407687870992</v>
      </c>
      <c r="G91" s="10">
        <f t="shared" si="26"/>
        <v>8.6666666666666607</v>
      </c>
      <c r="H91" s="5">
        <f t="shared" si="26"/>
        <v>7.5</v>
      </c>
      <c r="I91">
        <f t="shared" si="27"/>
        <v>25.655184054491038</v>
      </c>
      <c r="J91">
        <f t="shared" si="28"/>
        <v>19.884695180356847</v>
      </c>
      <c r="K91">
        <f t="shared" si="28"/>
        <v>16.210717641551355</v>
      </c>
      <c r="L91">
        <f t="shared" si="29"/>
        <v>-2.0040196319508414</v>
      </c>
      <c r="M91">
        <f t="shared" si="30"/>
        <v>-33.807748775478977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0.64954338726946936</v>
      </c>
      <c r="C92" s="9">
        <f t="shared" si="23"/>
        <v>0.43800000000000028</v>
      </c>
      <c r="D92" s="9">
        <f t="shared" si="24"/>
        <v>6.650100328223596</v>
      </c>
      <c r="E92" s="9">
        <f t="shared" si="24"/>
        <v>8.4646194478574781</v>
      </c>
      <c r="F92" s="9">
        <f t="shared" si="25"/>
        <v>8.5115842098616383</v>
      </c>
      <c r="G92" s="10">
        <f t="shared" si="26"/>
        <v>8.6666666666666607</v>
      </c>
      <c r="H92" s="5">
        <f t="shared" si="26"/>
        <v>7.5</v>
      </c>
      <c r="I92">
        <f t="shared" si="27"/>
        <v>25.552311451474012</v>
      </c>
      <c r="J92">
        <f t="shared" si="28"/>
        <v>19.875677092013067</v>
      </c>
      <c r="K92">
        <f t="shared" si="28"/>
        <v>16.058582772061701</v>
      </c>
      <c r="L92">
        <f t="shared" si="29"/>
        <v>-1.9950786624519141</v>
      </c>
      <c r="M92">
        <f t="shared" si="30"/>
        <v>-33.785926763019937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0.73896373401207072</v>
      </c>
      <c r="C93" s="9">
        <f t="shared" si="23"/>
        <v>0.44400000000000028</v>
      </c>
      <c r="D93" s="9">
        <f t="shared" si="24"/>
        <v>6.7395206749661973</v>
      </c>
      <c r="E93" s="9">
        <f t="shared" si="24"/>
        <v>8.5365409878232796</v>
      </c>
      <c r="F93" s="9">
        <f t="shared" si="25"/>
        <v>8.5853908414362365</v>
      </c>
      <c r="G93" s="10">
        <f t="shared" si="26"/>
        <v>8.6666666666666607</v>
      </c>
      <c r="H93" s="5">
        <f t="shared" si="26"/>
        <v>7.5</v>
      </c>
      <c r="I93">
        <f t="shared" si="27"/>
        <v>25.450028438051753</v>
      </c>
      <c r="J93">
        <f t="shared" si="28"/>
        <v>19.866699238032034</v>
      </c>
      <c r="K93">
        <f t="shared" si="28"/>
        <v>15.906546101628111</v>
      </c>
      <c r="L93">
        <f t="shared" si="29"/>
        <v>-1.9861950173732132</v>
      </c>
      <c r="M93">
        <f t="shared" si="30"/>
        <v>-33.764274369795146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0.82834377035866424</v>
      </c>
      <c r="C94" s="9">
        <f t="shared" si="23"/>
        <v>0.45000000000000029</v>
      </c>
      <c r="D94" s="9">
        <f t="shared" si="24"/>
        <v>6.8289007113127909</v>
      </c>
      <c r="E94" s="9">
        <f t="shared" si="24"/>
        <v>8.6077785820026111</v>
      </c>
      <c r="F94" s="9">
        <f t="shared" si="25"/>
        <v>8.6585616297614507</v>
      </c>
      <c r="G94" s="10">
        <f t="shared" si="26"/>
        <v>8.6666666666666607</v>
      </c>
      <c r="H94" s="5">
        <f t="shared" si="26"/>
        <v>7.5</v>
      </c>
      <c r="I94">
        <f t="shared" si="27"/>
        <v>25.348339665179736</v>
      </c>
      <c r="J94">
        <f t="shared" si="28"/>
        <v>19.857761360453853</v>
      </c>
      <c r="K94">
        <f t="shared" si="28"/>
        <v>15.754606866964032</v>
      </c>
      <c r="L94">
        <f t="shared" si="29"/>
        <v>-1.977368922959355</v>
      </c>
      <c r="M94">
        <f t="shared" si="30"/>
        <v>-33.742790632876492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0.91768367562036168</v>
      </c>
      <c r="C95" s="9">
        <f t="shared" si="23"/>
        <v>0.45600000000000029</v>
      </c>
      <c r="D95" s="9">
        <f t="shared" si="24"/>
        <v>6.9182406165744883</v>
      </c>
      <c r="E95" s="9">
        <f t="shared" si="24"/>
        <v>8.6783326671487906</v>
      </c>
      <c r="F95" s="9">
        <f t="shared" si="25"/>
        <v>8.7310975349130118</v>
      </c>
      <c r="G95" s="10">
        <f t="shared" si="26"/>
        <v>8.6666666666666607</v>
      </c>
      <c r="H95" s="5">
        <f t="shared" si="26"/>
        <v>7.5</v>
      </c>
      <c r="I95">
        <f t="shared" si="27"/>
        <v>25.247249838944274</v>
      </c>
      <c r="J95">
        <f t="shared" si="28"/>
        <v>19.848863200300535</v>
      </c>
      <c r="K95">
        <f t="shared" si="28"/>
        <v>15.602764309116088</v>
      </c>
      <c r="L95">
        <f t="shared" si="29"/>
        <v>-1.9686006099713331</v>
      </c>
      <c r="M95">
        <f t="shared" si="30"/>
        <v>-33.721474584625071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1.0069836279405378</v>
      </c>
      <c r="C96" s="9">
        <f t="shared" si="23"/>
        <v>0.4620000000000003</v>
      </c>
      <c r="D96" s="9">
        <f t="shared" si="24"/>
        <v>7.0075405688946644</v>
      </c>
      <c r="E96" s="9">
        <f t="shared" si="24"/>
        <v>8.7482036766096432</v>
      </c>
      <c r="F96" s="9">
        <f t="shared" si="25"/>
        <v>8.8029995108327448</v>
      </c>
      <c r="G96" s="10">
        <f t="shared" si="26"/>
        <v>8.6666666666666607</v>
      </c>
      <c r="H96" s="5">
        <f t="shared" si="26"/>
        <v>7.5</v>
      </c>
      <c r="I96">
        <f t="shared" si="27"/>
        <v>25.146763720395182</v>
      </c>
      <c r="J96">
        <f t="shared" si="28"/>
        <v>19.840004497555665</v>
      </c>
      <c r="K96">
        <f t="shared" si="28"/>
        <v>15.451017673485275</v>
      </c>
      <c r="L96">
        <f t="shared" si="29"/>
        <v>-1.9598903136651191</v>
      </c>
      <c r="M96">
        <f t="shared" si="30"/>
        <v>-33.700325252510055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1.0962438042901121</v>
      </c>
      <c r="C97" s="9">
        <f t="shared" si="23"/>
        <v>0.4680000000000003</v>
      </c>
      <c r="D97" s="9">
        <f t="shared" si="24"/>
        <v>7.0968007452442388</v>
      </c>
      <c r="E97" s="9">
        <f t="shared" si="24"/>
        <v>8.817392040347146</v>
      </c>
      <c r="F97" s="9">
        <f t="shared" si="25"/>
        <v>8.8742685053695425</v>
      </c>
      <c r="G97" s="10">
        <f t="shared" si="26"/>
        <v>8.6666666666666607</v>
      </c>
      <c r="H97" s="5">
        <f t="shared" si="26"/>
        <v>7.5</v>
      </c>
      <c r="I97">
        <f t="shared" si="27"/>
        <v>25.046886125346013</v>
      </c>
      <c r="J97">
        <f t="shared" si="28"/>
        <v>19.831184991144173</v>
      </c>
      <c r="K97">
        <f t="shared" si="28"/>
        <v>15.29936620984898</v>
      </c>
      <c r="L97">
        <f t="shared" si="29"/>
        <v>-1.9512382737678291</v>
      </c>
      <c r="M97">
        <f t="shared" si="30"/>
        <v>-33.679341658926518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1.1854643804627392</v>
      </c>
      <c r="C98" s="9">
        <f t="shared" si="23"/>
        <v>0.47400000000000031</v>
      </c>
      <c r="D98" s="9">
        <f t="shared" si="24"/>
        <v>7.1860213214168658</v>
      </c>
      <c r="E98" s="9">
        <f t="shared" si="24"/>
        <v>8.8858981849571705</v>
      </c>
      <c r="F98" s="9">
        <f t="shared" si="25"/>
        <v>8.9449054603203528</v>
      </c>
      <c r="G98" s="10">
        <f t="shared" si="26"/>
        <v>8.6666666666666607</v>
      </c>
      <c r="H98" s="5">
        <f t="shared" si="26"/>
        <v>7.5</v>
      </c>
      <c r="I98">
        <f t="shared" si="27"/>
        <v>24.947621924140698</v>
      </c>
      <c r="J98">
        <f t="shared" si="28"/>
        <v>19.822404418912217</v>
      </c>
      <c r="K98">
        <f t="shared" si="28"/>
        <v>15.147809172383811</v>
      </c>
      <c r="L98">
        <f t="shared" si="29"/>
        <v>-1.9426447344513622</v>
      </c>
      <c r="M98">
        <f t="shared" si="30"/>
        <v>-33.658522821012056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1.2746455310699076</v>
      </c>
      <c r="C99" s="9">
        <f t="shared" si="23"/>
        <v>0.48000000000000032</v>
      </c>
      <c r="D99" s="9">
        <f t="shared" si="24"/>
        <v>7.2752024720240343</v>
      </c>
      <c r="E99" s="9">
        <f t="shared" si="24"/>
        <v>8.9537225336893354</v>
      </c>
      <c r="F99" s="9">
        <f t="shared" si="25"/>
        <v>9.014911311471252</v>
      </c>
      <c r="G99" s="10">
        <f t="shared" si="26"/>
        <v>8.6666666666666607</v>
      </c>
      <c r="H99" s="5">
        <f t="shared" si="26"/>
        <v>7.5</v>
      </c>
      <c r="I99">
        <f t="shared" si="27"/>
        <v>24.848976041385356</v>
      </c>
      <c r="J99">
        <f t="shared" si="28"/>
        <v>19.813662517607188</v>
      </c>
      <c r="K99">
        <f t="shared" si="28"/>
        <v>14.996345819689257</v>
      </c>
      <c r="L99">
        <f t="shared" si="29"/>
        <v>-1.9341099443034271</v>
      </c>
      <c r="M99">
        <f t="shared" si="30"/>
        <v>-33.637867750462568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1.3637874295359538</v>
      </c>
      <c r="C100" s="9">
        <f t="shared" si="23"/>
        <v>0.48600000000000032</v>
      </c>
      <c r="D100" s="9">
        <f t="shared" si="24"/>
        <v>7.3643443704900804</v>
      </c>
      <c r="E100" s="9">
        <f t="shared" si="24"/>
        <v>9.0208655064669632</v>
      </c>
      <c r="F100" s="9">
        <f t="shared" si="25"/>
        <v>9.084286988638544</v>
      </c>
      <c r="G100" s="10">
        <f t="shared" si="26"/>
        <v>8.6666666666666607</v>
      </c>
      <c r="H100" s="5">
        <f t="shared" si="26"/>
        <v>7.5</v>
      </c>
      <c r="I100">
        <f t="shared" si="27"/>
        <v>24.750953455643995</v>
      </c>
      <c r="J100">
        <f t="shared" si="28"/>
        <v>19.804959022857823</v>
      </c>
      <c r="K100">
        <f t="shared" si="28"/>
        <v>14.844975414812176</v>
      </c>
      <c r="L100">
        <f t="shared" si="29"/>
        <v>-1.9256341562958552</v>
      </c>
      <c r="M100">
        <f t="shared" si="30"/>
        <v>-33.617375453346916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1.4528902480929817</v>
      </c>
      <c r="C101" s="9">
        <f t="shared" si="23"/>
        <v>0.49200000000000033</v>
      </c>
      <c r="D101" s="9">
        <f t="shared" ref="D101:E116" si="32">D100+$C$7*(J100+J101)/2</f>
        <v>7.4534471890471083</v>
      </c>
      <c r="E101" s="9">
        <f t="shared" si="32"/>
        <v>9.0873275199071522</v>
      </c>
      <c r="F101" s="9">
        <f t="shared" si="25"/>
        <v>9.1530334157099169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24.653559199096904</v>
      </c>
      <c r="J101">
        <f t="shared" si="28"/>
        <v>19.79629366915449</v>
      </c>
      <c r="K101">
        <f t="shared" si="28"/>
        <v>14.693697225272114</v>
      </c>
      <c r="L101">
        <f t="shared" si="29"/>
        <v>-1.9172176277501185</v>
      </c>
      <c r="M101">
        <f t="shared" si="30"/>
        <v>-33.597044929920855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1.5419541577756961</v>
      </c>
      <c r="C102" s="9">
        <f t="shared" si="23"/>
        <v>0.49800000000000033</v>
      </c>
      <c r="D102" s="9">
        <f t="shared" si="32"/>
        <v>7.5425110987298227</v>
      </c>
      <c r="E102" s="9">
        <f t="shared" si="32"/>
        <v>9.1531089873409606</v>
      </c>
      <c r="F102" s="9">
        <f t="shared" si="25"/>
        <v>9.2211515106856723</v>
      </c>
      <c r="G102" s="10">
        <f t="shared" si="33"/>
        <v>8.6666666666666607</v>
      </c>
      <c r="H102" s="5">
        <f t="shared" si="33"/>
        <v>7.5</v>
      </c>
      <c r="I102">
        <f t="shared" si="27"/>
        <v>24.556798357160403</v>
      </c>
      <c r="J102">
        <f t="shared" si="28"/>
        <v>19.787666189829615</v>
      </c>
      <c r="K102">
        <f t="shared" si="28"/>
        <v>14.54251052308747</v>
      </c>
      <c r="L102">
        <f t="shared" si="29"/>
        <v>-1.9088606202999456</v>
      </c>
      <c r="M102">
        <f t="shared" si="30"/>
        <v>-33.576875174440076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1.6309793284161485</v>
      </c>
      <c r="C103" s="9">
        <f t="shared" si="23"/>
        <v>0.50400000000000034</v>
      </c>
      <c r="D103" s="9">
        <f t="shared" si="32"/>
        <v>7.6315362693702751</v>
      </c>
      <c r="E103" s="9">
        <f t="shared" si="32"/>
        <v>9.2182103188337123</v>
      </c>
      <c r="F103" s="9">
        <f t="shared" si="25"/>
        <v>9.2886421857200165</v>
      </c>
      <c r="G103" s="10">
        <f t="shared" si="33"/>
        <v>8.6666666666666607</v>
      </c>
      <c r="H103" s="5">
        <f t="shared" si="33"/>
        <v>7.5</v>
      </c>
      <c r="I103">
        <f t="shared" si="27"/>
        <v>24.460676068066675</v>
      </c>
      <c r="J103">
        <f t="shared" si="28"/>
        <v>19.779076317038264</v>
      </c>
      <c r="K103">
        <f t="shared" si="28"/>
        <v>14.39141458480249</v>
      </c>
      <c r="L103">
        <f t="shared" si="29"/>
        <v>-1.9005633998509506</v>
      </c>
      <c r="M103">
        <f t="shared" si="30"/>
        <v>-33.556865174972565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1.7199659286383975</v>
      </c>
      <c r="C104" s="9">
        <f t="shared" si="23"/>
        <v>0.51000000000000034</v>
      </c>
      <c r="D104" s="9">
        <f t="shared" si="32"/>
        <v>7.7205228695925241</v>
      </c>
      <c r="E104" s="9">
        <f t="shared" si="32"/>
        <v>9.2826319212054269</v>
      </c>
      <c r="F104" s="9">
        <f t="shared" si="25"/>
        <v>9.3555063471624322</v>
      </c>
      <c r="G104" s="10">
        <f t="shared" si="33"/>
        <v>8.6666666666666607</v>
      </c>
      <c r="H104" s="5">
        <f t="shared" si="33"/>
        <v>7.5</v>
      </c>
      <c r="I104">
        <f t="shared" si="27"/>
        <v>24.365197522402397</v>
      </c>
      <c r="J104">
        <f t="shared" si="28"/>
        <v>19.770523781738934</v>
      </c>
      <c r="K104">
        <f t="shared" si="28"/>
        <v>14.240408691515114</v>
      </c>
      <c r="L104">
        <f t="shared" si="29"/>
        <v>-1.8923262365371727</v>
      </c>
      <c r="M104">
        <f t="shared" si="30"/>
        <v>-33.537013913210338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1.8089141258530779</v>
      </c>
      <c r="C105" s="9">
        <f t="shared" si="23"/>
        <v>0.51600000000000035</v>
      </c>
      <c r="D105" s="9">
        <f t="shared" si="32"/>
        <v>7.8094710668072045</v>
      </c>
      <c r="E105" s="9">
        <f t="shared" si="32"/>
        <v>9.3463741980513735</v>
      </c>
      <c r="F105" s="9">
        <f t="shared" si="25"/>
        <v>9.421744895599101</v>
      </c>
      <c r="G105" s="10">
        <f t="shared" si="33"/>
        <v>8.6666666666666607</v>
      </c>
      <c r="H105" s="5">
        <f t="shared" si="33"/>
        <v>7.5</v>
      </c>
      <c r="I105">
        <f t="shared" si="27"/>
        <v>24.270367962604844</v>
      </c>
      <c r="J105">
        <f t="shared" si="28"/>
        <v>19.762008313674517</v>
      </c>
      <c r="K105">
        <f t="shared" si="28"/>
        <v>14.089492128905668</v>
      </c>
      <c r="L105">
        <f t="shared" si="29"/>
        <v>-1.884149404674434</v>
      </c>
      <c r="M105">
        <f t="shared" si="30"/>
        <v>-33.517320364280664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1.8978240862518909</v>
      </c>
      <c r="C106" s="9">
        <f t="shared" si="23"/>
        <v>0.52200000000000035</v>
      </c>
      <c r="D106" s="9">
        <f t="shared" si="32"/>
        <v>7.8983810272060175</v>
      </c>
      <c r="E106" s="9">
        <f t="shared" si="32"/>
        <v>9.4094375497627603</v>
      </c>
      <c r="F106" s="9">
        <f t="shared" si="25"/>
        <v>9.487358725894449</v>
      </c>
      <c r="G106" s="10">
        <f t="shared" si="33"/>
        <v>8.6666666666666607</v>
      </c>
      <c r="H106" s="5">
        <f t="shared" si="33"/>
        <v>7.5</v>
      </c>
      <c r="I106">
        <f t="shared" si="27"/>
        <v>24.176192682414111</v>
      </c>
      <c r="J106">
        <f t="shared" si="28"/>
        <v>19.753529641353481</v>
      </c>
      <c r="K106">
        <f t="shared" si="28"/>
        <v>13.938664187266406</v>
      </c>
      <c r="L106">
        <f t="shared" si="29"/>
        <v>-1.8760331827104144</v>
      </c>
      <c r="M106">
        <f t="shared" si="30"/>
        <v>-33.497783496556785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1.9866959748020063</v>
      </c>
      <c r="C107" s="9">
        <f t="shared" si="23"/>
        <v>0.52800000000000036</v>
      </c>
      <c r="D107" s="9">
        <f t="shared" si="32"/>
        <v>7.9872529157561329</v>
      </c>
      <c r="E107" s="9">
        <f t="shared" si="32"/>
        <v>9.4718223735475569</v>
      </c>
      <c r="F107" s="9">
        <f t="shared" si="25"/>
        <v>9.5523487272327259</v>
      </c>
      <c r="G107" s="10">
        <f t="shared" si="33"/>
        <v>8.6666666666666607</v>
      </c>
      <c r="H107" s="5">
        <f t="shared" si="33"/>
        <v>7.5</v>
      </c>
      <c r="I107">
        <f t="shared" si="27"/>
        <v>24.08267702628023</v>
      </c>
      <c r="J107">
        <f t="shared" si="28"/>
        <v>19.745087492031285</v>
      </c>
      <c r="K107">
        <f t="shared" si="28"/>
        <v>13.787924161531901</v>
      </c>
      <c r="L107">
        <f t="shared" si="29"/>
        <v>-1.8679778531713542</v>
      </c>
      <c r="M107">
        <f t="shared" si="30"/>
        <v>-33.478402271468397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2.0755299552403841</v>
      </c>
      <c r="C108" s="9">
        <f t="shared" si="23"/>
        <v>0.53400000000000036</v>
      </c>
      <c r="D108" s="9">
        <f t="shared" si="32"/>
        <v>8.0760868961945107</v>
      </c>
      <c r="E108" s="9">
        <f t="shared" si="32"/>
        <v>9.5335290634514518</v>
      </c>
      <c r="F108" s="9">
        <f t="shared" si="25"/>
        <v>9.6167157831597407</v>
      </c>
      <c r="G108" s="10">
        <f t="shared" si="33"/>
        <v>8.6666666666666607</v>
      </c>
      <c r="H108" s="5">
        <f t="shared" si="33"/>
        <v>7.5</v>
      </c>
      <c r="I108">
        <f t="shared" si="27"/>
        <v>23.989826388723678</v>
      </c>
      <c r="J108">
        <f t="shared" si="28"/>
        <v>19.736681591692015</v>
      </c>
      <c r="K108">
        <f t="shared" si="28"/>
        <v>13.637271351310293</v>
      </c>
      <c r="L108">
        <f t="shared" si="29"/>
        <v>-1.8599837026052723</v>
      </c>
      <c r="M108">
        <f t="shared" si="30"/>
        <v>-33.459175643311795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2.1643261900680084</v>
      </c>
      <c r="C109" s="9">
        <f t="shared" si="23"/>
        <v>0.54000000000000037</v>
      </c>
      <c r="D109" s="9">
        <f t="shared" si="32"/>
        <v>8.164883131022135</v>
      </c>
      <c r="E109" s="9">
        <f t="shared" si="32"/>
        <v>9.5945580103789592</v>
      </c>
      <c r="F109" s="9">
        <f t="shared" si="25"/>
        <v>9.6804607716246345</v>
      </c>
      <c r="G109" s="10">
        <f t="shared" si="33"/>
        <v>8.6666666666666607</v>
      </c>
      <c r="H109" s="5">
        <f t="shared" si="33"/>
        <v>7.5</v>
      </c>
      <c r="I109">
        <f t="shared" si="27"/>
        <v>23.897646213648134</v>
      </c>
      <c r="J109">
        <f t="shared" si="28"/>
        <v>19.72831166503029</v>
      </c>
      <c r="K109">
        <f t="shared" si="28"/>
        <v>13.486705060915391</v>
      </c>
      <c r="L109">
        <f t="shared" si="29"/>
        <v>-1.8520510215216206</v>
      </c>
      <c r="M109">
        <f t="shared" si="30"/>
        <v>-33.440102559060051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2.2530848405440516</v>
      </c>
      <c r="C110" s="9">
        <f t="shared" si="23"/>
        <v>0.54600000000000037</v>
      </c>
      <c r="D110" s="9">
        <f t="shared" si="32"/>
        <v>8.2536417814981782</v>
      </c>
      <c r="E110" s="9">
        <f t="shared" si="32"/>
        <v>9.6549096021146674</v>
      </c>
      <c r="F110" s="9">
        <f t="shared" si="25"/>
        <v>9.7435845650217878</v>
      </c>
      <c r="G110" s="10">
        <f t="shared" si="33"/>
        <v>8.6666666666666607</v>
      </c>
      <c r="H110" s="5">
        <f t="shared" si="33"/>
        <v>7.5</v>
      </c>
      <c r="I110">
        <f t="shared" si="27"/>
        <v>23.806141993603998</v>
      </c>
      <c r="J110">
        <f t="shared" si="28"/>
        <v>19.719977435433442</v>
      </c>
      <c r="K110">
        <f t="shared" si="28"/>
        <v>13.336224599399621</v>
      </c>
      <c r="L110">
        <f t="shared" si="29"/>
        <v>-1.8441801043272632</v>
      </c>
      <c r="M110">
        <f t="shared" si="30"/>
        <v>-33.421181958173065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2.3418060666799452</v>
      </c>
      <c r="C111" s="9">
        <f t="shared" si="23"/>
        <v>0.55200000000000038</v>
      </c>
      <c r="D111" s="9">
        <f t="shared" si="32"/>
        <v>8.3423630076340718</v>
      </c>
      <c r="E111" s="9">
        <f t="shared" si="32"/>
        <v>9.7145842233446391</v>
      </c>
      <c r="F111" s="9">
        <f t="shared" si="25"/>
        <v>9.8060880302328144</v>
      </c>
      <c r="G111" s="10">
        <f t="shared" si="33"/>
        <v>8.6666666666666607</v>
      </c>
      <c r="H111" s="5">
        <f t="shared" si="33"/>
        <v>7.5</v>
      </c>
      <c r="I111">
        <f t="shared" si="27"/>
        <v>23.715319269001402</v>
      </c>
      <c r="J111">
        <f t="shared" si="28"/>
        <v>19.711678624963969</v>
      </c>
      <c r="K111">
        <f t="shared" si="28"/>
        <v>13.185829280587843</v>
      </c>
      <c r="L111">
        <f t="shared" si="29"/>
        <v>-1.8363712492586888</v>
      </c>
      <c r="M111">
        <f t="shared" si="30"/>
        <v>-33.402412772407864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2.4304900272333843</v>
      </c>
      <c r="C112" s="9">
        <f t="shared" si="23"/>
        <v>0.55800000000000038</v>
      </c>
      <c r="D112" s="9">
        <f t="shared" si="32"/>
        <v>8.4310469681875109</v>
      </c>
      <c r="E112" s="9">
        <f t="shared" si="32"/>
        <v>9.7735822556779635</v>
      </c>
      <c r="F112" s="9">
        <f t="shared" si="25"/>
        <v>9.8679720286687029</v>
      </c>
      <c r="G112" s="10">
        <f t="shared" si="33"/>
        <v>8.6666666666666607</v>
      </c>
      <c r="H112" s="5">
        <f t="shared" si="33"/>
        <v>7.5</v>
      </c>
      <c r="I112">
        <f t="shared" si="27"/>
        <v>23.625183627271401</v>
      </c>
      <c r="J112">
        <f t="shared" si="28"/>
        <v>19.703414954342307</v>
      </c>
      <c r="K112">
        <f t="shared" si="28"/>
        <v>13.035518423112007</v>
      </c>
      <c r="L112">
        <f t="shared" si="29"/>
        <v>-1.8286247583103608</v>
      </c>
      <c r="M112">
        <f t="shared" si="30"/>
        <v>-33.383793925629128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2.5191368797022466</v>
      </c>
      <c r="C113" s="9">
        <f t="shared" si="23"/>
        <v>0.56400000000000039</v>
      </c>
      <c r="D113" s="9">
        <f t="shared" si="32"/>
        <v>8.5196938206563733</v>
      </c>
      <c r="E113" s="9">
        <f t="shared" si="32"/>
        <v>9.8319040776684705</v>
      </c>
      <c r="F113" s="9">
        <f t="shared" si="25"/>
        <v>9.9292374163120165</v>
      </c>
      <c r="G113" s="10">
        <f t="shared" si="33"/>
        <v>8.6666666666666607</v>
      </c>
      <c r="H113" s="5">
        <f t="shared" si="33"/>
        <v>7.5</v>
      </c>
      <c r="I113">
        <f t="shared" si="27"/>
        <v>23.535740701973971</v>
      </c>
      <c r="J113">
        <f t="shared" si="28"/>
        <v>19.695186142929909</v>
      </c>
      <c r="K113">
        <f t="shared" si="28"/>
        <v>12.885291350446677</v>
      </c>
      <c r="L113">
        <f t="shared" si="29"/>
        <v>-1.8209409371591041</v>
      </c>
      <c r="M113">
        <f t="shared" si="30"/>
        <v>-33.365324333620137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2.6077467803184433</v>
      </c>
      <c r="C114" s="9">
        <f t="shared" si="23"/>
        <v>0.5700000000000004</v>
      </c>
      <c r="D114" s="9">
        <f t="shared" si="32"/>
        <v>8.6083037212725699</v>
      </c>
      <c r="E114" s="9">
        <f t="shared" si="32"/>
        <v>9.8895500648366035</v>
      </c>
      <c r="F114" s="9">
        <f t="shared" si="25"/>
        <v>9.9898850437592728</v>
      </c>
      <c r="G114" s="10">
        <f t="shared" si="33"/>
        <v>8.6666666666666607</v>
      </c>
      <c r="H114" s="5">
        <f t="shared" si="33"/>
        <v>7.5</v>
      </c>
      <c r="I114">
        <f t="shared" si="27"/>
        <v>23.446996171851566</v>
      </c>
      <c r="J114">
        <f t="shared" si="28"/>
        <v>19.686991908712692</v>
      </c>
      <c r="K114">
        <f t="shared" si="28"/>
        <v>12.735147390945386</v>
      </c>
      <c r="L114">
        <f t="shared" si="29"/>
        <v>-1.8133200950844455</v>
      </c>
      <c r="M114">
        <f t="shared" si="30"/>
        <v>-33.3470029038943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2.6963198840416869</v>
      </c>
      <c r="C115" s="9">
        <f t="shared" si="23"/>
        <v>0.5760000000000004</v>
      </c>
      <c r="D115" s="9">
        <f t="shared" si="32"/>
        <v>8.6968768249958135</v>
      </c>
      <c r="E115" s="9">
        <f t="shared" si="32"/>
        <v>9.9465205896914561</v>
      </c>
      <c r="F115" s="9">
        <f t="shared" si="25"/>
        <v>10.049915756263402</v>
      </c>
      <c r="G115" s="10">
        <f t="shared" si="33"/>
        <v>8.6666666666666607</v>
      </c>
      <c r="H115" s="5">
        <f t="shared" si="33"/>
        <v>7.5</v>
      </c>
      <c r="I115">
        <f t="shared" si="27"/>
        <v>23.358955759826873</v>
      </c>
      <c r="J115">
        <f t="shared" si="28"/>
        <v>19.678831968284811</v>
      </c>
      <c r="K115">
        <f t="shared" si="28"/>
        <v>12.585085877877862</v>
      </c>
      <c r="L115">
        <f t="shared" si="29"/>
        <v>-1.8057625448847965</v>
      </c>
      <c r="M115">
        <f t="shared" si="30"/>
        <v>-33.328828535507391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2.7848563445532015</v>
      </c>
      <c r="C116" s="9">
        <f t="shared" si="23"/>
        <v>0.58200000000000041</v>
      </c>
      <c r="D116" s="9">
        <f t="shared" si="32"/>
        <v>8.7854132855073281</v>
      </c>
      <c r="E116" s="9">
        <f t="shared" si="32"/>
        <v>10.002816021752984</v>
      </c>
      <c r="F116" s="9">
        <f t="shared" si="25"/>
        <v>10.109330393776361</v>
      </c>
      <c r="G116" s="10">
        <f t="shared" si="33"/>
        <v>8.6666666666666607</v>
      </c>
      <c r="H116" s="5">
        <f t="shared" si="33"/>
        <v>7.5</v>
      </c>
      <c r="I116">
        <f t="shared" si="27"/>
        <v>23.271625231943521</v>
      </c>
      <c r="J116">
        <f t="shared" si="28"/>
        <v>19.670706036832829</v>
      </c>
      <c r="K116">
        <f t="shared" si="28"/>
        <v>12.43510614946808</v>
      </c>
      <c r="L116">
        <f t="shared" si="29"/>
        <v>-1.7982686027894026</v>
      </c>
      <c r="M116">
        <f t="shared" si="30"/>
        <v>-33.310800118870688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2.8733563142493459</v>
      </c>
      <c r="C117" s="9">
        <f t="shared" si="23"/>
        <v>0.58800000000000041</v>
      </c>
      <c r="D117" s="9">
        <f t="shared" ref="D117:E132" si="34">D116+$C$7*(J116+J117)/2</f>
        <v>8.8739132552034725</v>
      </c>
      <c r="E117" s="9">
        <f t="shared" si="34"/>
        <v>10.058436727574387</v>
      </c>
      <c r="F117" s="9">
        <f t="shared" si="25"/>
        <v>10.16812979099188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23.185010396248501</v>
      </c>
      <c r="J117">
        <f t="shared" si="28"/>
        <v>19.662613828120278</v>
      </c>
      <c r="K117">
        <f t="shared" si="28"/>
        <v>12.285207548933162</v>
      </c>
      <c r="L117">
        <f t="shared" si="29"/>
        <v>-1.7908385883659619</v>
      </c>
      <c r="M117">
        <f t="shared" si="30"/>
        <v>-33.292916535565077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2.9618199442351791</v>
      </c>
      <c r="C118" s="9">
        <f t="shared" si="23"/>
        <v>0.59400000000000042</v>
      </c>
      <c r="D118" s="9">
        <f t="shared" si="34"/>
        <v>8.9623768851893058</v>
      </c>
      <c r="E118" s="9">
        <f t="shared" si="34"/>
        <v>10.113383070764664</v>
      </c>
      <c r="F118" s="9">
        <f t="shared" si="25"/>
        <v>10.226314777388346</v>
      </c>
      <c r="G118" s="10">
        <f t="shared" si="35"/>
        <v>8.6666666666666607</v>
      </c>
      <c r="H118" s="5">
        <f t="shared" si="35"/>
        <v>7.5</v>
      </c>
      <c r="I118">
        <f t="shared" si="27"/>
        <v>23.099117101615015</v>
      </c>
      <c r="J118">
        <f t="shared" si="28"/>
        <v>19.654555054472631</v>
      </c>
      <c r="K118">
        <f t="shared" si="28"/>
        <v>12.135389424523119</v>
      </c>
      <c r="L118">
        <f t="shared" si="29"/>
        <v>-1.7834728244238205</v>
      </c>
      <c r="M118">
        <f t="shared" si="30"/>
        <v>-33.275176658156504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3.0502473843179594</v>
      </c>
      <c r="C119" s="9">
        <f t="shared" si="23"/>
        <v>0.60000000000000042</v>
      </c>
      <c r="D119" s="9">
        <f t="shared" si="34"/>
        <v>9.050804325272086</v>
      </c>
      <c r="E119" s="9">
        <f t="shared" si="34"/>
        <v>10.167655412011355</v>
      </c>
      <c r="F119" s="9">
        <f t="shared" si="25"/>
        <v>10.283886177271818</v>
      </c>
      <c r="G119" s="10">
        <f t="shared" si="35"/>
        <v>8.6666666666666607</v>
      </c>
      <c r="H119" s="5">
        <f t="shared" si="35"/>
        <v>7.5</v>
      </c>
      <c r="I119">
        <f t="shared" si="27"/>
        <v>23.013951236504575</v>
      </c>
      <c r="J119">
        <f t="shared" si="28"/>
        <v>19.646529426762722</v>
      </c>
      <c r="K119">
        <f t="shared" si="28"/>
        <v>11.985651129561415</v>
      </c>
      <c r="L119">
        <f t="shared" si="29"/>
        <v>-1.7761716369126697</v>
      </c>
      <c r="M119">
        <f t="shared" si="30"/>
        <v>-33.257579350012719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3.1386387830005678</v>
      </c>
      <c r="C120" s="9">
        <f t="shared" si="23"/>
        <v>0.60600000000000043</v>
      </c>
      <c r="D120" s="9">
        <f t="shared" si="34"/>
        <v>9.1391957239546944</v>
      </c>
      <c r="E120" s="9">
        <f t="shared" si="34"/>
        <v>10.221254109103462</v>
      </c>
      <c r="F120" s="9">
        <f t="shared" si="25"/>
        <v>10.340844809819213</v>
      </c>
      <c r="G120" s="10">
        <f t="shared" si="35"/>
        <v>8.6666666666666607</v>
      </c>
      <c r="H120" s="5">
        <f t="shared" si="35"/>
        <v>7.5</v>
      </c>
      <c r="I120">
        <f t="shared" si="27"/>
        <v>22.929518727667183</v>
      </c>
      <c r="J120">
        <f t="shared" si="28"/>
        <v>19.638536654396614</v>
      </c>
      <c r="K120">
        <f t="shared" si="28"/>
        <v>11.835992022486357</v>
      </c>
      <c r="L120">
        <f t="shared" si="29"/>
        <v>-1.76893535481665</v>
      </c>
      <c r="M120">
        <f t="shared" si="30"/>
        <v>-33.240123465121655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3.2269942874748843</v>
      </c>
      <c r="C121" s="9">
        <f t="shared" si="23"/>
        <v>0.61200000000000043</v>
      </c>
      <c r="D121" s="9">
        <f t="shared" si="34"/>
        <v>9.2275512284290109</v>
      </c>
      <c r="E121" s="9">
        <f t="shared" si="34"/>
        <v>10.274179516954566</v>
      </c>
      <c r="F121" s="9">
        <f t="shared" si="25"/>
        <v>10.397191489121621</v>
      </c>
      <c r="G121" s="10">
        <f t="shared" si="35"/>
        <v>8.6666666666666607</v>
      </c>
      <c r="H121" s="5">
        <f t="shared" si="35"/>
        <v>7.5</v>
      </c>
      <c r="I121">
        <f t="shared" si="27"/>
        <v>22.845825538778417</v>
      </c>
      <c r="J121">
        <f t="shared" si="28"/>
        <v>19.630576445299937</v>
      </c>
      <c r="K121">
        <f t="shared" si="28"/>
        <v>11.686411466893309</v>
      </c>
      <c r="L121">
        <f t="shared" si="29"/>
        <v>-1.7617643100437883</v>
      </c>
      <c r="M121">
        <f t="shared" si="30"/>
        <v>-33.222807847911596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3.3153140436150945</v>
      </c>
      <c r="C122" s="9">
        <f t="shared" si="23"/>
        <v>0.61800000000000044</v>
      </c>
      <c r="D122" s="9">
        <f t="shared" si="34"/>
        <v>9.3158709845692211</v>
      </c>
      <c r="E122" s="9">
        <f t="shared" si="34"/>
        <v>10.326431987626126</v>
      </c>
      <c r="F122" s="9">
        <f t="shared" si="25"/>
        <v>10.452927024227808</v>
      </c>
      <c r="G122" s="10">
        <f t="shared" si="35"/>
        <v>8.6666666666666607</v>
      </c>
      <c r="H122" s="5">
        <f t="shared" si="35"/>
        <v>7.5</v>
      </c>
      <c r="I122">
        <f t="shared" si="27"/>
        <v>22.762877669012351</v>
      </c>
      <c r="J122">
        <f t="shared" si="28"/>
        <v>19.622648505904738</v>
      </c>
      <c r="K122">
        <f t="shared" si="28"/>
        <v>11.536908831577707</v>
      </c>
      <c r="L122">
        <f t="shared" si="29"/>
        <v>-1.7546588373106877</v>
      </c>
      <c r="M122">
        <f t="shared" si="30"/>
        <v>-33.205631333073313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3.4035981959709378</v>
      </c>
      <c r="C123" s="9">
        <f t="shared" si="23"/>
        <v>0.62400000000000044</v>
      </c>
      <c r="D123" s="9">
        <f t="shared" si="34"/>
        <v>9.4041551369250644</v>
      </c>
      <c r="E123" s="9">
        <f t="shared" si="34"/>
        <v>10.378011870350978</v>
      </c>
      <c r="F123" s="9">
        <f t="shared" si="25"/>
        <v>10.508052219187846</v>
      </c>
      <c r="G123" s="10">
        <f t="shared" si="35"/>
        <v>8.6666666666666607</v>
      </c>
      <c r="H123" s="5">
        <f t="shared" si="35"/>
        <v>7.5</v>
      </c>
      <c r="I123">
        <f t="shared" si="27"/>
        <v>22.680681151549233</v>
      </c>
      <c r="J123">
        <f t="shared" si="28"/>
        <v>19.614752541136841</v>
      </c>
      <c r="K123">
        <f t="shared" si="28"/>
        <v>11.387483490578877</v>
      </c>
      <c r="L123">
        <f t="shared" si="29"/>
        <v>-1.7476192740223964</v>
      </c>
      <c r="M123">
        <f t="shared" si="30"/>
        <v>-33.188592745384391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3.4918468877609037</v>
      </c>
      <c r="C124" s="9">
        <f t="shared" si="23"/>
        <v>0.63000000000000045</v>
      </c>
      <c r="D124" s="9">
        <f t="shared" si="34"/>
        <v>9.4924038287150303</v>
      </c>
      <c r="E124" s="9">
        <f t="shared" si="34"/>
        <v>10.428919511557035</v>
      </c>
      <c r="F124" s="9">
        <f t="shared" si="25"/>
        <v>10.562567873096931</v>
      </c>
      <c r="G124" s="10">
        <f t="shared" si="35"/>
        <v>8.6666666666666607</v>
      </c>
      <c r="H124" s="5">
        <f t="shared" si="35"/>
        <v>7.5</v>
      </c>
      <c r="I124">
        <f t="shared" si="27"/>
        <v>22.599242052016919</v>
      </c>
      <c r="J124">
        <f t="shared" si="28"/>
        <v>19.606888254403742</v>
      </c>
      <c r="K124">
        <f t="shared" si="28"/>
        <v>11.238134823224646</v>
      </c>
      <c r="L124">
        <f t="shared" si="29"/>
        <v>-1.7406459601473874</v>
      </c>
      <c r="M124">
        <f t="shared" si="30"/>
        <v>-33.171690899535989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3.5800602608653733</v>
      </c>
      <c r="C125" s="9">
        <f t="shared" si="23"/>
        <v>0.63600000000000045</v>
      </c>
      <c r="D125" s="9">
        <f t="shared" si="34"/>
        <v>9.5806172018194999</v>
      </c>
      <c r="E125" s="9">
        <f t="shared" si="34"/>
        <v>10.479155254891188</v>
      </c>
      <c r="F125" s="9">
        <f t="shared" si="25"/>
        <v>10.616474780139377</v>
      </c>
      <c r="G125" s="10">
        <f t="shared" si="35"/>
        <v>8.6666666666666607</v>
      </c>
      <c r="H125" s="5">
        <f t="shared" si="35"/>
        <v>7.5</v>
      </c>
      <c r="I125">
        <f t="shared" si="27"/>
        <v>22.518566466865103</v>
      </c>
      <c r="J125">
        <f t="shared" si="28"/>
        <v>19.599055347583079</v>
      </c>
      <c r="K125">
        <f t="shared" si="28"/>
        <v>11.088862214176734</v>
      </c>
      <c r="L125">
        <f t="shared" si="29"/>
        <v>-1.7337392380875778</v>
      </c>
      <c r="M125">
        <f t="shared" si="30"/>
        <v>-33.1549245999622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3.6682384558197114</v>
      </c>
      <c r="C126" s="9">
        <f t="shared" si="23"/>
        <v>0.64200000000000046</v>
      </c>
      <c r="D126" s="9">
        <f t="shared" si="34"/>
        <v>9.668795396773838</v>
      </c>
      <c r="E126" s="9">
        <f t="shared" si="34"/>
        <v>10.528719441243409</v>
      </c>
      <c r="F126" s="9">
        <f t="shared" si="25"/>
        <v>10.669773729632755</v>
      </c>
      <c r="G126" s="10">
        <f t="shared" si="35"/>
        <v>8.6666666666666607</v>
      </c>
      <c r="H126" s="5">
        <f t="shared" si="35"/>
        <v>7.5</v>
      </c>
      <c r="I126">
        <f t="shared" si="27"/>
        <v>22.438660521671441</v>
      </c>
      <c r="J126">
        <f t="shared" si="28"/>
        <v>19.591253521011684</v>
      </c>
      <c r="K126">
        <f t="shared" si="28"/>
        <v>10.939665053476904</v>
      </c>
      <c r="L126">
        <f t="shared" si="29"/>
        <v>-1.7268994525433354</v>
      </c>
      <c r="M126">
        <f t="shared" si="30"/>
        <v>-33.13829264067229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3.7563816118073063</v>
      </c>
      <c r="C127" s="9">
        <f t="shared" si="23"/>
        <v>0.64800000000000046</v>
      </c>
      <c r="D127" s="9">
        <f t="shared" si="34"/>
        <v>9.756938552761433</v>
      </c>
      <c r="E127" s="9">
        <f t="shared" si="34"/>
        <v>10.577612408771069</v>
      </c>
      <c r="F127" s="9">
        <f t="shared" si="25"/>
        <v>10.722465506072247</v>
      </c>
      <c r="G127" s="10">
        <f t="shared" si="35"/>
        <v>8.6666666666666607</v>
      </c>
      <c r="H127" s="5">
        <f t="shared" si="35"/>
        <v>7.5</v>
      </c>
      <c r="I127">
        <f t="shared" si="27"/>
        <v>22.359530369378756</v>
      </c>
      <c r="J127">
        <f t="shared" si="28"/>
        <v>19.58348247347524</v>
      </c>
      <c r="K127">
        <f t="shared" si="28"/>
        <v>10.79054273659388</v>
      </c>
      <c r="L127">
        <f t="shared" si="29"/>
        <v>-1.7201269503734065</v>
      </c>
      <c r="M127">
        <f t="shared" si="30"/>
        <v>-33.121793805086057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3.8444898666525731</v>
      </c>
      <c r="C128" s="9">
        <f t="shared" si="23"/>
        <v>0.65400000000000047</v>
      </c>
      <c r="D128" s="9">
        <f t="shared" si="34"/>
        <v>9.8450468076066997</v>
      </c>
      <c r="E128" s="9">
        <f t="shared" si="34"/>
        <v>10.625834492923465</v>
      </c>
      <c r="F128" s="9">
        <f t="shared" si="25"/>
        <v>10.774550889175153</v>
      </c>
      <c r="G128" s="10">
        <f t="shared" si="35"/>
        <v>8.6666666666666607</v>
      </c>
      <c r="H128" s="5">
        <f t="shared" si="35"/>
        <v>7.5</v>
      </c>
      <c r="I128">
        <f t="shared" si="27"/>
        <v>22.281182188462466</v>
      </c>
      <c r="J128">
        <f t="shared" si="28"/>
        <v>19.575741902198558</v>
      </c>
      <c r="K128">
        <f t="shared" si="28"/>
        <v>10.641494664470992</v>
      </c>
      <c r="L128">
        <f t="shared" si="29"/>
        <v>-1.713422080449714</v>
      </c>
      <c r="M128">
        <f t="shared" si="30"/>
        <v>-33.105426865872431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3.9325633568139029</v>
      </c>
      <c r="C129" s="9">
        <f t="shared" si="23"/>
        <v>0.66000000000000048</v>
      </c>
      <c r="D129" s="9">
        <f t="shared" si="34"/>
        <v>9.9331202977680295</v>
      </c>
      <c r="E129" s="9">
        <f t="shared" si="34"/>
        <v>10.673386026466568</v>
      </c>
      <c r="F129" s="9">
        <f t="shared" si="25"/>
        <v>10.826030653925599</v>
      </c>
      <c r="G129" s="10">
        <f t="shared" si="35"/>
        <v>8.6666666666666607</v>
      </c>
      <c r="H129" s="5">
        <f t="shared" si="35"/>
        <v>7.5</v>
      </c>
      <c r="I129">
        <f t="shared" si="27"/>
        <v>22.203622181027697</v>
      </c>
      <c r="J129">
        <f t="shared" si="28"/>
        <v>19.568031502836536</v>
      </c>
      <c r="K129">
        <f t="shared" si="28"/>
        <v>10.492520243574566</v>
      </c>
      <c r="L129">
        <f t="shared" si="29"/>
        <v>-1.7067851935069929</v>
      </c>
      <c r="M129">
        <f t="shared" si="30"/>
        <v>-33.089190584791808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4.0206022173765827</v>
      </c>
      <c r="C130" s="9">
        <f t="shared" si="23"/>
        <v>0.66600000000000048</v>
      </c>
      <c r="D130" s="9">
        <f t="shared" si="34"/>
        <v>10.021159158330709</v>
      </c>
      <c r="E130" s="9">
        <f t="shared" si="34"/>
        <v>10.720267339507982</v>
      </c>
      <c r="F130" s="9">
        <f t="shared" si="25"/>
        <v>10.876905570619439</v>
      </c>
      <c r="G130" s="10">
        <f t="shared" si="35"/>
        <v>8.6666666666666607</v>
      </c>
      <c r="H130" s="5">
        <f t="shared" si="35"/>
        <v>7.5</v>
      </c>
      <c r="I130">
        <f t="shared" si="27"/>
        <v>22.126856570835287</v>
      </c>
      <c r="J130">
        <f t="shared" si="28"/>
        <v>19.560350969465755</v>
      </c>
      <c r="K130">
        <f t="shared" si="28"/>
        <v>10.343618885943002</v>
      </c>
      <c r="L130">
        <f t="shared" si="29"/>
        <v>-1.7002166419872031</v>
      </c>
      <c r="M130">
        <f t="shared" si="30"/>
        <v>-33.073083712542086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4.1086065820456792</v>
      </c>
      <c r="C131" s="9">
        <f t="shared" si="23"/>
        <v>0.67200000000000049</v>
      </c>
      <c r="D131" s="9">
        <f t="shared" si="34"/>
        <v>10.109163522999806</v>
      </c>
      <c r="E131" s="9">
        <f t="shared" si="34"/>
        <v>10.766478759522137</v>
      </c>
      <c r="F131" s="9">
        <f t="shared" si="25"/>
        <v>10.927176404909336</v>
      </c>
      <c r="G131" s="10">
        <f t="shared" si="35"/>
        <v>8.6666666666666607</v>
      </c>
      <c r="H131" s="5">
        <f t="shared" si="35"/>
        <v>7.5</v>
      </c>
      <c r="I131">
        <f t="shared" si="27"/>
        <v>22.050891601256257</v>
      </c>
      <c r="J131">
        <f t="shared" si="28"/>
        <v>19.552699994576813</v>
      </c>
      <c r="K131">
        <f t="shared" si="28"/>
        <v>10.194790009236563</v>
      </c>
      <c r="L131">
        <f t="shared" si="29"/>
        <v>-1.6937167798787056</v>
      </c>
      <c r="M131">
        <f t="shared" si="30"/>
        <v>-33.057104988608884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4.1965765831388779</v>
      </c>
      <c r="C132" s="9">
        <f t="shared" si="23"/>
        <v>0.67800000000000049</v>
      </c>
      <c r="D132" s="9">
        <f t="shared" si="34"/>
        <v>10.197133524093005</v>
      </c>
      <c r="E132" s="9">
        <f t="shared" si="34"/>
        <v>10.812020611375692</v>
      </c>
      <c r="F132" s="9">
        <f t="shared" si="25"/>
        <v>10.976843917850051</v>
      </c>
      <c r="G132" s="10">
        <f t="shared" si="35"/>
        <v>8.6666666666666607</v>
      </c>
      <c r="H132" s="5">
        <f t="shared" si="35"/>
        <v>7.5</v>
      </c>
      <c r="I132">
        <f t="shared" si="27"/>
        <v>21.975733533154276</v>
      </c>
      <c r="J132">
        <f t="shared" si="28"/>
        <v>19.545078269067357</v>
      </c>
      <c r="K132">
        <f t="shared" si="28"/>
        <v>10.046033036787822</v>
      </c>
      <c r="L132">
        <f t="shared" si="29"/>
        <v>-1.6872859625501613</v>
      </c>
      <c r="M132">
        <f t="shared" si="30"/>
        <v>-33.041253141120116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4.2845123515793109</v>
      </c>
      <c r="C133" s="9">
        <f t="shared" si="23"/>
        <v>0.6840000000000005</v>
      </c>
      <c r="D133" s="9">
        <f t="shared" ref="D133:E148" si="36">D132+$C$7*(J132+J133)/2</f>
        <v>10.285069292533437</v>
      </c>
      <c r="E133" s="9">
        <f t="shared" si="36"/>
        <v>10.856893217353184</v>
      </c>
      <c r="F133" s="9">
        <f t="shared" si="25"/>
        <v>11.025908865943943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21.901388642695743</v>
      </c>
      <c r="J133">
        <f t="shared" si="28"/>
        <v>19.53748548223588</v>
      </c>
      <c r="K133">
        <f t="shared" si="28"/>
        <v>9.8973473976527817</v>
      </c>
      <c r="L133">
        <f t="shared" si="29"/>
        <v>-1.6809245465791427</v>
      </c>
      <c r="M133">
        <f t="shared" si="30"/>
        <v>-33.025526886705165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4.3724140168883388</v>
      </c>
      <c r="C134" s="9">
        <f t="shared" si="23"/>
        <v>0.6900000000000005</v>
      </c>
      <c r="D134" s="9">
        <f t="shared" si="36"/>
        <v>10.372970957842465</v>
      </c>
      <c r="E134" s="9">
        <f t="shared" si="36"/>
        <v>10.901096897182894</v>
      </c>
      <c r="F134" s="9">
        <f t="shared" si="25"/>
        <v>11.074372001186639</v>
      </c>
      <c r="G134" s="10">
        <f t="shared" si="37"/>
        <v>8.6666666666666607</v>
      </c>
      <c r="H134" s="5">
        <f t="shared" si="37"/>
        <v>7.5</v>
      </c>
      <c r="I134">
        <f t="shared" si="27"/>
        <v>21.827863219087231</v>
      </c>
      <c r="J134">
        <f t="shared" si="28"/>
        <v>19.529921321776275</v>
      </c>
      <c r="K134">
        <f t="shared" si="28"/>
        <v>9.748732526662609</v>
      </c>
      <c r="L134">
        <f t="shared" si="29"/>
        <v>-1.6746328895754405</v>
      </c>
      <c r="M134">
        <f t="shared" si="30"/>
        <v>-33.009924930359027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4.460281707178325</v>
      </c>
      <c r="C135" s="9">
        <f t="shared" si="23"/>
        <v>0.69600000000000051</v>
      </c>
      <c r="D135" s="9">
        <f t="shared" si="36"/>
        <v>10.460838648132452</v>
      </c>
      <c r="E135" s="9">
        <f t="shared" si="36"/>
        <v>10.944631968062955</v>
      </c>
      <c r="F135" s="9">
        <f t="shared" si="25"/>
        <v>11.122234071112953</v>
      </c>
      <c r="G135" s="10">
        <f t="shared" si="37"/>
        <v>8.6666666666666607</v>
      </c>
      <c r="H135" s="5">
        <f t="shared" si="37"/>
        <v>7.5</v>
      </c>
      <c r="I135">
        <f t="shared" si="27"/>
        <v>21.75516356224017</v>
      </c>
      <c r="J135">
        <f t="shared" si="28"/>
        <v>19.522385473773184</v>
      </c>
      <c r="K135">
        <f t="shared" si="28"/>
        <v>9.600187864475993</v>
      </c>
      <c r="L135">
        <f t="shared" si="29"/>
        <v>-1.6684113499990618</v>
      </c>
      <c r="M135">
        <f t="shared" si="30"/>
        <v>-32.994445965311598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4.5481155491453862</v>
      </c>
      <c r="C136" s="9">
        <f t="shared" si="23"/>
        <v>0.70200000000000051</v>
      </c>
      <c r="D136" s="9">
        <f t="shared" si="36"/>
        <v>10.548672490099513</v>
      </c>
      <c r="E136" s="9">
        <f t="shared" si="36"/>
        <v>10.987498744687699</v>
      </c>
      <c r="F136" s="9">
        <f t="shared" si="25"/>
        <v>11.169495818842982</v>
      </c>
      <c r="G136" s="10">
        <f t="shared" si="37"/>
        <v>8.6666666666666607</v>
      </c>
      <c r="H136" s="5">
        <f t="shared" si="37"/>
        <v>7.5</v>
      </c>
      <c r="I136">
        <f t="shared" si="27"/>
        <v>21.683295980362722</v>
      </c>
      <c r="J136">
        <f t="shared" si="28"/>
        <v>19.514877622698187</v>
      </c>
      <c r="K136">
        <f t="shared" si="28"/>
        <v>9.4517128576320903</v>
      </c>
      <c r="L136">
        <f t="shared" si="29"/>
        <v>-1.6622602869729324</v>
      </c>
      <c r="M136">
        <f t="shared" si="30"/>
        <v>-32.979088672902527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4.6359156680621219</v>
      </c>
      <c r="C137" s="9">
        <f t="shared" si="23"/>
        <v>0.70800000000000052</v>
      </c>
      <c r="D137" s="9">
        <f t="shared" si="36"/>
        <v>10.636472609016248</v>
      </c>
      <c r="E137" s="9">
        <f t="shared" si="36"/>
        <v>11.029697539274229</v>
      </c>
      <c r="F137" s="9">
        <f t="shared" si="25"/>
        <v>11.216157983128451</v>
      </c>
      <c r="G137" s="10">
        <f t="shared" si="37"/>
        <v>8.6666666666666607</v>
      </c>
      <c r="H137" s="5">
        <f t="shared" si="37"/>
        <v>7.5</v>
      </c>
      <c r="I137">
        <f t="shared" si="27"/>
        <v>21.612266787478887</v>
      </c>
      <c r="J137">
        <f t="shared" si="28"/>
        <v>19.50739745140681</v>
      </c>
      <c r="K137">
        <f t="shared" si="28"/>
        <v>9.3033069586040291</v>
      </c>
      <c r="L137">
        <f t="shared" si="29"/>
        <v>-1.656180060090306</v>
      </c>
      <c r="M137">
        <f t="shared" si="30"/>
        <v>-32.96385172246174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4.7236821877703434</v>
      </c>
      <c r="C138" s="9">
        <f t="shared" si="23"/>
        <v>0.71400000000000052</v>
      </c>
      <c r="D138" s="9">
        <f t="shared" si="36"/>
        <v>10.72423912872447</v>
      </c>
      <c r="E138" s="9">
        <f t="shared" si="36"/>
        <v>11.071228661589258</v>
      </c>
      <c r="F138" s="9">
        <f t="shared" si="25"/>
        <v>11.262221298399215</v>
      </c>
      <c r="G138" s="10">
        <f t="shared" si="37"/>
        <v>8.6666666666666607</v>
      </c>
      <c r="H138" s="5">
        <f t="shared" si="37"/>
        <v>7.5</v>
      </c>
      <c r="I138">
        <f t="shared" si="27"/>
        <v>21.542082300875059</v>
      </c>
      <c r="J138">
        <f t="shared" si="28"/>
        <v>19.499944641136402</v>
      </c>
      <c r="K138">
        <f t="shared" si="28"/>
        <v>9.1549696258529512</v>
      </c>
      <c r="L138">
        <f t="shared" si="29"/>
        <v>-1.6501710292169078</v>
      </c>
      <c r="M138">
        <f t="shared" si="30"/>
        <v>-32.948733771196125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4.8114152306737861</v>
      </c>
      <c r="C139" s="9">
        <f t="shared" si="23"/>
        <v>0.72000000000000053</v>
      </c>
      <c r="D139" s="9">
        <f t="shared" si="36"/>
        <v>10.811972171627913</v>
      </c>
      <c r="E139" s="9">
        <f t="shared" si="36"/>
        <v>11.112092418976163</v>
      </c>
      <c r="F139" s="9">
        <f t="shared" si="25"/>
        <v>11.307686494810067</v>
      </c>
      <c r="G139" s="10">
        <f t="shared" si="37"/>
        <v>8.6666666666666607</v>
      </c>
      <c r="H139" s="5">
        <f t="shared" si="37"/>
        <v>7.5</v>
      </c>
      <c r="I139">
        <f t="shared" si="27"/>
        <v>21.472748838474363</v>
      </c>
      <c r="J139">
        <f t="shared" si="28"/>
        <v>19.492518871504927</v>
      </c>
      <c r="K139">
        <f t="shared" si="28"/>
        <v>9.0067003238825691</v>
      </c>
      <c r="L139">
        <f t="shared" si="29"/>
        <v>-1.6442335542878461</v>
      </c>
      <c r="M139">
        <f t="shared" si="30"/>
        <v>-32.93373346408255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4.8991149177308202</v>
      </c>
      <c r="C140" s="9">
        <f t="shared" si="23"/>
        <v>0.72600000000000053</v>
      </c>
      <c r="D140" s="9">
        <f t="shared" si="36"/>
        <v>10.899671858684947</v>
      </c>
      <c r="E140" s="9">
        <f t="shared" si="36"/>
        <v>11.15228911638231</v>
      </c>
      <c r="F140" s="9">
        <f t="shared" si="25"/>
        <v>11.352554298287679</v>
      </c>
      <c r="G140" s="10">
        <f t="shared" si="37"/>
        <v>8.6666666666666607</v>
      </c>
      <c r="H140" s="5">
        <f t="shared" si="37"/>
        <v>7.5</v>
      </c>
      <c r="I140">
        <f t="shared" si="27"/>
        <v>21.404272716139221</v>
      </c>
      <c r="J140">
        <f t="shared" si="28"/>
        <v>19.485119820510633</v>
      </c>
      <c r="K140">
        <f t="shared" si="28"/>
        <v>8.8584985232941982</v>
      </c>
      <c r="L140">
        <f t="shared" si="29"/>
        <v>-1.6383679950993322</v>
      </c>
      <c r="M140">
        <f t="shared" si="30"/>
        <v>-32.918849433767534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4.9867813684471685</v>
      </c>
      <c r="C141" s="9">
        <f t="shared" si="23"/>
        <v>0.73200000000000054</v>
      </c>
      <c r="D141" s="9">
        <f t="shared" si="36"/>
        <v>10.987338309401295</v>
      </c>
      <c r="E141" s="9">
        <f t="shared" si="36"/>
        <v>11.191819056386617</v>
      </c>
      <c r="F141" s="9">
        <f t="shared" si="25"/>
        <v>11.396825430577831</v>
      </c>
      <c r="G141" s="10">
        <f t="shared" si="37"/>
        <v>8.6666666666666607</v>
      </c>
      <c r="H141" s="5">
        <f t="shared" si="37"/>
        <v>7.5</v>
      </c>
      <c r="I141">
        <f t="shared" si="27"/>
        <v>21.336660244902699</v>
      </c>
      <c r="J141">
        <f t="shared" si="28"/>
        <v>19.477747164532687</v>
      </c>
      <c r="K141">
        <f t="shared" si="28"/>
        <v>8.7103637008422439</v>
      </c>
      <c r="L141">
        <f t="shared" si="29"/>
        <v>-1.6325747110952593</v>
      </c>
      <c r="M141">
        <f t="shared" si="30"/>
        <v>-32.904080300473922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5.0744147008686156</v>
      </c>
      <c r="C142" s="9">
        <f t="shared" si="23"/>
        <v>0.73800000000000054</v>
      </c>
      <c r="D142" s="9">
        <f t="shared" si="36"/>
        <v>11.074971641822742</v>
      </c>
      <c r="E142" s="9">
        <f t="shared" si="36"/>
        <v>11.230682539227365</v>
      </c>
      <c r="F142" s="9">
        <f t="shared" si="25"/>
        <v>11.440500609292823</v>
      </c>
      <c r="G142" s="10">
        <f t="shared" si="37"/>
        <v>8.6666666666666607</v>
      </c>
      <c r="H142" s="5">
        <f t="shared" si="37"/>
        <v>7.5</v>
      </c>
      <c r="I142">
        <f t="shared" si="27"/>
        <v>21.269917728129432</v>
      </c>
      <c r="J142">
        <f t="shared" si="28"/>
        <v>19.470400578332757</v>
      </c>
      <c r="K142">
        <f t="shared" si="28"/>
        <v>8.5622953394901113</v>
      </c>
      <c r="L142">
        <f t="shared" si="29"/>
        <v>-1.6268540611487115</v>
      </c>
      <c r="M142">
        <f t="shared" si="30"/>
        <v>-32.889424671914838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5.162015031573743</v>
      </c>
      <c r="C143" s="9">
        <f t="shared" si="23"/>
        <v>0.74400000000000055</v>
      </c>
      <c r="D143" s="9">
        <f t="shared" si="36"/>
        <v>11.16257197252787</v>
      </c>
      <c r="E143" s="9">
        <f t="shared" si="36"/>
        <v>11.268879862830268</v>
      </c>
      <c r="F143" s="9">
        <f t="shared" si="25"/>
        <v>11.483580547959146</v>
      </c>
      <c r="G143" s="10">
        <f t="shared" si="37"/>
        <v>8.6666666666666607</v>
      </c>
      <c r="H143" s="5">
        <f t="shared" si="37"/>
        <v>7.5</v>
      </c>
      <c r="I143">
        <f t="shared" si="27"/>
        <v>21.204051458606926</v>
      </c>
      <c r="J143">
        <f t="shared" si="28"/>
        <v>19.463079735057587</v>
      </c>
      <c r="K143">
        <f t="shared" si="28"/>
        <v>8.4142929284664945</v>
      </c>
      <c r="L143">
        <f t="shared" si="29"/>
        <v>-1.6212064033384619</v>
      </c>
      <c r="M143">
        <f t="shared" si="30"/>
        <v>-32.874881143215184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5.2495824756666689</v>
      </c>
      <c r="C144" s="9">
        <f t="shared" si="23"/>
        <v>0.75000000000000056</v>
      </c>
      <c r="D144" s="9">
        <f t="shared" si="36"/>
        <v>11.250139416620796</v>
      </c>
      <c r="E144" s="9">
        <f t="shared" si="36"/>
        <v>11.306411322836793</v>
      </c>
      <c r="F144" s="9">
        <f t="shared" si="25"/>
        <v>11.52606595606537</v>
      </c>
      <c r="G144" s="10">
        <f t="shared" si="37"/>
        <v>8.6666666666666607</v>
      </c>
      <c r="H144" s="5">
        <f t="shared" si="37"/>
        <v>7.5</v>
      </c>
      <c r="I144">
        <f t="shared" si="27"/>
        <v>21.139067715568348</v>
      </c>
      <c r="J144">
        <f t="shared" si="28"/>
        <v>19.455784306242563</v>
      </c>
      <c r="K144">
        <f t="shared" si="28"/>
        <v>8.2663559633220256</v>
      </c>
      <c r="L144">
        <f t="shared" si="29"/>
        <v>-1.6156320947205647</v>
      </c>
      <c r="M144">
        <f t="shared" si="30"/>
        <v>-32.860448296841085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5.3371171467698009</v>
      </c>
      <c r="C145" s="9">
        <f t="shared" si="23"/>
        <v>0.75600000000000056</v>
      </c>
      <c r="D145" s="9">
        <f t="shared" si="36"/>
        <v>11.337674087723927</v>
      </c>
      <c r="E145" s="9">
        <f t="shared" si="36"/>
        <v>11.343277212632737</v>
      </c>
      <c r="F145" s="9">
        <f t="shared" si="25"/>
        <v>11.567957539110257</v>
      </c>
      <c r="G145" s="10">
        <f t="shared" si="37"/>
        <v>8.6666666666666607</v>
      </c>
      <c r="H145" s="5">
        <f t="shared" si="37"/>
        <v>7.5</v>
      </c>
      <c r="I145">
        <f t="shared" si="27"/>
        <v>21.074972761647896</v>
      </c>
      <c r="J145">
        <f t="shared" si="28"/>
        <v>19.448513961816321</v>
      </c>
      <c r="K145">
        <f t="shared" si="28"/>
        <v>8.1184839459862399</v>
      </c>
      <c r="L145">
        <f t="shared" si="29"/>
        <v>-1.6101314910951212</v>
      </c>
      <c r="M145">
        <f t="shared" si="30"/>
        <v>-32.846124702537523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5.4246191570166271</v>
      </c>
      <c r="C146" s="9">
        <f t="shared" si="23"/>
        <v>0.76200000000000057</v>
      </c>
      <c r="D146" s="9">
        <f t="shared" si="36"/>
        <v>11.425176097970754</v>
      </c>
      <c r="E146" s="9">
        <f t="shared" si="36"/>
        <v>11.379477823377062</v>
      </c>
      <c r="F146" s="9">
        <f t="shared" si="25"/>
        <v>11.609255998651115</v>
      </c>
      <c r="G146" s="10">
        <f t="shared" si="37"/>
        <v>8.6666666666666607</v>
      </c>
      <c r="H146" s="5">
        <f t="shared" si="37"/>
        <v>7.5</v>
      </c>
      <c r="I146">
        <f t="shared" si="27"/>
        <v>21.01177283977017</v>
      </c>
      <c r="J146">
        <f t="shared" si="28"/>
        <v>19.441268370106393</v>
      </c>
      <c r="K146">
        <f t="shared" si="28"/>
        <v>7.970676384824821</v>
      </c>
      <c r="L146">
        <f t="shared" si="29"/>
        <v>-1.6047049467683387</v>
      </c>
      <c r="M146">
        <f t="shared" si="30"/>
        <v>-32.831908917274411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5.5120886170445207</v>
      </c>
      <c r="C147" s="9">
        <f t="shared" si="23"/>
        <v>0.76800000000000057</v>
      </c>
      <c r="D147" s="9">
        <f t="shared" si="36"/>
        <v>11.512645557998647</v>
      </c>
      <c r="E147" s="9">
        <f t="shared" si="36"/>
        <v>11.415013444030986</v>
      </c>
      <c r="F147" s="9">
        <f t="shared" si="25"/>
        <v>11.649962032352384</v>
      </c>
      <c r="G147" s="10">
        <f t="shared" si="37"/>
        <v>8.6666666666666607</v>
      </c>
      <c r="H147" s="5">
        <f t="shared" si="37"/>
        <v>7.5</v>
      </c>
      <c r="I147">
        <f t="shared" si="27"/>
        <v>20.949474169975023</v>
      </c>
      <c r="J147">
        <f t="shared" si="28"/>
        <v>19.434047197845935</v>
      </c>
      <c r="K147">
        <f t="shared" si="28"/>
        <v>7.8229327946970866</v>
      </c>
      <c r="L147">
        <f t="shared" si="29"/>
        <v>-1.5993528143100042</v>
      </c>
      <c r="M147">
        <f t="shared" si="30"/>
        <v>-32.817799485201597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5.5995256359875825</v>
      </c>
      <c r="C148" s="9">
        <f t="shared" si="23"/>
        <v>0.77400000000000058</v>
      </c>
      <c r="D148" s="9">
        <f t="shared" si="36"/>
        <v>11.600082576941709</v>
      </c>
      <c r="E148" s="9">
        <f t="shared" si="36"/>
        <v>11.449884361387335</v>
      </c>
      <c r="F148" s="9">
        <f t="shared" si="25"/>
        <v>11.690076334034469</v>
      </c>
      <c r="G148" s="10">
        <f t="shared" si="37"/>
        <v>8.6666666666666607</v>
      </c>
      <c r="H148" s="5">
        <f t="shared" si="37"/>
        <v>7.5</v>
      </c>
      <c r="I148">
        <f t="shared" si="27"/>
        <v>20.888082946179534</v>
      </c>
      <c r="J148">
        <f t="shared" si="28"/>
        <v>19.42685011018154</v>
      </c>
      <c r="K148">
        <f t="shared" si="28"/>
        <v>7.6752526970136792</v>
      </c>
      <c r="L148">
        <f t="shared" si="29"/>
        <v>-1.5940754443064997</v>
      </c>
      <c r="M148">
        <f t="shared" si="30"/>
        <v>-32.803794937612892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5.686930321469525</v>
      </c>
      <c r="C149" s="9">
        <f t="shared" ref="C149:C212" si="42">C148+_dt</f>
        <v>0.78000000000000058</v>
      </c>
      <c r="D149" s="9">
        <f t="shared" ref="D149:E164" si="43">D148+$C$7*(J148+J149)/2</f>
        <v>11.687487262423652</v>
      </c>
      <c r="E149" s="9">
        <f t="shared" si="43"/>
        <v>11.484090860100153</v>
      </c>
      <c r="F149" s="9">
        <f t="shared" ref="F149:F212" si="44">$O$1*D149^2+$O$2*D149+$O$3</f>
        <v>11.729599593722774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20.82760533287901</v>
      </c>
      <c r="J149">
        <f t="shared" ref="J149:K212" si="47">J148+L148*$C$7</f>
        <v>19.419676770682162</v>
      </c>
      <c r="K149">
        <f t="shared" si="47"/>
        <v>7.5276356197944212</v>
      </c>
      <c r="L149">
        <f t="shared" ref="L149:L212" si="48">-$C$15*I149*J149</f>
        <v>-1.5888731851095128</v>
      </c>
      <c r="M149">
        <f t="shared" ref="M149:M212" si="49">-$C$6-$C$15*I149*K149</f>
        <v>-32.789893792919521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5.7743027795965958</v>
      </c>
      <c r="C150" s="9">
        <f t="shared" si="42"/>
        <v>0.78600000000000059</v>
      </c>
      <c r="D150" s="9">
        <f t="shared" si="43"/>
        <v>11.774859720550722</v>
      </c>
      <c r="E150" s="9">
        <f t="shared" si="43"/>
        <v>11.517633222714574</v>
      </c>
      <c r="F150" s="9">
        <f t="shared" si="44"/>
        <v>11.76853249769702</v>
      </c>
      <c r="G150" s="10">
        <f t="shared" si="45"/>
        <v>8.6666666666666607</v>
      </c>
      <c r="H150" s="5">
        <f t="shared" si="45"/>
        <v>7.5</v>
      </c>
      <c r="I150">
        <f t="shared" si="46"/>
        <v>20.768047461788957</v>
      </c>
      <c r="J150">
        <f t="shared" si="47"/>
        <v>19.41252684134917</v>
      </c>
      <c r="K150">
        <f t="shared" si="47"/>
        <v>7.3800810977262836</v>
      </c>
      <c r="L150">
        <f t="shared" si="48"/>
        <v>-1.5837463825805997</v>
      </c>
      <c r="M150">
        <f t="shared" si="49"/>
        <v>-32.776094556633367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5.8616431149505441</v>
      </c>
      <c r="C151" s="9">
        <f t="shared" si="42"/>
        <v>0.79200000000000059</v>
      </c>
      <c r="D151" s="9">
        <f t="shared" si="43"/>
        <v>11.862200055904671</v>
      </c>
      <c r="E151" s="9">
        <f t="shared" si="43"/>
        <v>11.550511729696955</v>
      </c>
      <c r="F151" s="9">
        <f t="shared" si="44"/>
        <v>11.806875728540753</v>
      </c>
      <c r="G151" s="10">
        <f t="shared" si="45"/>
        <v>8.6666666666666607</v>
      </c>
      <c r="H151" s="5">
        <f t="shared" si="45"/>
        <v>7.5</v>
      </c>
      <c r="I151">
        <f t="shared" si="46"/>
        <v>20.709415428430308</v>
      </c>
      <c r="J151">
        <f t="shared" si="47"/>
        <v>19.405399982627557</v>
      </c>
      <c r="K151">
        <f t="shared" si="47"/>
        <v>7.2325886722214339</v>
      </c>
      <c r="L151">
        <f t="shared" si="48"/>
        <v>-1.5786953798317724</v>
      </c>
      <c r="M151">
        <f t="shared" si="49"/>
        <v>-32.762395721360107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5.9489514305816478</v>
      </c>
      <c r="C152" s="9">
        <f t="shared" si="42"/>
        <v>0.7980000000000006</v>
      </c>
      <c r="D152" s="9">
        <f t="shared" si="43"/>
        <v>11.949508371535774</v>
      </c>
      <c r="E152" s="9">
        <f t="shared" si="43"/>
        <v>11.582726659465273</v>
      </c>
      <c r="F152" s="9">
        <f t="shared" si="44"/>
        <v>11.844629965191128</v>
      </c>
      <c r="G152" s="10">
        <f t="shared" si="45"/>
        <v>8.6666666666666607</v>
      </c>
      <c r="H152" s="5">
        <f t="shared" si="45"/>
        <v>7.5</v>
      </c>
      <c r="I152">
        <f t="shared" si="46"/>
        <v>20.651715288660192</v>
      </c>
      <c r="J152">
        <f t="shared" si="47"/>
        <v>19.398295853418315</v>
      </c>
      <c r="K152">
        <f t="shared" si="47"/>
        <v>7.0851578914753137</v>
      </c>
      <c r="L152">
        <f t="shared" si="48"/>
        <v>-1.5737205169622983</v>
      </c>
      <c r="M152">
        <f t="shared" si="49"/>
        <v>-32.748795766802743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6.0362278280017954</v>
      </c>
      <c r="C153" s="9">
        <f t="shared" si="42"/>
        <v>0.8040000000000006</v>
      </c>
      <c r="D153" s="9">
        <f t="shared" si="43"/>
        <v>12.036784768955922</v>
      </c>
      <c r="E153" s="9">
        <f t="shared" si="43"/>
        <v>11.614278288419772</v>
      </c>
      <c r="F153" s="9">
        <f t="shared" si="44"/>
        <v>11.881795882988904</v>
      </c>
      <c r="G153" s="10">
        <f t="shared" si="45"/>
        <v>8.6666666666666607</v>
      </c>
      <c r="H153" s="5">
        <f t="shared" si="45"/>
        <v>7.5</v>
      </c>
      <c r="I153">
        <f t="shared" si="46"/>
        <v>20.594953055150818</v>
      </c>
      <c r="J153">
        <f t="shared" si="47"/>
        <v>19.391214111091983</v>
      </c>
      <c r="K153">
        <f t="shared" si="47"/>
        <v>6.9377883105247014</v>
      </c>
      <c r="L153">
        <f t="shared" si="48"/>
        <v>-1.568822130791907</v>
      </c>
      <c r="M153">
        <f t="shared" si="49"/>
        <v>-32.73529315977563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6.1234724071776352</v>
      </c>
      <c r="C154" s="9">
        <f t="shared" si="42"/>
        <v>0.81000000000000061</v>
      </c>
      <c r="D154" s="9">
        <f t="shared" si="43"/>
        <v>12.124029348131762</v>
      </c>
      <c r="E154" s="9">
        <f t="shared" si="43"/>
        <v>11.64516689097389</v>
      </c>
      <c r="F154" s="9">
        <f t="shared" si="44"/>
        <v>11.918374153728678</v>
      </c>
      <c r="G154" s="10">
        <f t="shared" si="45"/>
        <v>8.6666666666666607</v>
      </c>
      <c r="H154" s="5">
        <f t="shared" si="45"/>
        <v>7.5</v>
      </c>
      <c r="I154">
        <f t="shared" si="46"/>
        <v>20.539134693819285</v>
      </c>
      <c r="J154">
        <f t="shared" si="47"/>
        <v>19.38415441150342</v>
      </c>
      <c r="K154">
        <f t="shared" si="47"/>
        <v>6.7904794913057112</v>
      </c>
      <c r="L154">
        <f t="shared" si="48"/>
        <v>-1.5640005545906266</v>
      </c>
      <c r="M154">
        <f t="shared" si="49"/>
        <v>-32.721886354229405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6.2106852665237859</v>
      </c>
      <c r="C155" s="9">
        <f t="shared" si="42"/>
        <v>0.81600000000000061</v>
      </c>
      <c r="D155" s="9">
        <f t="shared" si="43"/>
        <v>12.211242207477913</v>
      </c>
      <c r="E155" s="9">
        <f t="shared" si="43"/>
        <v>11.67539273958543</v>
      </c>
      <c r="F155" s="9">
        <f t="shared" si="44"/>
        <v>11.954365445709378</v>
      </c>
      <c r="G155" s="10">
        <f t="shared" si="45"/>
        <v>8.6666666666666607</v>
      </c>
      <c r="H155" s="5">
        <f t="shared" si="45"/>
        <v>7.5</v>
      </c>
      <c r="I155">
        <f t="shared" si="46"/>
        <v>20.484266120211078</v>
      </c>
      <c r="J155">
        <f t="shared" si="47"/>
        <v>19.377116409007762</v>
      </c>
      <c r="K155">
        <f t="shared" si="47"/>
        <v>6.643231002711679</v>
      </c>
      <c r="L155">
        <f t="shared" si="48"/>
        <v>-1.5592561178054607</v>
      </c>
      <c r="M155">
        <f t="shared" si="49"/>
        <v>-32.708573791287016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6.2978665028961274</v>
      </c>
      <c r="C156" s="9">
        <f t="shared" si="42"/>
        <v>0.82200000000000062</v>
      </c>
      <c r="D156" s="9">
        <f t="shared" si="43"/>
        <v>12.298423443850254</v>
      </c>
      <c r="E156" s="9">
        <f t="shared" si="43"/>
        <v>11.704956104787996</v>
      </c>
      <c r="F156" s="9">
        <f t="shared" si="44"/>
        <v>11.989770423784954</v>
      </c>
      <c r="G156" s="10">
        <f t="shared" si="45"/>
        <v>8.6666666666666607</v>
      </c>
      <c r="H156" s="5">
        <f t="shared" si="45"/>
        <v>7.5</v>
      </c>
      <c r="I156">
        <f t="shared" si="46"/>
        <v>20.430353195840517</v>
      </c>
      <c r="J156">
        <f t="shared" si="47"/>
        <v>19.370099756477636</v>
      </c>
      <c r="K156">
        <f t="shared" si="47"/>
        <v>6.4960424206508875</v>
      </c>
      <c r="L156">
        <f t="shared" si="48"/>
        <v>-1.5545891457841616</v>
      </c>
      <c r="M156">
        <f t="shared" si="49"/>
        <v>-32.695353899291106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6.3850162115851763</v>
      </c>
      <c r="C157" s="9">
        <f t="shared" si="42"/>
        <v>0.82800000000000062</v>
      </c>
      <c r="D157" s="9">
        <f t="shared" si="43"/>
        <v>12.385573152539303</v>
      </c>
      <c r="E157" s="9">
        <f t="shared" si="43"/>
        <v>11.733857255222695</v>
      </c>
      <c r="F157" s="9">
        <f t="shared" si="44"/>
        <v>12.024589749415338</v>
      </c>
      <c r="G157" s="10">
        <f t="shared" si="45"/>
        <v>8.6666666666666607</v>
      </c>
      <c r="H157" s="5">
        <f t="shared" si="45"/>
        <v>7.5</v>
      </c>
      <c r="I157">
        <f t="shared" si="46"/>
        <v>20.377401724491278</v>
      </c>
      <c r="J157">
        <f t="shared" si="47"/>
        <v>19.363104105321607</v>
      </c>
      <c r="K157">
        <f t="shared" si="47"/>
        <v>6.3489133281040777</v>
      </c>
      <c r="L157">
        <f t="shared" si="48"/>
        <v>-1.5499999594963401</v>
      </c>
      <c r="M157">
        <f t="shared" si="49"/>
        <v>-32.682225093863053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6.4721344863095336</v>
      </c>
      <c r="C158" s="9">
        <f t="shared" si="42"/>
        <v>0.83400000000000063</v>
      </c>
      <c r="D158" s="9">
        <f t="shared" si="43"/>
        <v>12.47269142726366</v>
      </c>
      <c r="E158" s="9">
        <f t="shared" si="43"/>
        <v>11.762096457670088</v>
      </c>
      <c r="F158" s="9">
        <f t="shared" si="44"/>
        <v>12.058824080717589</v>
      </c>
      <c r="G158" s="10">
        <f t="shared" si="45"/>
        <v>8.6666666666666607</v>
      </c>
      <c r="H158" s="5">
        <f t="shared" si="45"/>
        <v>7.5</v>
      </c>
      <c r="I158">
        <f t="shared" si="46"/>
        <v>20.325417448480561</v>
      </c>
      <c r="J158">
        <f t="shared" si="47"/>
        <v>19.356129105503875</v>
      </c>
      <c r="K158">
        <f t="shared" si="47"/>
        <v>6.2018433151816943</v>
      </c>
      <c r="L158">
        <f t="shared" si="48"/>
        <v>-1.5454888752521818</v>
      </c>
      <c r="M158">
        <f t="shared" si="49"/>
        <v>-32.669185777973809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6.5592214192094396</v>
      </c>
      <c r="C159" s="9">
        <f t="shared" si="42"/>
        <v>0.84000000000000064</v>
      </c>
      <c r="D159" s="9">
        <f t="shared" si="43"/>
        <v>12.559778360163566</v>
      </c>
      <c r="E159" s="9">
        <f t="shared" si="43"/>
        <v>11.789673977082403</v>
      </c>
      <c r="F159" s="9">
        <f t="shared" si="44"/>
        <v>12.092474072517348</v>
      </c>
      <c r="G159" s="10">
        <f t="shared" si="45"/>
        <v>8.6666666666666607</v>
      </c>
      <c r="H159" s="5">
        <f t="shared" si="45"/>
        <v>7.5</v>
      </c>
      <c r="I159">
        <f t="shared" si="46"/>
        <v>20.27440604489048</v>
      </c>
      <c r="J159">
        <f t="shared" si="47"/>
        <v>19.34917440556524</v>
      </c>
      <c r="K159">
        <f t="shared" si="47"/>
        <v>6.0548319791808121</v>
      </c>
      <c r="L159">
        <f t="shared" si="48"/>
        <v>-1.541056204419055</v>
      </c>
      <c r="M159">
        <f t="shared" si="49"/>
        <v>-32.656234342026899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6.6462771008404129</v>
      </c>
      <c r="C160" s="9">
        <f t="shared" si="42"/>
        <v>0.84600000000000064</v>
      </c>
      <c r="D160" s="9">
        <f t="shared" si="43"/>
        <v>12.64683404179454</v>
      </c>
      <c r="E160" s="9">
        <f t="shared" si="43"/>
        <v>11.816590076616004</v>
      </c>
      <c r="F160" s="9">
        <f t="shared" si="44"/>
        <v>12.125540376400423</v>
      </c>
      <c r="G160" s="10">
        <f t="shared" si="45"/>
        <v>8.6666666666666607</v>
      </c>
      <c r="H160" s="5">
        <f t="shared" si="45"/>
        <v>7.5</v>
      </c>
      <c r="I160">
        <f t="shared" si="46"/>
        <v>20.224373121770469</v>
      </c>
      <c r="J160">
        <f t="shared" si="47"/>
        <v>19.342239652645354</v>
      </c>
      <c r="K160">
        <f t="shared" si="47"/>
        <v>5.9078789246416914</v>
      </c>
      <c r="L160">
        <f t="shared" si="48"/>
        <v>-1.5367022531362886</v>
      </c>
      <c r="M160">
        <f t="shared" si="49"/>
        <v>-32.643369163953651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6.7333016201670048</v>
      </c>
      <c r="C161" s="9">
        <f t="shared" si="42"/>
        <v>0.85200000000000065</v>
      </c>
      <c r="D161" s="9">
        <f t="shared" si="43"/>
        <v>12.733858561121131</v>
      </c>
      <c r="E161" s="9">
        <f t="shared" si="43"/>
        <v>11.842845017664107</v>
      </c>
      <c r="F161" s="9">
        <f t="shared" si="44"/>
        <v>12.158023640764682</v>
      </c>
      <c r="G161" s="10">
        <f t="shared" si="45"/>
        <v>8.6666666666666607</v>
      </c>
      <c r="H161" s="5">
        <f t="shared" si="45"/>
        <v>7.5</v>
      </c>
      <c r="I161">
        <f t="shared" si="46"/>
        <v>20.175324214314752</v>
      </c>
      <c r="J161">
        <f t="shared" si="47"/>
        <v>19.335324492506242</v>
      </c>
      <c r="K161">
        <f t="shared" si="47"/>
        <v>5.7609837634038996</v>
      </c>
      <c r="L161">
        <f t="shared" si="48"/>
        <v>-1.5324273220284386</v>
      </c>
      <c r="M161">
        <f t="shared" si="49"/>
        <v>-32.630588609320931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6.8202950645566478</v>
      </c>
      <c r="C162" s="9">
        <f t="shared" si="42"/>
        <v>0.85800000000000065</v>
      </c>
      <c r="D162" s="9">
        <f t="shared" si="43"/>
        <v>12.820852005510774</v>
      </c>
      <c r="E162" s="9">
        <f t="shared" si="43"/>
        <v>11.868439059889756</v>
      </c>
      <c r="F162" s="9">
        <f t="shared" si="44"/>
        <v>12.189924510872114</v>
      </c>
      <c r="G162" s="10">
        <f t="shared" si="45"/>
        <v>8.6666666666666607</v>
      </c>
      <c r="H162" s="5">
        <f t="shared" si="45"/>
        <v>7.5</v>
      </c>
      <c r="I162">
        <f t="shared" si="46"/>
        <v>20.127264781018948</v>
      </c>
      <c r="J162">
        <f t="shared" si="47"/>
        <v>19.328428569557115</v>
      </c>
      <c r="K162">
        <f t="shared" si="47"/>
        <v>5.6141461146619553</v>
      </c>
      <c r="L162">
        <f t="shared" si="48"/>
        <v>-1.5282317059173482</v>
      </c>
      <c r="M162">
        <f t="shared" si="49"/>
        <v>-32.617891031451592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6.9072575197736317</v>
      </c>
      <c r="C163" s="9">
        <f t="shared" si="42"/>
        <v>0.86400000000000066</v>
      </c>
      <c r="D163" s="9">
        <f t="shared" si="43"/>
        <v>12.907814460727758</v>
      </c>
      <c r="E163" s="9">
        <f t="shared" si="43"/>
        <v>11.893372461259041</v>
      </c>
      <c r="F163" s="9">
        <f t="shared" si="44"/>
        <v>12.221243628901149</v>
      </c>
      <c r="G163" s="10">
        <f t="shared" si="45"/>
        <v>8.6666666666666607</v>
      </c>
      <c r="H163" s="5">
        <f t="shared" si="45"/>
        <v>7.5</v>
      </c>
      <c r="I163">
        <f t="shared" si="46"/>
        <v>20.080200199820172</v>
      </c>
      <c r="J163">
        <f t="shared" si="47"/>
        <v>19.321551526880487</v>
      </c>
      <c r="K163">
        <f t="shared" si="47"/>
        <v>5.4673656050204231</v>
      </c>
      <c r="L163">
        <f t="shared" si="48"/>
        <v>-1.524115693533338</v>
      </c>
      <c r="M163">
        <f t="shared" si="49"/>
        <v>-32.605274771557717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6.9941890699731974</v>
      </c>
      <c r="C164" s="9">
        <f t="shared" si="42"/>
        <v>0.87000000000000066</v>
      </c>
      <c r="D164" s="9">
        <f t="shared" si="43"/>
        <v>12.994746010927324</v>
      </c>
      <c r="E164" s="9">
        <f t="shared" si="43"/>
        <v>11.91764547807457</v>
      </c>
      <c r="F164" s="9">
        <f t="shared" si="44"/>
        <v>12.251981633999186</v>
      </c>
      <c r="G164" s="10">
        <f t="shared" si="45"/>
        <v>8.6666666666666607</v>
      </c>
      <c r="H164" s="5">
        <f t="shared" si="45"/>
        <v>7.5</v>
      </c>
      <c r="I164">
        <f t="shared" si="46"/>
        <v>20.034135764225105</v>
      </c>
      <c r="J164">
        <f t="shared" si="47"/>
        <v>19.314693006259589</v>
      </c>
      <c r="K164">
        <f t="shared" si="47"/>
        <v>5.3206418685484138</v>
      </c>
      <c r="L164">
        <f t="shared" si="48"/>
        <v>-1.5200795672258605</v>
      </c>
      <c r="M164">
        <f t="shared" si="49"/>
        <v>-32.592738158886903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7.0810897976957481</v>
      </c>
      <c r="C165" s="9">
        <f t="shared" si="42"/>
        <v>0.87600000000000067</v>
      </c>
      <c r="D165" s="9">
        <f t="shared" ref="D165:E180" si="51">D164+$C$7*(J164+J165)/2</f>
        <v>13.081646738649875</v>
      </c>
      <c r="E165" s="9">
        <f t="shared" si="51"/>
        <v>11.94125836500918</v>
      </c>
      <c r="F165" s="9">
        <f t="shared" si="44"/>
        <v>12.282139162335298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19.989076679430617</v>
      </c>
      <c r="J165">
        <f t="shared" si="47"/>
        <v>19.307852648207071</v>
      </c>
      <c r="K165">
        <f t="shared" si="47"/>
        <v>5.1739745468334224</v>
      </c>
      <c r="L165">
        <f t="shared" si="48"/>
        <v>-1.5161236026739728</v>
      </c>
      <c r="M165">
        <f t="shared" si="49"/>
        <v>-32.580279510881645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7.1679597838612032</v>
      </c>
      <c r="C166" s="9">
        <f t="shared" si="42"/>
        <v>0.88200000000000067</v>
      </c>
      <c r="D166" s="9">
        <f t="shared" si="51"/>
        <v>13.16851672481533</v>
      </c>
      <c r="E166" s="9">
        <f t="shared" si="51"/>
        <v>11.964211375139882</v>
      </c>
      <c r="F166" s="9">
        <f t="shared" si="44"/>
        <v>12.31171684715321</v>
      </c>
      <c r="G166" s="10">
        <f t="shared" si="52"/>
        <v>8.6666666666666607</v>
      </c>
      <c r="H166" s="5">
        <f t="shared" si="52"/>
        <v>7.5</v>
      </c>
      <c r="I166">
        <f t="shared" si="46"/>
        <v>19.945028058441768</v>
      </c>
      <c r="J166">
        <f t="shared" si="47"/>
        <v>19.301030091995038</v>
      </c>
      <c r="K166">
        <f t="shared" si="47"/>
        <v>5.0273632890344553</v>
      </c>
      <c r="L166">
        <f t="shared" si="48"/>
        <v>-1.5122480685969892</v>
      </c>
      <c r="M166">
        <f t="shared" si="49"/>
        <v>-32.567897133352012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7.2547991077634872</v>
      </c>
      <c r="C167" s="9">
        <f t="shared" si="42"/>
        <v>0.88800000000000068</v>
      </c>
      <c r="D167" s="9">
        <f t="shared" si="51"/>
        <v>13.255356048717614</v>
      </c>
      <c r="E167" s="9">
        <f t="shared" si="51"/>
        <v>11.986504759982063</v>
      </c>
      <c r="F167" s="9">
        <f t="shared" si="44"/>
        <v>12.340715318824437</v>
      </c>
      <c r="G167" s="10">
        <f t="shared" si="52"/>
        <v>8.6666666666666607</v>
      </c>
      <c r="H167" s="5">
        <f t="shared" si="52"/>
        <v>7.5</v>
      </c>
      <c r="I167">
        <f t="shared" si="46"/>
        <v>19.901994918192035</v>
      </c>
      <c r="J167">
        <f t="shared" si="47"/>
        <v>19.294224975686351</v>
      </c>
      <c r="K167">
        <f t="shared" si="47"/>
        <v>4.8808077519343716</v>
      </c>
      <c r="L167">
        <f t="shared" si="48"/>
        <v>-1.508453226465678</v>
      </c>
      <c r="M167">
        <f t="shared" si="49"/>
        <v>-32.555589320661589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7.3416078470651573</v>
      </c>
      <c r="C168" s="9">
        <f t="shared" si="42"/>
        <v>0.89400000000000068</v>
      </c>
      <c r="D168" s="9">
        <f t="shared" si="51"/>
        <v>13.342164788019284</v>
      </c>
      <c r="E168" s="9">
        <f t="shared" si="51"/>
        <v>12.008138769523896</v>
      </c>
      <c r="F168" s="9">
        <f t="shared" si="44"/>
        <v>12.369135204901642</v>
      </c>
      <c r="G168" s="10">
        <f t="shared" si="52"/>
        <v>8.6666666666666607</v>
      </c>
      <c r="H168" s="5">
        <f t="shared" si="52"/>
        <v>7.5</v>
      </c>
      <c r="I168">
        <f t="shared" si="46"/>
        <v>19.859982175670886</v>
      </c>
      <c r="J168">
        <f t="shared" si="47"/>
        <v>19.287436936167257</v>
      </c>
      <c r="K168">
        <f t="shared" si="47"/>
        <v>4.7343075999913946</v>
      </c>
      <c r="L168">
        <f t="shared" si="48"/>
        <v>-1.5047393302143959</v>
      </c>
      <c r="M168">
        <f t="shared" si="49"/>
        <v>-32.543354355926965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7.428386077792192</v>
      </c>
      <c r="C169" s="9">
        <f t="shared" si="42"/>
        <v>0.90000000000000069</v>
      </c>
      <c r="D169" s="9">
        <f t="shared" si="51"/>
        <v>13.428943018746319</v>
      </c>
      <c r="E169" s="9">
        <f t="shared" si="51"/>
        <v>12.029113652261003</v>
      </c>
      <c r="F169" s="9">
        <f t="shared" si="44"/>
        <v>12.396977130172182</v>
      </c>
      <c r="G169" s="10">
        <f t="shared" si="52"/>
        <v>8.6666666666666607</v>
      </c>
      <c r="H169" s="5">
        <f t="shared" si="52"/>
        <v>7.5</v>
      </c>
      <c r="I169">
        <f t="shared" si="46"/>
        <v>19.818994644063736</v>
      </c>
      <c r="J169">
        <f t="shared" si="47"/>
        <v>19.280665609181291</v>
      </c>
      <c r="K169">
        <f t="shared" si="47"/>
        <v>4.5878625053897233</v>
      </c>
      <c r="L169">
        <f t="shared" si="48"/>
        <v>-1.5011066259545316</v>
      </c>
      <c r="M169">
        <f t="shared" si="49"/>
        <v>-32.531190511230555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7.5151338743289191</v>
      </c>
      <c r="C170" s="9">
        <f t="shared" si="42"/>
        <v>0.90600000000000069</v>
      </c>
      <c r="D170" s="9">
        <f t="shared" si="51"/>
        <v>13.515690815283046</v>
      </c>
      <c r="E170" s="9">
        <f t="shared" si="51"/>
        <v>12.04942965523133</v>
      </c>
      <c r="F170" s="9">
        <f t="shared" si="44"/>
        <v>12.424241716711869</v>
      </c>
      <c r="G170" s="10">
        <f t="shared" si="52"/>
        <v>8.6666666666666607</v>
      </c>
      <c r="H170" s="5">
        <f t="shared" si="52"/>
        <v>7.5</v>
      </c>
      <c r="I170">
        <f t="shared" si="46"/>
        <v>19.779037028909716</v>
      </c>
      <c r="J170">
        <f t="shared" si="47"/>
        <v>19.273910629364497</v>
      </c>
      <c r="K170">
        <f t="shared" si="47"/>
        <v>4.4414721480891854</v>
      </c>
      <c r="L170">
        <f t="shared" si="48"/>
        <v>-1.4975553516896727</v>
      </c>
      <c r="M170">
        <f t="shared" si="49"/>
        <v>-32.519096047847086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7.6018513094131226</v>
      </c>
      <c r="C171" s="9">
        <f t="shared" si="42"/>
        <v>0.9120000000000007</v>
      </c>
      <c r="D171" s="9">
        <f t="shared" si="51"/>
        <v>13.602408250367249</v>
      </c>
      <c r="E171" s="9">
        <f t="shared" si="51"/>
        <v>12.069087024050248</v>
      </c>
      <c r="F171" s="9">
        <f t="shared" si="44"/>
        <v>12.450929583938873</v>
      </c>
      <c r="G171" s="10">
        <f t="shared" si="52"/>
        <v>8.6666666666666607</v>
      </c>
      <c r="H171" s="5">
        <f t="shared" si="52"/>
        <v>7.5</v>
      </c>
      <c r="I171">
        <f t="shared" si="46"/>
        <v>19.740113924282472</v>
      </c>
      <c r="J171">
        <f t="shared" si="47"/>
        <v>19.267171630281894</v>
      </c>
      <c r="K171">
        <f t="shared" si="47"/>
        <v>4.2951362158738737</v>
      </c>
      <c r="L171">
        <f t="shared" si="48"/>
        <v>-1.4940857370328833</v>
      </c>
      <c r="M171">
        <f t="shared" si="49"/>
        <v>-32.507069216483472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7.6885384541313044</v>
      </c>
      <c r="C172" s="9">
        <f t="shared" si="42"/>
        <v>0.9180000000000007</v>
      </c>
      <c r="D172" s="9">
        <f t="shared" si="51"/>
        <v>13.689095395085431</v>
      </c>
      <c r="E172" s="9">
        <f t="shared" si="51"/>
        <v>12.088086002945863</v>
      </c>
      <c r="F172" s="9">
        <f t="shared" si="44"/>
        <v>12.477041348667861</v>
      </c>
      <c r="G172" s="10">
        <f t="shared" si="52"/>
        <v>8.6666666666666607</v>
      </c>
      <c r="H172" s="5">
        <f t="shared" si="52"/>
        <v>7.5</v>
      </c>
      <c r="I172">
        <f t="shared" si="46"/>
        <v>19.702229808999565</v>
      </c>
      <c r="J172">
        <f t="shared" si="47"/>
        <v>19.260448244465245</v>
      </c>
      <c r="K172">
        <f t="shared" si="47"/>
        <v>4.1488544043996978</v>
      </c>
      <c r="L172">
        <f t="shared" si="48"/>
        <v>-1.4906980029265153</v>
      </c>
      <c r="M172">
        <f t="shared" si="49"/>
        <v>-32.495108257532308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7.7751953779141179</v>
      </c>
      <c r="C173" s="9">
        <f t="shared" si="42"/>
        <v>0.92400000000000071</v>
      </c>
      <c r="D173" s="9">
        <f t="shared" si="51"/>
        <v>13.775752318868244</v>
      </c>
      <c r="E173" s="9">
        <f t="shared" si="51"/>
        <v>12.106426834794554</v>
      </c>
      <c r="F173" s="9">
        <f t="shared" si="44"/>
        <v>12.502577625164271</v>
      </c>
      <c r="G173" s="10">
        <f t="shared" si="52"/>
        <v>8.6666666666666607</v>
      </c>
      <c r="H173" s="5">
        <f t="shared" si="52"/>
        <v>7.5</v>
      </c>
      <c r="I173">
        <f t="shared" si="46"/>
        <v>19.665389042865964</v>
      </c>
      <c r="J173">
        <f t="shared" si="47"/>
        <v>19.253740103452074</v>
      </c>
      <c r="K173">
        <f t="shared" si="47"/>
        <v>4.0026264172408021</v>
      </c>
      <c r="L173">
        <f t="shared" si="48"/>
        <v>-1.4873923613649567</v>
      </c>
      <c r="M173">
        <f t="shared" si="49"/>
        <v>-32.483211401338806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7.8618221485319939</v>
      </c>
      <c r="C174" s="9">
        <f t="shared" si="42"/>
        <v>0.93000000000000071</v>
      </c>
      <c r="D174" s="9">
        <f t="shared" si="51"/>
        <v>13.862379089486121</v>
      </c>
      <c r="E174" s="9">
        <f t="shared" si="51"/>
        <v>12.124109761156699</v>
      </c>
      <c r="F174" s="9">
        <f t="shared" si="44"/>
        <v>12.527539025198777</v>
      </c>
      <c r="G174" s="10">
        <f t="shared" si="52"/>
        <v>8.6666666666666607</v>
      </c>
      <c r="H174" s="5">
        <f t="shared" si="52"/>
        <v>7.5</v>
      </c>
      <c r="I174">
        <f t="shared" si="46"/>
        <v>19.629595862957224</v>
      </c>
      <c r="J174">
        <f t="shared" si="47"/>
        <v>19.247046837825931</v>
      </c>
      <c r="K174">
        <f t="shared" si="47"/>
        <v>3.8564519659347773</v>
      </c>
      <c r="L174">
        <f t="shared" si="48"/>
        <v>-1.4841690151207441</v>
      </c>
      <c r="M174">
        <f t="shared" si="49"/>
        <v>-32.471376868481109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7.9484188320909333</v>
      </c>
      <c r="C175" s="9">
        <f t="shared" si="42"/>
        <v>0.93600000000000072</v>
      </c>
      <c r="D175" s="9">
        <f t="shared" si="51"/>
        <v>13.94897577304506</v>
      </c>
      <c r="E175" s="9">
        <f t="shared" si="51"/>
        <v>12.141135022312612</v>
      </c>
      <c r="F175" s="9">
        <f t="shared" si="44"/>
        <v>12.551926158101899</v>
      </c>
      <c r="G175" s="10">
        <f t="shared" si="52"/>
        <v>8.6666666666666607</v>
      </c>
      <c r="H175" s="5">
        <f t="shared" si="52"/>
        <v>7.5</v>
      </c>
      <c r="I175">
        <f t="shared" si="46"/>
        <v>19.594854379948085</v>
      </c>
      <c r="J175">
        <f t="shared" si="47"/>
        <v>19.240368077257887</v>
      </c>
      <c r="K175">
        <f t="shared" si="47"/>
        <v>3.7103307700266122</v>
      </c>
      <c r="L175">
        <f t="shared" si="48"/>
        <v>-1.4810281574744584</v>
      </c>
      <c r="M175">
        <f t="shared" si="49"/>
        <v>-32.459602870064032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8.0349854930284987</v>
      </c>
      <c r="C176" s="9">
        <f t="shared" si="42"/>
        <v>0.94200000000000073</v>
      </c>
      <c r="D176" s="9">
        <f t="shared" si="51"/>
        <v>14.035542433982625</v>
      </c>
      <c r="E176" s="9">
        <f t="shared" si="51"/>
        <v>12.157502857298672</v>
      </c>
      <c r="F176" s="9">
        <f t="shared" si="44"/>
        <v>12.575739630818788</v>
      </c>
      <c r="G176" s="10">
        <f t="shared" si="52"/>
        <v>8.6666666666666607</v>
      </c>
      <c r="H176" s="5">
        <f t="shared" si="52"/>
        <v>7.5</v>
      </c>
      <c r="I176">
        <f t="shared" si="46"/>
        <v>19.561168574492068</v>
      </c>
      <c r="J176">
        <f t="shared" si="47"/>
        <v>19.233703450549253</v>
      </c>
      <c r="K176">
        <f t="shared" si="47"/>
        <v>3.564262557111324</v>
      </c>
      <c r="L176">
        <f t="shared" si="48"/>
        <v>-1.4779699719488255</v>
      </c>
      <c r="M176">
        <f t="shared" si="49"/>
        <v>-32.447887608025987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8.1215221941100051</v>
      </c>
      <c r="C177" s="9">
        <f t="shared" si="42"/>
        <v>0.94800000000000073</v>
      </c>
      <c r="D177" s="9">
        <f t="shared" si="51"/>
        <v>14.122079135064132</v>
      </c>
      <c r="E177" s="9">
        <f t="shared" si="51"/>
        <v>12.173213503943641</v>
      </c>
      <c r="F177" s="9">
        <f t="shared" si="44"/>
        <v>12.598980047964154</v>
      </c>
      <c r="G177" s="10">
        <f t="shared" si="52"/>
        <v>8.6666666666666607</v>
      </c>
      <c r="H177" s="5">
        <f t="shared" si="52"/>
        <v>7.5</v>
      </c>
      <c r="I177">
        <f t="shared" si="46"/>
        <v>19.5285422936579</v>
      </c>
      <c r="J177">
        <f t="shared" si="47"/>
        <v>19.227052585675484</v>
      </c>
      <c r="K177">
        <f t="shared" si="47"/>
        <v>3.4182470628752073</v>
      </c>
      <c r="L177">
        <f t="shared" si="48"/>
        <v>-1.4749946320474523</v>
      </c>
      <c r="M177">
        <f t="shared" si="49"/>
        <v>-32.436229275458956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8.2080289964248951</v>
      </c>
      <c r="C178" s="9">
        <f t="shared" si="42"/>
        <v>0.95400000000000074</v>
      </c>
      <c r="D178" s="9">
        <f t="shared" si="51"/>
        <v>14.208585937379022</v>
      </c>
      <c r="E178" s="9">
        <f t="shared" si="51"/>
        <v>12.188267198905166</v>
      </c>
      <c r="F178" s="9">
        <f t="shared" si="44"/>
        <v>12.621648011877312</v>
      </c>
      <c r="G178" s="10">
        <f t="shared" si="52"/>
        <v>8.6666666666666607</v>
      </c>
      <c r="H178" s="5">
        <f t="shared" si="52"/>
        <v>7.5</v>
      </c>
      <c r="I178">
        <f t="shared" si="46"/>
        <v>19.496979247428445</v>
      </c>
      <c r="J178">
        <f t="shared" si="47"/>
        <v>19.220415109831269</v>
      </c>
      <c r="K178">
        <f t="shared" si="47"/>
        <v>3.272284031135642</v>
      </c>
      <c r="L178">
        <f t="shared" si="48"/>
        <v>-1.4721023009986209</v>
      </c>
      <c r="M178">
        <f t="shared" si="49"/>
        <v>-32.424626056941499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8.2945059593833381</v>
      </c>
      <c r="C179" s="9">
        <f t="shared" si="42"/>
        <v>0.96000000000000074</v>
      </c>
      <c r="D179" s="9">
        <f t="shared" si="51"/>
        <v>14.295062900337465</v>
      </c>
      <c r="E179" s="9">
        <f t="shared" si="51"/>
        <v>12.202664177706449</v>
      </c>
      <c r="F179" s="9">
        <f t="shared" si="44"/>
        <v>12.643744122677411</v>
      </c>
      <c r="G179" s="10">
        <f t="shared" si="52"/>
        <v>8.6666666666666607</v>
      </c>
      <c r="H179" s="5">
        <f t="shared" si="52"/>
        <v>7.5</v>
      </c>
      <c r="I179">
        <f t="shared" si="46"/>
        <v>19.466483005267897</v>
      </c>
      <c r="J179">
        <f t="shared" si="47"/>
        <v>19.213790649476774</v>
      </c>
      <c r="K179">
        <f t="shared" si="47"/>
        <v>3.1263732138794054</v>
      </c>
      <c r="L179">
        <f t="shared" si="48"/>
        <v>-1.4692931315045663</v>
      </c>
      <c r="M179">
        <f t="shared" si="49"/>
        <v>-32.413076128884434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8.3809531407130269</v>
      </c>
      <c r="C180" s="9">
        <f t="shared" si="42"/>
        <v>0.96600000000000075</v>
      </c>
      <c r="D180" s="9">
        <f t="shared" si="51"/>
        <v>14.381510081667154</v>
      </c>
      <c r="E180" s="9">
        <f t="shared" si="51"/>
        <v>12.216404674773102</v>
      </c>
      <c r="F180" s="9">
        <f t="shared" si="44"/>
        <v>12.665268978318739</v>
      </c>
      <c r="G180" s="10">
        <f t="shared" si="52"/>
        <v>8.6666666666666607</v>
      </c>
      <c r="H180" s="5">
        <f t="shared" si="52"/>
        <v>7.5</v>
      </c>
      <c r="I180">
        <f t="shared" si="46"/>
        <v>19.437056992762876</v>
      </c>
      <c r="J180">
        <f t="shared" si="47"/>
        <v>19.207178830385004</v>
      </c>
      <c r="K180">
        <f t="shared" si="47"/>
        <v>2.9805143712994253</v>
      </c>
      <c r="L180">
        <f t="shared" si="48"/>
        <v>-1.4665672654966568</v>
      </c>
      <c r="M180">
        <f t="shared" si="49"/>
        <v>-32.401577659889078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8.4673705964561954</v>
      </c>
      <c r="C181" s="9">
        <f t="shared" si="42"/>
        <v>0.97200000000000075</v>
      </c>
      <c r="D181" s="9">
        <f t="shared" ref="D181:E196" si="53">D180+$C$7*(J180+J181)/2</f>
        <v>14.467927537410322</v>
      </c>
      <c r="E181" s="9">
        <f t="shared" si="53"/>
        <v>12.229488923470143</v>
      </c>
      <c r="F181" s="9">
        <f t="shared" si="44"/>
        <v>12.686223174646184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19.408704488343226</v>
      </c>
      <c r="J181">
        <f t="shared" si="47"/>
        <v>19.20057927769027</v>
      </c>
      <c r="K181">
        <f t="shared" si="47"/>
        <v>2.8347072718299247</v>
      </c>
      <c r="L181">
        <f t="shared" si="48"/>
        <v>-1.4639248338969018</v>
      </c>
      <c r="M181">
        <f t="shared" si="49"/>
        <v>-32.390128811117783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8.5537583809668583</v>
      </c>
      <c r="C182" s="9">
        <f t="shared" si="42"/>
        <v>0.97800000000000076</v>
      </c>
      <c r="D182" s="9">
        <f t="shared" si="53"/>
        <v>14.554315321920985</v>
      </c>
      <c r="E182" s="9">
        <f t="shared" si="53"/>
        <v>12.241917156139165</v>
      </c>
      <c r="F182" s="9">
        <f t="shared" si="44"/>
        <v>12.706607305450753</v>
      </c>
      <c r="G182" s="10">
        <f t="shared" si="54"/>
        <v>8.6666666666666607</v>
      </c>
      <c r="H182" s="5">
        <f t="shared" si="54"/>
        <v>7.5</v>
      </c>
      <c r="I182">
        <f t="shared" si="46"/>
        <v>19.38142862008797</v>
      </c>
      <c r="J182">
        <f t="shared" si="47"/>
        <v>19.193991615937733</v>
      </c>
      <c r="K182">
        <f t="shared" si="47"/>
        <v>2.6889516921798946</v>
      </c>
      <c r="L182">
        <f t="shared" si="48"/>
        <v>-1.4613659563861927</v>
      </c>
      <c r="M182">
        <f t="shared" si="49"/>
        <v>-32.378727736676503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8.6401165469082688</v>
      </c>
      <c r="C183" s="9">
        <f t="shared" si="42"/>
        <v>0.98400000000000076</v>
      </c>
      <c r="D183" s="9">
        <f t="shared" si="53"/>
        <v>14.640673487862395</v>
      </c>
      <c r="E183" s="9">
        <f t="shared" si="53"/>
        <v>12.253689604135641</v>
      </c>
      <c r="F183" s="9">
        <f t="shared" si="44"/>
        <v>12.726421962525261</v>
      </c>
      <c r="G183" s="10">
        <f t="shared" si="54"/>
        <v>8.6666666666666607</v>
      </c>
      <c r="H183" s="5">
        <f t="shared" si="54"/>
        <v>7.5</v>
      </c>
      <c r="I183">
        <f t="shared" si="46"/>
        <v>19.355232362622143</v>
      </c>
      <c r="J183">
        <f t="shared" si="47"/>
        <v>19.187415469133995</v>
      </c>
      <c r="K183">
        <f t="shared" si="47"/>
        <v>2.5432474173648503</v>
      </c>
      <c r="L183">
        <f t="shared" si="48"/>
        <v>-1.4588907411796974</v>
      </c>
      <c r="M183">
        <f t="shared" si="49"/>
        <v>-32.367372584009104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8.7264451452506169</v>
      </c>
      <c r="C184" s="9">
        <f t="shared" si="42"/>
        <v>0.99000000000000077</v>
      </c>
      <c r="D184" s="9">
        <f t="shared" si="53"/>
        <v>14.727002086204743</v>
      </c>
      <c r="E184" s="9">
        <f t="shared" si="53"/>
        <v>12.264806497866369</v>
      </c>
      <c r="F184" s="9">
        <f t="shared" si="44"/>
        <v>12.745667735720065</v>
      </c>
      <c r="G184" s="10">
        <f t="shared" si="54"/>
        <v>8.6666666666666607</v>
      </c>
      <c r="H184" s="5">
        <f t="shared" si="54"/>
        <v>7.5</v>
      </c>
      <c r="I184">
        <f t="shared" si="46"/>
        <v>19.330118534109808</v>
      </c>
      <c r="J184">
        <f t="shared" si="47"/>
        <v>19.180850460798688</v>
      </c>
      <c r="K184">
        <f t="shared" si="47"/>
        <v>2.3975942407368094</v>
      </c>
      <c r="L184">
        <f t="shared" si="48"/>
        <v>-1.4564992848097926</v>
      </c>
      <c r="M184">
        <f t="shared" si="49"/>
        <v>-32.356061494303098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8.8127442252689523</v>
      </c>
      <c r="C185" s="9">
        <f t="shared" si="42"/>
        <v>0.99600000000000077</v>
      </c>
      <c r="D185" s="9">
        <f t="shared" si="53"/>
        <v>14.813301166223079</v>
      </c>
      <c r="E185" s="9">
        <f t="shared" si="53"/>
        <v>12.275268066827055</v>
      </c>
      <c r="F185" s="9">
        <f t="shared" si="44"/>
        <v>12.764345212998869</v>
      </c>
      <c r="G185" s="10">
        <f t="shared" si="54"/>
        <v>8.6666666666666607</v>
      </c>
      <c r="H185" s="5">
        <f t="shared" si="54"/>
        <v>7.5</v>
      </c>
      <c r="I185">
        <f t="shared" si="46"/>
        <v>19.306089793348754</v>
      </c>
      <c r="J185">
        <f t="shared" si="47"/>
        <v>19.174296214017044</v>
      </c>
      <c r="K185">
        <f t="shared" si="47"/>
        <v>2.2519919640124453</v>
      </c>
      <c r="L185">
        <f t="shared" si="48"/>
        <v>-1.4541916719169434</v>
      </c>
      <c r="M185">
        <f t="shared" si="49"/>
        <v>-32.344792602906423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8.8990138345413516</v>
      </c>
      <c r="C186" s="9">
        <f t="shared" si="42"/>
        <v>1.0020000000000007</v>
      </c>
      <c r="D186" s="9">
        <f t="shared" si="53"/>
        <v>14.899570775495478</v>
      </c>
      <c r="E186" s="9">
        <f t="shared" si="53"/>
        <v>12.285074539640005</v>
      </c>
      <c r="F186" s="9">
        <f t="shared" si="44"/>
        <v>12.782454980494631</v>
      </c>
      <c r="G186" s="10">
        <f t="shared" si="54"/>
        <v>8.6666666666666607</v>
      </c>
      <c r="H186" s="5">
        <f t="shared" si="54"/>
        <v>7.5</v>
      </c>
      <c r="I186">
        <f t="shared" si="46"/>
        <v>19.28314863697203</v>
      </c>
      <c r="J186">
        <f t="shared" si="47"/>
        <v>19.167752351493419</v>
      </c>
      <c r="K186">
        <f t="shared" si="47"/>
        <v>2.1064403972993664</v>
      </c>
      <c r="L186">
        <f t="shared" si="48"/>
        <v>-1.451967975048903</v>
      </c>
      <c r="M186">
        <f t="shared" si="49"/>
        <v>-32.333564039755011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8.9852540189473249</v>
      </c>
      <c r="C187" s="9">
        <f t="shared" si="42"/>
        <v>1.0080000000000007</v>
      </c>
      <c r="D187" s="9">
        <f t="shared" si="53"/>
        <v>14.985810959901452</v>
      </c>
      <c r="E187" s="9">
        <f t="shared" si="53"/>
        <v>12.294226144091951</v>
      </c>
      <c r="F187" s="9">
        <f t="shared" si="44"/>
        <v>12.799997622565542</v>
      </c>
      <c r="G187" s="10">
        <f t="shared" si="54"/>
        <v>8.6666666666666607</v>
      </c>
      <c r="H187" s="5">
        <f t="shared" si="54"/>
        <v>7.5</v>
      </c>
      <c r="I187">
        <f t="shared" si="46"/>
        <v>19.261297396761456</v>
      </c>
      <c r="J187">
        <f t="shared" si="47"/>
        <v>19.161218495605699</v>
      </c>
      <c r="K187">
        <f t="shared" si="47"/>
        <v>1.9609393591204689</v>
      </c>
      <c r="L187">
        <f t="shared" si="48"/>
        <v>-1.4498282544686067</v>
      </c>
      <c r="M187">
        <f t="shared" si="49"/>
        <v>-32.322373929810588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9.0714648226664742</v>
      </c>
      <c r="C188" s="9">
        <f t="shared" si="42"/>
        <v>1.0140000000000007</v>
      </c>
      <c r="D188" s="9">
        <f t="shared" si="53"/>
        <v>15.072021763620601</v>
      </c>
      <c r="E188" s="9">
        <f t="shared" si="53"/>
        <v>12.302723107171953</v>
      </c>
      <c r="F188" s="9">
        <f t="shared" si="44"/>
        <v>12.816973721850996</v>
      </c>
      <c r="G188" s="10">
        <f t="shared" si="54"/>
        <v>8.6666666666666607</v>
      </c>
      <c r="H188" s="5">
        <f t="shared" si="54"/>
        <v>7.5</v>
      </c>
      <c r="I188">
        <f t="shared" si="46"/>
        <v>19.240538237078127</v>
      </c>
      <c r="J188">
        <f t="shared" si="47"/>
        <v>19.154694268460588</v>
      </c>
      <c r="K188">
        <f t="shared" si="47"/>
        <v>1.8154886764363214</v>
      </c>
      <c r="L188">
        <f t="shared" si="48"/>
        <v>-1.4477725579711258</v>
      </c>
      <c r="M188">
        <f t="shared" si="49"/>
        <v>-32.311220393508428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9.1576462881773981</v>
      </c>
      <c r="C189" s="9">
        <f t="shared" si="42"/>
        <v>1.0200000000000007</v>
      </c>
      <c r="D189" s="9">
        <f t="shared" si="53"/>
        <v>15.158203229131525</v>
      </c>
      <c r="E189" s="9">
        <f t="shared" si="53"/>
        <v>12.310565655109432</v>
      </c>
      <c r="F189" s="9">
        <f t="shared" si="44"/>
        <v>12.833383859327661</v>
      </c>
      <c r="G189" s="10">
        <f t="shared" si="54"/>
        <v>8.6666666666666607</v>
      </c>
      <c r="H189" s="5">
        <f t="shared" si="54"/>
        <v>7.5</v>
      </c>
      <c r="I189">
        <f t="shared" si="46"/>
        <v>19.220873152414573</v>
      </c>
      <c r="J189">
        <f t="shared" si="47"/>
        <v>19.148179291949717</v>
      </c>
      <c r="K189">
        <f t="shared" si="47"/>
        <v>1.6700881846655335</v>
      </c>
      <c r="L189">
        <f t="shared" si="48"/>
        <v>-1.4458009207100209</v>
      </c>
      <c r="M189">
        <f t="shared" si="49"/>
        <v>-32.300101547214545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9.2437984562568491</v>
      </c>
      <c r="C190" s="9">
        <f t="shared" si="42"/>
        <v>1.0260000000000007</v>
      </c>
      <c r="D190" s="9">
        <f t="shared" si="53"/>
        <v>15.244355397210976</v>
      </c>
      <c r="E190" s="9">
        <f t="shared" si="53"/>
        <v>12.317754013412261</v>
      </c>
      <c r="F190" s="9">
        <f t="shared" si="44"/>
        <v>12.849228614365579</v>
      </c>
      <c r="G190" s="10">
        <f t="shared" si="54"/>
        <v>8.6666666666666607</v>
      </c>
      <c r="H190" s="5">
        <f t="shared" si="54"/>
        <v>7.5</v>
      </c>
      <c r="I190">
        <f t="shared" si="46"/>
        <v>19.202303965073362</v>
      </c>
      <c r="J190">
        <f t="shared" si="47"/>
        <v>19.141673187806521</v>
      </c>
      <c r="K190">
        <f t="shared" si="47"/>
        <v>1.524737727703068</v>
      </c>
      <c r="L190">
        <f t="shared" si="48"/>
        <v>-1.443913365033435</v>
      </c>
      <c r="M190">
        <f t="shared" si="49"/>
        <v>-32.289015503691893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9.3299213659791569</v>
      </c>
      <c r="C191" s="9">
        <f t="shared" si="42"/>
        <v>1.0320000000000007</v>
      </c>
      <c r="D191" s="9">
        <f t="shared" si="53"/>
        <v>15.330478306933284</v>
      </c>
      <c r="E191" s="9">
        <f t="shared" si="53"/>
        <v>12.32428840690495</v>
      </c>
      <c r="F191" s="9">
        <f t="shared" si="44"/>
        <v>12.864508564784224</v>
      </c>
      <c r="G191" s="10">
        <f t="shared" si="54"/>
        <v>8.6666666666666607</v>
      </c>
      <c r="H191" s="5">
        <f t="shared" si="54"/>
        <v>7.5</v>
      </c>
      <c r="I191">
        <f t="shared" si="46"/>
        <v>19.184832322976391</v>
      </c>
      <c r="J191">
        <f t="shared" si="47"/>
        <v>19.135175577663873</v>
      </c>
      <c r="K191">
        <f t="shared" si="47"/>
        <v>1.3794371579364546</v>
      </c>
      <c r="L191">
        <f t="shared" si="48"/>
        <v>-1.4421099003302371</v>
      </c>
      <c r="M191">
        <f t="shared" si="49"/>
        <v>-32.27796037257508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9.4160150547159027</v>
      </c>
      <c r="C192" s="9">
        <f t="shared" si="42"/>
        <v>1.0380000000000007</v>
      </c>
      <c r="D192" s="9">
        <f t="shared" si="53"/>
        <v>15.416571995670029</v>
      </c>
      <c r="E192" s="9">
        <f t="shared" si="53"/>
        <v>12.330169059766892</v>
      </c>
      <c r="F192" s="9">
        <f t="shared" si="44"/>
        <v>12.879224286908652</v>
      </c>
      <c r="G192" s="10">
        <f t="shared" si="54"/>
        <v>8.6666666666666607</v>
      </c>
      <c r="H192" s="5">
        <f t="shared" si="54"/>
        <v>7.5</v>
      </c>
      <c r="I192">
        <f t="shared" si="46"/>
        <v>19.168459697609197</v>
      </c>
      <c r="J192">
        <f t="shared" si="47"/>
        <v>19.128686083112388</v>
      </c>
      <c r="K192">
        <f t="shared" si="47"/>
        <v>1.2341863362598668</v>
      </c>
      <c r="L192">
        <f t="shared" si="48"/>
        <v>-1.4403905228865248</v>
      </c>
      <c r="M192">
        <f t="shared" si="49"/>
        <v>-32.266934260853084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9.5020795581358648</v>
      </c>
      <c r="C193" s="9">
        <f t="shared" si="42"/>
        <v>1.0440000000000007</v>
      </c>
      <c r="D193" s="9">
        <f t="shared" si="53"/>
        <v>15.502636499089991</v>
      </c>
      <c r="E193" s="9">
        <f t="shared" si="53"/>
        <v>12.33539619557067</v>
      </c>
      <c r="F193" s="9">
        <f t="shared" si="44"/>
        <v>12.893376355625591</v>
      </c>
      <c r="G193" s="10">
        <f t="shared" si="54"/>
        <v>8.6666666666666607</v>
      </c>
      <c r="H193" s="5">
        <f t="shared" si="54"/>
        <v>7.5</v>
      </c>
      <c r="I193">
        <f t="shared" si="46"/>
        <v>19.15318738210421</v>
      </c>
      <c r="J193">
        <f t="shared" si="47"/>
        <v>19.122204325759398</v>
      </c>
      <c r="K193">
        <f t="shared" si="47"/>
        <v>1.088985132086028</v>
      </c>
      <c r="L193">
        <f t="shared" si="48"/>
        <v>-1.4387552157527643</v>
      </c>
      <c r="M193">
        <f t="shared" si="49"/>
        <v>-32.255935273359434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9.5881149102052223</v>
      </c>
      <c r="C194" s="9">
        <f t="shared" si="42"/>
        <v>1.0500000000000007</v>
      </c>
      <c r="D194" s="9">
        <f t="shared" si="53"/>
        <v>15.588671851159349</v>
      </c>
      <c r="E194" s="9">
        <f t="shared" si="53"/>
        <v>12.339970037320414</v>
      </c>
      <c r="F194" s="9">
        <f t="shared" si="44"/>
        <v>12.906965344439531</v>
      </c>
      <c r="G194" s="10">
        <f t="shared" si="54"/>
        <v>8.6666666666666607</v>
      </c>
      <c r="H194" s="5">
        <f t="shared" si="54"/>
        <v>7.5</v>
      </c>
      <c r="I194">
        <f t="shared" si="46"/>
        <v>19.139016489466673</v>
      </c>
      <c r="J194">
        <f t="shared" si="47"/>
        <v>19.115729927288509</v>
      </c>
      <c r="K194">
        <f t="shared" si="47"/>
        <v>0.94383342335591058</v>
      </c>
      <c r="L194">
        <f t="shared" si="48"/>
        <v>-1.4372039486218353</v>
      </c>
      <c r="M194">
        <f t="shared" si="49"/>
        <v>-32.244961513269338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9.6741211431880405</v>
      </c>
      <c r="C195" s="9">
        <f t="shared" si="42"/>
        <v>1.0560000000000007</v>
      </c>
      <c r="D195" s="9">
        <f t="shared" si="53"/>
        <v>15.674678084142167</v>
      </c>
      <c r="E195" s="9">
        <f t="shared" si="53"/>
        <v>12.343890807490194</v>
      </c>
      <c r="F195" s="9">
        <f t="shared" si="44"/>
        <v>12.919991825528797</v>
      </c>
      <c r="G195" s="10">
        <f t="shared" si="54"/>
        <v>8.6666666666666607</v>
      </c>
      <c r="H195" s="5">
        <f t="shared" si="54"/>
        <v>7.5</v>
      </c>
      <c r="I195">
        <f t="shared" si="46"/>
        <v>19.125947950946781</v>
      </c>
      <c r="J195">
        <f t="shared" si="47"/>
        <v>19.109262509519709</v>
      </c>
      <c r="K195">
        <f t="shared" si="47"/>
        <v>0.79873109654619856</v>
      </c>
      <c r="L195">
        <f t="shared" si="48"/>
        <v>-1.4357366777182268</v>
      </c>
      <c r="M195">
        <f t="shared" si="49"/>
        <v>-32.234011082603224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9.7600982876470166</v>
      </c>
      <c r="C196" s="9">
        <f t="shared" si="42"/>
        <v>1.0620000000000007</v>
      </c>
      <c r="D196" s="9">
        <f t="shared" si="53"/>
        <v>15.760655228601143</v>
      </c>
      <c r="E196" s="9">
        <f t="shared" si="53"/>
        <v>12.347158728062441</v>
      </c>
      <c r="F196" s="9">
        <f t="shared" si="44"/>
        <v>12.932456369801589</v>
      </c>
      <c r="G196" s="10">
        <f t="shared" si="54"/>
        <v>8.6666666666666607</v>
      </c>
      <c r="H196" s="5">
        <f t="shared" si="54"/>
        <v>7.5</v>
      </c>
      <c r="I196">
        <f t="shared" si="46"/>
        <v>19.113982514561147</v>
      </c>
      <c r="J196">
        <f t="shared" si="47"/>
        <v>19.102801694469978</v>
      </c>
      <c r="K196">
        <f t="shared" si="47"/>
        <v>0.65367804667448404</v>
      </c>
      <c r="L196">
        <f t="shared" si="48"/>
        <v>-1.4343533456986053</v>
      </c>
      <c r="M196">
        <f t="shared" si="49"/>
        <v>-32.223082082735992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9.8460463724445066</v>
      </c>
      <c r="C197" s="9">
        <f t="shared" si="42"/>
        <v>1.0680000000000007</v>
      </c>
      <c r="D197" s="9">
        <f t="shared" ref="D197:E212" si="55">D196+$C$7*(J196+J197)/2</f>
        <v>15.846603313398633</v>
      </c>
      <c r="E197" s="9">
        <f t="shared" si="55"/>
        <v>12.349774020566388</v>
      </c>
      <c r="F197" s="9">
        <f t="shared" si="44"/>
        <v>12.944359546951944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19.103120743766652</v>
      </c>
      <c r="J197">
        <f t="shared" si="47"/>
        <v>19.096347104414335</v>
      </c>
      <c r="K197">
        <f t="shared" si="47"/>
        <v>0.50867417730217213</v>
      </c>
      <c r="L197">
        <f t="shared" si="48"/>
        <v>-1.433053881563966</v>
      </c>
      <c r="M197">
        <f t="shared" si="49"/>
        <v>-32.212172614911559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9.9319654247438205</v>
      </c>
      <c r="C198" s="9">
        <f t="shared" si="42"/>
        <v>1.0740000000000007</v>
      </c>
      <c r="D198" s="9">
        <f t="shared" si="55"/>
        <v>15.932522365697947</v>
      </c>
      <c r="E198" s="9">
        <f t="shared" si="55"/>
        <v>12.351736906116521</v>
      </c>
      <c r="F198" s="9">
        <f t="shared" si="44"/>
        <v>12.955701925515687</v>
      </c>
      <c r="G198" s="10">
        <f t="shared" si="56"/>
        <v>8.6666666666666607</v>
      </c>
      <c r="H198" s="5">
        <f t="shared" si="56"/>
        <v>7.5</v>
      </c>
      <c r="I198">
        <f t="shared" si="46"/>
        <v>19.093363016289292</v>
      </c>
      <c r="J198">
        <f t="shared" si="47"/>
        <v>19.089898361947299</v>
      </c>
      <c r="K198">
        <f t="shared" si="47"/>
        <v>0.36371940053507013</v>
      </c>
      <c r="L198">
        <f t="shared" si="48"/>
        <v>-1.4318382005835466</v>
      </c>
      <c r="M198">
        <f t="shared" si="49"/>
        <v>-32.201280780761913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10.017855470010801</v>
      </c>
      <c r="C199" s="9">
        <f t="shared" si="42"/>
        <v>1.0800000000000007</v>
      </c>
      <c r="D199" s="9">
        <f t="shared" si="55"/>
        <v>16.018412410964928</v>
      </c>
      <c r="E199" s="9">
        <f t="shared" si="55"/>
        <v>12.353047605451025</v>
      </c>
      <c r="F199" s="9">
        <f t="shared" si="44"/>
        <v>12.966484072926242</v>
      </c>
      <c r="G199" s="10">
        <f t="shared" si="56"/>
        <v>8.6666666666666607</v>
      </c>
      <c r="H199" s="5">
        <f t="shared" si="56"/>
        <v>7.5</v>
      </c>
      <c r="I199">
        <f t="shared" si="46"/>
        <v>19.084709523110341</v>
      </c>
      <c r="J199">
        <f t="shared" si="47"/>
        <v>19.083455090044673</v>
      </c>
      <c r="K199">
        <f t="shared" si="47"/>
        <v>0.21881363702164153</v>
      </c>
      <c r="L199">
        <f t="shared" si="48"/>
        <v>-1.4307062042306613</v>
      </c>
      <c r="M199">
        <f t="shared" si="49"/>
        <v>-32.190404682830227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10.103716532015685</v>
      </c>
      <c r="C200" s="9">
        <f t="shared" si="42"/>
        <v>1.0860000000000007</v>
      </c>
      <c r="D200" s="9">
        <f t="shared" si="55"/>
        <v>16.104273472969812</v>
      </c>
      <c r="E200" s="9">
        <f t="shared" si="55"/>
        <v>12.353706338970209</v>
      </c>
      <c r="F200" s="9">
        <f t="shared" si="44"/>
        <v>12.976706555570434</v>
      </c>
      <c r="G200" s="10">
        <f t="shared" si="56"/>
        <v>8.6666666666666607</v>
      </c>
      <c r="H200" s="5">
        <f t="shared" si="56"/>
        <v>7.5</v>
      </c>
      <c r="I200">
        <f t="shared" si="46"/>
        <v>19.077160267611973</v>
      </c>
      <c r="J200">
        <f t="shared" si="47"/>
        <v>19.077016912125636</v>
      </c>
      <c r="K200">
        <f t="shared" si="47"/>
        <v>7.3956815948905519E-2</v>
      </c>
      <c r="L200">
        <f t="shared" si="48"/>
        <v>-1.4296577801305959</v>
      </c>
      <c r="M200">
        <f t="shared" si="49"/>
        <v>-32.179542425097281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10.189548632835226</v>
      </c>
      <c r="C201" s="9">
        <f t="shared" si="42"/>
        <v>1.0920000000000007</v>
      </c>
      <c r="D201" s="9">
        <f t="shared" si="55"/>
        <v>16.190105573789353</v>
      </c>
      <c r="E201" s="9">
        <f t="shared" si="55"/>
        <v>12.353713326774924</v>
      </c>
      <c r="F201" s="9">
        <f t="shared" si="44"/>
        <v>12.98636993884412</v>
      </c>
      <c r="G201" s="10">
        <f t="shared" si="56"/>
        <v>8.6666666666666607</v>
      </c>
      <c r="H201" s="5">
        <f t="shared" si="56"/>
        <v>7.5</v>
      </c>
      <c r="I201">
        <f t="shared" si="46"/>
        <v>19.070715064883984</v>
      </c>
      <c r="J201">
        <f t="shared" si="47"/>
        <v>19.070583452115049</v>
      </c>
      <c r="K201">
        <f t="shared" si="47"/>
        <v>-7.085112496403223E-2</v>
      </c>
      <c r="L201">
        <f t="shared" si="48"/>
        <v>-1.4286928020206728</v>
      </c>
      <c r="M201">
        <f t="shared" si="49"/>
        <v>-32.168692113510559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10.275351792855123</v>
      </c>
      <c r="C202" s="9">
        <f t="shared" si="42"/>
        <v>1.0980000000000008</v>
      </c>
      <c r="D202" s="9">
        <f t="shared" si="55"/>
        <v>16.275908733809249</v>
      </c>
      <c r="E202" s="9">
        <f t="shared" si="55"/>
        <v>12.353068788704936</v>
      </c>
      <c r="F202" s="9">
        <f t="shared" si="44"/>
        <v>12.99547478720778</v>
      </c>
      <c r="G202" s="10">
        <f t="shared" si="56"/>
        <v>8.6666666666666607</v>
      </c>
      <c r="H202" s="5">
        <f t="shared" si="56"/>
        <v>7.5</v>
      </c>
      <c r="I202">
        <f t="shared" si="46"/>
        <v>19.065373541193168</v>
      </c>
      <c r="J202">
        <f t="shared" si="47"/>
        <v>19.064154334505954</v>
      </c>
      <c r="K202">
        <f t="shared" si="47"/>
        <v>-0.21561023947482974</v>
      </c>
      <c r="L202">
        <f t="shared" si="48"/>
        <v>-1.4278111297225826</v>
      </c>
      <c r="M202">
        <f t="shared" si="49"/>
        <v>-32.157851856515499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10.361126030772709</v>
      </c>
      <c r="C203" s="9">
        <f t="shared" si="42"/>
        <v>1.1040000000000008</v>
      </c>
      <c r="D203" s="9">
        <f t="shared" si="55"/>
        <v>16.361682971726836</v>
      </c>
      <c r="E203" s="9">
        <f t="shared" si="55"/>
        <v>12.351772944377252</v>
      </c>
      <c r="F203" s="9">
        <f t="shared" si="44"/>
        <v>13.004021664241904</v>
      </c>
      <c r="G203" s="10">
        <f t="shared" si="56"/>
        <v>8.6666666666666607</v>
      </c>
      <c r="H203" s="5">
        <f t="shared" si="56"/>
        <v>7.5</v>
      </c>
      <c r="I203">
        <f t="shared" si="46"/>
        <v>19.0611351336163</v>
      </c>
      <c r="J203">
        <f t="shared" si="47"/>
        <v>19.057729184422204</v>
      </c>
      <c r="K203">
        <f t="shared" si="47"/>
        <v>-0.36032057282914948</v>
      </c>
      <c r="L203">
        <f t="shared" si="48"/>
        <v>-1.427012609127037</v>
      </c>
      <c r="M203">
        <f t="shared" si="49"/>
        <v>-32.147019765588055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10.446871363599943</v>
      </c>
      <c r="C204" s="9">
        <f t="shared" si="42"/>
        <v>1.1100000000000008</v>
      </c>
      <c r="D204" s="9">
        <f t="shared" si="55"/>
        <v>16.447428304554069</v>
      </c>
      <c r="E204" s="9">
        <f t="shared" si="55"/>
        <v>12.349826013224394</v>
      </c>
      <c r="F204" s="9">
        <f t="shared" si="44"/>
        <v>13.012011132702337</v>
      </c>
      <c r="G204" s="10">
        <f t="shared" si="56"/>
        <v>8.6666666666666607</v>
      </c>
      <c r="H204" s="5">
        <f t="shared" si="56"/>
        <v>7.5</v>
      </c>
      <c r="I204">
        <f t="shared" si="46"/>
        <v>19.057999089837622</v>
      </c>
      <c r="J204">
        <f t="shared" si="47"/>
        <v>19.051307627681133</v>
      </c>
      <c r="K204">
        <f t="shared" si="47"/>
        <v>-0.50498216177429578</v>
      </c>
      <c r="L204">
        <f t="shared" si="48"/>
        <v>-1.4262970721907886</v>
      </c>
      <c r="M204">
        <f t="shared" si="49"/>
        <v>-32.136193955768121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10.532587806666651</v>
      </c>
      <c r="C205" s="9">
        <f t="shared" si="42"/>
        <v>1.1160000000000008</v>
      </c>
      <c r="D205" s="9">
        <f t="shared" si="55"/>
        <v>16.533144747620778</v>
      </c>
      <c r="E205" s="9">
        <f t="shared" si="55"/>
        <v>12.347228214532608</v>
      </c>
      <c r="F205" s="9">
        <f t="shared" si="44"/>
        <v>13.019443754575398</v>
      </c>
      <c r="G205" s="10">
        <f t="shared" si="56"/>
        <v>8.6666666666666607</v>
      </c>
      <c r="H205" s="5">
        <f t="shared" si="56"/>
        <v>7.5</v>
      </c>
      <c r="I205">
        <f t="shared" si="46"/>
        <v>19.05596446811121</v>
      </c>
      <c r="J205">
        <f t="shared" si="47"/>
        <v>19.044889290856275</v>
      </c>
      <c r="K205">
        <f t="shared" si="47"/>
        <v>-0.64959503457525236</v>
      </c>
      <c r="L205">
        <f t="shared" si="48"/>
        <v>-1.425664336946036</v>
      </c>
      <c r="M205">
        <f t="shared" si="49"/>
        <v>-32.125372546192963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10.618275373624094</v>
      </c>
      <c r="C206" s="9">
        <f t="shared" si="42"/>
        <v>1.1220000000000008</v>
      </c>
      <c r="D206" s="9">
        <f t="shared" si="55"/>
        <v>16.618832314578221</v>
      </c>
      <c r="E206" s="9">
        <f t="shared" si="55"/>
        <v>12.34397976747999</v>
      </c>
      <c r="F206" s="9">
        <f t="shared" si="44"/>
        <v>13.026320091132892</v>
      </c>
      <c r="G206" s="10">
        <f t="shared" si="56"/>
        <v>8.6666666666666607</v>
      </c>
      <c r="H206" s="5">
        <f t="shared" si="56"/>
        <v>7.5</v>
      </c>
      <c r="I206">
        <f t="shared" si="46"/>
        <v>19.055030137388368</v>
      </c>
      <c r="J206">
        <f t="shared" si="47"/>
        <v>19.038473801340018</v>
      </c>
      <c r="K206">
        <f t="shared" si="47"/>
        <v>-0.7941592110331207</v>
      </c>
      <c r="L206">
        <f t="shared" si="48"/>
        <v>-1.4251142075221981</v>
      </c>
      <c r="M206">
        <f t="shared" si="49"/>
        <v>-32.114553660630179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10.703934076448775</v>
      </c>
      <c r="C207" s="9">
        <f t="shared" si="42"/>
        <v>1.1280000000000008</v>
      </c>
      <c r="D207" s="9">
        <f t="shared" si="55"/>
        <v>16.704491017402901</v>
      </c>
      <c r="E207" s="9">
        <f t="shared" si="55"/>
        <v>12.340080891174527</v>
      </c>
      <c r="F207" s="9">
        <f t="shared" si="44"/>
        <v>13.0326407029869</v>
      </c>
      <c r="G207" s="10">
        <f t="shared" si="56"/>
        <v>8.6666666666666607</v>
      </c>
      <c r="H207" s="5">
        <f t="shared" si="56"/>
        <v>7.5</v>
      </c>
      <c r="I207">
        <f t="shared" si="46"/>
        <v>19.055194777609806</v>
      </c>
      <c r="J207">
        <f t="shared" si="47"/>
        <v>19.032060787406166</v>
      </c>
      <c r="K207">
        <f t="shared" si="47"/>
        <v>-0.93867470250595653</v>
      </c>
      <c r="L207">
        <f t="shared" si="48"/>
        <v>-1.4246464741800264</v>
      </c>
      <c r="M207">
        <f t="shared" si="49"/>
        <v>-32.103735428009351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10.789563925446551</v>
      </c>
      <c r="C208" s="9">
        <f t="shared" si="42"/>
        <v>1.1340000000000008</v>
      </c>
      <c r="D208" s="9">
        <f t="shared" si="55"/>
        <v>16.790120866400677</v>
      </c>
      <c r="E208" s="9">
        <f t="shared" si="55"/>
        <v>12.335531804692041</v>
      </c>
      <c r="F208" s="9">
        <f t="shared" si="44"/>
        <v>13.03840615014445</v>
      </c>
      <c r="G208" s="10">
        <f t="shared" si="56"/>
        <v>8.6666666666666607</v>
      </c>
      <c r="H208" s="5">
        <f t="shared" si="56"/>
        <v>7.5</v>
      </c>
      <c r="I208">
        <f t="shared" si="46"/>
        <v>19.056456880162045</v>
      </c>
      <c r="J208">
        <f t="shared" si="47"/>
        <v>19.025649878272358</v>
      </c>
      <c r="K208">
        <f t="shared" si="47"/>
        <v>-1.0831415119319985</v>
      </c>
      <c r="L208">
        <f t="shared" si="48"/>
        <v>-1.4242609133579964</v>
      </c>
      <c r="M208">
        <f t="shared" si="49"/>
        <v>-32.092915982951943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10.875164929257028</v>
      </c>
      <c r="C209" s="9">
        <f t="shared" si="42"/>
        <v>1.1400000000000008</v>
      </c>
      <c r="D209" s="9">
        <f t="shared" si="55"/>
        <v>16.875721870211155</v>
      </c>
      <c r="E209" s="9">
        <f t="shared" si="55"/>
        <v>12.330332727114019</v>
      </c>
      <c r="F209" s="9">
        <f t="shared" si="44"/>
        <v>13.04361699206191</v>
      </c>
      <c r="G209" s="10">
        <f t="shared" si="56"/>
        <v>8.6666666666666607</v>
      </c>
      <c r="H209" s="5">
        <f t="shared" si="56"/>
        <v>7.5</v>
      </c>
      <c r="I209">
        <f t="shared" si="46"/>
        <v>19.058814748497163</v>
      </c>
      <c r="J209">
        <f t="shared" si="47"/>
        <v>19.019240704162247</v>
      </c>
      <c r="K209">
        <f t="shared" si="47"/>
        <v>-1.2275596338552823</v>
      </c>
      <c r="L209">
        <f t="shared" si="48"/>
        <v>-1.4239572877308899</v>
      </c>
      <c r="M209">
        <f t="shared" si="49"/>
        <v>-32.082093466298581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10.960737094858221</v>
      </c>
      <c r="C210" s="9">
        <f t="shared" si="42"/>
        <v>1.1460000000000008</v>
      </c>
      <c r="D210" s="9">
        <f t="shared" si="55"/>
        <v>16.961294035812347</v>
      </c>
      <c r="E210" s="9">
        <f t="shared" si="55"/>
        <v>12.324483877565324</v>
      </c>
      <c r="F210" s="9">
        <f t="shared" si="44"/>
        <v>13.048273787699252</v>
      </c>
      <c r="G210" s="10">
        <f t="shared" si="56"/>
        <v>8.6666666666666607</v>
      </c>
      <c r="H210" s="5">
        <f t="shared" si="56"/>
        <v>7.5</v>
      </c>
      <c r="I210">
        <f t="shared" si="46"/>
        <v>19.06226649891472</v>
      </c>
      <c r="J210">
        <f t="shared" si="47"/>
        <v>19.012832896367456</v>
      </c>
      <c r="K210">
        <f t="shared" si="47"/>
        <v>-1.371929054453626</v>
      </c>
      <c r="L210">
        <f t="shared" si="48"/>
        <v>-1.4237353462804689</v>
      </c>
      <c r="M210">
        <f t="shared" si="49"/>
        <v>-32.07126602563325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11.046280427571492</v>
      </c>
      <c r="C211" s="9">
        <f t="shared" si="42"/>
        <v>1.1520000000000008</v>
      </c>
      <c r="D211" s="9">
        <f t="shared" si="55"/>
        <v>17.046837368525619</v>
      </c>
      <c r="E211" s="9">
        <f t="shared" si="55"/>
        <v>12.317985475251774</v>
      </c>
      <c r="F211" s="9">
        <f t="shared" si="44"/>
        <v>13.052377095574023</v>
      </c>
      <c r="G211" s="10">
        <f t="shared" si="56"/>
        <v>8.6666666666666607</v>
      </c>
      <c r="H211" s="5">
        <f t="shared" si="56"/>
        <v>7.5</v>
      </c>
      <c r="I211">
        <f t="shared" si="46"/>
        <v>19.06681006150427</v>
      </c>
      <c r="J211">
        <f t="shared" si="47"/>
        <v>19.006426087309194</v>
      </c>
      <c r="K211">
        <f t="shared" si="47"/>
        <v>-1.5162497515689757</v>
      </c>
      <c r="L211">
        <f t="shared" si="48"/>
        <v>-1.4235948243781009</v>
      </c>
      <c r="M211">
        <f t="shared" si="49"/>
        <v>-32.060431815803632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11.131794931066786</v>
      </c>
      <c r="C212" s="9">
        <f t="shared" si="42"/>
        <v>1.1580000000000008</v>
      </c>
      <c r="D212" s="9">
        <f t="shared" si="55"/>
        <v>17.132351872020912</v>
      </c>
      <c r="E212" s="9">
        <f t="shared" si="55"/>
        <v>12.310837739497579</v>
      </c>
      <c r="F212" s="9">
        <f t="shared" si="44"/>
        <v>13.055927473815132</v>
      </c>
      <c r="G212" s="10">
        <f t="shared" si="56"/>
        <v>8.6666666666666607</v>
      </c>
      <c r="H212" s="5">
        <f t="shared" si="56"/>
        <v>7.5</v>
      </c>
      <c r="I212">
        <f t="shared" si="46"/>
        <v>19.072443181246591</v>
      </c>
      <c r="J212">
        <f t="shared" si="47"/>
        <v>19.000019910599491</v>
      </c>
      <c r="K212">
        <f t="shared" si="47"/>
        <v>-1.660521694740092</v>
      </c>
      <c r="L212">
        <f t="shared" si="48"/>
        <v>-1.4235354438791767</v>
      </c>
      <c r="M212">
        <f t="shared" si="49"/>
        <v>-32.049588999437091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11.217280607368114</v>
      </c>
      <c r="C213" s="9">
        <f t="shared" ref="C213:C276" si="61">C212+_dt</f>
        <v>1.1640000000000008</v>
      </c>
      <c r="D213" s="9">
        <f t="shared" ref="D213:E228" si="62">D212+$C$7*(J212+J213)/2</f>
        <v>17.21783754832224</v>
      </c>
      <c r="E213" s="9">
        <f t="shared" si="62"/>
        <v>12.303040889782629</v>
      </c>
      <c r="F213" s="9">
        <f t="shared" ref="F213:F276" si="63">$O$1*D213^2+$O$2*D213+$O$3</f>
        <v>13.058925480216363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19.079163419271577</v>
      </c>
      <c r="J213">
        <f t="shared" ref="J213:K276" si="66">J212+L212*$C$7</f>
        <v>18.993614001102035</v>
      </c>
      <c r="K213">
        <f t="shared" si="66"/>
        <v>-1.804744845237559</v>
      </c>
      <c r="L213">
        <f t="shared" ref="L213:L276" si="67">-$C$15*I213*J213</f>
        <v>-1.4235569132291592</v>
      </c>
      <c r="M213">
        <f t="shared" ref="M213:M276" si="68">-$C$6-$C$15*I213*K213</f>
        <v>-32.038735747451561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11.302737456859326</v>
      </c>
      <c r="C214" s="9">
        <f t="shared" si="61"/>
        <v>1.1700000000000008</v>
      </c>
      <c r="D214" s="9">
        <f t="shared" si="62"/>
        <v>17.303294397813453</v>
      </c>
      <c r="E214" s="9">
        <f t="shared" si="62"/>
        <v>12.294595145779617</v>
      </c>
      <c r="F214" s="9">
        <f t="shared" si="63"/>
        <v>13.061371672289642</v>
      </c>
      <c r="G214" s="10">
        <f t="shared" si="64"/>
        <v>8.6666666666666607</v>
      </c>
      <c r="H214" s="5">
        <f t="shared" si="64"/>
        <v>7.5</v>
      </c>
      <c r="I214">
        <f t="shared" si="65"/>
        <v>19.086968154270206</v>
      </c>
      <c r="J214">
        <f t="shared" si="66"/>
        <v>18.987207994992502</v>
      </c>
      <c r="K214">
        <f t="shared" si="66"/>
        <v>-1.948919156101091</v>
      </c>
      <c r="L214">
        <f t="shared" si="67"/>
        <v>-1.4236589275810412</v>
      </c>
      <c r="M214">
        <f t="shared" si="68"/>
        <v>-32.027870239560826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11.388165478290151</v>
      </c>
      <c r="C215" s="9">
        <f t="shared" si="61"/>
        <v>1.1760000000000008</v>
      </c>
      <c r="D215" s="9">
        <f t="shared" si="62"/>
        <v>17.388722419244278</v>
      </c>
      <c r="E215" s="9">
        <f t="shared" si="62"/>
        <v>12.285500727390987</v>
      </c>
      <c r="F215" s="9">
        <f t="shared" si="63"/>
        <v>13.06326660731801</v>
      </c>
      <c r="G215" s="10">
        <f t="shared" si="64"/>
        <v>8.6666666666666607</v>
      </c>
      <c r="H215" s="5">
        <f t="shared" si="64"/>
        <v>7.5</v>
      </c>
      <c r="I215">
        <f t="shared" si="65"/>
        <v>19.095854584057882</v>
      </c>
      <c r="J215">
        <f t="shared" si="66"/>
        <v>18.980801529818386</v>
      </c>
      <c r="K215">
        <f t="shared" si="66"/>
        <v>-2.0930445721791147</v>
      </c>
      <c r="L215">
        <f t="shared" si="67"/>
        <v>-1.4238411689240018</v>
      </c>
      <c r="M215">
        <f t="shared" si="68"/>
        <v>-32.016990664773573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11.473564668782497</v>
      </c>
      <c r="C216" s="9">
        <f t="shared" si="61"/>
        <v>1.1820000000000008</v>
      </c>
      <c r="D216" s="9">
        <f t="shared" si="62"/>
        <v>17.474121609736624</v>
      </c>
      <c r="E216" s="9">
        <f t="shared" si="62"/>
        <v>12.2757578547857</v>
      </c>
      <c r="F216" s="9">
        <f t="shared" si="63"/>
        <v>13.064610842408339</v>
      </c>
      <c r="G216" s="10">
        <f t="shared" si="64"/>
        <v>8.6666666666666607</v>
      </c>
      <c r="H216" s="5">
        <f t="shared" si="64"/>
        <v>7.5</v>
      </c>
      <c r="I216">
        <f t="shared" si="65"/>
        <v>19.105819727286132</v>
      </c>
      <c r="J216">
        <f t="shared" si="66"/>
        <v>18.974394244558226</v>
      </c>
      <c r="K216">
        <f t="shared" si="66"/>
        <v>-2.2371210301705959</v>
      </c>
      <c r="L216">
        <f t="shared" si="67"/>
        <v>-1.424103306223018</v>
      </c>
      <c r="M216">
        <f t="shared" si="68"/>
        <v>-32.006095221885637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11.558935023837034</v>
      </c>
      <c r="C217" s="9">
        <f t="shared" si="61"/>
        <v>1.1880000000000008</v>
      </c>
      <c r="D217" s="9">
        <f t="shared" si="62"/>
        <v>17.55949196479116</v>
      </c>
      <c r="E217" s="9">
        <f t="shared" si="62"/>
        <v>12.265366748435811</v>
      </c>
      <c r="F217" s="9">
        <f t="shared" si="63"/>
        <v>13.065404934543761</v>
      </c>
      <c r="G217" s="10">
        <f t="shared" si="64"/>
        <v>8.6666666666666607</v>
      </c>
      <c r="H217" s="5">
        <f t="shared" si="64"/>
        <v>7.5</v>
      </c>
      <c r="I217">
        <f t="shared" si="65"/>
        <v>19.116860425299269</v>
      </c>
      <c r="J217">
        <f t="shared" si="66"/>
        <v>18.967985779680223</v>
      </c>
      <c r="K217">
        <f t="shared" si="66"/>
        <v>-2.3811484586690814</v>
      </c>
      <c r="L217">
        <f t="shared" si="67"/>
        <v>-1.4244449955691614</v>
      </c>
      <c r="M217">
        <f t="shared" si="68"/>
        <v>-31.995182119964898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11.644276537340016</v>
      </c>
      <c r="C218" s="9">
        <f t="shared" si="61"/>
        <v>1.1940000000000008</v>
      </c>
      <c r="D218" s="9">
        <f t="shared" si="62"/>
        <v>17.644833478294142</v>
      </c>
      <c r="E218" s="9">
        <f t="shared" si="62"/>
        <v>12.254327629152836</v>
      </c>
      <c r="F218" s="9">
        <f t="shared" si="63"/>
        <v>13.065649440635735</v>
      </c>
      <c r="G218" s="10">
        <f t="shared" si="64"/>
        <v>8.6666666666666607</v>
      </c>
      <c r="H218" s="5">
        <f t="shared" si="64"/>
        <v>7.5</v>
      </c>
      <c r="I218">
        <f t="shared" si="65"/>
        <v>19.128973344132504</v>
      </c>
      <c r="J218">
        <f t="shared" si="66"/>
        <v>18.961575777200164</v>
      </c>
      <c r="K218">
        <f t="shared" si="66"/>
        <v>-2.5251267782089233</v>
      </c>
      <c r="L218">
        <f t="shared" si="67"/>
        <v>-1.4248658803403038</v>
      </c>
      <c r="M218">
        <f t="shared" si="68"/>
        <v>-31.984249578828262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11.729589201570377</v>
      </c>
      <c r="C219" s="9">
        <f t="shared" si="61"/>
        <v>1.2000000000000008</v>
      </c>
      <c r="D219" s="9">
        <f t="shared" si="62"/>
        <v>17.730146142524504</v>
      </c>
      <c r="E219" s="9">
        <f t="shared" si="62"/>
        <v>12.24264071812391</v>
      </c>
      <c r="F219" s="9">
        <f t="shared" si="63"/>
        <v>13.065344917575864</v>
      </c>
      <c r="G219" s="10">
        <f t="shared" si="64"/>
        <v>8.6666666666666607</v>
      </c>
      <c r="H219" s="5">
        <f t="shared" si="64"/>
        <v>7.5</v>
      </c>
      <c r="I219">
        <f t="shared" si="65"/>
        <v>19.142154976647632</v>
      </c>
      <c r="J219">
        <f t="shared" si="66"/>
        <v>18.955163880738631</v>
      </c>
      <c r="K219">
        <f t="shared" si="66"/>
        <v>-2.6690559013136506</v>
      </c>
      <c r="L219">
        <f t="shared" si="67"/>
        <v>-1.4253655913719259</v>
      </c>
      <c r="M219">
        <f t="shared" si="68"/>
        <v>-31.973295829510263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11.814873007207087</v>
      </c>
      <c r="C220" s="9">
        <f t="shared" si="61"/>
        <v>1.2060000000000008</v>
      </c>
      <c r="D220" s="9">
        <f t="shared" si="62"/>
        <v>17.815429948161214</v>
      </c>
      <c r="E220" s="9">
        <f t="shared" si="62"/>
        <v>12.230306236947724</v>
      </c>
      <c r="F220" s="9">
        <f t="shared" si="63"/>
        <v>13.064491922287313</v>
      </c>
      <c r="G220" s="10">
        <f t="shared" si="64"/>
        <v>8.6666666666666607</v>
      </c>
      <c r="H220" s="5">
        <f t="shared" si="64"/>
        <v>7.5</v>
      </c>
      <c r="I220">
        <f t="shared" si="65"/>
        <v>19.156401644802276</v>
      </c>
      <c r="J220">
        <f t="shared" si="66"/>
        <v>18.948749735577458</v>
      </c>
      <c r="K220">
        <f t="shared" si="66"/>
        <v>-2.8129357325464466</v>
      </c>
      <c r="L220">
        <f t="shared" si="67"/>
        <v>-1.4259437471377161</v>
      </c>
      <c r="M220">
        <f t="shared" si="68"/>
        <v>-31.96231911472271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11.900127943336745</v>
      </c>
      <c r="C221" s="9">
        <f t="shared" si="61"/>
        <v>1.2120000000000009</v>
      </c>
      <c r="D221" s="9">
        <f t="shared" si="62"/>
        <v>17.900684884290872</v>
      </c>
      <c r="E221" s="9">
        <f t="shared" si="62"/>
        <v>12.217324407670228</v>
      </c>
      <c r="F221" s="9">
        <f t="shared" si="63"/>
        <v>13.063091011775981</v>
      </c>
      <c r="G221" s="10">
        <f t="shared" si="64"/>
        <v>8.6666666666666607</v>
      </c>
      <c r="H221" s="5">
        <f t="shared" si="64"/>
        <v>7.5</v>
      </c>
      <c r="I221">
        <f t="shared" si="65"/>
        <v>19.171709502048333</v>
      </c>
      <c r="J221">
        <f t="shared" si="66"/>
        <v>18.942332988715339</v>
      </c>
      <c r="K221">
        <f t="shared" si="66"/>
        <v>-2.9567661685626989</v>
      </c>
      <c r="L221">
        <f t="shared" si="67"/>
        <v>-1.4265999539396217</v>
      </c>
      <c r="M221">
        <f t="shared" si="68"/>
        <v>-31.951317689304972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11.985353997461431</v>
      </c>
      <c r="C222" s="9">
        <f t="shared" si="61"/>
        <v>1.2180000000000009</v>
      </c>
      <c r="D222" s="9">
        <f t="shared" si="62"/>
        <v>17.985910938415557</v>
      </c>
      <c r="E222" s="9">
        <f t="shared" si="62"/>
        <v>12.203695452820092</v>
      </c>
      <c r="F222" s="9">
        <f t="shared" si="63"/>
        <v>13.061142743181211</v>
      </c>
      <c r="G222" s="10">
        <f t="shared" si="64"/>
        <v>8.6666666666666607</v>
      </c>
      <c r="H222" s="5">
        <f t="shared" si="64"/>
        <v>7.5</v>
      </c>
      <c r="I222">
        <f t="shared" si="65"/>
        <v>19.188074535855144</v>
      </c>
      <c r="J222">
        <f t="shared" si="66"/>
        <v>18.93591328892261</v>
      </c>
      <c r="K222">
        <f t="shared" si="66"/>
        <v>-3.1005470981645713</v>
      </c>
      <c r="L222">
        <f t="shared" si="67"/>
        <v>-1.4273338061069991</v>
      </c>
      <c r="M222">
        <f t="shared" si="68"/>
        <v>-31.940289820664411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12.070551155506795</v>
      </c>
      <c r="C223" s="9">
        <f t="shared" si="61"/>
        <v>1.2240000000000009</v>
      </c>
      <c r="D223" s="9">
        <f t="shared" si="62"/>
        <v>18.071108096460922</v>
      </c>
      <c r="E223" s="9">
        <f t="shared" si="62"/>
        <v>12.189419595443917</v>
      </c>
      <c r="F223" s="9">
        <f t="shared" si="63"/>
        <v>13.058647673826204</v>
      </c>
      <c r="G223" s="10">
        <f t="shared" si="64"/>
        <v>8.6666666666666607</v>
      </c>
      <c r="H223" s="5">
        <f t="shared" si="64"/>
        <v>7.5</v>
      </c>
      <c r="I223">
        <f t="shared" si="65"/>
        <v>19.205492570352757</v>
      </c>
      <c r="J223">
        <f t="shared" si="66"/>
        <v>18.929490286795129</v>
      </c>
      <c r="K223">
        <f t="shared" si="66"/>
        <v>-3.244278402357561</v>
      </c>
      <c r="L223">
        <f t="shared" si="67"/>
        <v>-1.4281448862045165</v>
      </c>
      <c r="M223">
        <f t="shared" si="68"/>
        <v>-31.929233789206524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12.1557194018304</v>
      </c>
      <c r="C224" s="9">
        <f t="shared" si="61"/>
        <v>1.2300000000000009</v>
      </c>
      <c r="D224" s="9">
        <f t="shared" si="62"/>
        <v>18.156276342784526</v>
      </c>
      <c r="E224" s="9">
        <f t="shared" si="62"/>
        <v>12.174497059141192</v>
      </c>
      <c r="F224" s="9">
        <f t="shared" si="63"/>
        <v>13.055606361268058</v>
      </c>
      <c r="G224" s="10">
        <f t="shared" si="64"/>
        <v>8.6666666666666607</v>
      </c>
      <c r="H224" s="5">
        <f t="shared" si="64"/>
        <v>7.5</v>
      </c>
      <c r="I224">
        <f t="shared" si="65"/>
        <v>19.22395926909028</v>
      </c>
      <c r="J224">
        <f t="shared" si="66"/>
        <v>18.92306363480721</v>
      </c>
      <c r="K224">
        <f t="shared" si="66"/>
        <v>-3.3879599544089904</v>
      </c>
      <c r="L224">
        <f t="shared" si="67"/>
        <v>-1.4290327652484076</v>
      </c>
      <c r="M224">
        <f t="shared" si="68"/>
        <v>-31.918147888754415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12.240858719230285</v>
      </c>
      <c r="C225" s="9">
        <f t="shared" si="61"/>
        <v>1.2360000000000009</v>
      </c>
      <c r="D225" s="9">
        <f t="shared" si="62"/>
        <v>18.241415660184412</v>
      </c>
      <c r="E225" s="9">
        <f t="shared" si="62"/>
        <v>12.158928068098978</v>
      </c>
      <c r="F225" s="9">
        <f t="shared" si="63"/>
        <v>13.052019363347409</v>
      </c>
      <c r="G225" s="10">
        <f t="shared" si="64"/>
        <v>8.6666666666666607</v>
      </c>
      <c r="H225" s="5">
        <f t="shared" si="64"/>
        <v>7.5</v>
      </c>
      <c r="I225">
        <f t="shared" si="65"/>
        <v>19.243470137904428</v>
      </c>
      <c r="J225">
        <f t="shared" si="66"/>
        <v>18.916632987363592</v>
      </c>
      <c r="K225">
        <f t="shared" si="66"/>
        <v>-3.5315916199083852</v>
      </c>
      <c r="L225">
        <f t="shared" si="67"/>
        <v>-1.4299970029307145</v>
      </c>
      <c r="M225">
        <f t="shared" si="68"/>
        <v>-31.907030426957178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12.325969088953766</v>
      </c>
      <c r="C226" s="9">
        <f t="shared" si="61"/>
        <v>1.2420000000000009</v>
      </c>
      <c r="D226" s="9">
        <f t="shared" si="62"/>
        <v>18.326526029907892</v>
      </c>
      <c r="E226" s="9">
        <f t="shared" si="62"/>
        <v>12.142712847126317</v>
      </c>
      <c r="F226" s="9">
        <f t="shared" si="63"/>
        <v>13.047887238237667</v>
      </c>
      <c r="G226" s="10">
        <f t="shared" si="64"/>
        <v>8.6666666666666607</v>
      </c>
      <c r="H226" s="5">
        <f t="shared" si="64"/>
        <v>7.5</v>
      </c>
      <c r="I226">
        <f t="shared" si="65"/>
        <v>19.264020527892995</v>
      </c>
      <c r="J226">
        <f t="shared" si="66"/>
        <v>18.910198000850404</v>
      </c>
      <c r="K226">
        <f t="shared" si="66"/>
        <v>-3.6751732568296926</v>
      </c>
      <c r="L226">
        <f t="shared" si="67"/>
        <v>-1.4310371478511081</v>
      </c>
      <c r="M226">
        <f t="shared" si="68"/>
        <v>-31.895879725686864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12.411050490706472</v>
      </c>
      <c r="C227" s="9">
        <f t="shared" si="61"/>
        <v>1.2480000000000009</v>
      </c>
      <c r="D227" s="9">
        <f t="shared" si="62"/>
        <v>18.411607431660599</v>
      </c>
      <c r="E227" s="9">
        <f t="shared" si="62"/>
        <v>12.12585162168836</v>
      </c>
      <c r="F227" s="9">
        <f t="shared" si="63"/>
        <v>13.043210544493867</v>
      </c>
      <c r="G227" s="10">
        <f t="shared" si="64"/>
        <v>8.6666666666666607</v>
      </c>
      <c r="H227" s="5">
        <f t="shared" si="64"/>
        <v>7.5</v>
      </c>
      <c r="I227">
        <f t="shared" si="65"/>
        <v>19.28560563848793</v>
      </c>
      <c r="J227">
        <f t="shared" si="66"/>
        <v>18.903758333685072</v>
      </c>
      <c r="K227">
        <f t="shared" si="66"/>
        <v>-3.8187047155952833</v>
      </c>
      <c r="L227">
        <f t="shared" si="67"/>
        <v>-1.432152737755878</v>
      </c>
      <c r="M227">
        <f t="shared" si="68"/>
        <v>-31.884694121423685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12.496102902661587</v>
      </c>
      <c r="C228" s="9">
        <f t="shared" si="61"/>
        <v>1.2540000000000009</v>
      </c>
      <c r="D228" s="9">
        <f t="shared" si="62"/>
        <v>18.496659843615713</v>
      </c>
      <c r="E228" s="9">
        <f t="shared" si="62"/>
        <v>12.108344617940203</v>
      </c>
      <c r="F228" s="9">
        <f t="shared" si="63"/>
        <v>13.037989841101123</v>
      </c>
      <c r="G228" s="10">
        <f t="shared" si="64"/>
        <v>8.6666666666666607</v>
      </c>
      <c r="H228" s="5">
        <f t="shared" si="64"/>
        <v>7.5</v>
      </c>
      <c r="I228">
        <f t="shared" si="65"/>
        <v>19.308220520622665</v>
      </c>
      <c r="J228">
        <f t="shared" si="66"/>
        <v>18.89731364636517</v>
      </c>
      <c r="K228">
        <f t="shared" si="66"/>
        <v>-3.9621858391416898</v>
      </c>
      <c r="L228">
        <f t="shared" si="67"/>
        <v>-1.4333432997836897</v>
      </c>
      <c r="M228">
        <f t="shared" si="68"/>
        <v>-31.87347196562915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12.581126301469318</v>
      </c>
      <c r="C229" s="9">
        <f t="shared" si="61"/>
        <v>1.2600000000000009</v>
      </c>
      <c r="D229" s="9">
        <f t="shared" ref="D229:E244" si="70">D228+$C$7*(J228+J229)/2</f>
        <v>18.581683242423445</v>
      </c>
      <c r="E229" s="9">
        <f t="shared" si="70"/>
        <v>12.090192062760414</v>
      </c>
      <c r="F229" s="9">
        <f t="shared" si="63"/>
        <v>13.032225687522608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19.3318600799881</v>
      </c>
      <c r="J229">
        <f t="shared" si="66"/>
        <v>18.890863601516145</v>
      </c>
      <c r="K229">
        <f t="shared" si="66"/>
        <v>-4.1056164629870207</v>
      </c>
      <c r="L229">
        <f t="shared" si="67"/>
        <v>-1.434608350717675</v>
      </c>
      <c r="M229">
        <f t="shared" si="68"/>
        <v>-31.862211625106834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12.666120662266589</v>
      </c>
      <c r="C230" s="9">
        <f t="shared" si="61"/>
        <v>1.2660000000000009</v>
      </c>
      <c r="D230" s="9">
        <f t="shared" si="70"/>
        <v>18.666677603220716</v>
      </c>
      <c r="E230" s="9">
        <f t="shared" si="70"/>
        <v>12.071394183784268</v>
      </c>
      <c r="F230" s="9">
        <f t="shared" si="63"/>
        <v>13.025918643747154</v>
      </c>
      <c r="G230" s="10">
        <f t="shared" si="71"/>
        <v>8.6666666666666607</v>
      </c>
      <c r="H230" s="5">
        <f t="shared" si="71"/>
        <v>7.5</v>
      </c>
      <c r="I230">
        <f t="shared" si="65"/>
        <v>19.356519080371669</v>
      </c>
      <c r="J230">
        <f t="shared" si="66"/>
        <v>18.884407863937916</v>
      </c>
      <c r="K230">
        <f t="shared" si="66"/>
        <v>-4.2489964153000015</v>
      </c>
      <c r="L230">
        <f t="shared" si="67"/>
        <v>-1.4359473972434365</v>
      </c>
      <c r="M230">
        <f t="shared" si="68"/>
        <v>-31.850911482350579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12.751085958686915</v>
      </c>
      <c r="C231" s="9">
        <f t="shared" si="61"/>
        <v>1.2720000000000009</v>
      </c>
      <c r="D231" s="9">
        <f t="shared" si="70"/>
        <v>18.751642899641041</v>
      </c>
      <c r="E231" s="9">
        <f t="shared" si="70"/>
        <v>12.051951209436659</v>
      </c>
      <c r="F231" s="9">
        <f t="shared" si="63"/>
        <v>13.019069270336391</v>
      </c>
      <c r="G231" s="10">
        <f t="shared" si="71"/>
        <v>8.6666666666666607</v>
      </c>
      <c r="H231" s="5">
        <f t="shared" si="71"/>
        <v>7.5</v>
      </c>
      <c r="I231">
        <f t="shared" si="65"/>
        <v>19.382192147073805</v>
      </c>
      <c r="J231">
        <f t="shared" si="66"/>
        <v>18.87794610065032</v>
      </c>
      <c r="K231">
        <f t="shared" si="66"/>
        <v>-4.3923255169705788</v>
      </c>
      <c r="L231">
        <f t="shared" si="67"/>
        <v>-1.4373599362125362</v>
      </c>
      <c r="M231">
        <f t="shared" si="68"/>
        <v>-31.839569935879833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12.836022162870488</v>
      </c>
      <c r="C232" s="9">
        <f t="shared" si="61"/>
        <v>1.2780000000000009</v>
      </c>
      <c r="D232" s="9">
        <f t="shared" si="70"/>
        <v>18.836579103824615</v>
      </c>
      <c r="E232" s="9">
        <f t="shared" si="70"/>
        <v>12.031863368964691</v>
      </c>
      <c r="F232" s="9">
        <f t="shared" si="63"/>
        <v>13.011678128471431</v>
      </c>
      <c r="G232" s="10">
        <f t="shared" si="71"/>
        <v>8.6666666666666607</v>
      </c>
      <c r="H232" s="5">
        <f t="shared" si="71"/>
        <v>7.5</v>
      </c>
      <c r="I232">
        <f t="shared" si="65"/>
        <v>19.408873770396124</v>
      </c>
      <c r="J232">
        <f t="shared" si="66"/>
        <v>18.871477980937364</v>
      </c>
      <c r="K232">
        <f t="shared" si="66"/>
        <v>-4.5356035816820377</v>
      </c>
      <c r="L232">
        <f t="shared" si="67"/>
        <v>-1.4388454549110339</v>
      </c>
      <c r="M232">
        <f t="shared" si="68"/>
        <v>-31.828185400561971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12.920929245474476</v>
      </c>
      <c r="C233" s="9">
        <f t="shared" si="61"/>
        <v>1.2840000000000009</v>
      </c>
      <c r="D233" s="9">
        <f t="shared" si="70"/>
        <v>18.921486186428602</v>
      </c>
      <c r="E233" s="9">
        <f t="shared" si="70"/>
        <v>12.011130892469941</v>
      </c>
      <c r="F233" s="9">
        <f t="shared" si="63"/>
        <v>13.003745779999107</v>
      </c>
      <c r="G233" s="10">
        <f t="shared" si="71"/>
        <v>8.6666666666666607</v>
      </c>
      <c r="H233" s="5">
        <f t="shared" si="71"/>
        <v>7.5</v>
      </c>
      <c r="I233">
        <f t="shared" si="65"/>
        <v>19.436558309195512</v>
      </c>
      <c r="J233">
        <f t="shared" si="66"/>
        <v>18.865003176390264</v>
      </c>
      <c r="K233">
        <f t="shared" si="66"/>
        <v>-4.6788304159845664</v>
      </c>
      <c r="L233">
        <f t="shared" si="67"/>
        <v>-1.4404034313326357</v>
      </c>
      <c r="M233">
        <f t="shared" si="68"/>
        <v>-31.816756307921427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13.00580717568349</v>
      </c>
      <c r="C234" s="9">
        <f t="shared" si="61"/>
        <v>1.2900000000000009</v>
      </c>
      <c r="D234" s="9">
        <f t="shared" si="70"/>
        <v>19.006364116637616</v>
      </c>
      <c r="E234" s="9">
        <f t="shared" si="70"/>
        <v>11.989754010940393</v>
      </c>
      <c r="F234" s="9">
        <f t="shared" si="63"/>
        <v>12.995272787477759</v>
      </c>
      <c r="G234" s="10">
        <f t="shared" si="71"/>
        <v>8.6666666666666607</v>
      </c>
      <c r="H234" s="5">
        <f t="shared" si="71"/>
        <v>7.5</v>
      </c>
      <c r="I234">
        <f t="shared" si="65"/>
        <v>19.4652399944984</v>
      </c>
      <c r="J234">
        <f t="shared" si="66"/>
        <v>18.858521360949268</v>
      </c>
      <c r="K234">
        <f t="shared" si="66"/>
        <v>-4.8220058193702124</v>
      </c>
      <c r="L234">
        <f t="shared" si="67"/>
        <v>-1.4420333344560277</v>
      </c>
      <c r="M234">
        <f t="shared" si="68"/>
        <v>-31.805281106435441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13.09065592122025</v>
      </c>
      <c r="C235" s="9">
        <f t="shared" si="61"/>
        <v>1.2960000000000009</v>
      </c>
      <c r="D235" s="9">
        <f t="shared" si="70"/>
        <v>19.091212862174377</v>
      </c>
      <c r="E235" s="9">
        <f t="shared" si="70"/>
        <v>11.967732956282024</v>
      </c>
      <c r="F235" s="9">
        <f t="shared" si="63"/>
        <v>12.986259714222495</v>
      </c>
      <c r="G235" s="10">
        <f t="shared" si="71"/>
        <v>8.6666666666666607</v>
      </c>
      <c r="H235" s="5">
        <f t="shared" si="71"/>
        <v>7.5</v>
      </c>
      <c r="I235">
        <f t="shared" si="65"/>
        <v>19.494912933169456</v>
      </c>
      <c r="J235">
        <f t="shared" si="66"/>
        <v>18.852032210944216</v>
      </c>
      <c r="K235">
        <f t="shared" si="66"/>
        <v>-4.9651295843491718</v>
      </c>
      <c r="L235">
        <f t="shared" si="67"/>
        <v>-1.4437346245259497</v>
      </c>
      <c r="M235">
        <f t="shared" si="68"/>
        <v>-31.793758261816379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13.175475448356426</v>
      </c>
      <c r="C236" s="9">
        <f t="shared" si="61"/>
        <v>1.3020000000000009</v>
      </c>
      <c r="D236" s="9">
        <f t="shared" si="70"/>
        <v>19.176032389310553</v>
      </c>
      <c r="E236" s="9">
        <f t="shared" si="70"/>
        <v>11.945067961350052</v>
      </c>
      <c r="F236" s="9">
        <f t="shared" si="63"/>
        <v>12.976707124350053</v>
      </c>
      <c r="G236" s="10">
        <f t="shared" si="71"/>
        <v>8.6666666666666607</v>
      </c>
      <c r="H236" s="5">
        <f t="shared" si="71"/>
        <v>7.5</v>
      </c>
      <c r="I236">
        <f t="shared" si="65"/>
        <v>19.525571111628913</v>
      </c>
      <c r="J236">
        <f t="shared" si="66"/>
        <v>18.845535405133848</v>
      </c>
      <c r="K236">
        <f t="shared" si="66"/>
        <v>-5.1082014965273457</v>
      </c>
      <c r="L236">
        <f t="shared" si="67"/>
        <v>-1.4455067533375863</v>
      </c>
      <c r="M236">
        <f t="shared" si="68"/>
        <v>-31.78218625728044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13.260265721923652</v>
      </c>
      <c r="C237" s="9">
        <f t="shared" si="61"/>
        <v>1.3080000000000009</v>
      </c>
      <c r="D237" s="9">
        <f t="shared" si="70"/>
        <v>19.260822662877779</v>
      </c>
      <c r="E237" s="9">
        <f t="shared" si="70"/>
        <v>11.921759259979824</v>
      </c>
      <c r="F237" s="9">
        <f t="shared" si="63"/>
        <v>12.966615582823113</v>
      </c>
      <c r="G237" s="10">
        <f t="shared" si="71"/>
        <v>8.6666666666666607</v>
      </c>
      <c r="H237" s="5">
        <f t="shared" si="71"/>
        <v>7.5</v>
      </c>
      <c r="I237">
        <f t="shared" si="65"/>
        <v>19.557208399612861</v>
      </c>
      <c r="J237">
        <f t="shared" si="66"/>
        <v>18.839030624743828</v>
      </c>
      <c r="K237">
        <f t="shared" si="66"/>
        <v>-5.2512213346851073</v>
      </c>
      <c r="L237">
        <f t="shared" si="67"/>
        <v>-1.4473491645238352</v>
      </c>
      <c r="M237">
        <f t="shared" si="68"/>
        <v>-31.77056359380277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13.34502670532471</v>
      </c>
      <c r="C238" s="9">
        <f t="shared" si="61"/>
        <v>1.3140000000000009</v>
      </c>
      <c r="D238" s="9">
        <f t="shared" si="70"/>
        <v>19.345583646278836</v>
      </c>
      <c r="E238" s="9">
        <f t="shared" si="70"/>
        <v>11.897807087017354</v>
      </c>
      <c r="F238" s="9">
        <f t="shared" si="63"/>
        <v>12.955985655494139</v>
      </c>
      <c r="G238" s="10">
        <f t="shared" si="71"/>
        <v>8.6666666666666607</v>
      </c>
      <c r="H238" s="5">
        <f t="shared" si="71"/>
        <v>7.5</v>
      </c>
      <c r="I238">
        <f t="shared" si="65"/>
        <v>19.589818553970741</v>
      </c>
      <c r="J238">
        <f t="shared" si="66"/>
        <v>18.832517553503472</v>
      </c>
      <c r="K238">
        <f t="shared" si="66"/>
        <v>-5.3941888708572199</v>
      </c>
      <c r="L238">
        <f t="shared" si="67"/>
        <v>-1.4492612938450362</v>
      </c>
      <c r="M238">
        <f t="shared" si="68"/>
        <v>-31.758888790358849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13.429758360544874</v>
      </c>
      <c r="C239" s="9">
        <f t="shared" si="61"/>
        <v>1.320000000000001</v>
      </c>
      <c r="D239" s="9">
        <f t="shared" si="70"/>
        <v>19.430315301499</v>
      </c>
      <c r="E239" s="9">
        <f t="shared" si="70"/>
        <v>11.873211678349493</v>
      </c>
      <c r="F239" s="9">
        <f t="shared" si="63"/>
        <v>12.944817909148721</v>
      </c>
      <c r="G239" s="10">
        <f t="shared" si="71"/>
        <v>8.6666666666666607</v>
      </c>
      <c r="H239" s="5">
        <f t="shared" si="71"/>
        <v>7.5</v>
      </c>
      <c r="I239">
        <f t="shared" si="65"/>
        <v>19.623395222494509</v>
      </c>
      <c r="J239">
        <f t="shared" si="66"/>
        <v>18.825995877681169</v>
      </c>
      <c r="K239">
        <f t="shared" si="66"/>
        <v>-5.5371038704138344</v>
      </c>
      <c r="L239">
        <f t="shared" si="67"/>
        <v>-1.4512425694807307</v>
      </c>
      <c r="M239">
        <f t="shared" si="68"/>
        <v>-31.747160384152231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13.514460648163421</v>
      </c>
      <c r="C240" s="9">
        <f t="shared" si="61"/>
        <v>1.326000000000001</v>
      </c>
      <c r="D240" s="9">
        <f t="shared" si="70"/>
        <v>19.515017589117548</v>
      </c>
      <c r="E240" s="9">
        <f t="shared" si="70"/>
        <v>11.847973270933741</v>
      </c>
      <c r="F240" s="9">
        <f t="shared" si="63"/>
        <v>12.933112911548406</v>
      </c>
      <c r="G240" s="10">
        <f t="shared" si="71"/>
        <v>8.6666666666666607</v>
      </c>
      <c r="H240" s="5">
        <f t="shared" si="71"/>
        <v>7.5</v>
      </c>
      <c r="I240">
        <f t="shared" si="65"/>
        <v>19.657931947773864</v>
      </c>
      <c r="J240">
        <f t="shared" si="66"/>
        <v>18.819465286118508</v>
      </c>
      <c r="K240">
        <f t="shared" si="66"/>
        <v>-5.6799660921425197</v>
      </c>
      <c r="L240">
        <f t="shared" si="67"/>
        <v>-1.4532924123230477</v>
      </c>
      <c r="M240">
        <f t="shared" si="68"/>
        <v>-31.735376930828547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13.599133527365279</v>
      </c>
      <c r="C241" s="9">
        <f t="shared" si="61"/>
        <v>1.332000000000001</v>
      </c>
      <c r="D241" s="9">
        <f t="shared" si="70"/>
        <v>19.599690468319405</v>
      </c>
      <c r="E241" s="9">
        <f t="shared" si="70"/>
        <v>11.822092102827675</v>
      </c>
      <c r="F241" s="9">
        <f t="shared" si="63"/>
        <v>12.920871231473047</v>
      </c>
      <c r="G241" s="10">
        <f t="shared" si="71"/>
        <v>8.6666666666666607</v>
      </c>
      <c r="H241" s="5">
        <f t="shared" si="71"/>
        <v>7.5</v>
      </c>
      <c r="I241">
        <f t="shared" si="65"/>
        <v>19.693422171072083</v>
      </c>
      <c r="J241">
        <f t="shared" si="66"/>
        <v>18.812925470263053</v>
      </c>
      <c r="K241">
        <f t="shared" si="66"/>
        <v>-5.8227752883312478</v>
      </c>
      <c r="L241">
        <f t="shared" si="67"/>
        <v>-1.4554102362712977</v>
      </c>
      <c r="M241">
        <f t="shared" si="68"/>
        <v>-31.72353700467584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13.683776955952819</v>
      </c>
      <c r="C242" s="9">
        <f t="shared" si="61"/>
        <v>1.338000000000001</v>
      </c>
      <c r="D242" s="9">
        <f t="shared" si="70"/>
        <v>19.684333896906946</v>
      </c>
      <c r="E242" s="9">
        <f t="shared" si="70"/>
        <v>11.795568413218012</v>
      </c>
      <c r="F242" s="9">
        <f t="shared" si="63"/>
        <v>12.908093438762567</v>
      </c>
      <c r="G242" s="10">
        <f t="shared" si="71"/>
        <v>8.6666666666666607</v>
      </c>
      <c r="H242" s="5">
        <f t="shared" si="71"/>
        <v>7.5</v>
      </c>
      <c r="I242">
        <f t="shared" si="65"/>
        <v>19.729859236217067</v>
      </c>
      <c r="J242">
        <f t="shared" si="66"/>
        <v>18.806376124199833</v>
      </c>
      <c r="K242">
        <f t="shared" si="66"/>
        <v>-5.9655312048522893</v>
      </c>
      <c r="L242">
        <f t="shared" si="67"/>
        <v>-1.4575954485273785</v>
      </c>
      <c r="M242">
        <f t="shared" si="68"/>
        <v>-31.711639198811316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13.768390890357804</v>
      </c>
      <c r="C243" s="9">
        <f t="shared" si="61"/>
        <v>1.344000000000001</v>
      </c>
      <c r="D243" s="9">
        <f t="shared" si="70"/>
        <v>19.76894783131193</v>
      </c>
      <c r="E243" s="9">
        <f t="shared" si="70"/>
        <v>11.76840244244929</v>
      </c>
      <c r="F243" s="9">
        <f t="shared" si="63"/>
        <v>12.89478010435829</v>
      </c>
      <c r="G243" s="10">
        <f t="shared" si="71"/>
        <v>8.6666666666666607</v>
      </c>
      <c r="H243" s="5">
        <f t="shared" si="71"/>
        <v>7.5</v>
      </c>
      <c r="I243">
        <f t="shared" si="65"/>
        <v>19.76723639350238</v>
      </c>
      <c r="J243">
        <f t="shared" si="66"/>
        <v>18.79981694468146</v>
      </c>
      <c r="K243">
        <f t="shared" si="66"/>
        <v>-6.1082335812469406</v>
      </c>
      <c r="L243">
        <f t="shared" si="67"/>
        <v>-1.4598474498916028</v>
      </c>
      <c r="M243">
        <f t="shared" si="68"/>
        <v>-31.69968212535451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13.852975285653439</v>
      </c>
      <c r="C244" s="9">
        <f t="shared" si="61"/>
        <v>1.350000000000001</v>
      </c>
      <c r="D244" s="9">
        <f t="shared" si="70"/>
        <v>19.853532226607566</v>
      </c>
      <c r="E244" s="9">
        <f t="shared" si="70"/>
        <v>11.740594432052159</v>
      </c>
      <c r="F244" s="9">
        <f t="shared" si="63"/>
        <v>12.880931800343678</v>
      </c>
      <c r="G244" s="10">
        <f t="shared" si="71"/>
        <v>8.6666666666666607</v>
      </c>
      <c r="H244" s="5">
        <f t="shared" si="71"/>
        <v>7.5</v>
      </c>
      <c r="I244">
        <f t="shared" si="65"/>
        <v>19.805546803593032</v>
      </c>
      <c r="J244">
        <f t="shared" si="66"/>
        <v>18.793247631156948</v>
      </c>
      <c r="K244">
        <f t="shared" si="66"/>
        <v>-6.2508821508110355</v>
      </c>
      <c r="L244">
        <f t="shared" si="67"/>
        <v>-1.4621656350585561</v>
      </c>
      <c r="M244">
        <f t="shared" si="68"/>
        <v>-31.687664415587008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13.93753009556659</v>
      </c>
      <c r="C245" s="9">
        <f t="shared" si="61"/>
        <v>1.356000000000001</v>
      </c>
      <c r="D245" s="9">
        <f t="shared" ref="D245:E260" si="72">D244+$C$7*(J244+J245)/2</f>
        <v>19.938087036520717</v>
      </c>
      <c r="E245" s="9">
        <f t="shared" si="72"/>
        <v>11.712144624771302</v>
      </c>
      <c r="F245" s="9">
        <f t="shared" si="63"/>
        <v>12.866549099984557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19.844783541431088</v>
      </c>
      <c r="J245">
        <f t="shared" si="66"/>
        <v>18.786667885799183</v>
      </c>
      <c r="K245">
        <f t="shared" si="66"/>
        <v>-6.3934766406811772</v>
      </c>
      <c r="L245">
        <f t="shared" si="67"/>
        <v>-1.4645493929126261</v>
      </c>
      <c r="M245">
        <f t="shared" si="68"/>
        <v>-31.675584720098843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14.022055272490082</v>
      </c>
      <c r="C246" s="9">
        <f t="shared" si="61"/>
        <v>1.362000000000001</v>
      </c>
      <c r="D246" s="9">
        <f t="shared" si="72"/>
        <v>20.022612213444209</v>
      </c>
      <c r="E246" s="9">
        <f t="shared" si="72"/>
        <v>11.683053264592946</v>
      </c>
      <c r="F246" s="9">
        <f t="shared" si="63"/>
        <v>12.851632577768825</v>
      </c>
      <c r="G246" s="10">
        <f t="shared" si="73"/>
        <v>8.6666666666666607</v>
      </c>
      <c r="H246" s="5">
        <f t="shared" si="73"/>
        <v>7.5</v>
      </c>
      <c r="I246">
        <f t="shared" si="65"/>
        <v>19.884939600136097</v>
      </c>
      <c r="J246">
        <f t="shared" si="66"/>
        <v>18.780077413531075</v>
      </c>
      <c r="K246">
        <f t="shared" si="66"/>
        <v>-6.5360167719216218</v>
      </c>
      <c r="L246">
        <f t="shared" si="67"/>
        <v>-1.4669981068228253</v>
      </c>
      <c r="M246">
        <f t="shared" si="68"/>
        <v>-31.663441708921663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14.10655076749514</v>
      </c>
      <c r="C247" s="9">
        <f t="shared" si="61"/>
        <v>1.368000000000001</v>
      </c>
      <c r="D247" s="9">
        <f t="shared" si="72"/>
        <v>20.107107708449266</v>
      </c>
      <c r="E247" s="9">
        <f t="shared" si="72"/>
        <v>11.653320596771996</v>
      </c>
      <c r="F247" s="9">
        <f t="shared" si="63"/>
        <v>12.836182809445603</v>
      </c>
      <c r="G247" s="10">
        <f t="shared" si="73"/>
        <v>8.6666666666666607</v>
      </c>
      <c r="H247" s="5">
        <f t="shared" si="73"/>
        <v>7.5</v>
      </c>
      <c r="I247">
        <f t="shared" si="65"/>
        <v>19.926007894895672</v>
      </c>
      <c r="J247">
        <f t="shared" si="66"/>
        <v>18.773475922050373</v>
      </c>
      <c r="K247">
        <f t="shared" si="66"/>
        <v>-6.6785022596117694</v>
      </c>
      <c r="L247">
        <f t="shared" si="67"/>
        <v>-1.4695111549365667</v>
      </c>
      <c r="M247">
        <f t="shared" si="68"/>
        <v>-31.651234071648854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14.191016530343923</v>
      </c>
      <c r="C248" s="9">
        <f t="shared" si="61"/>
        <v>1.374000000000001</v>
      </c>
      <c r="D248" s="9">
        <f t="shared" si="72"/>
        <v>20.191573471298049</v>
      </c>
      <c r="E248" s="9">
        <f t="shared" si="72"/>
        <v>11.622946867858769</v>
      </c>
      <c r="F248" s="9">
        <f t="shared" si="63"/>
        <v>12.820200372063841</v>
      </c>
      <c r="G248" s="10">
        <f t="shared" si="73"/>
        <v>8.6666666666666607</v>
      </c>
      <c r="H248" s="5">
        <f t="shared" si="73"/>
        <v>7.5</v>
      </c>
      <c r="I248">
        <f t="shared" si="65"/>
        <v>19.967981266841534</v>
      </c>
      <c r="J248">
        <f t="shared" si="66"/>
        <v>18.766863121853159</v>
      </c>
      <c r="K248">
        <f t="shared" si="66"/>
        <v>-6.8209328129341893</v>
      </c>
      <c r="L248">
        <f t="shared" si="67"/>
        <v>-1.4720879104720455</v>
      </c>
      <c r="M248">
        <f t="shared" si="68"/>
        <v>-31.638960517542742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14.27545250950217</v>
      </c>
      <c r="C249" s="9">
        <f t="shared" si="61"/>
        <v>1.380000000000001</v>
      </c>
      <c r="D249" s="9">
        <f t="shared" si="72"/>
        <v>20.276009450456296</v>
      </c>
      <c r="E249" s="9">
        <f t="shared" si="72"/>
        <v>11.591932325725324</v>
      </c>
      <c r="F249" s="9">
        <f t="shared" si="63"/>
        <v>12.803685844010403</v>
      </c>
      <c r="G249" s="10">
        <f t="shared" si="73"/>
        <v>8.6666666666666607</v>
      </c>
      <c r="H249" s="5">
        <f t="shared" si="73"/>
        <v>7.5</v>
      </c>
      <c r="I249">
        <f t="shared" si="65"/>
        <v>20.010852486906657</v>
      </c>
      <c r="J249">
        <f t="shared" si="66"/>
        <v>18.760238726256034</v>
      </c>
      <c r="K249">
        <f t="shared" si="66"/>
        <v>-6.9633081352631319</v>
      </c>
      <c r="L249">
        <f t="shared" si="67"/>
        <v>-1.4747277420089067</v>
      </c>
      <c r="M249">
        <f t="shared" si="68"/>
        <v>-31.626619775629145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14.359858652151935</v>
      </c>
      <c r="C250" s="9">
        <f t="shared" si="61"/>
        <v>1.386000000000001</v>
      </c>
      <c r="D250" s="9">
        <f t="shared" si="72"/>
        <v>20.360415593106062</v>
      </c>
      <c r="E250" s="9">
        <f t="shared" si="72"/>
        <v>11.560277219591411</v>
      </c>
      <c r="F250" s="9">
        <f t="shared" si="63"/>
        <v>12.78663980504755</v>
      </c>
      <c r="G250" s="10">
        <f t="shared" si="73"/>
        <v>8.6666666666666607</v>
      </c>
      <c r="H250" s="5">
        <f t="shared" si="73"/>
        <v>7.5</v>
      </c>
      <c r="I250">
        <f t="shared" si="65"/>
        <v>20.05461425965915</v>
      </c>
      <c r="J250">
        <f t="shared" si="66"/>
        <v>18.753602451416995</v>
      </c>
      <c r="K250">
        <f t="shared" si="66"/>
        <v>-7.1056279242534632</v>
      </c>
      <c r="L250">
        <f t="shared" si="67"/>
        <v>-1.4774300137768752</v>
      </c>
      <c r="M250">
        <f t="shared" si="68"/>
        <v>-31.614210594779355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14.444234904204421</v>
      </c>
      <c r="C251" s="9">
        <f t="shared" si="61"/>
        <v>1.392000000000001</v>
      </c>
      <c r="D251" s="9">
        <f t="shared" si="72"/>
        <v>20.444791845158548</v>
      </c>
      <c r="E251" s="9">
        <f t="shared" si="72"/>
        <v>11.527981800049998</v>
      </c>
      <c r="F251" s="9">
        <f t="shared" si="63"/>
        <v>12.769062836349949</v>
      </c>
      <c r="G251" s="10">
        <f t="shared" si="73"/>
        <v>8.6666666666666607</v>
      </c>
      <c r="H251" s="5">
        <f t="shared" si="73"/>
        <v>7.5</v>
      </c>
      <c r="I251">
        <f t="shared" si="65"/>
        <v>20.099259227108778</v>
      </c>
      <c r="J251">
        <f t="shared" si="66"/>
        <v>18.746954016354998</v>
      </c>
      <c r="K251">
        <f t="shared" si="66"/>
        <v>-7.2478918719299701</v>
      </c>
      <c r="L251">
        <f t="shared" si="67"/>
        <v>-1.480194085942051</v>
      </c>
      <c r="M251">
        <f t="shared" si="68"/>
        <v>-31.601731743779883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14.5285812103129</v>
      </c>
      <c r="C252" s="9">
        <f t="shared" si="61"/>
        <v>1.398000000000001</v>
      </c>
      <c r="D252" s="9">
        <f t="shared" si="72"/>
        <v>20.529138151267027</v>
      </c>
      <c r="E252" s="9">
        <f t="shared" si="72"/>
        <v>11.495046319092408</v>
      </c>
      <c r="F252" s="9">
        <f t="shared" si="63"/>
        <v>12.750955520541055</v>
      </c>
      <c r="G252" s="10">
        <f t="shared" si="73"/>
        <v>8.6666666666666607</v>
      </c>
      <c r="H252" s="5">
        <f t="shared" si="73"/>
        <v>7.5</v>
      </c>
      <c r="I252">
        <f t="shared" si="65"/>
        <v>20.144779972482201</v>
      </c>
      <c r="J252">
        <f t="shared" si="66"/>
        <v>18.740293142968259</v>
      </c>
      <c r="K252">
        <f t="shared" si="66"/>
        <v>-7.3900996647769794</v>
      </c>
      <c r="L252">
        <f t="shared" si="67"/>
        <v>-1.4830193148905804</v>
      </c>
      <c r="M252">
        <f t="shared" si="68"/>
        <v>-31.589182011390097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14.612897513885695</v>
      </c>
      <c r="C253" s="9">
        <f t="shared" si="61"/>
        <v>1.404000000000001</v>
      </c>
      <c r="D253" s="9">
        <f t="shared" si="72"/>
        <v>20.613454454839822</v>
      </c>
      <c r="E253" s="9">
        <f t="shared" si="72"/>
        <v>11.461471030133046</v>
      </c>
      <c r="F253" s="9">
        <f t="shared" si="63"/>
        <v>12.732318441728996</v>
      </c>
      <c r="G253" s="10">
        <f t="shared" si="73"/>
        <v>8.6666666666666607</v>
      </c>
      <c r="H253" s="5">
        <f t="shared" si="73"/>
        <v>7.5</v>
      </c>
      <c r="I253">
        <f t="shared" si="65"/>
        <v>20.191169023963109</v>
      </c>
      <c r="J253">
        <f t="shared" si="66"/>
        <v>18.733619556051252</v>
      </c>
      <c r="K253">
        <f t="shared" si="66"/>
        <v>-7.5322509838282352</v>
      </c>
      <c r="L253">
        <f t="shared" si="67"/>
        <v>-1.4859050535094245</v>
      </c>
      <c r="M253">
        <f t="shared" si="68"/>
        <v>-31.576560206388066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14.697183757099261</v>
      </c>
      <c r="C254" s="9">
        <f t="shared" si="61"/>
        <v>1.410000000000001</v>
      </c>
      <c r="D254" s="9">
        <f t="shared" si="72"/>
        <v>20.697740698053387</v>
      </c>
      <c r="E254" s="9">
        <f t="shared" si="72"/>
        <v>11.427256188033729</v>
      </c>
      <c r="F254" s="9">
        <f t="shared" si="63"/>
        <v>12.713152185541844</v>
      </c>
      <c r="G254" s="10">
        <f t="shared" si="73"/>
        <v>8.6666666666666607</v>
      </c>
      <c r="H254" s="5">
        <f t="shared" si="73"/>
        <v>7.5</v>
      </c>
      <c r="I254">
        <f t="shared" si="65"/>
        <v>20.238418858393675</v>
      </c>
      <c r="J254">
        <f t="shared" si="66"/>
        <v>18.726932983310459</v>
      </c>
      <c r="K254">
        <f t="shared" si="66"/>
        <v>-7.6743455047569817</v>
      </c>
      <c r="L254">
        <f t="shared" si="67"/>
        <v>-1.4888506514639648</v>
      </c>
      <c r="M254">
        <f t="shared" si="68"/>
        <v>-31.563865157604834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14.781439880911311</v>
      </c>
      <c r="C255" s="9">
        <f t="shared" si="61"/>
        <v>1.416000000000001</v>
      </c>
      <c r="D255" s="9">
        <f t="shared" si="72"/>
        <v>20.781996821865437</v>
      </c>
      <c r="E255" s="9">
        <f t="shared" si="72"/>
        <v>11.392402049127602</v>
      </c>
      <c r="F255" s="9">
        <f t="shared" si="63"/>
        <v>12.693457339162382</v>
      </c>
      <c r="G255" s="10">
        <f t="shared" si="73"/>
        <v>8.6666666666666607</v>
      </c>
      <c r="H255" s="5">
        <f t="shared" si="73"/>
        <v>7.5</v>
      </c>
      <c r="I255">
        <f t="shared" si="65"/>
        <v>20.286521904933949</v>
      </c>
      <c r="J255">
        <f t="shared" si="66"/>
        <v>18.720233155378871</v>
      </c>
      <c r="K255">
        <f t="shared" si="66"/>
        <v>-7.8163828979662036</v>
      </c>
      <c r="L255">
        <f t="shared" si="67"/>
        <v>-1.4918554554722012</v>
      </c>
      <c r="M255">
        <f t="shared" si="68"/>
        <v>-31.551095713947344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14.865665825074029</v>
      </c>
      <c r="C256" s="9">
        <f t="shared" si="61"/>
        <v>1.422000000000001</v>
      </c>
      <c r="D256" s="9">
        <f t="shared" si="72"/>
        <v>20.866222766028155</v>
      </c>
      <c r="E256" s="9">
        <f t="shared" si="72"/>
        <v>11.35690887124265</v>
      </c>
      <c r="F256" s="9">
        <f t="shared" si="63"/>
        <v>12.673234491362258</v>
      </c>
      <c r="G256" s="10">
        <f t="shared" si="73"/>
        <v>8.6666666666666607</v>
      </c>
      <c r="H256" s="5">
        <f t="shared" si="73"/>
        <v>7.5</v>
      </c>
      <c r="I256">
        <f t="shared" si="65"/>
        <v>20.335470548675843</v>
      </c>
      <c r="J256">
        <f t="shared" si="66"/>
        <v>18.713519805829247</v>
      </c>
      <c r="K256">
        <f t="shared" si="66"/>
        <v>-7.9583628286789665</v>
      </c>
      <c r="L256">
        <f t="shared" si="67"/>
        <v>-1.4949188095752972</v>
      </c>
      <c r="M256">
        <f t="shared" si="68"/>
        <v>-31.538250744410405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14.949861528147313</v>
      </c>
      <c r="C257" s="9">
        <f t="shared" si="61"/>
        <v>1.428000000000001</v>
      </c>
      <c r="D257" s="9">
        <f t="shared" si="72"/>
        <v>20.950418469101439</v>
      </c>
      <c r="E257" s="9">
        <f t="shared" si="72"/>
        <v>11.320776913724808</v>
      </c>
      <c r="F257" s="9">
        <f t="shared" si="63"/>
        <v>12.652484232535635</v>
      </c>
      <c r="G257" s="10">
        <f t="shared" si="73"/>
        <v>8.6666666666666607</v>
      </c>
      <c r="H257" s="5">
        <f t="shared" si="73"/>
        <v>7.5</v>
      </c>
      <c r="I257">
        <f t="shared" si="65"/>
        <v>20.385257134208814</v>
      </c>
      <c r="J257">
        <f t="shared" si="66"/>
        <v>18.706792671186157</v>
      </c>
      <c r="K257">
        <f t="shared" si="66"/>
        <v>-8.1002849570288138</v>
      </c>
      <c r="L257">
        <f t="shared" si="67"/>
        <v>-1.498040055404265</v>
      </c>
      <c r="M257">
        <f t="shared" si="68"/>
        <v>-31.525329138077822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15.034026927512091</v>
      </c>
      <c r="C258" s="9">
        <f t="shared" si="61"/>
        <v>1.4340000000000011</v>
      </c>
      <c r="D258" s="9">
        <f t="shared" si="72"/>
        <v>21.034583868466218</v>
      </c>
      <c r="E258" s="9">
        <f t="shared" si="72"/>
        <v>11.284006437460656</v>
      </c>
      <c r="F258" s="9">
        <f t="shared" si="63"/>
        <v>12.631207154732227</v>
      </c>
      <c r="G258" s="10">
        <f t="shared" si="73"/>
        <v>8.6666666666666607</v>
      </c>
      <c r="H258" s="5">
        <f t="shared" si="73"/>
        <v>7.5</v>
      </c>
      <c r="I258">
        <f t="shared" si="65"/>
        <v>20.435873969134256</v>
      </c>
      <c r="J258">
        <f t="shared" si="66"/>
        <v>18.70005149093684</v>
      </c>
      <c r="K258">
        <f t="shared" si="66"/>
        <v>-8.242148938150164</v>
      </c>
      <c r="L258">
        <f t="shared" si="67"/>
        <v>-1.5012185324425766</v>
      </c>
      <c r="M258">
        <f t="shared" si="68"/>
        <v>-31.512329804113119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15.118161959383666</v>
      </c>
      <c r="C259" s="9">
        <f t="shared" si="61"/>
        <v>1.4400000000000011</v>
      </c>
      <c r="D259" s="9">
        <f t="shared" si="72"/>
        <v>21.118718900337793</v>
      </c>
      <c r="E259" s="9">
        <f t="shared" si="72"/>
        <v>11.246597704899713</v>
      </c>
      <c r="F259" s="9">
        <f t="shared" si="63"/>
        <v>12.609403851689805</v>
      </c>
      <c r="G259" s="10">
        <f t="shared" si="73"/>
        <v>8.6666666666666607</v>
      </c>
      <c r="H259" s="5">
        <f t="shared" si="73"/>
        <v>7.5</v>
      </c>
      <c r="I259">
        <f t="shared" si="65"/>
        <v>20.487313327525918</v>
      </c>
      <c r="J259">
        <f t="shared" si="66"/>
        <v>18.693296007540848</v>
      </c>
      <c r="K259">
        <f t="shared" si="66"/>
        <v>-8.3839544222686726</v>
      </c>
      <c r="L259">
        <f t="shared" si="67"/>
        <v>-1.5044535782845037</v>
      </c>
      <c r="M259">
        <f t="shared" si="68"/>
        <v>-31.499251671740065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15.202266558825119</v>
      </c>
      <c r="C260" s="9">
        <f t="shared" si="61"/>
        <v>1.4460000000000011</v>
      </c>
      <c r="D260" s="9">
        <f t="shared" si="72"/>
        <v>21.202823499779246</v>
      </c>
      <c r="E260" s="9">
        <f t="shared" si="72"/>
        <v>11.208550980076328</v>
      </c>
      <c r="F260" s="9">
        <f t="shared" si="63"/>
        <v>12.587074918866115</v>
      </c>
      <c r="G260" s="10">
        <f t="shared" si="73"/>
        <v>8.6666666666666607</v>
      </c>
      <c r="H260" s="5">
        <f t="shared" si="73"/>
        <v>7.5</v>
      </c>
      <c r="I260">
        <f t="shared" si="65"/>
        <v>20.539567453333962</v>
      </c>
      <c r="J260">
        <f t="shared" si="66"/>
        <v>18.686525966438566</v>
      </c>
      <c r="K260">
        <f t="shared" si="66"/>
        <v>-8.5257010547915026</v>
      </c>
      <c r="L260">
        <f t="shared" si="67"/>
        <v>-1.5077445288890206</v>
      </c>
      <c r="M260">
        <f t="shared" si="68"/>
        <v>-31.486093690213345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15.286340659760739</v>
      </c>
      <c r="C261" s="9">
        <f t="shared" si="61"/>
        <v>1.4520000000000011</v>
      </c>
      <c r="D261" s="9">
        <f t="shared" ref="D261:E276" si="74">D260+$C$7*(J260+J261)/2</f>
        <v>21.286897600714866</v>
      </c>
      <c r="E261" s="9">
        <f t="shared" si="74"/>
        <v>11.169866528631154</v>
      </c>
      <c r="F261" s="9">
        <f t="shared" si="63"/>
        <v>12.564220953470272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20.592628563730187</v>
      </c>
      <c r="J261">
        <f t="shared" si="66"/>
        <v>18.679741116058565</v>
      </c>
      <c r="K261">
        <f t="shared" si="66"/>
        <v>-8.6673884763974627</v>
      </c>
      <c r="L261">
        <f t="shared" si="67"/>
        <v>-1.5110907188290916</v>
      </c>
      <c r="M261">
        <f t="shared" si="68"/>
        <v>-31.472854828779663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15.370384194989473</v>
      </c>
      <c r="C262" s="9">
        <f t="shared" si="61"/>
        <v>1.4580000000000011</v>
      </c>
      <c r="D262" s="9">
        <f t="shared" si="74"/>
        <v>21.3709411359436</v>
      </c>
      <c r="E262" s="9">
        <f t="shared" si="74"/>
        <v>11.130544617832223</v>
      </c>
      <c r="F262" s="9">
        <f t="shared" si="63"/>
        <v>12.540842554493548</v>
      </c>
      <c r="G262" s="10">
        <f t="shared" si="75"/>
        <v>8.6666666666666607</v>
      </c>
      <c r="H262" s="5">
        <f t="shared" si="75"/>
        <v>7.5</v>
      </c>
      <c r="I262">
        <f t="shared" si="65"/>
        <v>20.646488852392384</v>
      </c>
      <c r="J262">
        <f t="shared" si="66"/>
        <v>18.672941207823836</v>
      </c>
      <c r="K262">
        <f t="shared" si="66"/>
        <v>-8.809016323126972</v>
      </c>
      <c r="L262">
        <f t="shared" si="67"/>
        <v>-1.5144914815361998</v>
      </c>
      <c r="M262">
        <f t="shared" si="68"/>
        <v>-31.459534076629595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15.454397096198431</v>
      </c>
      <c r="C263" s="9">
        <f t="shared" si="61"/>
        <v>1.4640000000000011</v>
      </c>
      <c r="D263" s="9">
        <f t="shared" si="74"/>
        <v>21.454954037152557</v>
      </c>
      <c r="E263" s="9">
        <f t="shared" si="74"/>
        <v>11.090585516595626</v>
      </c>
      <c r="F263" s="9">
        <f t="shared" si="63"/>
        <v>12.516940322739618</v>
      </c>
      <c r="G263" s="10">
        <f t="shared" si="75"/>
        <v>8.6666666666666607</v>
      </c>
      <c r="H263" s="5">
        <f t="shared" si="75"/>
        <v>7.5</v>
      </c>
      <c r="I263">
        <f t="shared" si="65"/>
        <v>20.701140492725788</v>
      </c>
      <c r="J263">
        <f t="shared" si="66"/>
        <v>18.666125996156925</v>
      </c>
      <c r="K263">
        <f t="shared" si="66"/>
        <v>-8.9505842264718058</v>
      </c>
      <c r="L263">
        <f t="shared" si="67"/>
        <v>-1.5179461495399698</v>
      </c>
      <c r="M263">
        <f t="shared" si="68"/>
        <v>-31.446130442840506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15.538379293976373</v>
      </c>
      <c r="C264" s="9">
        <f t="shared" si="61"/>
        <v>1.4700000000000011</v>
      </c>
      <c r="D264" s="9">
        <f t="shared" si="74"/>
        <v>21.5389362349305</v>
      </c>
      <c r="E264" s="9">
        <f t="shared" si="74"/>
        <v>11.049989495505768</v>
      </c>
      <c r="F264" s="9">
        <f t="shared" si="63"/>
        <v>12.492514860854271</v>
      </c>
      <c r="G264" s="10">
        <f t="shared" si="75"/>
        <v>8.6666666666666607</v>
      </c>
      <c r="H264" s="5">
        <f t="shared" si="75"/>
        <v>7.5</v>
      </c>
      <c r="I264">
        <f t="shared" si="65"/>
        <v>20.756575641019914</v>
      </c>
      <c r="J264">
        <f t="shared" si="66"/>
        <v>18.659295238483995</v>
      </c>
      <c r="K264">
        <f t="shared" si="66"/>
        <v>-9.0920918134645881</v>
      </c>
      <c r="L264">
        <f t="shared" si="67"/>
        <v>-1.5214540547027722</v>
      </c>
      <c r="M264">
        <f t="shared" si="68"/>
        <v>-31.432642956310847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15.622330717827246</v>
      </c>
      <c r="C265" s="9">
        <f t="shared" si="61"/>
        <v>1.4760000000000011</v>
      </c>
      <c r="D265" s="9">
        <f t="shared" si="74"/>
        <v>21.622887658781373</v>
      </c>
      <c r="E265" s="9">
        <f t="shared" si="74"/>
        <v>11.008756826835246</v>
      </c>
      <c r="F265" s="9">
        <f t="shared" si="63"/>
        <v>12.467566773354509</v>
      </c>
      <c r="G265" s="10">
        <f t="shared" si="75"/>
        <v>8.6666666666666607</v>
      </c>
      <c r="H265" s="5">
        <f t="shared" si="75"/>
        <v>7.5</v>
      </c>
      <c r="I265">
        <f t="shared" si="65"/>
        <v>20.812786439539089</v>
      </c>
      <c r="J265">
        <f t="shared" si="66"/>
        <v>18.652448695237833</v>
      </c>
      <c r="K265">
        <f t="shared" si="66"/>
        <v>-9.2335387067679875</v>
      </c>
      <c r="L265">
        <f t="shared" si="67"/>
        <v>-1.5250145284491847</v>
      </c>
      <c r="M265">
        <f t="shared" si="68"/>
        <v>-31.419070665686153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15.706251296183716</v>
      </c>
      <c r="C266" s="9">
        <f t="shared" si="61"/>
        <v>1.4820000000000011</v>
      </c>
      <c r="D266" s="9">
        <f t="shared" si="74"/>
        <v>21.706808237137842</v>
      </c>
      <c r="E266" s="9">
        <f t="shared" si="74"/>
        <v>10.9668877845643</v>
      </c>
      <c r="F266" s="9">
        <f t="shared" si="63"/>
        <v>12.442096666657104</v>
      </c>
      <c r="G266" s="10">
        <f t="shared" si="75"/>
        <v>8.6666666666666607</v>
      </c>
      <c r="H266" s="5">
        <f t="shared" si="75"/>
        <v>7.5</v>
      </c>
      <c r="I266">
        <f t="shared" si="65"/>
        <v>20.869765019545238</v>
      </c>
      <c r="J266">
        <f t="shared" si="66"/>
        <v>18.645586129859812</v>
      </c>
      <c r="K266">
        <f t="shared" si="66"/>
        <v>-9.3749245247635749</v>
      </c>
      <c r="L266">
        <f t="shared" si="67"/>
        <v>-1.5286269019902157</v>
      </c>
      <c r="M266">
        <f t="shared" si="68"/>
        <v>-31.405412639277046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15.790140956420704</v>
      </c>
      <c r="C267" s="9">
        <f t="shared" si="61"/>
        <v>1.4880000000000011</v>
      </c>
      <c r="D267" s="9">
        <f t="shared" si="74"/>
        <v>21.79069789737483</v>
      </c>
      <c r="E267" s="9">
        <f t="shared" si="74"/>
        <v>10.924382644399891</v>
      </c>
      <c r="F267" s="9">
        <f t="shared" si="63"/>
        <v>12.416105149106649</v>
      </c>
      <c r="G267" s="10">
        <f t="shared" si="75"/>
        <v>8.6666666666666607</v>
      </c>
      <c r="H267" s="5">
        <f t="shared" si="75"/>
        <v>7.5</v>
      </c>
      <c r="I267">
        <f t="shared" si="65"/>
        <v>20.9275035042517</v>
      </c>
      <c r="J267">
        <f t="shared" si="66"/>
        <v>18.638707308800857</v>
      </c>
      <c r="K267">
        <f t="shared" si="66"/>
        <v>-9.5162488816403208</v>
      </c>
      <c r="L267">
        <f t="shared" si="67"/>
        <v>-1.5322905065422028</v>
      </c>
      <c r="M267">
        <f t="shared" si="68"/>
        <v>-31.391667964969592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15.873999624868929</v>
      </c>
      <c r="C268" s="9">
        <f t="shared" si="61"/>
        <v>1.4940000000000011</v>
      </c>
      <c r="D268" s="9">
        <f t="shared" si="74"/>
        <v>21.874556565823056</v>
      </c>
      <c r="E268" s="9">
        <f t="shared" si="74"/>
        <v>10.881241683794364</v>
      </c>
      <c r="F268" s="9">
        <f t="shared" si="63"/>
        <v>12.389592831002975</v>
      </c>
      <c r="G268" s="10">
        <f t="shared" si="75"/>
        <v>8.6666666666666607</v>
      </c>
      <c r="H268" s="5">
        <f t="shared" si="75"/>
        <v>7.5</v>
      </c>
      <c r="I268">
        <f t="shared" si="65"/>
        <v>20.985994011706836</v>
      </c>
      <c r="J268">
        <f t="shared" si="66"/>
        <v>18.631812001521418</v>
      </c>
      <c r="K268">
        <f t="shared" si="66"/>
        <v>-9.6575113874826837</v>
      </c>
      <c r="L268">
        <f t="shared" si="67"/>
        <v>-1.536004673540307</v>
      </c>
      <c r="M268">
        <f t="shared" si="68"/>
        <v>-31.377835750128284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15.957827226828456</v>
      </c>
      <c r="C269" s="9">
        <f t="shared" si="61"/>
        <v>1.5000000000000011</v>
      </c>
      <c r="D269" s="9">
        <f t="shared" si="74"/>
        <v>21.958384167782583</v>
      </c>
      <c r="E269" s="9">
        <f t="shared" si="74"/>
        <v>10.837465181963722</v>
      </c>
      <c r="F269" s="9">
        <f t="shared" si="63"/>
        <v>12.36256032462807</v>
      </c>
      <c r="G269" s="10">
        <f t="shared" si="75"/>
        <v>8.6666666666666607</v>
      </c>
      <c r="H269" s="5">
        <f t="shared" si="75"/>
        <v>7.5</v>
      </c>
      <c r="I269">
        <f t="shared" si="65"/>
        <v>21.045228657606604</v>
      </c>
      <c r="J269">
        <f t="shared" si="66"/>
        <v>18.624899980490486</v>
      </c>
      <c r="K269">
        <f t="shared" si="66"/>
        <v>-9.7987116483582604</v>
      </c>
      <c r="L269">
        <f t="shared" si="67"/>
        <v>-1.5397687348465456</v>
      </c>
      <c r="M269">
        <f t="shared" si="68"/>
        <v>-31.363915121492031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16.041623686582223</v>
      </c>
      <c r="C270" s="9">
        <f t="shared" si="61"/>
        <v>1.5060000000000011</v>
      </c>
      <c r="D270" s="9">
        <f t="shared" si="74"/>
        <v>22.04218062753635</v>
      </c>
      <c r="E270" s="9">
        <f t="shared" si="74"/>
        <v>10.793053419905505</v>
      </c>
      <c r="F270" s="9">
        <f t="shared" si="63"/>
        <v>12.335008244272412</v>
      </c>
      <c r="G270" s="10">
        <f t="shared" si="75"/>
        <v>8.6666666666666607</v>
      </c>
      <c r="H270" s="5">
        <f t="shared" si="75"/>
        <v>7.5</v>
      </c>
      <c r="I270">
        <f t="shared" si="65"/>
        <v>21.105199558035142</v>
      </c>
      <c r="J270">
        <f t="shared" si="66"/>
        <v>18.617971021183678</v>
      </c>
      <c r="K270">
        <f t="shared" si="66"/>
        <v>-9.9398492664049751</v>
      </c>
      <c r="L270">
        <f t="shared" si="67"/>
        <v>-1.5435820229523027</v>
      </c>
      <c r="M270">
        <f t="shared" si="68"/>
        <v>-31.349905225063409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16.125388927409567</v>
      </c>
      <c r="C271" s="9">
        <f t="shared" si="61"/>
        <v>1.5120000000000011</v>
      </c>
      <c r="D271" s="9">
        <f t="shared" si="74"/>
        <v>22.125945868363694</v>
      </c>
      <c r="E271" s="9">
        <f t="shared" si="74"/>
        <v>10.748006680416278</v>
      </c>
      <c r="F271" s="9">
        <f t="shared" si="63"/>
        <v>12.306937206260777</v>
      </c>
      <c r="G271" s="10">
        <f t="shared" si="75"/>
        <v>8.6666666666666607</v>
      </c>
      <c r="H271" s="5">
        <f t="shared" si="75"/>
        <v>7.5</v>
      </c>
      <c r="I271">
        <f t="shared" si="65"/>
        <v>21.165898832132754</v>
      </c>
      <c r="J271">
        <f t="shared" si="66"/>
        <v>18.611024902080391</v>
      </c>
      <c r="K271">
        <f t="shared" si="66"/>
        <v>-10.080923839917761</v>
      </c>
      <c r="L271">
        <f t="shared" si="67"/>
        <v>-1.5474438711752752</v>
      </c>
      <c r="M271">
        <f t="shared" si="68"/>
        <v>-31.335805225991521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16.209122871599732</v>
      </c>
      <c r="C272" s="9">
        <f t="shared" si="61"/>
        <v>1.5180000000000011</v>
      </c>
      <c r="D272" s="9">
        <f t="shared" si="74"/>
        <v>22.209679812553858</v>
      </c>
      <c r="E272" s="9">
        <f t="shared" si="74"/>
        <v>10.702325248108735</v>
      </c>
      <c r="F272" s="9">
        <f t="shared" si="63"/>
        <v>12.278347828977498</v>
      </c>
      <c r="G272" s="10">
        <f t="shared" si="75"/>
        <v>8.6666666666666607</v>
      </c>
      <c r="H272" s="5">
        <f t="shared" si="75"/>
        <v>7.5</v>
      </c>
      <c r="I272">
        <f t="shared" si="65"/>
        <v>21.227318604690819</v>
      </c>
      <c r="J272">
        <f t="shared" si="66"/>
        <v>18.604061404660104</v>
      </c>
      <c r="K272">
        <f t="shared" si="66"/>
        <v>-10.221934963434723</v>
      </c>
      <c r="L272">
        <f t="shared" si="67"/>
        <v>-1.5513536138508379</v>
      </c>
      <c r="M272">
        <f t="shared" si="68"/>
        <v>-31.321614308448773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16.292825440465361</v>
      </c>
      <c r="C273" s="9">
        <f t="shared" si="61"/>
        <v>1.5240000000000011</v>
      </c>
      <c r="D273" s="9">
        <f t="shared" si="74"/>
        <v>22.293382381419487</v>
      </c>
      <c r="E273" s="9">
        <f t="shared" si="74"/>
        <v>10.656009409428407</v>
      </c>
      <c r="F273" s="9">
        <f t="shared" si="63"/>
        <v>12.249240732891145</v>
      </c>
      <c r="G273" s="10">
        <f t="shared" si="75"/>
        <v>8.6666666666666607</v>
      </c>
      <c r="H273" s="5">
        <f t="shared" si="75"/>
        <v>7.5</v>
      </c>
      <c r="I273">
        <f t="shared" si="65"/>
        <v>21.289451008673087</v>
      </c>
      <c r="J273">
        <f t="shared" si="66"/>
        <v>18.597080313397775</v>
      </c>
      <c r="K273">
        <f t="shared" si="66"/>
        <v>-10.362882227822743</v>
      </c>
      <c r="L273">
        <f t="shared" si="67"/>
        <v>-1.5553105865177796</v>
      </c>
      <c r="M273">
        <f t="shared" si="68"/>
        <v>-31.307331675501867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16.376496554355963</v>
      </c>
      <c r="C274" s="9">
        <f t="shared" si="61"/>
        <v>1.5300000000000011</v>
      </c>
      <c r="D274" s="9">
        <f t="shared" si="74"/>
        <v>22.37705349531009</v>
      </c>
      <c r="E274" s="9">
        <f t="shared" si="74"/>
        <v>10.609059452669991</v>
      </c>
      <c r="F274" s="9">
        <f t="shared" si="63"/>
        <v>12.219616540578706</v>
      </c>
      <c r="G274" s="10">
        <f t="shared" si="75"/>
        <v>8.6666666666666607</v>
      </c>
      <c r="H274" s="5">
        <f t="shared" si="75"/>
        <v>7.5</v>
      </c>
      <c r="I274">
        <f t="shared" si="65"/>
        <v>21.35228818766327</v>
      </c>
      <c r="J274">
        <f t="shared" si="66"/>
        <v>18.590081415758444</v>
      </c>
      <c r="K274">
        <f t="shared" si="66"/>
        <v>-10.503765220362501</v>
      </c>
      <c r="L274">
        <f t="shared" si="67"/>
        <v>-1.5593141260984273</v>
      </c>
      <c r="M274">
        <f t="shared" si="68"/>
        <v>-31.292956548977308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16.460136132671348</v>
      </c>
      <c r="C275" s="9">
        <f t="shared" si="61"/>
        <v>1.5360000000000011</v>
      </c>
      <c r="D275" s="9">
        <f t="shared" si="74"/>
        <v>22.460693073625475</v>
      </c>
      <c r="E275" s="9">
        <f t="shared" si="74"/>
        <v>10.561475667993301</v>
      </c>
      <c r="F275" s="9">
        <f t="shared" si="63"/>
        <v>12.189475876749203</v>
      </c>
      <c r="G275" s="10">
        <f t="shared" si="75"/>
        <v>8.6666666666666607</v>
      </c>
      <c r="H275" s="5">
        <f t="shared" si="75"/>
        <v>7.5</v>
      </c>
      <c r="I275">
        <f t="shared" si="65"/>
        <v>21.415822298238638</v>
      </c>
      <c r="J275">
        <f t="shared" si="66"/>
        <v>18.583064502191</v>
      </c>
      <c r="K275">
        <f t="shared" si="66"/>
        <v>-10.6445835248329</v>
      </c>
      <c r="L275">
        <f t="shared" si="67"/>
        <v>-1.5633635710731328</v>
      </c>
      <c r="M275">
        <f t="shared" si="68"/>
        <v>-31.278488169321754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16.543744093875052</v>
      </c>
      <c r="C276" s="9">
        <f t="shared" si="61"/>
        <v>1.5420000000000011</v>
      </c>
      <c r="D276" s="9">
        <f t="shared" si="74"/>
        <v>22.544301034829179</v>
      </c>
      <c r="E276" s="9">
        <f t="shared" si="74"/>
        <v>10.513258347438839</v>
      </c>
      <c r="F276" s="9">
        <f t="shared" si="63"/>
        <v>12.158819368266805</v>
      </c>
      <c r="G276" s="10">
        <f t="shared" si="75"/>
        <v>8.6666666666666607</v>
      </c>
      <c r="H276" s="5">
        <f t="shared" si="75"/>
        <v>7.5</v>
      </c>
      <c r="I276">
        <f t="shared" si="65"/>
        <v>21.480045512269719</v>
      </c>
      <c r="J276">
        <f t="shared" si="66"/>
        <v>18.576029366121173</v>
      </c>
      <c r="K276">
        <f t="shared" si="66"/>
        <v>-10.785336721594847</v>
      </c>
      <c r="L276">
        <f t="shared" si="67"/>
        <v>-1.5674582616491413</v>
      </c>
      <c r="M276">
        <f t="shared" si="68"/>
        <v>-31.263925795457453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16.627320355507699</v>
      </c>
      <c r="C277" s="9">
        <f t="shared" ref="C277:C289" si="80">C276+_dt</f>
        <v>1.5480000000000012</v>
      </c>
      <c r="D277" s="9">
        <f t="shared" ref="D277:E289" si="81">D276+$C$7*(J276+J277)/2</f>
        <v>22.627877296461826</v>
      </c>
      <c r="E277" s="9">
        <f t="shared" si="81"/>
        <v>10.464407784942983</v>
      </c>
      <c r="F277" s="9">
        <f t="shared" ref="F277:F289" si="82">$O$1*D277^2+$O$2*D277+$O$3</f>
        <v>12.127647644173322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21.544950019146118</v>
      </c>
      <c r="J277">
        <f t="shared" ref="J277:K289" si="85">J276+L276*$C$7</f>
        <v>18.568975803943751</v>
      </c>
      <c r="K277">
        <f t="shared" si="85"/>
        <v>-10.926024387674406</v>
      </c>
      <c r="L277">
        <f t="shared" ref="L277:L289" si="86">-$C$15*I277*J277</f>
        <v>-1.5715975399238515</v>
      </c>
      <c r="M277">
        <f t="shared" ref="M277:M289" si="87">-$C$6-$C$15*I277*K277</f>
        <v>-31.249268704633124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16.710864834200354</v>
      </c>
      <c r="C278" s="9">
        <f t="shared" si="80"/>
        <v>1.5540000000000012</v>
      </c>
      <c r="D278" s="9">
        <f t="shared" si="81"/>
        <v>22.711421775154481</v>
      </c>
      <c r="E278" s="9">
        <f t="shared" si="81"/>
        <v>10.414924276352814</v>
      </c>
      <c r="F278" s="9">
        <f t="shared" si="82"/>
        <v>12.095961335710307</v>
      </c>
      <c r="G278" s="10">
        <f t="shared" si="83"/>
        <v>8.6666666666666607</v>
      </c>
      <c r="H278" s="5">
        <f t="shared" si="83"/>
        <v>7.5</v>
      </c>
      <c r="I278">
        <f t="shared" si="84"/>
        <v>21.610528027928737</v>
      </c>
      <c r="J278">
        <f t="shared" si="85"/>
        <v>18.561903615014092</v>
      </c>
      <c r="K278">
        <f t="shared" si="85"/>
        <v>-11.066646096845256</v>
      </c>
      <c r="L278">
        <f t="shared" si="86"/>
        <v>-1.5757807500424936</v>
      </c>
      <c r="M278">
        <f t="shared" si="87"/>
        <v>-31.234516192270487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16.794377445687822</v>
      </c>
      <c r="C279" s="9">
        <f t="shared" si="80"/>
        <v>1.5600000000000012</v>
      </c>
      <c r="D279" s="9">
        <f t="shared" si="81"/>
        <v>22.794934386641948</v>
      </c>
      <c r="E279" s="9">
        <f t="shared" si="81"/>
        <v>10.364808119440562</v>
      </c>
      <c r="F279" s="9">
        <f t="shared" si="82"/>
        <v>12.06376107634048</v>
      </c>
      <c r="G279" s="10">
        <f t="shared" si="83"/>
        <v>8.6666666666666607</v>
      </c>
      <c r="H279" s="5">
        <f t="shared" si="83"/>
        <v>7.5</v>
      </c>
      <c r="I279">
        <f t="shared" si="84"/>
        <v>21.676771769428633</v>
      </c>
      <c r="J279">
        <f t="shared" si="85"/>
        <v>18.554812601638901</v>
      </c>
      <c r="K279">
        <f t="shared" si="85"/>
        <v>-11.207201419710472</v>
      </c>
      <c r="L279">
        <f t="shared" si="86"/>
        <v>-1.5800072383502501</v>
      </c>
      <c r="M279">
        <f t="shared" si="87"/>
        <v>-31.219667571806806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16.877858104821907</v>
      </c>
      <c r="C280" s="9">
        <f t="shared" si="80"/>
        <v>1.5660000000000012</v>
      </c>
      <c r="D280" s="9">
        <f t="shared" si="81"/>
        <v>22.878415045776034</v>
      </c>
      <c r="E280" s="9">
        <f t="shared" si="81"/>
        <v>10.314059613917701</v>
      </c>
      <c r="F280" s="9">
        <f t="shared" si="82"/>
        <v>12.031047501768743</v>
      </c>
      <c r="G280" s="10">
        <f t="shared" si="83"/>
        <v>8.6666666666666607</v>
      </c>
      <c r="H280" s="5">
        <f t="shared" si="83"/>
        <v>7.5</v>
      </c>
      <c r="I280">
        <f t="shared" si="84"/>
        <v>21.743673498212978</v>
      </c>
      <c r="J280">
        <f t="shared" si="85"/>
        <v>18.547702569066324</v>
      </c>
      <c r="K280">
        <f t="shared" si="85"/>
        <v>-11.347689923783603</v>
      </c>
      <c r="L280">
        <f t="shared" si="86"/>
        <v>-1.5842763535388622</v>
      </c>
      <c r="M280">
        <f t="shared" si="87"/>
        <v>-31.204722174533632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16.961306725584627</v>
      </c>
      <c r="C281" s="9">
        <f t="shared" si="80"/>
        <v>1.5720000000000012</v>
      </c>
      <c r="D281" s="9">
        <f t="shared" si="81"/>
        <v>22.961863666538754</v>
      </c>
      <c r="E281" s="9">
        <f t="shared" si="81"/>
        <v>10.262679061448658</v>
      </c>
      <c r="F281" s="9">
        <f t="shared" si="82"/>
        <v>11.997821249962616</v>
      </c>
      <c r="G281" s="10">
        <f t="shared" si="83"/>
        <v>8.6666666666666607</v>
      </c>
      <c r="H281" s="5">
        <f t="shared" si="83"/>
        <v>7.5</v>
      </c>
      <c r="I281">
        <f t="shared" si="84"/>
        <v>21.811225494538608</v>
      </c>
      <c r="J281">
        <f t="shared" si="85"/>
        <v>18.5405733254754</v>
      </c>
      <c r="K281">
        <f t="shared" si="85"/>
        <v>-11.488111173569004</v>
      </c>
      <c r="L281">
        <f t="shared" si="86"/>
        <v>-1.5885874467877639</v>
      </c>
      <c r="M281">
        <f t="shared" si="87"/>
        <v>-31.18967934943209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17.044723221101368</v>
      </c>
      <c r="C282" s="9">
        <f t="shared" si="80"/>
        <v>1.5780000000000012</v>
      </c>
      <c r="D282" s="9">
        <f t="shared" si="81"/>
        <v>23.045280162055494</v>
      </c>
      <c r="E282" s="9">
        <f t="shared" si="81"/>
        <v>10.210666765664184</v>
      </c>
      <c r="F282" s="9">
        <f t="shared" si="82"/>
        <v>11.964082961172199</v>
      </c>
      <c r="G282" s="10">
        <f t="shared" si="83"/>
        <v>8.6666666666666607</v>
      </c>
      <c r="H282" s="5">
        <f t="shared" si="83"/>
        <v>7.5</v>
      </c>
      <c r="I282">
        <f t="shared" si="84"/>
        <v>21.879420066213736</v>
      </c>
      <c r="J282">
        <f t="shared" si="85"/>
        <v>18.533424681964856</v>
      </c>
      <c r="K282">
        <f t="shared" si="85"/>
        <v>-11.628464730641449</v>
      </c>
      <c r="L282">
        <f t="shared" si="86"/>
        <v>-1.5929398718997934</v>
      </c>
      <c r="M282">
        <f t="shared" si="87"/>
        <v>-31.174538463004914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17.128107503654007</v>
      </c>
      <c r="C283" s="9">
        <f t="shared" si="80"/>
        <v>1.5840000000000012</v>
      </c>
      <c r="D283" s="9">
        <f t="shared" si="81"/>
        <v>23.128664444608134</v>
      </c>
      <c r="E283" s="9">
        <f t="shared" si="81"/>
        <v>10.158023032174359</v>
      </c>
      <c r="F283" s="9">
        <f t="shared" si="82"/>
        <v>11.929833277949545</v>
      </c>
      <c r="G283" s="10">
        <f t="shared" si="83"/>
        <v>8.6666666666666607</v>
      </c>
      <c r="H283" s="5">
        <f t="shared" si="83"/>
        <v>7.5</v>
      </c>
      <c r="I283">
        <f t="shared" si="84"/>
        <v>21.948249550388521</v>
      </c>
      <c r="J283">
        <f t="shared" si="85"/>
        <v>18.526256452541308</v>
      </c>
      <c r="K283">
        <f t="shared" si="85"/>
        <v>-11.768750153724971</v>
      </c>
      <c r="L283">
        <f t="shared" si="86"/>
        <v>-1.5973329854315386</v>
      </c>
      <c r="M283">
        <f t="shared" si="87"/>
        <v>-31.159298899105504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17.211459484693965</v>
      </c>
      <c r="C284" s="9">
        <f t="shared" si="80"/>
        <v>1.5900000000000012</v>
      </c>
      <c r="D284" s="9">
        <f t="shared" si="81"/>
        <v>23.212016425648091</v>
      </c>
      <c r="E284" s="9">
        <f t="shared" si="81"/>
        <v>10.104748168581244</v>
      </c>
      <c r="F284" s="9">
        <f t="shared" si="82"/>
        <v>11.895072845167629</v>
      </c>
      <c r="G284" s="10">
        <f t="shared" si="83"/>
        <v>8.6666666666666607</v>
      </c>
      <c r="H284" s="5">
        <f t="shared" si="83"/>
        <v>7.5</v>
      </c>
      <c r="I284">
        <f t="shared" si="84"/>
        <v>22.017706315275248</v>
      </c>
      <c r="J284">
        <f t="shared" si="85"/>
        <v>18.519068454106865</v>
      </c>
      <c r="K284">
        <f t="shared" si="85"/>
        <v>-11.908966998770946</v>
      </c>
      <c r="L284">
        <f t="shared" si="86"/>
        <v>-1.601766146818385</v>
      </c>
      <c r="M284">
        <f t="shared" si="87"/>
        <v>-31.143960058764272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17.29477907485521</v>
      </c>
      <c r="C285" s="9">
        <f t="shared" si="80"/>
        <v>1.5960000000000012</v>
      </c>
      <c r="D285" s="9">
        <f t="shared" si="81"/>
        <v>23.295336015809337</v>
      </c>
      <c r="E285" s="9">
        <f t="shared" si="81"/>
        <v>10.050842484491179</v>
      </c>
      <c r="F285" s="9">
        <f t="shared" si="82"/>
        <v>11.859802310038745</v>
      </c>
      <c r="G285" s="10">
        <f t="shared" si="83"/>
        <v>8.6666666666666607</v>
      </c>
      <c r="H285" s="5">
        <f t="shared" si="83"/>
        <v>7.5</v>
      </c>
      <c r="I285">
        <f t="shared" si="84"/>
        <v>22.087782761798888</v>
      </c>
      <c r="J285">
        <f t="shared" si="85"/>
        <v>18.511860506446183</v>
      </c>
      <c r="K285">
        <f t="shared" si="85"/>
        <v>-12.049114819035385</v>
      </c>
      <c r="L285">
        <f t="shared" si="86"/>
        <v>-1.6062387184943203</v>
      </c>
      <c r="M285">
        <f t="shared" si="87"/>
        <v>-31.128521360012464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17.378066183967192</v>
      </c>
      <c r="C286" s="9">
        <f t="shared" si="80"/>
        <v>1.6020000000000012</v>
      </c>
      <c r="D286" s="9">
        <f t="shared" si="81"/>
        <v>23.378623124921319</v>
      </c>
      <c r="E286" s="9">
        <f t="shared" si="81"/>
        <v>9.99630629152675</v>
      </c>
      <c r="F286" s="9">
        <f t="shared" si="82"/>
        <v>11.824022322132393</v>
      </c>
      <c r="G286" s="10">
        <f t="shared" si="83"/>
        <v>8.6666666666666607</v>
      </c>
      <c r="H286" s="5">
        <f t="shared" si="83"/>
        <v>7.5</v>
      </c>
      <c r="I286">
        <f t="shared" si="84"/>
        <v>22.158471325178997</v>
      </c>
      <c r="J286">
        <f t="shared" si="85"/>
        <v>18.504632432212958</v>
      </c>
      <c r="K286">
        <f t="shared" si="85"/>
        <v>-12.189193165155441</v>
      </c>
      <c r="L286">
        <f t="shared" si="86"/>
        <v>-1.6107500660065781</v>
      </c>
      <c r="M286">
        <f t="shared" si="87"/>
        <v>-31.112982237703758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17.461320721067732</v>
      </c>
      <c r="C287" s="9">
        <f t="shared" si="80"/>
        <v>1.6080000000000012</v>
      </c>
      <c r="D287" s="9">
        <f t="shared" si="81"/>
        <v>23.461877662021859</v>
      </c>
      <c r="E287" s="9">
        <f t="shared" si="81"/>
        <v>9.941139903338394</v>
      </c>
      <c r="F287" s="9">
        <f t="shared" si="82"/>
        <v>11.787733533392714</v>
      </c>
      <c r="G287" s="10">
        <f t="shared" si="83"/>
        <v>8.6666666666666607</v>
      </c>
      <c r="H287" s="5">
        <f t="shared" si="83"/>
        <v>7.5</v>
      </c>
      <c r="I287">
        <f t="shared" si="84"/>
        <v>22.229764476443847</v>
      </c>
      <c r="J287">
        <f t="shared" si="85"/>
        <v>18.497384056915926</v>
      </c>
      <c r="K287">
        <f t="shared" si="85"/>
        <v>-12.329201585225107</v>
      </c>
      <c r="L287">
        <f t="shared" si="86"/>
        <v>-1.6152995581251977</v>
      </c>
      <c r="M287">
        <f t="shared" si="87"/>
        <v>-31.097342143333801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17.544542594415827</v>
      </c>
      <c r="C288" s="9">
        <f t="shared" si="80"/>
        <v>1.6140000000000012</v>
      </c>
      <c r="D288" s="9">
        <f t="shared" si="81"/>
        <v>23.545099535369953</v>
      </c>
      <c r="E288" s="9">
        <f t="shared" si="81"/>
        <v>9.8853436356156799</v>
      </c>
      <c r="F288" s="9">
        <f t="shared" si="82"/>
        <v>11.75093659815542</v>
      </c>
      <c r="G288" s="10">
        <f t="shared" si="83"/>
        <v>8.6666666666666607</v>
      </c>
      <c r="H288" s="5">
        <f t="shared" si="83"/>
        <v>7.5</v>
      </c>
      <c r="I288">
        <f t="shared" si="84"/>
        <v>22.301654723877832</v>
      </c>
      <c r="J288">
        <f t="shared" si="85"/>
        <v>18.490115208904363</v>
      </c>
      <c r="K288">
        <f t="shared" si="85"/>
        <v>-12.46913962487011</v>
      </c>
      <c r="L288">
        <f t="shared" si="86"/>
        <v>-1.6198865669475708</v>
      </c>
      <c r="M288">
        <f t="shared" si="87"/>
        <v>-31.081600544857956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17.627731711504406</v>
      </c>
      <c r="C289" s="9">
        <f t="shared" si="80"/>
        <v>1.6200000000000012</v>
      </c>
      <c r="D289" s="9">
        <f t="shared" si="81"/>
        <v>23.628288652458533</v>
      </c>
      <c r="E289" s="9">
        <f t="shared" si="81"/>
        <v>9.8289178060982483</v>
      </c>
      <c r="F289" s="9">
        <f t="shared" si="82"/>
        <v>11.713632173164207</v>
      </c>
      <c r="G289" s="10">
        <f t="shared" si="83"/>
        <v>8.6666666666666607</v>
      </c>
      <c r="H289" s="5">
        <f t="shared" si="83"/>
        <v>7.5</v>
      </c>
      <c r="I289">
        <f t="shared" si="84"/>
        <v>22.374134614403133</v>
      </c>
      <c r="J289">
        <f t="shared" si="85"/>
        <v>18.482825719353098</v>
      </c>
      <c r="K289">
        <f t="shared" si="85"/>
        <v>-12.60900682732197</v>
      </c>
      <c r="L289">
        <f t="shared" si="86"/>
        <v>-1.6245104679980666</v>
      </c>
      <c r="M289">
        <f t="shared" si="87"/>
        <v>-31.065756926507419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11" priority="16" stopIfTrue="1" operator="greaterThan">
      <formula>$G$19</formula>
    </cfRule>
    <cfRule type="cellIs" dxfId="310" priority="17" stopIfTrue="1" operator="lessThan">
      <formula>$H$19</formula>
    </cfRule>
    <cfRule type="cellIs" dxfId="309" priority="18" stopIfTrue="1" operator="between">
      <formula>$H$19</formula>
      <formula>$G$19</formula>
    </cfRule>
  </conditionalFormatting>
  <conditionalFormatting sqref="E19:E20">
    <cfRule type="cellIs" dxfId="308" priority="13" stopIfTrue="1" operator="lessThan">
      <formula>$H$19</formula>
    </cfRule>
    <cfRule type="cellIs" dxfId="307" priority="14" stopIfTrue="1" operator="greaterThan">
      <formula>$G$19</formula>
    </cfRule>
    <cfRule type="cellIs" dxfId="306" priority="15" stopIfTrue="1" operator="between">
      <formula>$H$19</formula>
      <formula>$G$19</formula>
    </cfRule>
  </conditionalFormatting>
  <conditionalFormatting sqref="F19">
    <cfRule type="cellIs" dxfId="305" priority="10" stopIfTrue="1" operator="lessThan">
      <formula>$H$19</formula>
    </cfRule>
    <cfRule type="cellIs" dxfId="304" priority="11" stopIfTrue="1" operator="greaterThan">
      <formula>$G$19</formula>
    </cfRule>
    <cfRule type="cellIs" dxfId="303" priority="12" stopIfTrue="1" operator="between">
      <formula>$H$19</formula>
      <formula>$G$19</formula>
    </cfRule>
  </conditionalFormatting>
  <conditionalFormatting sqref="F20">
    <cfRule type="cellIs" dxfId="302" priority="7" stopIfTrue="1" operator="lessThan">
      <formula>$H$19</formula>
    </cfRule>
    <cfRule type="cellIs" dxfId="301" priority="8" stopIfTrue="1" operator="greaterThan">
      <formula>$G$19</formula>
    </cfRule>
    <cfRule type="cellIs" dxfId="300" priority="9" stopIfTrue="1" operator="between">
      <formula>$H$19</formula>
      <formula>$G$19</formula>
    </cfRule>
  </conditionalFormatting>
  <conditionalFormatting sqref="E21:E289">
    <cfRule type="cellIs" dxfId="299" priority="4" stopIfTrue="1" operator="lessThan">
      <formula>$H$19</formula>
    </cfRule>
    <cfRule type="cellIs" dxfId="298" priority="5" stopIfTrue="1" operator="greaterThan">
      <formula>$G$19</formula>
    </cfRule>
    <cfRule type="cellIs" dxfId="297" priority="6" stopIfTrue="1" operator="between">
      <formula>$H$19</formula>
      <formula>$G$19</formula>
    </cfRule>
  </conditionalFormatting>
  <conditionalFormatting sqref="F21:F289">
    <cfRule type="cellIs" dxfId="296" priority="1" stopIfTrue="1" operator="lessThan">
      <formula>$H$19</formula>
    </cfRule>
    <cfRule type="cellIs" dxfId="295" priority="2" stopIfTrue="1" operator="greaterThan">
      <formula>$G$19</formula>
    </cfRule>
    <cfRule type="cellIs" dxfId="29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46"/>
  <sheetViews>
    <sheetView zoomScale="70" zoomScaleNormal="70" workbookViewId="0">
      <selection activeCell="C8" sqref="C8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SummaryChart!G15</f>
        <v>43.75</v>
      </c>
      <c r="D1" s="1" t="s">
        <v>17</v>
      </c>
      <c r="G1" t="s">
        <v>27</v>
      </c>
      <c r="H1" s="6" t="s">
        <v>22</v>
      </c>
      <c r="O1" s="28">
        <f>-(C6/2)/(COS(C2/180*PI())*C1)^2</f>
        <v>-1.8029924695346623E-2</v>
      </c>
      <c r="P1" s="5" t="s">
        <v>10</v>
      </c>
    </row>
    <row r="2" spans="2:22" ht="22.5" x14ac:dyDescent="0.3">
      <c r="C2" s="24">
        <f>SummaryChart!H15</f>
        <v>46.940987050222006</v>
      </c>
      <c r="D2" s="1" t="s">
        <v>18</v>
      </c>
      <c r="G2" s="9" t="s">
        <v>23</v>
      </c>
      <c r="O2" s="28">
        <f>TAN(C2/180*PI())</f>
        <v>1.0701567423965892</v>
      </c>
      <c r="P2" s="5" t="s">
        <v>12</v>
      </c>
    </row>
    <row r="3" spans="2:22" ht="22.5" x14ac:dyDescent="0.3">
      <c r="C3" s="24">
        <f>SummaryChart!J15/12</f>
        <v>1.2755423964839989</v>
      </c>
      <c r="D3" s="1" t="s">
        <v>19</v>
      </c>
      <c r="G3" s="9" t="s">
        <v>28</v>
      </c>
      <c r="O3" s="28">
        <f>C3</f>
        <v>1.2755423964839989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SummaryChart!I15</f>
        <v>7.0577909368493339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2.7290767999846643E-2</v>
      </c>
      <c r="C12" s="14"/>
      <c r="D12" s="15">
        <f ca="1">CELL("contents",INDIRECT("D"&amp;C13-1))</f>
        <v>6.8578907997269667</v>
      </c>
      <c r="E12" s="15">
        <f ca="1">CELL("contents",INDIRECT("E"&amp;C13-1))</f>
        <v>7.744082579511967</v>
      </c>
      <c r="F12">
        <f ca="1">D13-D12</f>
        <v>0.17260936912252056</v>
      </c>
      <c r="G12">
        <f ca="1">D13-D11</f>
        <v>-2.7290767999846643E-2</v>
      </c>
      <c r="H12" s="27">
        <f ca="1">G12/F12</f>
        <v>-0.15810710703933614</v>
      </c>
      <c r="I12">
        <f ca="1">D13-D12</f>
        <v>0.17260936912252056</v>
      </c>
      <c r="J12">
        <f ca="1">E13-E12</f>
        <v>0.13977220727000184</v>
      </c>
      <c r="K12">
        <f ca="1">ATAN(J12/I12)*180/PI()</f>
        <v>38.999177269934378</v>
      </c>
      <c r="N12" s="26">
        <f ca="1">E13-E12</f>
        <v>0.13977220727000184</v>
      </c>
      <c r="O12" s="26">
        <f ca="1">N12+E13-H12*N12</f>
        <v>8.0457259733879329</v>
      </c>
      <c r="P12">
        <f ca="1">IF(AND(G12&gt;0,G12&lt;F12),1,0)</f>
        <v>0</v>
      </c>
      <c r="Q12" s="26">
        <f ca="1">IF(P12=1,O12,O13)</f>
        <v>8.0004310881387415</v>
      </c>
    </row>
    <row r="13" spans="2:22" x14ac:dyDescent="0.2">
      <c r="B13" t="str">
        <f ca="1">CELL("address",INDEX(B20:B290,MATCH(MIN(B20:B290),B20:B290,0)))</f>
        <v>$B$59</v>
      </c>
      <c r="C13">
        <f ca="1">CELL("row",INDEX(A20:A289,MATCH(MIN(A20:A289),A20:A289,0)))</f>
        <v>59</v>
      </c>
      <c r="D13" s="15">
        <f ca="1">CELL("contents",INDIRECT("D"&amp;C13))</f>
        <v>7.0305001688494873</v>
      </c>
      <c r="E13" s="15">
        <f ca="1">CELL("contents",INDIRECT("E"&amp;C13))</f>
        <v>7.8838547867819688</v>
      </c>
      <c r="F13">
        <f ca="1">D14-D13</f>
        <v>0.17245876728440557</v>
      </c>
      <c r="G13">
        <f ca="1">D14-D11</f>
        <v>0.14516799928455892</v>
      </c>
      <c r="H13" s="27">
        <f ca="1">G13/F13</f>
        <v>0.84175482389456702</v>
      </c>
      <c r="N13" s="26">
        <f ca="1">E14-E13</f>
        <v>0.13849199083577091</v>
      </c>
      <c r="O13" s="26">
        <f ca="1">E13+H13*N13</f>
        <v>8.0004310881387415</v>
      </c>
      <c r="P13">
        <f ca="1">IF(G13&lt;F13,1,0)</f>
        <v>1</v>
      </c>
    </row>
    <row r="14" spans="2:22" x14ac:dyDescent="0.2">
      <c r="D14" s="15">
        <f ca="1">CELL("contents",INDIRECT("D"&amp;C13+1))</f>
        <v>7.2029589361338928</v>
      </c>
      <c r="E14" s="15">
        <f ca="1">CELL("contents",INDIRECT("E"&amp;C13+1))</f>
        <v>8.0223467776177397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43.639763590605448</v>
      </c>
      <c r="P15" s="10">
        <f>Q19</f>
        <v>6.6851300681756625</v>
      </c>
      <c r="Q15" s="10">
        <f>Q19</f>
        <v>6.6851300681756625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1.2755423964839989</v>
      </c>
      <c r="F19" s="9">
        <f>$O$1*D19^2+$O$2*D19+$O$3</f>
        <v>1.2755423964839989</v>
      </c>
      <c r="G19" s="18">
        <v>8.6666666666666607</v>
      </c>
      <c r="H19" s="17">
        <v>7.5</v>
      </c>
      <c r="I19">
        <f>C1</f>
        <v>43.75</v>
      </c>
      <c r="J19">
        <f>C1*COS(C2/180*PI())</f>
        <v>29.870368095633296</v>
      </c>
      <c r="K19">
        <f>C1*SIN(C2/180*PI())</f>
        <v>31.965975815409934</v>
      </c>
      <c r="L19">
        <f>-C15*I19*J19</f>
        <v>-5.1336532475827514</v>
      </c>
      <c r="M19">
        <f>-C6-C15*I19*K19</f>
        <v>-37.667813636026828</v>
      </c>
      <c r="N19" s="16">
        <f>MAX(E19:E289)</f>
        <v>15.747318775755694</v>
      </c>
      <c r="O19" s="19">
        <f>INDEX(C19:C289,MATCH(N19,E19:E289,0),1)</f>
        <v>0.93000000000000071</v>
      </c>
      <c r="P19" s="19">
        <f>COUNTIF(E19:E289,"&gt;"&amp;H19)*_dt</f>
        <v>1.3980000000000001</v>
      </c>
      <c r="Q19" s="21">
        <f>INDEX(D19:D289,MATCH(T17,T19:T289,0),1)</f>
        <v>6.6851300681756625</v>
      </c>
      <c r="R19" s="21">
        <f>INDEX(D19:D289,MATCH(T17,U19:U289,0),1)</f>
        <v>43.639763590605448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36.954633522429788</v>
      </c>
    </row>
    <row r="20" spans="1:22" x14ac:dyDescent="0.2">
      <c r="A20">
        <f>B20</f>
        <v>6.8786611340339903</v>
      </c>
      <c r="B20">
        <f>ABS(D20-$D$11)</f>
        <v>6.8786611340339903</v>
      </c>
      <c r="C20" s="9">
        <f>C19+_dt</f>
        <v>6.0000000000000001E-3</v>
      </c>
      <c r="D20" s="9">
        <f>D19+$C$7*(J19+J20)/2</f>
        <v>0.1791298028153433</v>
      </c>
      <c r="E20" s="9">
        <f>E19+$C$7*(K19+K20)/2</f>
        <v>1.4666602307310099</v>
      </c>
      <c r="F20" s="9">
        <f>$O$1*D20^2+$O$2*D20+$O$3</f>
        <v>1.4666608277701394</v>
      </c>
      <c r="G20" s="10">
        <f>G19</f>
        <v>8.6666666666666607</v>
      </c>
      <c r="H20" s="5">
        <f>H19</f>
        <v>7.5</v>
      </c>
      <c r="I20">
        <f>SQRT(J20^2+K20^2)</f>
        <v>43.564037203709688</v>
      </c>
      <c r="J20">
        <f>J19+L19*$C$7</f>
        <v>29.839566176147798</v>
      </c>
      <c r="K20">
        <f>K19+M19*$C$7</f>
        <v>31.739968933593772</v>
      </c>
      <c r="L20">
        <f>-$C$15*I20*J20</f>
        <v>-5.1065610007324969</v>
      </c>
      <c r="M20">
        <f>-$C$6-$C$15*I20*K20</f>
        <v>-37.605784314958001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6.6997156550751171</v>
      </c>
      <c r="B21">
        <f t="shared" ref="B21:B84" si="3">ABS(D21-$D$11)</f>
        <v>6.6997156550751171</v>
      </c>
      <c r="C21" s="9">
        <f t="shared" ref="C21:C84" si="4">C20+_dt</f>
        <v>1.2E-2</v>
      </c>
      <c r="D21" s="9">
        <f t="shared" ref="D21:E36" si="5">D20+$C$7*(J20+J21)/2</f>
        <v>0.35807528177421688</v>
      </c>
      <c r="E21" s="9">
        <f t="shared" si="5"/>
        <v>1.6564231402149034</v>
      </c>
      <c r="F21" s="9">
        <f t="shared" ref="F21:F84" si="6">$O$1*D21^2+$O$2*D21+$O$3</f>
        <v>1.6564273143448998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43.378858668571766</v>
      </c>
      <c r="J21">
        <f t="shared" ref="J21:K84" si="9">J20+L20*$C$7</f>
        <v>29.808926810143404</v>
      </c>
      <c r="K21">
        <f t="shared" si="9"/>
        <v>31.514334227704023</v>
      </c>
      <c r="L21">
        <f t="shared" ref="L21:L84" si="10">-$C$15*I21*J21</f>
        <v>-5.0796332929908132</v>
      </c>
      <c r="M21">
        <f t="shared" ref="M21:M84" si="11">-$C$6-$C$15*I21*K21</f>
        <v>-37.544245710926191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6.5209535276135302</v>
      </c>
      <c r="B22">
        <f t="shared" si="3"/>
        <v>6.5209535276135302</v>
      </c>
      <c r="C22" s="9">
        <f t="shared" si="4"/>
        <v>1.8000000000000002E-2</v>
      </c>
      <c r="D22" s="9">
        <f t="shared" si="5"/>
        <v>0.53683740923580348</v>
      </c>
      <c r="E22" s="9">
        <f t="shared" si="5"/>
        <v>1.8448333491583309</v>
      </c>
      <c r="F22" s="9">
        <f t="shared" si="6"/>
        <v>1.8448464461474818</v>
      </c>
      <c r="G22" s="10">
        <f t="shared" si="7"/>
        <v>8.6666666666666607</v>
      </c>
      <c r="H22" s="5">
        <f t="shared" si="7"/>
        <v>7.5</v>
      </c>
      <c r="I22">
        <f t="shared" si="8"/>
        <v>43.194465489475917</v>
      </c>
      <c r="J22">
        <f t="shared" si="9"/>
        <v>29.778449010385458</v>
      </c>
      <c r="K22">
        <f t="shared" si="9"/>
        <v>31.289068753438464</v>
      </c>
      <c r="L22">
        <f t="shared" si="10"/>
        <v>-5.0528694469919495</v>
      </c>
      <c r="M22">
        <f t="shared" si="11"/>
        <v>-37.48319456127286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6.3423737852012634</v>
      </c>
      <c r="B23">
        <f t="shared" si="3"/>
        <v>6.3423737852012634</v>
      </c>
      <c r="C23" s="9">
        <f t="shared" si="4"/>
        <v>2.4E-2</v>
      </c>
      <c r="D23" s="9">
        <f t="shared" si="5"/>
        <v>0.7154171516480704</v>
      </c>
      <c r="E23" s="9">
        <f t="shared" si="5"/>
        <v>2.0318930641768587</v>
      </c>
      <c r="F23" s="9">
        <f t="shared" si="6"/>
        <v>2.031922778222174</v>
      </c>
      <c r="G23" s="10">
        <f t="shared" si="7"/>
        <v>8.6666666666666607</v>
      </c>
      <c r="H23" s="5">
        <f t="shared" si="7"/>
        <v>7.5</v>
      </c>
      <c r="I23">
        <f t="shared" si="8"/>
        <v>43.010858829924814</v>
      </c>
      <c r="J23">
        <f t="shared" si="9"/>
        <v>29.748131793703507</v>
      </c>
      <c r="K23">
        <f t="shared" si="9"/>
        <v>31.064169586070825</v>
      </c>
      <c r="L23">
        <f t="shared" si="10"/>
        <v>-5.0262687994065001</v>
      </c>
      <c r="M23">
        <f t="shared" si="11"/>
        <v>-37.422627626525042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6.1639754672774316</v>
      </c>
      <c r="B24">
        <f t="shared" si="3"/>
        <v>6.1639754672774316</v>
      </c>
      <c r="C24" s="9">
        <f t="shared" si="4"/>
        <v>0.03</v>
      </c>
      <c r="D24" s="9">
        <f t="shared" si="5"/>
        <v>0.89381546957190205</v>
      </c>
      <c r="E24" s="9">
        <f t="shared" si="5"/>
        <v>2.2176044743960062</v>
      </c>
      <c r="F24" s="9">
        <f t="shared" si="6"/>
        <v>2.2176608309976515</v>
      </c>
      <c r="G24" s="10">
        <f t="shared" si="7"/>
        <v>8.6666666666666607</v>
      </c>
      <c r="H24" s="5">
        <f t="shared" si="7"/>
        <v>7.5</v>
      </c>
      <c r="I24">
        <f t="shared" si="8"/>
        <v>42.828039922321572</v>
      </c>
      <c r="J24">
        <f t="shared" si="9"/>
        <v>29.717974180907067</v>
      </c>
      <c r="K24">
        <f t="shared" si="9"/>
        <v>30.839633820311676</v>
      </c>
      <c r="L24">
        <f t="shared" si="10"/>
        <v>-4.9998307008819998</v>
      </c>
      <c r="M24">
        <f t="shared" si="11"/>
        <v>-37.362541689958718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5.9857576191446054</v>
      </c>
      <c r="B25">
        <f t="shared" si="3"/>
        <v>5.9857576191446054</v>
      </c>
      <c r="C25" s="9">
        <f t="shared" si="4"/>
        <v>3.5999999999999997E-2</v>
      </c>
      <c r="D25" s="9">
        <f t="shared" si="5"/>
        <v>1.0720333177047285</v>
      </c>
      <c r="E25" s="9">
        <f t="shared" si="5"/>
        <v>2.401969751567457</v>
      </c>
      <c r="F25" s="9">
        <f t="shared" si="6"/>
        <v>2.4020650905639105</v>
      </c>
      <c r="G25" s="10">
        <f t="shared" si="7"/>
        <v>8.6666666666666607</v>
      </c>
      <c r="H25" s="5">
        <f t="shared" si="7"/>
        <v>7.5</v>
      </c>
      <c r="I25">
        <f t="shared" si="8"/>
        <v>42.646010068257183</v>
      </c>
      <c r="J25">
        <f t="shared" si="9"/>
        <v>29.687975196701775</v>
      </c>
      <c r="K25">
        <f t="shared" si="9"/>
        <v>30.615458570171924</v>
      </c>
      <c r="L25">
        <f t="shared" si="10"/>
        <v>-4.9735545159844952</v>
      </c>
      <c r="M25">
        <f t="shared" si="11"/>
        <v>-37.302933557163954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5.8077192919456824</v>
      </c>
      <c r="B26">
        <f t="shared" si="3"/>
        <v>5.8077192919456824</v>
      </c>
      <c r="C26" s="9">
        <f t="shared" si="4"/>
        <v>4.1999999999999996E-2</v>
      </c>
      <c r="D26" s="9">
        <f t="shared" si="5"/>
        <v>1.2500716449036515</v>
      </c>
      <c r="E26" s="9">
        <f t="shared" si="5"/>
        <v>2.5849910501844597</v>
      </c>
      <c r="F26" s="9">
        <f t="shared" si="6"/>
        <v>2.5851400089468659</v>
      </c>
      <c r="G26" s="10">
        <f t="shared" si="7"/>
        <v>8.6666666666666607</v>
      </c>
      <c r="H26" s="5">
        <f t="shared" si="7"/>
        <v>7.5</v>
      </c>
      <c r="I26">
        <f t="shared" si="8"/>
        <v>42.46477063879734</v>
      </c>
      <c r="J26">
        <f t="shared" si="9"/>
        <v>29.658133869605869</v>
      </c>
      <c r="K26">
        <f t="shared" si="9"/>
        <v>30.391640968828941</v>
      </c>
      <c r="L26">
        <f t="shared" si="10"/>
        <v>-4.947439623140979</v>
      </c>
      <c r="M26">
        <f t="shared" si="11"/>
        <v>-37.24380005561143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5.6298595426412632</v>
      </c>
      <c r="B27">
        <f t="shared" si="3"/>
        <v>5.6298595426412632</v>
      </c>
      <c r="C27" s="9">
        <f t="shared" si="4"/>
        <v>4.7999999999999994E-2</v>
      </c>
      <c r="D27" s="9">
        <f t="shared" si="5"/>
        <v>1.4279313942080702</v>
      </c>
      <c r="E27" s="9">
        <f t="shared" si="5"/>
        <v>2.7666705075964324</v>
      </c>
      <c r="F27" s="9">
        <f t="shared" si="6"/>
        <v>2.7668900043806497</v>
      </c>
      <c r="G27" s="10">
        <f t="shared" si="7"/>
        <v>8.6666666666666607</v>
      </c>
      <c r="H27" s="5">
        <f t="shared" si="7"/>
        <v>7.5</v>
      </c>
      <c r="I27">
        <f t="shared" si="8"/>
        <v>42.284323074768459</v>
      </c>
      <c r="J27">
        <f t="shared" si="9"/>
        <v>29.628449231867023</v>
      </c>
      <c r="K27">
        <f t="shared" si="9"/>
        <v>30.168178168495274</v>
      </c>
      <c r="L27">
        <f t="shared" si="10"/>
        <v>-4.9214854145826799</v>
      </c>
      <c r="M27">
        <f t="shared" si="11"/>
        <v>-37.185138034220536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5.452177433987524</v>
      </c>
      <c r="B28">
        <f t="shared" si="3"/>
        <v>5.452177433987524</v>
      </c>
      <c r="C28" s="9">
        <f t="shared" si="4"/>
        <v>5.3999999999999992E-2</v>
      </c>
      <c r="D28" s="9">
        <f t="shared" si="5"/>
        <v>1.6056135028618099</v>
      </c>
      <c r="E28" s="9">
        <f t="shared" si="5"/>
        <v>2.9470102441227879</v>
      </c>
      <c r="F28" s="9">
        <f t="shared" si="6"/>
        <v>2.9473194615776528</v>
      </c>
      <c r="G28" s="10">
        <f t="shared" si="7"/>
        <v>8.6666666666666607</v>
      </c>
      <c r="H28" s="5">
        <f t="shared" si="7"/>
        <v>7.5</v>
      </c>
      <c r="I28">
        <f t="shared" si="8"/>
        <v>42.104668887042422</v>
      </c>
      <c r="J28">
        <f t="shared" si="9"/>
        <v>29.598920319379527</v>
      </c>
      <c r="K28">
        <f t="shared" si="9"/>
        <v>29.945067340289949</v>
      </c>
      <c r="L28">
        <f t="shared" si="10"/>
        <v>-4.8956912962891179</v>
      </c>
      <c r="M28">
        <f t="shared" si="11"/>
        <v>-37.126944362928782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5.2746720345145803</v>
      </c>
      <c r="B29">
        <f t="shared" si="3"/>
        <v>5.2746720345145803</v>
      </c>
      <c r="C29" s="9">
        <f t="shared" si="4"/>
        <v>5.9999999999999991E-2</v>
      </c>
      <c r="D29" s="9">
        <f t="shared" si="5"/>
        <v>1.7831189023347538</v>
      </c>
      <c r="E29" s="9">
        <f t="shared" si="5"/>
        <v>3.1260123631659948</v>
      </c>
      <c r="F29" s="9">
        <f t="shared" si="6"/>
        <v>3.1264327319963279</v>
      </c>
      <c r="G29" s="10">
        <f t="shared" si="7"/>
        <v>8.6666666666666607</v>
      </c>
      <c r="H29" s="5">
        <f t="shared" si="7"/>
        <v>7.5</v>
      </c>
      <c r="I29">
        <f t="shared" si="8"/>
        <v>41.925809656819546</v>
      </c>
      <c r="J29">
        <f t="shared" si="9"/>
        <v>29.569546171601793</v>
      </c>
      <c r="K29">
        <f t="shared" si="9"/>
        <v>29.722305674112377</v>
      </c>
      <c r="L29">
        <f t="shared" si="10"/>
        <v>-4.8700566879328848</v>
      </c>
      <c r="M29">
        <f t="shared" si="11"/>
        <v>-37.069215932262495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5.0973424185053524</v>
      </c>
      <c r="B30">
        <f t="shared" si="3"/>
        <v>5.0973424185053524</v>
      </c>
      <c r="C30" s="9">
        <f t="shared" si="4"/>
        <v>6.5999999999999989E-2</v>
      </c>
      <c r="D30" s="9">
        <f t="shared" si="5"/>
        <v>1.9604485183439817</v>
      </c>
      <c r="E30" s="9">
        <f t="shared" si="5"/>
        <v>3.3036789513238882</v>
      </c>
      <c r="F30" s="9">
        <f t="shared" si="6"/>
        <v>3.3042341341068058</v>
      </c>
      <c r="G30" s="10">
        <f t="shared" si="7"/>
        <v>8.6666666666666607</v>
      </c>
      <c r="H30" s="5">
        <f t="shared" si="7"/>
        <v>7.5</v>
      </c>
      <c r="I30">
        <f t="shared" si="8"/>
        <v>41.74774703590947</v>
      </c>
      <c r="J30">
        <f t="shared" si="9"/>
        <v>29.540325831474195</v>
      </c>
      <c r="K30">
        <f t="shared" si="9"/>
        <v>29.499890378518803</v>
      </c>
      <c r="L30">
        <f t="shared" si="10"/>
        <v>-4.8445810228250625</v>
      </c>
      <c r="M30">
        <f t="shared" si="11"/>
        <v>-37.011949652908747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4.9201876659749182</v>
      </c>
      <c r="B31">
        <f t="shared" si="3"/>
        <v>4.9201876659749182</v>
      </c>
      <c r="C31" s="9">
        <f t="shared" si="4"/>
        <v>7.1999999999999995E-2</v>
      </c>
      <c r="D31" s="9">
        <f t="shared" si="5"/>
        <v>2.1376032708744162</v>
      </c>
      <c r="E31" s="9">
        <f t="shared" si="5"/>
        <v>3.4800120785012485</v>
      </c>
      <c r="F31" s="9">
        <f t="shared" si="6"/>
        <v>3.4807279536543421</v>
      </c>
      <c r="G31" s="10">
        <f t="shared" si="7"/>
        <v>8.6666666666666607</v>
      </c>
      <c r="H31" s="5">
        <f t="shared" si="7"/>
        <v>7.5</v>
      </c>
      <c r="I31">
        <f t="shared" si="8"/>
        <v>41.570482747009407</v>
      </c>
      <c r="J31">
        <f t="shared" si="9"/>
        <v>29.511258345337247</v>
      </c>
      <c r="K31">
        <f t="shared" si="9"/>
        <v>29.277818680601349</v>
      </c>
      <c r="L31">
        <f t="shared" si="10"/>
        <v>-4.8192637478612435</v>
      </c>
      <c r="M31">
        <f t="shared" si="11"/>
        <v>-36.955142455288424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4.7432068626503554</v>
      </c>
      <c r="B32">
        <f t="shared" si="3"/>
        <v>4.7432068626503554</v>
      </c>
      <c r="C32" s="9">
        <f t="shared" si="4"/>
        <v>7.8E-2</v>
      </c>
      <c r="D32" s="9">
        <f t="shared" si="5"/>
        <v>2.314584074198978</v>
      </c>
      <c r="E32" s="9">
        <f t="shared" si="5"/>
        <v>3.6550137980206614</v>
      </c>
      <c r="F32" s="9">
        <f t="shared" si="6"/>
        <v>3.655918443920644</v>
      </c>
      <c r="G32" s="10">
        <f t="shared" si="7"/>
        <v>8.6666666666666607</v>
      </c>
      <c r="H32" s="5">
        <f t="shared" si="7"/>
        <v>7.5</v>
      </c>
      <c r="I32">
        <f t="shared" si="8"/>
        <v>41.394018583979339</v>
      </c>
      <c r="J32">
        <f t="shared" si="9"/>
        <v>29.482342762850077</v>
      </c>
      <c r="K32">
        <f t="shared" si="9"/>
        <v>29.056087825869618</v>
      </c>
      <c r="L32">
        <f t="shared" si="10"/>
        <v>-4.7941043234680709</v>
      </c>
      <c r="M32">
        <f t="shared" si="11"/>
        <v>-36.898791289130358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4.5663990999510773</v>
      </c>
      <c r="B33">
        <f t="shared" si="3"/>
        <v>4.5663990999510773</v>
      </c>
      <c r="C33" s="9">
        <f t="shared" si="4"/>
        <v>8.4000000000000005E-2</v>
      </c>
      <c r="D33" s="9">
        <f t="shared" si="5"/>
        <v>2.4913918368982562</v>
      </c>
      <c r="E33" s="9">
        <f t="shared" si="5"/>
        <v>3.8286861467326747</v>
      </c>
      <c r="F33" s="9">
        <f t="shared" si="6"/>
        <v>3.8298098259830935</v>
      </c>
      <c r="G33" s="10">
        <f t="shared" si="7"/>
        <v>8.6666666666666607</v>
      </c>
      <c r="H33" s="5">
        <f t="shared" si="7"/>
        <v>7.5</v>
      </c>
      <c r="I33">
        <f t="shared" si="8"/>
        <v>41.218356412113685</v>
      </c>
      <c r="J33">
        <f t="shared" si="9"/>
        <v>29.453578136909268</v>
      </c>
      <c r="K33">
        <f t="shared" si="9"/>
        <v>28.834695078134835</v>
      </c>
      <c r="L33">
        <f t="shared" si="10"/>
        <v>-4.769102223550246</v>
      </c>
      <c r="M33">
        <f t="shared" si="11"/>
        <v>-36.842893123046423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4.3897634749696461</v>
      </c>
      <c r="B34">
        <f t="shared" si="3"/>
        <v>4.3897634749696461</v>
      </c>
      <c r="C34" s="9">
        <f t="shared" si="4"/>
        <v>9.0000000000000011E-2</v>
      </c>
      <c r="D34" s="9">
        <f t="shared" si="5"/>
        <v>2.6680274618796878</v>
      </c>
      <c r="E34" s="9">
        <f t="shared" si="5"/>
        <v>4.0010311451252685</v>
      </c>
      <c r="F34" s="9">
        <f t="shared" si="6"/>
        <v>4.0024062889719163</v>
      </c>
      <c r="G34" s="10">
        <f t="shared" si="7"/>
        <v>8.6666666666666607</v>
      </c>
      <c r="H34" s="5">
        <f t="shared" si="7"/>
        <v>7.5</v>
      </c>
      <c r="I34">
        <f t="shared" si="8"/>
        <v>41.043498168408824</v>
      </c>
      <c r="J34">
        <f t="shared" si="9"/>
        <v>29.424963523567968</v>
      </c>
      <c r="K34">
        <f t="shared" si="9"/>
        <v>28.613637719396557</v>
      </c>
      <c r="L34">
        <f t="shared" si="10"/>
        <v>-4.7442569354379005</v>
      </c>
      <c r="M34">
        <f t="shared" si="11"/>
        <v>-36.787444944107577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4.2132990904530763</v>
      </c>
      <c r="B35">
        <f t="shared" si="3"/>
        <v>4.2132990904530763</v>
      </c>
      <c r="C35" s="9">
        <f t="shared" si="4"/>
        <v>9.6000000000000016E-2</v>
      </c>
      <c r="D35" s="9">
        <f t="shared" si="5"/>
        <v>2.8444918463962576</v>
      </c>
      <c r="E35" s="9">
        <f t="shared" si="5"/>
        <v>4.1720507974326537</v>
      </c>
      <c r="F35" s="9">
        <f t="shared" si="6"/>
        <v>4.173711990325315</v>
      </c>
      <c r="G35" s="10">
        <f t="shared" si="7"/>
        <v>8.6666666666666607</v>
      </c>
      <c r="H35" s="5">
        <f t="shared" si="7"/>
        <v>7.5</v>
      </c>
      <c r="I35">
        <f t="shared" si="8"/>
        <v>40.869445861826179</v>
      </c>
      <c r="J35">
        <f t="shared" si="9"/>
        <v>29.396497981955338</v>
      </c>
      <c r="K35">
        <f t="shared" si="9"/>
        <v>28.392913049731913</v>
      </c>
      <c r="L35">
        <f t="shared" si="10"/>
        <v>-4.7195679598343325</v>
      </c>
      <c r="M35">
        <f t="shared" si="11"/>
        <v>-36.732443757420782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4.037005054784621</v>
      </c>
      <c r="B36">
        <f t="shared" si="3"/>
        <v>4.037005054784621</v>
      </c>
      <c r="C36" s="9">
        <f t="shared" si="4"/>
        <v>0.10200000000000002</v>
      </c>
      <c r="D36" s="9">
        <f t="shared" si="5"/>
        <v>3.0207858820647129</v>
      </c>
      <c r="E36" s="9">
        <f t="shared" si="5"/>
        <v>4.3417470917434118</v>
      </c>
      <c r="F36" s="9">
        <f t="shared" si="6"/>
        <v>4.3437310560426123</v>
      </c>
      <c r="G36" s="10">
        <f t="shared" si="7"/>
        <v>8.6666666666666607</v>
      </c>
      <c r="H36" s="5">
        <f t="shared" si="7"/>
        <v>7.5</v>
      </c>
      <c r="I36">
        <f t="shared" si="8"/>
        <v>40.696201573550013</v>
      </c>
      <c r="J36">
        <f t="shared" si="9"/>
        <v>29.368180574196334</v>
      </c>
      <c r="K36">
        <f t="shared" si="9"/>
        <v>28.172518387187388</v>
      </c>
      <c r="L36">
        <f t="shared" si="10"/>
        <v>-4.6950348107639455</v>
      </c>
      <c r="M36">
        <f t="shared" si="11"/>
        <v>-36.677886585706602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3.8608804819660367</v>
      </c>
      <c r="B37">
        <f t="shared" si="3"/>
        <v>3.8608804819660367</v>
      </c>
      <c r="C37" s="9">
        <f t="shared" si="4"/>
        <v>0.10800000000000003</v>
      </c>
      <c r="D37" s="9">
        <f t="shared" ref="D37:E52" si="13">D36+$C$7*(J36+J37)/2</f>
        <v>3.1969104548832972</v>
      </c>
      <c r="E37" s="9">
        <f t="shared" si="13"/>
        <v>4.5101220001079936</v>
      </c>
      <c r="F37" s="9">
        <f t="shared" si="6"/>
        <v>4.5124675809354153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40.523767457239664</v>
      </c>
      <c r="J37">
        <f t="shared" si="9"/>
        <v>29.34001036533175</v>
      </c>
      <c r="K37">
        <f t="shared" si="9"/>
        <v>27.952451067673149</v>
      </c>
      <c r="L37">
        <f t="shared" si="10"/>
        <v>-4.6706570155203968</v>
      </c>
      <c r="M37">
        <f t="shared" si="11"/>
        <v>-36.62377046887768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3.6849244916003254</v>
      </c>
      <c r="B38">
        <f t="shared" si="3"/>
        <v>3.6849244916003254</v>
      </c>
      <c r="C38" s="9">
        <f t="shared" si="4"/>
        <v>0.11400000000000003</v>
      </c>
      <c r="D38" s="9">
        <f t="shared" si="13"/>
        <v>3.3728664452490085</v>
      </c>
      <c r="E38" s="9">
        <f t="shared" si="13"/>
        <v>4.6771774786455929</v>
      </c>
      <c r="F38" s="9">
        <f t="shared" si="6"/>
        <v>4.6799256288768678</v>
      </c>
      <c r="G38" s="10">
        <f t="shared" si="14"/>
        <v>8.6666666666666607</v>
      </c>
      <c r="H38" s="5">
        <f t="shared" si="14"/>
        <v>7.5</v>
      </c>
      <c r="I38">
        <f t="shared" si="8"/>
        <v>40.352145739275478</v>
      </c>
      <c r="J38">
        <f t="shared" si="9"/>
        <v>29.311986423238629</v>
      </c>
      <c r="K38">
        <f t="shared" si="9"/>
        <v>27.732708444859881</v>
      </c>
      <c r="L38">
        <f t="shared" si="10"/>
        <v>-4.6464341146148396</v>
      </c>
      <c r="M38">
        <f t="shared" si="11"/>
        <v>-36.570092463617712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3.5091362088749567</v>
      </c>
      <c r="B39">
        <f t="shared" si="3"/>
        <v>3.5091362088749567</v>
      </c>
      <c r="C39" s="9">
        <f t="shared" si="4"/>
        <v>0.12000000000000004</v>
      </c>
      <c r="D39" s="9">
        <f t="shared" si="13"/>
        <v>3.5486547279743772</v>
      </c>
      <c r="E39" s="9">
        <f t="shared" si="13"/>
        <v>4.8429154676504069</v>
      </c>
      <c r="F39" s="9">
        <f t="shared" si="6"/>
        <v>4.8461092330489768</v>
      </c>
      <c r="G39" s="10">
        <f t="shared" si="14"/>
        <v>8.6666666666666607</v>
      </c>
      <c r="H39" s="5">
        <f t="shared" si="14"/>
        <v>7.5</v>
      </c>
      <c r="I39">
        <f t="shared" si="8"/>
        <v>40.181338718997885</v>
      </c>
      <c r="J39">
        <f t="shared" si="9"/>
        <v>29.28410781855094</v>
      </c>
      <c r="K39">
        <f t="shared" si="9"/>
        <v>27.513287890078175</v>
      </c>
      <c r="L39">
        <f t="shared" si="10"/>
        <v>-4.6223656617241842</v>
      </c>
      <c r="M39">
        <f t="shared" si="11"/>
        <v>-36.516849642961127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3.3335147645455621</v>
      </c>
      <c r="B40">
        <f t="shared" si="3"/>
        <v>3.3335147645455621</v>
      </c>
      <c r="C40" s="9">
        <f t="shared" si="4"/>
        <v>0.12600000000000003</v>
      </c>
      <c r="D40" s="9">
        <f t="shared" si="13"/>
        <v>3.7242761723037718</v>
      </c>
      <c r="E40" s="9">
        <f t="shared" si="13"/>
        <v>5.0073378916973024</v>
      </c>
      <c r="F40" s="9">
        <f t="shared" si="6"/>
        <v>5.0110223961880891</v>
      </c>
      <c r="G40" s="10">
        <f t="shared" si="14"/>
        <v>8.6666666666666607</v>
      </c>
      <c r="H40" s="5">
        <f t="shared" si="14"/>
        <v>7.5</v>
      </c>
      <c r="I40">
        <f t="shared" si="8"/>
        <v>40.011348768938966</v>
      </c>
      <c r="J40">
        <f t="shared" si="9"/>
        <v>29.256373624580593</v>
      </c>
      <c r="K40">
        <f t="shared" si="9"/>
        <v>27.294186792220408</v>
      </c>
      <c r="L40">
        <f t="shared" si="10"/>
        <v>-4.5984512236393149</v>
      </c>
      <c r="M40">
        <f t="shared" si="11"/>
        <v>-36.464039095873261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3.1580592949201041</v>
      </c>
      <c r="B41">
        <f t="shared" si="3"/>
        <v>3.1580592949201041</v>
      </c>
      <c r="C41" s="9">
        <f t="shared" si="4"/>
        <v>0.13200000000000003</v>
      </c>
      <c r="D41" s="9">
        <f t="shared" si="13"/>
        <v>3.8997316419292298</v>
      </c>
      <c r="E41" s="9">
        <f t="shared" si="13"/>
        <v>5.170446659746899</v>
      </c>
      <c r="F41" s="9">
        <f t="shared" si="6"/>
        <v>5.1746690908285169</v>
      </c>
      <c r="G41" s="10">
        <f t="shared" si="14"/>
        <v>8.6666666666666607</v>
      </c>
      <c r="H41" s="5">
        <f t="shared" si="14"/>
        <v>7.5</v>
      </c>
      <c r="I41">
        <f t="shared" si="8"/>
        <v>39.842178335045972</v>
      </c>
      <c r="J41">
        <f t="shared" si="9"/>
        <v>29.228782917238757</v>
      </c>
      <c r="K41">
        <f t="shared" si="9"/>
        <v>27.07540255764517</v>
      </c>
      <c r="L41">
        <f t="shared" si="10"/>
        <v>-4.574690380213176</v>
      </c>
      <c r="M41">
        <f t="shared" si="11"/>
        <v>-36.411657926830976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2.9827689418435153</v>
      </c>
      <c r="B42">
        <f t="shared" si="3"/>
        <v>2.9827689418435153</v>
      </c>
      <c r="C42" s="9">
        <f t="shared" si="4"/>
        <v>0.13800000000000004</v>
      </c>
      <c r="D42" s="9">
        <f t="shared" si="13"/>
        <v>4.0750219950058186</v>
      </c>
      <c r="E42" s="9">
        <f t="shared" si="13"/>
        <v>5.3322436652500871</v>
      </c>
      <c r="F42" s="9">
        <f t="shared" si="6"/>
        <v>5.3370532595443549</v>
      </c>
      <c r="G42" s="10">
        <f t="shared" si="14"/>
        <v>8.6666666666666607</v>
      </c>
      <c r="H42" s="5">
        <f t="shared" si="14"/>
        <v>7.5</v>
      </c>
      <c r="I42">
        <f t="shared" si="8"/>
        <v>39.673829936895984</v>
      </c>
      <c r="J42">
        <f t="shared" si="9"/>
        <v>29.201334774957477</v>
      </c>
      <c r="K42">
        <f t="shared" si="9"/>
        <v>26.856932610084183</v>
      </c>
      <c r="L42">
        <f t="shared" si="10"/>
        <v>-4.5510827243086318</v>
      </c>
      <c r="M42">
        <f t="shared" si="11"/>
        <v>-36.359703255403787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2.8076428526828083</v>
      </c>
      <c r="B43">
        <f t="shared" si="3"/>
        <v>2.8076428526828083</v>
      </c>
      <c r="C43" s="9">
        <f t="shared" si="4"/>
        <v>0.14400000000000004</v>
      </c>
      <c r="D43" s="9">
        <f t="shared" si="13"/>
        <v>4.2501480841665256</v>
      </c>
      <c r="E43" s="9">
        <f t="shared" si="13"/>
        <v>5.492730786251995</v>
      </c>
      <c r="F43" s="9">
        <f t="shared" si="6"/>
        <v>5.4981788151895241</v>
      </c>
      <c r="G43" s="10">
        <f t="shared" si="14"/>
        <v>8.6666666666666607</v>
      </c>
      <c r="H43" s="5">
        <f t="shared" si="14"/>
        <v>7.5</v>
      </c>
      <c r="I43">
        <f t="shared" si="8"/>
        <v>39.506306167901187</v>
      </c>
      <c r="J43">
        <f t="shared" si="9"/>
        <v>29.174028278611626</v>
      </c>
      <c r="K43">
        <f t="shared" si="9"/>
        <v>26.63877439055176</v>
      </c>
      <c r="L43">
        <f t="shared" si="10"/>
        <v>-4.5276278617460415</v>
      </c>
      <c r="M43">
        <f t="shared" si="11"/>
        <v>-36.308172215835285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2.6326801803126498</v>
      </c>
      <c r="B44">
        <f t="shared" si="3"/>
        <v>2.6326801803126498</v>
      </c>
      <c r="C44" s="9">
        <f t="shared" si="4"/>
        <v>0.15000000000000005</v>
      </c>
      <c r="D44" s="9">
        <f t="shared" si="13"/>
        <v>4.4251107565366841</v>
      </c>
      <c r="E44" s="9">
        <f t="shared" si="13"/>
        <v>5.6519098854954208</v>
      </c>
      <c r="F44" s="9">
        <f t="shared" si="6"/>
        <v>5.6580496411360679</v>
      </c>
      <c r="G44" s="10">
        <f t="shared" si="14"/>
        <v>8.6666666666666607</v>
      </c>
      <c r="H44" s="5">
        <f t="shared" si="14"/>
        <v>7.5</v>
      </c>
      <c r="I44">
        <f t="shared" si="8"/>
        <v>39.339609695503924</v>
      </c>
      <c r="J44">
        <f t="shared" si="9"/>
        <v>29.146862511441149</v>
      </c>
      <c r="K44">
        <f t="shared" si="9"/>
        <v>26.420925357256749</v>
      </c>
      <c r="L44">
        <f t="shared" si="10"/>
        <v>-4.5043254112504485</v>
      </c>
      <c r="M44">
        <f t="shared" si="11"/>
        <v>-36.257061956624938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2.4578800831014052</v>
      </c>
      <c r="B45">
        <f t="shared" si="3"/>
        <v>2.4578800831014052</v>
      </c>
      <c r="C45" s="9">
        <f t="shared" si="4"/>
        <v>0.15600000000000006</v>
      </c>
      <c r="D45" s="9">
        <f t="shared" si="13"/>
        <v>4.5999108537479287</v>
      </c>
      <c r="E45" s="9">
        <f t="shared" si="13"/>
        <v>5.8097828105237417</v>
      </c>
      <c r="F45" s="9">
        <f t="shared" si="6"/>
        <v>5.8166695915107249</v>
      </c>
      <c r="G45" s="10">
        <f t="shared" si="14"/>
        <v>8.6666666666666607</v>
      </c>
      <c r="H45" s="5">
        <f t="shared" si="14"/>
        <v>7.5</v>
      </c>
      <c r="I45">
        <f t="shared" si="8"/>
        <v>39.173743261360919</v>
      </c>
      <c r="J45">
        <f t="shared" si="9"/>
        <v>29.119836558973645</v>
      </c>
      <c r="K45">
        <f t="shared" si="9"/>
        <v>26.203382985516999</v>
      </c>
      <c r="L45">
        <f t="shared" si="10"/>
        <v>-4.4811750043982892</v>
      </c>
      <c r="M45">
        <f t="shared" si="11"/>
        <v>-36.206369640110125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2.2832417248976427</v>
      </c>
      <c r="B46">
        <f t="shared" si="3"/>
        <v>2.2832417248976427</v>
      </c>
      <c r="C46" s="9">
        <f t="shared" si="4"/>
        <v>0.16200000000000006</v>
      </c>
      <c r="D46" s="9">
        <f t="shared" si="13"/>
        <v>4.7745492119516912</v>
      </c>
      <c r="E46" s="9">
        <f t="shared" si="13"/>
        <v>5.9663513937833219</v>
      </c>
      <c r="F46" s="9">
        <f t="shared" si="6"/>
        <v>5.9740424914298185</v>
      </c>
      <c r="G46" s="10">
        <f t="shared" si="14"/>
        <v>8.6666666666666607</v>
      </c>
      <c r="H46" s="5">
        <f t="shared" si="14"/>
        <v>7.5</v>
      </c>
      <c r="I46">
        <f t="shared" si="8"/>
        <v>39.008709681515832</v>
      </c>
      <c r="J46">
        <f t="shared" si="9"/>
        <v>29.092949508947257</v>
      </c>
      <c r="K46">
        <f t="shared" si="9"/>
        <v>25.98614476767634</v>
      </c>
      <c r="L46">
        <f t="shared" si="10"/>
        <v>-4.4581762855635549</v>
      </c>
      <c r="M46">
        <f t="shared" si="11"/>
        <v>-36.156092442048454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2.1087642750170996</v>
      </c>
      <c r="B47">
        <f t="shared" si="3"/>
        <v>2.1087642750170996</v>
      </c>
      <c r="C47" s="9">
        <f t="shared" si="4"/>
        <v>0.16800000000000007</v>
      </c>
      <c r="D47" s="9">
        <f t="shared" si="13"/>
        <v>4.9490266618322343</v>
      </c>
      <c r="E47" s="9">
        <f t="shared" si="13"/>
        <v>6.121617452725423</v>
      </c>
      <c r="F47" s="9">
        <f t="shared" si="6"/>
        <v>6.1301721372324911</v>
      </c>
      <c r="G47" s="10">
        <f t="shared" si="14"/>
        <v>8.6666666666666607</v>
      </c>
      <c r="H47" s="5">
        <f t="shared" si="14"/>
        <v>7.5</v>
      </c>
      <c r="I47">
        <f t="shared" si="8"/>
        <v>38.844511846559413</v>
      </c>
      <c r="J47">
        <f t="shared" si="9"/>
        <v>29.066200451233875</v>
      </c>
      <c r="K47">
        <f t="shared" si="9"/>
        <v>25.769208213024051</v>
      </c>
      <c r="L47">
        <f t="shared" si="10"/>
        <v>-4.4353289118632837</v>
      </c>
      <c r="M47">
        <f t="shared" si="11"/>
        <v>-36.106227551200227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1.9344469082301101</v>
      </c>
      <c r="B48">
        <f t="shared" si="3"/>
        <v>1.9344469082301101</v>
      </c>
      <c r="C48" s="9">
        <f t="shared" si="4"/>
        <v>0.17400000000000007</v>
      </c>
      <c r="D48" s="9">
        <f t="shared" si="13"/>
        <v>5.1233440286192238</v>
      </c>
      <c r="E48" s="9">
        <f t="shared" si="13"/>
        <v>6.275582789907646</v>
      </c>
      <c r="F48" s="9">
        <f t="shared" si="6"/>
        <v>6.2850622967123027</v>
      </c>
      <c r="G48" s="10">
        <f t="shared" si="14"/>
        <v>8.6666666666666607</v>
      </c>
      <c r="H48" s="5">
        <f t="shared" si="14"/>
        <v>7.5</v>
      </c>
      <c r="I48">
        <f t="shared" si="8"/>
        <v>38.681152721776492</v>
      </c>
      <c r="J48">
        <f t="shared" si="9"/>
        <v>29.039588477762695</v>
      </c>
      <c r="K48">
        <f t="shared" si="9"/>
        <v>25.552570847716851</v>
      </c>
      <c r="L48">
        <f t="shared" si="10"/>
        <v>-4.4126325531023225</v>
      </c>
      <c r="M48">
        <f t="shared" si="11"/>
        <v>-36.05677216891111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1.7602888047494893</v>
      </c>
      <c r="B49">
        <f t="shared" si="3"/>
        <v>1.7602888047494893</v>
      </c>
      <c r="C49" s="9">
        <f t="shared" si="4"/>
        <v>0.18000000000000008</v>
      </c>
      <c r="D49" s="9">
        <f t="shared" si="13"/>
        <v>5.2975021320998446</v>
      </c>
      <c r="E49" s="9">
        <f t="shared" si="13"/>
        <v>6.4282491930949064</v>
      </c>
      <c r="F49" s="9">
        <f t="shared" si="6"/>
        <v>6.4387167093472355</v>
      </c>
      <c r="G49" s="10">
        <f t="shared" si="14"/>
        <v>8.6666666666666607</v>
      </c>
      <c r="H49" s="5">
        <f t="shared" si="14"/>
        <v>7.5</v>
      </c>
      <c r="I49">
        <f t="shared" si="8"/>
        <v>38.518635347278938</v>
      </c>
      <c r="J49">
        <f t="shared" si="9"/>
        <v>29.013112682444081</v>
      </c>
      <c r="K49">
        <f t="shared" si="9"/>
        <v>25.336230214703384</v>
      </c>
      <c r="L49">
        <f t="shared" si="10"/>
        <v>-4.3900868917172344</v>
      </c>
      <c r="M49">
        <f t="shared" si="11"/>
        <v>-36.00772350869488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1.5862891502188754</v>
      </c>
      <c r="B50">
        <f t="shared" si="3"/>
        <v>1.5862891502188754</v>
      </c>
      <c r="C50" s="9">
        <f t="shared" si="4"/>
        <v>0.18600000000000008</v>
      </c>
      <c r="D50" s="9">
        <f t="shared" si="13"/>
        <v>5.4715017866304585</v>
      </c>
      <c r="E50" s="9">
        <f t="shared" si="13"/>
        <v>6.5796184353599703</v>
      </c>
      <c r="F50" s="9">
        <f t="shared" si="6"/>
        <v>6.5911390865281243</v>
      </c>
      <c r="G50" s="10">
        <f t="shared" si="14"/>
        <v>8.6666666666666607</v>
      </c>
      <c r="H50" s="5">
        <f t="shared" si="14"/>
        <v>7.5</v>
      </c>
      <c r="I50">
        <f t="shared" si="8"/>
        <v>38.356962838123771</v>
      </c>
      <c r="J50">
        <f t="shared" si="9"/>
        <v>28.986772161093779</v>
      </c>
      <c r="K50">
        <f t="shared" si="9"/>
        <v>25.120183873651214</v>
      </c>
      <c r="L50">
        <f t="shared" si="10"/>
        <v>-4.367691622719267</v>
      </c>
      <c r="M50">
        <f t="shared" si="11"/>
        <v>-35.959078795816289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1.4124471357015214</v>
      </c>
      <c r="B51">
        <f t="shared" si="3"/>
        <v>1.4124471357015214</v>
      </c>
      <c r="C51" s="9">
        <f t="shared" si="4"/>
        <v>0.19200000000000009</v>
      </c>
      <c r="D51" s="9">
        <f t="shared" si="13"/>
        <v>5.6453438011478125</v>
      </c>
      <c r="E51" s="9">
        <f t="shared" si="13"/>
        <v>6.7296922751835533</v>
      </c>
      <c r="F51" s="9">
        <f t="shared" si="6"/>
        <v>6.7423331117855536</v>
      </c>
      <c r="G51" s="10">
        <f t="shared" si="14"/>
        <v>8.6666666666666607</v>
      </c>
      <c r="H51" s="5">
        <f t="shared" si="14"/>
        <v>7.5</v>
      </c>
      <c r="I51">
        <f t="shared" si="8"/>
        <v>38.19613838441559</v>
      </c>
      <c r="J51">
        <f t="shared" si="9"/>
        <v>28.960566011357464</v>
      </c>
      <c r="K51">
        <f t="shared" si="9"/>
        <v>24.904429400876317</v>
      </c>
      <c r="L51">
        <f t="shared" si="10"/>
        <v>-4.3454464536362849</v>
      </c>
      <c r="M51">
        <f t="shared" si="11"/>
        <v>-35.910835266874003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1.2387619576695421</v>
      </c>
      <c r="B52">
        <f t="shared" si="3"/>
        <v>1.2387619576695421</v>
      </c>
      <c r="C52" s="9">
        <f t="shared" si="4"/>
        <v>0.19800000000000009</v>
      </c>
      <c r="D52" s="9">
        <f t="shared" si="13"/>
        <v>5.8190289791797918</v>
      </c>
      <c r="E52" s="9">
        <f t="shared" si="13"/>
        <v>6.8784724565540074</v>
      </c>
      <c r="F52" s="9">
        <f t="shared" si="6"/>
        <v>6.8923024410152305</v>
      </c>
      <c r="G52" s="10">
        <f t="shared" si="14"/>
        <v>8.6666666666666607</v>
      </c>
      <c r="H52" s="5">
        <f t="shared" si="14"/>
        <v>7.5</v>
      </c>
      <c r="I52">
        <f t="shared" si="8"/>
        <v>38.036165251392383</v>
      </c>
      <c r="J52">
        <f t="shared" si="9"/>
        <v>28.934493332635647</v>
      </c>
      <c r="K52">
        <f t="shared" si="9"/>
        <v>24.688964389275075</v>
      </c>
      <c r="L52">
        <f t="shared" si="10"/>
        <v>-4.3233511044535504</v>
      </c>
      <c r="M52">
        <f t="shared" si="11"/>
        <v>-35.862990169383551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1.0652328179936088</v>
      </c>
      <c r="B53">
        <f t="shared" si="3"/>
        <v>1.0652328179936088</v>
      </c>
      <c r="C53" s="9">
        <f t="shared" si="4"/>
        <v>0.2040000000000001</v>
      </c>
      <c r="D53" s="9">
        <f t="shared" ref="D53:E68" si="15">D52+$C$7*(J52+J53)/2</f>
        <v>5.9925581188557251</v>
      </c>
      <c r="E53" s="9">
        <f t="shared" si="15"/>
        <v>7.0259607090666094</v>
      </c>
      <c r="F53" s="9">
        <f t="shared" si="6"/>
        <v>7.0410507027018854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37.87704677949386</v>
      </c>
      <c r="J53">
        <f t="shared" si="9"/>
        <v>28.908553226008927</v>
      </c>
      <c r="K53">
        <f t="shared" si="9"/>
        <v>24.473786448258775</v>
      </c>
      <c r="L53">
        <f t="shared" si="10"/>
        <v>-4.3014053075532637</v>
      </c>
      <c r="M53">
        <f t="shared" si="11"/>
        <v>-35.815540761360303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0.89185892393309096</v>
      </c>
      <c r="B54">
        <f t="shared" si="3"/>
        <v>0.89185892393309096</v>
      </c>
      <c r="C54" s="9">
        <f t="shared" si="4"/>
        <v>0.2100000000000001</v>
      </c>
      <c r="D54" s="9">
        <f t="shared" si="15"/>
        <v>6.1659320129162429</v>
      </c>
      <c r="E54" s="9">
        <f t="shared" si="15"/>
        <v>7.1721587480224578</v>
      </c>
      <c r="F54" s="9">
        <f t="shared" si="6"/>
        <v>7.1885814981417067</v>
      </c>
      <c r="G54" s="10">
        <f t="shared" si="16"/>
        <v>8.6666666666666607</v>
      </c>
      <c r="H54" s="5">
        <f t="shared" si="16"/>
        <v>7.5</v>
      </c>
      <c r="I54">
        <f t="shared" si="8"/>
        <v>37.718786384411302</v>
      </c>
      <c r="J54">
        <f t="shared" si="9"/>
        <v>28.882744794163607</v>
      </c>
      <c r="K54">
        <f t="shared" si="9"/>
        <v>24.258893203690612</v>
      </c>
      <c r="L54">
        <f t="shared" si="10"/>
        <v>-4.2796088076527399</v>
      </c>
      <c r="M54">
        <f t="shared" si="11"/>
        <v>-35.768484310902487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0.71863948812664713</v>
      </c>
      <c r="B55">
        <f t="shared" si="3"/>
        <v>0.71863948812664713</v>
      </c>
      <c r="C55" s="9">
        <f t="shared" si="4"/>
        <v>0.21600000000000011</v>
      </c>
      <c r="D55" s="9">
        <f t="shared" si="15"/>
        <v>6.3391514487226868</v>
      </c>
      <c r="E55" s="9">
        <f t="shared" si="15"/>
        <v>7.3170682745270055</v>
      </c>
      <c r="F55" s="9">
        <f t="shared" si="6"/>
        <v>7.3348984016633505</v>
      </c>
      <c r="G55" s="10">
        <f t="shared" si="16"/>
        <v>8.6666666666666607</v>
      </c>
      <c r="H55" s="5">
        <f t="shared" si="16"/>
        <v>7.5</v>
      </c>
      <c r="I55">
        <f t="shared" si="8"/>
        <v>37.56138755711811</v>
      </c>
      <c r="J55">
        <f t="shared" si="9"/>
        <v>28.857067141317689</v>
      </c>
      <c r="K55">
        <f t="shared" si="9"/>
        <v>24.044282297825198</v>
      </c>
      <c r="L55">
        <f t="shared" si="10"/>
        <v>-4.2579613617411285</v>
      </c>
      <c r="M55">
        <f t="shared" si="11"/>
        <v>-35.721818095774125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0.54557372858325248</v>
      </c>
      <c r="B56">
        <f t="shared" si="3"/>
        <v>0.54557372858325248</v>
      </c>
      <c r="C56" s="9">
        <f t="shared" si="4"/>
        <v>0.22200000000000011</v>
      </c>
      <c r="D56" s="9">
        <f t="shared" si="15"/>
        <v>6.5122172082660814</v>
      </c>
      <c r="E56" s="9">
        <f t="shared" si="15"/>
        <v>7.4606909755882329</v>
      </c>
      <c r="F56" s="9">
        <f t="shared" si="6"/>
        <v>7.4800049608475554</v>
      </c>
      <c r="G56" s="10">
        <f t="shared" si="16"/>
        <v>8.6666666666666607</v>
      </c>
      <c r="H56" s="5">
        <f t="shared" si="16"/>
        <v>7.5</v>
      </c>
      <c r="I56">
        <f t="shared" si="8"/>
        <v>37.404853863879872</v>
      </c>
      <c r="J56">
        <f t="shared" si="9"/>
        <v>28.831519373147241</v>
      </c>
      <c r="K56">
        <f t="shared" si="9"/>
        <v>23.829951389250553</v>
      </c>
      <c r="L56">
        <f t="shared" si="10"/>
        <v>-4.2364627390145566</v>
      </c>
      <c r="M56">
        <f t="shared" si="11"/>
        <v>-35.675539402988043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0.37266086867367143</v>
      </c>
      <c r="B57">
        <f t="shared" si="3"/>
        <v>0.37266086867367143</v>
      </c>
      <c r="C57" s="9">
        <f t="shared" si="4"/>
        <v>0.22800000000000012</v>
      </c>
      <c r="D57" s="9">
        <f t="shared" si="15"/>
        <v>6.6851300681756625</v>
      </c>
      <c r="E57" s="9">
        <f t="shared" si="15"/>
        <v>7.6030285242144826</v>
      </c>
      <c r="F57" s="9">
        <f t="shared" si="6"/>
        <v>7.6239046967453827</v>
      </c>
      <c r="G57" s="10">
        <f t="shared" si="16"/>
        <v>8.6666666666666607</v>
      </c>
      <c r="H57" s="5">
        <f t="shared" si="16"/>
        <v>7.5</v>
      </c>
      <c r="I57">
        <f t="shared" si="8"/>
        <v>37.24918894624313</v>
      </c>
      <c r="J57">
        <f t="shared" si="9"/>
        <v>28.806100596713154</v>
      </c>
      <c r="K57">
        <f t="shared" si="9"/>
        <v>23.615898152832624</v>
      </c>
      <c r="L57">
        <f t="shared" si="10"/>
        <v>-4.2151127208095778</v>
      </c>
      <c r="M57">
        <f t="shared" si="11"/>
        <v>-35.629645528388743</v>
      </c>
      <c r="S57">
        <f t="shared" si="0"/>
        <v>1</v>
      </c>
      <c r="T57" t="b">
        <f t="shared" si="1"/>
        <v>1</v>
      </c>
      <c r="U57" t="b">
        <f t="shared" si="2"/>
        <v>0</v>
      </c>
    </row>
    <row r="58" spans="1:21" x14ac:dyDescent="0.2">
      <c r="A58">
        <f t="shared" si="12"/>
        <v>0.19990013712236721</v>
      </c>
      <c r="B58">
        <f t="shared" si="3"/>
        <v>0.19990013712236721</v>
      </c>
      <c r="C58" s="9">
        <f t="shared" si="4"/>
        <v>0.23400000000000012</v>
      </c>
      <c r="D58" s="9">
        <f t="shared" si="15"/>
        <v>6.8578907997269667</v>
      </c>
      <c r="E58" s="9">
        <f t="shared" si="15"/>
        <v>7.744082579511967</v>
      </c>
      <c r="F58" s="9">
        <f t="shared" si="6"/>
        <v>7.766601104095102</v>
      </c>
      <c r="G58" s="10">
        <f t="shared" si="16"/>
        <v>8.6666666666666607</v>
      </c>
      <c r="H58" s="5">
        <f t="shared" si="16"/>
        <v>7.5</v>
      </c>
      <c r="I58">
        <f t="shared" si="8"/>
        <v>37.094396521001691</v>
      </c>
      <c r="J58">
        <f t="shared" si="9"/>
        <v>28.780809920388297</v>
      </c>
      <c r="K58">
        <f t="shared" si="9"/>
        <v>23.402120279662292</v>
      </c>
      <c r="L58">
        <f t="shared" si="10"/>
        <v>-4.1939111005348257</v>
      </c>
      <c r="M58">
        <f t="shared" si="11"/>
        <v>-35.58413377623539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2.7290767999846643E-2</v>
      </c>
      <c r="B59">
        <f t="shared" si="3"/>
        <v>2.7290767999846643E-2</v>
      </c>
      <c r="C59" s="9">
        <f t="shared" si="4"/>
        <v>0.24000000000000013</v>
      </c>
      <c r="D59" s="9">
        <f t="shared" si="15"/>
        <v>7.0305001688494873</v>
      </c>
      <c r="E59" s="9">
        <f t="shared" si="15"/>
        <v>7.8838547867819688</v>
      </c>
      <c r="F59" s="9">
        <f t="shared" si="6"/>
        <v>7.9080976515377763</v>
      </c>
      <c r="G59" s="10">
        <f t="shared" si="16"/>
        <v>8.6666666666666607</v>
      </c>
      <c r="H59" s="5">
        <f t="shared" si="16"/>
        <v>7.5</v>
      </c>
      <c r="I59">
        <f t="shared" si="8"/>
        <v>36.940480380139526</v>
      </c>
      <c r="J59">
        <f t="shared" si="9"/>
        <v>28.755646453785086</v>
      </c>
      <c r="K59">
        <f t="shared" si="9"/>
        <v>23.18861547700488</v>
      </c>
      <c r="L59">
        <f t="shared" si="10"/>
        <v>-4.1728576836007401</v>
      </c>
      <c r="M59">
        <f t="shared" si="11"/>
        <v>-35.539001458784661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0.14516799928455892</v>
      </c>
      <c r="C60" s="9">
        <f t="shared" si="4"/>
        <v>0.24600000000000014</v>
      </c>
      <c r="D60" s="9">
        <f t="shared" si="15"/>
        <v>7.2029589361338928</v>
      </c>
      <c r="E60" s="9">
        <f t="shared" si="15"/>
        <v>8.0223467776177397</v>
      </c>
      <c r="F60" s="9">
        <f t="shared" si="6"/>
        <v>8.0483977818315413</v>
      </c>
      <c r="G60" s="10">
        <f t="shared" si="16"/>
        <v>8.6666666666666607</v>
      </c>
      <c r="H60" s="5">
        <f t="shared" si="16"/>
        <v>7.5</v>
      </c>
      <c r="I60">
        <f t="shared" si="8"/>
        <v>36.787444390749052</v>
      </c>
      <c r="J60">
        <f t="shared" si="9"/>
        <v>28.730609307683483</v>
      </c>
      <c r="K60">
        <f t="shared" si="9"/>
        <v>22.975381468252174</v>
      </c>
      <c r="L60">
        <f t="shared" si="10"/>
        <v>-4.1519522873472541</v>
      </c>
      <c r="M60">
        <f t="shared" si="11"/>
        <v>-35.494245895873647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0.31747691998948735</v>
      </c>
      <c r="C61" s="9">
        <f t="shared" si="4"/>
        <v>0.25200000000000011</v>
      </c>
      <c r="D61" s="9">
        <f t="shared" si="15"/>
        <v>7.3752678568388212</v>
      </c>
      <c r="E61" s="9">
        <f t="shared" si="15"/>
        <v>8.1595601700011269</v>
      </c>
      <c r="F61" s="9">
        <f t="shared" si="6"/>
        <v>8.1875049120646324</v>
      </c>
      <c r="G61" s="10">
        <f t="shared" si="16"/>
        <v>8.6666666666666607</v>
      </c>
      <c r="H61" s="5">
        <f t="shared" si="16"/>
        <v>7.5</v>
      </c>
      <c r="I61">
        <f t="shared" si="8"/>
        <v>36.635292494923881</v>
      </c>
      <c r="J61">
        <f t="shared" si="9"/>
        <v>28.7056975939594</v>
      </c>
      <c r="K61">
        <f t="shared" si="9"/>
        <v>22.762415992876932</v>
      </c>
      <c r="L61">
        <f t="shared" si="10"/>
        <v>-4.1311947409693204</v>
      </c>
      <c r="M61">
        <f t="shared" si="11"/>
        <v>-35.449864414502763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0.48963674404790591</v>
      </c>
      <c r="C62" s="9">
        <f t="shared" si="4"/>
        <v>0.25800000000000012</v>
      </c>
      <c r="D62" s="9">
        <f t="shared" si="15"/>
        <v>7.5474276808972398</v>
      </c>
      <c r="E62" s="9">
        <f t="shared" si="15"/>
        <v>8.2954965683989279</v>
      </c>
      <c r="F62" s="9">
        <f t="shared" si="6"/>
        <v>8.3254224338671694</v>
      </c>
      <c r="G62" s="10">
        <f t="shared" si="16"/>
        <v>8.6666666666666607</v>
      </c>
      <c r="H62" s="5">
        <f t="shared" si="16"/>
        <v>7.5</v>
      </c>
      <c r="I62">
        <f t="shared" si="8"/>
        <v>36.484028709624674</v>
      </c>
      <c r="J62">
        <f t="shared" si="9"/>
        <v>28.680910425513584</v>
      </c>
      <c r="K62">
        <f t="shared" si="9"/>
        <v>22.549716806389917</v>
      </c>
      <c r="L62">
        <f t="shared" si="10"/>
        <v>-4.1105848854401437</v>
      </c>
      <c r="M62">
        <f t="shared" si="11"/>
        <v>-35.40585434841865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0.66164821607304969</v>
      </c>
      <c r="C63" s="9">
        <f t="shared" si="4"/>
        <v>0.26400000000000012</v>
      </c>
      <c r="D63" s="9">
        <f t="shared" si="15"/>
        <v>7.7194391529223836</v>
      </c>
      <c r="E63" s="9">
        <f t="shared" si="15"/>
        <v>8.4301575638589963</v>
      </c>
      <c r="F63" s="9">
        <f t="shared" si="6"/>
        <v>8.4621537136217331</v>
      </c>
      <c r="G63" s="10">
        <f t="shared" si="16"/>
        <v>8.6666666666666607</v>
      </c>
      <c r="H63" s="5">
        <f t="shared" si="16"/>
        <v>7.5</v>
      </c>
      <c r="I63">
        <f t="shared" si="8"/>
        <v>36.333657126517217</v>
      </c>
      <c r="J63">
        <f t="shared" si="9"/>
        <v>28.656246916200942</v>
      </c>
      <c r="K63">
        <f t="shared" si="9"/>
        <v>22.337281680299405</v>
      </c>
      <c r="L63">
        <f t="shared" si="10"/>
        <v>-4.090122573432013</v>
      </c>
      <c r="M63">
        <f t="shared" si="11"/>
        <v>-35.362213037697195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0.83351207536393357</v>
      </c>
      <c r="C64" s="9">
        <f t="shared" si="4"/>
        <v>0.27000000000000013</v>
      </c>
      <c r="D64" s="9">
        <f t="shared" si="15"/>
        <v>7.8913030122132675</v>
      </c>
      <c r="E64" s="9">
        <f t="shared" si="15"/>
        <v>8.5635447341061148</v>
      </c>
      <c r="F64" s="9">
        <f t="shared" si="6"/>
        <v>8.5977020926727512</v>
      </c>
      <c r="G64" s="10">
        <f t="shared" si="16"/>
        <v>8.6666666666666607</v>
      </c>
      <c r="H64" s="5">
        <f t="shared" si="16"/>
        <v>7.5</v>
      </c>
      <c r="I64">
        <f t="shared" si="8"/>
        <v>36.184181911781309</v>
      </c>
      <c r="J64">
        <f t="shared" si="9"/>
        <v>28.63170618076035</v>
      </c>
      <c r="K64">
        <f t="shared" si="9"/>
        <v>22.125108402073224</v>
      </c>
      <c r="L64">
        <f t="shared" si="10"/>
        <v>-4.0698076692345806</v>
      </c>
      <c r="M64">
        <f t="shared" si="11"/>
        <v>-35.31893782832654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1.0052290559104486</v>
      </c>
      <c r="C65" s="9">
        <f t="shared" si="4"/>
        <v>0.27600000000000013</v>
      </c>
      <c r="D65" s="9">
        <f t="shared" si="15"/>
        <v>8.0630199927597825</v>
      </c>
      <c r="E65" s="9">
        <f t="shared" si="15"/>
        <v>8.6956596436376437</v>
      </c>
      <c r="F65" s="9">
        <f t="shared" si="6"/>
        <v>8.7320708875347464</v>
      </c>
      <c r="G65" s="10">
        <f t="shared" si="16"/>
        <v>8.6666666666666607</v>
      </c>
      <c r="H65" s="5">
        <f t="shared" si="16"/>
        <v>7.5</v>
      </c>
      <c r="I65">
        <f t="shared" si="8"/>
        <v>36.035607305889428</v>
      </c>
      <c r="J65">
        <f t="shared" si="9"/>
        <v>28.607287334744942</v>
      </c>
      <c r="K65">
        <f t="shared" si="9"/>
        <v>21.913194775103264</v>
      </c>
      <c r="L65">
        <f t="shared" si="10"/>
        <v>-4.049640048670482</v>
      </c>
      <c r="M65">
        <f t="shared" si="11"/>
        <v>-35.276026071790291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1.1767998863980429</v>
      </c>
      <c r="C66" s="9">
        <f t="shared" si="4"/>
        <v>0.28200000000000014</v>
      </c>
      <c r="D66" s="9">
        <f t="shared" si="15"/>
        <v>8.2345908232473768</v>
      </c>
      <c r="E66" s="9">
        <f t="shared" si="15"/>
        <v>8.8265038438189709</v>
      </c>
      <c r="F66" s="9">
        <f t="shared" si="6"/>
        <v>8.8652633900994271</v>
      </c>
      <c r="G66" s="10">
        <f t="shared" si="16"/>
        <v>8.6666666666666607</v>
      </c>
      <c r="H66" s="5">
        <f t="shared" si="16"/>
        <v>7.5</v>
      </c>
      <c r="I66">
        <f t="shared" si="8"/>
        <v>35.887937623353906</v>
      </c>
      <c r="J66">
        <f t="shared" si="9"/>
        <v>28.582989494452921</v>
      </c>
      <c r="K66">
        <f t="shared" si="9"/>
        <v>21.701538618672522</v>
      </c>
      <c r="L66">
        <f t="shared" si="10"/>
        <v>-4.0296195990081474</v>
      </c>
      <c r="M66">
        <f t="shared" si="11"/>
        <v>-35.233475124650838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1.3482252902119791</v>
      </c>
      <c r="C67" s="9">
        <f t="shared" si="4"/>
        <v>0.28800000000000014</v>
      </c>
      <c r="D67" s="9">
        <f t="shared" si="15"/>
        <v>8.406016227061313</v>
      </c>
      <c r="E67" s="9">
        <f t="shared" si="15"/>
        <v>8.9560788729787628</v>
      </c>
      <c r="F67" s="9">
        <f t="shared" si="6"/>
        <v>8.9972828678416938</v>
      </c>
      <c r="G67" s="10">
        <f t="shared" si="16"/>
        <v>8.6666666666666607</v>
      </c>
      <c r="H67" s="5">
        <f t="shared" si="16"/>
        <v>7.5</v>
      </c>
      <c r="I67">
        <f t="shared" si="8"/>
        <v>35.741177252441375</v>
      </c>
      <c r="J67">
        <f t="shared" si="9"/>
        <v>28.558811776858871</v>
      </c>
      <c r="K67">
        <f t="shared" si="9"/>
        <v>21.490137767924619</v>
      </c>
      <c r="L67">
        <f t="shared" si="10"/>
        <v>-4.0097462188716797</v>
      </c>
      <c r="M67">
        <f t="shared" si="11"/>
        <v>-35.191282348132937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1.5195059854411932</v>
      </c>
      <c r="C68" s="9">
        <f t="shared" si="4"/>
        <v>0.29400000000000015</v>
      </c>
      <c r="D68" s="9">
        <f t="shared" si="15"/>
        <v>8.5772969222905271</v>
      </c>
      <c r="E68" s="9">
        <f t="shared" si="15"/>
        <v>9.084386256504045</v>
      </c>
      <c r="F68" s="9">
        <f t="shared" si="6"/>
        <v>9.128132564024547</v>
      </c>
      <c r="G68" s="10">
        <f t="shared" si="16"/>
        <v>8.6666666666666607</v>
      </c>
      <c r="H68" s="5">
        <f t="shared" si="16"/>
        <v>7.5</v>
      </c>
      <c r="I68">
        <f t="shared" si="8"/>
        <v>35.595330654853235</v>
      </c>
      <c r="J68">
        <f t="shared" si="9"/>
        <v>28.534753299545642</v>
      </c>
      <c r="K68">
        <f t="shared" si="9"/>
        <v>21.278990073835821</v>
      </c>
      <c r="L68">
        <f t="shared" si="10"/>
        <v>-3.9900198181476729</v>
      </c>
      <c r="M68">
        <f t="shared" si="11"/>
        <v>-35.149445107707464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1.6906426848817402</v>
      </c>
      <c r="C69" s="9">
        <f t="shared" si="4"/>
        <v>0.30000000000000016</v>
      </c>
      <c r="D69" s="9">
        <f t="shared" ref="D69:E84" si="17">D68+$C$7*(J68+J69)/2</f>
        <v>8.7484336217310741</v>
      </c>
      <c r="E69" s="9">
        <f t="shared" si="17"/>
        <v>9.2114275069351219</v>
      </c>
      <c r="F69" s="9">
        <f t="shared" si="6"/>
        <v>9.2578156979029682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35.450402365370842</v>
      </c>
      <c r="J69">
        <f t="shared" si="9"/>
        <v>28.510813180636756</v>
      </c>
      <c r="K69">
        <f t="shared" si="9"/>
        <v>21.068093403189575</v>
      </c>
      <c r="L69">
        <f t="shared" si="10"/>
        <v>-3.9704403178888037</v>
      </c>
      <c r="M69">
        <f t="shared" si="11"/>
        <v>-35.107960772675611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1.861636096039839</v>
      </c>
      <c r="C70" s="9">
        <f t="shared" si="4"/>
        <v>0.30600000000000016</v>
      </c>
      <c r="D70" s="9">
        <f t="shared" si="17"/>
        <v>8.9194270328891729</v>
      </c>
      <c r="E70" s="9">
        <f t="shared" si="17"/>
        <v>9.3372041240603512</v>
      </c>
      <c r="F70" s="9">
        <f t="shared" si="6"/>
        <v>9.3863354649267396</v>
      </c>
      <c r="G70" s="10">
        <f t="shared" si="18"/>
        <v>8.6666666666666607</v>
      </c>
      <c r="H70" s="5">
        <f t="shared" si="18"/>
        <v>7.5</v>
      </c>
      <c r="I70">
        <f t="shared" si="8"/>
        <v>35.306396991464233</v>
      </c>
      <c r="J70">
        <f t="shared" si="9"/>
        <v>28.486990538729422</v>
      </c>
      <c r="K70">
        <f t="shared" si="9"/>
        <v>20.857445638553521</v>
      </c>
      <c r="L70">
        <f t="shared" si="10"/>
        <v>-3.9510076502141036</v>
      </c>
      <c r="M70">
        <f t="shared" si="11"/>
        <v>-35.066826715753365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2.0324869211345122</v>
      </c>
      <c r="C71" s="9">
        <f t="shared" si="4"/>
        <v>0.31200000000000017</v>
      </c>
      <c r="D71" s="9">
        <f t="shared" si="17"/>
        <v>9.0902778579838461</v>
      </c>
      <c r="E71" s="9">
        <f t="shared" si="17"/>
        <v>9.4617175950107892</v>
      </c>
      <c r="F71" s="9">
        <f t="shared" si="6"/>
        <v>9.5136950369422841</v>
      </c>
      <c r="G71" s="10">
        <f t="shared" si="18"/>
        <v>8.6666666666666607</v>
      </c>
      <c r="H71" s="5">
        <f t="shared" si="18"/>
        <v>7.5</v>
      </c>
      <c r="I71">
        <f t="shared" si="8"/>
        <v>35.163319212862909</v>
      </c>
      <c r="J71">
        <f t="shared" si="9"/>
        <v>28.463284492828137</v>
      </c>
      <c r="K71">
        <f t="shared" si="9"/>
        <v>20.647044678259</v>
      </c>
      <c r="L71">
        <f t="shared" si="10"/>
        <v>-3.931721758205732</v>
      </c>
      <c r="M71">
        <f t="shared" si="11"/>
        <v>-35.026040312656512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2.2031958570998329</v>
      </c>
      <c r="C72" s="9">
        <f t="shared" si="4"/>
        <v>0.31800000000000017</v>
      </c>
      <c r="D72" s="9">
        <f t="shared" si="17"/>
        <v>9.2609867939491668</v>
      </c>
      <c r="E72" s="9">
        <f t="shared" si="17"/>
        <v>9.5849693943547152</v>
      </c>
      <c r="F72" s="9">
        <f t="shared" si="6"/>
        <v>9.6398975623935179</v>
      </c>
      <c r="G72" s="10">
        <f t="shared" si="18"/>
        <v>8.6666666666666607</v>
      </c>
      <c r="H72" s="5">
        <f t="shared" si="18"/>
        <v>7.5</v>
      </c>
      <c r="I72">
        <f t="shared" si="8"/>
        <v>35.021173781087469</v>
      </c>
      <c r="J72">
        <f t="shared" si="9"/>
        <v>28.439694162278904</v>
      </c>
      <c r="K72">
        <f t="shared" si="9"/>
        <v>20.436888436383061</v>
      </c>
      <c r="L72">
        <f t="shared" si="10"/>
        <v>-3.912582595802129</v>
      </c>
      <c r="M72">
        <f t="shared" si="11"/>
        <v>-34.985598941686185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2.3737635955867811</v>
      </c>
      <c r="C73" s="9">
        <f t="shared" si="4"/>
        <v>0.32400000000000018</v>
      </c>
      <c r="D73" s="9">
        <f t="shared" si="17"/>
        <v>9.431554532436115</v>
      </c>
      <c r="E73" s="9">
        <f t="shared" si="17"/>
        <v>9.7069609841920634</v>
      </c>
      <c r="F73" s="9">
        <f t="shared" si="6"/>
        <v>9.7649461665217476</v>
      </c>
      <c r="G73" s="10">
        <f t="shared" si="18"/>
        <v>8.6666666666666607</v>
      </c>
      <c r="H73" s="5">
        <f t="shared" si="18"/>
        <v>7.5</v>
      </c>
      <c r="I73">
        <f t="shared" si="8"/>
        <v>34.879965518940715</v>
      </c>
      <c r="J73">
        <f t="shared" si="9"/>
        <v>28.41621866670409</v>
      </c>
      <c r="K73">
        <f t="shared" si="9"/>
        <v>20.226974842732943</v>
      </c>
      <c r="L73">
        <f t="shared" si="10"/>
        <v>-3.8935901276874021</v>
      </c>
      <c r="M73">
        <f t="shared" si="11"/>
        <v>-34.945499983315024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2.5441908229647074</v>
      </c>
      <c r="C74" s="9">
        <f t="shared" si="4"/>
        <v>0.33000000000000018</v>
      </c>
      <c r="D74" s="9">
        <f t="shared" si="17"/>
        <v>9.6019817598140413</v>
      </c>
      <c r="E74" s="9">
        <f t="shared" si="17"/>
        <v>9.8276938142487609</v>
      </c>
      <c r="F74" s="9">
        <f t="shared" si="6"/>
        <v>9.8888439515646382</v>
      </c>
      <c r="G74" s="10">
        <f t="shared" si="18"/>
        <v>8.6666666666666607</v>
      </c>
      <c r="H74" s="5">
        <f t="shared" si="18"/>
        <v>7.5</v>
      </c>
      <c r="I74">
        <f t="shared" si="8"/>
        <v>34.739699319956898</v>
      </c>
      <c r="J74">
        <f t="shared" si="9"/>
        <v>28.392857125937965</v>
      </c>
      <c r="K74">
        <f t="shared" si="9"/>
        <v>20.017301842833053</v>
      </c>
      <c r="L74">
        <f t="shared" si="10"/>
        <v>-3.8747443291768096</v>
      </c>
      <c r="M74">
        <f t="shared" si="11"/>
        <v>-34.905740819774074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2.7144782203224098</v>
      </c>
      <c r="C75" s="9">
        <f t="shared" si="4"/>
        <v>0.33600000000000019</v>
      </c>
      <c r="D75" s="9">
        <f t="shared" si="17"/>
        <v>9.7722691571717437</v>
      </c>
      <c r="E75" s="9">
        <f t="shared" si="17"/>
        <v>9.9471693219710033</v>
      </c>
      <c r="F75" s="9">
        <f t="shared" si="6"/>
        <v>10.01159399695428</v>
      </c>
      <c r="G75" s="10">
        <f t="shared" si="18"/>
        <v>8.6666666666666607</v>
      </c>
      <c r="H75" s="5">
        <f t="shared" si="18"/>
        <v>7.5</v>
      </c>
      <c r="I75">
        <f t="shared" si="8"/>
        <v>34.600380147807662</v>
      </c>
      <c r="J75">
        <f t="shared" si="9"/>
        <v>28.369608659962903</v>
      </c>
      <c r="K75">
        <f t="shared" si="9"/>
        <v>19.807867397914407</v>
      </c>
      <c r="L75">
        <f t="shared" si="10"/>
        <v>-3.8560451860981879</v>
      </c>
      <c r="M75">
        <f t="shared" si="11"/>
        <v>-34.866318834640524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2.8846264634688383</v>
      </c>
      <c r="C76" s="9">
        <f t="shared" si="4"/>
        <v>0.34200000000000019</v>
      </c>
      <c r="D76" s="9">
        <f t="shared" si="17"/>
        <v>9.9424174003181722</v>
      </c>
      <c r="E76" s="9">
        <f t="shared" si="17"/>
        <v>10.065388932619467</v>
      </c>
      <c r="F76" s="9">
        <f t="shared" si="6"/>
        <v>10.133199359514379</v>
      </c>
      <c r="G76" s="10">
        <f t="shared" si="18"/>
        <v>8.6666666666666607</v>
      </c>
      <c r="H76" s="5">
        <f t="shared" si="18"/>
        <v>7.5</v>
      </c>
      <c r="I76">
        <f t="shared" si="8"/>
        <v>34.462013035663404</v>
      </c>
      <c r="J76">
        <f t="shared" si="9"/>
        <v>28.346472388846315</v>
      </c>
      <c r="K76">
        <f t="shared" si="9"/>
        <v>19.598669484906566</v>
      </c>
      <c r="L76">
        <f t="shared" si="10"/>
        <v>-3.8374926946691805</v>
      </c>
      <c r="M76">
        <f t="shared" si="11"/>
        <v>-34.8272314124264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3.0546362229334116</v>
      </c>
      <c r="C77" s="9">
        <f t="shared" si="4"/>
        <v>0.3480000000000002</v>
      </c>
      <c r="D77" s="9">
        <f t="shared" si="17"/>
        <v>10.112427159782746</v>
      </c>
      <c r="E77" s="9">
        <f t="shared" si="17"/>
        <v>10.182354059363483</v>
      </c>
      <c r="F77" s="9">
        <f t="shared" si="6"/>
        <v>10.25366307365657</v>
      </c>
      <c r="G77" s="10">
        <f t="shared" si="18"/>
        <v>8.6666666666666607</v>
      </c>
      <c r="H77" s="5">
        <f t="shared" si="18"/>
        <v>7.5</v>
      </c>
      <c r="I77">
        <f t="shared" si="8"/>
        <v>34.324603085508556</v>
      </c>
      <c r="J77">
        <f t="shared" si="9"/>
        <v>28.3234474326783</v>
      </c>
      <c r="K77">
        <f t="shared" si="9"/>
        <v>19.389706096432008</v>
      </c>
      <c r="L77">
        <f t="shared" si="10"/>
        <v>-3.8190868613701316</v>
      </c>
      <c r="M77">
        <f t="shared" si="11"/>
        <v>-34.78847593816829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3.2245081639659761</v>
      </c>
      <c r="C78" s="9">
        <f t="shared" si="4"/>
        <v>0.3540000000000002</v>
      </c>
      <c r="D78" s="9">
        <f t="shared" si="17"/>
        <v>10.28229910081531</v>
      </c>
      <c r="E78" s="9">
        <f t="shared" si="17"/>
        <v>10.298066103375188</v>
      </c>
      <c r="F78" s="9">
        <f t="shared" si="6"/>
        <v>10.372988151575932</v>
      </c>
      <c r="G78" s="10">
        <f t="shared" si="18"/>
        <v>8.6666666666666607</v>
      </c>
      <c r="H78" s="5">
        <f t="shared" si="18"/>
        <v>7.5</v>
      </c>
      <c r="I78">
        <f t="shared" si="8"/>
        <v>34.188155467409509</v>
      </c>
      <c r="J78">
        <f t="shared" si="9"/>
        <v>28.300532911510079</v>
      </c>
      <c r="K78">
        <f t="shared" si="9"/>
        <v>19.180975240802997</v>
      </c>
      <c r="L78">
        <f t="shared" si="10"/>
        <v>-3.8008277028124908</v>
      </c>
      <c r="M78">
        <f t="shared" si="11"/>
        <v>-34.750049797018271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3.3942429465363864</v>
      </c>
      <c r="C79" s="9">
        <f t="shared" si="4"/>
        <v>0.36000000000000021</v>
      </c>
      <c r="D79" s="9">
        <f t="shared" si="17"/>
        <v>10.45203388338572</v>
      </c>
      <c r="E79" s="9">
        <f t="shared" si="17"/>
        <v>10.412526453923659</v>
      </c>
      <c r="F79" s="9">
        <f t="shared" si="6"/>
        <v>10.491177583445658</v>
      </c>
      <c r="G79" s="10">
        <f t="shared" si="18"/>
        <v>8.6666666666666607</v>
      </c>
      <c r="H79" s="5">
        <f t="shared" si="18"/>
        <v>7.5</v>
      </c>
      <c r="I79">
        <f t="shared" si="8"/>
        <v>34.052675418733642</v>
      </c>
      <c r="J79">
        <f t="shared" si="9"/>
        <v>28.277727945293204</v>
      </c>
      <c r="K79">
        <f t="shared" si="9"/>
        <v>18.972474942020888</v>
      </c>
      <c r="L79">
        <f t="shared" si="10"/>
        <v>-3.782715245602589</v>
      </c>
      <c r="M79">
        <f t="shared" si="11"/>
        <v>-34.71195037383621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3.5638412253337242</v>
      </c>
      <c r="C80" s="9">
        <f t="shared" si="4"/>
        <v>0.36600000000000021</v>
      </c>
      <c r="D80" s="9">
        <f t="shared" si="17"/>
        <v>10.621632162183058</v>
      </c>
      <c r="E80" s="9">
        <f t="shared" si="17"/>
        <v>10.525736488469056</v>
      </c>
      <c r="F80" s="9">
        <f t="shared" si="6"/>
        <v>10.608234337610956</v>
      </c>
      <c r="G80" s="10">
        <f t="shared" si="18"/>
        <v>8.6666666666666607</v>
      </c>
      <c r="H80" s="5">
        <f t="shared" si="18"/>
        <v>7.5</v>
      </c>
      <c r="I80">
        <f t="shared" si="8"/>
        <v>33.918168243318171</v>
      </c>
      <c r="J80">
        <f t="shared" si="9"/>
        <v>28.255031653819589</v>
      </c>
      <c r="K80">
        <f t="shared" si="9"/>
        <v>18.764203239777871</v>
      </c>
      <c r="L80">
        <f t="shared" si="10"/>
        <v>-3.7647495262006361</v>
      </c>
      <c r="M80">
        <f t="shared" si="11"/>
        <v>-34.67417505278344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3.7333036497651699</v>
      </c>
      <c r="C81" s="9">
        <f t="shared" si="4"/>
        <v>0.37200000000000022</v>
      </c>
      <c r="D81" s="9">
        <f t="shared" si="17"/>
        <v>10.791094586614504</v>
      </c>
      <c r="E81" s="9">
        <f t="shared" si="17"/>
        <v>10.637697572756773</v>
      </c>
      <c r="F81" s="9">
        <f t="shared" si="6"/>
        <v>10.724161360782203</v>
      </c>
      <c r="G81" s="10">
        <f t="shared" si="18"/>
        <v>8.6666666666666607</v>
      </c>
      <c r="H81" s="5">
        <f t="shared" si="18"/>
        <v>7.5</v>
      </c>
      <c r="I81">
        <f t="shared" si="8"/>
        <v>33.784639310587281</v>
      </c>
      <c r="J81">
        <f t="shared" si="9"/>
        <v>28.232443156662384</v>
      </c>
      <c r="K81">
        <f t="shared" si="9"/>
        <v>18.556158189461168</v>
      </c>
      <c r="L81">
        <f t="shared" si="10"/>
        <v>-3.7469305907747974</v>
      </c>
      <c r="M81">
        <f t="shared" si="11"/>
        <v>-34.636721216918161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3.9026308639545109</v>
      </c>
      <c r="C82" s="9">
        <f t="shared" si="4"/>
        <v>0.37800000000000022</v>
      </c>
      <c r="D82" s="9">
        <f t="shared" si="17"/>
        <v>10.960421800803845</v>
      </c>
      <c r="E82" s="9">
        <f t="shared" si="17"/>
        <v>10.748411060911636</v>
      </c>
      <c r="F82" s="9">
        <f t="shared" si="6"/>
        <v>10.838961578227323</v>
      </c>
      <c r="G82" s="10">
        <f t="shared" si="18"/>
        <v>8.6666666666666607</v>
      </c>
      <c r="H82" s="5">
        <f t="shared" si="18"/>
        <v>7.5</v>
      </c>
      <c r="I82">
        <f t="shared" si="8"/>
        <v>33.652094054616292</v>
      </c>
      <c r="J82">
        <f t="shared" si="9"/>
        <v>28.209961573117734</v>
      </c>
      <c r="K82">
        <f t="shared" si="9"/>
        <v>18.34833786215966</v>
      </c>
      <c r="L82">
        <f t="shared" si="10"/>
        <v>-3.7292584950502157</v>
      </c>
      <c r="M82">
        <f t="shared" si="11"/>
        <v>-34.599586247792544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4.0718235067403059</v>
      </c>
      <c r="C83" s="9">
        <f t="shared" si="4"/>
        <v>0.38400000000000023</v>
      </c>
      <c r="D83" s="9">
        <f t="shared" si="17"/>
        <v>11.12961444358964</v>
      </c>
      <c r="E83" s="9">
        <f t="shared" si="17"/>
        <v>10.857878295532133</v>
      </c>
      <c r="F83" s="9">
        <f t="shared" si="6"/>
        <v>10.952637893963489</v>
      </c>
      <c r="G83" s="10">
        <f t="shared" si="18"/>
        <v>8.6666666666666607</v>
      </c>
      <c r="H83" s="5">
        <f t="shared" si="18"/>
        <v>7.5</v>
      </c>
      <c r="I83">
        <f t="shared" si="8"/>
        <v>33.520537973141252</v>
      </c>
      <c r="J83">
        <f t="shared" si="9"/>
        <v>28.187586022147432</v>
      </c>
      <c r="K83">
        <f t="shared" si="9"/>
        <v>18.140740344672906</v>
      </c>
      <c r="L83">
        <f t="shared" si="10"/>
        <v>-3.7117333041528089</v>
      </c>
      <c r="M83">
        <f t="shared" si="11"/>
        <v>-34.562767525051839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4.240882211673715</v>
      </c>
      <c r="C84" s="9">
        <f t="shared" si="4"/>
        <v>0.39000000000000024</v>
      </c>
      <c r="D84" s="9">
        <f t="shared" si="17"/>
        <v>11.298673148523049</v>
      </c>
      <c r="E84" s="9">
        <f t="shared" si="17"/>
        <v>10.966100607784719</v>
      </c>
      <c r="F84" s="9">
        <f t="shared" si="6"/>
        <v>11.065193190948094</v>
      </c>
      <c r="G84" s="10">
        <f t="shared" si="18"/>
        <v>8.6666666666666607</v>
      </c>
      <c r="H84" s="5">
        <f t="shared" si="18"/>
        <v>7.5</v>
      </c>
      <c r="I84">
        <f t="shared" si="8"/>
        <v>33.389976626512762</v>
      </c>
      <c r="J84">
        <f t="shared" si="9"/>
        <v>28.165315622322517</v>
      </c>
      <c r="K84">
        <f t="shared" si="9"/>
        <v>17.933363739522594</v>
      </c>
      <c r="L84">
        <f t="shared" si="10"/>
        <v>-3.6943550924477346</v>
      </c>
      <c r="M84">
        <f t="shared" si="11"/>
        <v>-34.526262426035601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4.4098076070159857</v>
      </c>
      <c r="C85" s="9">
        <f t="shared" ref="C85:C148" si="23">C84+_dt</f>
        <v>0.39600000000000024</v>
      </c>
      <c r="D85" s="9">
        <f t="shared" ref="D85:E100" si="24">D84+$C$7*(J84+J85)/2</f>
        <v>11.46759854386532</v>
      </c>
      <c r="E85" s="9">
        <f t="shared" si="24"/>
        <v>11.073079317498186</v>
      </c>
      <c r="F85" s="9">
        <f t="shared" ref="F85:F148" si="25">$O$1*D85^2+$O$2*D85+$O$3</f>
        <v>11.176630331269084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33.260415636592455</v>
      </c>
      <c r="J85">
        <f t="shared" ref="J85:K148" si="28">J84+L84*$C$7</f>
        <v>28.143149491767829</v>
      </c>
      <c r="K85">
        <f t="shared" si="28"/>
        <v>17.726206164966381</v>
      </c>
      <c r="L85">
        <f t="shared" ref="L85:L148" si="29">-$C$15*I85*J85</f>
        <v>-3.6771239433723535</v>
      </c>
      <c r="M85">
        <f t="shared" ref="M85:M148" si="30">-$C$6-$C$15*I85*K85</f>
        <v>-34.490068325381237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4.5786003157356125</v>
      </c>
      <c r="C86" s="9">
        <f t="shared" si="23"/>
        <v>0.40200000000000025</v>
      </c>
      <c r="D86" s="9">
        <f t="shared" si="24"/>
        <v>11.636391252584946</v>
      </c>
      <c r="E86" s="9">
        <f t="shared" si="24"/>
        <v>11.178815733258128</v>
      </c>
      <c r="F86" s="9">
        <f t="shared" si="25"/>
        <v>11.286952156334614</v>
      </c>
      <c r="G86" s="10">
        <f t="shared" si="26"/>
        <v>8.6666666666666607</v>
      </c>
      <c r="H86" s="5">
        <f t="shared" si="26"/>
        <v>7.5</v>
      </c>
      <c r="I86">
        <f t="shared" si="27"/>
        <v>33.131860685590873</v>
      </c>
      <c r="J86">
        <f t="shared" si="28"/>
        <v>28.121086748107594</v>
      </c>
      <c r="K86">
        <f t="shared" si="28"/>
        <v>17.519265755014093</v>
      </c>
      <c r="L86">
        <f t="shared" si="29"/>
        <v>-3.6600399492635716</v>
      </c>
      <c r="M86">
        <f t="shared" si="30"/>
        <v>-34.454182594630055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4.7472609555051717</v>
      </c>
      <c r="C87" s="9">
        <f t="shared" si="23"/>
        <v>0.40800000000000025</v>
      </c>
      <c r="D87" s="9">
        <f t="shared" si="24"/>
        <v>11.805051892354506</v>
      </c>
      <c r="E87" s="9">
        <f t="shared" si="24"/>
        <v>11.28331115250151</v>
      </c>
      <c r="F87" s="9">
        <f t="shared" si="25"/>
        <v>11.396161487062095</v>
      </c>
      <c r="G87" s="10">
        <f t="shared" si="26"/>
        <v>8.6666666666666607</v>
      </c>
      <c r="H87" s="5">
        <f t="shared" si="26"/>
        <v>7.5</v>
      </c>
      <c r="I87">
        <f t="shared" si="27"/>
        <v>33.004317514845305</v>
      </c>
      <c r="J87">
        <f t="shared" si="28"/>
        <v>28.099126508412013</v>
      </c>
      <c r="K87">
        <f t="shared" si="28"/>
        <v>17.312540659446313</v>
      </c>
      <c r="L87">
        <f t="shared" si="29"/>
        <v>-3.6431032111794091</v>
      </c>
      <c r="M87">
        <f t="shared" si="30"/>
        <v>-34.418602601836085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4.9157901386978429</v>
      </c>
      <c r="C88" s="9">
        <f t="shared" si="23"/>
        <v>0.41400000000000026</v>
      </c>
      <c r="D88" s="9">
        <f t="shared" si="24"/>
        <v>11.973581075547177</v>
      </c>
      <c r="E88" s="9">
        <f t="shared" si="24"/>
        <v>11.386566861611355</v>
      </c>
      <c r="F88" s="9">
        <f t="shared" si="25"/>
        <v>11.504261124066623</v>
      </c>
      <c r="G88" s="10">
        <f t="shared" si="26"/>
        <v>8.6666666666666607</v>
      </c>
      <c r="H88" s="5">
        <f t="shared" si="26"/>
        <v>7.5</v>
      </c>
      <c r="I88">
        <f t="shared" si="27"/>
        <v>32.877791923536257</v>
      </c>
      <c r="J88">
        <f t="shared" si="28"/>
        <v>28.077267889144938</v>
      </c>
      <c r="K88">
        <f t="shared" si="28"/>
        <v>17.106029043835296</v>
      </c>
      <c r="L88">
        <f t="shared" si="29"/>
        <v>-3.6263138387146756</v>
      </c>
      <c r="M88">
        <f t="shared" si="30"/>
        <v>-34.383325711177811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5.084188472383615</v>
      </c>
      <c r="C89" s="9">
        <f t="shared" si="23"/>
        <v>0.42000000000000026</v>
      </c>
      <c r="D89" s="9">
        <f t="shared" si="24"/>
        <v>12.141979409232949</v>
      </c>
      <c r="E89" s="9">
        <f t="shared" si="24"/>
        <v>11.488584136011566</v>
      </c>
      <c r="F89" s="9">
        <f t="shared" si="25"/>
        <v>11.611253847848836</v>
      </c>
      <c r="G89" s="10">
        <f t="shared" si="26"/>
        <v>8.6666666666666607</v>
      </c>
      <c r="H89" s="5">
        <f t="shared" si="26"/>
        <v>7.5</v>
      </c>
      <c r="I89">
        <f t="shared" si="27"/>
        <v>32.752289767341239</v>
      </c>
      <c r="J89">
        <f t="shared" si="28"/>
        <v>28.055510006112652</v>
      </c>
      <c r="K89">
        <f t="shared" si="28"/>
        <v>16.899729089568229</v>
      </c>
      <c r="L89">
        <f t="shared" si="29"/>
        <v>-3.6096719498106133</v>
      </c>
      <c r="M89">
        <f t="shared" si="30"/>
        <v>-34.348349282573082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5.2524565583251936</v>
      </c>
      <c r="C90" s="9">
        <f t="shared" si="23"/>
        <v>0.42600000000000027</v>
      </c>
      <c r="D90" s="9">
        <f t="shared" si="24"/>
        <v>12.310247495174528</v>
      </c>
      <c r="E90" s="9">
        <f t="shared" si="24"/>
        <v>11.589364240261888</v>
      </c>
      <c r="F90" s="9">
        <f t="shared" si="25"/>
        <v>11.717142418982201</v>
      </c>
      <c r="G90" s="10">
        <f t="shared" si="26"/>
        <v>8.6666666666666607</v>
      </c>
      <c r="H90" s="5">
        <f t="shared" si="26"/>
        <v>7.5</v>
      </c>
      <c r="I90">
        <f t="shared" si="27"/>
        <v>32.627816957024478</v>
      </c>
      <c r="J90">
        <f t="shared" si="28"/>
        <v>28.033851974413789</v>
      </c>
      <c r="K90">
        <f t="shared" si="28"/>
        <v>16.693638993872792</v>
      </c>
      <c r="L90">
        <f t="shared" si="29"/>
        <v>-3.5931776705583713</v>
      </c>
      <c r="M90">
        <f t="shared" si="30"/>
        <v>-34.313670671297409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5.4205949929736059</v>
      </c>
      <c r="C91" s="9">
        <f t="shared" si="23"/>
        <v>0.43200000000000027</v>
      </c>
      <c r="D91" s="9">
        <f t="shared" si="24"/>
        <v>12.47838592982294</v>
      </c>
      <c r="E91" s="9">
        <f t="shared" si="24"/>
        <v>11.688908428153042</v>
      </c>
      <c r="F91" s="9">
        <f t="shared" si="25"/>
        <v>11.821929578299754</v>
      </c>
      <c r="G91" s="10">
        <f t="shared" si="26"/>
        <v>8.6666666666666607</v>
      </c>
      <c r="H91" s="5">
        <f t="shared" si="26"/>
        <v>7.5</v>
      </c>
      <c r="I91">
        <f t="shared" si="27"/>
        <v>32.504379456961395</v>
      </c>
      <c r="J91">
        <f t="shared" si="28"/>
        <v>28.012292908390439</v>
      </c>
      <c r="K91">
        <f t="shared" si="28"/>
        <v>16.487756969845009</v>
      </c>
      <c r="L91">
        <f t="shared" si="29"/>
        <v>-3.5768311349962043</v>
      </c>
      <c r="M91">
        <f t="shared" si="30"/>
        <v>-34.279287227605991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5.5886043674635184</v>
      </c>
      <c r="C92" s="9">
        <f t="shared" si="23"/>
        <v>0.43800000000000028</v>
      </c>
      <c r="D92" s="9">
        <f t="shared" si="24"/>
        <v>12.646395304312852</v>
      </c>
      <c r="E92" s="9">
        <f t="shared" si="24"/>
        <v>11.787217942802014</v>
      </c>
      <c r="F92" s="9">
        <f t="shared" si="25"/>
        <v>11.925618047080324</v>
      </c>
      <c r="G92" s="10">
        <f t="shared" si="26"/>
        <v>8.6666666666666607</v>
      </c>
      <c r="H92" s="5">
        <f t="shared" si="26"/>
        <v>7.5</v>
      </c>
      <c r="I92">
        <f t="shared" si="27"/>
        <v>32.381983283596497</v>
      </c>
      <c r="J92">
        <f t="shared" si="28"/>
        <v>27.990831921580462</v>
      </c>
      <c r="K92">
        <f t="shared" si="28"/>
        <v>16.282081246479372</v>
      </c>
      <c r="L92">
        <f t="shared" si="29"/>
        <v>-3.5606324849002609</v>
      </c>
      <c r="M92">
        <f t="shared" si="30"/>
        <v>-34.245196296359538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5.7564852676082738</v>
      </c>
      <c r="C93" s="9">
        <f t="shared" si="23"/>
        <v>0.44400000000000028</v>
      </c>
      <c r="D93" s="9">
        <f t="shared" si="24"/>
        <v>12.814276204457608</v>
      </c>
      <c r="E93" s="9">
        <f t="shared" si="24"/>
        <v>11.884294016747557</v>
      </c>
      <c r="F93" s="9">
        <f t="shared" si="25"/>
        <v>12.028210527234258</v>
      </c>
      <c r="G93" s="10">
        <f t="shared" si="26"/>
        <v>8.6666666666666607</v>
      </c>
      <c r="H93" s="5">
        <f t="shared" si="26"/>
        <v>7.5</v>
      </c>
      <c r="I93">
        <f t="shared" si="27"/>
        <v>32.260634503833515</v>
      </c>
      <c r="J93">
        <f t="shared" si="28"/>
        <v>27.96946812667106</v>
      </c>
      <c r="K93">
        <f t="shared" si="28"/>
        <v>16.076610068701214</v>
      </c>
      <c r="L93">
        <f t="shared" si="29"/>
        <v>-3.5445818695688409</v>
      </c>
      <c r="M93">
        <f t="shared" si="30"/>
        <v>-34.21139521665436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5.9242382738946473</v>
      </c>
      <c r="C94" s="9">
        <f t="shared" si="23"/>
        <v>0.45000000000000029</v>
      </c>
      <c r="D94" s="9">
        <f t="shared" si="24"/>
        <v>12.982029210743981</v>
      </c>
      <c r="E94" s="9">
        <f t="shared" si="24"/>
        <v>11.980137872045864</v>
      </c>
      <c r="F94" s="9">
        <f t="shared" si="25"/>
        <v>12.129709701488659</v>
      </c>
      <c r="G94" s="10">
        <f t="shared" si="26"/>
        <v>8.6666666666666607</v>
      </c>
      <c r="H94" s="5">
        <f t="shared" si="26"/>
        <v>7.5</v>
      </c>
      <c r="I94">
        <f t="shared" si="27"/>
        <v>32.140339233356585</v>
      </c>
      <c r="J94">
        <f t="shared" si="28"/>
        <v>27.948200635453649</v>
      </c>
      <c r="K94">
        <f t="shared" si="28"/>
        <v>15.871341697401288</v>
      </c>
      <c r="L94">
        <f t="shared" si="29"/>
        <v>-3.5286794456000266</v>
      </c>
      <c r="M94">
        <f t="shared" si="30"/>
        <v>-34.177881321456866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6.0918639614773484</v>
      </c>
      <c r="C95" s="9">
        <f t="shared" si="23"/>
        <v>0.45600000000000029</v>
      </c>
      <c r="D95" s="9">
        <f t="shared" si="24"/>
        <v>13.149654898326682</v>
      </c>
      <c r="E95" s="9">
        <f t="shared" si="24"/>
        <v>12.074750720366486</v>
      </c>
      <c r="F95" s="9">
        <f t="shared" si="25"/>
        <v>12.230118233572171</v>
      </c>
      <c r="G95" s="10">
        <f t="shared" si="26"/>
        <v>8.6666666666666607</v>
      </c>
      <c r="H95" s="5">
        <f t="shared" si="26"/>
        <v>7.5</v>
      </c>
      <c r="I95">
        <f t="shared" si="27"/>
        <v>32.021103634881335</v>
      </c>
      <c r="J95">
        <f t="shared" si="28"/>
        <v>27.927028558780048</v>
      </c>
      <c r="K95">
        <f t="shared" si="28"/>
        <v>15.666274409472546</v>
      </c>
      <c r="L95">
        <f t="shared" si="29"/>
        <v>-3.5129253766625568</v>
      </c>
      <c r="M95">
        <f t="shared" si="30"/>
        <v>-34.144651937242813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6.2593629001732483</v>
      </c>
      <c r="C96" s="9">
        <f t="shared" si="23"/>
        <v>0.4620000000000003</v>
      </c>
      <c r="D96" s="9">
        <f t="shared" si="24"/>
        <v>13.317153837022582</v>
      </c>
      <c r="E96" s="9">
        <f t="shared" si="24"/>
        <v>12.168133763088452</v>
      </c>
      <c r="F96" s="9">
        <f t="shared" si="25"/>
        <v>12.329438768399312</v>
      </c>
      <c r="G96" s="10">
        <f t="shared" si="26"/>
        <v>8.6666666666666607</v>
      </c>
      <c r="H96" s="5">
        <f t="shared" si="26"/>
        <v>7.5</v>
      </c>
      <c r="I96">
        <f t="shared" si="27"/>
        <v>31.902933916334852</v>
      </c>
      <c r="J96">
        <f t="shared" si="28"/>
        <v>27.905951006520073</v>
      </c>
      <c r="K96">
        <f t="shared" si="28"/>
        <v>15.461406497849088</v>
      </c>
      <c r="L96">
        <f t="shared" si="29"/>
        <v>-3.4973198332598687</v>
      </c>
      <c r="M96">
        <f t="shared" si="30"/>
        <v>-34.111704383641559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6.4267356544553698</v>
      </c>
      <c r="C97" s="9">
        <f t="shared" si="23"/>
        <v>0.4680000000000003</v>
      </c>
      <c r="D97" s="9">
        <f t="shared" si="24"/>
        <v>13.484526591304704</v>
      </c>
      <c r="E97" s="9">
        <f t="shared" si="24"/>
        <v>12.260288191396642</v>
      </c>
      <c r="F97" s="9">
        <f t="shared" si="25"/>
        <v>12.427673932254386</v>
      </c>
      <c r="G97" s="10">
        <f t="shared" si="26"/>
        <v>8.6666666666666607</v>
      </c>
      <c r="H97" s="5">
        <f t="shared" si="26"/>
        <v>7.5</v>
      </c>
      <c r="I97">
        <f t="shared" si="27"/>
        <v>31.78583632896337</v>
      </c>
      <c r="J97">
        <f t="shared" si="28"/>
        <v>27.884967087520515</v>
      </c>
      <c r="K97">
        <f t="shared" si="28"/>
        <v>15.25673627154724</v>
      </c>
      <c r="L97">
        <f t="shared" si="29"/>
        <v>-3.4818629924871876</v>
      </c>
      <c r="M97">
        <f t="shared" si="30"/>
        <v>-34.079035973085695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6.593982783446628</v>
      </c>
      <c r="C98" s="9">
        <f t="shared" si="23"/>
        <v>0.47400000000000031</v>
      </c>
      <c r="D98" s="9">
        <f t="shared" si="24"/>
        <v>13.651773720295962</v>
      </c>
      <c r="E98" s="9">
        <f t="shared" si="24"/>
        <v>12.351215186378409</v>
      </c>
      <c r="F98" s="9">
        <f t="shared" si="25"/>
        <v>12.524826332975003</v>
      </c>
      <c r="G98" s="10">
        <f t="shared" si="26"/>
        <v>8.6666666666666607</v>
      </c>
      <c r="H98" s="5">
        <f t="shared" si="26"/>
        <v>7.5</v>
      </c>
      <c r="I98">
        <f t="shared" si="27"/>
        <v>31.669817165366808</v>
      </c>
      <c r="J98">
        <f t="shared" si="28"/>
        <v>27.864075909565592</v>
      </c>
      <c r="K98">
        <f t="shared" si="28"/>
        <v>15.052262055708725</v>
      </c>
      <c r="L98">
        <f t="shared" si="29"/>
        <v>-3.4665550377815819</v>
      </c>
      <c r="M98">
        <f t="shared" si="30"/>
        <v>-34.046644010466274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6.7611048409133412</v>
      </c>
      <c r="C99" s="9">
        <f t="shared" si="23"/>
        <v>0.48000000000000032</v>
      </c>
      <c r="D99" s="9">
        <f t="shared" si="24"/>
        <v>13.818895777762675</v>
      </c>
      <c r="E99" s="9">
        <f t="shared" si="24"/>
        <v>12.440915919120473</v>
      </c>
      <c r="F99" s="9">
        <f t="shared" si="25"/>
        <v>12.620898560135197</v>
      </c>
      <c r="G99" s="10">
        <f t="shared" si="26"/>
        <v>8.6666666666666607</v>
      </c>
      <c r="H99" s="5">
        <f t="shared" si="26"/>
        <v>7.5</v>
      </c>
      <c r="I99">
        <f t="shared" si="27"/>
        <v>31.554882757459215</v>
      </c>
      <c r="J99">
        <f t="shared" si="28"/>
        <v>27.843276579338902</v>
      </c>
      <c r="K99">
        <f t="shared" si="28"/>
        <v>14.847982191645928</v>
      </c>
      <c r="L99">
        <f t="shared" si="29"/>
        <v>-3.4513961586649158</v>
      </c>
      <c r="M99">
        <f t="shared" si="30"/>
        <v>-34.014525792794053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6.9281023752585194</v>
      </c>
      <c r="C100" s="9">
        <f t="shared" si="23"/>
        <v>0.48600000000000032</v>
      </c>
      <c r="D100" s="9">
        <f t="shared" si="24"/>
        <v>13.985893312107853</v>
      </c>
      <c r="E100" s="9">
        <f t="shared" si="24"/>
        <v>12.529391550806078</v>
      </c>
      <c r="F100" s="9">
        <f t="shared" si="25"/>
        <v>12.715893185228184</v>
      </c>
      <c r="G100" s="10">
        <f t="shared" si="26"/>
        <v>8.6666666666666607</v>
      </c>
      <c r="H100" s="5">
        <f t="shared" si="26"/>
        <v>7.5</v>
      </c>
      <c r="I100">
        <f t="shared" si="27"/>
        <v>31.441039474354188</v>
      </c>
      <c r="J100">
        <f t="shared" si="28"/>
        <v>27.822568202386911</v>
      </c>
      <c r="K100">
        <f t="shared" si="28"/>
        <v>14.643895036889162</v>
      </c>
      <c r="L100">
        <f t="shared" si="29"/>
        <v>-3.4363865504796007</v>
      </c>
      <c r="M100">
        <f t="shared" si="30"/>
        <v>-33.982678608867019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7.0949759295149315</v>
      </c>
      <c r="C101" s="9">
        <f t="shared" si="23"/>
        <v>0.49200000000000033</v>
      </c>
      <c r="D101" s="9">
        <f t="shared" ref="D101:E116" si="32">D100+$C$7*(J100+J101)/2</f>
        <v>14.152766866364265</v>
      </c>
      <c r="E101" s="9">
        <f t="shared" si="32"/>
        <v>12.616643232812454</v>
      </c>
      <c r="F101" s="9">
        <f t="shared" si="25"/>
        <v>12.809812761848775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31.32829372017461</v>
      </c>
      <c r="J101">
        <f t="shared" si="28"/>
        <v>27.801949883084035</v>
      </c>
      <c r="K101">
        <f t="shared" si="28"/>
        <v>14.43999896523596</v>
      </c>
      <c r="L101">
        <f t="shared" si="29"/>
        <v>-3.4215264141170971</v>
      </c>
      <c r="M101">
        <f t="shared" si="30"/>
        <v>-33.951099738944556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7.2617260413379823</v>
      </c>
      <c r="C102" s="9">
        <f t="shared" si="23"/>
        <v>0.49800000000000033</v>
      </c>
      <c r="D102" s="9">
        <f t="shared" si="32"/>
        <v>14.319516978187316</v>
      </c>
      <c r="E102" s="9">
        <f t="shared" si="32"/>
        <v>12.702672106808569</v>
      </c>
      <c r="F102" s="9">
        <f t="shared" si="25"/>
        <v>12.90265982587545</v>
      </c>
      <c r="G102" s="10">
        <f t="shared" si="33"/>
        <v>8.6666666666666607</v>
      </c>
      <c r="H102" s="5">
        <f t="shared" si="33"/>
        <v>7.5</v>
      </c>
      <c r="I102">
        <f t="shared" si="27"/>
        <v>31.216651931785869</v>
      </c>
      <c r="J102">
        <f t="shared" si="28"/>
        <v>27.781420724599332</v>
      </c>
      <c r="K102">
        <f t="shared" si="28"/>
        <v>14.236292366802292</v>
      </c>
      <c r="L102">
        <f t="shared" si="29"/>
        <v>-3.4068159557390931</v>
      </c>
      <c r="M102">
        <f t="shared" si="30"/>
        <v>-33.919786454428646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7.4283532429983756</v>
      </c>
      <c r="C103" s="9">
        <f t="shared" si="23"/>
        <v>0.50400000000000034</v>
      </c>
      <c r="D103" s="9">
        <f t="shared" si="32"/>
        <v>14.48614417984771</v>
      </c>
      <c r="E103" s="9">
        <f t="shared" si="32"/>
        <v>12.787479304853203</v>
      </c>
      <c r="F103" s="9">
        <f t="shared" si="25"/>
        <v>12.994436895652118</v>
      </c>
      <c r="G103" s="10">
        <f t="shared" si="33"/>
        <v>8.6666666666666607</v>
      </c>
      <c r="H103" s="5">
        <f t="shared" si="33"/>
        <v>7.5</v>
      </c>
      <c r="I103">
        <f t="shared" si="27"/>
        <v>31.106120576452025</v>
      </c>
      <c r="J103">
        <f t="shared" si="28"/>
        <v>27.760979828864897</v>
      </c>
      <c r="K103">
        <f t="shared" si="28"/>
        <v>14.03277364807572</v>
      </c>
      <c r="L103">
        <f t="shared" si="29"/>
        <v>-3.392255386491327</v>
      </c>
      <c r="M103">
        <f t="shared" si="30"/>
        <v>-33.888736017552333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7.5948580613746079</v>
      </c>
      <c r="C104" s="9">
        <f t="shared" si="23"/>
        <v>0.51000000000000034</v>
      </c>
      <c r="D104" s="9">
        <f t="shared" si="32"/>
        <v>14.652648998223942</v>
      </c>
      <c r="E104" s="9">
        <f t="shared" si="32"/>
        <v>12.871065949493342</v>
      </c>
      <c r="F104" s="9">
        <f t="shared" si="25"/>
        <v>13.085146472169587</v>
      </c>
      <c r="G104" s="10">
        <f t="shared" si="33"/>
        <v>8.6666666666666607</v>
      </c>
      <c r="H104" s="5">
        <f t="shared" si="33"/>
        <v>7.5</v>
      </c>
      <c r="I104">
        <f t="shared" si="27"/>
        <v>30.996706149414326</v>
      </c>
      <c r="J104">
        <f t="shared" si="28"/>
        <v>27.740626296545951</v>
      </c>
      <c r="K104">
        <f t="shared" si="28"/>
        <v>13.829441231970407</v>
      </c>
      <c r="L104">
        <f t="shared" si="29"/>
        <v>-3.3778449222099924</v>
      </c>
      <c r="M104">
        <f t="shared" si="30"/>
        <v>-33.857945681076032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7.7612410179452835</v>
      </c>
      <c r="C105" s="9">
        <f t="shared" si="23"/>
        <v>0.51600000000000035</v>
      </c>
      <c r="D105" s="9">
        <f t="shared" si="32"/>
        <v>14.819031954794617</v>
      </c>
      <c r="E105" s="9">
        <f t="shared" si="32"/>
        <v>12.953433153862905</v>
      </c>
      <c r="F105" s="9">
        <f t="shared" si="25"/>
        <v>13.174791039246735</v>
      </c>
      <c r="G105" s="10">
        <f t="shared" si="33"/>
        <v>8.6666666666666607</v>
      </c>
      <c r="H105" s="5">
        <f t="shared" si="33"/>
        <v>7.5</v>
      </c>
      <c r="I105">
        <f t="shared" si="27"/>
        <v>30.888415171391639</v>
      </c>
      <c r="J105">
        <f t="shared" si="28"/>
        <v>27.72035922701269</v>
      </c>
      <c r="K105">
        <f t="shared" si="28"/>
        <v>13.626293557883951</v>
      </c>
      <c r="L105">
        <f t="shared" si="29"/>
        <v>-3.3635847831207144</v>
      </c>
      <c r="M105">
        <f t="shared" si="30"/>
        <v>-33.827412687991831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7.9275026287812631</v>
      </c>
      <c r="C106" s="9">
        <f t="shared" si="23"/>
        <v>0.52200000000000035</v>
      </c>
      <c r="D106" s="9">
        <f t="shared" si="32"/>
        <v>14.985293565630597</v>
      </c>
      <c r="E106" s="9">
        <f t="shared" si="32"/>
        <v>13.034582021781825</v>
      </c>
      <c r="F106" s="9">
        <f t="shared" si="25"/>
        <v>13.263373063711434</v>
      </c>
      <c r="G106" s="10">
        <f t="shared" si="33"/>
        <v>8.6666666666666607</v>
      </c>
      <c r="H106" s="5">
        <f t="shared" si="33"/>
        <v>7.5</v>
      </c>
      <c r="I106">
        <f t="shared" si="27"/>
        <v>30.78125418600246</v>
      </c>
      <c r="J106">
        <f t="shared" si="28"/>
        <v>27.700177718313967</v>
      </c>
      <c r="K106">
        <f t="shared" si="28"/>
        <v>13.423329081756</v>
      </c>
      <c r="L106">
        <f t="shared" si="29"/>
        <v>-3.3494751935300693</v>
      </c>
      <c r="M106">
        <f t="shared" si="30"/>
        <v>-33.797134271236331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8.0936434045376622</v>
      </c>
      <c r="C107" s="9">
        <f t="shared" si="23"/>
        <v>0.52800000000000036</v>
      </c>
      <c r="D107" s="9">
        <f t="shared" si="32"/>
        <v>15.151434341386997</v>
      </c>
      <c r="E107" s="9">
        <f t="shared" si="32"/>
        <v>13.114513647855478</v>
      </c>
      <c r="F107" s="9">
        <f t="shared" si="25"/>
        <v>13.350894995581218</v>
      </c>
      <c r="G107" s="10">
        <f t="shared" si="33"/>
        <v>8.6666666666666607</v>
      </c>
      <c r="H107" s="5">
        <f t="shared" si="33"/>
        <v>7.5</v>
      </c>
      <c r="I107">
        <f t="shared" si="27"/>
        <v>30.675229757108177</v>
      </c>
      <c r="J107">
        <f t="shared" si="28"/>
        <v>27.680080867152785</v>
      </c>
      <c r="K107">
        <f t="shared" si="28"/>
        <v>13.220546276128582</v>
      </c>
      <c r="L107">
        <f t="shared" si="29"/>
        <v>-3.3355163815096294</v>
      </c>
      <c r="M107">
        <f t="shared" si="30"/>
        <v>-33.767107653412317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8.2596638504457118</v>
      </c>
      <c r="C108" s="9">
        <f t="shared" si="23"/>
        <v>0.53400000000000036</v>
      </c>
      <c r="D108" s="9">
        <f t="shared" si="32"/>
        <v>15.317454787295047</v>
      </c>
      <c r="E108" s="9">
        <f t="shared" si="32"/>
        <v>13.193229117574488</v>
      </c>
      <c r="F108" s="9">
        <f t="shared" si="25"/>
        <v>13.437359268243686</v>
      </c>
      <c r="G108" s="10">
        <f t="shared" si="33"/>
        <v>8.6666666666666607</v>
      </c>
      <c r="H108" s="5">
        <f t="shared" si="33"/>
        <v>7.5</v>
      </c>
      <c r="I108">
        <f t="shared" si="27"/>
        <v>30.570348466077547</v>
      </c>
      <c r="J108">
        <f t="shared" si="28"/>
        <v>27.660067768863726</v>
      </c>
      <c r="K108">
        <f t="shared" si="28"/>
        <v>13.017943630208109</v>
      </c>
      <c r="L108">
        <f t="shared" si="29"/>
        <v>-3.3217085785725549</v>
      </c>
      <c r="M108">
        <f t="shared" si="30"/>
        <v>-33.737330046519716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8.4255644663044791</v>
      </c>
      <c r="C109" s="9">
        <f t="shared" si="23"/>
        <v>0.54000000000000037</v>
      </c>
      <c r="D109" s="9">
        <f t="shared" si="32"/>
        <v>15.483355403153814</v>
      </c>
      <c r="E109" s="9">
        <f t="shared" si="32"/>
        <v>13.270729507414899</v>
      </c>
      <c r="F109" s="9">
        <f t="shared" si="25"/>
        <v>13.522768298636752</v>
      </c>
      <c r="G109" s="10">
        <f t="shared" si="33"/>
        <v>8.6666666666666607</v>
      </c>
      <c r="H109" s="5">
        <f t="shared" si="33"/>
        <v>7.5</v>
      </c>
      <c r="I109">
        <f t="shared" si="27"/>
        <v>30.466616908972238</v>
      </c>
      <c r="J109">
        <f t="shared" si="28"/>
        <v>27.64013751739229</v>
      </c>
      <c r="K109">
        <f t="shared" si="28"/>
        <v>12.815519649928991</v>
      </c>
      <c r="L109">
        <f t="shared" si="29"/>
        <v>-3.3080520193427314</v>
      </c>
      <c r="M109">
        <f t="shared" si="30"/>
        <v>-33.707798651696208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8.5913457464724843</v>
      </c>
      <c r="C110" s="9">
        <f t="shared" si="23"/>
        <v>0.54600000000000037</v>
      </c>
      <c r="D110" s="9">
        <f t="shared" si="32"/>
        <v>15.649136683321819</v>
      </c>
      <c r="E110" s="9">
        <f t="shared" si="32"/>
        <v>13.347015884938742</v>
      </c>
      <c r="F110" s="9">
        <f t="shared" si="25"/>
        <v>13.607124487428603</v>
      </c>
      <c r="G110" s="10">
        <f t="shared" si="33"/>
        <v>8.6666666666666607</v>
      </c>
      <c r="H110" s="5">
        <f t="shared" si="33"/>
        <v>7.5</v>
      </c>
      <c r="I110">
        <f t="shared" si="27"/>
        <v>30.364041693653576</v>
      </c>
      <c r="J110">
        <f t="shared" si="28"/>
        <v>27.620289205276233</v>
      </c>
      <c r="K110">
        <f t="shared" si="28"/>
        <v>12.613272858018814</v>
      </c>
      <c r="L110">
        <f t="shared" si="29"/>
        <v>-3.2945469412164852</v>
      </c>
      <c r="M110">
        <f t="shared" si="30"/>
        <v>-33.678510658967923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8.7570081798592021</v>
      </c>
      <c r="C111" s="9">
        <f t="shared" si="23"/>
        <v>0.55200000000000038</v>
      </c>
      <c r="D111" s="9">
        <f t="shared" si="32"/>
        <v>15.814799116708535</v>
      </c>
      <c r="E111" s="9">
        <f t="shared" si="32"/>
        <v>13.422089308894993</v>
      </c>
      <c r="F111" s="9">
        <f t="shared" si="25"/>
        <v>13.690430219197534</v>
      </c>
      <c r="G111" s="10">
        <f t="shared" si="33"/>
        <v>8.6666666666666607</v>
      </c>
      <c r="H111" s="5">
        <f t="shared" si="33"/>
        <v>7.5</v>
      </c>
      <c r="I111">
        <f t="shared" si="27"/>
        <v>30.262629436810741</v>
      </c>
      <c r="J111">
        <f t="shared" si="28"/>
        <v>27.600521923628936</v>
      </c>
      <c r="K111">
        <f t="shared" si="28"/>
        <v>12.411201794065006</v>
      </c>
      <c r="L111">
        <f t="shared" si="29"/>
        <v>-3.2811935840169233</v>
      </c>
      <c r="M111">
        <f t="shared" si="30"/>
        <v>-33.649463247010623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8.922552249916464</v>
      </c>
      <c r="C112" s="9">
        <f t="shared" si="23"/>
        <v>0.55800000000000038</v>
      </c>
      <c r="D112" s="9">
        <f t="shared" si="32"/>
        <v>15.980343186765797</v>
      </c>
      <c r="E112" s="9">
        <f t="shared" si="32"/>
        <v>13.495950829320936</v>
      </c>
      <c r="F112" s="9">
        <f t="shared" si="25"/>
        <v>13.772687862611573</v>
      </c>
      <c r="G112" s="10">
        <f t="shared" si="33"/>
        <v>8.6666666666666607</v>
      </c>
      <c r="H112" s="5">
        <f t="shared" si="33"/>
        <v>7.5</v>
      </c>
      <c r="I112">
        <f t="shared" si="27"/>
        <v>30.162386760910579</v>
      </c>
      <c r="J112">
        <f t="shared" si="28"/>
        <v>27.580834762124834</v>
      </c>
      <c r="K112">
        <f t="shared" si="28"/>
        <v>12.209305014582942</v>
      </c>
      <c r="L112">
        <f t="shared" si="29"/>
        <v>-3.2679921896409336</v>
      </c>
      <c r="M112">
        <f t="shared" si="30"/>
        <v>-33.620653582921761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9.0879784346298003</v>
      </c>
      <c r="C113" s="9">
        <f t="shared" si="23"/>
        <v>0.56400000000000039</v>
      </c>
      <c r="D113" s="9">
        <f t="shared" si="32"/>
        <v>16.145769371479133</v>
      </c>
      <c r="E113" s="9">
        <f t="shared" si="32"/>
        <v>13.56860148764394</v>
      </c>
      <c r="F113" s="9">
        <f t="shared" si="25"/>
        <v>13.853899770607914</v>
      </c>
      <c r="G113" s="10">
        <f t="shared" si="33"/>
        <v>8.6666666666666607</v>
      </c>
      <c r="H113" s="5">
        <f t="shared" si="33"/>
        <v>7.5</v>
      </c>
      <c r="I113">
        <f t="shared" si="27"/>
        <v>30.063320291069733</v>
      </c>
      <c r="J113">
        <f t="shared" si="28"/>
        <v>27.561226808986987</v>
      </c>
      <c r="K113">
        <f t="shared" si="28"/>
        <v>12.007581093085411</v>
      </c>
      <c r="L113">
        <f t="shared" si="29"/>
        <v>-3.2549430016989431</v>
      </c>
      <c r="M113">
        <f t="shared" si="30"/>
        <v>-33.592078822003913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9.2532872065096932</v>
      </c>
      <c r="C114" s="9">
        <f t="shared" si="23"/>
        <v>0.5700000000000004</v>
      </c>
      <c r="D114" s="9">
        <f t="shared" si="32"/>
        <v>16.311078143359026</v>
      </c>
      <c r="E114" s="9">
        <f t="shared" si="32"/>
        <v>13.640042316783656</v>
      </c>
      <c r="F114" s="9">
        <f t="shared" si="25"/>
        <v>13.93406828057226</v>
      </c>
      <c r="G114" s="10">
        <f t="shared" si="33"/>
        <v>8.6666666666666607</v>
      </c>
      <c r="H114" s="5">
        <f t="shared" si="33"/>
        <v>7.5</v>
      </c>
      <c r="I114">
        <f t="shared" si="27"/>
        <v>29.96543665184948</v>
      </c>
      <c r="J114">
        <f t="shared" si="28"/>
        <v>27.541697150976795</v>
      </c>
      <c r="K114">
        <f t="shared" si="28"/>
        <v>11.806028620153388</v>
      </c>
      <c r="L114">
        <f t="shared" si="29"/>
        <v>-3.2420462651474842</v>
      </c>
      <c r="M114">
        <f t="shared" si="30"/>
        <v>-33.563736107559919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9.4184790325827805</v>
      </c>
      <c r="C115" s="9">
        <f t="shared" si="23"/>
        <v>0.5760000000000004</v>
      </c>
      <c r="D115" s="9">
        <f t="shared" si="32"/>
        <v>16.476269969432114</v>
      </c>
      <c r="E115" s="9">
        <f t="shared" si="32"/>
        <v>13.710274341254641</v>
      </c>
      <c r="F115" s="9">
        <f t="shared" si="25"/>
        <v>14.013195714517952</v>
      </c>
      <c r="G115" s="10">
        <f t="shared" si="33"/>
        <v>8.6666666666666607</v>
      </c>
      <c r="H115" s="5">
        <f t="shared" si="33"/>
        <v>7.5</v>
      </c>
      <c r="I115">
        <f t="shared" si="27"/>
        <v>29.868742463974112</v>
      </c>
      <c r="J115">
        <f t="shared" si="28"/>
        <v>27.522244873385908</v>
      </c>
      <c r="K115">
        <f t="shared" si="28"/>
        <v>11.604646203508029</v>
      </c>
      <c r="L115">
        <f t="shared" si="29"/>
        <v>-3.2293022259146893</v>
      </c>
      <c r="M115">
        <f t="shared" si="30"/>
        <v>-33.535622570700227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9.5835543743830307</v>
      </c>
      <c r="C116" s="9">
        <f t="shared" si="23"/>
        <v>0.58200000000000041</v>
      </c>
      <c r="D116" s="9">
        <f t="shared" si="32"/>
        <v>16.641345311232364</v>
      </c>
      <c r="E116" s="9">
        <f t="shared" si="32"/>
        <v>13.779298577269417</v>
      </c>
      <c r="F116" s="9">
        <f t="shared" si="25"/>
        <v>14.091284379265016</v>
      </c>
      <c r="G116" s="10">
        <f t="shared" si="33"/>
        <v>8.6666666666666607</v>
      </c>
      <c r="H116" s="5">
        <f t="shared" si="33"/>
        <v>7.5</v>
      </c>
      <c r="I116">
        <f t="shared" si="27"/>
        <v>29.773244340973779</v>
      </c>
      <c r="J116">
        <f t="shared" si="28"/>
        <v>27.50286906003042</v>
      </c>
      <c r="K116">
        <f t="shared" si="28"/>
        <v>11.403432468083828</v>
      </c>
      <c r="L116">
        <f t="shared" si="29"/>
        <v>-3.2167111305188194</v>
      </c>
      <c r="M116">
        <f t="shared" si="30"/>
        <v>-33.507735330162838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9.7485136879428644</v>
      </c>
      <c r="C117" s="9">
        <f t="shared" si="23"/>
        <v>0.58800000000000041</v>
      </c>
      <c r="D117" s="9">
        <f t="shared" ref="D117:E132" si="34">D116+$C$7*(J116+J117)/2</f>
        <v>16.806304624792197</v>
      </c>
      <c r="E117" s="9">
        <f t="shared" si="34"/>
        <v>13.847116032841978</v>
      </c>
      <c r="F117" s="9">
        <f t="shared" si="25"/>
        <v>14.168336566619054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29.678948885752757</v>
      </c>
      <c r="J117">
        <f t="shared" si="28"/>
        <v>27.483568793247308</v>
      </c>
      <c r="K117">
        <f t="shared" si="28"/>
        <v>11.202386056102851</v>
      </c>
      <c r="L117">
        <f t="shared" si="29"/>
        <v>-3.2042732256799544</v>
      </c>
      <c r="M117">
        <f t="shared" si="30"/>
        <v>-33.480071492146259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9.9133574237842872</v>
      </c>
      <c r="C118" s="9">
        <f t="shared" si="23"/>
        <v>0.59400000000000042</v>
      </c>
      <c r="D118" s="9">
        <f t="shared" si="34"/>
        <v>16.97114836063362</v>
      </c>
      <c r="E118" s="9">
        <f t="shared" si="34"/>
        <v>13.913727707891736</v>
      </c>
      <c r="F118" s="9">
        <f t="shared" si="25"/>
        <v>14.244354553550039</v>
      </c>
      <c r="G118" s="10">
        <f t="shared" si="35"/>
        <v>8.6666666666666607</v>
      </c>
      <c r="H118" s="5">
        <f t="shared" si="35"/>
        <v>7.5</v>
      </c>
      <c r="I118">
        <f t="shared" si="27"/>
        <v>29.585862687084425</v>
      </c>
      <c r="J118">
        <f t="shared" si="28"/>
        <v>27.464343153893228</v>
      </c>
      <c r="K118">
        <f t="shared" si="28"/>
        <v>11.001505627149973</v>
      </c>
      <c r="L118">
        <f t="shared" si="29"/>
        <v>-3.191988757924995</v>
      </c>
      <c r="M118">
        <f t="shared" si="30"/>
        <v>-33.452628150155967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10.078086026910004</v>
      </c>
      <c r="C119" s="9">
        <f t="shared" si="23"/>
        <v>0.60000000000000042</v>
      </c>
      <c r="D119" s="9">
        <f t="shared" si="34"/>
        <v>17.135876963759337</v>
      </c>
      <c r="E119" s="9">
        <f t="shared" si="34"/>
        <v>13.979134594347933</v>
      </c>
      <c r="F119" s="9">
        <f t="shared" si="25"/>
        <v>14.319340602371012</v>
      </c>
      <c r="G119" s="10">
        <f t="shared" si="35"/>
        <v>8.6666666666666607</v>
      </c>
      <c r="H119" s="5">
        <f t="shared" si="35"/>
        <v>7.5</v>
      </c>
      <c r="I119">
        <f t="shared" si="27"/>
        <v>29.493992316034209</v>
      </c>
      <c r="J119">
        <f t="shared" si="28"/>
        <v>27.445191221345677</v>
      </c>
      <c r="K119">
        <f t="shared" si="28"/>
        <v>10.800789858249036</v>
      </c>
      <c r="L119">
        <f t="shared" si="29"/>
        <v>-3.1798579731861327</v>
      </c>
      <c r="M119">
        <f t="shared" si="30"/>
        <v>-33.425402384864753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10.242699936794562</v>
      </c>
      <c r="C120" s="9">
        <f t="shared" si="23"/>
        <v>0.60600000000000043</v>
      </c>
      <c r="D120" s="9">
        <f t="shared" si="34"/>
        <v>17.300490873643895</v>
      </c>
      <c r="E120" s="9">
        <f t="shared" si="34"/>
        <v>14.043337676254499</v>
      </c>
      <c r="F120" s="9">
        <f t="shared" si="25"/>
        <v>14.393296960916677</v>
      </c>
      <c r="G120" s="10">
        <f t="shared" si="35"/>
        <v>8.6666666666666607</v>
      </c>
      <c r="H120" s="5">
        <f t="shared" si="35"/>
        <v>7.5</v>
      </c>
      <c r="I120">
        <f t="shared" si="27"/>
        <v>29.403344322312162</v>
      </c>
      <c r="J120">
        <f t="shared" si="28"/>
        <v>27.426112073506559</v>
      </c>
      <c r="K120">
        <f t="shared" si="28"/>
        <v>10.600237443939848</v>
      </c>
      <c r="L120">
        <f t="shared" si="29"/>
        <v>-3.1678811163929761</v>
      </c>
      <c r="M120">
        <f t="shared" si="30"/>
        <v>-33.398391263987328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10.407199587375505</v>
      </c>
      <c r="C121" s="9">
        <f t="shared" si="23"/>
        <v>0.61200000000000043</v>
      </c>
      <c r="D121" s="9">
        <f t="shared" si="34"/>
        <v>17.464990524224838</v>
      </c>
      <c r="E121" s="9">
        <f t="shared" si="34"/>
        <v>14.106337929875385</v>
      </c>
      <c r="F121" s="9">
        <f t="shared" si="25"/>
        <v>14.46622586272189</v>
      </c>
      <c r="G121" s="10">
        <f t="shared" si="35"/>
        <v>8.6666666666666607</v>
      </c>
      <c r="H121" s="5">
        <f t="shared" si="35"/>
        <v>7.5</v>
      </c>
      <c r="I121">
        <f t="shared" si="27"/>
        <v>29.313925230556684</v>
      </c>
      <c r="J121">
        <f t="shared" si="28"/>
        <v>27.407104786808201</v>
      </c>
      <c r="K121">
        <f t="shared" si="28"/>
        <v>10.399847096355924</v>
      </c>
      <c r="L121">
        <f t="shared" si="29"/>
        <v>-3.156058431058518</v>
      </c>
      <c r="M121">
        <f t="shared" si="30"/>
        <v>-33.371591842169771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10.571585407044594</v>
      </c>
      <c r="C122" s="9">
        <f t="shared" si="23"/>
        <v>0.61800000000000044</v>
      </c>
      <c r="D122" s="9">
        <f t="shared" si="34"/>
        <v>17.629376343893927</v>
      </c>
      <c r="E122" s="9">
        <f t="shared" si="34"/>
        <v>14.168136323800361</v>
      </c>
      <c r="F122" s="9">
        <f t="shared" si="25"/>
        <v>14.538129527200123</v>
      </c>
      <c r="G122" s="10">
        <f t="shared" si="35"/>
        <v>8.6666666666666607</v>
      </c>
      <c r="H122" s="5">
        <f t="shared" si="35"/>
        <v>7.5</v>
      </c>
      <c r="I122">
        <f t="shared" si="27"/>
        <v>29.225741536551464</v>
      </c>
      <c r="J122">
        <f t="shared" si="28"/>
        <v>27.38816843622185</v>
      </c>
      <c r="K122">
        <f t="shared" si="28"/>
        <v>10.199617545302905</v>
      </c>
      <c r="L122">
        <f t="shared" si="29"/>
        <v>-3.1443901588591725</v>
      </c>
      <c r="M122">
        <f t="shared" si="30"/>
        <v>-33.345001160894057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10.735857818639065</v>
      </c>
      <c r="C123" s="9">
        <f t="shared" si="23"/>
        <v>0.62400000000000044</v>
      </c>
      <c r="D123" s="9">
        <f t="shared" si="34"/>
        <v>17.793648755488398</v>
      </c>
      <c r="E123" s="9">
        <f t="shared" si="34"/>
        <v>14.228733819051282</v>
      </c>
      <c r="F123" s="9">
        <f t="shared" si="25"/>
        <v>14.609010159821796</v>
      </c>
      <c r="G123" s="10">
        <f t="shared" si="35"/>
        <v>8.6666666666666607</v>
      </c>
      <c r="H123" s="5">
        <f t="shared" si="35"/>
        <v>7.5</v>
      </c>
      <c r="I123">
        <f t="shared" si="27"/>
        <v>29.138799703377483</v>
      </c>
      <c r="J123">
        <f t="shared" si="28"/>
        <v>27.369302095268694</v>
      </c>
      <c r="K123">
        <f t="shared" si="28"/>
        <v>9.9995475383375414</v>
      </c>
      <c r="L123">
        <f t="shared" si="29"/>
        <v>-3.1328765392091023</v>
      </c>
      <c r="M123">
        <f t="shared" si="30"/>
        <v>-33.318616248398214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10.900017239432973</v>
      </c>
      <c r="C124" s="9">
        <f t="shared" si="23"/>
        <v>0.63000000000000045</v>
      </c>
      <c r="D124" s="9">
        <f t="shared" si="34"/>
        <v>17.957808176282306</v>
      </c>
      <c r="E124" s="9">
        <f t="shared" si="34"/>
        <v>14.288131369188836</v>
      </c>
      <c r="F124" s="9">
        <f t="shared" si="25"/>
        <v>14.678869952292576</v>
      </c>
      <c r="G124" s="10">
        <f t="shared" si="35"/>
        <v>8.6666666666666607</v>
      </c>
      <c r="H124" s="5">
        <f t="shared" si="35"/>
        <v>7.5</v>
      </c>
      <c r="I124">
        <f t="shared" si="27"/>
        <v>29.053106157502413</v>
      </c>
      <c r="J124">
        <f t="shared" si="28"/>
        <v>27.350504836033441</v>
      </c>
      <c r="K124">
        <f t="shared" si="28"/>
        <v>9.7996358408471522</v>
      </c>
      <c r="L124">
        <f t="shared" si="29"/>
        <v>-3.1215178088290947</v>
      </c>
      <c r="M124">
        <f t="shared" si="30"/>
        <v>-33.292434119612416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11.064064081128613</v>
      </c>
      <c r="C125" s="9">
        <f t="shared" si="23"/>
        <v>0.63600000000000045</v>
      </c>
      <c r="D125" s="9">
        <f t="shared" si="34"/>
        <v>18.121855017977946</v>
      </c>
      <c r="E125" s="9">
        <f t="shared" si="34"/>
        <v>14.346329920419766</v>
      </c>
      <c r="F125" s="9">
        <f t="shared" si="25"/>
        <v>14.747711082731621</v>
      </c>
      <c r="G125" s="10">
        <f t="shared" si="35"/>
        <v>8.6666666666666607</v>
      </c>
      <c r="H125" s="5">
        <f t="shared" si="35"/>
        <v>7.5</v>
      </c>
      <c r="I125">
        <f t="shared" si="27"/>
        <v>28.968667284809797</v>
      </c>
      <c r="J125">
        <f t="shared" si="28"/>
        <v>27.331775729180467</v>
      </c>
      <c r="K125">
        <f t="shared" si="28"/>
        <v>9.5998812361294785</v>
      </c>
      <c r="L125">
        <f t="shared" si="29"/>
        <v>-3.1103142013102518</v>
      </c>
      <c r="M125">
        <f t="shared" si="30"/>
        <v>-33.266451776111531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11.227998749848073</v>
      </c>
      <c r="C126" s="9">
        <f t="shared" si="23"/>
        <v>0.64200000000000046</v>
      </c>
      <c r="D126" s="9">
        <f t="shared" si="34"/>
        <v>18.285789686697406</v>
      </c>
      <c r="E126" s="9">
        <f t="shared" si="34"/>
        <v>14.403330411704573</v>
      </c>
      <c r="F126" s="9">
        <f t="shared" si="25"/>
        <v>14.81553571584975</v>
      </c>
      <c r="G126" s="10">
        <f t="shared" si="35"/>
        <v>8.6666666666666607</v>
      </c>
      <c r="H126" s="5">
        <f t="shared" si="35"/>
        <v>7.5</v>
      </c>
      <c r="I126">
        <f t="shared" si="27"/>
        <v>28.885489426570523</v>
      </c>
      <c r="J126">
        <f t="shared" si="28"/>
        <v>27.313113843972605</v>
      </c>
      <c r="K126">
        <f t="shared" si="28"/>
        <v>9.4002825254728091</v>
      </c>
      <c r="L126">
        <f t="shared" si="29"/>
        <v>-3.0992659466727814</v>
      </c>
      <c r="M126">
        <f t="shared" si="30"/>
        <v>-33.240666206084384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11.391821646124868</v>
      </c>
      <c r="C127" s="9">
        <f t="shared" si="23"/>
        <v>0.64800000000000046</v>
      </c>
      <c r="D127" s="9">
        <f t="shared" si="34"/>
        <v>18.449612582974201</v>
      </c>
      <c r="E127" s="9">
        <f t="shared" si="34"/>
        <v>14.4591337748657</v>
      </c>
      <c r="F127" s="9">
        <f t="shared" si="25"/>
        <v>14.882346003127568</v>
      </c>
      <c r="G127" s="10">
        <f t="shared" si="35"/>
        <v>8.6666666666666607</v>
      </c>
      <c r="H127" s="5">
        <f t="shared" si="35"/>
        <v>7.5</v>
      </c>
      <c r="I127">
        <f t="shared" si="27"/>
        <v>28.803578875359456</v>
      </c>
      <c r="J127">
        <f t="shared" si="28"/>
        <v>27.294518248292569</v>
      </c>
      <c r="K127">
        <f t="shared" si="28"/>
        <v>9.2008385282363037</v>
      </c>
      <c r="L127">
        <f t="shared" si="29"/>
        <v>-3.0883732709202056</v>
      </c>
      <c r="M127">
        <f t="shared" si="30"/>
        <v>-33.215074384320204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11.555533164895746</v>
      </c>
      <c r="C128" s="9">
        <f t="shared" si="23"/>
        <v>0.65400000000000047</v>
      </c>
      <c r="D128" s="9">
        <f t="shared" si="34"/>
        <v>18.613324101745079</v>
      </c>
      <c r="E128" s="9">
        <f t="shared" si="34"/>
        <v>14.5137409346962</v>
      </c>
      <c r="F128" s="9">
        <f t="shared" si="25"/>
        <v>14.948144082993556</v>
      </c>
      <c r="G128" s="10">
        <f t="shared" si="35"/>
        <v>8.6666666666666607</v>
      </c>
      <c r="H128" s="5">
        <f t="shared" si="35"/>
        <v>7.5</v>
      </c>
      <c r="I128">
        <f t="shared" si="27"/>
        <v>28.722941870920071</v>
      </c>
      <c r="J128">
        <f t="shared" si="28"/>
        <v>27.275988008667049</v>
      </c>
      <c r="K128">
        <f t="shared" si="28"/>
        <v>9.0015480819303821</v>
      </c>
      <c r="L128">
        <f t="shared" si="29"/>
        <v>-3.0776363955892942</v>
      </c>
      <c r="M128">
        <f t="shared" si="30"/>
        <v>-33.189673272212652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11.719133695492626</v>
      </c>
      <c r="C129" s="9">
        <f t="shared" si="23"/>
        <v>0.66000000000000048</v>
      </c>
      <c r="D129" s="9">
        <f t="shared" si="34"/>
        <v>18.776924632341959</v>
      </c>
      <c r="E129" s="9">
        <f t="shared" si="34"/>
        <v>14.567152809068883</v>
      </c>
      <c r="F129" s="9">
        <f t="shared" si="25"/>
        <v>15.012932081002102</v>
      </c>
      <c r="G129" s="10">
        <f t="shared" si="35"/>
        <v>8.6666666666666607</v>
      </c>
      <c r="H129" s="5">
        <f t="shared" si="35"/>
        <v>7.5</v>
      </c>
      <c r="I129">
        <f t="shared" si="27"/>
        <v>28.643584595980236</v>
      </c>
      <c r="J129">
        <f t="shared" si="28"/>
        <v>27.257522190293514</v>
      </c>
      <c r="K129">
        <f t="shared" si="28"/>
        <v>8.8024100422971063</v>
      </c>
      <c r="L129">
        <f t="shared" si="29"/>
        <v>-3.0670555372960759</v>
      </c>
      <c r="M129">
        <f t="shared" si="30"/>
        <v>-33.164459817781669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11.882623621634718</v>
      </c>
      <c r="C130" s="9">
        <f t="shared" si="23"/>
        <v>0.66600000000000048</v>
      </c>
      <c r="D130" s="9">
        <f t="shared" si="34"/>
        <v>18.940414558484051</v>
      </c>
      <c r="E130" s="9">
        <f t="shared" si="34"/>
        <v>14.619370309045946</v>
      </c>
      <c r="F130" s="9">
        <f t="shared" si="25"/>
        <v>15.076712110011496</v>
      </c>
      <c r="G130" s="10">
        <f t="shared" si="35"/>
        <v>8.6666666666666607</v>
      </c>
      <c r="H130" s="5">
        <f t="shared" si="35"/>
        <v>7.5</v>
      </c>
      <c r="I130">
        <f t="shared" si="27"/>
        <v>28.565513172022577</v>
      </c>
      <c r="J130">
        <f t="shared" si="28"/>
        <v>27.239119857069738</v>
      </c>
      <c r="K130">
        <f t="shared" si="28"/>
        <v>8.6034232833904163</v>
      </c>
      <c r="L130">
        <f t="shared" si="29"/>
        <v>-3.0566309072783011</v>
      </c>
      <c r="M130">
        <f t="shared" si="30"/>
        <v>-33.139430955713628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12.046003321420805</v>
      </c>
      <c r="C131" s="9">
        <f t="shared" si="23"/>
        <v>0.67200000000000049</v>
      </c>
      <c r="D131" s="9">
        <f t="shared" si="34"/>
        <v>19.103794258270138</v>
      </c>
      <c r="E131" s="9">
        <f t="shared" si="34"/>
        <v>14.670394338989086</v>
      </c>
      <c r="F131" s="9">
        <f t="shared" si="25"/>
        <v>15.139486270361884</v>
      </c>
      <c r="G131" s="10">
        <f t="shared" si="35"/>
        <v>8.6666666666666607</v>
      </c>
      <c r="H131" s="5">
        <f t="shared" si="35"/>
        <v>7.5</v>
      </c>
      <c r="I131">
        <f t="shared" si="27"/>
        <v>28.488733655012702</v>
      </c>
      <c r="J131">
        <f t="shared" si="28"/>
        <v>27.22078007162607</v>
      </c>
      <c r="K131">
        <f t="shared" si="28"/>
        <v>8.4045866976561339</v>
      </c>
      <c r="L131">
        <f t="shared" si="29"/>
        <v>-3.0463627109347082</v>
      </c>
      <c r="M131">
        <f t="shared" si="30"/>
        <v>-33.114583607420037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12.209273167321765</v>
      </c>
      <c r="C132" s="9">
        <f t="shared" si="23"/>
        <v>0.67800000000000049</v>
      </c>
      <c r="D132" s="9">
        <f t="shared" si="34"/>
        <v>19.267064104171098</v>
      </c>
      <c r="E132" s="9">
        <f t="shared" si="34"/>
        <v>14.720225796670089</v>
      </c>
      <c r="F132" s="9">
        <f t="shared" si="25"/>
        <v>15.201256650053175</v>
      </c>
      <c r="G132" s="10">
        <f t="shared" si="35"/>
        <v>8.6666666666666607</v>
      </c>
      <c r="H132" s="5">
        <f t="shared" si="35"/>
        <v>7.5</v>
      </c>
      <c r="I132">
        <f t="shared" si="27"/>
        <v>28.413252031089186</v>
      </c>
      <c r="J132">
        <f t="shared" si="28"/>
        <v>27.202501895360463</v>
      </c>
      <c r="K132">
        <f t="shared" si="28"/>
        <v>8.2058991960116128</v>
      </c>
      <c r="L132">
        <f t="shared" si="29"/>
        <v>-3.0362511473615235</v>
      </c>
      <c r="M132">
        <f t="shared" si="30"/>
        <v>-33.089914681115147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12.372433526173275</v>
      </c>
      <c r="C133" s="9">
        <f t="shared" si="23"/>
        <v>0.6840000000000005</v>
      </c>
      <c r="D133" s="9">
        <f t="shared" ref="D133:E148" si="36">D132+$C$7*(J132+J133)/2</f>
        <v>19.430224463022608</v>
      </c>
      <c r="E133" s="9">
        <f t="shared" si="36"/>
        <v>14.768865573381898</v>
      </c>
      <c r="F133" s="9">
        <f t="shared" si="25"/>
        <v>15.26202532492292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28.339074212218989</v>
      </c>
      <c r="J133">
        <f t="shared" si="28"/>
        <v>27.184284388476293</v>
      </c>
      <c r="K133">
        <f t="shared" si="28"/>
        <v>8.0073597079249215</v>
      </c>
      <c r="L133">
        <f t="shared" si="29"/>
        <v>-3.0262964088865805</v>
      </c>
      <c r="M133">
        <f t="shared" si="30"/>
        <v>-33.065421071912738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12.535484759168771</v>
      </c>
      <c r="C134" s="9">
        <f t="shared" si="23"/>
        <v>0.6900000000000005</v>
      </c>
      <c r="D134" s="9">
        <f t="shared" si="36"/>
        <v>19.593275696018104</v>
      </c>
      <c r="E134" s="9">
        <f t="shared" si="36"/>
        <v>14.816314554050154</v>
      </c>
      <c r="F134" s="9">
        <f t="shared" si="25"/>
        <v>15.321794358824151</v>
      </c>
      <c r="G134" s="10">
        <f t="shared" si="37"/>
        <v>8.6666666666666607</v>
      </c>
      <c r="H134" s="5">
        <f t="shared" si="37"/>
        <v>7.5</v>
      </c>
      <c r="I134">
        <f t="shared" si="27"/>
        <v>28.266206031822524</v>
      </c>
      <c r="J134">
        <f t="shared" si="28"/>
        <v>27.166126610022975</v>
      </c>
      <c r="K134">
        <f t="shared" si="28"/>
        <v>7.8089671814934452</v>
      </c>
      <c r="L134">
        <f t="shared" si="29"/>
        <v>-3.0164986806015275</v>
      </c>
      <c r="M134">
        <f t="shared" si="30"/>
        <v>-33.041099661942411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12.698427221852658</v>
      </c>
      <c r="C135" s="9">
        <f t="shared" si="23"/>
        <v>0.69600000000000051</v>
      </c>
      <c r="D135" s="9">
        <f t="shared" si="36"/>
        <v>19.756218158701991</v>
      </c>
      <c r="E135" s="9">
        <f t="shared" si="36"/>
        <v>14.8625736173452</v>
      </c>
      <c r="F135" s="9">
        <f t="shared" si="25"/>
        <v>15.380565803803158</v>
      </c>
      <c r="G135" s="10">
        <f t="shared" si="37"/>
        <v>8.6666666666666607</v>
      </c>
      <c r="H135" s="5">
        <f t="shared" si="37"/>
        <v>7.5</v>
      </c>
      <c r="I135">
        <f t="shared" si="27"/>
        <v>28.194653240372382</v>
      </c>
      <c r="J135">
        <f t="shared" si="28"/>
        <v>27.148027617939366</v>
      </c>
      <c r="K135">
        <f t="shared" si="28"/>
        <v>7.6107205835217906</v>
      </c>
      <c r="L135">
        <f t="shared" si="29"/>
        <v>-3.0068581398925343</v>
      </c>
      <c r="M135">
        <f t="shared" si="30"/>
        <v>-33.016947320485563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12.861261264113775</v>
      </c>
      <c r="C136" s="9">
        <f t="shared" si="23"/>
        <v>0.70200000000000051</v>
      </c>
      <c r="D136" s="9">
        <f t="shared" si="36"/>
        <v>19.919052200963108</v>
      </c>
      <c r="E136" s="9">
        <f t="shared" si="36"/>
        <v>14.907643635794562</v>
      </c>
      <c r="F136" s="9">
        <f t="shared" si="25"/>
        <v>15.438341700277219</v>
      </c>
      <c r="G136" s="10">
        <f t="shared" si="37"/>
        <v>8.6666666666666607</v>
      </c>
      <c r="H136" s="5">
        <f t="shared" si="37"/>
        <v>7.5</v>
      </c>
      <c r="I136">
        <f t="shared" si="27"/>
        <v>28.124421500970293</v>
      </c>
      <c r="J136">
        <f t="shared" si="28"/>
        <v>27.129986469100011</v>
      </c>
      <c r="K136">
        <f t="shared" si="28"/>
        <v>7.4126188995988773</v>
      </c>
      <c r="L136">
        <f t="shared" si="29"/>
        <v>-2.9973749559700003</v>
      </c>
      <c r="M136">
        <f t="shared" si="30"/>
        <v>-32.992960904131429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13.023987230179166</v>
      </c>
      <c r="C137" s="9">
        <f t="shared" si="23"/>
        <v>0.70800000000000052</v>
      </c>
      <c r="D137" s="9">
        <f t="shared" si="36"/>
        <v>20.081778167028499</v>
      </c>
      <c r="E137" s="9">
        <f t="shared" si="36"/>
        <v>14.951525475895881</v>
      </c>
      <c r="F137" s="9">
        <f t="shared" si="25"/>
        <v>15.495124077212331</v>
      </c>
      <c r="G137" s="10">
        <f t="shared" si="37"/>
        <v>8.6666666666666607</v>
      </c>
      <c r="H137" s="5">
        <f t="shared" si="37"/>
        <v>7.5</v>
      </c>
      <c r="I137">
        <f t="shared" si="27"/>
        <v>28.055516384906745</v>
      </c>
      <c r="J137">
        <f t="shared" si="28"/>
        <v>27.112002219364189</v>
      </c>
      <c r="K137">
        <f t="shared" si="28"/>
        <v>7.2146611341740892</v>
      </c>
      <c r="L137">
        <f t="shared" si="29"/>
        <v>-2.9880492893977335</v>
      </c>
      <c r="M137">
        <f t="shared" si="30"/>
        <v>-32.969137256953204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13.186605458608142</v>
      </c>
      <c r="C138" s="9">
        <f t="shared" si="23"/>
        <v>0.71400000000000052</v>
      </c>
      <c r="D138" s="9">
        <f t="shared" si="36"/>
        <v>20.244396395457475</v>
      </c>
      <c r="E138" s="9">
        <f t="shared" si="36"/>
        <v>14.994219998230301</v>
      </c>
      <c r="F138" s="9">
        <f t="shared" si="25"/>
        <v>15.550914952300824</v>
      </c>
      <c r="G138" s="10">
        <f t="shared" si="37"/>
        <v>8.6666666666666607</v>
      </c>
      <c r="H138" s="5">
        <f t="shared" si="37"/>
        <v>7.5</v>
      </c>
      <c r="I138">
        <f t="shared" si="27"/>
        <v>27.987943367208015</v>
      </c>
      <c r="J138">
        <f t="shared" si="28"/>
        <v>27.094073923627803</v>
      </c>
      <c r="K138">
        <f t="shared" si="28"/>
        <v>7.0168463106323697</v>
      </c>
      <c r="L138">
        <f t="shared" si="29"/>
        <v>-2.9788812916220935</v>
      </c>
      <c r="M138">
        <f t="shared" si="30"/>
        <v>-32.945473210704648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13.349116282286658</v>
      </c>
      <c r="C139" s="9">
        <f t="shared" si="23"/>
        <v>0.72000000000000053</v>
      </c>
      <c r="D139" s="9">
        <f t="shared" si="36"/>
        <v>20.406907219135991</v>
      </c>
      <c r="E139" s="9">
        <f t="shared" si="36"/>
        <v>15.035728057576303</v>
      </c>
      <c r="F139" s="9">
        <f t="shared" si="25"/>
        <v>15.605716332138943</v>
      </c>
      <c r="G139" s="10">
        <f t="shared" si="37"/>
        <v>8.6666666666666607</v>
      </c>
      <c r="H139" s="5">
        <f t="shared" si="37"/>
        <v>7.5</v>
      </c>
      <c r="I139">
        <f t="shared" si="27"/>
        <v>27.921707822175474</v>
      </c>
      <c r="J139">
        <f t="shared" si="28"/>
        <v>27.07620063587807</v>
      </c>
      <c r="K139">
        <f t="shared" si="28"/>
        <v>6.819173471368142</v>
      </c>
      <c r="L139">
        <f t="shared" si="29"/>
        <v>-2.9698711045016264</v>
      </c>
      <c r="M139">
        <f t="shared" si="30"/>
        <v>-32.921965585037242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13.511520028422044</v>
      </c>
      <c r="C140" s="9">
        <f t="shared" si="23"/>
        <v>0.72600000000000053</v>
      </c>
      <c r="D140" s="9">
        <f t="shared" si="36"/>
        <v>20.569310965271377</v>
      </c>
      <c r="E140" s="9">
        <f t="shared" si="36"/>
        <v>15.076050503023982</v>
      </c>
      <c r="F140" s="9">
        <f t="shared" si="25"/>
        <v>15.659530212404389</v>
      </c>
      <c r="G140" s="10">
        <f t="shared" si="37"/>
        <v>8.6666666666666607</v>
      </c>
      <c r="H140" s="5">
        <f t="shared" si="37"/>
        <v>7.5</v>
      </c>
      <c r="I140">
        <f t="shared" si="27"/>
        <v>27.856815018922184</v>
      </c>
      <c r="J140">
        <f t="shared" si="28"/>
        <v>27.058381409251062</v>
      </c>
      <c r="K140">
        <f t="shared" si="28"/>
        <v>6.6216416778579186</v>
      </c>
      <c r="L140">
        <f t="shared" si="29"/>
        <v>-2.9610188598377136</v>
      </c>
      <c r="M140">
        <f t="shared" si="30"/>
        <v>-32.898611187737984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13.673817018538074</v>
      </c>
      <c r="C141" s="9">
        <f t="shared" si="23"/>
        <v>0.73200000000000054</v>
      </c>
      <c r="D141" s="9">
        <f t="shared" si="36"/>
        <v>20.731607955387407</v>
      </c>
      <c r="E141" s="9">
        <f t="shared" si="36"/>
        <v>15.115188178089751</v>
      </c>
      <c r="F141" s="9">
        <f t="shared" si="25"/>
        <v>15.71235857803376</v>
      </c>
      <c r="G141" s="10">
        <f t="shared" si="37"/>
        <v>8.6666666666666607</v>
      </c>
      <c r="H141" s="5">
        <f t="shared" si="37"/>
        <v>7.5</v>
      </c>
      <c r="I141">
        <f t="shared" si="27"/>
        <v>27.793270116911938</v>
      </c>
      <c r="J141">
        <f t="shared" si="28"/>
        <v>27.040615296092035</v>
      </c>
      <c r="K141">
        <f t="shared" si="28"/>
        <v>6.424250010731491</v>
      </c>
      <c r="L141">
        <f t="shared" si="29"/>
        <v>-2.9523246789067712</v>
      </c>
      <c r="M141">
        <f t="shared" si="30"/>
        <v>-32.875406814988075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13.836007568470407</v>
      </c>
      <c r="C142" s="9">
        <f t="shared" si="23"/>
        <v>0.73800000000000054</v>
      </c>
      <c r="D142" s="9">
        <f t="shared" si="36"/>
        <v>20.89379850531974</v>
      </c>
      <c r="E142" s="9">
        <f t="shared" si="36"/>
        <v>15.153141920831469</v>
      </c>
      <c r="F142" s="9">
        <f t="shared" si="25"/>
        <v>15.764203403399923</v>
      </c>
      <c r="G142" s="10">
        <f t="shared" si="37"/>
        <v>8.6666666666666607</v>
      </c>
      <c r="H142" s="5">
        <f t="shared" si="37"/>
        <v>7.5</v>
      </c>
      <c r="I142">
        <f t="shared" si="27"/>
        <v>27.731078161506055</v>
      </c>
      <c r="J142">
        <f t="shared" si="28"/>
        <v>27.022901348018596</v>
      </c>
      <c r="K142">
        <f t="shared" si="28"/>
        <v>6.2269975698415623</v>
      </c>
      <c r="L142">
        <f t="shared" si="29"/>
        <v>-2.9437886719945716</v>
      </c>
      <c r="M142">
        <f t="shared" si="30"/>
        <v>-32.852349251642494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13.998091988362422</v>
      </c>
      <c r="C143" s="9">
        <f t="shared" si="23"/>
        <v>0.74400000000000055</v>
      </c>
      <c r="D143" s="9">
        <f t="shared" si="36"/>
        <v>21.055882925211755</v>
      </c>
      <c r="E143" s="9">
        <f t="shared" si="36"/>
        <v>15.18991256396399</v>
      </c>
      <c r="F143" s="9">
        <f t="shared" si="25"/>
        <v>15.815066652489307</v>
      </c>
      <c r="G143" s="10">
        <f t="shared" si="37"/>
        <v>8.6666666666666607</v>
      </c>
      <c r="H143" s="5">
        <f t="shared" si="37"/>
        <v>7.5</v>
      </c>
      <c r="I143">
        <f t="shared" si="27"/>
        <v>27.670244079523297</v>
      </c>
      <c r="J143">
        <f t="shared" si="28"/>
        <v>27.005238615986627</v>
      </c>
      <c r="K143">
        <f t="shared" si="28"/>
        <v>6.0298834743317071</v>
      </c>
      <c r="L143">
        <f t="shared" si="29"/>
        <v>-2.9354109379332272</v>
      </c>
      <c r="M143">
        <f t="shared" si="30"/>
        <v>-32.829435271530535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14.160070582661458</v>
      </c>
      <c r="C144" s="9">
        <f t="shared" si="23"/>
        <v>0.75000000000000056</v>
      </c>
      <c r="D144" s="9">
        <f t="shared" si="36"/>
        <v>21.217861519510791</v>
      </c>
      <c r="E144" s="9">
        <f t="shared" si="36"/>
        <v>15.225500934975093</v>
      </c>
      <c r="F144" s="9">
        <f t="shared" si="25"/>
        <v>15.864950279079109</v>
      </c>
      <c r="G144" s="10">
        <f t="shared" si="37"/>
        <v>8.6666666666666607</v>
      </c>
      <c r="H144" s="5">
        <f t="shared" si="37"/>
        <v>7.5</v>
      </c>
      <c r="I144">
        <f t="shared" si="27"/>
        <v>27.610772674818513</v>
      </c>
      <c r="J144">
        <f t="shared" si="28"/>
        <v>26.987626150359027</v>
      </c>
      <c r="K144">
        <f t="shared" si="28"/>
        <v>5.832906862702524</v>
      </c>
      <c r="L144">
        <f t="shared" si="29"/>
        <v>-2.927191563641439</v>
      </c>
      <c r="M144">
        <f t="shared" si="30"/>
        <v>-32.806661637777353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14.321943650115468</v>
      </c>
      <c r="C145" s="9">
        <f t="shared" si="23"/>
        <v>0.75600000000000056</v>
      </c>
      <c r="D145" s="9">
        <f t="shared" si="36"/>
        <v>21.379734586964801</v>
      </c>
      <c r="E145" s="9">
        <f t="shared" si="36"/>
        <v>15.259907856241828</v>
      </c>
      <c r="F145" s="9">
        <f t="shared" si="25"/>
        <v>15.913856226914371</v>
      </c>
      <c r="G145" s="10">
        <f t="shared" si="37"/>
        <v>8.6666666666666607</v>
      </c>
      <c r="H145" s="5">
        <f t="shared" si="37"/>
        <v>7.5</v>
      </c>
      <c r="I145">
        <f t="shared" si="27"/>
        <v>27.552668623885587</v>
      </c>
      <c r="J145">
        <f t="shared" si="28"/>
        <v>26.970063000977177</v>
      </c>
      <c r="K145">
        <f t="shared" si="28"/>
        <v>5.6360668928758599</v>
      </c>
      <c r="L145">
        <f t="shared" si="29"/>
        <v>-2.9191306236685772</v>
      </c>
      <c r="M145">
        <f t="shared" si="30"/>
        <v>-32.78402510314649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14.483711483770104</v>
      </c>
      <c r="C146" s="9">
        <f t="shared" si="23"/>
        <v>0.76200000000000057</v>
      </c>
      <c r="D146" s="9">
        <f t="shared" si="36"/>
        <v>21.541502420619437</v>
      </c>
      <c r="E146" s="9">
        <f t="shared" si="36"/>
        <v>15.293134145147226</v>
      </c>
      <c r="F146" s="9">
        <f t="shared" si="25"/>
        <v>15.961786429884981</v>
      </c>
      <c r="G146" s="10">
        <f t="shared" si="37"/>
        <v>8.6666666666666607</v>
      </c>
      <c r="H146" s="5">
        <f t="shared" si="37"/>
        <v>7.5</v>
      </c>
      <c r="I146">
        <f t="shared" si="27"/>
        <v>27.49593647149047</v>
      </c>
      <c r="J146">
        <f t="shared" si="28"/>
        <v>26.952548217235165</v>
      </c>
      <c r="K146">
        <f t="shared" si="28"/>
        <v>5.4393627422569812</v>
      </c>
      <c r="L146">
        <f t="shared" si="29"/>
        <v>-2.9112281797431976</v>
      </c>
      <c r="M146">
        <f t="shared" si="30"/>
        <v>-32.761522410403394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14.64537437096628</v>
      </c>
      <c r="C147" s="9">
        <f t="shared" si="23"/>
        <v>0.76800000000000057</v>
      </c>
      <c r="D147" s="9">
        <f t="shared" si="36"/>
        <v>21.703165307815613</v>
      </c>
      <c r="E147" s="9">
        <f t="shared" si="36"/>
        <v>15.325180614197381</v>
      </c>
      <c r="F147" s="9">
        <f t="shared" si="25"/>
        <v>16.008742812202502</v>
      </c>
      <c r="G147" s="10">
        <f t="shared" si="37"/>
        <v>8.6666666666666607</v>
      </c>
      <c r="H147" s="5">
        <f t="shared" si="37"/>
        <v>7.5</v>
      </c>
      <c r="I147">
        <f t="shared" si="27"/>
        <v>27.440580626340065</v>
      </c>
      <c r="J147">
        <f t="shared" si="28"/>
        <v>26.935080848156705</v>
      </c>
      <c r="K147">
        <f t="shared" si="28"/>
        <v>5.2427936077945612</v>
      </c>
      <c r="L147">
        <f t="shared" si="29"/>
        <v>-2.9034842803265879</v>
      </c>
      <c r="M147">
        <f t="shared" si="30"/>
        <v>-32.73915029269979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14.806932593338175</v>
      </c>
      <c r="C148" s="9">
        <f t="shared" si="23"/>
        <v>0.77400000000000058</v>
      </c>
      <c r="D148" s="9">
        <f t="shared" si="36"/>
        <v>21.864723530187508</v>
      </c>
      <c r="E148" s="9">
        <f t="shared" si="36"/>
        <v>15.356048071138879</v>
      </c>
      <c r="F148" s="9">
        <f t="shared" si="25"/>
        <v>16.054727288576924</v>
      </c>
      <c r="G148" s="10">
        <f t="shared" si="37"/>
        <v>8.6666666666666607</v>
      </c>
      <c r="H148" s="5">
        <f t="shared" si="37"/>
        <v>7.5</v>
      </c>
      <c r="I148">
        <f t="shared" si="27"/>
        <v>27.38660535679292</v>
      </c>
      <c r="J148">
        <f t="shared" si="28"/>
        <v>26.917659942474746</v>
      </c>
      <c r="K148">
        <f t="shared" si="28"/>
        <v>5.0463587060383626</v>
      </c>
      <c r="L148">
        <f t="shared" si="29"/>
        <v>-2.8958989601719578</v>
      </c>
      <c r="M148">
        <f t="shared" si="30"/>
        <v>-32.716905473978869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14.96838642681174</v>
      </c>
      <c r="C149" s="9">
        <f t="shared" ref="C149:C212" si="42">C148+_dt</f>
        <v>0.78000000000000058</v>
      </c>
      <c r="D149" s="9">
        <f t="shared" ref="D149:E164" si="43">D148+$C$7*(J148+J149)/2</f>
        <v>22.026177363661073</v>
      </c>
      <c r="E149" s="9">
        <f t="shared" si="43"/>
        <v>15.385737319076577</v>
      </c>
      <c r="F149" s="9">
        <f t="shared" ref="F149:F212" si="44">$O$1*D149^2+$O$2*D149+$O$3</f>
        <v>16.099741764393205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27.334014786617654</v>
      </c>
      <c r="J149">
        <f t="shared" ref="J149:K212" si="47">J148+L148*$C$7</f>
        <v>26.900284548713714</v>
      </c>
      <c r="K149">
        <f t="shared" si="47"/>
        <v>4.8500572731944898</v>
      </c>
      <c r="L149">
        <f t="shared" ref="L149:L212" si="48">-$C$15*I149*J149</f>
        <v>-2.8884722398898792</v>
      </c>
      <c r="M149">
        <f t="shared" ref="M149:M212" si="49">-$C$6-$C$15*I149*K149</f>
        <v>-32.69478466940113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15.129736141603704</v>
      </c>
      <c r="C150" s="9">
        <f t="shared" si="42"/>
        <v>0.78600000000000059</v>
      </c>
      <c r="D150" s="9">
        <f t="shared" si="43"/>
        <v>22.187527078453037</v>
      </c>
      <c r="E150" s="9">
        <f t="shared" si="43"/>
        <v>15.414249156591696</v>
      </c>
      <c r="F150" s="9">
        <f t="shared" si="44"/>
        <v>16.143788135887679</v>
      </c>
      <c r="G150" s="10">
        <f t="shared" si="45"/>
        <v>8.6666666666666607</v>
      </c>
      <c r="H150" s="5">
        <f t="shared" si="45"/>
        <v>7.5</v>
      </c>
      <c r="I150">
        <f t="shared" si="46"/>
        <v>27.282812890805076</v>
      </c>
      <c r="J150">
        <f t="shared" si="47"/>
        <v>26.882953715274375</v>
      </c>
      <c r="K150">
        <f t="shared" si="47"/>
        <v>4.6538885651780832</v>
      </c>
      <c r="L150">
        <f t="shared" si="48"/>
        <v>-2.8812041255205898</v>
      </c>
      <c r="M150">
        <f t="shared" si="49"/>
        <v>-32.672784585790716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15.290982002221092</v>
      </c>
      <c r="C151" s="9">
        <f t="shared" si="42"/>
        <v>0.79200000000000059</v>
      </c>
      <c r="D151" s="9">
        <f t="shared" si="43"/>
        <v>22.348772939070425</v>
      </c>
      <c r="E151" s="9">
        <f t="shared" si="43"/>
        <v>15.44158437786022</v>
      </c>
      <c r="F151" s="9">
        <f t="shared" si="44"/>
        <v>16.186868290324309</v>
      </c>
      <c r="G151" s="10">
        <f t="shared" si="45"/>
        <v>8.6666666666666607</v>
      </c>
      <c r="H151" s="5">
        <f t="shared" si="45"/>
        <v>7.5</v>
      </c>
      <c r="I151">
        <f t="shared" si="46"/>
        <v>27.233003491440108</v>
      </c>
      <c r="J151">
        <f t="shared" si="47"/>
        <v>26.865666490521253</v>
      </c>
      <c r="K151">
        <f t="shared" si="47"/>
        <v>4.4578518576633392</v>
      </c>
      <c r="L151">
        <f t="shared" si="48"/>
        <v>-2.8740946081137806</v>
      </c>
      <c r="M151">
        <f t="shared" si="49"/>
        <v>-32.650901922101973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15.452124267461272</v>
      </c>
      <c r="C152" s="9">
        <f t="shared" si="42"/>
        <v>0.7980000000000006</v>
      </c>
      <c r="D152" s="9">
        <f t="shared" si="43"/>
        <v>22.509915204310605</v>
      </c>
      <c r="E152" s="9">
        <f t="shared" si="43"/>
        <v>15.467743772771602</v>
      </c>
      <c r="F152" s="9">
        <f t="shared" si="44"/>
        <v>16.228984106170685</v>
      </c>
      <c r="G152" s="10">
        <f t="shared" si="45"/>
        <v>8.6666666666666607</v>
      </c>
      <c r="H152" s="5">
        <f t="shared" si="45"/>
        <v>7.5</v>
      </c>
      <c r="I152">
        <f t="shared" si="46"/>
        <v>27.184590253639485</v>
      </c>
      <c r="J152">
        <f t="shared" si="47"/>
        <v>26.848421922872571</v>
      </c>
      <c r="K152">
        <f t="shared" si="47"/>
        <v>4.261946446130727</v>
      </c>
      <c r="L152">
        <f t="shared" si="48"/>
        <v>-2.8671436633164751</v>
      </c>
      <c r="M152">
        <f t="shared" si="49"/>
        <v>-32.6291333699061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15.613163190412568</v>
      </c>
      <c r="C153" s="9">
        <f t="shared" si="42"/>
        <v>0.8040000000000006</v>
      </c>
      <c r="D153" s="9">
        <f t="shared" si="43"/>
        <v>22.670954127261901</v>
      </c>
      <c r="E153" s="9">
        <f t="shared" si="43"/>
        <v>15.492728127047728</v>
      </c>
      <c r="F153" s="9">
        <f t="shared" si="44"/>
        <v>16.270137453273882</v>
      </c>
      <c r="G153" s="10">
        <f t="shared" si="45"/>
        <v>8.6666666666666607</v>
      </c>
      <c r="H153" s="5">
        <f t="shared" si="45"/>
        <v>7.5</v>
      </c>
      <c r="I153">
        <f t="shared" si="46"/>
        <v>27.137576681561367</v>
      </c>
      <c r="J153">
        <f t="shared" si="47"/>
        <v>26.831219060892671</v>
      </c>
      <c r="K153">
        <f t="shared" si="47"/>
        <v>4.0661716459112904</v>
      </c>
      <c r="L153">
        <f t="shared" si="48"/>
        <v>-2.8603512509696252</v>
      </c>
      <c r="M153">
        <f t="shared" si="49"/>
        <v>-32.607475613897527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15.774099018455406</v>
      </c>
      <c r="C154" s="9">
        <f t="shared" si="42"/>
        <v>0.81000000000000061</v>
      </c>
      <c r="D154" s="9">
        <f t="shared" si="43"/>
        <v>22.831889955304739</v>
      </c>
      <c r="E154" s="9">
        <f t="shared" si="43"/>
        <v>15.516538222362145</v>
      </c>
      <c r="F154" s="9">
        <f t="shared" si="44"/>
        <v>16.310330193036034</v>
      </c>
      <c r="G154" s="10">
        <f t="shared" si="45"/>
        <v>8.6666666666666607</v>
      </c>
      <c r="H154" s="5">
        <f t="shared" si="45"/>
        <v>7.5</v>
      </c>
      <c r="I154">
        <f t="shared" si="46"/>
        <v>27.091966114492834</v>
      </c>
      <c r="J154">
        <f t="shared" si="47"/>
        <v>26.814056953386853</v>
      </c>
      <c r="K154">
        <f t="shared" si="47"/>
        <v>3.8705267922279054</v>
      </c>
      <c r="L154">
        <f t="shared" si="48"/>
        <v>-2.8537173147140256</v>
      </c>
      <c r="M154">
        <f t="shared" si="49"/>
        <v>-32.585925332419727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15.934931993264062</v>
      </c>
      <c r="C155" s="9">
        <f t="shared" si="42"/>
        <v>0.81600000000000061</v>
      </c>
      <c r="D155" s="9">
        <f t="shared" si="43"/>
        <v>22.992722930113395</v>
      </c>
      <c r="E155" s="9">
        <f t="shared" si="43"/>
        <v>15.539174836459528</v>
      </c>
      <c r="F155" s="9">
        <f t="shared" si="44"/>
        <v>16.349564178589713</v>
      </c>
      <c r="G155" s="10">
        <f t="shared" si="45"/>
        <v>8.6666666666666607</v>
      </c>
      <c r="H155" s="5">
        <f t="shared" si="45"/>
        <v>7.5</v>
      </c>
      <c r="I155">
        <f t="shared" si="46"/>
        <v>27.047761723021345</v>
      </c>
      <c r="J155">
        <f t="shared" si="47"/>
        <v>26.796934649498567</v>
      </c>
      <c r="K155">
        <f t="shared" si="47"/>
        <v>3.675011240233387</v>
      </c>
      <c r="L155">
        <f t="shared" si="48"/>
        <v>-2.8472417816061535</v>
      </c>
      <c r="M155">
        <f t="shared" si="49"/>
        <v>-32.564479198010083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16.095662350808983</v>
      </c>
      <c r="C156" s="9">
        <f t="shared" si="42"/>
        <v>0.82200000000000062</v>
      </c>
      <c r="D156" s="9">
        <f t="shared" si="43"/>
        <v>23.153453287658316</v>
      </c>
      <c r="E156" s="9">
        <f t="shared" si="43"/>
        <v>15.560638743275364</v>
      </c>
      <c r="F156" s="9">
        <f t="shared" si="44"/>
        <v>16.387841254972994</v>
      </c>
      <c r="G156" s="10">
        <f t="shared" si="45"/>
        <v>8.6666666666666607</v>
      </c>
      <c r="H156" s="5">
        <f t="shared" si="45"/>
        <v>7.5</v>
      </c>
      <c r="I156">
        <f t="shared" si="46"/>
        <v>27.004966505296117</v>
      </c>
      <c r="J156">
        <f t="shared" si="47"/>
        <v>26.779851198808931</v>
      </c>
      <c r="K156">
        <f t="shared" si="47"/>
        <v>3.4796243650453267</v>
      </c>
      <c r="L156">
        <f t="shared" si="48"/>
        <v>-2.840924561744544</v>
      </c>
      <c r="M156">
        <f t="shared" si="49"/>
        <v>-32.543133877963506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16.256290321359725</v>
      </c>
      <c r="C157" s="9">
        <f t="shared" si="42"/>
        <v>0.82800000000000062</v>
      </c>
      <c r="D157" s="9">
        <f t="shared" si="43"/>
        <v>23.314081258209058</v>
      </c>
      <c r="E157" s="9">
        <f t="shared" si="43"/>
        <v>15.580930713055832</v>
      </c>
      <c r="F157" s="9">
        <f t="shared" si="44"/>
        <v>16.425163259304309</v>
      </c>
      <c r="G157" s="10">
        <f t="shared" si="45"/>
        <v>8.6666666666666607</v>
      </c>
      <c r="H157" s="5">
        <f t="shared" si="45"/>
        <v>7.5</v>
      </c>
      <c r="I157">
        <f t="shared" si="46"/>
        <v>26.963583283385329</v>
      </c>
      <c r="J157">
        <f t="shared" si="47"/>
        <v>26.762805651438462</v>
      </c>
      <c r="K157">
        <f t="shared" si="47"/>
        <v>3.2843655617775456</v>
      </c>
      <c r="L157">
        <f t="shared" si="48"/>
        <v>-2.8347655479072782</v>
      </c>
      <c r="M157">
        <f t="shared" si="49"/>
        <v>-32.521886034914267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16.416816129488492</v>
      </c>
      <c r="C158" s="9">
        <f t="shared" si="42"/>
        <v>0.83400000000000063</v>
      </c>
      <c r="D158" s="9">
        <f t="shared" si="43"/>
        <v>23.474607066337825</v>
      </c>
      <c r="E158" s="9">
        <f t="shared" si="43"/>
        <v>15.600051512477869</v>
      </c>
      <c r="F158" s="9">
        <f t="shared" si="44"/>
        <v>16.461532020956927</v>
      </c>
      <c r="G158" s="10">
        <f t="shared" si="45"/>
        <v>8.6666666666666607</v>
      </c>
      <c r="H158" s="5">
        <f t="shared" si="45"/>
        <v>7.5</v>
      </c>
      <c r="I158">
        <f t="shared" si="46"/>
        <v>26.923614699735069</v>
      </c>
      <c r="J158">
        <f t="shared" si="47"/>
        <v>26.74579705815102</v>
      </c>
      <c r="K158">
        <f t="shared" si="47"/>
        <v>3.0892342455680599</v>
      </c>
      <c r="L158">
        <f t="shared" si="48"/>
        <v>-2.8287646152011838</v>
      </c>
      <c r="M158">
        <f t="shared" si="49"/>
        <v>-32.500732327435628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16.577239994074326</v>
      </c>
      <c r="C159" s="9">
        <f t="shared" si="42"/>
        <v>0.84000000000000064</v>
      </c>
      <c r="D159" s="9">
        <f t="shared" si="43"/>
        <v>23.635030930923659</v>
      </c>
      <c r="E159" s="9">
        <f t="shared" si="43"/>
        <v>15.618001904769383</v>
      </c>
      <c r="F159" s="9">
        <f t="shared" si="44"/>
        <v>16.496949361733172</v>
      </c>
      <c r="G159" s="10">
        <f t="shared" si="45"/>
        <v>8.6666666666666607</v>
      </c>
      <c r="H159" s="5">
        <f t="shared" si="45"/>
        <v>7.5</v>
      </c>
      <c r="I159">
        <f t="shared" si="46"/>
        <v>26.885063213735688</v>
      </c>
      <c r="J159">
        <f t="shared" si="47"/>
        <v>26.728824470459813</v>
      </c>
      <c r="K159">
        <f t="shared" si="47"/>
        <v>2.8942298516034461</v>
      </c>
      <c r="L159">
        <f t="shared" si="48"/>
        <v>-2.8229216207233017</v>
      </c>
      <c r="M159">
        <f t="shared" si="49"/>
        <v>-32.47966941065679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16.737562128307911</v>
      </c>
      <c r="C160" s="9">
        <f t="shared" si="42"/>
        <v>0.84600000000000064</v>
      </c>
      <c r="D160" s="9">
        <f t="shared" si="43"/>
        <v>23.795353065157244</v>
      </c>
      <c r="E160" s="9">
        <f t="shared" si="43"/>
        <v>15.634782649829612</v>
      </c>
      <c r="F160" s="9">
        <f t="shared" si="44"/>
        <v>16.531417096038254</v>
      </c>
      <c r="G160" s="10">
        <f t="shared" si="45"/>
        <v>8.6666666666666607</v>
      </c>
      <c r="H160" s="5">
        <f t="shared" si="45"/>
        <v>7.5</v>
      </c>
      <c r="I160">
        <f t="shared" si="46"/>
        <v>26.847931098401332</v>
      </c>
      <c r="J160">
        <f t="shared" si="47"/>
        <v>26.711886940735472</v>
      </c>
      <c r="K160">
        <f t="shared" si="47"/>
        <v>2.6993518351395056</v>
      </c>
      <c r="L160">
        <f t="shared" si="48"/>
        <v>-2.8172364032351984</v>
      </c>
      <c r="M160">
        <f t="shared" si="49"/>
        <v>-32.458693936896594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16.897782739697064</v>
      </c>
      <c r="C161" s="9">
        <f t="shared" si="42"/>
        <v>0.85200000000000065</v>
      </c>
      <c r="D161" s="9">
        <f t="shared" si="43"/>
        <v>23.955573676546397</v>
      </c>
      <c r="E161" s="9">
        <f t="shared" si="43"/>
        <v>15.650394504349585</v>
      </c>
      <c r="F161" s="9">
        <f t="shared" si="44"/>
        <v>16.56493703105378</v>
      </c>
      <c r="G161" s="10">
        <f t="shared" si="45"/>
        <v>8.6666666666666607</v>
      </c>
      <c r="H161" s="5">
        <f t="shared" si="45"/>
        <v>7.5</v>
      </c>
      <c r="I161">
        <f t="shared" si="46"/>
        <v>26.812220437168101</v>
      </c>
      <c r="J161">
        <f t="shared" si="47"/>
        <v>26.694983522316061</v>
      </c>
      <c r="K161">
        <f t="shared" si="47"/>
        <v>2.5045996715181262</v>
      </c>
      <c r="L161">
        <f t="shared" si="48"/>
        <v>-2.8117087828506468</v>
      </c>
      <c r="M161">
        <f t="shared" si="49"/>
        <v>-32.43780255631345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17.057902030072867</v>
      </c>
      <c r="C162" s="9">
        <f t="shared" si="42"/>
        <v>0.85800000000000065</v>
      </c>
      <c r="D162" s="9">
        <f t="shared" si="43"/>
        <v>24.1156929669222</v>
      </c>
      <c r="E162" s="9">
        <f t="shared" si="43"/>
        <v>15.66483822193268</v>
      </c>
      <c r="F162" s="9">
        <f t="shared" si="44"/>
        <v>16.597510966910846</v>
      </c>
      <c r="G162" s="10">
        <f t="shared" si="45"/>
        <v>8.6666666666666607</v>
      </c>
      <c r="H162" s="5">
        <f t="shared" si="45"/>
        <v>7.5</v>
      </c>
      <c r="I162">
        <f t="shared" si="46"/>
        <v>26.777933120816261</v>
      </c>
      <c r="J162">
        <f t="shared" si="47"/>
        <v>26.678113269618958</v>
      </c>
      <c r="K162">
        <f t="shared" si="47"/>
        <v>2.3099728561802455</v>
      </c>
      <c r="L162">
        <f t="shared" si="48"/>
        <v>-2.8063385607372218</v>
      </c>
      <c r="M162">
        <f t="shared" si="49"/>
        <v>-32.416991917570769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17.217920195596488</v>
      </c>
      <c r="C163" s="9">
        <f t="shared" si="42"/>
        <v>0.86400000000000066</v>
      </c>
      <c r="D163" s="9">
        <f t="shared" si="43"/>
        <v>24.275711132445821</v>
      </c>
      <c r="E163" s="9">
        <f t="shared" si="43"/>
        <v>15.678114553215245</v>
      </c>
      <c r="F163" s="9">
        <f t="shared" si="44"/>
        <v>16.629140696862734</v>
      </c>
      <c r="G163" s="10">
        <f t="shared" si="45"/>
        <v>8.6666666666666607</v>
      </c>
      <c r="H163" s="5">
        <f t="shared" si="45"/>
        <v>7.5</v>
      </c>
      <c r="I163">
        <f t="shared" si="46"/>
        <v>26.745070844521805</v>
      </c>
      <c r="J163">
        <f t="shared" si="47"/>
        <v>26.661275238254536</v>
      </c>
      <c r="K163">
        <f t="shared" si="47"/>
        <v>2.115470904674821</v>
      </c>
      <c r="L163">
        <f t="shared" si="48"/>
        <v>-2.8011255188323094</v>
      </c>
      <c r="M163">
        <f t="shared" si="49"/>
        <v>-32.396258668517454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17.377837426766675</v>
      </c>
      <c r="C164" s="9">
        <f t="shared" si="42"/>
        <v>0.87000000000000066</v>
      </c>
      <c r="D164" s="9">
        <f t="shared" si="43"/>
        <v>24.435628363616008</v>
      </c>
      <c r="E164" s="9">
        <f t="shared" si="43"/>
        <v>15.690224245987261</v>
      </c>
      <c r="F164" s="9">
        <f t="shared" si="44"/>
        <v>16.659828007457193</v>
      </c>
      <c r="G164" s="10">
        <f t="shared" si="45"/>
        <v>8.6666666666666607</v>
      </c>
      <c r="H164" s="5">
        <f t="shared" si="45"/>
        <v>7.5</v>
      </c>
      <c r="I164">
        <f t="shared" si="46"/>
        <v>26.713635105042322</v>
      </c>
      <c r="J164">
        <f t="shared" si="47"/>
        <v>26.644468485141541</v>
      </c>
      <c r="K164">
        <f t="shared" si="47"/>
        <v>1.9210933526637164</v>
      </c>
      <c r="L164">
        <f t="shared" si="48"/>
        <v>-2.7960694195740259</v>
      </c>
      <c r="M164">
        <f t="shared" si="49"/>
        <v>-32.375599456882597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17.537653908427973</v>
      </c>
      <c r="C165" s="9">
        <f t="shared" si="42"/>
        <v>0.87600000000000067</v>
      </c>
      <c r="D165" s="9">
        <f t="shared" ref="D165:E180" si="51">D164+$C$7*(J164+J165)/2</f>
        <v>24.595444845277306</v>
      </c>
      <c r="E165" s="9">
        <f t="shared" si="51"/>
        <v>15.70116804531302</v>
      </c>
      <c r="F165" s="9">
        <f t="shared" si="44"/>
        <v>16.689574678708226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26.683627198042263</v>
      </c>
      <c r="J165">
        <f t="shared" si="47"/>
        <v>26.627692068624096</v>
      </c>
      <c r="K165">
        <f t="shared" si="47"/>
        <v>1.7268397559224209</v>
      </c>
      <c r="L165">
        <f t="shared" si="48"/>
        <v>-2.7911700056475235</v>
      </c>
      <c r="M165">
        <f t="shared" si="49"/>
        <v>-32.355010930983752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17.697369819779617</v>
      </c>
      <c r="C166" s="9">
        <f t="shared" si="42"/>
        <v>0.88200000000000067</v>
      </c>
      <c r="D166" s="9">
        <f t="shared" si="51"/>
        <v>24.75516075662895</v>
      </c>
      <c r="E166" s="9">
        <f t="shared" si="51"/>
        <v>15.710946693651797</v>
      </c>
      <c r="F166" s="9">
        <f t="shared" si="44"/>
        <v>16.718382484267444</v>
      </c>
      <c r="G166" s="10">
        <f t="shared" si="52"/>
        <v>8.6666666666666607</v>
      </c>
      <c r="H166" s="5">
        <f t="shared" si="52"/>
        <v>7.5</v>
      </c>
      <c r="I166">
        <f t="shared" si="46"/>
        <v>26.655048215562083</v>
      </c>
      <c r="J166">
        <f t="shared" si="47"/>
        <v>26.61094504859021</v>
      </c>
      <c r="K166">
        <f t="shared" si="47"/>
        <v>1.5327096903365183</v>
      </c>
      <c r="L166">
        <f t="shared" si="48"/>
        <v>-2.7864269997471127</v>
      </c>
      <c r="M166">
        <f t="shared" si="49"/>
        <v>-32.334489740448127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17.856985334385161</v>
      </c>
      <c r="C167" s="9">
        <f t="shared" si="42"/>
        <v>0.88800000000000068</v>
      </c>
      <c r="D167" s="9">
        <f t="shared" si="51"/>
        <v>24.914776271234494</v>
      </c>
      <c r="E167" s="9">
        <f t="shared" si="51"/>
        <v>15.719560930978488</v>
      </c>
      <c r="F167" s="9">
        <f t="shared" si="44"/>
        <v>16.74625319159486</v>
      </c>
      <c r="G167" s="10">
        <f t="shared" si="52"/>
        <v>8.6666666666666607</v>
      </c>
      <c r="H167" s="5">
        <f t="shared" si="52"/>
        <v>7.5</v>
      </c>
      <c r="I167">
        <f t="shared" si="46"/>
        <v>26.627899043635889</v>
      </c>
      <c r="J167">
        <f t="shared" si="47"/>
        <v>26.594226486591726</v>
      </c>
      <c r="K167">
        <f t="shared" si="47"/>
        <v>1.3387027518938295</v>
      </c>
      <c r="L167">
        <f t="shared" si="48"/>
        <v>-2.7818401043546457</v>
      </c>
      <c r="M167">
        <f t="shared" si="49"/>
        <v>-32.314032536945781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18.016500620182832</v>
      </c>
      <c r="C168" s="9">
        <f t="shared" si="42"/>
        <v>0.89400000000000068</v>
      </c>
      <c r="D168" s="9">
        <f t="shared" si="51"/>
        <v>25.074291557032165</v>
      </c>
      <c r="E168" s="9">
        <f t="shared" si="51"/>
        <v>15.727011494904186</v>
      </c>
      <c r="F168" s="9">
        <f t="shared" si="44"/>
        <v>16.773188562129231</v>
      </c>
      <c r="G168" s="10">
        <f t="shared" si="52"/>
        <v>8.6666666666666607</v>
      </c>
      <c r="H168" s="5">
        <f t="shared" si="52"/>
        <v>7.5</v>
      </c>
      <c r="I168">
        <f t="shared" si="46"/>
        <v>26.602180360061816</v>
      </c>
      <c r="J168">
        <f t="shared" si="47"/>
        <v>26.577535445965598</v>
      </c>
      <c r="K168">
        <f t="shared" si="47"/>
        <v>1.1448185566721547</v>
      </c>
      <c r="L168">
        <f t="shared" si="48"/>
        <v>-2.7774090015345521</v>
      </c>
      <c r="M168">
        <f t="shared" si="49"/>
        <v>-32.293635974934148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18.175915839496597</v>
      </c>
      <c r="C169" s="9">
        <f t="shared" si="42"/>
        <v>0.90000000000000069</v>
      </c>
      <c r="D169" s="9">
        <f t="shared" si="51"/>
        <v>25.23370677634593</v>
      </c>
      <c r="E169" s="9">
        <f t="shared" si="51"/>
        <v>15.733299120796671</v>
      </c>
      <c r="F169" s="9">
        <f t="shared" si="44"/>
        <v>16.799190351457746</v>
      </c>
      <c r="G169" s="10">
        <f t="shared" si="52"/>
        <v>8.6666666666666607</v>
      </c>
      <c r="H169" s="5">
        <f t="shared" si="52"/>
        <v>7.5</v>
      </c>
      <c r="I169">
        <f t="shared" si="46"/>
        <v>26.577892632329121</v>
      </c>
      <c r="J169">
        <f t="shared" si="47"/>
        <v>26.560870991956392</v>
      </c>
      <c r="K169">
        <f t="shared" si="47"/>
        <v>0.95105674082254987</v>
      </c>
      <c r="L169">
        <f t="shared" si="48"/>
        <v>-2.773133352745897</v>
      </c>
      <c r="M169">
        <f t="shared" si="49"/>
        <v>-32.273296712413064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18.335231149047985</v>
      </c>
      <c r="C170" s="9">
        <f t="shared" si="42"/>
        <v>0.90600000000000069</v>
      </c>
      <c r="D170" s="9">
        <f t="shared" si="51"/>
        <v>25.393022085897318</v>
      </c>
      <c r="E170" s="9">
        <f t="shared" si="51"/>
        <v>15.738424541900782</v>
      </c>
      <c r="F170" s="9">
        <f t="shared" si="44"/>
        <v>16.824260309485219</v>
      </c>
      <c r="G170" s="10">
        <f t="shared" si="52"/>
        <v>8.6666666666666607</v>
      </c>
      <c r="H170" s="5">
        <f t="shared" si="52"/>
        <v>7.5</v>
      </c>
      <c r="I170">
        <f t="shared" si="46"/>
        <v>26.555036115705747</v>
      </c>
      <c r="J170">
        <f t="shared" si="47"/>
        <v>26.544232191839917</v>
      </c>
      <c r="K170">
        <f t="shared" si="47"/>
        <v>0.75741696054807151</v>
      </c>
      <c r="L170">
        <f t="shared" si="48"/>
        <v>-2.7690127986718052</v>
      </c>
      <c r="M170">
        <f t="shared" si="49"/>
        <v>-32.253011411689407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18.494446699968648</v>
      </c>
      <c r="C171" s="9">
        <f t="shared" si="42"/>
        <v>0.9120000000000007</v>
      </c>
      <c r="D171" s="9">
        <f t="shared" si="51"/>
        <v>25.552237636817981</v>
      </c>
      <c r="E171" s="9">
        <f t="shared" si="51"/>
        <v>15.74238848945866</v>
      </c>
      <c r="F171" s="9">
        <f t="shared" si="44"/>
        <v>16.848400180602624</v>
      </c>
      <c r="G171" s="10">
        <f t="shared" si="52"/>
        <v>8.6666666666666607</v>
      </c>
      <c r="H171" s="5">
        <f t="shared" si="52"/>
        <v>7.5</v>
      </c>
      <c r="I171">
        <f t="shared" si="46"/>
        <v>26.533610851489914</v>
      </c>
      <c r="J171">
        <f t="shared" si="47"/>
        <v>26.527618115047886</v>
      </c>
      <c r="K171">
        <f t="shared" si="47"/>
        <v>0.56389889207793509</v>
      </c>
      <c r="L171">
        <f t="shared" si="48"/>
        <v>-2.7650469590665834</v>
      </c>
      <c r="M171">
        <f t="shared" si="49"/>
        <v>-32.232776740150548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18.653562637813671</v>
      </c>
      <c r="C172" s="9">
        <f t="shared" si="42"/>
        <v>0.9180000000000007</v>
      </c>
      <c r="D172" s="9">
        <f t="shared" si="51"/>
        <v>25.711353574663004</v>
      </c>
      <c r="E172" s="9">
        <f t="shared" si="51"/>
        <v>15.745191692829804</v>
      </c>
      <c r="F172" s="9">
        <f t="shared" si="44"/>
        <v>16.871611703855006</v>
      </c>
      <c r="G172" s="10">
        <f t="shared" si="52"/>
        <v>8.6666666666666607</v>
      </c>
      <c r="H172" s="5">
        <f t="shared" si="52"/>
        <v>7.5</v>
      </c>
      <c r="I172">
        <f t="shared" si="46"/>
        <v>26.513616665428916</v>
      </c>
      <c r="J172">
        <f t="shared" si="47"/>
        <v>26.511027833293486</v>
      </c>
      <c r="K172">
        <f t="shared" si="47"/>
        <v>0.37050223163703178</v>
      </c>
      <c r="L172">
        <f t="shared" si="48"/>
        <v>-2.7612354326208082</v>
      </c>
      <c r="M172">
        <f t="shared" si="49"/>
        <v>-32.212589371045681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18.812579102575643</v>
      </c>
      <c r="C173" s="9">
        <f t="shared" si="42"/>
        <v>0.92400000000000071</v>
      </c>
      <c r="D173" s="9">
        <f t="shared" si="51"/>
        <v>25.870370039424976</v>
      </c>
      <c r="E173" s="9">
        <f t="shared" si="51"/>
        <v>15.746834879610947</v>
      </c>
      <c r="F173" s="9">
        <f t="shared" si="44"/>
        <v>16.893896613108708</v>
      </c>
      <c r="G173" s="10">
        <f t="shared" si="52"/>
        <v>8.6666666666666607</v>
      </c>
      <c r="H173" s="5">
        <f t="shared" si="52"/>
        <v>7.5</v>
      </c>
      <c r="I173">
        <f t="shared" si="46"/>
        <v>26.495053166307979</v>
      </c>
      <c r="J173">
        <f t="shared" si="47"/>
        <v>26.494460420697763</v>
      </c>
      <c r="K173">
        <f t="shared" si="47"/>
        <v>0.1772266954107577</v>
      </c>
      <c r="L173">
        <f t="shared" si="48"/>
        <v>-2.7575777968446413</v>
      </c>
      <c r="M173">
        <f t="shared" si="49"/>
        <v>-32.192445984274173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18.971496228699486</v>
      </c>
      <c r="C174" s="9">
        <f t="shared" si="42"/>
        <v>0.93000000000000071</v>
      </c>
      <c r="D174" s="9">
        <f t="shared" si="51"/>
        <v>26.029287165548819</v>
      </c>
      <c r="E174" s="9">
        <f t="shared" si="51"/>
        <v>15.747318775755694</v>
      </c>
      <c r="F174" s="9">
        <f t="shared" si="44"/>
        <v>16.915256637217979</v>
      </c>
      <c r="G174" s="10">
        <f t="shared" si="52"/>
        <v>8.6666666666666607</v>
      </c>
      <c r="H174" s="5">
        <f t="shared" si="52"/>
        <v>7.5</v>
      </c>
      <c r="I174">
        <f t="shared" si="46"/>
        <v>26.477919744711969</v>
      </c>
      <c r="J174">
        <f t="shared" si="47"/>
        <v>26.477914953916695</v>
      </c>
      <c r="K174">
        <f t="shared" si="47"/>
        <v>-1.5927980494887334E-2</v>
      </c>
      <c r="L174">
        <f t="shared" si="48"/>
        <v>-2.7540736079696013</v>
      </c>
      <c r="M174">
        <f t="shared" si="49"/>
        <v>-32.172343267180004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19.130314145098044</v>
      </c>
      <c r="C175" s="9">
        <f t="shared" si="42"/>
        <v>0.93600000000000072</v>
      </c>
      <c r="D175" s="9">
        <f t="shared" si="51"/>
        <v>26.188105081947377</v>
      </c>
      <c r="E175" s="9">
        <f t="shared" si="51"/>
        <v>15.746644105693916</v>
      </c>
      <c r="F175" s="9">
        <f t="shared" si="44"/>
        <v>16.935693500190752</v>
      </c>
      <c r="G175" s="10">
        <f t="shared" si="52"/>
        <v>8.6666666666666607</v>
      </c>
      <c r="H175" s="5">
        <f t="shared" si="52"/>
        <v>7.5</v>
      </c>
      <c r="I175">
        <f t="shared" si="46"/>
        <v>26.462215571962133</v>
      </c>
      <c r="J175">
        <f t="shared" si="47"/>
        <v>26.461390512268878</v>
      </c>
      <c r="K175">
        <f t="shared" si="47"/>
        <v>-0.20896204009796737</v>
      </c>
      <c r="L175">
        <f t="shared" si="48"/>
        <v>-2.7507224008689772</v>
      </c>
      <c r="M175">
        <f t="shared" si="49"/>
        <v>-32.152277915351341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19.289032975168443</v>
      </c>
      <c r="C176" s="9">
        <f t="shared" si="42"/>
        <v>0.94200000000000073</v>
      </c>
      <c r="D176" s="9">
        <f t="shared" si="51"/>
        <v>26.346823912017776</v>
      </c>
      <c r="E176" s="9">
        <f t="shared" si="51"/>
        <v>15.744811592450851</v>
      </c>
      <c r="F176" s="9">
        <f t="shared" si="44"/>
        <v>16.955208921353762</v>
      </c>
      <c r="G176" s="10">
        <f t="shared" si="52"/>
        <v>8.6666666666666607</v>
      </c>
      <c r="H176" s="5">
        <f t="shared" si="52"/>
        <v>7.5</v>
      </c>
      <c r="I176">
        <f t="shared" si="46"/>
        <v>26.447939599229951</v>
      </c>
      <c r="J176">
        <f t="shared" si="47"/>
        <v>26.444886177863665</v>
      </c>
      <c r="K176">
        <f t="shared" si="47"/>
        <v>-0.4018757075900754</v>
      </c>
      <c r="L176">
        <f t="shared" si="48"/>
        <v>-2.7475236889970454</v>
      </c>
      <c r="M176">
        <f t="shared" si="49"/>
        <v>-32.13224663342433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19.447652836809223</v>
      </c>
      <c r="C177" s="9">
        <f t="shared" si="42"/>
        <v>0.94800000000000073</v>
      </c>
      <c r="D177" s="9">
        <f t="shared" si="51"/>
        <v>26.505443773658556</v>
      </c>
      <c r="E177" s="9">
        <f t="shared" si="51"/>
        <v>15.741821957765909</v>
      </c>
      <c r="F177" s="9">
        <f t="shared" si="44"/>
        <v>16.973804615516851</v>
      </c>
      <c r="G177" s="10">
        <f t="shared" si="52"/>
        <v>8.6666666666666607</v>
      </c>
      <c r="H177" s="5">
        <f t="shared" si="52"/>
        <v>7.5</v>
      </c>
      <c r="I177">
        <f t="shared" si="46"/>
        <v>26.435090556829753</v>
      </c>
      <c r="J177">
        <f t="shared" si="47"/>
        <v>26.428401035729681</v>
      </c>
      <c r="K177">
        <f t="shared" si="47"/>
        <v>-0.59466918739062136</v>
      </c>
      <c r="L177">
        <f t="shared" si="48"/>
        <v>-2.7444769643472027</v>
      </c>
      <c r="M177">
        <f t="shared" si="49"/>
        <v>-32.112246135890167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19.606173842438242</v>
      </c>
      <c r="C178" s="9">
        <f t="shared" si="42"/>
        <v>0.95400000000000074</v>
      </c>
      <c r="D178" s="9">
        <f t="shared" si="51"/>
        <v>26.663964779287575</v>
      </c>
      <c r="E178" s="9">
        <f t="shared" si="51"/>
        <v>15.737675922211119</v>
      </c>
      <c r="F178" s="9">
        <f t="shared" si="44"/>
        <v>16.991482293136489</v>
      </c>
      <c r="G178" s="10">
        <f t="shared" si="52"/>
        <v>8.6666666666666607</v>
      </c>
      <c r="H178" s="5">
        <f t="shared" si="52"/>
        <v>7.5</v>
      </c>
      <c r="I178">
        <f t="shared" si="46"/>
        <v>26.423666953691509</v>
      </c>
      <c r="J178">
        <f t="shared" si="47"/>
        <v>26.4119341739436</v>
      </c>
      <c r="K178">
        <f t="shared" si="47"/>
        <v>-0.78734266420596233</v>
      </c>
      <c r="L178">
        <f t="shared" si="48"/>
        <v>-2.7415816974291283</v>
      </c>
      <c r="M178">
        <f t="shared" si="49"/>
        <v>-32.092273147904415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19.764596099011349</v>
      </c>
      <c r="C179" s="9">
        <f t="shared" si="42"/>
        <v>0.96000000000000074</v>
      </c>
      <c r="D179" s="9">
        <f t="shared" si="51"/>
        <v>26.822387035860682</v>
      </c>
      <c r="E179" s="9">
        <f t="shared" si="51"/>
        <v>15.732374205309222</v>
      </c>
      <c r="F179" s="9">
        <f t="shared" si="44"/>
        <v>17.008243660478431</v>
      </c>
      <c r="G179" s="10">
        <f t="shared" si="52"/>
        <v>8.6666666666666607</v>
      </c>
      <c r="H179" s="5">
        <f t="shared" si="52"/>
        <v>7.5</v>
      </c>
      <c r="I179">
        <f t="shared" si="46"/>
        <v>26.413667077014761</v>
      </c>
      <c r="J179">
        <f t="shared" si="47"/>
        <v>26.395484683759026</v>
      </c>
      <c r="K179">
        <f t="shared" si="47"/>
        <v>-0.97989630309338882</v>
      </c>
      <c r="L179">
        <f t="shared" si="48"/>
        <v>-2.7388373372649979</v>
      </c>
      <c r="M179">
        <f t="shared" si="49"/>
        <v>-32.072324406097707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19.922919708041832</v>
      </c>
      <c r="C180" s="9">
        <f t="shared" si="42"/>
        <v>0.96600000000000075</v>
      </c>
      <c r="D180" s="9">
        <f t="shared" si="51"/>
        <v>26.980710644891165</v>
      </c>
      <c r="E180" s="9">
        <f t="shared" si="51"/>
        <v>15.725917525651353</v>
      </c>
      <c r="F180" s="9">
        <f t="shared" si="44"/>
        <v>17.024090419779533</v>
      </c>
      <c r="G180" s="10">
        <f t="shared" si="52"/>
        <v>8.6666666666666607</v>
      </c>
      <c r="H180" s="5">
        <f t="shared" si="52"/>
        <v>7.5</v>
      </c>
      <c r="I180">
        <f t="shared" si="46"/>
        <v>26.405088992104414</v>
      </c>
      <c r="J180">
        <f t="shared" si="47"/>
        <v>26.379051659735435</v>
      </c>
      <c r="K180">
        <f t="shared" si="47"/>
        <v>-1.172330249529975</v>
      </c>
      <c r="L180">
        <f t="shared" si="48"/>
        <v>-2.7362433114047975</v>
      </c>
      <c r="M180">
        <f t="shared" si="49"/>
        <v>-32.05239665938673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20.081144765620639</v>
      </c>
      <c r="C181" s="9">
        <f t="shared" si="42"/>
        <v>0.97200000000000075</v>
      </c>
      <c r="D181" s="9">
        <f t="shared" ref="D181:E196" si="53">D180+$C$7*(J180+J181)/2</f>
        <v>27.138935702469972</v>
      </c>
      <c r="E181" s="9">
        <f t="shared" si="53"/>
        <v>15.718306601014303</v>
      </c>
      <c r="F181" s="9">
        <f t="shared" si="44"/>
        <v>17.039024269408678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26.397930542388796</v>
      </c>
      <c r="J181">
        <f t="shared" si="47"/>
        <v>26.362634199867006</v>
      </c>
      <c r="K181">
        <f t="shared" si="47"/>
        <v>-1.3646446294862953</v>
      </c>
      <c r="L181">
        <f t="shared" si="48"/>
        <v>-2.7337990259607072</v>
      </c>
      <c r="M181">
        <f t="shared" si="49"/>
        <v>-32.032486669784653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20.239271362437375</v>
      </c>
      <c r="C182" s="9">
        <f t="shared" si="42"/>
        <v>0.97800000000000076</v>
      </c>
      <c r="D182" s="9">
        <f t="shared" si="53"/>
        <v>27.297062299286708</v>
      </c>
      <c r="E182" s="9">
        <f t="shared" si="53"/>
        <v>15.709542148477329</v>
      </c>
      <c r="F182" s="9">
        <f t="shared" si="44"/>
        <v>17.053046904026775</v>
      </c>
      <c r="G182" s="10">
        <f t="shared" si="54"/>
        <v>8.6666666666666607</v>
      </c>
      <c r="H182" s="5">
        <f t="shared" si="54"/>
        <v>7.5</v>
      </c>
      <c r="I182">
        <f t="shared" si="46"/>
        <v>26.392189349619869</v>
      </c>
      <c r="J182">
        <f t="shared" si="47"/>
        <v>26.346231405711244</v>
      </c>
      <c r="K182">
        <f t="shared" si="47"/>
        <v>-1.5568395495050031</v>
      </c>
      <c r="L182">
        <f t="shared" si="48"/>
        <v>-2.7315038656605011</v>
      </c>
      <c r="M182">
        <f t="shared" si="49"/>
        <v>-32.012591213209937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20.397299583802059</v>
      </c>
      <c r="C183" s="9">
        <f t="shared" si="42"/>
        <v>0.98400000000000076</v>
      </c>
      <c r="D183" s="9">
        <f t="shared" si="53"/>
        <v>27.455090520651392</v>
      </c>
      <c r="E183" s="9">
        <f t="shared" si="53"/>
        <v>15.699624884538462</v>
      </c>
      <c r="F183" s="9">
        <f t="shared" si="44"/>
        <v>17.066160014745833</v>
      </c>
      <c r="G183" s="10">
        <f t="shared" si="54"/>
        <v>8.6666666666666607</v>
      </c>
      <c r="H183" s="5">
        <f t="shared" si="54"/>
        <v>7.5</v>
      </c>
      <c r="I183">
        <f t="shared" si="46"/>
        <v>26.387862814255403</v>
      </c>
      <c r="J183">
        <f t="shared" si="47"/>
        <v>26.329842382517281</v>
      </c>
      <c r="K183">
        <f t="shared" si="47"/>
        <v>-1.7489150967842628</v>
      </c>
      <c r="L183">
        <f t="shared" si="48"/>
        <v>-2.729357193919888</v>
      </c>
      <c r="M183">
        <f t="shared" si="49"/>
        <v>-31.992707080292561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20.555229509667672</v>
      </c>
      <c r="C184" s="9">
        <f t="shared" si="42"/>
        <v>0.99000000000000077</v>
      </c>
      <c r="D184" s="9">
        <f t="shared" si="53"/>
        <v>27.613020446517005</v>
      </c>
      <c r="E184" s="9">
        <f t="shared" si="53"/>
        <v>15.688555525230312</v>
      </c>
      <c r="F184" s="9">
        <f t="shared" si="44"/>
        <v>17.078365289286996</v>
      </c>
      <c r="G184" s="10">
        <f t="shared" si="54"/>
        <v>8.6666666666666607</v>
      </c>
      <c r="H184" s="5">
        <f t="shared" si="54"/>
        <v>7.5</v>
      </c>
      <c r="I184">
        <f t="shared" si="46"/>
        <v>26.384948116022411</v>
      </c>
      <c r="J184">
        <f t="shared" si="47"/>
        <v>26.313466239353762</v>
      </c>
      <c r="K184">
        <f t="shared" si="47"/>
        <v>-1.9408713392660182</v>
      </c>
      <c r="L184">
        <f t="shared" si="48"/>
        <v>-2.7273583529336696</v>
      </c>
      <c r="M184">
        <f t="shared" si="49"/>
        <v>-31.97283107717675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20.713061214653443</v>
      </c>
      <c r="C185" s="9">
        <f t="shared" si="42"/>
        <v>0.99600000000000077</v>
      </c>
      <c r="D185" s="9">
        <f t="shared" si="53"/>
        <v>27.770852151502776</v>
      </c>
      <c r="E185" s="9">
        <f t="shared" si="53"/>
        <v>15.676334786235326</v>
      </c>
      <c r="F185" s="9">
        <f t="shared" si="44"/>
        <v>17.089664412137665</v>
      </c>
      <c r="G185" s="10">
        <f t="shared" si="54"/>
        <v>8.6666666666666607</v>
      </c>
      <c r="H185" s="5">
        <f t="shared" si="54"/>
        <v>7.5</v>
      </c>
      <c r="I185">
        <f t="shared" si="46"/>
        <v>26.38344221466075</v>
      </c>
      <c r="J185">
        <f t="shared" si="47"/>
        <v>26.297102089236159</v>
      </c>
      <c r="K185">
        <f t="shared" si="47"/>
        <v>-2.1327083257290789</v>
      </c>
      <c r="L185">
        <f t="shared" si="48"/>
        <v>-2.7255066637855476</v>
      </c>
      <c r="M185">
        <f t="shared" si="49"/>
        <v>-31.952960026319221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20.870794768068912</v>
      </c>
      <c r="C186" s="9">
        <f t="shared" si="42"/>
        <v>1.0020000000000007</v>
      </c>
      <c r="D186" s="9">
        <f t="shared" si="53"/>
        <v>27.928585704918245</v>
      </c>
      <c r="E186" s="9">
        <f t="shared" si="53"/>
        <v>15.662963383000479</v>
      </c>
      <c r="F186" s="9">
        <f t="shared" si="44"/>
        <v>17.100059064707491</v>
      </c>
      <c r="G186" s="10">
        <f t="shared" si="54"/>
        <v>8.6666666666666607</v>
      </c>
      <c r="H186" s="5">
        <f t="shared" si="54"/>
        <v>7.5</v>
      </c>
      <c r="I186">
        <f t="shared" si="46"/>
        <v>26.383341850845728</v>
      </c>
      <c r="J186">
        <f t="shared" si="47"/>
        <v>26.280749049253444</v>
      </c>
      <c r="K186">
        <f t="shared" si="47"/>
        <v>-2.3244260858869943</v>
      </c>
      <c r="L186">
        <f t="shared" si="48"/>
        <v>-2.7238014265764141</v>
      </c>
      <c r="M186">
        <f t="shared" si="49"/>
        <v>-31.933090767281982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21.028430233938753</v>
      </c>
      <c r="C187" s="9">
        <f t="shared" si="42"/>
        <v>1.0080000000000007</v>
      </c>
      <c r="D187" s="9">
        <f t="shared" si="53"/>
        <v>28.086221170788086</v>
      </c>
      <c r="E187" s="9">
        <f t="shared" si="53"/>
        <v>15.648442030851346</v>
      </c>
      <c r="F187" s="9">
        <f t="shared" si="44"/>
        <v>17.109550925483383</v>
      </c>
      <c r="G187" s="10">
        <f t="shared" si="54"/>
        <v>8.6666666666666607</v>
      </c>
      <c r="H187" s="5">
        <f t="shared" si="54"/>
        <v>7.5</v>
      </c>
      <c r="I187">
        <f t="shared" si="46"/>
        <v>26.384643547287901</v>
      </c>
      <c r="J187">
        <f t="shared" si="47"/>
        <v>26.264406240693987</v>
      </c>
      <c r="K187">
        <f t="shared" si="47"/>
        <v>-2.5160246304906861</v>
      </c>
      <c r="L187">
        <f t="shared" si="48"/>
        <v>-2.7222419205708834</v>
      </c>
      <c r="M187">
        <f t="shared" si="49"/>
        <v>-31.913220157518793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21.185967671028347</v>
      </c>
      <c r="C188" s="9">
        <f t="shared" si="42"/>
        <v>1.0140000000000007</v>
      </c>
      <c r="D188" s="9">
        <f t="shared" si="53"/>
        <v>28.24375860787768</v>
      </c>
      <c r="E188" s="9">
        <f t="shared" si="53"/>
        <v>15.632771445105567</v>
      </c>
      <c r="F188" s="9">
        <f t="shared" si="44"/>
        <v>17.118141670183373</v>
      </c>
      <c r="G188" s="10">
        <f t="shared" si="54"/>
        <v>8.6666666666666607</v>
      </c>
      <c r="H188" s="5">
        <f t="shared" si="54"/>
        <v>7.5</v>
      </c>
      <c r="I188">
        <f t="shared" si="46"/>
        <v>26.387343610008124</v>
      </c>
      <c r="J188">
        <f t="shared" si="47"/>
        <v>26.248072789170561</v>
      </c>
      <c r="K188">
        <f t="shared" si="47"/>
        <v>-2.707503951435799</v>
      </c>
      <c r="L188">
        <f t="shared" si="48"/>
        <v>-2.7208274043618093</v>
      </c>
      <c r="M188">
        <f t="shared" si="49"/>
        <v>-31.893345073154332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21.343407132870091</v>
      </c>
      <c r="C189" s="9">
        <f t="shared" si="42"/>
        <v>1.0200000000000007</v>
      </c>
      <c r="D189" s="9">
        <f t="shared" si="53"/>
        <v>28.401198069719424</v>
      </c>
      <c r="E189" s="9">
        <f t="shared" si="53"/>
        <v>15.615952341185634</v>
      </c>
      <c r="F189" s="9">
        <f t="shared" si="44"/>
        <v>17.125832971909396</v>
      </c>
      <c r="G189" s="10">
        <f t="shared" si="54"/>
        <v>8.6666666666666607</v>
      </c>
      <c r="H189" s="5">
        <f t="shared" si="54"/>
        <v>7.5</v>
      </c>
      <c r="I189">
        <f t="shared" si="46"/>
        <v>26.391438129785609</v>
      </c>
      <c r="J189">
        <f t="shared" si="47"/>
        <v>26.231747824744389</v>
      </c>
      <c r="K189">
        <f t="shared" si="47"/>
        <v>-2.8988640218747248</v>
      </c>
      <c r="L189">
        <f t="shared" si="48"/>
        <v>-2.7195571160525205</v>
      </c>
      <c r="M189">
        <f t="shared" si="49"/>
        <v>-31.873462409755195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21.500748667790468</v>
      </c>
      <c r="C190" s="9">
        <f t="shared" si="42"/>
        <v>1.0260000000000007</v>
      </c>
      <c r="D190" s="9">
        <f t="shared" si="53"/>
        <v>28.558539604639801</v>
      </c>
      <c r="E190" s="9">
        <f t="shared" si="53"/>
        <v>15.59798543473101</v>
      </c>
      <c r="F190" s="9">
        <f t="shared" si="44"/>
        <v>17.132626501298898</v>
      </c>
      <c r="G190" s="10">
        <f t="shared" si="54"/>
        <v>8.6666666666666607</v>
      </c>
      <c r="H190" s="5">
        <f t="shared" si="54"/>
        <v>7.5</v>
      </c>
      <c r="I190">
        <f t="shared" si="46"/>
        <v>26.396922983776292</v>
      </c>
      <c r="J190">
        <f t="shared" si="47"/>
        <v>26.215430482048074</v>
      </c>
      <c r="K190">
        <f t="shared" si="47"/>
        <v>-3.090104796333256</v>
      </c>
      <c r="L190">
        <f t="shared" si="48"/>
        <v>-2.7184302734564323</v>
      </c>
      <c r="M190">
        <f t="shared" si="49"/>
        <v>-31.853569083091823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21.657992318937833</v>
      </c>
      <c r="C191" s="9">
        <f t="shared" si="42"/>
        <v>1.0320000000000007</v>
      </c>
      <c r="D191" s="9">
        <f t="shared" si="53"/>
        <v>28.715783255787166</v>
      </c>
      <c r="E191" s="9">
        <f t="shared" si="53"/>
        <v>15.578871441709515</v>
      </c>
      <c r="F191" s="9">
        <f t="shared" si="44"/>
        <v>17.138523926675294</v>
      </c>
      <c r="G191" s="10">
        <f t="shared" si="54"/>
        <v>8.6666666666666607</v>
      </c>
      <c r="H191" s="5">
        <f t="shared" si="54"/>
        <v>7.5</v>
      </c>
      <c r="I191">
        <f t="shared" si="46"/>
        <v>26.403793837298636</v>
      </c>
      <c r="J191">
        <f t="shared" si="47"/>
        <v>26.199119900407336</v>
      </c>
      <c r="K191">
        <f t="shared" si="47"/>
        <v>-3.2812262108318069</v>
      </c>
      <c r="L191">
        <f t="shared" si="48"/>
        <v>-2.7174460743136968</v>
      </c>
      <c r="M191">
        <f t="shared" si="49"/>
        <v>-31.833662029890498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21.815138124310938</v>
      </c>
      <c r="C192" s="9">
        <f t="shared" si="42"/>
        <v>1.0380000000000007</v>
      </c>
      <c r="D192" s="9">
        <f t="shared" si="53"/>
        <v>28.872929061160271</v>
      </c>
      <c r="E192" s="9">
        <f t="shared" si="53"/>
        <v>15.558611078527985</v>
      </c>
      <c r="F192" s="9">
        <f t="shared" si="44"/>
        <v>17.143526914197203</v>
      </c>
      <c r="G192" s="10">
        <f t="shared" si="54"/>
        <v>8.6666666666666607</v>
      </c>
      <c r="H192" s="5">
        <f t="shared" si="54"/>
        <v>7.5</v>
      </c>
      <c r="I192">
        <f t="shared" si="46"/>
        <v>26.412046145783645</v>
      </c>
      <c r="J192">
        <f t="shared" si="47"/>
        <v>26.182815223961455</v>
      </c>
      <c r="K192">
        <f t="shared" si="47"/>
        <v>-3.4722281830111497</v>
      </c>
      <c r="L192">
        <f t="shared" si="48"/>
        <v>-2.7166036965245115</v>
      </c>
      <c r="M192">
        <f t="shared" si="49"/>
        <v>-31.813738208574595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21.972186116788169</v>
      </c>
      <c r="C193" s="9">
        <f t="shared" si="42"/>
        <v>1.0440000000000007</v>
      </c>
      <c r="D193" s="9">
        <f t="shared" si="53"/>
        <v>29.029977053637502</v>
      </c>
      <c r="E193" s="9">
        <f t="shared" si="53"/>
        <v>15.537205062142164</v>
      </c>
      <c r="F193" s="9">
        <f t="shared" si="44"/>
        <v>17.147637128006476</v>
      </c>
      <c r="G193" s="10">
        <f t="shared" si="54"/>
        <v>8.6666666666666607</v>
      </c>
      <c r="H193" s="5">
        <f t="shared" si="54"/>
        <v>7.5</v>
      </c>
      <c r="I193">
        <f t="shared" si="46"/>
        <v>26.421675156885641</v>
      </c>
      <c r="J193">
        <f t="shared" si="47"/>
        <v>26.166515601782308</v>
      </c>
      <c r="K193">
        <f t="shared" si="47"/>
        <v>-3.6631106122625972</v>
      </c>
      <c r="L193">
        <f t="shared" si="48"/>
        <v>-2.7159022983986838</v>
      </c>
      <c r="M193">
        <f t="shared" si="49"/>
        <v>-31.793794599994239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22.129136324157493</v>
      </c>
      <c r="C194" s="9">
        <f t="shared" si="42"/>
        <v>1.0500000000000007</v>
      </c>
      <c r="D194" s="9">
        <f t="shared" si="53"/>
        <v>29.186927261006826</v>
      </c>
      <c r="E194" s="9">
        <f t="shared" si="53"/>
        <v>15.514654110165788</v>
      </c>
      <c r="F194" s="9">
        <f t="shared" si="44"/>
        <v>17.15085623037497</v>
      </c>
      <c r="G194" s="10">
        <f t="shared" si="54"/>
        <v>8.6666666666666607</v>
      </c>
      <c r="H194" s="5">
        <f t="shared" si="54"/>
        <v>7.5</v>
      </c>
      <c r="I194">
        <f t="shared" si="46"/>
        <v>26.432675912749986</v>
      </c>
      <c r="J194">
        <f t="shared" si="47"/>
        <v>26.150220187991916</v>
      </c>
      <c r="K194">
        <f t="shared" si="47"/>
        <v>-3.8538733798625624</v>
      </c>
      <c r="L194">
        <f t="shared" si="48"/>
        <v>-2.7153410189210123</v>
      </c>
      <c r="M194">
        <f t="shared" si="49"/>
        <v>-31.773828208143584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22.285988769147103</v>
      </c>
      <c r="C195" s="9">
        <f t="shared" si="42"/>
        <v>1.0560000000000007</v>
      </c>
      <c r="D195" s="9">
        <f t="shared" si="53"/>
        <v>29.343779705996436</v>
      </c>
      <c r="E195" s="9">
        <f t="shared" si="53"/>
        <v>15.490958940978865</v>
      </c>
      <c r="F195" s="9">
        <f t="shared" si="44"/>
        <v>17.153185881850003</v>
      </c>
      <c r="G195" s="10">
        <f t="shared" si="54"/>
        <v>8.6666666666666607</v>
      </c>
      <c r="H195" s="5">
        <f t="shared" si="54"/>
        <v>7.5</v>
      </c>
      <c r="I195">
        <f t="shared" si="46"/>
        <v>26.44504325243377</v>
      </c>
      <c r="J195">
        <f t="shared" si="47"/>
        <v>26.133928141878389</v>
      </c>
      <c r="K195">
        <f t="shared" si="47"/>
        <v>-4.044516349111424</v>
      </c>
      <c r="L195">
        <f t="shared" si="48"/>
        <v>-2.7149189780320349</v>
      </c>
      <c r="M195">
        <f t="shared" si="49"/>
        <v>-31.75383606086497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22.442743469456769</v>
      </c>
      <c r="C196" s="9">
        <f t="shared" si="42"/>
        <v>1.0620000000000007</v>
      </c>
      <c r="D196" s="9">
        <f t="shared" si="53"/>
        <v>29.500534406306102</v>
      </c>
      <c r="E196" s="9">
        <f t="shared" si="53"/>
        <v>15.466120273835102</v>
      </c>
      <c r="F196" s="9">
        <f t="shared" si="44"/>
        <v>17.154627741398578</v>
      </c>
      <c r="G196" s="10">
        <f t="shared" si="54"/>
        <v>8.6666666666666607</v>
      </c>
      <c r="H196" s="5">
        <f t="shared" si="54"/>
        <v>7.5</v>
      </c>
      <c r="I196">
        <f t="shared" si="46"/>
        <v>26.458771814475195</v>
      </c>
      <c r="J196">
        <f t="shared" si="47"/>
        <v>26.117638628010198</v>
      </c>
      <c r="K196">
        <f t="shared" si="47"/>
        <v>-4.2350393654766139</v>
      </c>
      <c r="L196">
        <f t="shared" si="48"/>
        <v>-2.7146352769236528</v>
      </c>
      <c r="M196">
        <f t="shared" si="49"/>
        <v>-31.733815210539227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22.599400437789846</v>
      </c>
      <c r="C197" s="9">
        <f t="shared" si="42"/>
        <v>1.0680000000000007</v>
      </c>
      <c r="D197" s="9">
        <f t="shared" ref="D197:E212" si="55">D196+$C$7*(J196+J197)/2</f>
        <v>29.657191374639179</v>
      </c>
      <c r="E197" s="9">
        <f t="shared" si="55"/>
        <v>15.440138828968452</v>
      </c>
      <c r="F197" s="9">
        <f t="shared" si="44"/>
        <v>17.155183466550213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26.473856039607139</v>
      </c>
      <c r="J197">
        <f t="shared" si="47"/>
        <v>26.101350816348656</v>
      </c>
      <c r="K197">
        <f t="shared" si="47"/>
        <v>-4.4254422567398493</v>
      </c>
      <c r="L197">
        <f t="shared" si="48"/>
        <v>-2.7144889983491369</v>
      </c>
      <c r="M197">
        <f t="shared" si="49"/>
        <v>-31.713762734761396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22.755959681885969</v>
      </c>
      <c r="C198" s="9">
        <f t="shared" si="42"/>
        <v>1.0740000000000007</v>
      </c>
      <c r="D198" s="9">
        <f t="shared" si="55"/>
        <v>29.813750618735302</v>
      </c>
      <c r="E198" s="9">
        <f t="shared" si="55"/>
        <v>15.413015327698787</v>
      </c>
      <c r="F198" s="9">
        <f t="shared" si="44"/>
        <v>17.15485471353843</v>
      </c>
      <c r="G198" s="10">
        <f t="shared" si="56"/>
        <v>8.6666666666666607</v>
      </c>
      <c r="H198" s="5">
        <f t="shared" si="56"/>
        <v>7.5</v>
      </c>
      <c r="I198">
        <f t="shared" si="46"/>
        <v>26.490290173610219</v>
      </c>
      <c r="J198">
        <f t="shared" si="47"/>
        <v>26.085063882358561</v>
      </c>
      <c r="K198">
        <f t="shared" si="47"/>
        <v>-4.615724833148418</v>
      </c>
      <c r="L198">
        <f t="shared" si="48"/>
        <v>-2.7144792069469821</v>
      </c>
      <c r="M198">
        <f t="shared" si="49"/>
        <v>-31.693675737001211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22.912421204554395</v>
      </c>
      <c r="C199" s="9">
        <f t="shared" si="42"/>
        <v>1.0800000000000007</v>
      </c>
      <c r="D199" s="9">
        <f t="shared" si="55"/>
        <v>29.970212141403728</v>
      </c>
      <c r="E199" s="9">
        <f t="shared" si="55"/>
        <v>15.384750492536631</v>
      </c>
      <c r="F199" s="9">
        <f t="shared" si="44"/>
        <v>17.153643137440906</v>
      </c>
      <c r="G199" s="10">
        <f t="shared" si="56"/>
        <v>8.6666666666666607</v>
      </c>
      <c r="H199" s="5">
        <f t="shared" si="56"/>
        <v>7.5</v>
      </c>
      <c r="I199">
        <f t="shared" si="46"/>
        <v>26.508068270300402</v>
      </c>
      <c r="J199">
        <f t="shared" si="47"/>
        <v>26.068777007116879</v>
      </c>
      <c r="K199">
        <f t="shared" si="47"/>
        <v>-4.8058868875704253</v>
      </c>
      <c r="L199">
        <f t="shared" si="48"/>
        <v>-2.71460494957807</v>
      </c>
      <c r="M199">
        <f t="shared" si="49"/>
        <v>-31.673551347247727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23.068785003708005</v>
      </c>
      <c r="C200" s="9">
        <f t="shared" si="42"/>
        <v>1.0860000000000007</v>
      </c>
      <c r="D200" s="9">
        <f t="shared" si="55"/>
        <v>30.126575940557338</v>
      </c>
      <c r="E200" s="9">
        <f t="shared" si="55"/>
        <v>15.355345047286958</v>
      </c>
      <c r="F200" s="9">
        <f t="shared" si="44"/>
        <v>17.151550392318178</v>
      </c>
      <c r="G200" s="10">
        <f t="shared" si="56"/>
        <v>8.6666666666666607</v>
      </c>
      <c r="H200" s="5">
        <f t="shared" si="56"/>
        <v>7.5</v>
      </c>
      <c r="I200">
        <f t="shared" si="46"/>
        <v>26.527184194646079</v>
      </c>
      <c r="J200">
        <f t="shared" si="47"/>
        <v>26.052489377419409</v>
      </c>
      <c r="K200">
        <f t="shared" si="47"/>
        <v>-4.9959281956539119</v>
      </c>
      <c r="L200">
        <f t="shared" si="48"/>
        <v>-2.7148652556755795</v>
      </c>
      <c r="M200">
        <f t="shared" si="49"/>
        <v>-31.653386722637471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23.225051072397918</v>
      </c>
      <c r="C201" s="9">
        <f t="shared" si="42"/>
        <v>1.0920000000000007</v>
      </c>
      <c r="D201" s="9">
        <f t="shared" si="55"/>
        <v>30.282842009247251</v>
      </c>
      <c r="E201" s="9">
        <f t="shared" si="55"/>
        <v>15.324799717152027</v>
      </c>
      <c r="F201" s="9">
        <f t="shared" si="44"/>
        <v>17.148578131350916</v>
      </c>
      <c r="G201" s="10">
        <f t="shared" si="56"/>
        <v>8.6666666666666607</v>
      </c>
      <c r="H201" s="5">
        <f t="shared" si="56"/>
        <v>7.5</v>
      </c>
      <c r="I201">
        <f t="shared" si="46"/>
        <v>26.547631626009306</v>
      </c>
      <c r="J201">
        <f t="shared" si="47"/>
        <v>26.036200185885356</v>
      </c>
      <c r="K201">
        <f t="shared" si="47"/>
        <v>-5.1858485159897363</v>
      </c>
      <c r="L201">
        <f t="shared" si="48"/>
        <v>-2.7152591376070614</v>
      </c>
      <c r="M201">
        <f t="shared" si="49"/>
        <v>-31.633179048065521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23.381219398848753</v>
      </c>
      <c r="C202" s="9">
        <f t="shared" si="42"/>
        <v>1.0980000000000008</v>
      </c>
      <c r="D202" s="9">
        <f t="shared" si="55"/>
        <v>30.439010335698086</v>
      </c>
      <c r="E202" s="9">
        <f t="shared" si="55"/>
        <v>15.293115228833223</v>
      </c>
      <c r="F202" s="9">
        <f t="shared" si="44"/>
        <v>17.144728006975821</v>
      </c>
      <c r="G202" s="10">
        <f t="shared" si="56"/>
        <v>8.6666666666666607</v>
      </c>
      <c r="H202" s="5">
        <f t="shared" si="56"/>
        <v>7.5</v>
      </c>
      <c r="I202">
        <f t="shared" si="46"/>
        <v>26.569404061505761</v>
      </c>
      <c r="J202">
        <f t="shared" si="47"/>
        <v>26.019908631059714</v>
      </c>
      <c r="K202">
        <f t="shared" si="47"/>
        <v>-5.3756475902781293</v>
      </c>
      <c r="L202">
        <f t="shared" si="48"/>
        <v>-2.715785591048085</v>
      </c>
      <c r="M202">
        <f t="shared" si="49"/>
        <v>-31.612925536779059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23.537289966494473</v>
      </c>
      <c r="C203" s="9">
        <f t="shared" si="42"/>
        <v>1.1040000000000008</v>
      </c>
      <c r="D203" s="9">
        <f t="shared" si="55"/>
        <v>30.595080903343806</v>
      </c>
      <c r="E203" s="9">
        <f t="shared" si="55"/>
        <v>15.260292310631892</v>
      </c>
      <c r="F203" s="9">
        <f t="shared" si="44"/>
        <v>17.140001671019974</v>
      </c>
      <c r="G203" s="10">
        <f t="shared" si="56"/>
        <v>8.6666666666666607</v>
      </c>
      <c r="H203" s="5">
        <f t="shared" si="56"/>
        <v>7.5</v>
      </c>
      <c r="I203">
        <f t="shared" si="46"/>
        <v>26.592494819477881</v>
      </c>
      <c r="J203">
        <f t="shared" si="47"/>
        <v>26.003613917513427</v>
      </c>
      <c r="K203">
        <f t="shared" si="47"/>
        <v>-5.5653251434988036</v>
      </c>
      <c r="L203">
        <f t="shared" si="48"/>
        <v>-2.716443595366862</v>
      </c>
      <c r="M203">
        <f t="shared" si="49"/>
        <v>-31.59262343095282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23.693262754014839</v>
      </c>
      <c r="C204" s="9">
        <f t="shared" si="42"/>
        <v>1.1100000000000008</v>
      </c>
      <c r="D204" s="9">
        <f t="shared" si="55"/>
        <v>30.751053690864172</v>
      </c>
      <c r="E204" s="9">
        <f t="shared" si="55"/>
        <v>15.226331692549142</v>
      </c>
      <c r="F204" s="9">
        <f t="shared" si="44"/>
        <v>17.134400774833743</v>
      </c>
      <c r="G204" s="10">
        <f t="shared" si="56"/>
        <v>8.6666666666666607</v>
      </c>
      <c r="H204" s="5">
        <f t="shared" si="56"/>
        <v>7.5</v>
      </c>
      <c r="I204">
        <f t="shared" si="46"/>
        <v>26.616897043075419</v>
      </c>
      <c r="J204">
        <f t="shared" si="47"/>
        <v>25.987315255941226</v>
      </c>
      <c r="K204">
        <f t="shared" si="47"/>
        <v>-5.7548808840845203</v>
      </c>
      <c r="L204">
        <f t="shared" si="48"/>
        <v>-2.7172321140192088</v>
      </c>
      <c r="M204">
        <f t="shared" si="49"/>
        <v>-31.572270002246011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23.849137735372434</v>
      </c>
      <c r="C205" s="9">
        <f t="shared" si="42"/>
        <v>1.1160000000000008</v>
      </c>
      <c r="D205" s="9">
        <f t="shared" si="55"/>
        <v>30.906928672221767</v>
      </c>
      <c r="E205" s="9">
        <f t="shared" si="55"/>
        <v>15.191234106384593</v>
      </c>
      <c r="F205" s="9">
        <f t="shared" si="44"/>
        <v>17.127926969422173</v>
      </c>
      <c r="G205" s="10">
        <f t="shared" si="56"/>
        <v>8.6666666666666607</v>
      </c>
      <c r="H205" s="5">
        <f t="shared" si="56"/>
        <v>7.5</v>
      </c>
      <c r="I205">
        <f t="shared" si="46"/>
        <v>26.642603703937638</v>
      </c>
      <c r="J205">
        <f t="shared" si="47"/>
        <v>25.971011863257111</v>
      </c>
      <c r="K205">
        <f t="shared" si="47"/>
        <v>-5.9443145040979966</v>
      </c>
      <c r="L205">
        <f t="shared" si="48"/>
        <v>-2.7181500949532529</v>
      </c>
      <c r="M205">
        <f t="shared" si="49"/>
        <v>-31.551862552340324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24.004914879850269</v>
      </c>
      <c r="C206" s="9">
        <f t="shared" si="42"/>
        <v>1.1220000000000008</v>
      </c>
      <c r="D206" s="9">
        <f t="shared" si="55"/>
        <v>31.062705816699602</v>
      </c>
      <c r="E206" s="9">
        <f t="shared" si="55"/>
        <v>15.155000285834063</v>
      </c>
      <c r="F206" s="9">
        <f t="shared" si="44"/>
        <v>17.120581905574827</v>
      </c>
      <c r="G206" s="10">
        <f t="shared" si="56"/>
        <v>8.6666666666666607</v>
      </c>
      <c r="H206" s="5">
        <f t="shared" si="56"/>
        <v>7.5</v>
      </c>
      <c r="I206">
        <f t="shared" si="46"/>
        <v>26.669607605971194</v>
      </c>
      <c r="J206">
        <f t="shared" si="47"/>
        <v>25.954702962687392</v>
      </c>
      <c r="K206">
        <f t="shared" si="47"/>
        <v>-6.1336256794120381</v>
      </c>
      <c r="L206">
        <f t="shared" si="48"/>
        <v>-2.7191964710232135</v>
      </c>
      <c r="M206">
        <f t="shared" si="49"/>
        <v>-31.531398413458565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24.160594152089914</v>
      </c>
      <c r="C207" s="9">
        <f t="shared" si="42"/>
        <v>1.1280000000000008</v>
      </c>
      <c r="D207" s="9">
        <f t="shared" si="55"/>
        <v>31.218385088939247</v>
      </c>
      <c r="E207" s="9">
        <f t="shared" si="55"/>
        <v>15.117630966586148</v>
      </c>
      <c r="F207" s="9">
        <f t="shared" si="44"/>
        <v>17.112367233994124</v>
      </c>
      <c r="G207" s="10">
        <f t="shared" si="56"/>
        <v>8.6666666666666607</v>
      </c>
      <c r="H207" s="5">
        <f t="shared" si="56"/>
        <v>7.5</v>
      </c>
      <c r="I207">
        <f t="shared" si="46"/>
        <v>26.697901389217783</v>
      </c>
      <c r="J207">
        <f t="shared" si="47"/>
        <v>25.938387783861252</v>
      </c>
      <c r="K207">
        <f t="shared" si="47"/>
        <v>-6.3228140698927895</v>
      </c>
      <c r="L207">
        <f t="shared" si="48"/>
        <v>-2.7203701604116479</v>
      </c>
      <c r="M207">
        <f t="shared" si="49"/>
        <v>-31.510874948863655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24.316175512130194</v>
      </c>
      <c r="C208" s="9">
        <f t="shared" si="42"/>
        <v>1.1340000000000008</v>
      </c>
      <c r="D208" s="9">
        <f t="shared" si="55"/>
        <v>31.373966448979527</v>
      </c>
      <c r="E208" s="9">
        <f t="shared" si="55"/>
        <v>15.079126886417711</v>
      </c>
      <c r="F208" s="9">
        <f t="shared" si="44"/>
        <v>17.103284605422065</v>
      </c>
      <c r="G208" s="10">
        <f t="shared" si="56"/>
        <v>8.6666666666666607</v>
      </c>
      <c r="H208" s="5">
        <f t="shared" si="56"/>
        <v>7.5</v>
      </c>
      <c r="I208">
        <f t="shared" si="46"/>
        <v>26.727477533805441</v>
      </c>
      <c r="J208">
        <f t="shared" si="47"/>
        <v>25.922065562898783</v>
      </c>
      <c r="K208">
        <f t="shared" si="47"/>
        <v>-6.5118793195859714</v>
      </c>
      <c r="L208">
        <f t="shared" si="48"/>
        <v>-2.7216700670595051</v>
      </c>
      <c r="M208">
        <f t="shared" si="49"/>
        <v>-31.490289553337622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24.47165891544638</v>
      </c>
      <c r="C209" s="9">
        <f t="shared" si="42"/>
        <v>1.1400000000000008</v>
      </c>
      <c r="D209" s="9">
        <f t="shared" si="55"/>
        <v>31.529449852295713</v>
      </c>
      <c r="E209" s="9">
        <f t="shared" si="55"/>
        <v>15.039488785288235</v>
      </c>
      <c r="F209" s="9">
        <f t="shared" si="44"/>
        <v>17.09333567076542</v>
      </c>
      <c r="G209" s="10">
        <f t="shared" si="56"/>
        <v>8.6666666666666607</v>
      </c>
      <c r="H209" s="5">
        <f t="shared" si="56"/>
        <v>7.5</v>
      </c>
      <c r="I209">
        <f t="shared" si="46"/>
        <v>26.758328363977402</v>
      </c>
      <c r="J209">
        <f t="shared" si="47"/>
        <v>25.905735542496426</v>
      </c>
      <c r="K209">
        <f t="shared" si="47"/>
        <v>-6.7008210569059976</v>
      </c>
      <c r="L209">
        <f t="shared" si="48"/>
        <v>-2.7230950811033332</v>
      </c>
      <c r="M209">
        <f t="shared" si="49"/>
        <v>-31.469639653640346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24.627044312989899</v>
      </c>
      <c r="C210" s="9">
        <f t="shared" si="42"/>
        <v>1.1460000000000008</v>
      </c>
      <c r="D210" s="9">
        <f t="shared" si="55"/>
        <v>31.684835249839232</v>
      </c>
      <c r="E210" s="9">
        <f t="shared" si="55"/>
        <v>14.998717405433034</v>
      </c>
      <c r="F210" s="9">
        <f t="shared" si="44"/>
        <v>17.08252208121926</v>
      </c>
      <c r="G210" s="10">
        <f t="shared" si="56"/>
        <v>8.6666666666666607</v>
      </c>
      <c r="H210" s="5">
        <f t="shared" si="56"/>
        <v>7.5</v>
      </c>
      <c r="I210">
        <f t="shared" si="46"/>
        <v>26.790446052192468</v>
      </c>
      <c r="J210">
        <f t="shared" si="47"/>
        <v>25.889396972009806</v>
      </c>
      <c r="K210">
        <f t="shared" si="47"/>
        <v>-6.88963889482784</v>
      </c>
      <c r="L210">
        <f t="shared" si="48"/>
        <v>-2.7246440793190172</v>
      </c>
      <c r="M210">
        <f t="shared" si="49"/>
        <v>-31.448922708947848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24.782331651228528</v>
      </c>
      <c r="C211" s="9">
        <f t="shared" si="42"/>
        <v>1.1520000000000008</v>
      </c>
      <c r="D211" s="9">
        <f t="shared" si="55"/>
        <v>31.840122588077861</v>
      </c>
      <c r="E211" s="9">
        <f t="shared" si="55"/>
        <v>14.956813491455305</v>
      </c>
      <c r="F211" s="9">
        <f t="shared" si="44"/>
        <v>17.070845488388944</v>
      </c>
      <c r="G211" s="10">
        <f t="shared" si="56"/>
        <v>8.6666666666666607</v>
      </c>
      <c r="H211" s="5">
        <f t="shared" si="56"/>
        <v>7.5</v>
      </c>
      <c r="I211">
        <f t="shared" si="46"/>
        <v>26.823822623290678</v>
      </c>
      <c r="J211">
        <f t="shared" si="47"/>
        <v>25.873049107533891</v>
      </c>
      <c r="K211">
        <f t="shared" si="47"/>
        <v>-7.0783324310815274</v>
      </c>
      <c r="L211">
        <f t="shared" si="48"/>
        <v>-2.7263159255713747</v>
      </c>
      <c r="M211">
        <f t="shared" si="49"/>
        <v>-31.428136211269869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24.937520872187072</v>
      </c>
      <c r="C212" s="9">
        <f t="shared" si="42"/>
        <v>1.1580000000000008</v>
      </c>
      <c r="D212" s="9">
        <f t="shared" si="55"/>
        <v>31.995311809036405</v>
      </c>
      <c r="E212" s="9">
        <f t="shared" si="55"/>
        <v>14.913777790417013</v>
      </c>
      <c r="F212" s="9">
        <f t="shared" si="44"/>
        <v>17.058307544410418</v>
      </c>
      <c r="G212" s="10">
        <f t="shared" si="56"/>
        <v>8.6666666666666607</v>
      </c>
      <c r="H212" s="5">
        <f t="shared" si="56"/>
        <v>7.5</v>
      </c>
      <c r="I212">
        <f t="shared" si="46"/>
        <v>26.858449958718133</v>
      </c>
      <c r="J212">
        <f t="shared" si="47"/>
        <v>25.856691211980461</v>
      </c>
      <c r="K212">
        <f t="shared" si="47"/>
        <v>-7.2669012483491464</v>
      </c>
      <c r="L212">
        <f t="shared" si="48"/>
        <v>-2.728109471268978</v>
      </c>
      <c r="M212">
        <f t="shared" si="49"/>
        <v>-31.407277685846672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25.092611913488472</v>
      </c>
      <c r="C213" s="9">
        <f t="shared" ref="C213:C276" si="61">C212+_dt</f>
        <v>1.1640000000000008</v>
      </c>
      <c r="D213" s="9">
        <f t="shared" ref="D213:E228" si="62">D212+$C$7*(J212+J213)/2</f>
        <v>32.150402850337805</v>
      </c>
      <c r="E213" s="9">
        <f t="shared" si="62"/>
        <v>14.869611051928572</v>
      </c>
      <c r="F213" s="9">
        <f t="shared" ref="F213:F276" si="63">$O$1*D213^2+$O$2*D213+$O$3</f>
        <v>17.04490990206892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26.89431980080494</v>
      </c>
      <c r="J213">
        <f t="shared" ref="J213:K276" si="66">J212+L212*$C$7</f>
        <v>25.840322555152849</v>
      </c>
      <c r="K213">
        <f t="shared" si="66"/>
        <v>-7.4553449144642263</v>
      </c>
      <c r="L213">
        <f t="shared" ref="L213:L276" si="67">-$C$15*I213*J213</f>
        <v>-2.7300235558235606</v>
      </c>
      <c r="M213">
        <f t="shared" ref="M213:M276" si="68">-$C$6-$C$15*I213*K213</f>
        <v>-31.386344691524833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25.247604708395382</v>
      </c>
      <c r="C214" s="9">
        <f t="shared" si="61"/>
        <v>1.1700000000000008</v>
      </c>
      <c r="D214" s="9">
        <f t="shared" si="62"/>
        <v>32.305395645244715</v>
      </c>
      <c r="E214" s="9">
        <f t="shared" si="62"/>
        <v>14.824314028237339</v>
      </c>
      <c r="F214" s="9">
        <f t="shared" si="63"/>
        <v>17.030654214915941</v>
      </c>
      <c r="G214" s="10">
        <f t="shared" si="64"/>
        <v>8.6666666666666607</v>
      </c>
      <c r="H214" s="5">
        <f t="shared" si="64"/>
        <v>7.5</v>
      </c>
      <c r="I214">
        <f t="shared" si="65"/>
        <v>26.931423757090105</v>
      </c>
      <c r="J214">
        <f t="shared" si="66"/>
        <v>25.823942413817907</v>
      </c>
      <c r="K214">
        <f t="shared" si="66"/>
        <v>-7.6436629826133755</v>
      </c>
      <c r="L214">
        <f t="shared" si="67"/>
        <v>-2.7320570071133732</v>
      </c>
      <c r="M214">
        <f t="shared" si="68"/>
        <v>-31.365334821112057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25.402499185852161</v>
      </c>
      <c r="C215" s="9">
        <f t="shared" si="61"/>
        <v>1.1760000000000008</v>
      </c>
      <c r="D215" s="9">
        <f t="shared" si="62"/>
        <v>32.460290122701494</v>
      </c>
      <c r="E215" s="9">
        <f t="shared" si="62"/>
        <v>14.777887474314879</v>
      </c>
      <c r="F215" s="9">
        <f t="shared" si="63"/>
        <v>17.015542137384642</v>
      </c>
      <c r="G215" s="10">
        <f t="shared" si="64"/>
        <v>8.6666666666666607</v>
      </c>
      <c r="H215" s="5">
        <f t="shared" si="64"/>
        <v>7.5</v>
      </c>
      <c r="I215">
        <f t="shared" si="65"/>
        <v>26.969753304687387</v>
      </c>
      <c r="J215">
        <f t="shared" si="66"/>
        <v>25.807550071775225</v>
      </c>
      <c r="K215">
        <f t="shared" si="66"/>
        <v>-7.8318549915400482</v>
      </c>
      <c r="L215">
        <f t="shared" si="67"/>
        <v>-2.7342086419498535</v>
      </c>
      <c r="M215">
        <f t="shared" si="68"/>
        <v>-31.344245701710889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25.557295270527259</v>
      </c>
      <c r="C216" s="9">
        <f t="shared" si="61"/>
        <v>1.1820000000000008</v>
      </c>
      <c r="D216" s="9">
        <f t="shared" si="62"/>
        <v>32.615086207376592</v>
      </c>
      <c r="E216" s="9">
        <f t="shared" si="62"/>
        <v>14.730332147943008</v>
      </c>
      <c r="F216" s="9">
        <f t="shared" si="63"/>
        <v>16.999575324903475</v>
      </c>
      <c r="G216" s="10">
        <f t="shared" si="64"/>
        <v>8.6666666666666607</v>
      </c>
      <c r="H216" s="5">
        <f t="shared" si="64"/>
        <v>7.5</v>
      </c>
      <c r="I216">
        <f t="shared" si="65"/>
        <v>27.009299794686068</v>
      </c>
      <c r="J216">
        <f t="shared" si="66"/>
        <v>25.791144819923527</v>
      </c>
      <c r="K216">
        <f t="shared" si="66"/>
        <v>-8.0199204657503138</v>
      </c>
      <c r="L216">
        <f t="shared" si="67"/>
        <v>-2.7364772665469927</v>
      </c>
      <c r="M216">
        <f t="shared" si="68"/>
        <v>-31.323074995031345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25.711992882856006</v>
      </c>
      <c r="C217" s="9">
        <f t="shared" si="61"/>
        <v>1.1880000000000008</v>
      </c>
      <c r="D217" s="9">
        <f t="shared" si="62"/>
        <v>32.769783819705339</v>
      </c>
      <c r="E217" s="9">
        <f t="shared" si="62"/>
        <v>14.681648809798595</v>
      </c>
      <c r="F217" s="9">
        <f t="shared" si="63"/>
        <v>16.982755434008176</v>
      </c>
      <c r="G217" s="10">
        <f t="shared" si="64"/>
        <v>8.6666666666666607</v>
      </c>
      <c r="H217" s="5">
        <f t="shared" si="64"/>
        <v>7.5</v>
      </c>
      <c r="I217">
        <f t="shared" si="65"/>
        <v>27.050054456580813</v>
      </c>
      <c r="J217">
        <f t="shared" si="66"/>
        <v>25.774725956324247</v>
      </c>
      <c r="K217">
        <f t="shared" si="66"/>
        <v>-8.207858915720502</v>
      </c>
      <c r="L217">
        <f t="shared" si="67"/>
        <v>-2.7388616769927907</v>
      </c>
      <c r="M217">
        <f t="shared" si="68"/>
        <v>-31.301820397682459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25.866591939083765</v>
      </c>
      <c r="C218" s="9">
        <f t="shared" si="61"/>
        <v>1.1940000000000008</v>
      </c>
      <c r="D218" s="9">
        <f t="shared" si="62"/>
        <v>32.924382875933098</v>
      </c>
      <c r="E218" s="9">
        <f t="shared" si="62"/>
        <v>14.631838223537114</v>
      </c>
      <c r="F218" s="9">
        <f t="shared" si="63"/>
        <v>16.96508412245203</v>
      </c>
      <c r="G218" s="10">
        <f t="shared" si="64"/>
        <v>8.6666666666666607</v>
      </c>
      <c r="H218" s="5">
        <f t="shared" si="64"/>
        <v>7.5</v>
      </c>
      <c r="I218">
        <f t="shared" si="65"/>
        <v>27.09200840272468</v>
      </c>
      <c r="J218">
        <f t="shared" si="66"/>
        <v>25.758292786262288</v>
      </c>
      <c r="K218">
        <f t="shared" si="66"/>
        <v>-8.3956698381065973</v>
      </c>
      <c r="L218">
        <f t="shared" si="67"/>
        <v>-2.7413606597221882</v>
      </c>
      <c r="M218">
        <f t="shared" si="68"/>
        <v>-31.280479641442831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26.021092351309466</v>
      </c>
      <c r="C219" s="9">
        <f t="shared" si="61"/>
        <v>1.2000000000000008</v>
      </c>
      <c r="D219" s="9">
        <f t="shared" si="62"/>
        <v>33.078883288158799</v>
      </c>
      <c r="E219" s="9">
        <f t="shared" si="62"/>
        <v>14.580901155874928</v>
      </c>
      <c r="F219" s="9">
        <f t="shared" si="63"/>
        <v>16.946563049314388</v>
      </c>
      <c r="G219" s="10">
        <f t="shared" si="64"/>
        <v>8.6666666666666607</v>
      </c>
      <c r="H219" s="5">
        <f t="shared" si="64"/>
        <v>7.5</v>
      </c>
      <c r="I219">
        <f t="shared" si="65"/>
        <v>27.135152632799681</v>
      </c>
      <c r="J219">
        <f t="shared" si="66"/>
        <v>25.741844622303955</v>
      </c>
      <c r="K219">
        <f t="shared" si="66"/>
        <v>-8.5833527159552538</v>
      </c>
      <c r="L219">
        <f t="shared" si="67"/>
        <v>-2.7439729919908964</v>
      </c>
      <c r="M219">
        <f t="shared" si="68"/>
        <v>-31.259050493510244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26.175494027529435</v>
      </c>
      <c r="C220" s="9">
        <f t="shared" si="61"/>
        <v>1.2060000000000008</v>
      </c>
      <c r="D220" s="9">
        <f t="shared" si="62"/>
        <v>33.233284964378768</v>
      </c>
      <c r="E220" s="9">
        <f t="shared" si="62"/>
        <v>14.528838376670313</v>
      </c>
      <c r="F220" s="9">
        <f t="shared" si="63"/>
        <v>16.927193875107559</v>
      </c>
      <c r="G220" s="10">
        <f t="shared" si="64"/>
        <v>8.6666666666666607</v>
      </c>
      <c r="H220" s="5">
        <f t="shared" si="64"/>
        <v>7.5</v>
      </c>
      <c r="I220">
        <f t="shared" si="65"/>
        <v>27.179478038299099</v>
      </c>
      <c r="J220">
        <f t="shared" si="66"/>
        <v>25.725380784352009</v>
      </c>
      <c r="K220">
        <f t="shared" si="66"/>
        <v>-8.770907018916315</v>
      </c>
      <c r="L220">
        <f t="shared" si="67"/>
        <v>-2.7466974423495336</v>
      </c>
      <c r="M220">
        <f t="shared" si="68"/>
        <v>-31.237530756730454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26.329796871681584</v>
      </c>
      <c r="C221" s="9">
        <f t="shared" si="61"/>
        <v>1.2120000000000009</v>
      </c>
      <c r="D221" s="9">
        <f t="shared" si="62"/>
        <v>33.387587808530917</v>
      </c>
      <c r="E221" s="9">
        <f t="shared" si="62"/>
        <v>14.475650659003193</v>
      </c>
      <c r="F221" s="9">
        <f t="shared" si="63"/>
        <v>16.906978261881878</v>
      </c>
      <c r="G221" s="10">
        <f t="shared" si="64"/>
        <v>8.6666666666666607</v>
      </c>
      <c r="H221" s="5">
        <f t="shared" si="64"/>
        <v>7.5</v>
      </c>
      <c r="I221">
        <f t="shared" si="65"/>
        <v>27.224975407016203</v>
      </c>
      <c r="J221">
        <f t="shared" si="66"/>
        <v>25.708900599697913</v>
      </c>
      <c r="K221">
        <f t="shared" si="66"/>
        <v>-8.9583322034566972</v>
      </c>
      <c r="L221">
        <f t="shared" si="67"/>
        <v>-2.749532771117519</v>
      </c>
      <c r="M221">
        <f t="shared" si="68"/>
        <v>-31.215918269805321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26.48400078368989</v>
      </c>
      <c r="C222" s="9">
        <f t="shared" si="61"/>
        <v>1.2180000000000009</v>
      </c>
      <c r="D222" s="9">
        <f t="shared" si="62"/>
        <v>33.541791720539223</v>
      </c>
      <c r="E222" s="9">
        <f t="shared" si="62"/>
        <v>14.421338779253597</v>
      </c>
      <c r="F222" s="9">
        <f t="shared" si="63"/>
        <v>16.885917873329028</v>
      </c>
      <c r="G222" s="10">
        <f t="shared" si="64"/>
        <v>8.6666666666666607</v>
      </c>
      <c r="H222" s="5">
        <f t="shared" si="64"/>
        <v>7.5</v>
      </c>
      <c r="I222">
        <f t="shared" si="65"/>
        <v>27.271635427533862</v>
      </c>
      <c r="J222">
        <f t="shared" si="66"/>
        <v>25.692403403071207</v>
      </c>
      <c r="K222">
        <f t="shared" si="66"/>
        <v>-9.1456277130755286</v>
      </c>
      <c r="L222">
        <f t="shared" si="67"/>
        <v>-2.752477730856159</v>
      </c>
      <c r="M222">
        <f t="shared" si="68"/>
        <v>-31.19421090748045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26.638105659509161</v>
      </c>
      <c r="C223" s="9">
        <f t="shared" si="61"/>
        <v>1.2240000000000009</v>
      </c>
      <c r="D223" s="9">
        <f t="shared" si="62"/>
        <v>33.695896596358494</v>
      </c>
      <c r="E223" s="9">
        <f t="shared" si="62"/>
        <v>14.365903517178809</v>
      </c>
      <c r="F223" s="9">
        <f t="shared" si="63"/>
        <v>16.864014374883734</v>
      </c>
      <c r="G223" s="10">
        <f t="shared" si="64"/>
        <v>8.6666666666666607</v>
      </c>
      <c r="H223" s="5">
        <f t="shared" si="64"/>
        <v>7.5</v>
      </c>
      <c r="I223">
        <f t="shared" si="65"/>
        <v>27.319448693709891</v>
      </c>
      <c r="J223">
        <f t="shared" si="66"/>
        <v>25.67588853668607</v>
      </c>
      <c r="K223">
        <f t="shared" si="66"/>
        <v>-9.3327929785204109</v>
      </c>
      <c r="L223">
        <f t="shared" si="67"/>
        <v>-2.7555310668404069</v>
      </c>
      <c r="M223">
        <f t="shared" si="68"/>
        <v>-31.172406580712543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26.792111391170078</v>
      </c>
      <c r="C224" s="9">
        <f t="shared" si="61"/>
        <v>1.2300000000000009</v>
      </c>
      <c r="D224" s="9">
        <f t="shared" si="62"/>
        <v>33.849902328019411</v>
      </c>
      <c r="E224" s="9">
        <f t="shared" si="62"/>
        <v>14.309345655989235</v>
      </c>
      <c r="F224" s="9">
        <f t="shared" si="63"/>
        <v>16.841269433823559</v>
      </c>
      <c r="G224" s="10">
        <f t="shared" si="64"/>
        <v>8.6666666666666607</v>
      </c>
      <c r="H224" s="5">
        <f t="shared" si="64"/>
        <v>7.5</v>
      </c>
      <c r="I224">
        <f t="shared" si="65"/>
        <v>27.368405709152931</v>
      </c>
      <c r="J224">
        <f t="shared" si="66"/>
        <v>25.659355350285029</v>
      </c>
      <c r="K224">
        <f t="shared" si="66"/>
        <v>-9.5198274180046862</v>
      </c>
      <c r="L224">
        <f t="shared" si="67"/>
        <v>-2.7586915175287645</v>
      </c>
      <c r="M224">
        <f t="shared" si="68"/>
        <v>-31.150503236816682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26.946017866824473</v>
      </c>
      <c r="C225" s="9">
        <f t="shared" si="61"/>
        <v>1.2360000000000009</v>
      </c>
      <c r="D225" s="9">
        <f t="shared" si="62"/>
        <v>34.003808803673806</v>
      </c>
      <c r="E225" s="9">
        <f t="shared" si="62"/>
        <v>14.251665982422944</v>
      </c>
      <c r="F225" s="9">
        <f t="shared" si="63"/>
        <v>16.817684719367037</v>
      </c>
      <c r="G225" s="10">
        <f t="shared" si="64"/>
        <v>8.6666666666666607</v>
      </c>
      <c r="H225" s="5">
        <f t="shared" si="64"/>
        <v>7.5</v>
      </c>
      <c r="I225">
        <f t="shared" si="65"/>
        <v>27.418496891683983</v>
      </c>
      <c r="J225">
        <f t="shared" si="66"/>
        <v>25.642803201179856</v>
      </c>
      <c r="K225">
        <f t="shared" si="66"/>
        <v>-9.7067304374255858</v>
      </c>
      <c r="L225">
        <f t="shared" si="67"/>
        <v>-2.7619578150308315</v>
      </c>
      <c r="M225">
        <f t="shared" si="68"/>
        <v>-31.128498859593801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27.09982497079088</v>
      </c>
      <c r="C226" s="9">
        <f t="shared" si="61"/>
        <v>1.2420000000000009</v>
      </c>
      <c r="D226" s="9">
        <f t="shared" si="62"/>
        <v>34.157615907640213</v>
      </c>
      <c r="E226" s="9">
        <f t="shared" si="62"/>
        <v>14.192865286818918</v>
      </c>
      <c r="F226" s="9">
        <f t="shared" si="63"/>
        <v>16.793261902770031</v>
      </c>
      <c r="G226" s="10">
        <f t="shared" si="64"/>
        <v>8.6666666666666607</v>
      </c>
      <c r="H226" s="5">
        <f t="shared" si="64"/>
        <v>7.5</v>
      </c>
      <c r="I226">
        <f t="shared" si="65"/>
        <v>27.469712577778747</v>
      </c>
      <c r="J226">
        <f t="shared" si="66"/>
        <v>25.62623145428967</v>
      </c>
      <c r="K226">
        <f t="shared" si="66"/>
        <v>-9.8935014305831483</v>
      </c>
      <c r="L226">
        <f t="shared" si="67"/>
        <v>-2.7653286855720181</v>
      </c>
      <c r="M226">
        <f t="shared" si="68"/>
        <v>-31.106391469438645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27.253532583600279</v>
      </c>
      <c r="C227" s="9">
        <f t="shared" si="61"/>
        <v>1.2480000000000009</v>
      </c>
      <c r="D227" s="9">
        <f t="shared" si="62"/>
        <v>34.311323520449612</v>
      </c>
      <c r="E227" s="9">
        <f t="shared" si="62"/>
        <v>14.132944363188969</v>
      </c>
      <c r="F227" s="9">
        <f t="shared" si="63"/>
        <v>16.768002657420293</v>
      </c>
      <c r="G227" s="10">
        <f t="shared" si="64"/>
        <v>8.6666666666666607</v>
      </c>
      <c r="H227" s="5">
        <f t="shared" si="64"/>
        <v>7.5</v>
      </c>
      <c r="I227">
        <f t="shared" si="65"/>
        <v>27.522043026986164</v>
      </c>
      <c r="J227">
        <f t="shared" si="66"/>
        <v>25.609639482176238</v>
      </c>
      <c r="K227">
        <f t="shared" si="66"/>
        <v>-10.080139779399779</v>
      </c>
      <c r="L227">
        <f t="shared" si="67"/>
        <v>-2.7688028499549571</v>
      </c>
      <c r="M227">
        <f t="shared" si="68"/>
        <v>-31.084179123428459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27.407140582042036</v>
      </c>
      <c r="C228" s="9">
        <f t="shared" si="61"/>
        <v>1.2540000000000009</v>
      </c>
      <c r="D228" s="9">
        <f t="shared" si="62"/>
        <v>34.464931518891369</v>
      </c>
      <c r="E228" s="9">
        <f t="shared" si="62"/>
        <v>14.071904009288348</v>
      </c>
      <c r="F228" s="9">
        <f t="shared" si="63"/>
        <v>16.741908658930292</v>
      </c>
      <c r="G228" s="10">
        <f t="shared" si="64"/>
        <v>8.6666666666666607</v>
      </c>
      <c r="H228" s="5">
        <f t="shared" si="64"/>
        <v>7.5</v>
      </c>
      <c r="I228">
        <f t="shared" si="65"/>
        <v>27.575478426318618</v>
      </c>
      <c r="J228">
        <f t="shared" si="66"/>
        <v>25.593026665076508</v>
      </c>
      <c r="K228">
        <f t="shared" si="66"/>
        <v>-10.266644854140351</v>
      </c>
      <c r="L228">
        <f t="shared" si="67"/>
        <v>-2.7723790240171575</v>
      </c>
      <c r="M228">
        <f t="shared" si="68"/>
        <v>-31.061859915392805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27.560648839210064</v>
      </c>
      <c r="C229" s="9">
        <f t="shared" si="61"/>
        <v>1.2600000000000009</v>
      </c>
      <c r="D229" s="9">
        <f t="shared" ref="D229:E244" si="70">D228+$C$7*(J228+J229)/2</f>
        <v>34.618439776059397</v>
      </c>
      <c r="E229" s="9">
        <f t="shared" si="70"/>
        <v>14.009745026685028</v>
      </c>
      <c r="F229" s="9">
        <f t="shared" si="63"/>
        <v>16.714981585228273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27.630008894609624</v>
      </c>
      <c r="J229">
        <f t="shared" si="66"/>
        <v>25.576392390932405</v>
      </c>
      <c r="K229">
        <f t="shared" si="66"/>
        <v>-10.453016013632707</v>
      </c>
      <c r="L229">
        <f t="shared" si="67"/>
        <v>-2.7760559190844885</v>
      </c>
      <c r="M229">
        <f t="shared" si="68"/>
        <v>-31.039431975964764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27.714057224549112</v>
      </c>
      <c r="C230" s="9">
        <f t="shared" si="61"/>
        <v>1.2660000000000009</v>
      </c>
      <c r="D230" s="9">
        <f t="shared" si="70"/>
        <v>34.771848161398445</v>
      </c>
      <c r="E230" s="9">
        <f t="shared" si="70"/>
        <v>13.946468220827665</v>
      </c>
      <c r="F230" s="9">
        <f t="shared" si="63"/>
        <v>16.68722311664752</v>
      </c>
      <c r="G230" s="10">
        <f t="shared" si="71"/>
        <v>8.6666666666666607</v>
      </c>
      <c r="H230" s="5">
        <f t="shared" si="71"/>
        <v>7.5</v>
      </c>
      <c r="I230">
        <f t="shared" si="65"/>
        <v>27.68562448683474</v>
      </c>
      <c r="J230">
        <f t="shared" si="66"/>
        <v>25.559736055417897</v>
      </c>
      <c r="K230">
        <f t="shared" si="66"/>
        <v>-10.639252605488496</v>
      </c>
      <c r="L230">
        <f t="shared" si="67"/>
        <v>-2.779832242420071</v>
      </c>
      <c r="M230">
        <f t="shared" si="68"/>
        <v>-31.016893472613948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27.867365603901259</v>
      </c>
      <c r="C231" s="9">
        <f t="shared" si="61"/>
        <v>1.2720000000000009</v>
      </c>
      <c r="D231" s="9">
        <f t="shared" si="70"/>
        <v>34.925156540750592</v>
      </c>
      <c r="E231" s="9">
        <f t="shared" si="70"/>
        <v>13.882074401112227</v>
      </c>
      <c r="F231" s="9">
        <f t="shared" si="63"/>
        <v>16.658634936013854</v>
      </c>
      <c r="G231" s="10">
        <f t="shared" si="71"/>
        <v>8.6666666666666607</v>
      </c>
      <c r="H231" s="5">
        <f t="shared" si="71"/>
        <v>7.5</v>
      </c>
      <c r="I231">
        <f t="shared" si="65"/>
        <v>27.742315198391932</v>
      </c>
      <c r="J231">
        <f t="shared" si="66"/>
        <v>25.543057061963378</v>
      </c>
      <c r="K231">
        <f t="shared" si="66"/>
        <v>-10.82535396632418</v>
      </c>
      <c r="L231">
        <f t="shared" si="67"/>
        <v>-2.7837066976681952</v>
      </c>
      <c r="M231">
        <f t="shared" si="68"/>
        <v>-30.994242609661644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28.02057383955248</v>
      </c>
      <c r="C232" s="9">
        <f t="shared" si="61"/>
        <v>1.2780000000000009</v>
      </c>
      <c r="D232" s="9">
        <f t="shared" si="70"/>
        <v>35.078364776401813</v>
      </c>
      <c r="E232" s="9">
        <f t="shared" si="70"/>
        <v>13.816564380947309</v>
      </c>
      <c r="F232" s="9">
        <f t="shared" si="63"/>
        <v>16.629218728731402</v>
      </c>
      <c r="G232" s="10">
        <f t="shared" si="71"/>
        <v>8.6666666666666607</v>
      </c>
      <c r="H232" s="5">
        <f t="shared" si="71"/>
        <v>7.5</v>
      </c>
      <c r="I232">
        <f t="shared" si="65"/>
        <v>27.800070969337433</v>
      </c>
      <c r="J232">
        <f t="shared" si="66"/>
        <v>25.526354821777367</v>
      </c>
      <c r="K232">
        <f t="shared" si="66"/>
        <v>-11.011319421982149</v>
      </c>
      <c r="L232">
        <f t="shared" si="67"/>
        <v>-2.7876779852928895</v>
      </c>
      <c r="M232">
        <f t="shared" si="68"/>
        <v>-30.971477628278524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28.173681790279407</v>
      </c>
      <c r="C233" s="9">
        <f t="shared" si="61"/>
        <v>1.2840000000000009</v>
      </c>
      <c r="D233" s="9">
        <f t="shared" si="70"/>
        <v>35.23147272712874</v>
      </c>
      <c r="E233" s="9">
        <f t="shared" si="70"/>
        <v>13.749938977818108</v>
      </c>
      <c r="F233" s="9">
        <f t="shared" si="63"/>
        <v>16.598976182866529</v>
      </c>
      <c r="G233" s="10">
        <f t="shared" si="71"/>
        <v>8.6666666666666607</v>
      </c>
      <c r="H233" s="5">
        <f t="shared" si="71"/>
        <v>7.5</v>
      </c>
      <c r="I233">
        <f t="shared" si="65"/>
        <v>27.858881688573767</v>
      </c>
      <c r="J233">
        <f t="shared" si="66"/>
        <v>25.509628753865609</v>
      </c>
      <c r="K233">
        <f t="shared" si="66"/>
        <v>-11.197148287751821</v>
      </c>
      <c r="L233">
        <f t="shared" si="67"/>
        <v>-2.7917448030107965</v>
      </c>
      <c r="M233">
        <f t="shared" si="68"/>
        <v>-30.948596806465265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28.326689311396148</v>
      </c>
      <c r="C234" s="9">
        <f t="shared" si="61"/>
        <v>1.2900000000000009</v>
      </c>
      <c r="D234" s="9">
        <f t="shared" si="70"/>
        <v>35.384480248245481</v>
      </c>
      <c r="E234" s="9">
        <f t="shared" si="70"/>
        <v>13.682199013349081</v>
      </c>
      <c r="F234" s="9">
        <f t="shared" si="63"/>
        <v>16.567908989230069</v>
      </c>
      <c r="G234" s="10">
        <f t="shared" si="71"/>
        <v>8.6666666666666607</v>
      </c>
      <c r="H234" s="5">
        <f t="shared" si="71"/>
        <v>7.5</v>
      </c>
      <c r="I234">
        <f t="shared" si="65"/>
        <v>27.918737197986314</v>
      </c>
      <c r="J234">
        <f t="shared" si="66"/>
        <v>25.492878285047546</v>
      </c>
      <c r="K234">
        <f t="shared" si="66"/>
        <v>-11.382839868590613</v>
      </c>
      <c r="L234">
        <f t="shared" si="67"/>
        <v>-2.7959058462180213</v>
      </c>
      <c r="M234">
        <f t="shared" si="68"/>
        <v>-30.92559845901658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28.479596254801198</v>
      </c>
      <c r="C235" s="9">
        <f t="shared" si="61"/>
        <v>1.2960000000000009</v>
      </c>
      <c r="D235" s="9">
        <f t="shared" si="70"/>
        <v>35.537387191650531</v>
      </c>
      <c r="E235" s="9">
        <f t="shared" si="70"/>
        <v>13.613345313365274</v>
      </c>
      <c r="F235" s="9">
        <f t="shared" si="63"/>
        <v>16.536018841457729</v>
      </c>
      <c r="G235" s="10">
        <f t="shared" si="71"/>
        <v>8.6666666666666607</v>
      </c>
      <c r="H235" s="5">
        <f t="shared" si="71"/>
        <v>7.5</v>
      </c>
      <c r="I235">
        <f t="shared" si="65"/>
        <v>27.979627296525436</v>
      </c>
      <c r="J235">
        <f t="shared" si="66"/>
        <v>25.476102849970239</v>
      </c>
      <c r="K235">
        <f t="shared" si="66"/>
        <v>-11.568393459344712</v>
      </c>
      <c r="L235">
        <f t="shared" si="67"/>
        <v>-2.8001598084106463</v>
      </c>
      <c r="M235">
        <f t="shared" si="68"/>
        <v>-30.902480937468994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28.632402469024466</v>
      </c>
      <c r="C236" s="9">
        <f t="shared" si="61"/>
        <v>1.3020000000000009</v>
      </c>
      <c r="D236" s="9">
        <f t="shared" si="70"/>
        <v>35.690193405873799</v>
      </c>
      <c r="E236" s="9">
        <f t="shared" si="70"/>
        <v>13.543378707952332</v>
      </c>
      <c r="F236" s="9">
        <f t="shared" si="63"/>
        <v>16.503307436088768</v>
      </c>
      <c r="G236" s="10">
        <f t="shared" si="71"/>
        <v>8.6666666666666607</v>
      </c>
      <c r="H236" s="5">
        <f t="shared" si="71"/>
        <v>7.5</v>
      </c>
      <c r="I236">
        <f t="shared" si="65"/>
        <v>28.041541744231008</v>
      </c>
      <c r="J236">
        <f t="shared" si="66"/>
        <v>25.459301891119775</v>
      </c>
      <c r="K236">
        <f t="shared" si="66"/>
        <v>-11.753808344969526</v>
      </c>
      <c r="L236">
        <f t="shared" si="67"/>
        <v>-2.8045053815986205</v>
      </c>
      <c r="M236">
        <f t="shared" si="68"/>
        <v>-30.879242630032856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28.785107799274318</v>
      </c>
      <c r="C237" s="9">
        <f t="shared" si="61"/>
        <v>1.3080000000000009</v>
      </c>
      <c r="D237" s="9">
        <f t="shared" si="70"/>
        <v>35.842898736123651</v>
      </c>
      <c r="E237" s="9">
        <f t="shared" si="70"/>
        <v>13.472300031515175</v>
      </c>
      <c r="F237" s="9">
        <f t="shared" si="63"/>
        <v>16.469776472642916</v>
      </c>
      <c r="G237" s="10">
        <f t="shared" si="71"/>
        <v>8.6666666666666607</v>
      </c>
      <c r="H237" s="5">
        <f t="shared" si="71"/>
        <v>7.5</v>
      </c>
      <c r="I237">
        <f t="shared" si="65"/>
        <v>28.104470266196628</v>
      </c>
      <c r="J237">
        <f t="shared" si="66"/>
        <v>25.442474858830185</v>
      </c>
      <c r="K237">
        <f t="shared" si="66"/>
        <v>-11.939083800749723</v>
      </c>
      <c r="L237">
        <f t="shared" si="67"/>
        <v>-2.8089412567127563</v>
      </c>
      <c r="M237">
        <f t="shared" si="68"/>
        <v>-30.855881961509038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28.93771208748468</v>
      </c>
      <c r="C238" s="9">
        <f t="shared" si="61"/>
        <v>1.3140000000000009</v>
      </c>
      <c r="D238" s="9">
        <f t="shared" si="70"/>
        <v>35.995503024334013</v>
      </c>
      <c r="E238" s="9">
        <f t="shared" si="70"/>
        <v>13.40011012283537</v>
      </c>
      <c r="F238" s="9">
        <f t="shared" si="63"/>
        <v>16.435427653695502</v>
      </c>
      <c r="G238" s="10">
        <f t="shared" si="71"/>
        <v>8.6666666666666607</v>
      </c>
      <c r="H238" s="5">
        <f t="shared" si="71"/>
        <v>7.5</v>
      </c>
      <c r="I238">
        <f t="shared" si="65"/>
        <v>28.168402556470824</v>
      </c>
      <c r="J238">
        <f t="shared" si="66"/>
        <v>25.425621211289908</v>
      </c>
      <c r="K238">
        <f t="shared" si="66"/>
        <v>-12.124219092518777</v>
      </c>
      <c r="L238">
        <f t="shared" si="67"/>
        <v>-2.8134661240045791</v>
      </c>
      <c r="M238">
        <f t="shared" si="68"/>
        <v>-30.83239739319075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29.090215172362189</v>
      </c>
      <c r="C239" s="9">
        <f t="shared" si="61"/>
        <v>1.320000000000001</v>
      </c>
      <c r="D239" s="9">
        <f t="shared" si="70"/>
        <v>36.148006109211522</v>
      </c>
      <c r="E239" s="9">
        <f t="shared" si="70"/>
        <v>13.32680982512718</v>
      </c>
      <c r="F239" s="9">
        <f t="shared" si="63"/>
        <v>16.400262684950871</v>
      </c>
      <c r="G239" s="10">
        <f t="shared" si="71"/>
        <v>8.6666666666666607</v>
      </c>
      <c r="H239" s="5">
        <f t="shared" si="71"/>
        <v>7.5</v>
      </c>
      <c r="I239">
        <f t="shared" si="65"/>
        <v>28.233328281892842</v>
      </c>
      <c r="J239">
        <f t="shared" si="66"/>
        <v>25.408740414545882</v>
      </c>
      <c r="K239">
        <f t="shared" si="66"/>
        <v>-12.309213476877922</v>
      </c>
      <c r="L239">
        <f t="shared" si="67"/>
        <v>-2.818078673438805</v>
      </c>
      <c r="M239">
        <f t="shared" si="68"/>
        <v>-30.808787422750914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29.242616889433339</v>
      </c>
      <c r="C240" s="9">
        <f t="shared" si="61"/>
        <v>1.326000000000001</v>
      </c>
      <c r="D240" s="9">
        <f t="shared" si="70"/>
        <v>36.300407826282672</v>
      </c>
      <c r="E240" s="9">
        <f t="shared" si="70"/>
        <v>13.252399986092303</v>
      </c>
      <c r="F240" s="9">
        <f t="shared" si="63"/>
        <v>16.364283275314037</v>
      </c>
      <c r="G240" s="10">
        <f t="shared" si="71"/>
        <v>8.6666666666666607</v>
      </c>
      <c r="H240" s="5">
        <f t="shared" si="71"/>
        <v>7.5</v>
      </c>
      <c r="I240">
        <f t="shared" si="65"/>
        <v>28.299237085860746</v>
      </c>
      <c r="J240">
        <f t="shared" si="66"/>
        <v>25.391831942505249</v>
      </c>
      <c r="K240">
        <f t="shared" si="66"/>
        <v>-12.494066201414427</v>
      </c>
      <c r="L240">
        <f t="shared" si="67"/>
        <v>-2.8227775950782283</v>
      </c>
      <c r="M240">
        <f t="shared" si="68"/>
        <v>-30.785050584115627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29.394917071091658</v>
      </c>
      <c r="C241" s="9">
        <f t="shared" si="61"/>
        <v>1.332000000000001</v>
      </c>
      <c r="D241" s="9">
        <f t="shared" si="70"/>
        <v>36.452708007940991</v>
      </c>
      <c r="E241" s="9">
        <f t="shared" si="70"/>
        <v>13.176881457973304</v>
      </c>
      <c r="F241" s="9">
        <f t="shared" si="63"/>
        <v>16.327491136960592</v>
      </c>
      <c r="G241" s="10">
        <f t="shared" si="71"/>
        <v>8.6666666666666607</v>
      </c>
      <c r="H241" s="5">
        <f t="shared" si="71"/>
        <v>7.5</v>
      </c>
      <c r="I241">
        <f t="shared" si="65"/>
        <v>28.366118592029753</v>
      </c>
      <c r="J241">
        <f t="shared" si="66"/>
        <v>25.37489527693478</v>
      </c>
      <c r="K241">
        <f t="shared" si="66"/>
        <v>-12.678776504919121</v>
      </c>
      <c r="L241">
        <f t="shared" si="67"/>
        <v>-2.8275615794608351</v>
      </c>
      <c r="M241">
        <f t="shared" si="68"/>
        <v>-30.761185447324113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29.547115546644836</v>
      </c>
      <c r="C242" s="9">
        <f t="shared" si="61"/>
        <v>1.338000000000001</v>
      </c>
      <c r="D242" s="9">
        <f t="shared" si="70"/>
        <v>36.604906483494169</v>
      </c>
      <c r="E242" s="9">
        <f t="shared" si="70"/>
        <v>13.100255097605737</v>
      </c>
      <c r="F242" s="9">
        <f t="shared" si="63"/>
        <v>16.289887985404885</v>
      </c>
      <c r="G242" s="10">
        <f t="shared" si="71"/>
        <v>8.6666666666666607</v>
      </c>
      <c r="H242" s="5">
        <f t="shared" si="71"/>
        <v>7.5</v>
      </c>
      <c r="I242">
        <f t="shared" si="65"/>
        <v>28.43396240793891</v>
      </c>
      <c r="J242">
        <f t="shared" si="66"/>
        <v>25.357929907458015</v>
      </c>
      <c r="K242">
        <f t="shared" si="66"/>
        <v>-12.863343617603066</v>
      </c>
      <c r="L242">
        <f t="shared" si="67"/>
        <v>-2.8324293179689617</v>
      </c>
      <c r="M242">
        <f t="shared" si="68"/>
        <v>-30.737190618375671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29.699212142361862</v>
      </c>
      <c r="C243" s="9">
        <f t="shared" si="61"/>
        <v>1.344000000000001</v>
      </c>
      <c r="D243" s="9">
        <f t="shared" si="70"/>
        <v>36.757003079211195</v>
      </c>
      <c r="E243" s="9">
        <f t="shared" si="70"/>
        <v>13.022521766468989</v>
      </c>
      <c r="F243" s="9">
        <f t="shared" si="63"/>
        <v>16.25147553956646</v>
      </c>
      <c r="G243" s="10">
        <f t="shared" si="71"/>
        <v>8.6666666666666607</v>
      </c>
      <c r="H243" s="5">
        <f t="shared" si="71"/>
        <v>7.5</v>
      </c>
      <c r="I243">
        <f t="shared" si="65"/>
        <v>28.502758128564366</v>
      </c>
      <c r="J243">
        <f t="shared" si="66"/>
        <v>25.340935331550202</v>
      </c>
      <c r="K243">
        <f t="shared" si="66"/>
        <v>-13.047766761313319</v>
      </c>
      <c r="L243">
        <f t="shared" si="67"/>
        <v>-2.837379503190343</v>
      </c>
      <c r="M243">
        <f t="shared" si="68"/>
        <v>-30.713064739064077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29.851206681520107</v>
      </c>
      <c r="C244" s="9">
        <f t="shared" si="61"/>
        <v>1.350000000000001</v>
      </c>
      <c r="D244" s="9">
        <f t="shared" si="70"/>
        <v>36.90899761836944</v>
      </c>
      <c r="E244" s="9">
        <f t="shared" si="70"/>
        <v>12.943682330735806</v>
      </c>
      <c r="F244" s="9">
        <f t="shared" si="63"/>
        <v>16.212255521834805</v>
      </c>
      <c r="G244" s="10">
        <f t="shared" si="71"/>
        <v>8.6666666666666607</v>
      </c>
      <c r="H244" s="5">
        <f t="shared" si="71"/>
        <v>7.5</v>
      </c>
      <c r="I244">
        <f t="shared" si="65"/>
        <v>28.572495339797715</v>
      </c>
      <c r="J244">
        <f t="shared" si="66"/>
        <v>25.32391105453106</v>
      </c>
      <c r="K244">
        <f t="shared" si="66"/>
        <v>-13.232045149747703</v>
      </c>
      <c r="L244">
        <f t="shared" si="67"/>
        <v>-2.8424108292709183</v>
      </c>
      <c r="M244">
        <f t="shared" si="68"/>
        <v>-30.688806486799947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30.003098984452368</v>
      </c>
      <c r="C245" s="9">
        <f t="shared" si="61"/>
        <v>1.356000000000001</v>
      </c>
      <c r="D245" s="9">
        <f t="shared" ref="D245:E260" si="72">D244+$C$7*(J244+J245)/2</f>
        <v>37.060889921301701</v>
      </c>
      <c r="E245" s="9">
        <f t="shared" si="72"/>
        <v>12.863737661320558</v>
      </c>
      <c r="F245" s="9">
        <f t="shared" si="63"/>
        <v>16.172229658132348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28.643163621848032</v>
      </c>
      <c r="J245">
        <f t="shared" si="66"/>
        <v>25.306856589555434</v>
      </c>
      <c r="K245">
        <f t="shared" si="66"/>
        <v>-13.416177988668503</v>
      </c>
      <c r="L245">
        <f t="shared" si="67"/>
        <v>-2.8475219922592738</v>
      </c>
      <c r="M245">
        <f t="shared" si="68"/>
        <v>-30.664414574421489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30.15488886859384</v>
      </c>
      <c r="C246" s="9">
        <f t="shared" si="61"/>
        <v>1.362000000000001</v>
      </c>
      <c r="D246" s="9">
        <f t="shared" si="72"/>
        <v>37.212679805443173</v>
      </c>
      <c r="E246" s="9">
        <f t="shared" si="72"/>
        <v>12.782688633926208</v>
      </c>
      <c r="F246" s="9">
        <f t="shared" si="63"/>
        <v>16.131399677975804</v>
      </c>
      <c r="G246" s="10">
        <f t="shared" si="73"/>
        <v>8.6666666666666607</v>
      </c>
      <c r="H246" s="5">
        <f t="shared" si="73"/>
        <v>7.5</v>
      </c>
      <c r="I246">
        <f t="shared" si="65"/>
        <v>28.714752552566353</v>
      </c>
      <c r="J246">
        <f t="shared" si="66"/>
        <v>25.289771457601876</v>
      </c>
      <c r="K246">
        <f t="shared" si="66"/>
        <v>-13.600164476115031</v>
      </c>
      <c r="L246">
        <f t="shared" si="67"/>
        <v>-2.8527116904426078</v>
      </c>
      <c r="M246">
        <f t="shared" si="68"/>
        <v>-30.639887749994138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30.306576148529022</v>
      </c>
      <c r="C247" s="9">
        <f t="shared" si="61"/>
        <v>1.368000000000001</v>
      </c>
      <c r="D247" s="9">
        <f t="shared" si="72"/>
        <v>37.364367085378355</v>
      </c>
      <c r="E247" s="9">
        <f t="shared" si="72"/>
        <v>12.700536129090018</v>
      </c>
      <c r="F247" s="9">
        <f t="shared" si="63"/>
        <v>16.089767314535727</v>
      </c>
      <c r="G247" s="10">
        <f t="shared" si="73"/>
        <v>8.6666666666666607</v>
      </c>
      <c r="H247" s="5">
        <f t="shared" si="73"/>
        <v>7.5</v>
      </c>
      <c r="I247">
        <f t="shared" si="65"/>
        <v>28.78725171069156</v>
      </c>
      <c r="J247">
        <f t="shared" si="66"/>
        <v>25.272655187459222</v>
      </c>
      <c r="K247">
        <f t="shared" si="66"/>
        <v>-13.784003802614997</v>
      </c>
      <c r="L247">
        <f t="shared" si="67"/>
        <v>-2.8579786246741481</v>
      </c>
      <c r="M247">
        <f t="shared" si="68"/>
        <v>-30.615224796599563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30.458160636038532</v>
      </c>
      <c r="C248" s="9">
        <f t="shared" si="61"/>
        <v>1.374000000000001</v>
      </c>
      <c r="D248" s="9">
        <f t="shared" si="72"/>
        <v>37.515951572887865</v>
      </c>
      <c r="E248" s="9">
        <f t="shared" si="72"/>
        <v>12.617281032227989</v>
      </c>
      <c r="F248" s="9">
        <f t="shared" si="63"/>
        <v>16.047334304694527</v>
      </c>
      <c r="G248" s="10">
        <f t="shared" si="73"/>
        <v>8.6666666666666607</v>
      </c>
      <c r="H248" s="5">
        <f t="shared" si="73"/>
        <v>7.5</v>
      </c>
      <c r="I248">
        <f t="shared" si="65"/>
        <v>28.860650679016803</v>
      </c>
      <c r="J248">
        <f t="shared" si="66"/>
        <v>25.255507315711178</v>
      </c>
      <c r="K248">
        <f t="shared" si="66"/>
        <v>-13.967695151394594</v>
      </c>
      <c r="L248">
        <f t="shared" si="67"/>
        <v>-2.8633214986919393</v>
      </c>
      <c r="M248">
        <f t="shared" si="68"/>
        <v>-30.590424532114486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30.609642140145819</v>
      </c>
      <c r="C249" s="9">
        <f t="shared" si="61"/>
        <v>1.380000000000001</v>
      </c>
      <c r="D249" s="9">
        <f t="shared" si="72"/>
        <v>37.667433076995152</v>
      </c>
      <c r="E249" s="9">
        <f t="shared" si="72"/>
        <v>12.532924233678044</v>
      </c>
      <c r="F249" s="9">
        <f t="shared" si="63"/>
        <v>16.004102389102641</v>
      </c>
      <c r="G249" s="10">
        <f t="shared" si="73"/>
        <v>8.6666666666666607</v>
      </c>
      <c r="H249" s="5">
        <f t="shared" si="73"/>
        <v>7.5</v>
      </c>
      <c r="I249">
        <f t="shared" si="65"/>
        <v>28.93493904747562</v>
      </c>
      <c r="J249">
        <f t="shared" si="66"/>
        <v>25.238327386719025</v>
      </c>
      <c r="K249">
        <f t="shared" si="66"/>
        <v>-14.151237698587281</v>
      </c>
      <c r="L249">
        <f t="shared" si="67"/>
        <v>-2.8687390194289444</v>
      </c>
      <c r="M249">
        <f t="shared" si="68"/>
        <v>-30.565485808979805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30.761020467163785</v>
      </c>
      <c r="C250" s="9">
        <f t="shared" si="61"/>
        <v>1.386000000000001</v>
      </c>
      <c r="D250" s="9">
        <f t="shared" si="72"/>
        <v>37.818811404013118</v>
      </c>
      <c r="E250" s="9">
        <f t="shared" si="72"/>
        <v>12.447466628741958</v>
      </c>
      <c r="F250" s="9">
        <f t="shared" si="63"/>
        <v>15.960073312233156</v>
      </c>
      <c r="G250" s="10">
        <f t="shared" si="73"/>
        <v>8.6666666666666607</v>
      </c>
      <c r="H250" s="5">
        <f t="shared" si="73"/>
        <v>7.5</v>
      </c>
      <c r="I250">
        <f t="shared" si="65"/>
        <v>29.010106416147313</v>
      </c>
      <c r="J250">
        <f t="shared" si="66"/>
        <v>25.221114952602452</v>
      </c>
      <c r="K250">
        <f t="shared" si="66"/>
        <v>-14.33463061344116</v>
      </c>
      <c r="L250">
        <f t="shared" si="67"/>
        <v>-2.8742298973144349</v>
      </c>
      <c r="M250">
        <f t="shared" si="68"/>
        <v>-30.540407513960439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30.912295420741248</v>
      </c>
      <c r="C251" s="9">
        <f t="shared" si="61"/>
        <v>1.392000000000001</v>
      </c>
      <c r="D251" s="9">
        <f t="shared" si="72"/>
        <v>37.970086357590581</v>
      </c>
      <c r="E251" s="9">
        <f t="shared" si="72"/>
        <v>12.360909117726059</v>
      </c>
      <c r="F251" s="9">
        <f t="shared" si="63"/>
        <v>15.915248822434759</v>
      </c>
      <c r="G251" s="10">
        <f t="shared" si="73"/>
        <v>8.6666666666666607</v>
      </c>
      <c r="H251" s="5">
        <f t="shared" si="73"/>
        <v>7.5</v>
      </c>
      <c r="I251">
        <f t="shared" si="65"/>
        <v>29.086142398180897</v>
      </c>
      <c r="J251">
        <f t="shared" si="66"/>
        <v>25.203869573218565</v>
      </c>
      <c r="K251">
        <f t="shared" si="66"/>
        <v>-14.517873058524923</v>
      </c>
      <c r="L251">
        <f t="shared" si="67"/>
        <v>-2.8797928465666156</v>
      </c>
      <c r="M251">
        <f t="shared" si="68"/>
        <v>-30.515188567896431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31.063466801909325</v>
      </c>
      <c r="C252" s="9">
        <f t="shared" si="61"/>
        <v>1.398000000000001</v>
      </c>
      <c r="D252" s="9">
        <f t="shared" si="72"/>
        <v>38.121257738758658</v>
      </c>
      <c r="E252" s="9">
        <f t="shared" si="72"/>
        <v>12.273252605980687</v>
      </c>
      <c r="F252" s="9">
        <f t="shared" si="63"/>
        <v>15.869630671982964</v>
      </c>
      <c r="G252" s="10">
        <f t="shared" si="73"/>
        <v>8.6666666666666607</v>
      </c>
      <c r="H252" s="5">
        <f t="shared" si="73"/>
        <v>7.5</v>
      </c>
      <c r="I252">
        <f t="shared" si="65"/>
        <v>29.163036622637527</v>
      </c>
      <c r="J252">
        <f t="shared" si="66"/>
        <v>25.186590816139166</v>
      </c>
      <c r="K252">
        <f t="shared" si="66"/>
        <v>-14.700964189932302</v>
      </c>
      <c r="L252">
        <f t="shared" si="67"/>
        <v>-2.8854265854765044</v>
      </c>
      <c r="M252">
        <f t="shared" si="68"/>
        <v>-30.489827925445645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31.214534409127619</v>
      </c>
      <c r="C253" s="9">
        <f t="shared" si="61"/>
        <v>1.404000000000001</v>
      </c>
      <c r="D253" s="9">
        <f t="shared" si="72"/>
        <v>38.272325345976952</v>
      </c>
      <c r="E253" s="9">
        <f t="shared" si="72"/>
        <v>12.184498003938435</v>
      </c>
      <c r="F253" s="9">
        <f t="shared" si="63"/>
        <v>15.823220617129834</v>
      </c>
      <c r="G253" s="10">
        <f t="shared" si="73"/>
        <v>8.6666666666666607</v>
      </c>
      <c r="H253" s="5">
        <f t="shared" si="73"/>
        <v>7.5</v>
      </c>
      <c r="I253">
        <f t="shared" si="65"/>
        <v>29.240778737251048</v>
      </c>
      <c r="J253">
        <f t="shared" si="66"/>
        <v>25.169278256626306</v>
      </c>
      <c r="K253">
        <f t="shared" si="66"/>
        <v>-14.883903157484976</v>
      </c>
      <c r="L253">
        <f t="shared" si="67"/>
        <v>-2.8911298366830396</v>
      </c>
      <c r="M253">
        <f t="shared" si="68"/>
        <v>-30.464324574818633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31.365498038330319</v>
      </c>
      <c r="C254" s="9">
        <f t="shared" si="61"/>
        <v>1.410000000000001</v>
      </c>
      <c r="D254" s="9">
        <f t="shared" si="72"/>
        <v>38.423288975179652</v>
      </c>
      <c r="E254" s="9">
        <f t="shared" si="72"/>
        <v>12.094646227151179</v>
      </c>
      <c r="F254" s="9">
        <f t="shared" si="63"/>
        <v>15.776020418151933</v>
      </c>
      <c r="G254" s="10">
        <f t="shared" si="73"/>
        <v>8.6666666666666607</v>
      </c>
      <c r="H254" s="5">
        <f t="shared" si="73"/>
        <v>7.5</v>
      </c>
      <c r="I254">
        <f t="shared" si="65"/>
        <v>29.31935841110667</v>
      </c>
      <c r="J254">
        <f t="shared" si="66"/>
        <v>25.151931477606208</v>
      </c>
      <c r="K254">
        <f t="shared" si="66"/>
        <v>-15.066689104933888</v>
      </c>
      <c r="L254">
        <f t="shared" si="67"/>
        <v>-2.8969013274394464</v>
      </c>
      <c r="M254">
        <f t="shared" si="68"/>
        <v>-30.438677537505981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31.516357482972065</v>
      </c>
      <c r="C255" s="9">
        <f t="shared" si="61"/>
        <v>1.416000000000001</v>
      </c>
      <c r="D255" s="9">
        <f t="shared" si="72"/>
        <v>38.574148419821398</v>
      </c>
      <c r="E255" s="9">
        <f t="shared" si="72"/>
        <v>12.0036981963259</v>
      </c>
      <c r="F255" s="9">
        <f t="shared" si="63"/>
        <v>15.728031839396809</v>
      </c>
      <c r="G255" s="10">
        <f t="shared" si="73"/>
        <v>8.6666666666666607</v>
      </c>
      <c r="H255" s="5">
        <f t="shared" si="73"/>
        <v>7.5</v>
      </c>
      <c r="I255">
        <f t="shared" si="65"/>
        <v>29.398765337237823</v>
      </c>
      <c r="J255">
        <f t="shared" si="66"/>
        <v>25.13455006964157</v>
      </c>
      <c r="K255">
        <f t="shared" si="66"/>
        <v>-15.249321170158924</v>
      </c>
      <c r="L255">
        <f t="shared" si="67"/>
        <v>-2.9027397898708807</v>
      </c>
      <c r="M255">
        <f t="shared" si="68"/>
        <v>-30.412885867998675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31.667112534073699</v>
      </c>
      <c r="C256" s="9">
        <f t="shared" si="61"/>
        <v>1.422000000000001</v>
      </c>
      <c r="D256" s="9">
        <f t="shared" si="72"/>
        <v>38.724903470923032</v>
      </c>
      <c r="E256" s="9">
        <f t="shared" si="72"/>
        <v>11.911654837359322</v>
      </c>
      <c r="F256" s="9">
        <f t="shared" si="63"/>
        <v>15.679256649327773</v>
      </c>
      <c r="G256" s="10">
        <f t="shared" si="73"/>
        <v>8.6666666666666607</v>
      </c>
      <c r="H256" s="5">
        <f t="shared" si="73"/>
        <v>7.5</v>
      </c>
      <c r="I256">
        <f t="shared" si="65"/>
        <v>29.478989235141327</v>
      </c>
      <c r="J256">
        <f t="shared" si="66"/>
        <v>25.117133630902345</v>
      </c>
      <c r="K256">
        <f t="shared" si="66"/>
        <v>-15.431798485366915</v>
      </c>
      <c r="L256">
        <f t="shared" si="67"/>
        <v>-2.9086439612233868</v>
      </c>
      <c r="M256">
        <f t="shared" si="68"/>
        <v>-30.386948653501822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31.817762980267812</v>
      </c>
      <c r="C257" s="9">
        <f t="shared" si="61"/>
        <v>1.428000000000001</v>
      </c>
      <c r="D257" s="9">
        <f t="shared" si="72"/>
        <v>38.875553917117145</v>
      </c>
      <c r="E257" s="9">
        <f t="shared" si="72"/>
        <v>11.818517081371358</v>
      </c>
      <c r="F257" s="9">
        <f t="shared" si="63"/>
        <v>15.62969662056711</v>
      </c>
      <c r="G257" s="10">
        <f t="shared" si="73"/>
        <v>8.6666666666666607</v>
      </c>
      <c r="H257" s="5">
        <f t="shared" si="73"/>
        <v>7.5</v>
      </c>
      <c r="I257">
        <f t="shared" si="65"/>
        <v>29.560019853211184</v>
      </c>
      <c r="J257">
        <f t="shared" si="66"/>
        <v>25.099681767135003</v>
      </c>
      <c r="K257">
        <f t="shared" si="66"/>
        <v>-15.614120177287926</v>
      </c>
      <c r="L257">
        <f t="shared" si="67"/>
        <v>-2.9146125841042165</v>
      </c>
      <c r="M257">
        <f t="shared" si="68"/>
        <v>-30.360865013642218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31.968308607844111</v>
      </c>
      <c r="C258" s="9">
        <f t="shared" si="61"/>
        <v>1.4340000000000011</v>
      </c>
      <c r="D258" s="9">
        <f t="shared" si="72"/>
        <v>39.026099544693444</v>
      </c>
      <c r="E258" s="9">
        <f t="shared" si="72"/>
        <v>11.724285864737384</v>
      </c>
      <c r="F258" s="9">
        <f t="shared" si="63"/>
        <v>15.579353529937809</v>
      </c>
      <c r="G258" s="10">
        <f t="shared" si="73"/>
        <v>8.6666666666666607</v>
      </c>
      <c r="H258" s="5">
        <f t="shared" si="73"/>
        <v>7.5</v>
      </c>
      <c r="I258">
        <f t="shared" si="65"/>
        <v>29.641846971091368</v>
      </c>
      <c r="J258">
        <f t="shared" si="66"/>
        <v>25.082194091630377</v>
      </c>
      <c r="K258">
        <f t="shared" si="66"/>
        <v>-15.79628536736978</v>
      </c>
      <c r="L258">
        <f t="shared" si="67"/>
        <v>-2.9206444067135742</v>
      </c>
      <c r="M258">
        <f t="shared" si="68"/>
        <v>-30.334634100170096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32.118749200794568</v>
      </c>
      <c r="C259" s="9">
        <f t="shared" si="61"/>
        <v>1.4400000000000011</v>
      </c>
      <c r="D259" s="9">
        <f t="shared" si="72"/>
        <v>39.176540137643904</v>
      </c>
      <c r="E259" s="9">
        <f t="shared" si="72"/>
        <v>11.628962129119362</v>
      </c>
      <c r="F259" s="9">
        <f t="shared" si="63"/>
        <v>15.528229158503589</v>
      </c>
      <c r="G259" s="10">
        <f t="shared" si="73"/>
        <v>8.6666666666666607</v>
      </c>
      <c r="H259" s="5">
        <f t="shared" si="73"/>
        <v>7.5</v>
      </c>
      <c r="I259">
        <f t="shared" si="65"/>
        <v>29.724460401948086</v>
      </c>
      <c r="J259">
        <f t="shared" si="66"/>
        <v>25.064670225190095</v>
      </c>
      <c r="K259">
        <f t="shared" si="66"/>
        <v>-15.978293171970801</v>
      </c>
      <c r="L259">
        <f t="shared" si="67"/>
        <v>-2.9267381830678438</v>
      </c>
      <c r="M259">
        <f t="shared" si="68"/>
        <v>-30.308255096655497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32.269084540858415</v>
      </c>
      <c r="C260" s="9">
        <f t="shared" si="61"/>
        <v>1.4460000000000011</v>
      </c>
      <c r="D260" s="9">
        <f t="shared" si="72"/>
        <v>39.326875477707752</v>
      </c>
      <c r="E260" s="9">
        <f t="shared" si="72"/>
        <v>11.532546821495798</v>
      </c>
      <c r="F260" s="9">
        <f t="shared" si="63"/>
        <v>15.476325291607473</v>
      </c>
      <c r="G260" s="10">
        <f t="shared" si="73"/>
        <v>8.6666666666666607</v>
      </c>
      <c r="H260" s="5">
        <f t="shared" si="73"/>
        <v>7.5</v>
      </c>
      <c r="I260">
        <f t="shared" si="65"/>
        <v>29.807849994662078</v>
      </c>
      <c r="J260">
        <f t="shared" si="66"/>
        <v>25.047109796091689</v>
      </c>
      <c r="K260">
        <f t="shared" si="66"/>
        <v>-16.160142702550733</v>
      </c>
      <c r="L260">
        <f t="shared" si="67"/>
        <v>-2.9328926732143867</v>
      </c>
      <c r="M260">
        <f t="shared" si="68"/>
        <v>-30.281727218179658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32.419314407566844</v>
      </c>
      <c r="C261" s="9">
        <f t="shared" si="61"/>
        <v>1.4520000000000011</v>
      </c>
      <c r="D261" s="9">
        <f t="shared" ref="D261:E276" si="74">D260+$C$7*(J260+J261)/2</f>
        <v>39.477105344416181</v>
      </c>
      <c r="E261" s="9">
        <f t="shared" si="74"/>
        <v>11.435040894190566</v>
      </c>
      <c r="F261" s="9">
        <f t="shared" si="63"/>
        <v>15.423643718908835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29.892005635941647</v>
      </c>
      <c r="J261">
        <f t="shared" si="66"/>
        <v>25.029512440052404</v>
      </c>
      <c r="K261">
        <f t="shared" si="66"/>
        <v>-16.341833065859809</v>
      </c>
      <c r="L261">
        <f t="shared" si="67"/>
        <v>-2.9391066434379862</v>
      </c>
      <c r="M261">
        <f t="shared" si="68"/>
        <v>-30.255049711021755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32.569438578287574</v>
      </c>
      <c r="C262" s="9">
        <f t="shared" si="61"/>
        <v>1.4580000000000011</v>
      </c>
      <c r="D262" s="9">
        <f t="shared" si="74"/>
        <v>39.627229515136911</v>
      </c>
      <c r="E262" s="9">
        <f t="shared" si="74"/>
        <v>11.336445304900609</v>
      </c>
      <c r="F262" s="9">
        <f t="shared" si="63"/>
        <v>15.370186234418849</v>
      </c>
      <c r="G262" s="10">
        <f t="shared" si="75"/>
        <v>8.6666666666666607</v>
      </c>
      <c r="H262" s="5">
        <f t="shared" si="75"/>
        <v>7.5</v>
      </c>
      <c r="I262">
        <f t="shared" si="65"/>
        <v>29.976917252357111</v>
      </c>
      <c r="J262">
        <f t="shared" si="66"/>
        <v>25.011877800191776</v>
      </c>
      <c r="K262">
        <f t="shared" si="66"/>
        <v>-16.523363364125942</v>
      </c>
      <c r="L262">
        <f t="shared" si="67"/>
        <v>-2.9453788664590355</v>
      </c>
      <c r="M262">
        <f t="shared" si="68"/>
        <v>-30.228221852341417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32.719456828269131</v>
      </c>
      <c r="C263" s="9">
        <f t="shared" si="61"/>
        <v>1.4640000000000011</v>
      </c>
      <c r="D263" s="9">
        <f t="shared" si="74"/>
        <v>39.777247765118467</v>
      </c>
      <c r="E263" s="9">
        <f t="shared" si="74"/>
        <v>11.236761016722511</v>
      </c>
      <c r="F263" s="9">
        <f t="shared" si="63"/>
        <v>15.315954636534485</v>
      </c>
      <c r="G263" s="10">
        <f t="shared" si="75"/>
        <v>8.6666666666666607</v>
      </c>
      <c r="H263" s="5">
        <f t="shared" si="75"/>
        <v>7.5</v>
      </c>
      <c r="I263">
        <f t="shared" si="65"/>
        <v>30.062574812297569</v>
      </c>
      <c r="J263">
        <f t="shared" si="66"/>
        <v>24.994205526993021</v>
      </c>
      <c r="K263">
        <f t="shared" si="66"/>
        <v>-16.70473269523999</v>
      </c>
      <c r="L263">
        <f t="shared" si="67"/>
        <v>-2.9517081216235757</v>
      </c>
      <c r="M263">
        <f t="shared" si="68"/>
        <v>-30.201242949857313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32.8693689306849</v>
      </c>
      <c r="C264" s="9">
        <f t="shared" si="61"/>
        <v>1.4700000000000011</v>
      </c>
      <c r="D264" s="9">
        <f t="shared" si="74"/>
        <v>39.927159867534236</v>
      </c>
      <c r="E264" s="9">
        <f t="shared" si="74"/>
        <v>11.135988998177973</v>
      </c>
      <c r="F264" s="9">
        <f t="shared" si="63"/>
        <v>15.260950728071052</v>
      </c>
      <c r="G264" s="10">
        <f t="shared" si="75"/>
        <v>8.6666666666666607</v>
      </c>
      <c r="H264" s="5">
        <f t="shared" si="75"/>
        <v>7.5</v>
      </c>
      <c r="I264">
        <f t="shared" si="65"/>
        <v>30.148968327850788</v>
      </c>
      <c r="J264">
        <f t="shared" si="66"/>
        <v>24.976495278263279</v>
      </c>
      <c r="K264">
        <f t="shared" si="66"/>
        <v>-16.885940152939135</v>
      </c>
      <c r="L264">
        <f t="shared" si="67"/>
        <v>-2.9580931950852762</v>
      </c>
      <c r="M264">
        <f t="shared" si="68"/>
        <v>-30.17411234152225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33.019174656676967</v>
      </c>
      <c r="C265" s="9">
        <f t="shared" si="61"/>
        <v>1.4760000000000011</v>
      </c>
      <c r="D265" s="9">
        <f t="shared" si="74"/>
        <v>40.076965593526303</v>
      </c>
      <c r="E265" s="9">
        <f t="shared" si="74"/>
        <v>11.034130223238192</v>
      </c>
      <c r="F265" s="9">
        <f t="shared" si="63"/>
        <v>15.205176316293187</v>
      </c>
      <c r="G265" s="10">
        <f t="shared" si="75"/>
        <v>8.6666666666666607</v>
      </c>
      <c r="H265" s="5">
        <f t="shared" si="75"/>
        <v>7.5</v>
      </c>
      <c r="I265">
        <f t="shared" si="65"/>
        <v>30.236087856607242</v>
      </c>
      <c r="J265">
        <f t="shared" si="66"/>
        <v>24.958746719092769</v>
      </c>
      <c r="K265">
        <f t="shared" si="66"/>
        <v>-17.066984826988268</v>
      </c>
      <c r="L265">
        <f t="shared" si="67"/>
        <v>-2.9645328799794921</v>
      </c>
      <c r="M265">
        <f t="shared" si="68"/>
        <v>-30.146829395195009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33.168873775399682</v>
      </c>
      <c r="C266" s="9">
        <f t="shared" si="61"/>
        <v>1.4820000000000011</v>
      </c>
      <c r="D266" s="9">
        <f t="shared" si="74"/>
        <v>40.226664712249018</v>
      </c>
      <c r="E266" s="9">
        <f t="shared" si="74"/>
        <v>10.931185671347148</v>
      </c>
      <c r="F266" s="9">
        <f t="shared" si="63"/>
        <v>15.148633212944411</v>
      </c>
      <c r="G266" s="10">
        <f t="shared" si="75"/>
        <v>8.6666666666666607</v>
      </c>
      <c r="H266" s="5">
        <f t="shared" si="75"/>
        <v>7.5</v>
      </c>
      <c r="I266">
        <f t="shared" si="65"/>
        <v>30.323923503389285</v>
      </c>
      <c r="J266">
        <f t="shared" si="66"/>
        <v>24.940959521812893</v>
      </c>
      <c r="K266">
        <f t="shared" si="66"/>
        <v>-17.247865803359439</v>
      </c>
      <c r="L266">
        <f t="shared" si="67"/>
        <v>-2.9710259765894951</v>
      </c>
      <c r="M266">
        <f t="shared" si="68"/>
        <v>-30.119393508309347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33.318466054062981</v>
      </c>
      <c r="C267" s="9">
        <f t="shared" si="61"/>
        <v>1.4880000000000011</v>
      </c>
      <c r="D267" s="9">
        <f t="shared" si="74"/>
        <v>40.376256990912317</v>
      </c>
      <c r="E267" s="9">
        <f t="shared" si="74"/>
        <v>10.827156327443841</v>
      </c>
      <c r="F267" s="9">
        <f t="shared" si="63"/>
        <v>15.091323234275244</v>
      </c>
      <c r="G267" s="10">
        <f t="shared" si="75"/>
        <v>8.6666666666666607</v>
      </c>
      <c r="H267" s="5">
        <f t="shared" si="75"/>
        <v>7.5</v>
      </c>
      <c r="I267">
        <f t="shared" si="65"/>
        <v>30.412465421906578</v>
      </c>
      <c r="J267">
        <f t="shared" si="66"/>
        <v>24.923133365953355</v>
      </c>
      <c r="K267">
        <f t="shared" si="66"/>
        <v>-17.428582164409296</v>
      </c>
      <c r="L267">
        <f t="shared" si="67"/>
        <v>-2.9775712925050284</v>
      </c>
      <c r="M267">
        <f t="shared" si="68"/>
        <v>-30.091804107540423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33.467951257975436</v>
      </c>
      <c r="C268" s="9">
        <f t="shared" si="61"/>
        <v>1.4940000000000011</v>
      </c>
      <c r="D268" s="9">
        <f t="shared" si="74"/>
        <v>40.525742194824772</v>
      </c>
      <c r="E268" s="9">
        <f t="shared" si="74"/>
        <v>10.72204318198345</v>
      </c>
      <c r="F268" s="9">
        <f t="shared" si="63"/>
        <v>15.033248201069892</v>
      </c>
      <c r="G268" s="10">
        <f t="shared" si="75"/>
        <v>8.6666666666666607</v>
      </c>
      <c r="H268" s="5">
        <f t="shared" si="75"/>
        <v>7.5</v>
      </c>
      <c r="I268">
        <f t="shared" si="65"/>
        <v>30.501703816338821</v>
      </c>
      <c r="J268">
        <f t="shared" si="66"/>
        <v>24.905267938198325</v>
      </c>
      <c r="K268">
        <f t="shared" si="66"/>
        <v>-17.609132989054537</v>
      </c>
      <c r="L268">
        <f t="shared" si="67"/>
        <v>-2.9841676427732922</v>
      </c>
      <c r="M268">
        <f t="shared" si="68"/>
        <v>-30.064060648468988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33.617329150587054</v>
      </c>
      <c r="C269" s="9">
        <f t="shared" si="61"/>
        <v>1.5000000000000011</v>
      </c>
      <c r="D269" s="9">
        <f t="shared" si="74"/>
        <v>40.67512008743639</v>
      </c>
      <c r="E269" s="9">
        <f t="shared" si="74"/>
        <v>10.615847230957451</v>
      </c>
      <c r="F269" s="9">
        <f t="shared" si="63"/>
        <v>14.974409938671517</v>
      </c>
      <c r="G269" s="10">
        <f t="shared" si="75"/>
        <v>8.6666666666666607</v>
      </c>
      <c r="H269" s="5">
        <f t="shared" si="75"/>
        <v>7.5</v>
      </c>
      <c r="I269">
        <f t="shared" si="65"/>
        <v>30.591628942847073</v>
      </c>
      <c r="J269">
        <f t="shared" si="66"/>
        <v>24.887362932341684</v>
      </c>
      <c r="K269">
        <f t="shared" si="66"/>
        <v>-17.789517352945349</v>
      </c>
      <c r="L269">
        <f t="shared" si="67"/>
        <v>-2.9908138500425094</v>
      </c>
      <c r="M269">
        <f t="shared" si="68"/>
        <v>-30.036162615243608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33.7665994935318</v>
      </c>
      <c r="C270" s="9">
        <f t="shared" si="61"/>
        <v>1.5060000000000011</v>
      </c>
      <c r="D270" s="9">
        <f t="shared" si="74"/>
        <v>40.824390430381136</v>
      </c>
      <c r="E270" s="9">
        <f t="shared" si="74"/>
        <v>10.508569475912704</v>
      </c>
      <c r="F270" s="9">
        <f t="shared" si="63"/>
        <v>14.914810277006062</v>
      </c>
      <c r="G270" s="10">
        <f t="shared" si="75"/>
        <v>8.6666666666666607</v>
      </c>
      <c r="H270" s="5">
        <f t="shared" si="75"/>
        <v>7.5</v>
      </c>
      <c r="I270">
        <f t="shared" si="65"/>
        <v>30.682231111014787</v>
      </c>
      <c r="J270">
        <f t="shared" si="66"/>
        <v>24.869418049241428</v>
      </c>
      <c r="K270">
        <f t="shared" si="66"/>
        <v>-17.969734328636811</v>
      </c>
      <c r="L270">
        <f t="shared" si="67"/>
        <v>-2.9975087446982043</v>
      </c>
      <c r="M270">
        <f t="shared" si="68"/>
        <v>-30.008109520241252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33.91576204666984</v>
      </c>
      <c r="C271" s="9">
        <f t="shared" si="61"/>
        <v>1.5120000000000011</v>
      </c>
      <c r="D271" s="9">
        <f t="shared" si="74"/>
        <v>40.973552983519177</v>
      </c>
      <c r="E271" s="9">
        <f t="shared" si="74"/>
        <v>10.400210923969519</v>
      </c>
      <c r="F271" s="9">
        <f t="shared" si="63"/>
        <v>14.854451050604734</v>
      </c>
      <c r="G271" s="10">
        <f t="shared" si="75"/>
        <v>8.6666666666666607</v>
      </c>
      <c r="H271" s="5">
        <f t="shared" si="75"/>
        <v>7.5</v>
      </c>
      <c r="I271">
        <f t="shared" si="65"/>
        <v>30.773500685219901</v>
      </c>
      <c r="J271">
        <f t="shared" si="66"/>
        <v>24.851432996773241</v>
      </c>
      <c r="K271">
        <f t="shared" si="66"/>
        <v>-18.149782985758257</v>
      </c>
      <c r="L271">
        <f t="shared" si="67"/>
        <v>-3.0042511649923362</v>
      </c>
      <c r="M271">
        <f t="shared" si="68"/>
        <v>-29.97990090372647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34.064816568129508</v>
      </c>
      <c r="C272" s="9">
        <f t="shared" si="61"/>
        <v>1.5180000000000011</v>
      </c>
      <c r="D272" s="9">
        <f t="shared" si="74"/>
        <v>41.122607504978845</v>
      </c>
      <c r="E272" s="9">
        <f t="shared" si="74"/>
        <v>10.290772587838703</v>
      </c>
      <c r="F272" s="9">
        <f t="shared" si="63"/>
        <v>14.793334098625106</v>
      </c>
      <c r="G272" s="10">
        <f t="shared" si="75"/>
        <v>8.6666666666666607</v>
      </c>
      <c r="H272" s="5">
        <f t="shared" si="75"/>
        <v>7.5</v>
      </c>
      <c r="I272">
        <f t="shared" si="65"/>
        <v>30.865428085939222</v>
      </c>
      <c r="J272">
        <f t="shared" si="66"/>
        <v>24.833407489783287</v>
      </c>
      <c r="K272">
        <f t="shared" si="66"/>
        <v>-18.329662391180616</v>
      </c>
      <c r="L272">
        <f t="shared" si="67"/>
        <v>-3.0110399571654347</v>
      </c>
      <c r="M272">
        <f t="shared" si="68"/>
        <v>-29.951536333509463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34.213762814348982</v>
      </c>
      <c r="C273" s="9">
        <f t="shared" si="61"/>
        <v>1.5240000000000011</v>
      </c>
      <c r="D273" s="9">
        <f t="shared" si="74"/>
        <v>41.271553751198319</v>
      </c>
      <c r="E273" s="9">
        <f t="shared" si="74"/>
        <v>10.180255485837616</v>
      </c>
      <c r="F273" s="9">
        <f t="shared" si="63"/>
        <v>14.731461264870859</v>
      </c>
      <c r="G273" s="10">
        <f t="shared" si="75"/>
        <v>8.6666666666666607</v>
      </c>
      <c r="H273" s="5">
        <f t="shared" si="75"/>
        <v>7.5</v>
      </c>
      <c r="I273">
        <f t="shared" si="65"/>
        <v>30.95800379098646</v>
      </c>
      <c r="J273">
        <f t="shared" si="66"/>
        <v>24.815341250040294</v>
      </c>
      <c r="K273">
        <f t="shared" si="66"/>
        <v>-18.509371609181674</v>
      </c>
      <c r="L273">
        <f t="shared" si="67"/>
        <v>-3.0178739755618809</v>
      </c>
      <c r="M273">
        <f t="shared" si="68"/>
        <v>-29.923015404603287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34.362600540117661</v>
      </c>
      <c r="C274" s="9">
        <f t="shared" si="61"/>
        <v>1.5300000000000011</v>
      </c>
      <c r="D274" s="9">
        <f t="shared" si="74"/>
        <v>41.420391476966998</v>
      </c>
      <c r="E274" s="9">
        <f t="shared" si="74"/>
        <v>10.068660641905243</v>
      </c>
      <c r="F274" s="9">
        <f t="shared" si="63"/>
        <v>14.668834397810155</v>
      </c>
      <c r="G274" s="10">
        <f t="shared" si="75"/>
        <v>8.6666666666666607</v>
      </c>
      <c r="H274" s="5">
        <f t="shared" si="75"/>
        <v>7.5</v>
      </c>
      <c r="I274">
        <f t="shared" si="65"/>
        <v>31.051218336685263</v>
      </c>
      <c r="J274">
        <f t="shared" si="66"/>
        <v>24.797234006186923</v>
      </c>
      <c r="K274">
        <f t="shared" si="66"/>
        <v>-18.688909701609294</v>
      </c>
      <c r="L274">
        <f t="shared" si="67"/>
        <v>-3.0247520827384884</v>
      </c>
      <c r="M274">
        <f t="shared" si="68"/>
        <v>-29.894337738880466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34.511329498617293</v>
      </c>
      <c r="C275" s="9">
        <f t="shared" si="61"/>
        <v>1.5360000000000011</v>
      </c>
      <c r="D275" s="9">
        <f t="shared" si="74"/>
        <v>41.56912043546663</v>
      </c>
      <c r="E275" s="9">
        <f t="shared" si="74"/>
        <v>9.955989085616288</v>
      </c>
      <c r="F275" s="9">
        <f t="shared" si="63"/>
        <v>14.605455350592734</v>
      </c>
      <c r="G275" s="10">
        <f t="shared" si="75"/>
        <v>8.6666666666666607</v>
      </c>
      <c r="H275" s="5">
        <f t="shared" si="75"/>
        <v>7.5</v>
      </c>
      <c r="I275">
        <f t="shared" si="65"/>
        <v>31.145062318978642</v>
      </c>
      <c r="J275">
        <f t="shared" si="66"/>
        <v>24.779085493690491</v>
      </c>
      <c r="K275">
        <f t="shared" si="66"/>
        <v>-18.868275728042576</v>
      </c>
      <c r="L275">
        <f t="shared" si="67"/>
        <v>-3.0316731495665366</v>
      </c>
      <c r="M275">
        <f t="shared" si="68"/>
        <v>-29.86550298472919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34.659949441462743</v>
      </c>
      <c r="C276" s="9">
        <f t="shared" si="61"/>
        <v>1.5420000000000011</v>
      </c>
      <c r="D276" s="9">
        <f t="shared" si="74"/>
        <v>41.717740378312079</v>
      </c>
      <c r="E276" s="9">
        <f t="shared" si="74"/>
        <v>9.8422418521943076</v>
      </c>
      <c r="F276" s="9">
        <f t="shared" si="63"/>
        <v>14.541325981065665</v>
      </c>
      <c r="G276" s="10">
        <f t="shared" si="75"/>
        <v>8.6666666666666607</v>
      </c>
      <c r="H276" s="5">
        <f t="shared" si="75"/>
        <v>7.5</v>
      </c>
      <c r="I276">
        <f t="shared" si="65"/>
        <v>31.239526394476144</v>
      </c>
      <c r="J276">
        <f t="shared" si="66"/>
        <v>24.760895454793094</v>
      </c>
      <c r="K276">
        <f t="shared" si="66"/>
        <v>-19.047468745950951</v>
      </c>
      <c r="L276">
        <f t="shared" si="67"/>
        <v>-3.0386360553273999</v>
      </c>
      <c r="M276">
        <f t="shared" si="68"/>
        <v>-29.836510816709396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34.808460118742502</v>
      </c>
      <c r="C277" s="9">
        <f t="shared" ref="C277:C289" si="80">C276+_dt</f>
        <v>1.5480000000000012</v>
      </c>
      <c r="D277" s="9">
        <f t="shared" ref="D277:E289" si="81">D276+$C$7*(J276+J277)/2</f>
        <v>41.866251055591839</v>
      </c>
      <c r="E277" s="9">
        <f t="shared" si="81"/>
        <v>9.7274199825239016</v>
      </c>
      <c r="F277" s="9">
        <f t="shared" ref="F277:F289" si="82">$O$1*D277^2+$O$2*D277+$O$3</f>
        <v>14.476448151787782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31.334601281440243</v>
      </c>
      <c r="J277">
        <f t="shared" ref="J277:K289" si="85">J276+L276*$C$7</f>
        <v>24.742663638461128</v>
      </c>
      <c r="K277">
        <f t="shared" si="85"/>
        <v>-19.226487810851207</v>
      </c>
      <c r="L277">
        <f t="shared" ref="L277:L289" si="86">-$C$15*I277*J277</f>
        <v>-3.0456396878019416</v>
      </c>
      <c r="M277">
        <f t="shared" ref="M277:M289" si="87">-$C$6-$C$15*I277*K277</f>
        <v>-29.807360935208887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34.956861279058892</v>
      </c>
      <c r="C278" s="9">
        <f t="shared" si="80"/>
        <v>1.5540000000000012</v>
      </c>
      <c r="D278" s="9">
        <f t="shared" si="81"/>
        <v>42.014652215908228</v>
      </c>
      <c r="E278" s="9">
        <f t="shared" si="81"/>
        <v>9.611524523161961</v>
      </c>
      <c r="F278" s="9">
        <f t="shared" si="82"/>
        <v>14.410823730042924</v>
      </c>
      <c r="G278" s="10">
        <f t="shared" si="83"/>
        <v>8.6666666666666607</v>
      </c>
      <c r="H278" s="5">
        <f t="shared" si="83"/>
        <v>7.5</v>
      </c>
      <c r="I278">
        <f t="shared" si="84"/>
        <v>31.430277760713345</v>
      </c>
      <c r="J278">
        <f t="shared" si="85"/>
        <v>24.724389800334315</v>
      </c>
      <c r="K278">
        <f t="shared" si="85"/>
        <v>-19.40533197646246</v>
      </c>
      <c r="L278">
        <f t="shared" si="86"/>
        <v>-3.0526829433538172</v>
      </c>
      <c r="M278">
        <f t="shared" si="87"/>
        <v>-29.778053066099758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35.105152669567914</v>
      </c>
      <c r="C279" s="9">
        <f t="shared" si="80"/>
        <v>1.5600000000000012</v>
      </c>
      <c r="D279" s="9">
        <f t="shared" si="81"/>
        <v>42.162943606417251</v>
      </c>
      <c r="E279" s="9">
        <f t="shared" si="81"/>
        <v>9.4945565263479956</v>
      </c>
      <c r="F279" s="9">
        <f t="shared" si="82"/>
        <v>14.344454587851793</v>
      </c>
      <c r="G279" s="10">
        <f t="shared" si="83"/>
        <v>8.6666666666666607</v>
      </c>
      <c r="H279" s="5">
        <f t="shared" si="83"/>
        <v>7.5</v>
      </c>
      <c r="I279">
        <f t="shared" si="84"/>
        <v>31.526546676586843</v>
      </c>
      <c r="J279">
        <f t="shared" si="85"/>
        <v>24.706073702674193</v>
      </c>
      <c r="K279">
        <f t="shared" si="85"/>
        <v>-19.584000294859059</v>
      </c>
      <c r="L279">
        <f t="shared" si="86"/>
        <v>-3.0597647270068498</v>
      </c>
      <c r="M279">
        <f t="shared" si="87"/>
        <v>-29.748586960395269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35.25333403601887</v>
      </c>
      <c r="C280" s="9">
        <f t="shared" si="80"/>
        <v>1.5660000000000012</v>
      </c>
      <c r="D280" s="9">
        <f t="shared" si="81"/>
        <v>42.311124972868207</v>
      </c>
      <c r="E280" s="9">
        <f t="shared" si="81"/>
        <v>9.376517050013554</v>
      </c>
      <c r="F280" s="9">
        <f t="shared" si="82"/>
        <v>14.277342601982674</v>
      </c>
      <c r="G280" s="10">
        <f t="shared" si="83"/>
        <v>8.6666666666666607</v>
      </c>
      <c r="H280" s="5">
        <f t="shared" si="83"/>
        <v>7.5</v>
      </c>
      <c r="I280">
        <f t="shared" si="84"/>
        <v>31.623398937613675</v>
      </c>
      <c r="J280">
        <f t="shared" si="85"/>
        <v>24.687715114312152</v>
      </c>
      <c r="K280">
        <f t="shared" si="85"/>
        <v>-19.762491816621431</v>
      </c>
      <c r="L280">
        <f t="shared" si="86"/>
        <v>-3.0668839525166236</v>
      </c>
      <c r="M280">
        <f t="shared" si="87"/>
        <v>-29.718962393907386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35.401405122793598</v>
      </c>
      <c r="C281" s="9">
        <f t="shared" si="80"/>
        <v>1.5720000000000012</v>
      </c>
      <c r="D281" s="9">
        <f t="shared" si="81"/>
        <v>42.459196059642935</v>
      </c>
      <c r="E281" s="9">
        <f t="shared" si="81"/>
        <v>9.2574071577907358</v>
      </c>
      <c r="F281" s="9">
        <f t="shared" si="82"/>
        <v>14.209489653960858</v>
      </c>
      <c r="G281" s="10">
        <f t="shared" si="83"/>
        <v>8.6666666666666607</v>
      </c>
      <c r="H281" s="5">
        <f t="shared" si="83"/>
        <v>7.5</v>
      </c>
      <c r="I281">
        <f t="shared" si="84"/>
        <v>31.720825517365846</v>
      </c>
      <c r="J281">
        <f t="shared" si="85"/>
        <v>24.669313810597053</v>
      </c>
      <c r="K281">
        <f t="shared" si="85"/>
        <v>-19.940805590984876</v>
      </c>
      <c r="L281">
        <f t="shared" si="86"/>
        <v>-3.074039542436469</v>
      </c>
      <c r="M281">
        <f t="shared" si="87"/>
        <v>-29.689179166905163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35.549365672945413</v>
      </c>
      <c r="C282" s="9">
        <f t="shared" si="80"/>
        <v>1.5780000000000012</v>
      </c>
      <c r="D282" s="9">
        <f t="shared" si="81"/>
        <v>42.60715660979475</v>
      </c>
      <c r="E282" s="9">
        <f t="shared" si="81"/>
        <v>9.1372279190198213</v>
      </c>
      <c r="F282" s="9">
        <f t="shared" si="82"/>
        <v>14.140897630076843</v>
      </c>
      <c r="G282" s="10">
        <f t="shared" si="83"/>
        <v>8.6666666666666607</v>
      </c>
      <c r="H282" s="5">
        <f t="shared" si="83"/>
        <v>7.5</v>
      </c>
      <c r="I282">
        <f t="shared" si="84"/>
        <v>31.818817455138358</v>
      </c>
      <c r="J282">
        <f t="shared" si="85"/>
        <v>24.650869573342433</v>
      </c>
      <c r="K282">
        <f t="shared" si="85"/>
        <v>-20.118940665986308</v>
      </c>
      <c r="L282">
        <f t="shared" si="86"/>
        <v>-3.0812304281779772</v>
      </c>
      <c r="M282">
        <f t="shared" si="87"/>
        <v>-29.659237103774149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35.697215428237762</v>
      </c>
      <c r="C283" s="9">
        <f t="shared" si="80"/>
        <v>1.5840000000000012</v>
      </c>
      <c r="D283" s="9">
        <f t="shared" si="81"/>
        <v>42.755006365087098</v>
      </c>
      <c r="E283" s="9">
        <f t="shared" si="81"/>
        <v>9.015980408756036</v>
      </c>
      <c r="F283" s="9">
        <f t="shared" si="82"/>
        <v>14.071568421393387</v>
      </c>
      <c r="G283" s="10">
        <f t="shared" si="83"/>
        <v>8.6666666666666607</v>
      </c>
      <c r="H283" s="5">
        <f t="shared" si="83"/>
        <v>7.5</v>
      </c>
      <c r="I283">
        <f t="shared" si="84"/>
        <v>31.917365856600988</v>
      </c>
      <c r="J283">
        <f t="shared" si="85"/>
        <v>24.632382190773367</v>
      </c>
      <c r="K283">
        <f t="shared" si="85"/>
        <v>-20.296896088608953</v>
      </c>
      <c r="L283">
        <f t="shared" si="86"/>
        <v>-3.0884555500662123</v>
      </c>
      <c r="M283">
        <f t="shared" si="87"/>
        <v>-29.629136052676948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35.844954129182497</v>
      </c>
      <c r="C284" s="9">
        <f t="shared" si="80"/>
        <v>1.5900000000000012</v>
      </c>
      <c r="D284" s="9">
        <f t="shared" si="81"/>
        <v>42.902745066031834</v>
      </c>
      <c r="E284" s="9">
        <f t="shared" si="81"/>
        <v>8.8936657077754333</v>
      </c>
      <c r="F284" s="9">
        <f t="shared" si="82"/>
        <v>14.001503923751343</v>
      </c>
      <c r="G284" s="10">
        <f t="shared" si="83"/>
        <v>8.6666666666666607</v>
      </c>
      <c r="H284" s="5">
        <f t="shared" si="83"/>
        <v>7.5</v>
      </c>
      <c r="I284">
        <f t="shared" si="84"/>
        <v>32.01646189439937</v>
      </c>
      <c r="J284">
        <f t="shared" si="85"/>
        <v>24.613851457472968</v>
      </c>
      <c r="K284">
        <f t="shared" si="85"/>
        <v>-20.474670904925016</v>
      </c>
      <c r="L284">
        <f t="shared" si="86"/>
        <v>-3.0957138573897698</v>
      </c>
      <c r="M284">
        <f t="shared" si="87"/>
        <v>-29.598875885215122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35.992581515077902</v>
      </c>
      <c r="C285" s="9">
        <f t="shared" si="80"/>
        <v>1.5960000000000012</v>
      </c>
      <c r="D285" s="9">
        <f t="shared" si="81"/>
        <v>43.050372451927238</v>
      </c>
      <c r="E285" s="9">
        <f t="shared" si="81"/>
        <v>8.7702849025799487</v>
      </c>
      <c r="F285" s="9">
        <f t="shared" si="82"/>
        <v>13.930706037774279</v>
      </c>
      <c r="G285" s="10">
        <f t="shared" si="83"/>
        <v>8.6666666666666607</v>
      </c>
      <c r="H285" s="5">
        <f t="shared" si="83"/>
        <v>7.5</v>
      </c>
      <c r="I285">
        <f t="shared" si="84"/>
        <v>32.116096808706878</v>
      </c>
      <c r="J285">
        <f t="shared" si="85"/>
        <v>24.595277174328629</v>
      </c>
      <c r="K285">
        <f t="shared" si="85"/>
        <v>-20.652264160236307</v>
      </c>
      <c r="L285">
        <f t="shared" si="86"/>
        <v>-3.1030043084458376</v>
      </c>
      <c r="M285">
        <f t="shared" si="87"/>
        <v>-29.568456496092562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36.140097324046323</v>
      </c>
      <c r="C286" s="9">
        <f t="shared" si="80"/>
        <v>1.6020000000000012</v>
      </c>
      <c r="D286" s="9">
        <f t="shared" si="81"/>
        <v>43.19788826089566</v>
      </c>
      <c r="E286" s="9">
        <f t="shared" si="81"/>
        <v>8.645839085401601</v>
      </c>
      <c r="F286" s="9">
        <f t="shared" si="82"/>
        <v>13.859176668872045</v>
      </c>
      <c r="G286" s="10">
        <f t="shared" si="83"/>
        <v>8.6666666666666607</v>
      </c>
      <c r="H286" s="5">
        <f t="shared" si="83"/>
        <v>7.5</v>
      </c>
      <c r="I286">
        <f t="shared" si="84"/>
        <v>32.21626190772858</v>
      </c>
      <c r="J286">
        <f t="shared" si="85"/>
        <v>24.576659148477955</v>
      </c>
      <c r="K286">
        <f t="shared" si="85"/>
        <v>-20.829674899212861</v>
      </c>
      <c r="L286">
        <f t="shared" si="86"/>
        <v>-3.1103258705804069</v>
      </c>
      <c r="M286">
        <f t="shared" si="87"/>
        <v>-29.537877802780471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36.287501293071522</v>
      </c>
      <c r="C287" s="9">
        <f t="shared" si="80"/>
        <v>1.6080000000000012</v>
      </c>
      <c r="D287" s="9">
        <f t="shared" si="81"/>
        <v>43.345292229920858</v>
      </c>
      <c r="E287" s="9">
        <f t="shared" si="81"/>
        <v>8.5203293542058738</v>
      </c>
      <c r="F287" s="9">
        <f t="shared" si="82"/>
        <v>13.786917727243129</v>
      </c>
      <c r="G287" s="10">
        <f t="shared" si="83"/>
        <v>8.6666666666666607</v>
      </c>
      <c r="H287" s="5">
        <f t="shared" si="83"/>
        <v>7.5</v>
      </c>
      <c r="I287">
        <f t="shared" si="84"/>
        <v>32.316948568158956</v>
      </c>
      <c r="J287">
        <f t="shared" si="85"/>
        <v>24.557997193254472</v>
      </c>
      <c r="K287">
        <f t="shared" si="85"/>
        <v>-21.006902166029544</v>
      </c>
      <c r="L287">
        <f t="shared" si="86"/>
        <v>-3.1176775202237978</v>
      </c>
      <c r="M287">
        <f t="shared" si="87"/>
        <v>-29.507139745184094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36.434793158035681</v>
      </c>
      <c r="C288" s="9">
        <f t="shared" si="80"/>
        <v>1.6140000000000012</v>
      </c>
      <c r="D288" s="9">
        <f t="shared" si="81"/>
        <v>43.492584094885018</v>
      </c>
      <c r="E288" s="9">
        <f t="shared" si="81"/>
        <v>8.3937568126942832</v>
      </c>
      <c r="F288" s="9">
        <f t="shared" si="82"/>
        <v>13.713931127875881</v>
      </c>
      <c r="G288" s="10">
        <f t="shared" si="83"/>
        <v>8.6666666666666607</v>
      </c>
      <c r="H288" s="5">
        <f t="shared" si="83"/>
        <v>7.5</v>
      </c>
      <c r="I288">
        <f t="shared" si="84"/>
        <v>32.418148235594543</v>
      </c>
      <c r="J288">
        <f t="shared" si="85"/>
        <v>24.539291128133129</v>
      </c>
      <c r="K288">
        <f t="shared" si="85"/>
        <v>-21.18394500450065</v>
      </c>
      <c r="L288">
        <f t="shared" si="86"/>
        <v>-3.1250582429216336</v>
      </c>
      <c r="M288">
        <f t="shared" si="87"/>
        <v>-29.47624228531129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36.581972653756111</v>
      </c>
      <c r="C289" s="9">
        <f t="shared" si="80"/>
        <v>1.6200000000000012</v>
      </c>
      <c r="D289" s="9">
        <f t="shared" si="81"/>
        <v>43.639763590605448</v>
      </c>
      <c r="E289" s="9">
        <f t="shared" si="81"/>
        <v>8.2661225703061429</v>
      </c>
      <c r="F289" s="9">
        <f t="shared" si="82"/>
        <v>13.64021879054868</v>
      </c>
      <c r="G289" s="10">
        <f t="shared" si="83"/>
        <v>8.6666666666666607</v>
      </c>
      <c r="H289" s="5">
        <f t="shared" si="83"/>
        <v>7.5</v>
      </c>
      <c r="I289">
        <f t="shared" si="84"/>
        <v>32.519852424903021</v>
      </c>
      <c r="J289">
        <f t="shared" si="85"/>
        <v>24.520540778675599</v>
      </c>
      <c r="K289">
        <f t="shared" si="85"/>
        <v>-21.360802458212518</v>
      </c>
      <c r="L289">
        <f t="shared" si="86"/>
        <v>-3.1324670333614169</v>
      </c>
      <c r="M289">
        <f t="shared" si="87"/>
        <v>-29.445185406943121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93" priority="16" stopIfTrue="1" operator="greaterThan">
      <formula>$G$19</formula>
    </cfRule>
    <cfRule type="cellIs" dxfId="292" priority="17" stopIfTrue="1" operator="lessThan">
      <formula>$H$19</formula>
    </cfRule>
    <cfRule type="cellIs" dxfId="291" priority="18" stopIfTrue="1" operator="between">
      <formula>$H$19</formula>
      <formula>$G$19</formula>
    </cfRule>
  </conditionalFormatting>
  <conditionalFormatting sqref="E19:E20">
    <cfRule type="cellIs" dxfId="290" priority="13" stopIfTrue="1" operator="lessThan">
      <formula>$H$19</formula>
    </cfRule>
    <cfRule type="cellIs" dxfId="289" priority="14" stopIfTrue="1" operator="greaterThan">
      <formula>$G$19</formula>
    </cfRule>
    <cfRule type="cellIs" dxfId="288" priority="15" stopIfTrue="1" operator="between">
      <formula>$H$19</formula>
      <formula>$G$19</formula>
    </cfRule>
  </conditionalFormatting>
  <conditionalFormatting sqref="F19">
    <cfRule type="cellIs" dxfId="287" priority="10" stopIfTrue="1" operator="lessThan">
      <formula>$H$19</formula>
    </cfRule>
    <cfRule type="cellIs" dxfId="286" priority="11" stopIfTrue="1" operator="greaterThan">
      <formula>$G$19</formula>
    </cfRule>
    <cfRule type="cellIs" dxfId="285" priority="12" stopIfTrue="1" operator="between">
      <formula>$H$19</formula>
      <formula>$G$19</formula>
    </cfRule>
  </conditionalFormatting>
  <conditionalFormatting sqref="F20">
    <cfRule type="cellIs" dxfId="284" priority="7" stopIfTrue="1" operator="lessThan">
      <formula>$H$19</formula>
    </cfRule>
    <cfRule type="cellIs" dxfId="283" priority="8" stopIfTrue="1" operator="greaterThan">
      <formula>$G$19</formula>
    </cfRule>
    <cfRule type="cellIs" dxfId="282" priority="9" stopIfTrue="1" operator="between">
      <formula>$H$19</formula>
      <formula>$G$19</formula>
    </cfRule>
  </conditionalFormatting>
  <conditionalFormatting sqref="E21:E289">
    <cfRule type="cellIs" dxfId="281" priority="4" stopIfTrue="1" operator="lessThan">
      <formula>$H$19</formula>
    </cfRule>
    <cfRule type="cellIs" dxfId="280" priority="5" stopIfTrue="1" operator="greaterThan">
      <formula>$G$19</formula>
    </cfRule>
    <cfRule type="cellIs" dxfId="279" priority="6" stopIfTrue="1" operator="between">
      <formula>$H$19</formula>
      <formula>$G$19</formula>
    </cfRule>
  </conditionalFormatting>
  <conditionalFormatting sqref="F21:F289">
    <cfRule type="cellIs" dxfId="278" priority="1" stopIfTrue="1" operator="lessThan">
      <formula>$H$19</formula>
    </cfRule>
    <cfRule type="cellIs" dxfId="277" priority="2" stopIfTrue="1" operator="greaterThan">
      <formula>$G$19</formula>
    </cfRule>
    <cfRule type="cellIs" dxfId="27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46"/>
  <sheetViews>
    <sheetView zoomScale="70" zoomScaleNormal="70" workbookViewId="0">
      <selection activeCell="D11" sqref="D11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SummaryChart!G16</f>
        <v>53.125</v>
      </c>
      <c r="D1" s="1" t="s">
        <v>17</v>
      </c>
      <c r="G1" t="s">
        <v>27</v>
      </c>
      <c r="H1" s="6" t="s">
        <v>22</v>
      </c>
      <c r="O1" s="28">
        <f>-(C6/2)/(COS(C2/180*PI())*C1)^2</f>
        <v>-1.0335615611939014E-2</v>
      </c>
      <c r="P1" s="5" t="s">
        <v>10</v>
      </c>
    </row>
    <row r="2" spans="2:22" ht="22.5" x14ac:dyDescent="0.3">
      <c r="C2" s="24">
        <f>SummaryChart!H16</f>
        <v>42.04436798648949</v>
      </c>
      <c r="D2" s="1" t="s">
        <v>18</v>
      </c>
      <c r="G2" s="9" t="s">
        <v>23</v>
      </c>
      <c r="O2" s="28">
        <f>TAN(C2/180*PI())</f>
        <v>0.90180719130027942</v>
      </c>
      <c r="P2" s="5" t="s">
        <v>12</v>
      </c>
    </row>
    <row r="3" spans="2:22" ht="22.5" x14ac:dyDescent="0.3">
      <c r="C3" s="24">
        <f>SummaryChart!J16/12</f>
        <v>1.224754894035011</v>
      </c>
      <c r="D3" s="1" t="s">
        <v>19</v>
      </c>
      <c r="G3" s="9" t="s">
        <v>28</v>
      </c>
      <c r="O3" s="28">
        <f>C3</f>
        <v>1.224754894035011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5.8999999999999999E-3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SummaryChart!I16</f>
        <v>8.1085784392983218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9.5138734879672171E-2</v>
      </c>
      <c r="C12" s="14"/>
      <c r="D12" s="15">
        <f ca="1">CELL("contents",INDIRECT("D"&amp;C13-1))</f>
        <v>7.9803315225350921</v>
      </c>
      <c r="E12" s="15">
        <f ca="1">CELL("contents",INDIRECT("E"&amp;C13-1))</f>
        <v>7.7442782445494398</v>
      </c>
      <c r="F12">
        <f ca="1">D13-D12</f>
        <v>0.22338565164290181</v>
      </c>
      <c r="G12">
        <f ca="1">D13-D11</f>
        <v>9.5138734879672171E-2</v>
      </c>
      <c r="H12" s="27">
        <f ca="1">G12/F12</f>
        <v>0.42589456475816251</v>
      </c>
      <c r="I12">
        <f ca="1">D13-D12</f>
        <v>0.22338565164290181</v>
      </c>
      <c r="J12">
        <f ca="1">E13-E12</f>
        <v>0.16245898322126617</v>
      </c>
      <c r="K12">
        <f ca="1">ATAN(J12/I12)*180/PI()</f>
        <v>36.026818292517717</v>
      </c>
      <c r="N12" s="26">
        <f ca="1">E13-E12</f>
        <v>0.16245898322126617</v>
      </c>
      <c r="O12" s="26">
        <f ca="1">N12+E13-H12*N12</f>
        <v>8.0000058130418967</v>
      </c>
      <c r="P12">
        <f ca="1">IF(AND(G12&gt;0,G12&lt;F12),1,0)</f>
        <v>1</v>
      </c>
      <c r="Q12" s="26">
        <f ca="1">IF(P12=1,O12,O13)</f>
        <v>8.0000058130418967</v>
      </c>
    </row>
    <row r="13" spans="2:22" x14ac:dyDescent="0.2">
      <c r="B13" t="str">
        <f ca="1">CELL("address",INDEX(B20:B290,MATCH(MIN(B20:B290),B20:B290,0)))</f>
        <v>$B$55</v>
      </c>
      <c r="C13">
        <f ca="1">CELL("row",INDEX(A20:A289,MATCH(MIN(A20:A289),A20:A289,0)))</f>
        <v>55</v>
      </c>
      <c r="D13" s="15">
        <f ca="1">CELL("contents",INDIRECT("D"&amp;C13))</f>
        <v>8.203717174177994</v>
      </c>
      <c r="E13" s="15">
        <f ca="1">CELL("contents",INDIRECT("E"&amp;C13))</f>
        <v>7.906737227770706</v>
      </c>
      <c r="F13">
        <f ca="1">D14-D13</f>
        <v>0.22314326451011368</v>
      </c>
      <c r="G13">
        <f ca="1">D14-D11</f>
        <v>0.31828199938978585</v>
      </c>
      <c r="H13" s="27">
        <f ca="1">G13/F13</f>
        <v>1.4263571884571049</v>
      </c>
      <c r="N13" s="26">
        <f ca="1">E14-E13</f>
        <v>0.16116272726457392</v>
      </c>
      <c r="O13" s="26">
        <f ca="1">E13+H13*N13</f>
        <v>8.1366128423158823</v>
      </c>
      <c r="P13">
        <f ca="1">IF(G13&lt;F13,1,0)</f>
        <v>0</v>
      </c>
    </row>
    <row r="14" spans="2:22" x14ac:dyDescent="0.2">
      <c r="D14" s="15">
        <f ca="1">CELL("contents",INDIRECT("D"&amp;C13+1))</f>
        <v>8.4268604386881076</v>
      </c>
      <c r="E14" s="15">
        <f ca="1">CELL("contents",INDIRECT("E"&amp;C13+1))</f>
        <v>8.0678999550352799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55.343252035377077</v>
      </c>
      <c r="P15" s="10">
        <f>Q19</f>
        <v>7.7567023744341883</v>
      </c>
      <c r="Q15" s="10">
        <f>Q19</f>
        <v>7.7567023744341883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1.224754894035011</v>
      </c>
      <c r="F19" s="9">
        <f>$O$1*D19^2+$O$2*D19+$O$3</f>
        <v>1.224754894035011</v>
      </c>
      <c r="G19" s="18">
        <v>8.6666666666666607</v>
      </c>
      <c r="H19" s="17">
        <v>7.5</v>
      </c>
      <c r="I19">
        <f>C1</f>
        <v>53.125</v>
      </c>
      <c r="J19">
        <f>C1*COS(C2/180*PI())</f>
        <v>39.452030143420437</v>
      </c>
      <c r="K19">
        <f>C1*SIN(C2/180*PI())</f>
        <v>35.578124494731945</v>
      </c>
      <c r="L19">
        <f>-C15*I19*J19</f>
        <v>-8.2333428097375538</v>
      </c>
      <c r="M19">
        <f>-C6-C15*I19*K19</f>
        <v>-39.598887754261774</v>
      </c>
      <c r="N19" s="16">
        <f>MAX(E19:E289)</f>
        <v>18.595496241903824</v>
      </c>
      <c r="O19" s="19">
        <f>INDEX(C19:C289,MATCH(N19,E19:E289,0),1)</f>
        <v>1.0260000000000007</v>
      </c>
      <c r="P19" s="19">
        <f>COUNTIF(E19:E289,"&gt;"&amp;H19)*_dt</f>
        <v>1.4219999999999999</v>
      </c>
      <c r="Q19" s="21">
        <f>INDEX(D19:D289,MATCH(T17,T19:T289,0),1)</f>
        <v>7.7567023744341883</v>
      </c>
      <c r="R19" s="21">
        <f>INDEX(D19:D289,MATCH(T17,U19:U289,0),1)</f>
        <v>55.343252035377077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47.586549660942886</v>
      </c>
    </row>
    <row r="20" spans="1:22" x14ac:dyDescent="0.2">
      <c r="A20">
        <f>B20</f>
        <v>7.8759547627837447</v>
      </c>
      <c r="B20">
        <f>ABS(D20-$D$11)</f>
        <v>7.8759547627837447</v>
      </c>
      <c r="C20" s="9">
        <f>C19+_dt</f>
        <v>6.0000000000000001E-3</v>
      </c>
      <c r="D20" s="9">
        <f>D19+$C$7*(J19+J20)/2</f>
        <v>0.2326236765145771</v>
      </c>
      <c r="E20" s="9">
        <f>E19+$C$7*(K19+K20)/2</f>
        <v>1.4339766099125666</v>
      </c>
      <c r="F20" s="9">
        <f>$O$1*D20^2+$O$2*D20+$O$3</f>
        <v>1.4339772992061459</v>
      </c>
      <c r="G20" s="10">
        <f>G19</f>
        <v>8.6666666666666607</v>
      </c>
      <c r="H20" s="5">
        <f>H19</f>
        <v>7.5</v>
      </c>
      <c r="I20">
        <f>SQRT(J20^2+K20^2)</f>
        <v>52.932647671976596</v>
      </c>
      <c r="J20">
        <f>J19+L19*$C$7</f>
        <v>39.403453420842986</v>
      </c>
      <c r="K20">
        <f>K19+M19*$C$7</f>
        <v>35.344491056981802</v>
      </c>
      <c r="L20">
        <f>-$C$15*I20*J20</f>
        <v>-8.1934310442127227</v>
      </c>
      <c r="M20">
        <f>-$C$6-$C$15*I20*K20</f>
        <v>-39.523423086733551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7.6436169942680952</v>
      </c>
      <c r="B21">
        <f t="shared" ref="B21:B84" si="3">ABS(D21-$D$11)</f>
        <v>7.6436169942680952</v>
      </c>
      <c r="C21" s="9">
        <f t="shared" ref="C21:C84" si="4">C20+_dt</f>
        <v>1.2E-2</v>
      </c>
      <c r="D21" s="9">
        <f t="shared" ref="D21:E36" si="5">D20+$C$7*(J20+J21)/2</f>
        <v>0.46496144503022618</v>
      </c>
      <c r="E21" s="9">
        <f t="shared" si="5"/>
        <v>1.6418212019699345</v>
      </c>
      <c r="F21" s="9">
        <f t="shared" ref="F21:F84" si="6">$O$1*D21^2+$O$2*D21+$O$3</f>
        <v>1.6418260209346764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52.741145636956588</v>
      </c>
      <c r="J21">
        <f t="shared" ref="J21:K84" si="9">J20+L20*$C$7</f>
        <v>39.35511217768213</v>
      </c>
      <c r="K21">
        <f t="shared" si="9"/>
        <v>35.111302860770074</v>
      </c>
      <c r="L21">
        <f t="shared" ref="L21:L84" si="10">-$C$15*I21*J21</f>
        <v>-8.1537729321826706</v>
      </c>
      <c r="M21">
        <f t="shared" ref="M21:M84" si="11">-$C$6-$C$15*I21*K21</f>
        <v>-39.44852102251069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7.411563748837656</v>
      </c>
      <c r="B22">
        <f t="shared" si="3"/>
        <v>7.411563748837656</v>
      </c>
      <c r="C22" s="9">
        <f t="shared" si="4"/>
        <v>1.8000000000000002E-2</v>
      </c>
      <c r="D22" s="9">
        <f t="shared" si="5"/>
        <v>0.69701469046066611</v>
      </c>
      <c r="E22" s="9">
        <f t="shared" si="5"/>
        <v>1.8482912873400812</v>
      </c>
      <c r="F22" s="9">
        <f t="shared" si="6"/>
        <v>1.8483064075894002</v>
      </c>
      <c r="G22" s="10">
        <f t="shared" si="7"/>
        <v>8.6666666666666607</v>
      </c>
      <c r="H22" s="5">
        <f t="shared" si="7"/>
        <v>7.5</v>
      </c>
      <c r="I22">
        <f t="shared" si="8"/>
        <v>52.550493291208461</v>
      </c>
      <c r="J22">
        <f t="shared" si="9"/>
        <v>39.307004917382251</v>
      </c>
      <c r="K22">
        <f t="shared" si="9"/>
        <v>34.878556586737261</v>
      </c>
      <c r="L22">
        <f t="shared" si="10"/>
        <v>-8.114367055627957</v>
      </c>
      <c r="M22">
        <f t="shared" si="11"/>
        <v>-39.374177452088723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7.1797936503837034</v>
      </c>
      <c r="B23">
        <f t="shared" si="3"/>
        <v>7.1797936503837034</v>
      </c>
      <c r="C23" s="9">
        <f t="shared" si="4"/>
        <v>2.4E-2</v>
      </c>
      <c r="D23" s="9">
        <f t="shared" si="5"/>
        <v>0.92878478891461813</v>
      </c>
      <c r="E23" s="9">
        <f t="shared" si="5"/>
        <v>2.0533894636432777</v>
      </c>
      <c r="F23" s="9">
        <f t="shared" si="6"/>
        <v>2.0534237681584422</v>
      </c>
      <c r="G23" s="10">
        <f t="shared" si="7"/>
        <v>8.6666666666666607</v>
      </c>
      <c r="H23" s="5">
        <f t="shared" si="7"/>
        <v>7.5</v>
      </c>
      <c r="I23">
        <f t="shared" si="8"/>
        <v>52.360690082053665</v>
      </c>
      <c r="J23">
        <f t="shared" si="9"/>
        <v>39.259130151754043</v>
      </c>
      <c r="K23">
        <f t="shared" si="9"/>
        <v>34.64624893976994</v>
      </c>
      <c r="L23">
        <f t="shared" si="10"/>
        <v>-8.0752120157603891</v>
      </c>
      <c r="M23">
        <f t="shared" si="11"/>
        <v>-39.300388298925562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6.9483053315534891</v>
      </c>
      <c r="B24">
        <f t="shared" si="3"/>
        <v>6.9483053315534891</v>
      </c>
      <c r="C24" s="9">
        <f t="shared" si="4"/>
        <v>0.03</v>
      </c>
      <c r="D24" s="9">
        <f t="shared" si="5"/>
        <v>1.1602731077448327</v>
      </c>
      <c r="E24" s="9">
        <f t="shared" si="5"/>
        <v>2.2571183091295777</v>
      </c>
      <c r="F24" s="9">
        <f t="shared" si="6"/>
        <v>2.2571833725842114</v>
      </c>
      <c r="G24" s="10">
        <f t="shared" si="7"/>
        <v>8.6666666666666607</v>
      </c>
      <c r="H24" s="5">
        <f t="shared" si="7"/>
        <v>7.5</v>
      </c>
      <c r="I24">
        <f t="shared" si="8"/>
        <v>52.171735507751841</v>
      </c>
      <c r="J24">
        <f t="shared" si="9"/>
        <v>39.211486400861055</v>
      </c>
      <c r="K24">
        <f t="shared" si="9"/>
        <v>34.414376648806282</v>
      </c>
      <c r="L24">
        <f t="shared" si="10"/>
        <v>-8.0363064328477947</v>
      </c>
      <c r="M24">
        <f t="shared" si="11"/>
        <v>-39.227149518942383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6.7170974337018725</v>
      </c>
      <c r="B25">
        <f t="shared" si="3"/>
        <v>6.7170974337018725</v>
      </c>
      <c r="C25" s="9">
        <f t="shared" si="4"/>
        <v>3.5999999999999997E-2</v>
      </c>
      <c r="D25" s="9">
        <f t="shared" si="5"/>
        <v>1.3914810055964493</v>
      </c>
      <c r="E25" s="9">
        <f t="shared" si="5"/>
        <v>2.4594803828201575</v>
      </c>
      <c r="F25" s="9">
        <f t="shared" si="6"/>
        <v>2.4595904520952105</v>
      </c>
      <c r="G25" s="10">
        <f t="shared" si="7"/>
        <v>8.6666666666666607</v>
      </c>
      <c r="H25" s="5">
        <f t="shared" si="7"/>
        <v>7.5</v>
      </c>
      <c r="I25">
        <f t="shared" si="8"/>
        <v>51.983629117385668</v>
      </c>
      <c r="J25">
        <f t="shared" si="9"/>
        <v>39.164072192907255</v>
      </c>
      <c r="K25">
        <f t="shared" si="9"/>
        <v>34.18293646664452</v>
      </c>
      <c r="L25">
        <f t="shared" si="10"/>
        <v>-7.9976489460407576</v>
      </c>
      <c r="M25">
        <f t="shared" si="11"/>
        <v>-39.154457100029255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6.4861686068436253</v>
      </c>
      <c r="B26">
        <f t="shared" si="3"/>
        <v>6.4861686068436253</v>
      </c>
      <c r="C26" s="9">
        <f t="shared" si="4"/>
        <v>4.1999999999999996E-2</v>
      </c>
      <c r="D26" s="9">
        <f t="shared" si="5"/>
        <v>1.6224098324546963</v>
      </c>
      <c r="E26" s="9">
        <f t="shared" si="5"/>
        <v>2.6604782246475343</v>
      </c>
      <c r="F26" s="9">
        <f t="shared" si="6"/>
        <v>2.6606501995347336</v>
      </c>
      <c r="G26" s="10">
        <f t="shared" si="7"/>
        <v>8.6666666666666607</v>
      </c>
      <c r="H26" s="5">
        <f t="shared" si="7"/>
        <v>7.5</v>
      </c>
      <c r="I26">
        <f t="shared" si="8"/>
        <v>51.796370510745092</v>
      </c>
      <c r="J26">
        <f t="shared" si="9"/>
        <v>39.116886064125616</v>
      </c>
      <c r="K26">
        <f t="shared" si="9"/>
        <v>33.951925169754347</v>
      </c>
      <c r="L26">
        <f t="shared" si="10"/>
        <v>-7.9592382132012531</v>
      </c>
      <c r="M26">
        <f t="shared" si="11"/>
        <v>-39.082307061555433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6.2555175096063849</v>
      </c>
      <c r="B27">
        <f t="shared" si="3"/>
        <v>6.2555175096063849</v>
      </c>
      <c r="C27" s="9">
        <f t="shared" si="4"/>
        <v>4.7999999999999994E-2</v>
      </c>
      <c r="D27" s="9">
        <f t="shared" si="5"/>
        <v>1.8530609296919367</v>
      </c>
      <c r="E27" s="9">
        <f t="shared" si="5"/>
        <v>2.8601143555946784</v>
      </c>
      <c r="F27" s="9">
        <f t="shared" si="6"/>
        <v>2.8603677696865031</v>
      </c>
      <c r="G27" s="10">
        <f t="shared" si="7"/>
        <v>8.6666666666666607</v>
      </c>
      <c r="H27" s="5">
        <f t="shared" si="7"/>
        <v>7.5</v>
      </c>
      <c r="I27">
        <f t="shared" si="8"/>
        <v>51.609959338210821</v>
      </c>
      <c r="J27">
        <f t="shared" si="9"/>
        <v>39.069926558667731</v>
      </c>
      <c r="K27">
        <f t="shared" si="9"/>
        <v>33.721339558091167</v>
      </c>
      <c r="L27">
        <f t="shared" si="10"/>
        <v>-7.921072910733141</v>
      </c>
      <c r="M27">
        <f t="shared" si="11"/>
        <v>-39.010695453884111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6.0251428091842563</v>
      </c>
      <c r="B28">
        <f t="shared" si="3"/>
        <v>6.0251428091842563</v>
      </c>
      <c r="C28" s="9">
        <f t="shared" si="4"/>
        <v>5.3999999999999992E-2</v>
      </c>
      <c r="D28" s="9">
        <f t="shared" si="5"/>
        <v>2.0834356301140651</v>
      </c>
      <c r="E28" s="9">
        <f t="shared" si="5"/>
        <v>3.0583912778330413</v>
      </c>
      <c r="F28" s="9">
        <f t="shared" si="6"/>
        <v>3.0587482795972769</v>
      </c>
      <c r="G28" s="10">
        <f t="shared" si="7"/>
        <v>8.6666666666666607</v>
      </c>
      <c r="H28" s="5">
        <f t="shared" si="7"/>
        <v>7.5</v>
      </c>
      <c r="I28">
        <f t="shared" si="8"/>
        <v>51.42439530063686</v>
      </c>
      <c r="J28">
        <f t="shared" si="9"/>
        <v>39.023192228494409</v>
      </c>
      <c r="K28">
        <f t="shared" si="9"/>
        <v>33.491176454913251</v>
      </c>
      <c r="L28">
        <f t="shared" si="10"/>
        <v>-7.883151733414441</v>
      </c>
      <c r="M28">
        <f t="shared" si="11"/>
        <v>-38.939618357891696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5.7950431812920602</v>
      </c>
      <c r="B29">
        <f t="shared" si="3"/>
        <v>5.7950431812920602</v>
      </c>
      <c r="C29" s="9">
        <f t="shared" si="4"/>
        <v>5.9999999999999991E-2</v>
      </c>
      <c r="D29" s="9">
        <f t="shared" si="5"/>
        <v>2.313535258006262</v>
      </c>
      <c r="E29" s="9">
        <f t="shared" si="5"/>
        <v>3.2553114748595102</v>
      </c>
      <c r="F29" s="9">
        <f t="shared" si="6"/>
        <v>3.255796808896477</v>
      </c>
      <c r="G29" s="10">
        <f t="shared" si="7"/>
        <v>8.6666666666666607</v>
      </c>
      <c r="H29" s="5">
        <f t="shared" si="7"/>
        <v>7.5</v>
      </c>
      <c r="I29">
        <f t="shared" si="8"/>
        <v>51.239678149231835</v>
      </c>
      <c r="J29">
        <f t="shared" si="9"/>
        <v>38.976681633267262</v>
      </c>
      <c r="K29">
        <f t="shared" si="9"/>
        <v>33.261432706601688</v>
      </c>
      <c r="L29">
        <f t="shared" si="10"/>
        <v>-7.8454733942313455</v>
      </c>
      <c r="M29">
        <f t="shared" si="11"/>
        <v>-38.869071884491397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5.5652173101202091</v>
      </c>
      <c r="B30">
        <f t="shared" si="3"/>
        <v>5.5652173101202091</v>
      </c>
      <c r="C30" s="9">
        <f t="shared" si="4"/>
        <v>6.5999999999999989E-2</v>
      </c>
      <c r="D30" s="9">
        <f t="shared" si="5"/>
        <v>2.5433611291781122</v>
      </c>
      <c r="E30" s="9">
        <f t="shared" si="5"/>
        <v>3.4508774116323107</v>
      </c>
      <c r="F30" s="9">
        <f t="shared" si="6"/>
        <v>3.4515184001128674</v>
      </c>
      <c r="G30" s="10">
        <f t="shared" si="7"/>
        <v>8.6666666666666607</v>
      </c>
      <c r="H30" s="5">
        <f t="shared" si="7"/>
        <v>7.5</v>
      </c>
      <c r="I30">
        <f t="shared" si="8"/>
        <v>51.055807685439049</v>
      </c>
      <c r="J30">
        <f t="shared" si="9"/>
        <v>38.930393340241295</v>
      </c>
      <c r="K30">
        <f t="shared" si="9"/>
        <v>33.032105182483193</v>
      </c>
      <c r="L30">
        <f t="shared" si="10"/>
        <v>-7.8080366242139183</v>
      </c>
      <c r="M30">
        <f t="shared" si="11"/>
        <v>-38.799052174161169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5.335663888290231</v>
      </c>
      <c r="B31">
        <f t="shared" si="3"/>
        <v>5.335663888290231</v>
      </c>
      <c r="C31" s="9">
        <f t="shared" si="4"/>
        <v>7.1999999999999995E-2</v>
      </c>
      <c r="D31" s="9">
        <f t="shared" si="5"/>
        <v>2.7729145510080913</v>
      </c>
      <c r="E31" s="9">
        <f t="shared" si="5"/>
        <v>3.6450915347058701</v>
      </c>
      <c r="F31" s="9">
        <f t="shared" si="6"/>
        <v>3.645918058988336</v>
      </c>
      <c r="G31" s="10">
        <f t="shared" si="7"/>
        <v>8.6666666666666607</v>
      </c>
      <c r="H31" s="5">
        <f t="shared" si="7"/>
        <v>7.5</v>
      </c>
      <c r="I31">
        <f t="shared" si="8"/>
        <v>50.872783760814904</v>
      </c>
      <c r="J31">
        <f t="shared" si="9"/>
        <v>38.884325924158432</v>
      </c>
      <c r="K31">
        <f t="shared" si="9"/>
        <v>32.80319077465564</v>
      </c>
      <c r="L31">
        <f t="shared" si="10"/>
        <v>-7.770840172273406</v>
      </c>
      <c r="M31">
        <f t="shared" si="11"/>
        <v>-38.729555396475845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5.1063816168108946</v>
      </c>
      <c r="B32">
        <f t="shared" si="3"/>
        <v>5.1063816168108946</v>
      </c>
      <c r="C32" s="9">
        <f t="shared" si="4"/>
        <v>7.8E-2</v>
      </c>
      <c r="D32" s="9">
        <f t="shared" si="5"/>
        <v>3.0021968224874276</v>
      </c>
      <c r="E32" s="9">
        <f t="shared" si="5"/>
        <v>3.8379562723646625</v>
      </c>
      <c r="F32" s="9">
        <f t="shared" si="6"/>
        <v>3.8390007547888034</v>
      </c>
      <c r="G32" s="10">
        <f t="shared" si="7"/>
        <v>8.6666666666666607</v>
      </c>
      <c r="H32" s="5">
        <f t="shared" si="7"/>
        <v>7.5</v>
      </c>
      <c r="I32">
        <f t="shared" si="8"/>
        <v>50.690606276905619</v>
      </c>
      <c r="J32">
        <f t="shared" si="9"/>
        <v>38.838477967142019</v>
      </c>
      <c r="K32">
        <f t="shared" si="9"/>
        <v>32.574686397816436</v>
      </c>
      <c r="L32">
        <f t="shared" si="10"/>
        <v>-7.7338828050411266</v>
      </c>
      <c r="M32">
        <f t="shared" si="11"/>
        <v>-38.660577749643416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4.8773692050349782</v>
      </c>
      <c r="B33">
        <f t="shared" si="3"/>
        <v>4.8773692050349782</v>
      </c>
      <c r="C33" s="9">
        <f t="shared" si="4"/>
        <v>8.4000000000000005E-2</v>
      </c>
      <c r="D33" s="9">
        <f t="shared" si="5"/>
        <v>3.2312092342633436</v>
      </c>
      <c r="E33" s="9">
        <f t="shared" si="5"/>
        <v>4.0294740347560474</v>
      </c>
      <c r="F33" s="9">
        <f t="shared" si="6"/>
        <v>4.0307714206123082</v>
      </c>
      <c r="G33" s="10">
        <f t="shared" si="7"/>
        <v>8.6666666666666607</v>
      </c>
      <c r="H33" s="5">
        <f t="shared" si="7"/>
        <v>7.5</v>
      </c>
      <c r="I33">
        <f t="shared" si="8"/>
        <v>50.509275185121929</v>
      </c>
      <c r="J33">
        <f t="shared" si="9"/>
        <v>38.792848058592277</v>
      </c>
      <c r="K33">
        <f t="shared" si="9"/>
        <v>32.34658898909354</v>
      </c>
      <c r="L33">
        <f t="shared" si="10"/>
        <v>-7.6971633067088536</v>
      </c>
      <c r="M33">
        <f t="shared" si="11"/>
        <v>-38.592115460045406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4.6486253706166369</v>
      </c>
      <c r="B34">
        <f t="shared" si="3"/>
        <v>4.6486253706166369</v>
      </c>
      <c r="C34" s="9">
        <f t="shared" si="4"/>
        <v>9.0000000000000011E-2</v>
      </c>
      <c r="D34" s="9">
        <f t="shared" si="5"/>
        <v>3.4599530686816848</v>
      </c>
      <c r="E34" s="9">
        <f t="shared" si="5"/>
        <v>4.2196472140221175</v>
      </c>
      <c r="F34" s="9">
        <f t="shared" si="6"/>
        <v>4.2212349536943083</v>
      </c>
      <c r="G34" s="10">
        <f t="shared" si="7"/>
        <v>8.6666666666666607</v>
      </c>
      <c r="H34" s="5">
        <f t="shared" si="7"/>
        <v>7.5</v>
      </c>
      <c r="I34">
        <f t="shared" si="8"/>
        <v>50.328790486611666</v>
      </c>
      <c r="J34">
        <f t="shared" si="9"/>
        <v>38.747434795082697</v>
      </c>
      <c r="K34">
        <f t="shared" si="9"/>
        <v>32.118895507879273</v>
      </c>
      <c r="L34">
        <f t="shared" si="10"/>
        <v>-7.6606804788706864</v>
      </c>
      <c r="M34">
        <f t="shared" si="11"/>
        <v>-38.524164781781217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4.420148839469384</v>
      </c>
      <c r="B35">
        <f t="shared" si="3"/>
        <v>4.420148839469384</v>
      </c>
      <c r="C35" s="9">
        <f t="shared" si="4"/>
        <v>9.6000000000000016E-2</v>
      </c>
      <c r="D35" s="9">
        <f t="shared" si="5"/>
        <v>3.6884295998289378</v>
      </c>
      <c r="E35" s="9">
        <f t="shared" si="5"/>
        <v>4.408478184430578</v>
      </c>
      <c r="F35" s="9">
        <f t="shared" si="6"/>
        <v>4.4103962157102234</v>
      </c>
      <c r="G35" s="10">
        <f t="shared" si="7"/>
        <v>8.6666666666666607</v>
      </c>
      <c r="H35" s="5">
        <f t="shared" si="7"/>
        <v>7.5</v>
      </c>
      <c r="I35">
        <f t="shared" si="8"/>
        <v>50.14915223212985</v>
      </c>
      <c r="J35">
        <f t="shared" si="9"/>
        <v>38.702236780257358</v>
      </c>
      <c r="K35">
        <f t="shared" si="9"/>
        <v>31.891602935666764</v>
      </c>
      <c r="L35">
        <f t="shared" si="10"/>
        <v>-7.6244331403662811</v>
      </c>
      <c r="M35">
        <f t="shared" si="11"/>
        <v>-38.456721996216451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4.1919383457246742</v>
      </c>
      <c r="B36">
        <f t="shared" si="3"/>
        <v>4.1919383457246742</v>
      </c>
      <c r="C36" s="9">
        <f t="shared" si="4"/>
        <v>0.10200000000000002</v>
      </c>
      <c r="D36" s="9">
        <f t="shared" si="5"/>
        <v>3.9166400935736481</v>
      </c>
      <c r="E36" s="9">
        <f t="shared" si="5"/>
        <v>4.5959693025046677</v>
      </c>
      <c r="F36" s="9">
        <f t="shared" si="6"/>
        <v>4.5982600330752685</v>
      </c>
      <c r="G36" s="10">
        <f t="shared" si="7"/>
        <v>8.6666666666666607</v>
      </c>
      <c r="H36" s="5">
        <f t="shared" si="7"/>
        <v>7.5</v>
      </c>
      <c r="I36">
        <f t="shared" si="8"/>
        <v>49.970360521906294</v>
      </c>
      <c r="J36">
        <f t="shared" si="9"/>
        <v>38.657252624729196</v>
      </c>
      <c r="K36">
        <f t="shared" si="9"/>
        <v>31.664708275889087</v>
      </c>
      <c r="L36">
        <f t="shared" si="10"/>
        <v>-7.5884201271254632</v>
      </c>
      <c r="M36">
        <f t="shared" si="11"/>
        <v>-38.389783411535085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3.9639926316910845</v>
      </c>
      <c r="B37">
        <f t="shared" si="3"/>
        <v>3.9639926316910845</v>
      </c>
      <c r="C37" s="9">
        <f t="shared" si="4"/>
        <v>0.10800000000000003</v>
      </c>
      <c r="D37" s="9">
        <f t="shared" ref="D37:E52" si="13">D36+$C$7*(J36+J37)/2</f>
        <v>4.1445858076072373</v>
      </c>
      <c r="E37" s="9">
        <f t="shared" si="13"/>
        <v>4.7821229071521358</v>
      </c>
      <c r="F37" s="9">
        <f t="shared" si="6"/>
        <v>4.784831197241612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49.792415505510242</v>
      </c>
      <c r="J37">
        <f t="shared" si="9"/>
        <v>38.612480945979158</v>
      </c>
      <c r="K37">
        <f t="shared" si="9"/>
        <v>31.438208553761029</v>
      </c>
      <c r="L37">
        <f t="shared" si="10"/>
        <v>-7.5526402920141029</v>
      </c>
      <c r="M37">
        <f t="shared" si="11"/>
        <v>-38.323345362295441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3.7363104478140903</v>
      </c>
      <c r="B38">
        <f t="shared" si="3"/>
        <v>3.7363104478140903</v>
      </c>
      <c r="C38" s="9">
        <f t="shared" si="4"/>
        <v>0.11400000000000003</v>
      </c>
      <c r="D38" s="9">
        <f t="shared" si="13"/>
        <v>4.3722679914842315</v>
      </c>
      <c r="E38" s="9">
        <f t="shared" si="13"/>
        <v>4.9669413197932952</v>
      </c>
      <c r="F38" s="9">
        <f t="shared" si="6"/>
        <v>4.9701144649928937</v>
      </c>
      <c r="G38" s="10">
        <f t="shared" si="14"/>
        <v>8.6666666666666607</v>
      </c>
      <c r="H38" s="5">
        <f t="shared" si="14"/>
        <v>7.5</v>
      </c>
      <c r="I38">
        <f t="shared" si="8"/>
        <v>49.615317381712011</v>
      </c>
      <c r="J38">
        <f t="shared" si="9"/>
        <v>38.567920368256274</v>
      </c>
      <c r="K38">
        <f t="shared" si="9"/>
        <v>31.212100816123485</v>
      </c>
      <c r="L38">
        <f t="shared" si="10"/>
        <v>-7.5170925046812345</v>
      </c>
      <c r="M38">
        <f t="shared" si="11"/>
        <v>-38.257404208989882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3.508890552636422</v>
      </c>
      <c r="B39">
        <f t="shared" si="3"/>
        <v>3.508890552636422</v>
      </c>
      <c r="C39" s="9">
        <f t="shared" si="4"/>
        <v>0.12000000000000004</v>
      </c>
      <c r="D39" s="9">
        <f t="shared" si="13"/>
        <v>4.5996878866618998</v>
      </c>
      <c r="E39" s="9">
        <f t="shared" si="13"/>
        <v>5.150426844488166</v>
      </c>
      <c r="F39" s="9">
        <f t="shared" si="6"/>
        <v>5.1541145587361337</v>
      </c>
      <c r="G39" s="10">
        <f t="shared" si="14"/>
        <v>8.6666666666666607</v>
      </c>
      <c r="H39" s="5">
        <f t="shared" si="14"/>
        <v>7.5</v>
      </c>
      <c r="I39">
        <f t="shared" si="8"/>
        <v>49.439066398341318</v>
      </c>
      <c r="J39">
        <f t="shared" si="9"/>
        <v>38.523569522478653</v>
      </c>
      <c r="K39">
        <f t="shared" si="9"/>
        <v>30.986382131290444</v>
      </c>
      <c r="L39">
        <f t="shared" si="10"/>
        <v>-7.4817756514073537</v>
      </c>
      <c r="M39">
        <f t="shared" si="11"/>
        <v>-38.191956337608261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3.2817317127590107</v>
      </c>
      <c r="B40">
        <f t="shared" si="3"/>
        <v>3.2817317127590107</v>
      </c>
      <c r="C40" s="9">
        <f t="shared" si="4"/>
        <v>0.12600000000000003</v>
      </c>
      <c r="D40" s="9">
        <f t="shared" si="13"/>
        <v>4.8268467265393111</v>
      </c>
      <c r="E40" s="9">
        <f t="shared" si="13"/>
        <v>5.3325817680627239</v>
      </c>
      <c r="F40" s="9">
        <f t="shared" si="6"/>
        <v>5.336836166791076</v>
      </c>
      <c r="G40" s="10">
        <f t="shared" si="14"/>
        <v>8.6666666666666607</v>
      </c>
      <c r="H40" s="5">
        <f t="shared" si="14"/>
        <v>7.5</v>
      </c>
      <c r="I40">
        <f t="shared" si="8"/>
        <v>49.263662852142133</v>
      </c>
      <c r="J40">
        <f t="shared" si="9"/>
        <v>38.479427046135349</v>
      </c>
      <c r="K40">
        <f t="shared" si="9"/>
        <v>30.761049588898555</v>
      </c>
      <c r="L40">
        <f t="shared" si="10"/>
        <v>-7.4466886349538406</v>
      </c>
      <c r="M40">
        <f t="shared" si="11"/>
        <v>-38.126998159204881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3.0548327028025035</v>
      </c>
      <c r="B41">
        <f t="shared" si="3"/>
        <v>3.0548327028025035</v>
      </c>
      <c r="C41" s="9">
        <f t="shared" si="4"/>
        <v>0.13200000000000003</v>
      </c>
      <c r="D41" s="9">
        <f t="shared" si="13"/>
        <v>5.0537457364958183</v>
      </c>
      <c r="E41" s="9">
        <f t="shared" si="13"/>
        <v>5.5134083602342647</v>
      </c>
      <c r="F41" s="9">
        <f t="shared" si="6"/>
        <v>5.5182839436770008</v>
      </c>
      <c r="G41" s="10">
        <f t="shared" si="14"/>
        <v>8.6666666666666607</v>
      </c>
      <c r="H41" s="5">
        <f t="shared" si="14"/>
        <v>7.5</v>
      </c>
      <c r="I41">
        <f t="shared" si="8"/>
        <v>49.089107088623628</v>
      </c>
      <c r="J41">
        <f t="shared" si="9"/>
        <v>38.435491583189119</v>
      </c>
      <c r="K41">
        <f t="shared" si="9"/>
        <v>30.536100299759244</v>
      </c>
      <c r="L41">
        <f t="shared" si="10"/>
        <v>-7.4118303744134328</v>
      </c>
      <c r="M41">
        <f t="shared" si="11"/>
        <v>-38.062526109469147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2.8281923053693543</v>
      </c>
      <c r="B42">
        <f t="shared" si="3"/>
        <v>2.8281923053693543</v>
      </c>
      <c r="C42" s="9">
        <f t="shared" si="4"/>
        <v>0.13800000000000004</v>
      </c>
      <c r="D42" s="9">
        <f t="shared" si="13"/>
        <v>5.2803861339289675</v>
      </c>
      <c r="E42" s="9">
        <f t="shared" si="13"/>
        <v>5.6929088737359086</v>
      </c>
      <c r="F42" s="9">
        <f t="shared" si="6"/>
        <v>5.6984625103970306</v>
      </c>
      <c r="G42" s="10">
        <f t="shared" si="14"/>
        <v>8.6666666666666607</v>
      </c>
      <c r="H42" s="5">
        <f t="shared" si="14"/>
        <v>7.5</v>
      </c>
      <c r="I42">
        <f t="shared" si="8"/>
        <v>48.915399501907281</v>
      </c>
      <c r="J42">
        <f t="shared" si="9"/>
        <v>38.39176178398008</v>
      </c>
      <c r="K42">
        <f t="shared" si="9"/>
        <v>30.311531395713377</v>
      </c>
      <c r="L42">
        <f t="shared" si="10"/>
        <v>-7.3771998050617338</v>
      </c>
      <c r="M42">
        <f t="shared" si="11"/>
        <v>-37.998536648299584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2.6018093110064786</v>
      </c>
      <c r="B43">
        <f t="shared" si="3"/>
        <v>2.6018093110064786</v>
      </c>
      <c r="C43" s="9">
        <f t="shared" si="4"/>
        <v>0.14400000000000004</v>
      </c>
      <c r="D43" s="9">
        <f t="shared" si="13"/>
        <v>5.5067691282918432</v>
      </c>
      <c r="E43" s="9">
        <f t="shared" si="13"/>
        <v>5.8710855444402537</v>
      </c>
      <c r="F43" s="9">
        <f t="shared" si="6"/>
        <v>5.8773764547199807</v>
      </c>
      <c r="G43" s="10">
        <f t="shared" si="14"/>
        <v>8.6666666666666607</v>
      </c>
      <c r="H43" s="5">
        <f t="shared" si="14"/>
        <v>7.5</v>
      </c>
      <c r="I43">
        <f t="shared" si="8"/>
        <v>48.742540534569621</v>
      </c>
      <c r="J43">
        <f t="shared" si="9"/>
        <v>38.348236305130214</v>
      </c>
      <c r="K43">
        <f t="shared" si="9"/>
        <v>30.087340029488409</v>
      </c>
      <c r="L43">
        <f t="shared" si="10"/>
        <v>-7.3427958782096541</v>
      </c>
      <c r="M43">
        <f t="shared" si="11"/>
        <v>-37.935026259381438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2.3756825181684702</v>
      </c>
      <c r="B44">
        <f t="shared" si="3"/>
        <v>2.3756825181684702</v>
      </c>
      <c r="C44" s="9">
        <f t="shared" si="4"/>
        <v>0.15000000000000005</v>
      </c>
      <c r="D44" s="9">
        <f t="shared" si="13"/>
        <v>5.7328959211298516</v>
      </c>
      <c r="E44" s="9">
        <f t="shared" si="13"/>
        <v>6.0479405914821909</v>
      </c>
      <c r="F44" s="9">
        <f t="shared" si="6"/>
        <v>6.055030331459772</v>
      </c>
      <c r="G44" s="10">
        <f t="shared" si="14"/>
        <v>8.6666666666666607</v>
      </c>
      <c r="H44" s="5">
        <f t="shared" si="14"/>
        <v>7.5</v>
      </c>
      <c r="I44">
        <f t="shared" si="8"/>
        <v>48.570530677480505</v>
      </c>
      <c r="J44">
        <f t="shared" si="9"/>
        <v>38.304913809448777</v>
      </c>
      <c r="K44">
        <f t="shared" si="9"/>
        <v>29.86352337455806</v>
      </c>
      <c r="L44">
        <f t="shared" si="10"/>
        <v>-7.3086175610567752</v>
      </c>
      <c r="M44">
        <f t="shared" si="11"/>
        <v>-37.871991449767613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2.1498107331813729</v>
      </c>
      <c r="B45">
        <f t="shared" si="3"/>
        <v>2.1498107331813729</v>
      </c>
      <c r="C45" s="9">
        <f t="shared" si="4"/>
        <v>0.15600000000000006</v>
      </c>
      <c r="D45" s="9">
        <f t="shared" si="13"/>
        <v>5.9587677061169488</v>
      </c>
      <c r="E45" s="9">
        <f t="shared" si="13"/>
        <v>6.2234762173809006</v>
      </c>
      <c r="F45" s="9">
        <f t="shared" si="6"/>
        <v>6.2314286627524442</v>
      </c>
      <c r="G45" s="10">
        <f t="shared" si="14"/>
        <v>8.6666666666666607</v>
      </c>
      <c r="H45" s="5">
        <f t="shared" si="14"/>
        <v>7.5</v>
      </c>
      <c r="I45">
        <f t="shared" si="8"/>
        <v>48.399370469636651</v>
      </c>
      <c r="J45">
        <f t="shared" si="9"/>
        <v>38.261792965838545</v>
      </c>
      <c r="K45">
        <f t="shared" si="9"/>
        <v>29.640078625004431</v>
      </c>
      <c r="L45">
        <f t="shared" si="10"/>
        <v>-7.2746638365455301</v>
      </c>
      <c r="M45">
        <f t="shared" si="11"/>
        <v>-37.809428749462953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1.924192770207001</v>
      </c>
      <c r="B46">
        <f t="shared" si="3"/>
        <v>1.924192770207001</v>
      </c>
      <c r="C46" s="9">
        <f t="shared" si="4"/>
        <v>0.16200000000000006</v>
      </c>
      <c r="D46" s="9">
        <f t="shared" si="13"/>
        <v>6.1843856690913208</v>
      </c>
      <c r="E46" s="9">
        <f t="shared" si="13"/>
        <v>6.397694608161042</v>
      </c>
      <c r="F46" s="9">
        <f t="shared" si="6"/>
        <v>6.4065759383308158</v>
      </c>
      <c r="G46" s="10">
        <f t="shared" si="14"/>
        <v>8.6666666666666607</v>
      </c>
      <c r="H46" s="5">
        <f t="shared" si="14"/>
        <v>7.5</v>
      </c>
      <c r="I46">
        <f t="shared" si="8"/>
        <v>48.229060497990126</v>
      </c>
      <c r="J46">
        <f t="shared" si="9"/>
        <v>38.218872449202927</v>
      </c>
      <c r="K46">
        <f t="shared" si="9"/>
        <v>29.4170029953826</v>
      </c>
      <c r="L46">
        <f t="shared" si="10"/>
        <v>-7.2409337032162018</v>
      </c>
      <c r="M46">
        <f t="shared" si="11"/>
        <v>-37.747334711011867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1.6988274512078085</v>
      </c>
      <c r="B47">
        <f t="shared" si="3"/>
        <v>1.6988274512078085</v>
      </c>
      <c r="C47" s="9">
        <f t="shared" si="4"/>
        <v>0.16800000000000007</v>
      </c>
      <c r="D47" s="9">
        <f t="shared" si="13"/>
        <v>6.4097509880905132</v>
      </c>
      <c r="E47" s="9">
        <f t="shared" si="13"/>
        <v>6.5705979334731541</v>
      </c>
      <c r="F47" s="9">
        <f t="shared" si="6"/>
        <v>6.5804766157967984</v>
      </c>
      <c r="G47" s="10">
        <f t="shared" si="14"/>
        <v>8.6666666666666607</v>
      </c>
      <c r="H47" s="5">
        <f t="shared" si="14"/>
        <v>7.5</v>
      </c>
      <c r="I47">
        <f t="shared" si="8"/>
        <v>48.059601397271592</v>
      </c>
      <c r="J47">
        <f t="shared" si="9"/>
        <v>38.176150940353949</v>
      </c>
      <c r="K47">
        <f t="shared" si="9"/>
        <v>29.194293720587631</v>
      </c>
      <c r="L47">
        <f t="shared" si="10"/>
        <v>-7.2074261750626283</v>
      </c>
      <c r="M47">
        <f t="shared" si="11"/>
        <v>-37.685705909089194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1.4737136059122973</v>
      </c>
      <c r="B48">
        <f t="shared" si="3"/>
        <v>1.4737136059122973</v>
      </c>
      <c r="C48" s="9">
        <f t="shared" si="4"/>
        <v>0.17400000000000007</v>
      </c>
      <c r="D48" s="9">
        <f t="shared" si="13"/>
        <v>6.6348648333860245</v>
      </c>
      <c r="E48" s="9">
        <f t="shared" si="13"/>
        <v>6.7421883467132737</v>
      </c>
      <c r="F48" s="9">
        <f t="shared" si="6"/>
        <v>6.7531351208914208</v>
      </c>
      <c r="G48" s="10">
        <f t="shared" si="14"/>
        <v>8.6666666666666607</v>
      </c>
      <c r="H48" s="5">
        <f t="shared" si="14"/>
        <v>7.5</v>
      </c>
      <c r="I48">
        <f t="shared" si="8"/>
        <v>47.890993849808062</v>
      </c>
      <c r="J48">
        <f t="shared" si="9"/>
        <v>38.13362712592108</v>
      </c>
      <c r="K48">
        <f t="shared" si="9"/>
        <v>28.971948055724003</v>
      </c>
      <c r="L48">
        <f t="shared" si="10"/>
        <v>-7.1741402813886133</v>
      </c>
      <c r="M48">
        <f t="shared" si="11"/>
        <v>-37.624538940094268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1.2488500717809607</v>
      </c>
      <c r="B49">
        <f t="shared" si="3"/>
        <v>1.2488500717809607</v>
      </c>
      <c r="C49" s="9">
        <f t="shared" si="4"/>
        <v>0.18000000000000008</v>
      </c>
      <c r="D49" s="9">
        <f t="shared" si="13"/>
        <v>6.859728367517361</v>
      </c>
      <c r="E49" s="9">
        <f t="shared" si="13"/>
        <v>6.9124679851417934</v>
      </c>
      <c r="F49" s="9">
        <f t="shared" si="6"/>
        <v>6.924555847762579</v>
      </c>
      <c r="G49" s="10">
        <f t="shared" si="14"/>
        <v>8.6666666666666607</v>
      </c>
      <c r="H49" s="5">
        <f t="shared" si="14"/>
        <v>7.5</v>
      </c>
      <c r="I49">
        <f t="shared" si="8"/>
        <v>47.723238585334734</v>
      </c>
      <c r="J49">
        <f t="shared" si="9"/>
        <v>38.09129969826089</v>
      </c>
      <c r="K49">
        <f t="shared" si="9"/>
        <v>28.749963275977446</v>
      </c>
      <c r="L49">
        <f t="shared" si="10"/>
        <v>-7.1410750666649312</v>
      </c>
      <c r="M49">
        <f t="shared" si="11"/>
        <v>-37.563830421748207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1.0242356939727566</v>
      </c>
      <c r="B50">
        <f t="shared" si="3"/>
        <v>1.0242356939727566</v>
      </c>
      <c r="C50" s="9">
        <f t="shared" si="4"/>
        <v>0.18600000000000008</v>
      </c>
      <c r="D50" s="9">
        <f t="shared" si="13"/>
        <v>7.0843427453255652</v>
      </c>
      <c r="E50" s="9">
        <f t="shared" si="13"/>
        <v>7.0814389700015701</v>
      </c>
      <c r="F50" s="9">
        <f t="shared" si="6"/>
        <v>7.0947431592305588</v>
      </c>
      <c r="G50" s="10">
        <f t="shared" si="14"/>
        <v>8.6666666666666607</v>
      </c>
      <c r="H50" s="5">
        <f t="shared" si="14"/>
        <v>7.5</v>
      </c>
      <c r="I50">
        <f t="shared" si="8"/>
        <v>47.556336380800865</v>
      </c>
      <c r="J50">
        <f t="shared" si="9"/>
        <v>38.049167355367565</v>
      </c>
      <c r="K50">
        <f t="shared" si="9"/>
        <v>28.528336676489133</v>
      </c>
      <c r="L50">
        <f t="shared" si="10"/>
        <v>-7.1082295903869079</v>
      </c>
      <c r="M50">
        <f t="shared" si="11"/>
        <v>-37.503576992694249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0.79986932531210897</v>
      </c>
      <c r="B51">
        <f t="shared" si="3"/>
        <v>0.79986932531210897</v>
      </c>
      <c r="C51" s="9">
        <f t="shared" si="4"/>
        <v>0.19200000000000009</v>
      </c>
      <c r="D51" s="9">
        <f t="shared" si="13"/>
        <v>7.3087091139862128</v>
      </c>
      <c r="E51" s="9">
        <f t="shared" si="13"/>
        <v>7.2491034066352977</v>
      </c>
      <c r="F51" s="9">
        <f t="shared" si="6"/>
        <v>7.2637013870513432</v>
      </c>
      <c r="G51" s="10">
        <f t="shared" si="14"/>
        <v>8.6666666666666607</v>
      </c>
      <c r="H51" s="5">
        <f t="shared" si="14"/>
        <v>7.5</v>
      </c>
      <c r="I51">
        <f t="shared" si="8"/>
        <v>47.390288060169269</v>
      </c>
      <c r="J51">
        <f t="shared" si="9"/>
        <v>38.007228800784283</v>
      </c>
      <c r="K51">
        <f t="shared" si="9"/>
        <v>28.307065572232236</v>
      </c>
      <c r="L51">
        <f t="shared" si="10"/>
        <v>-7.0756029269325271</v>
      </c>
      <c r="M51">
        <f t="shared" si="11"/>
        <v>-37.443775312101266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0.57574982625642512</v>
      </c>
      <c r="B52">
        <f t="shared" si="3"/>
        <v>0.57574982625642512</v>
      </c>
      <c r="C52" s="9">
        <f t="shared" si="4"/>
        <v>0.19800000000000009</v>
      </c>
      <c r="D52" s="9">
        <f t="shared" si="13"/>
        <v>7.5328286130418967</v>
      </c>
      <c r="E52" s="9">
        <f t="shared" si="13"/>
        <v>7.4154633846021607</v>
      </c>
      <c r="F52" s="9">
        <f t="shared" si="6"/>
        <v>7.4314348321777493</v>
      </c>
      <c r="G52" s="10">
        <f t="shared" si="14"/>
        <v>8.6666666666666607</v>
      </c>
      <c r="H52" s="5">
        <f t="shared" si="14"/>
        <v>7.5</v>
      </c>
      <c r="I52">
        <f t="shared" si="8"/>
        <v>47.225094494209166</v>
      </c>
      <c r="J52">
        <f t="shared" si="9"/>
        <v>37.965482743515381</v>
      </c>
      <c r="K52">
        <f t="shared" si="9"/>
        <v>28.08614729789084</v>
      </c>
      <c r="L52">
        <f t="shared" si="10"/>
        <v>-7.0431941654209655</v>
      </c>
      <c r="M52">
        <f t="shared" si="11"/>
        <v>-37.384422059270307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0.35187606486413348</v>
      </c>
      <c r="B53">
        <f t="shared" si="3"/>
        <v>0.35187606486413348</v>
      </c>
      <c r="C53" s="9">
        <f t="shared" si="4"/>
        <v>0.2040000000000001</v>
      </c>
      <c r="D53" s="9">
        <f t="shared" ref="D53:E68" si="15">D52+$C$7*(J52+J53)/2</f>
        <v>7.7567023744341883</v>
      </c>
      <c r="E53" s="9">
        <f t="shared" si="15"/>
        <v>7.5805209777937748</v>
      </c>
      <c r="F53" s="9">
        <f t="shared" si="6"/>
        <v>7.5979477650184268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47.060756600282168</v>
      </c>
      <c r="J53">
        <f t="shared" si="9"/>
        <v>37.9239278979394</v>
      </c>
      <c r="K53">
        <f t="shared" si="9"/>
        <v>27.865579207741145</v>
      </c>
      <c r="L53">
        <f t="shared" si="10"/>
        <v>-7.011002409571546</v>
      </c>
      <c r="M53">
        <f t="shared" si="11"/>
        <v>-37.32551393324411</v>
      </c>
      <c r="S53">
        <f t="shared" si="0"/>
        <v>1</v>
      </c>
      <c r="T53" t="b">
        <f t="shared" si="1"/>
        <v>1</v>
      </c>
      <c r="U53" t="b">
        <f t="shared" si="2"/>
        <v>0</v>
      </c>
    </row>
    <row r="54" spans="1:21" x14ac:dyDescent="0.2">
      <c r="A54">
        <f t="shared" si="12"/>
        <v>0.12824691676322963</v>
      </c>
      <c r="B54">
        <f t="shared" si="3"/>
        <v>0.12824691676322963</v>
      </c>
      <c r="C54" s="9">
        <f t="shared" si="4"/>
        <v>0.2100000000000001</v>
      </c>
      <c r="D54" s="9">
        <f t="shared" si="15"/>
        <v>7.9803315225350921</v>
      </c>
      <c r="E54" s="9">
        <f t="shared" si="15"/>
        <v>7.7442782445494398</v>
      </c>
      <c r="F54" s="9">
        <f t="shared" si="6"/>
        <v>7.7632444256947348</v>
      </c>
      <c r="G54" s="10">
        <f t="shared" si="16"/>
        <v>8.6666666666666607</v>
      </c>
      <c r="H54" s="5">
        <f t="shared" si="16"/>
        <v>7.5</v>
      </c>
      <c r="I54">
        <f t="shared" si="8"/>
        <v>46.897275342121027</v>
      </c>
      <c r="J54">
        <f t="shared" si="9"/>
        <v>37.882562983722927</v>
      </c>
      <c r="K54">
        <f t="shared" si="9"/>
        <v>27.645358675535004</v>
      </c>
      <c r="L54">
        <f t="shared" si="10"/>
        <v>-6.9790267775630195</v>
      </c>
      <c r="M54">
        <f t="shared" si="11"/>
        <v>-37.267047652419734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9.5138734879672171E-2</v>
      </c>
      <c r="B55">
        <f t="shared" si="3"/>
        <v>9.5138734879672171E-2</v>
      </c>
      <c r="C55" s="9">
        <f t="shared" si="4"/>
        <v>0.21600000000000011</v>
      </c>
      <c r="D55" s="9">
        <f t="shared" si="15"/>
        <v>8.203717174177994</v>
      </c>
      <c r="E55" s="9">
        <f t="shared" si="15"/>
        <v>7.906737227770706</v>
      </c>
      <c r="F55" s="9">
        <f t="shared" si="6"/>
        <v>7.9273290242955374</v>
      </c>
      <c r="G55" s="10">
        <f t="shared" si="16"/>
        <v>8.6666666666666607</v>
      </c>
      <c r="H55" s="5">
        <f t="shared" si="16"/>
        <v>7.5</v>
      </c>
      <c r="I55">
        <f t="shared" si="8"/>
        <v>46.734651729600955</v>
      </c>
      <c r="J55">
        <f t="shared" si="9"/>
        <v>37.841386725735305</v>
      </c>
      <c r="K55">
        <f t="shared" si="9"/>
        <v>27.425483094385726</v>
      </c>
      <c r="L55">
        <f t="shared" si="10"/>
        <v>-6.9472664018931498</v>
      </c>
      <c r="M55">
        <f t="shared" si="11"/>
        <v>-37.209019954164013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0.31828199938978585</v>
      </c>
      <c r="C56" s="9">
        <f t="shared" si="4"/>
        <v>0.22200000000000011</v>
      </c>
      <c r="D56" s="9">
        <f t="shared" si="15"/>
        <v>8.4268604386881076</v>
      </c>
      <c r="E56" s="9">
        <f t="shared" si="15"/>
        <v>8.0678999550352799</v>
      </c>
      <c r="F56" s="9">
        <f t="shared" si="6"/>
        <v>8.0902057411299459</v>
      </c>
      <c r="G56" s="10">
        <f t="shared" si="16"/>
        <v>8.6666666666666607</v>
      </c>
      <c r="H56" s="5">
        <f t="shared" si="16"/>
        <v>7.5</v>
      </c>
      <c r="I56">
        <f t="shared" si="8"/>
        <v>46.572886818503143</v>
      </c>
      <c r="J56">
        <f t="shared" si="9"/>
        <v>37.800397853964135</v>
      </c>
      <c r="K56">
        <f t="shared" si="9"/>
        <v>27.20594987665616</v>
      </c>
      <c r="L56">
        <f t="shared" si="10"/>
        <v>-6.9157204292385135</v>
      </c>
      <c r="M56">
        <f t="shared" si="11"/>
        <v>-37.151427594432022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0.54118397861410372</v>
      </c>
      <c r="C57" s="9">
        <f t="shared" si="4"/>
        <v>0.22800000000000012</v>
      </c>
      <c r="D57" s="9">
        <f t="shared" si="15"/>
        <v>8.6497624179124255</v>
      </c>
      <c r="E57" s="9">
        <f t="shared" si="15"/>
        <v>8.227768438710271</v>
      </c>
      <c r="F57" s="9">
        <f t="shared" si="6"/>
        <v>8.2518787269780347</v>
      </c>
      <c r="G57" s="10">
        <f t="shared" si="16"/>
        <v>8.6666666666666607</v>
      </c>
      <c r="H57" s="5">
        <f t="shared" si="16"/>
        <v>7.5</v>
      </c>
      <c r="I57">
        <f t="shared" si="8"/>
        <v>46.41198171027024</v>
      </c>
      <c r="J57">
        <f t="shared" si="9"/>
        <v>37.759595103431629</v>
      </c>
      <c r="K57">
        <f t="shared" si="9"/>
        <v>26.986756453849011</v>
      </c>
      <c r="L57">
        <f t="shared" si="10"/>
        <v>-6.8843880203144874</v>
      </c>
      <c r="M57">
        <f t="shared" si="11"/>
        <v>-37.094267347388431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0.76384576695085649</v>
      </c>
      <c r="C58" s="9">
        <f t="shared" si="4"/>
        <v>0.23400000000000012</v>
      </c>
      <c r="D58" s="9">
        <f t="shared" si="15"/>
        <v>8.8724242062491783</v>
      </c>
      <c r="E58" s="9">
        <f t="shared" si="15"/>
        <v>8.3863446760647982</v>
      </c>
      <c r="F58" s="9">
        <f t="shared" si="6"/>
        <v>8.4123521033395594</v>
      </c>
      <c r="G58" s="10">
        <f t="shared" si="16"/>
        <v>8.6666666666666607</v>
      </c>
      <c r="H58" s="5">
        <f t="shared" si="16"/>
        <v>7.5</v>
      </c>
      <c r="I58">
        <f t="shared" si="8"/>
        <v>46.25193755175345</v>
      </c>
      <c r="J58">
        <f t="shared" si="9"/>
        <v>37.718977214111774</v>
      </c>
      <c r="K58">
        <f t="shared" si="9"/>
        <v>26.767900276499418</v>
      </c>
      <c r="L58">
        <f t="shared" si="10"/>
        <v>-6.8532683497353455</v>
      </c>
      <c r="M58">
        <f t="shared" si="11"/>
        <v>-37.037536005031768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0.98626845137848917</v>
      </c>
      <c r="C59" s="9">
        <f t="shared" si="4"/>
        <v>0.24000000000000013</v>
      </c>
      <c r="D59" s="9">
        <f t="shared" si="15"/>
        <v>9.094846890676811</v>
      </c>
      <c r="E59" s="9">
        <f t="shared" si="15"/>
        <v>8.5436306493819778</v>
      </c>
      <c r="F59" s="9">
        <f t="shared" si="6"/>
        <v>8.5716299626807082</v>
      </c>
      <c r="G59" s="10">
        <f t="shared" si="16"/>
        <v>8.6666666666666607</v>
      </c>
      <c r="H59" s="5">
        <f t="shared" si="16"/>
        <v>7.5</v>
      </c>
      <c r="I59">
        <f t="shared" si="8"/>
        <v>46.092755534950996</v>
      </c>
      <c r="J59">
        <f t="shared" si="9"/>
        <v>37.678542930848337</v>
      </c>
      <c r="K59">
        <f t="shared" si="9"/>
        <v>26.54937881406973</v>
      </c>
      <c r="L59">
        <f t="shared" si="10"/>
        <v>-6.8223606058744313</v>
      </c>
      <c r="M59">
        <f t="shared" si="11"/>
        <v>-36.981230376821486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1.2084531114841486</v>
      </c>
      <c r="C60" s="9">
        <f t="shared" si="4"/>
        <v>0.24600000000000014</v>
      </c>
      <c r="D60" s="9">
        <f t="shared" si="15"/>
        <v>9.3170315507824704</v>
      </c>
      <c r="E60" s="9">
        <f t="shared" si="15"/>
        <v>8.6996283260702807</v>
      </c>
      <c r="F60" s="9">
        <f t="shared" si="6"/>
        <v>8.729716368678913</v>
      </c>
      <c r="G60" s="10">
        <f t="shared" si="16"/>
        <v>8.6666666666666607</v>
      </c>
      <c r="H60" s="5">
        <f t="shared" si="16"/>
        <v>7.5</v>
      </c>
      <c r="I60">
        <f t="shared" si="8"/>
        <v>45.934436896737601</v>
      </c>
      <c r="J60">
        <f t="shared" si="9"/>
        <v>37.638291003273679</v>
      </c>
      <c r="K60">
        <f t="shared" si="9"/>
        <v>26.331189554846482</v>
      </c>
      <c r="L60">
        <f t="shared" si="10"/>
        <v>-6.7916639907243255</v>
      </c>
      <c r="M60">
        <f t="shared" si="11"/>
        <v>-36.925347289307929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1.4304008194917053</v>
      </c>
      <c r="C61" s="9">
        <f t="shared" si="4"/>
        <v>0.25200000000000011</v>
      </c>
      <c r="D61" s="9">
        <f t="shared" si="15"/>
        <v>9.5389792587900271</v>
      </c>
      <c r="E61" s="9">
        <f t="shared" si="15"/>
        <v>8.854339658774304</v>
      </c>
      <c r="F61" s="9">
        <f t="shared" si="6"/>
        <v>8.8866153564657377</v>
      </c>
      <c r="G61" s="10">
        <f t="shared" si="16"/>
        <v>8.6666666666666607</v>
      </c>
      <c r="H61" s="5">
        <f t="shared" si="16"/>
        <v>7.5</v>
      </c>
      <c r="I61">
        <f t="shared" si="8"/>
        <v>45.776982918584707</v>
      </c>
      <c r="J61">
        <f t="shared" si="9"/>
        <v>37.598220185728408</v>
      </c>
      <c r="K61">
        <f t="shared" si="9"/>
        <v>26.113330005839565</v>
      </c>
      <c r="L61">
        <f t="shared" si="10"/>
        <v>-6.7611777197569793</v>
      </c>
      <c r="M61">
        <f t="shared" si="11"/>
        <v>-36.869883585765095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1.6521126402892907</v>
      </c>
      <c r="C62" s="9">
        <f t="shared" si="4"/>
        <v>0.25800000000000012</v>
      </c>
      <c r="D62" s="9">
        <f t="shared" si="15"/>
        <v>9.7606910795876125</v>
      </c>
      <c r="E62" s="9">
        <f t="shared" si="15"/>
        <v>9.0077665854849478</v>
      </c>
      <c r="F62" s="9">
        <f t="shared" si="6"/>
        <v>9.0423309328679018</v>
      </c>
      <c r="G62" s="10">
        <f t="shared" si="16"/>
        <v>8.6666666666666607</v>
      </c>
      <c r="H62" s="5">
        <f t="shared" si="16"/>
        <v>7.5</v>
      </c>
      <c r="I62">
        <f t="shared" si="8"/>
        <v>45.620394926271118</v>
      </c>
      <c r="J62">
        <f t="shared" si="9"/>
        <v>37.558329237181844</v>
      </c>
      <c r="K62">
        <f t="shared" si="9"/>
        <v>25.895797692683551</v>
      </c>
      <c r="L62">
        <f t="shared" si="10"/>
        <v>-6.7309010217837324</v>
      </c>
      <c r="M62">
        <f t="shared" si="11"/>
        <v>-36.814836125826218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1.8735896314563796</v>
      </c>
      <c r="C63" s="9">
        <f t="shared" si="4"/>
        <v>0.26400000000000012</v>
      </c>
      <c r="D63" s="9">
        <f t="shared" si="15"/>
        <v>9.9821680707547014</v>
      </c>
      <c r="E63" s="9">
        <f t="shared" si="15"/>
        <v>9.1599110296490114</v>
      </c>
      <c r="F63" s="9">
        <f t="shared" si="6"/>
        <v>9.1968670766464236</v>
      </c>
      <c r="G63" s="10">
        <f t="shared" si="16"/>
        <v>8.6666666666666607</v>
      </c>
      <c r="H63" s="5">
        <f t="shared" si="16"/>
        <v>7.5</v>
      </c>
      <c r="I63">
        <f t="shared" si="8"/>
        <v>45.464674289583741</v>
      </c>
      <c r="J63">
        <f t="shared" si="9"/>
        <v>37.518616921153317</v>
      </c>
      <c r="K63">
        <f t="shared" si="9"/>
        <v>25.678590159541177</v>
      </c>
      <c r="L63">
        <f t="shared" si="10"/>
        <v>-6.7008331388151756</v>
      </c>
      <c r="M63">
        <f t="shared" si="11"/>
        <v>-36.760201785122135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2.0948328432904031</v>
      </c>
      <c r="C64" s="9">
        <f t="shared" si="4"/>
        <v>0.27000000000000013</v>
      </c>
      <c r="D64" s="9">
        <f t="shared" si="15"/>
        <v>10.203411282588725</v>
      </c>
      <c r="E64" s="9">
        <f t="shared" si="15"/>
        <v>9.3107749002782345</v>
      </c>
      <c r="F64" s="9">
        <f t="shared" si="6"/>
        <v>9.3502277387339507</v>
      </c>
      <c r="G64" s="10">
        <f t="shared" si="16"/>
        <v>8.6666666666666607</v>
      </c>
      <c r="H64" s="5">
        <f t="shared" si="16"/>
        <v>7.5</v>
      </c>
      <c r="I64">
        <f t="shared" si="8"/>
        <v>45.309822422008196</v>
      </c>
      <c r="J64">
        <f t="shared" si="9"/>
        <v>37.479082005634311</v>
      </c>
      <c r="K64">
        <f t="shared" si="9"/>
        <v>25.461704969008956</v>
      </c>
      <c r="L64">
        <f t="shared" si="10"/>
        <v>-6.6709733259208193</v>
      </c>
      <c r="M64">
        <f t="shared" si="11"/>
        <v>-36.705977454922447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2.3158433188329077</v>
      </c>
      <c r="C65" s="9">
        <f t="shared" si="4"/>
        <v>0.27600000000000013</v>
      </c>
      <c r="D65" s="9">
        <f t="shared" si="15"/>
        <v>10.42442175813123</v>
      </c>
      <c r="E65" s="9">
        <f t="shared" si="15"/>
        <v>9.4603600920577851</v>
      </c>
      <c r="F65" s="9">
        <f t="shared" si="6"/>
        <v>9.5024168424702715</v>
      </c>
      <c r="G65" s="10">
        <f t="shared" si="16"/>
        <v>8.6666666666666607</v>
      </c>
      <c r="H65" s="5">
        <f t="shared" si="16"/>
        <v>7.5</v>
      </c>
      <c r="I65">
        <f t="shared" si="8"/>
        <v>45.155840780408802</v>
      </c>
      <c r="J65">
        <f t="shared" si="9"/>
        <v>37.439723263011381</v>
      </c>
      <c r="K65">
        <f t="shared" si="9"/>
        <v>25.245139702024915</v>
      </c>
      <c r="L65">
        <f t="shared" si="10"/>
        <v>-6.6413208510884552</v>
      </c>
      <c r="M65">
        <f t="shared" si="11"/>
        <v>-36.652160041779474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2.5366220938952608</v>
      </c>
      <c r="C66" s="9">
        <f t="shared" si="4"/>
        <v>0.28200000000000014</v>
      </c>
      <c r="D66" s="9">
        <f t="shared" si="15"/>
        <v>10.645200533193583</v>
      </c>
      <c r="E66" s="9">
        <f t="shared" si="15"/>
        <v>9.6086684854542046</v>
      </c>
      <c r="F66" s="9">
        <f t="shared" si="6"/>
        <v>9.6534382838360546</v>
      </c>
      <c r="G66" s="10">
        <f t="shared" si="16"/>
        <v>8.6666666666666607</v>
      </c>
      <c r="H66" s="5">
        <f t="shared" si="16"/>
        <v>7.5</v>
      </c>
      <c r="I66">
        <f t="shared" si="8"/>
        <v>45.002730864697774</v>
      </c>
      <c r="J66">
        <f t="shared" si="9"/>
        <v>37.400539469989958</v>
      </c>
      <c r="K66">
        <f t="shared" si="9"/>
        <v>25.028891957778416</v>
      </c>
      <c r="L66">
        <f t="shared" si="10"/>
        <v>-6.6118749950832187</v>
      </c>
      <c r="M66">
        <f t="shared" si="11"/>
        <v>-36.598746467174927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2.7571701970839122</v>
      </c>
      <c r="C67" s="9">
        <f t="shared" si="4"/>
        <v>0.28800000000000014</v>
      </c>
      <c r="D67" s="9">
        <f t="shared" si="15"/>
        <v>10.865748636382234</v>
      </c>
      <c r="E67" s="9">
        <f t="shared" si="15"/>
        <v>9.7557019468228354</v>
      </c>
      <c r="F67" s="9">
        <f t="shared" si="6"/>
        <v>9.8032959316848327</v>
      </c>
      <c r="G67" s="10">
        <f t="shared" si="16"/>
        <v>8.6666666666666607</v>
      </c>
      <c r="H67" s="5">
        <f t="shared" si="16"/>
        <v>7.5</v>
      </c>
      <c r="I67">
        <f t="shared" si="8"/>
        <v>44.85049421749337</v>
      </c>
      <c r="J67">
        <f t="shared" si="9"/>
        <v>37.361529407518965</v>
      </c>
      <c r="K67">
        <f t="shared" si="9"/>
        <v>24.812959353622084</v>
      </c>
      <c r="L67">
        <f t="shared" si="10"/>
        <v>-6.5826350513062826</v>
      </c>
      <c r="M67">
        <f t="shared" si="11"/>
        <v>-36.545733667169415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2.9774886498252062</v>
      </c>
      <c r="C68" s="9">
        <f t="shared" si="4"/>
        <v>0.29400000000000015</v>
      </c>
      <c r="D68" s="9">
        <f t="shared" si="15"/>
        <v>11.086067089123528</v>
      </c>
      <c r="E68" s="9">
        <f t="shared" si="15"/>
        <v>9.9014623285147287</v>
      </c>
      <c r="F68" s="9">
        <f t="shared" si="6"/>
        <v>9.9519936279732608</v>
      </c>
      <c r="G68" s="10">
        <f t="shared" si="16"/>
        <v>8.6666666666666607</v>
      </c>
      <c r="H68" s="5">
        <f t="shared" si="16"/>
        <v>7.5</v>
      </c>
      <c r="I68">
        <f t="shared" si="8"/>
        <v>44.699132423766393</v>
      </c>
      <c r="J68">
        <f t="shared" si="9"/>
        <v>37.322691860716262</v>
      </c>
      <c r="K68">
        <f t="shared" si="9"/>
        <v>24.597339524985784</v>
      </c>
      <c r="L68">
        <f t="shared" si="10"/>
        <v>-6.5536003256530853</v>
      </c>
      <c r="M68">
        <f t="shared" si="11"/>
        <v>-36.49311859205465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3.1975784663897642</v>
      </c>
      <c r="C69" s="9">
        <f t="shared" si="4"/>
        <v>0.30000000000000016</v>
      </c>
      <c r="D69" s="9">
        <f t="shared" ref="D69:E84" si="17">D68+$C$7*(J68+J69)/2</f>
        <v>11.306156905688086</v>
      </c>
      <c r="E69" s="9">
        <f t="shared" si="17"/>
        <v>10.04595146898305</v>
      </c>
      <c r="F69" s="9">
        <f t="shared" si="6"/>
        <v>10.099535187989675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44.548647110475009</v>
      </c>
      <c r="J69">
        <f t="shared" si="9"/>
        <v>37.284025618794907</v>
      </c>
      <c r="K69">
        <f t="shared" si="9"/>
        <v>24.382030125292662</v>
      </c>
      <c r="L69">
        <f t="shared" si="10"/>
        <v>-6.5247701363710942</v>
      </c>
      <c r="M69">
        <f t="shared" si="11"/>
        <v>-36.44089820600847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3.4174406539164313</v>
      </c>
      <c r="C70" s="9">
        <f t="shared" si="4"/>
        <v>0.30600000000000016</v>
      </c>
      <c r="D70" s="9">
        <f t="shared" si="17"/>
        <v>11.526019093214753</v>
      </c>
      <c r="E70" s="9">
        <f t="shared" si="17"/>
        <v>10.189171192889001</v>
      </c>
      <c r="F70" s="9">
        <f t="shared" si="6"/>
        <v>10.245924400580963</v>
      </c>
      <c r="G70" s="10">
        <f t="shared" si="18"/>
        <v>8.6666666666666607</v>
      </c>
      <c r="H70" s="5">
        <f t="shared" si="18"/>
        <v>7.5</v>
      </c>
      <c r="I70">
        <f t="shared" si="8"/>
        <v>44.399039946187493</v>
      </c>
      <c r="J70">
        <f t="shared" si="9"/>
        <v>37.24552947499032</v>
      </c>
      <c r="K70">
        <f t="shared" si="9"/>
        <v>24.16702882587721</v>
      </c>
      <c r="L70">
        <f t="shared" si="10"/>
        <v>-6.4961438139170316</v>
      </c>
      <c r="M70">
        <f t="shared" si="11"/>
        <v>-36.389069486752618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3.637076212435792</v>
      </c>
      <c r="C71" s="9">
        <f t="shared" si="4"/>
        <v>0.31200000000000017</v>
      </c>
      <c r="D71" s="9">
        <f t="shared" si="17"/>
        <v>11.745654651734114</v>
      </c>
      <c r="E71" s="9">
        <f t="shared" si="17"/>
        <v>10.331123311207259</v>
      </c>
      <c r="F71" s="9">
        <f t="shared" si="6"/>
        <v>10.391165028377797</v>
      </c>
      <c r="G71" s="10">
        <f t="shared" si="18"/>
        <v>8.6666666666666607</v>
      </c>
      <c r="H71" s="5">
        <f t="shared" si="18"/>
        <v>7.5</v>
      </c>
      <c r="I71">
        <f t="shared" si="8"/>
        <v>44.250312640692378</v>
      </c>
      <c r="J71">
        <f t="shared" si="9"/>
        <v>37.207202226488207</v>
      </c>
      <c r="K71">
        <f t="shared" si="9"/>
        <v>23.952333315905371</v>
      </c>
      <c r="L71">
        <f t="shared" si="10"/>
        <v>-6.4677207008134703</v>
      </c>
      <c r="M71">
        <f t="shared" si="11"/>
        <v>-36.337629425213223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3.8564861348932755</v>
      </c>
      <c r="C72" s="9">
        <f t="shared" si="4"/>
        <v>0.31800000000000017</v>
      </c>
      <c r="D72" s="9">
        <f t="shared" si="17"/>
        <v>11.965064574191597</v>
      </c>
      <c r="E72" s="9">
        <f t="shared" si="17"/>
        <v>10.471809621330955</v>
      </c>
      <c r="F72" s="9">
        <f t="shared" si="6"/>
        <v>10.535260808018231</v>
      </c>
      <c r="G72" s="10">
        <f t="shared" si="18"/>
        <v>8.6666666666666607</v>
      </c>
      <c r="H72" s="5">
        <f t="shared" si="18"/>
        <v>7.5</v>
      </c>
      <c r="I72">
        <f t="shared" si="8"/>
        <v>44.10246694459601</v>
      </c>
      <c r="J72">
        <f t="shared" si="9"/>
        <v>37.169042674353406</v>
      </c>
      <c r="K72">
        <f t="shared" si="9"/>
        <v>23.737941302296612</v>
      </c>
      <c r="L72">
        <f t="shared" si="10"/>
        <v>-6.4395001515048236</v>
      </c>
      <c r="M72">
        <f t="shared" si="11"/>
        <v>-36.286575025184199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4.0756714071718232</v>
      </c>
      <c r="C73" s="9">
        <f t="shared" si="4"/>
        <v>0.32400000000000018</v>
      </c>
      <c r="D73" s="9">
        <f t="shared" si="17"/>
        <v>12.184249846470145</v>
      </c>
      <c r="E73" s="9">
        <f t="shared" si="17"/>
        <v>10.611231907176192</v>
      </c>
      <c r="F73" s="9">
        <f t="shared" si="6"/>
        <v>10.67821545036969</v>
      </c>
      <c r="G73" s="10">
        <f t="shared" si="18"/>
        <v>8.6666666666666607</v>
      </c>
      <c r="H73" s="5">
        <f t="shared" si="18"/>
        <v>7.5</v>
      </c>
      <c r="I73">
        <f t="shared" si="8"/>
        <v>43.95550464890696</v>
      </c>
      <c r="J73">
        <f t="shared" si="9"/>
        <v>37.131049623459525</v>
      </c>
      <c r="K73">
        <f t="shared" si="9"/>
        <v>23.523850509648025</v>
      </c>
      <c r="L73">
        <f t="shared" si="10"/>
        <v>-6.4114815322126057</v>
      </c>
      <c r="M73">
        <f t="shared" si="11"/>
        <v>-36.2359033029933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4.2946330081141664</v>
      </c>
      <c r="C74" s="9">
        <f t="shared" si="4"/>
        <v>0.33000000000000018</v>
      </c>
      <c r="D74" s="9">
        <f t="shared" si="17"/>
        <v>12.403211447412488</v>
      </c>
      <c r="E74" s="9">
        <f t="shared" si="17"/>
        <v>10.749391939286127</v>
      </c>
      <c r="F74" s="9">
        <f t="shared" si="6"/>
        <v>10.820032640749384</v>
      </c>
      <c r="G74" s="10">
        <f t="shared" si="18"/>
        <v>8.6666666666666607</v>
      </c>
      <c r="H74" s="5">
        <f t="shared" si="18"/>
        <v>7.5</v>
      </c>
      <c r="I74">
        <f t="shared" si="8"/>
        <v>43.809427584606972</v>
      </c>
      <c r="J74">
        <f t="shared" si="9"/>
        <v>37.093221882419471</v>
      </c>
      <c r="K74">
        <f t="shared" si="9"/>
        <v>23.310058680160363</v>
      </c>
      <c r="L74">
        <f t="shared" si="10"/>
        <v>-6.3836642207899406</v>
      </c>
      <c r="M74">
        <f t="shared" si="11"/>
        <v>-36.185611287171035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4.5133719095446789</v>
      </c>
      <c r="C75" s="9">
        <f t="shared" si="4"/>
        <v>0.33600000000000019</v>
      </c>
      <c r="D75" s="9">
        <f t="shared" si="17"/>
        <v>12.621950348843001</v>
      </c>
      <c r="E75" s="9">
        <f t="shared" si="17"/>
        <v>10.88629147493462</v>
      </c>
      <c r="F75" s="9">
        <f t="shared" si="6"/>
        <v>10.960716039143168</v>
      </c>
      <c r="G75" s="10">
        <f t="shared" si="18"/>
        <v>8.6666666666666607</v>
      </c>
      <c r="H75" s="5">
        <f t="shared" si="18"/>
        <v>7.5</v>
      </c>
      <c r="I75">
        <f t="shared" si="8"/>
        <v>43.664237622208255</v>
      </c>
      <c r="J75">
        <f t="shared" si="9"/>
        <v>37.055558263516808</v>
      </c>
      <c r="K75">
        <f t="shared" si="9"/>
        <v>23.096563573566055</v>
      </c>
      <c r="L75">
        <f t="shared" si="10"/>
        <v>-6.356047606575264</v>
      </c>
      <c r="M75">
        <f t="shared" si="11"/>
        <v>-36.135696018122424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4.7318890762908357</v>
      </c>
      <c r="C76" s="9">
        <f t="shared" si="4"/>
        <v>0.34200000000000019</v>
      </c>
      <c r="D76" s="9">
        <f t="shared" si="17"/>
        <v>12.840467515589157</v>
      </c>
      <c r="E76" s="9">
        <f t="shared" si="17"/>
        <v>11.021932258229464</v>
      </c>
      <c r="F76" s="9">
        <f t="shared" si="6"/>
        <v>11.10026928042287</v>
      </c>
      <c r="G76" s="10">
        <f t="shared" si="18"/>
        <v>8.6666666666666607</v>
      </c>
      <c r="H76" s="5">
        <f t="shared" si="18"/>
        <v>7.5</v>
      </c>
      <c r="I76">
        <f t="shared" si="8"/>
        <v>43.519936671296719</v>
      </c>
      <c r="J76">
        <f t="shared" si="9"/>
        <v>37.018057582638015</v>
      </c>
      <c r="K76">
        <f t="shared" si="9"/>
        <v>22.883362967059131</v>
      </c>
      <c r="L76">
        <f t="shared" si="10"/>
        <v>-6.3286310902451701</v>
      </c>
      <c r="M76">
        <f t="shared" si="11"/>
        <v>-36.086154547801506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4.9501854662042746</v>
      </c>
      <c r="C77" s="9">
        <f t="shared" si="4"/>
        <v>0.3480000000000002</v>
      </c>
      <c r="D77" s="9">
        <f t="shared" si="17"/>
        <v>13.058763905502596</v>
      </c>
      <c r="E77" s="9">
        <f t="shared" si="17"/>
        <v>11.156316020215208</v>
      </c>
      <c r="F77" s="9">
        <f t="shared" si="6"/>
        <v>11.238695974562084</v>
      </c>
      <c r="G77" s="10">
        <f t="shared" si="18"/>
        <v>8.6666666666666607</v>
      </c>
      <c r="H77" s="5">
        <f t="shared" si="18"/>
        <v>7.5</v>
      </c>
      <c r="I77">
        <f t="shared" si="8"/>
        <v>43.376526680060763</v>
      </c>
      <c r="J77">
        <f t="shared" si="9"/>
        <v>36.980718659205571</v>
      </c>
      <c r="K77">
        <f t="shared" si="9"/>
        <v>22.670454655227104</v>
      </c>
      <c r="L77">
        <f t="shared" si="10"/>
        <v>-6.3014140836663382</v>
      </c>
      <c r="M77">
        <f t="shared" si="11"/>
        <v>-36.036983939388811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5.1682620301814612</v>
      </c>
      <c r="C78" s="9">
        <f t="shared" si="4"/>
        <v>0.3540000000000002</v>
      </c>
      <c r="D78" s="9">
        <f t="shared" si="17"/>
        <v>13.276840469479783</v>
      </c>
      <c r="E78" s="9">
        <f t="shared" si="17"/>
        <v>11.289444478975582</v>
      </c>
      <c r="F78" s="9">
        <f t="shared" si="6"/>
        <v>11.375999706850527</v>
      </c>
      <c r="G78" s="10">
        <f t="shared" si="18"/>
        <v>8.6666666666666607</v>
      </c>
      <c r="H78" s="5">
        <f t="shared" si="18"/>
        <v>7.5</v>
      </c>
      <c r="I78">
        <f t="shared" si="8"/>
        <v>43.234009634805446</v>
      </c>
      <c r="J78">
        <f t="shared" si="9"/>
        <v>36.943540316111942</v>
      </c>
      <c r="K78">
        <f t="shared" si="9"/>
        <v>22.457836449984711</v>
      </c>
      <c r="L78">
        <f t="shared" si="10"/>
        <v>-6.2743960097465061</v>
      </c>
      <c r="M78">
        <f t="shared" si="11"/>
        <v>-35.988181266971587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5.3861197121839712</v>
      </c>
      <c r="C79" s="9">
        <f t="shared" si="4"/>
        <v>0.36000000000000021</v>
      </c>
      <c r="D79" s="9">
        <f t="shared" si="17"/>
        <v>13.494698151482293</v>
      </c>
      <c r="E79" s="9">
        <f t="shared" si="17"/>
        <v>11.42131933973554</v>
      </c>
      <c r="F79" s="9">
        <f t="shared" si="6"/>
        <v>11.512184038106865</v>
      </c>
      <c r="G79" s="10">
        <f t="shared" si="18"/>
        <v>8.6666666666666607</v>
      </c>
      <c r="H79" s="5">
        <f t="shared" si="18"/>
        <v>7.5</v>
      </c>
      <c r="I79">
        <f t="shared" si="8"/>
        <v>43.092387559451609</v>
      </c>
      <c r="J79">
        <f t="shared" si="9"/>
        <v>36.906521379654436</v>
      </c>
      <c r="K79">
        <f t="shared" si="9"/>
        <v>22.24550618050958</v>
      </c>
      <c r="L79">
        <f t="shared" si="10"/>
        <v>-6.2475763022844228</v>
      </c>
      <c r="M79">
        <f t="shared" si="11"/>
        <v>-35.939743615227023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5.6037594492583906</v>
      </c>
      <c r="C80" s="9">
        <f t="shared" si="4"/>
        <v>0.36600000000000021</v>
      </c>
      <c r="D80" s="9">
        <f t="shared" si="17"/>
        <v>13.712337888556712</v>
      </c>
      <c r="E80" s="9">
        <f t="shared" si="17"/>
        <v>11.551942294962924</v>
      </c>
      <c r="F80" s="9">
        <f t="shared" si="6"/>
        <v>11.647252504890156</v>
      </c>
      <c r="G80" s="10">
        <f t="shared" si="18"/>
        <v>8.6666666666666607</v>
      </c>
      <c r="H80" s="5">
        <f t="shared" si="18"/>
        <v>7.5</v>
      </c>
      <c r="I80">
        <f t="shared" si="8"/>
        <v>42.95166251501967</v>
      </c>
      <c r="J80">
        <f t="shared" si="9"/>
        <v>36.869660679470961</v>
      </c>
      <c r="K80">
        <f t="shared" si="9"/>
        <v>22.033461693179738</v>
      </c>
      <c r="L80">
        <f t="shared" si="10"/>
        <v>-6.22095440581875</v>
      </c>
      <c r="M80">
        <f t="shared" si="11"/>
        <v>-35.891668079108342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5.8211821715558365</v>
      </c>
      <c r="C81" s="9">
        <f t="shared" si="4"/>
        <v>0.37200000000000022</v>
      </c>
      <c r="D81" s="9">
        <f t="shared" si="17"/>
        <v>13.929760610854158</v>
      </c>
      <c r="E81" s="9">
        <f t="shared" si="17"/>
        <v>11.681315024469768</v>
      </c>
      <c r="F81" s="9">
        <f t="shared" si="6"/>
        <v>11.781208619709835</v>
      </c>
      <c r="G81" s="10">
        <f t="shared" si="18"/>
        <v>8.6666666666666607</v>
      </c>
      <c r="H81" s="5">
        <f t="shared" si="18"/>
        <v>7.5</v>
      </c>
      <c r="I81">
        <f t="shared" si="8"/>
        <v>42.811836599097767</v>
      </c>
      <c r="J81">
        <f t="shared" si="9"/>
        <v>36.832957048476629</v>
      </c>
      <c r="K81">
        <f t="shared" si="9"/>
        <v>21.821700851513</v>
      </c>
      <c r="L81">
        <f t="shared" si="10"/>
        <v>-6.1945297754758437</v>
      </c>
      <c r="M81">
        <f t="shared" si="11"/>
        <v>-35.843951763533866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6.0383888023511059</v>
      </c>
      <c r="C82" s="9">
        <f t="shared" si="4"/>
        <v>0.37800000000000022</v>
      </c>
      <c r="D82" s="9">
        <f t="shared" si="17"/>
        <v>14.146967241649428</v>
      </c>
      <c r="E82" s="9">
        <f t="shared" si="17"/>
        <v>11.809439195513251</v>
      </c>
      <c r="F82" s="9">
        <f t="shared" si="6"/>
        <v>11.914055871234304</v>
      </c>
      <c r="G82" s="10">
        <f t="shared" si="18"/>
        <v>8.6666666666666607</v>
      </c>
      <c r="H82" s="5">
        <f t="shared" si="18"/>
        <v>7.5</v>
      </c>
      <c r="I82">
        <f t="shared" si="8"/>
        <v>42.672911945293968</v>
      </c>
      <c r="J82">
        <f t="shared" si="9"/>
        <v>36.796409322801324</v>
      </c>
      <c r="K82">
        <f t="shared" si="9"/>
        <v>21.610221536108149</v>
      </c>
      <c r="L82">
        <f t="shared" si="10"/>
        <v>-6.1683018768163747</v>
      </c>
      <c r="M82">
        <f t="shared" si="11"/>
        <v>-35.796591783079052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6.2553802580614679</v>
      </c>
      <c r="C83" s="9">
        <f t="shared" si="4"/>
        <v>0.38400000000000023</v>
      </c>
      <c r="D83" s="9">
        <f t="shared" si="17"/>
        <v>14.36395869735979</v>
      </c>
      <c r="E83" s="9">
        <f t="shared" si="17"/>
        <v>11.936316462896304</v>
      </c>
      <c r="F83" s="9">
        <f t="shared" si="6"/>
        <v>12.045797724498163</v>
      </c>
      <c r="G83" s="10">
        <f t="shared" si="18"/>
        <v>8.6666666666666607</v>
      </c>
      <c r="H83" s="5">
        <f t="shared" si="18"/>
        <v>7.5</v>
      </c>
      <c r="I83">
        <f t="shared" si="8"/>
        <v>42.534890722672166</v>
      </c>
      <c r="J83">
        <f t="shared" si="9"/>
        <v>36.760016341728111</v>
      </c>
      <c r="K83">
        <f t="shared" si="9"/>
        <v>21.399021644587982</v>
      </c>
      <c r="L83">
        <f t="shared" si="10"/>
        <v>-6.1422701856807569</v>
      </c>
      <c r="M83">
        <f t="shared" si="11"/>
        <v>-35.749585261671591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6.4721574482650812</v>
      </c>
      <c r="C84" s="9">
        <f t="shared" si="4"/>
        <v>0.39000000000000024</v>
      </c>
      <c r="D84" s="9">
        <f t="shared" si="17"/>
        <v>14.580735887563403</v>
      </c>
      <c r="E84" s="9">
        <f t="shared" si="17"/>
        <v>12.061948469067893</v>
      </c>
      <c r="F84" s="9">
        <f t="shared" si="6"/>
        <v>12.17643762110807</v>
      </c>
      <c r="G84" s="10">
        <f t="shared" si="18"/>
        <v>8.6666666666666607</v>
      </c>
      <c r="H84" s="5">
        <f t="shared" si="18"/>
        <v>7.5</v>
      </c>
      <c r="I84">
        <f t="shared" si="8"/>
        <v>42.397775135171464</v>
      </c>
      <c r="J84">
        <f t="shared" si="9"/>
        <v>36.723776947632594</v>
      </c>
      <c r="K84">
        <f t="shared" si="9"/>
        <v>21.188099091544121</v>
      </c>
      <c r="L84">
        <f t="shared" si="10"/>
        <v>-6.116434188033308</v>
      </c>
      <c r="M84">
        <f t="shared" si="11"/>
        <v>-35.702929332289507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6.6887212757190699</v>
      </c>
      <c r="C85" s="9">
        <f t="shared" ref="C85:C148" si="23">C84+_dt</f>
        <v>0.39600000000000024</v>
      </c>
      <c r="D85" s="9">
        <f t="shared" ref="D85:E100" si="24">D84+$C$7*(J84+J85)/2</f>
        <v>14.797299715017392</v>
      </c>
      <c r="E85" s="9">
        <f t="shared" si="24"/>
        <v>12.186336844222975</v>
      </c>
      <c r="F85" s="9">
        <f t="shared" ref="F85:F148" si="25">$O$1*D85^2+$O$2*D85+$O$3</f>
        <v>12.305978979447241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42.261567421008678</v>
      </c>
      <c r="J85">
        <f t="shared" ref="J85:K148" si="28">J84+L84*$C$7</f>
        <v>36.6876899859232</v>
      </c>
      <c r="K85">
        <f t="shared" si="28"/>
        <v>20.977451808483615</v>
      </c>
      <c r="L85">
        <f t="shared" ref="L85:L148" si="29">-$C$15*I85*J85</f>
        <v>-6.0907933798051239</v>
      </c>
      <c r="M85">
        <f t="shared" ref="M85:M148" si="30">-$C$6-$C$15*I85*K85</f>
        <v>-35.65662113666238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6.9050726363772412</v>
      </c>
      <c r="C86" s="9">
        <f t="shared" si="23"/>
        <v>0.40200000000000025</v>
      </c>
      <c r="D86" s="9">
        <f t="shared" si="24"/>
        <v>15.013651075675563</v>
      </c>
      <c r="E86" s="9">
        <f t="shared" si="24"/>
        <v>12.309483206402145</v>
      </c>
      <c r="F86" s="9">
        <f t="shared" si="25"/>
        <v>12.434425194878701</v>
      </c>
      <c r="G86" s="10">
        <f t="shared" si="26"/>
        <v>8.6666666666666607</v>
      </c>
      <c r="H86" s="5">
        <f t="shared" si="26"/>
        <v>7.5</v>
      </c>
      <c r="I86">
        <f t="shared" si="27"/>
        <v>42.126269852063601</v>
      </c>
      <c r="J86">
        <f t="shared" si="28"/>
        <v>36.651754304982347</v>
      </c>
      <c r="K86">
        <f t="shared" si="28"/>
        <v>20.767077743777307</v>
      </c>
      <c r="L86">
        <f t="shared" si="29"/>
        <v>-6.0653472667355945</v>
      </c>
      <c r="M86">
        <f t="shared" si="30"/>
        <v>-35.610657824975725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7.1212124194074597</v>
      </c>
      <c r="C87" s="9">
        <f t="shared" si="23"/>
        <v>0.40800000000000025</v>
      </c>
      <c r="D87" s="9">
        <f t="shared" si="24"/>
        <v>15.229790858705782</v>
      </c>
      <c r="E87" s="9">
        <f t="shared" si="24"/>
        <v>12.431389161590987</v>
      </c>
      <c r="F87" s="9">
        <f t="shared" si="25"/>
        <v>12.561779639947153</v>
      </c>
      <c r="G87" s="10">
        <f t="shared" si="26"/>
        <v>8.6666666666666607</v>
      </c>
      <c r="H87" s="5">
        <f t="shared" si="26"/>
        <v>7.5</v>
      </c>
      <c r="I87">
        <f t="shared" si="27"/>
        <v>41.991884733246962</v>
      </c>
      <c r="J87">
        <f t="shared" si="28"/>
        <v>36.615968756108607</v>
      </c>
      <c r="K87">
        <f t="shared" si="28"/>
        <v>20.556974862609952</v>
      </c>
      <c r="L87">
        <f t="shared" si="29"/>
        <v>-6.0400953642125685</v>
      </c>
      <c r="M87">
        <f t="shared" si="30"/>
        <v>-35.565036555578502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7.3371415072086865</v>
      </c>
      <c r="C88" s="9">
        <f t="shared" si="23"/>
        <v>0.41400000000000026</v>
      </c>
      <c r="D88" s="9">
        <f t="shared" si="24"/>
        <v>15.445719946507008</v>
      </c>
      <c r="E88" s="9">
        <f t="shared" si="24"/>
        <v>12.552056303819136</v>
      </c>
      <c r="F88" s="9">
        <f t="shared" si="25"/>
        <v>12.688045664579645</v>
      </c>
      <c r="G88" s="10">
        <f t="shared" si="26"/>
        <v>8.6666666666666607</v>
      </c>
      <c r="H88" s="5">
        <f t="shared" si="26"/>
        <v>7.5</v>
      </c>
      <c r="I88">
        <f t="shared" si="27"/>
        <v>41.858414401850467</v>
      </c>
      <c r="J88">
        <f t="shared" si="28"/>
        <v>36.580332193459753</v>
      </c>
      <c r="K88">
        <f t="shared" si="28"/>
        <v>20.347141146932039</v>
      </c>
      <c r="L88">
        <f t="shared" si="29"/>
        <v>-6.0150371971110319</v>
      </c>
      <c r="M88">
        <f t="shared" si="30"/>
        <v>-35.51975449469392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7.5528607754276837</v>
      </c>
      <c r="C89" s="9">
        <f t="shared" si="23"/>
        <v>0.42000000000000026</v>
      </c>
      <c r="D89" s="9">
        <f t="shared" si="24"/>
        <v>15.661439214726006</v>
      </c>
      <c r="E89" s="9">
        <f t="shared" si="24"/>
        <v>12.671486215259055</v>
      </c>
      <c r="F89" s="9">
        <f t="shared" si="25"/>
        <v>12.813226596284943</v>
      </c>
      <c r="G89" s="10">
        <f t="shared" si="26"/>
        <v>8.6666666666666607</v>
      </c>
      <c r="H89" s="5">
        <f t="shared" si="26"/>
        <v>7.5</v>
      </c>
      <c r="I89">
        <f t="shared" si="27"/>
        <v>41.72586122687899</v>
      </c>
      <c r="J89">
        <f t="shared" si="28"/>
        <v>36.544843473996799</v>
      </c>
      <c r="K89">
        <f t="shared" si="28"/>
        <v>20.137574595413344</v>
      </c>
      <c r="L89">
        <f t="shared" si="29"/>
        <v>-5.9901722996303839</v>
      </c>
      <c r="M89">
        <f t="shared" si="30"/>
        <v>-35.474808816133446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7.7683710929753893</v>
      </c>
      <c r="C90" s="9">
        <f t="shared" si="23"/>
        <v>0.42600000000000027</v>
      </c>
      <c r="D90" s="9">
        <f t="shared" si="24"/>
        <v>15.876949532273711</v>
      </c>
      <c r="E90" s="9">
        <f t="shared" si="24"/>
        <v>12.789680466324549</v>
      </c>
      <c r="F90" s="9">
        <f t="shared" si="25"/>
        <v>12.937325740351675</v>
      </c>
      <c r="G90" s="10">
        <f t="shared" si="26"/>
        <v>8.6666666666666607</v>
      </c>
      <c r="H90" s="5">
        <f t="shared" si="26"/>
        <v>7.5</v>
      </c>
      <c r="I90">
        <f t="shared" si="27"/>
        <v>41.594227608364321</v>
      </c>
      <c r="J90">
        <f t="shared" si="28"/>
        <v>36.509501457428982</v>
      </c>
      <c r="K90">
        <f t="shared" si="28"/>
        <v>19.928273223398158</v>
      </c>
      <c r="L90">
        <f t="shared" si="29"/>
        <v>-5.9655002151301453</v>
      </c>
      <c r="M90">
        <f t="shared" si="30"/>
        <v>-35.430196701014218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7.9836733220429767</v>
      </c>
      <c r="C91" s="9">
        <f t="shared" si="23"/>
        <v>0.43200000000000027</v>
      </c>
      <c r="D91" s="9">
        <f t="shared" si="24"/>
        <v>16.092251761341299</v>
      </c>
      <c r="E91" s="9">
        <f t="shared" si="24"/>
        <v>12.906640615769017</v>
      </c>
      <c r="F91" s="9">
        <f t="shared" si="25"/>
        <v>13.060346380045253</v>
      </c>
      <c r="G91" s="10">
        <f t="shared" si="26"/>
        <v>8.6666666666666607</v>
      </c>
      <c r="H91" s="5">
        <f t="shared" si="26"/>
        <v>7.5</v>
      </c>
      <c r="I91">
        <f t="shared" si="27"/>
        <v>41.463515976660503</v>
      </c>
      <c r="J91">
        <f t="shared" si="28"/>
        <v>36.474305006159717</v>
      </c>
      <c r="K91">
        <f t="shared" si="28"/>
        <v>19.719235062862175</v>
      </c>
      <c r="L91">
        <f t="shared" si="29"/>
        <v>-5.9410204959641595</v>
      </c>
      <c r="M91">
        <f t="shared" si="30"/>
        <v>-35.385915337479759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8.1987683181175885</v>
      </c>
      <c r="C92" s="9">
        <f t="shared" si="23"/>
        <v>0.43800000000000028</v>
      </c>
      <c r="D92" s="9">
        <f t="shared" si="24"/>
        <v>16.30734675741591</v>
      </c>
      <c r="E92" s="9">
        <f t="shared" si="24"/>
        <v>13.022368210783455</v>
      </c>
      <c r="F92" s="9">
        <f t="shared" si="25"/>
        <v>13.182291776803622</v>
      </c>
      <c r="G92" s="10">
        <f t="shared" si="26"/>
        <v>8.6666666666666607</v>
      </c>
      <c r="H92" s="5">
        <f t="shared" si="26"/>
        <v>7.5</v>
      </c>
      <c r="I92">
        <f t="shared" si="27"/>
        <v>41.333728791720226</v>
      </c>
      <c r="J92">
        <f t="shared" si="28"/>
        <v>36.43925298523353</v>
      </c>
      <c r="K92">
        <f t="shared" si="28"/>
        <v>19.510458162371044</v>
      </c>
      <c r="L92">
        <f t="shared" si="29"/>
        <v>-5.9167327033131842</v>
      </c>
      <c r="M92">
        <f t="shared" si="30"/>
        <v>-35.341961920424218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8.4136569299977655</v>
      </c>
      <c r="C93" s="9">
        <f t="shared" si="23"/>
        <v>0.44400000000000028</v>
      </c>
      <c r="D93" s="9">
        <f t="shared" si="24"/>
        <v>16.522235369296087</v>
      </c>
      <c r="E93" s="9">
        <f t="shared" si="24"/>
        <v>13.136864787094218</v>
      </c>
      <c r="F93" s="9">
        <f t="shared" si="25"/>
        <v>13.303165170431791</v>
      </c>
      <c r="G93" s="10">
        <f t="shared" si="26"/>
        <v>8.6666666666666607</v>
      </c>
      <c r="H93" s="5">
        <f t="shared" si="26"/>
        <v>7.5</v>
      </c>
      <c r="I93">
        <f t="shared" si="27"/>
        <v>41.204868542352273</v>
      </c>
      <c r="J93">
        <f t="shared" si="28"/>
        <v>36.404344262283985</v>
      </c>
      <c r="K93">
        <f t="shared" si="28"/>
        <v>19.301940587040541</v>
      </c>
      <c r="L93">
        <f t="shared" si="29"/>
        <v>-5.8926364070158757</v>
      </c>
      <c r="M93">
        <f t="shared" si="30"/>
        <v>-35.298333651220027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8.6283399998085759</v>
      </c>
      <c r="C94" s="9">
        <f t="shared" si="23"/>
        <v>0.45000000000000029</v>
      </c>
      <c r="D94" s="9">
        <f t="shared" si="24"/>
        <v>16.736918439106898</v>
      </c>
      <c r="E94" s="9">
        <f t="shared" si="24"/>
        <v>13.250131869060558</v>
      </c>
      <c r="F94" s="9">
        <f t="shared" si="25"/>
        <v>13.422969779295235</v>
      </c>
      <c r="G94" s="10">
        <f t="shared" si="26"/>
        <v>8.6666666666666607</v>
      </c>
      <c r="H94" s="5">
        <f t="shared" si="26"/>
        <v>7.5</v>
      </c>
      <c r="I94">
        <f t="shared" si="27"/>
        <v>41.076937745459574</v>
      </c>
      <c r="J94">
        <f t="shared" si="28"/>
        <v>36.369577707482591</v>
      </c>
      <c r="K94">
        <f t="shared" si="28"/>
        <v>19.093680418498341</v>
      </c>
      <c r="L94">
        <f t="shared" si="29"/>
        <v>-5.8687311853981043</v>
      </c>
      <c r="M94">
        <f t="shared" si="30"/>
        <v>-35.255027737449154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8.842818363016443</v>
      </c>
      <c r="C95" s="9">
        <f t="shared" si="23"/>
        <v>0.45600000000000029</v>
      </c>
      <c r="D95" s="9">
        <f t="shared" si="24"/>
        <v>16.951396802314765</v>
      </c>
      <c r="E95" s="9">
        <f t="shared" si="24"/>
        <v>13.362170969771928</v>
      </c>
      <c r="F95" s="9">
        <f t="shared" si="25"/>
        <v>13.541708800512144</v>
      </c>
      <c r="G95" s="10">
        <f t="shared" si="26"/>
        <v>8.6666666666666607</v>
      </c>
      <c r="H95" s="5">
        <f t="shared" si="26"/>
        <v>7.5</v>
      </c>
      <c r="I95">
        <f t="shared" si="27"/>
        <v>40.949938945257813</v>
      </c>
      <c r="J95">
        <f t="shared" si="28"/>
        <v>36.334952193488739</v>
      </c>
      <c r="K95">
        <f t="shared" si="28"/>
        <v>18.885675754847391</v>
      </c>
      <c r="L95">
        <f t="shared" si="29"/>
        <v>-5.8450166251006008</v>
      </c>
      <c r="M95">
        <f t="shared" si="30"/>
        <v>-35.212041392638021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9.0570928484436681</v>
      </c>
      <c r="C96" s="9">
        <f t="shared" si="23"/>
        <v>0.4620000000000003</v>
      </c>
      <c r="D96" s="9">
        <f t="shared" si="24"/>
        <v>17.16567128774199</v>
      </c>
      <c r="E96" s="9">
        <f t="shared" si="24"/>
        <v>13.472983591145088</v>
      </c>
      <c r="F96" s="9">
        <f t="shared" si="25"/>
        <v>13.659385410144532</v>
      </c>
      <c r="G96" s="10">
        <f t="shared" si="26"/>
        <v>8.6666666666666607</v>
      </c>
      <c r="H96" s="5">
        <f t="shared" si="26"/>
        <v>7.5</v>
      </c>
      <c r="I96">
        <f t="shared" si="27"/>
        <v>40.823874712474215</v>
      </c>
      <c r="J96">
        <f t="shared" si="28"/>
        <v>36.300466595400643</v>
      </c>
      <c r="K96">
        <f t="shared" si="28"/>
        <v>18.677924710630826</v>
      </c>
      <c r="L96">
        <f t="shared" si="29"/>
        <v>-5.8214923209048637</v>
      </c>
      <c r="M96">
        <f t="shared" si="30"/>
        <v>-35.169371835995996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9.2711642782826882</v>
      </c>
      <c r="C97" s="9">
        <f t="shared" si="23"/>
        <v>0.4680000000000003</v>
      </c>
      <c r="D97" s="9">
        <f t="shared" si="24"/>
        <v>17.37974271758101</v>
      </c>
      <c r="E97" s="9">
        <f t="shared" si="24"/>
        <v>13.582571224021004</v>
      </c>
      <c r="F97" s="9">
        <f t="shared" si="25"/>
        <v>13.776002763388277</v>
      </c>
      <c r="G97" s="10">
        <f t="shared" si="26"/>
        <v>8.6666666666666607</v>
      </c>
      <c r="H97" s="5">
        <f t="shared" si="26"/>
        <v>7.5</v>
      </c>
      <c r="I97">
        <f t="shared" si="27"/>
        <v>40.69874764352641</v>
      </c>
      <c r="J97">
        <f t="shared" si="28"/>
        <v>36.266119790707307</v>
      </c>
      <c r="K97">
        <f t="shared" si="28"/>
        <v>18.470425416798449</v>
      </c>
      <c r="L97">
        <f t="shared" si="29"/>
        <v>-5.7981578755573242</v>
      </c>
      <c r="M97">
        <f t="shared" si="30"/>
        <v>-35.127016292157769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9.4850334681100374</v>
      </c>
      <c r="C98" s="9">
        <f t="shared" si="23"/>
        <v>0.47400000000000031</v>
      </c>
      <c r="D98" s="9">
        <f t="shared" si="24"/>
        <v>17.593611907408359</v>
      </c>
      <c r="E98" s="9">
        <f t="shared" si="24"/>
        <v>13.690935348261551</v>
      </c>
      <c r="F98" s="9">
        <f t="shared" si="25"/>
        <v>13.891563994762015</v>
      </c>
      <c r="G98" s="10">
        <f t="shared" si="26"/>
        <v>8.6666666666666607</v>
      </c>
      <c r="H98" s="5">
        <f t="shared" si="26"/>
        <v>7.5</v>
      </c>
      <c r="I98">
        <f t="shared" si="27"/>
        <v>40.574560359681129</v>
      </c>
      <c r="J98">
        <f t="shared" si="28"/>
        <v>36.231910659241521</v>
      </c>
      <c r="K98">
        <f t="shared" si="28"/>
        <v>18.263176020674717</v>
      </c>
      <c r="L98">
        <f t="shared" si="29"/>
        <v>-5.7750128995917436</v>
      </c>
      <c r="M98">
        <f t="shared" si="30"/>
        <v>-35.084971990929475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9.6987012269000434</v>
      </c>
      <c r="C99" s="9">
        <f t="shared" si="23"/>
        <v>0.48000000000000032</v>
      </c>
      <c r="D99" s="9">
        <f t="shared" si="24"/>
        <v>17.807279666198365</v>
      </c>
      <c r="E99" s="9">
        <f t="shared" si="24"/>
        <v>13.79807743284603</v>
      </c>
      <c r="F99" s="9">
        <f t="shared" si="25"/>
        <v>14.006072218295021</v>
      </c>
      <c r="G99" s="10">
        <f t="shared" si="26"/>
        <v>8.6666666666666607</v>
      </c>
      <c r="H99" s="5">
        <f t="shared" si="26"/>
        <v>7.5</v>
      </c>
      <c r="I99">
        <f t="shared" si="27"/>
        <v>40.451315506192586</v>
      </c>
      <c r="J99">
        <f t="shared" si="28"/>
        <v>36.197838083133931</v>
      </c>
      <c r="K99">
        <f t="shared" si="28"/>
        <v>18.056174685928234</v>
      </c>
      <c r="L99">
        <f t="shared" si="29"/>
        <v>-5.7520570111497991</v>
      </c>
      <c r="M99">
        <f t="shared" si="30"/>
        <v>-35.043236167038707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9.9121683570382562</v>
      </c>
      <c r="C100" s="9">
        <f t="shared" si="23"/>
        <v>0.48600000000000032</v>
      </c>
      <c r="D100" s="9">
        <f t="shared" si="24"/>
        <v>18.020746796336578</v>
      </c>
      <c r="E100" s="9">
        <f t="shared" si="24"/>
        <v>13.90399893596752</v>
      </c>
      <c r="F100" s="9">
        <f t="shared" si="25"/>
        <v>14.119530527714</v>
      </c>
      <c r="G100" s="10">
        <f t="shared" si="26"/>
        <v>8.6666666666666607</v>
      </c>
      <c r="H100" s="5">
        <f t="shared" si="26"/>
        <v>7.5</v>
      </c>
      <c r="I100">
        <f t="shared" si="27"/>
        <v>40.329015751420286</v>
      </c>
      <c r="J100">
        <f t="shared" si="28"/>
        <v>36.163900946768145</v>
      </c>
      <c r="K100">
        <f t="shared" si="28"/>
        <v>17.849419592542706</v>
      </c>
      <c r="L100">
        <f t="shared" si="29"/>
        <v>-5.7292898357998485</v>
      </c>
      <c r="M100">
        <f t="shared" si="30"/>
        <v>-35.001806059888587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10.125435654334597</v>
      </c>
      <c r="C101" s="9">
        <f t="shared" si="23"/>
        <v>0.49200000000000033</v>
      </c>
      <c r="D101" s="9">
        <f t="shared" ref="D101:E116" si="32">D100+$C$7*(J100+J101)/2</f>
        <v>18.234014093632918</v>
      </c>
      <c r="E101" s="9">
        <f t="shared" si="32"/>
        <v>14.008701305129049</v>
      </c>
      <c r="F101" s="9">
        <f t="shared" si="25"/>
        <v>14.231941996628837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40.207663785926222</v>
      </c>
      <c r="J101">
        <f t="shared" si="28"/>
        <v>36.130098136736926</v>
      </c>
      <c r="K101">
        <f t="shared" si="28"/>
        <v>17.642908936789365</v>
      </c>
      <c r="L101">
        <f t="shared" si="29"/>
        <v>-5.7067110063538484</v>
      </c>
      <c r="M101">
        <f t="shared" si="30"/>
        <v>-34.960678913315782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10.338503908036278</v>
      </c>
      <c r="C102" s="9">
        <f t="shared" si="23"/>
        <v>0.49800000000000033</v>
      </c>
      <c r="D102" s="9">
        <f t="shared" si="32"/>
        <v>18.4470823473346</v>
      </c>
      <c r="E102" s="9">
        <f t="shared" si="32"/>
        <v>14.112185977239621</v>
      </c>
      <c r="F102" s="9">
        <f t="shared" si="25"/>
        <v>14.343309678717343</v>
      </c>
      <c r="G102" s="10">
        <f t="shared" si="33"/>
        <v>8.6666666666666607</v>
      </c>
      <c r="H102" s="5">
        <f t="shared" si="33"/>
        <v>7.5</v>
      </c>
      <c r="I102">
        <f t="shared" si="27"/>
        <v>40.087262321551222</v>
      </c>
      <c r="J102">
        <f t="shared" si="28"/>
        <v>36.09642854179944</v>
      </c>
      <c r="K102">
        <f t="shared" si="28"/>
        <v>17.436640931200802</v>
      </c>
      <c r="L102">
        <f t="shared" si="29"/>
        <v>-5.6843201626824023</v>
      </c>
      <c r="M102">
        <f t="shared" si="30"/>
        <v>-34.919851975352714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10.551373900840465</v>
      </c>
      <c r="C103" s="9">
        <f t="shared" si="23"/>
        <v>0.50400000000000034</v>
      </c>
      <c r="D103" s="9">
        <f t="shared" si="32"/>
        <v>18.659952340138787</v>
      </c>
      <c r="E103" s="9">
        <f t="shared" si="32"/>
        <v>14.214454378710075</v>
      </c>
      <c r="F103" s="9">
        <f t="shared" si="25"/>
        <v>14.453636607908985</v>
      </c>
      <c r="G103" s="10">
        <f t="shared" si="33"/>
        <v>8.6666666666666607</v>
      </c>
      <c r="H103" s="5">
        <f t="shared" si="33"/>
        <v>7.5</v>
      </c>
      <c r="I103">
        <f t="shared" si="27"/>
        <v>39.967814090470327</v>
      </c>
      <c r="J103">
        <f t="shared" si="28"/>
        <v>36.062891052839618</v>
      </c>
      <c r="K103">
        <f t="shared" si="28"/>
        <v>17.23061380454622</v>
      </c>
      <c r="L103">
        <f t="shared" si="29"/>
        <v>-5.6621169515279295</v>
      </c>
      <c r="M103">
        <f t="shared" si="30"/>
        <v>-34.879322497993968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10.764046408906678</v>
      </c>
      <c r="C104" s="9">
        <f t="shared" si="23"/>
        <v>0.51000000000000034</v>
      </c>
      <c r="D104" s="9">
        <f t="shared" si="32"/>
        <v>18.872624848205</v>
      </c>
      <c r="E104" s="9">
        <f t="shared" si="32"/>
        <v>14.31550792554882</v>
      </c>
      <c r="F104" s="9">
        <f t="shared" si="25"/>
        <v>14.562925798567615</v>
      </c>
      <c r="G104" s="10">
        <f t="shared" si="33"/>
        <v>8.6666666666666607</v>
      </c>
      <c r="H104" s="5">
        <f t="shared" si="33"/>
        <v>7.5</v>
      </c>
      <c r="I104">
        <f t="shared" si="27"/>
        <v>39.849321844227134</v>
      </c>
      <c r="J104">
        <f t="shared" si="28"/>
        <v>36.029484562825601</v>
      </c>
      <c r="K104">
        <f t="shared" si="28"/>
        <v>17.024825801808056</v>
      </c>
      <c r="L104">
        <f t="shared" si="29"/>
        <v>-5.6401010263159348</v>
      </c>
      <c r="M104">
        <f t="shared" si="30"/>
        <v>-34.839087736966981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10.976522201868987</v>
      </c>
      <c r="C105" s="9">
        <f t="shared" si="23"/>
        <v>0.51600000000000035</v>
      </c>
      <c r="D105" s="9">
        <f t="shared" si="32"/>
        <v>19.085100641167308</v>
      </c>
      <c r="E105" s="9">
        <f t="shared" si="32"/>
        <v>14.415348023457426</v>
      </c>
      <c r="F105" s="9">
        <f t="shared" si="25"/>
        <v>14.671180245673243</v>
      </c>
      <c r="G105" s="10">
        <f t="shared" si="33"/>
        <v>8.6666666666666607</v>
      </c>
      <c r="H105" s="5">
        <f t="shared" si="33"/>
        <v>7.5</v>
      </c>
      <c r="I105">
        <f t="shared" si="27"/>
        <v>39.73178835274696</v>
      </c>
      <c r="J105">
        <f t="shared" si="28"/>
        <v>35.996207966770335</v>
      </c>
      <c r="K105">
        <f t="shared" si="28"/>
        <v>16.819275184159952</v>
      </c>
      <c r="L105">
        <f t="shared" si="29"/>
        <v>-5.6182720469643694</v>
      </c>
      <c r="M105">
        <f t="shared" si="30"/>
        <v>-34.799144951507117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11.188802042847955</v>
      </c>
      <c r="C106" s="9">
        <f t="shared" si="23"/>
        <v>0.52200000000000035</v>
      </c>
      <c r="D106" s="9">
        <f t="shared" si="32"/>
        <v>19.297380482146277</v>
      </c>
      <c r="E106" s="9">
        <f t="shared" si="32"/>
        <v>14.513976067926089</v>
      </c>
      <c r="F106" s="9">
        <f t="shared" si="25"/>
        <v>14.778402925002837</v>
      </c>
      <c r="G106" s="10">
        <f t="shared" si="33"/>
        <v>8.6666666666666607</v>
      </c>
      <c r="H106" s="5">
        <f t="shared" si="33"/>
        <v>7.5</v>
      </c>
      <c r="I106">
        <f t="shared" si="27"/>
        <v>39.615216403328773</v>
      </c>
      <c r="J106">
        <f t="shared" si="28"/>
        <v>35.963060161693242</v>
      </c>
      <c r="K106">
        <f t="shared" si="28"/>
        <v>16.613960228946059</v>
      </c>
      <c r="L106">
        <f t="shared" si="29"/>
        <v>-5.5966296796910688</v>
      </c>
      <c r="M106">
        <f t="shared" si="30"/>
        <v>-34.759491404137194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11.40088668846237</v>
      </c>
      <c r="C107" s="9">
        <f t="shared" si="23"/>
        <v>0.52800000000000036</v>
      </c>
      <c r="D107" s="9">
        <f t="shared" si="32"/>
        <v>19.509465127760691</v>
      </c>
      <c r="E107" s="9">
        <f t="shared" si="32"/>
        <v>14.611393444328982</v>
      </c>
      <c r="F107" s="9">
        <f t="shared" si="25"/>
        <v>14.884596793310189</v>
      </c>
      <c r="G107" s="10">
        <f t="shared" si="33"/>
        <v>8.6666666666666607</v>
      </c>
      <c r="H107" s="5">
        <f t="shared" si="33"/>
        <v>7.5</v>
      </c>
      <c r="I107">
        <f t="shared" si="27"/>
        <v>39.499608799615778</v>
      </c>
      <c r="J107">
        <f t="shared" si="28"/>
        <v>35.930040046583066</v>
      </c>
      <c r="K107">
        <f t="shared" si="28"/>
        <v>16.40887922966165</v>
      </c>
      <c r="L107">
        <f t="shared" si="29"/>
        <v>-5.5751735968192637</v>
      </c>
      <c r="M107">
        <f t="shared" si="30"/>
        <v>-34.720124360451571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11.612776888840758</v>
      </c>
      <c r="C108" s="9">
        <f t="shared" si="23"/>
        <v>0.53400000000000036</v>
      </c>
      <c r="D108" s="9">
        <f t="shared" si="32"/>
        <v>19.721355328139079</v>
      </c>
      <c r="E108" s="9">
        <f t="shared" si="32"/>
        <v>14.707601528019492</v>
      </c>
      <c r="F108" s="9">
        <f t="shared" si="25"/>
        <v>14.989764788504841</v>
      </c>
      <c r="G108" s="10">
        <f t="shared" si="33"/>
        <v>8.6666666666666607</v>
      </c>
      <c r="H108" s="5">
        <f t="shared" si="33"/>
        <v>7.5</v>
      </c>
      <c r="I108">
        <f t="shared" si="27"/>
        <v>39.384968360544676</v>
      </c>
      <c r="J108">
        <f t="shared" si="28"/>
        <v>35.89714652236183</v>
      </c>
      <c r="K108">
        <f t="shared" si="28"/>
        <v>16.204030495934987</v>
      </c>
      <c r="L108">
        <f t="shared" si="29"/>
        <v>-5.5539034765811541</v>
      </c>
      <c r="M108">
        <f t="shared" si="30"/>
        <v>-34.681041088904891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11.824473387632681</v>
      </c>
      <c r="C109" s="9">
        <f t="shared" si="23"/>
        <v>0.54000000000000037</v>
      </c>
      <c r="D109" s="9">
        <f t="shared" si="32"/>
        <v>19.933051826931003</v>
      </c>
      <c r="E109" s="9">
        <f t="shared" si="32"/>
        <v>14.802601684425357</v>
      </c>
      <c r="F109" s="9">
        <f t="shared" si="25"/>
        <v>15.093909829830094</v>
      </c>
      <c r="G109" s="10">
        <f t="shared" si="33"/>
        <v>8.6666666666666607</v>
      </c>
      <c r="H109" s="5">
        <f t="shared" si="33"/>
        <v>7.5</v>
      </c>
      <c r="I109">
        <f t="shared" si="27"/>
        <v>39.271297919273501</v>
      </c>
      <c r="J109">
        <f t="shared" si="28"/>
        <v>35.864378491849997</v>
      </c>
      <c r="K109">
        <f t="shared" si="28"/>
        <v>15.999412353510447</v>
      </c>
      <c r="L109">
        <f t="shared" si="29"/>
        <v>-5.5328190029195605</v>
      </c>
      <c r="M109">
        <f t="shared" si="30"/>
        <v>-34.642238860605509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12.03597692201985</v>
      </c>
      <c r="C110" s="9">
        <f t="shared" si="23"/>
        <v>0.54600000000000037</v>
      </c>
      <c r="D110" s="9">
        <f t="shared" si="32"/>
        <v>20.144555361318172</v>
      </c>
      <c r="E110" s="9">
        <f t="shared" si="32"/>
        <v>14.896395269143699</v>
      </c>
      <c r="F110" s="9">
        <f t="shared" si="25"/>
        <v>15.197034818040125</v>
      </c>
      <c r="G110" s="10">
        <f t="shared" si="33"/>
        <v>8.6666666666666607</v>
      </c>
      <c r="H110" s="5">
        <f t="shared" si="33"/>
        <v>7.5</v>
      </c>
      <c r="I110">
        <f t="shared" si="27"/>
        <v>39.158600322088134</v>
      </c>
      <c r="J110">
        <f t="shared" si="28"/>
        <v>35.831734859732769</v>
      </c>
      <c r="K110">
        <f t="shared" si="28"/>
        <v>15.795023144232875</v>
      </c>
      <c r="L110">
        <f t="shared" si="29"/>
        <v>-5.5119198652876316</v>
      </c>
      <c r="M110">
        <f t="shared" si="30"/>
        <v>-34.603714949113808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12.24728822272702</v>
      </c>
      <c r="C111" s="9">
        <f t="shared" si="23"/>
        <v>0.55200000000000038</v>
      </c>
      <c r="D111" s="9">
        <f t="shared" si="32"/>
        <v>20.355866662025342</v>
      </c>
      <c r="E111" s="9">
        <f t="shared" si="32"/>
        <v>14.988983628035983</v>
      </c>
      <c r="F111" s="9">
        <f t="shared" si="25"/>
        <v>15.299142635576208</v>
      </c>
      <c r="G111" s="10">
        <f t="shared" si="33"/>
        <v>8.6666666666666607</v>
      </c>
      <c r="H111" s="5">
        <f t="shared" si="33"/>
        <v>7.5</v>
      </c>
      <c r="I111">
        <f t="shared" si="27"/>
        <v>39.046878427287318</v>
      </c>
      <c r="J111">
        <f t="shared" si="28"/>
        <v>35.799214532527571</v>
      </c>
      <c r="K111">
        <f t="shared" si="28"/>
        <v>15.590861226033104</v>
      </c>
      <c r="L111">
        <f t="shared" si="29"/>
        <v>-5.4912057584466245</v>
      </c>
      <c r="M111">
        <f t="shared" si="30"/>
        <v>-34.565466630245382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12.458408014032708</v>
      </c>
      <c r="C112" s="9">
        <f t="shared" si="23"/>
        <v>0.55800000000000038</v>
      </c>
      <c r="D112" s="9">
        <f t="shared" si="32"/>
        <v>20.56698645333103</v>
      </c>
      <c r="E112" s="9">
        <f t="shared" si="32"/>
        <v>15.080368097322879</v>
      </c>
      <c r="F112" s="9">
        <f t="shared" si="25"/>
        <v>15.400236146742076</v>
      </c>
      <c r="G112" s="10">
        <f t="shared" si="33"/>
        <v>8.6666666666666607</v>
      </c>
      <c r="H112" s="5">
        <f t="shared" si="33"/>
        <v>7.5</v>
      </c>
      <c r="I112">
        <f t="shared" si="27"/>
        <v>38.93613510404645</v>
      </c>
      <c r="J112">
        <f t="shared" si="28"/>
        <v>35.766816418552736</v>
      </c>
      <c r="K112">
        <f t="shared" si="28"/>
        <v>15.386924972914656</v>
      </c>
      <c r="L112">
        <f t="shared" si="29"/>
        <v>-5.4706763822617601</v>
      </c>
      <c r="M112">
        <f t="shared" si="30"/>
        <v>-34.527491181879249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12.669337013779737</v>
      </c>
      <c r="C113" s="9">
        <f t="shared" si="23"/>
        <v>0.56400000000000039</v>
      </c>
      <c r="D113" s="9">
        <f t="shared" si="32"/>
        <v>20.777915453078059</v>
      </c>
      <c r="E113" s="9">
        <f t="shared" si="32"/>
        <v>15.170550003679054</v>
      </c>
      <c r="F113" s="9">
        <f t="shared" si="25"/>
        <v>15.500318197878398</v>
      </c>
      <c r="G113" s="10">
        <f t="shared" si="33"/>
        <v>8.6666666666666607</v>
      </c>
      <c r="H113" s="5">
        <f t="shared" si="33"/>
        <v>7.5</v>
      </c>
      <c r="I113">
        <f t="shared" si="27"/>
        <v>38.826373231259986</v>
      </c>
      <c r="J113">
        <f t="shared" si="28"/>
        <v>35.734539427897388</v>
      </c>
      <c r="K113">
        <f t="shared" si="28"/>
        <v>15.183212774941568</v>
      </c>
      <c r="L113">
        <f t="shared" si="29"/>
        <v>-5.4503314414961732</v>
      </c>
      <c r="M113">
        <f t="shared" si="30"/>
        <v>-34.489785883771205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12.880075933385593</v>
      </c>
      <c r="C114" s="9">
        <f t="shared" si="23"/>
        <v>0.5700000000000004</v>
      </c>
      <c r="D114" s="9">
        <f t="shared" si="32"/>
        <v>20.988654372683914</v>
      </c>
      <c r="E114" s="9">
        <f t="shared" si="32"/>
        <v>15.259530664327903</v>
      </c>
      <c r="F114" s="9">
        <f t="shared" si="25"/>
        <v>15.599391617536433</v>
      </c>
      <c r="G114" s="10">
        <f t="shared" si="33"/>
        <v>8.6666666666666607</v>
      </c>
      <c r="H114" s="5">
        <f t="shared" si="33"/>
        <v>7.5</v>
      </c>
      <c r="I114">
        <f t="shared" si="27"/>
        <v>38.717595696362679</v>
      </c>
      <c r="J114">
        <f t="shared" si="28"/>
        <v>35.702382472392564</v>
      </c>
      <c r="K114">
        <f t="shared" si="28"/>
        <v>14.979723038227318</v>
      </c>
      <c r="L114">
        <f t="shared" si="29"/>
        <v>-5.4301706456029537</v>
      </c>
      <c r="M114">
        <f t="shared" si="30"/>
        <v>-34.45234801737233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13.090625477852621</v>
      </c>
      <c r="C115" s="9">
        <f t="shared" si="23"/>
        <v>0.5760000000000004</v>
      </c>
      <c r="D115" s="9">
        <f t="shared" si="32"/>
        <v>21.199203917150943</v>
      </c>
      <c r="E115" s="9">
        <f t="shared" si="32"/>
        <v>15.347311387136202</v>
      </c>
      <c r="F115" s="9">
        <f t="shared" si="25"/>
        <v>15.697459216650836</v>
      </c>
      <c r="G115" s="10">
        <f t="shared" si="33"/>
        <v>8.6666666666666607</v>
      </c>
      <c r="H115" s="5">
        <f t="shared" si="33"/>
        <v>7.5</v>
      </c>
      <c r="I115">
        <f t="shared" si="27"/>
        <v>38.609805394129687</v>
      </c>
      <c r="J115">
        <f t="shared" si="28"/>
        <v>35.670344465583504</v>
      </c>
      <c r="K115">
        <f t="shared" si="28"/>
        <v>14.776454184924821</v>
      </c>
      <c r="L115">
        <f t="shared" si="29"/>
        <v>-5.410193708515302</v>
      </c>
      <c r="M115">
        <f t="shared" si="30"/>
        <v>-34.415174865652844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13.300986345778066</v>
      </c>
      <c r="C116" s="9">
        <f t="shared" si="23"/>
        <v>0.58200000000000041</v>
      </c>
      <c r="D116" s="9">
        <f t="shared" si="32"/>
        <v>21.409564785076387</v>
      </c>
      <c r="E116" s="9">
        <f t="shared" si="32"/>
        <v>15.433893470708721</v>
      </c>
      <c r="F116" s="9">
        <f t="shared" si="25"/>
        <v>15.794523788711658</v>
      </c>
      <c r="G116" s="10">
        <f t="shared" si="33"/>
        <v>8.6666666666666607</v>
      </c>
      <c r="H116" s="5">
        <f t="shared" si="33"/>
        <v>7.5</v>
      </c>
      <c r="I116">
        <f t="shared" si="27"/>
        <v>38.503005225455695</v>
      </c>
      <c r="J116">
        <f t="shared" si="28"/>
        <v>35.638424322703266</v>
      </c>
      <c r="K116">
        <f t="shared" si="28"/>
        <v>14.573404653217469</v>
      </c>
      <c r="L116">
        <f t="shared" si="29"/>
        <v>-5.3904003484348371</v>
      </c>
      <c r="M116">
        <f t="shared" si="30"/>
        <v>-34.378263712931364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13.511159229363949</v>
      </c>
      <c r="C117" s="9">
        <f t="shared" si="23"/>
        <v>0.58800000000000041</v>
      </c>
      <c r="D117" s="9">
        <f t="shared" ref="D117:E132" si="34">D116+$C$7*(J116+J117)/2</f>
        <v>21.619737668662271</v>
      </c>
      <c r="E117" s="9">
        <f t="shared" si="34"/>
        <v>15.519278204482781</v>
      </c>
      <c r="F117" s="9">
        <f t="shared" si="25"/>
        <v>15.890588109935491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38.397198096113158</v>
      </c>
      <c r="J117">
        <f t="shared" si="28"/>
        <v>35.606620960647497</v>
      </c>
      <c r="K117">
        <f t="shared" si="28"/>
        <v>14.370572897311174</v>
      </c>
      <c r="L117">
        <f t="shared" si="29"/>
        <v>-5.3707902876180347</v>
      </c>
      <c r="M117">
        <f t="shared" si="30"/>
        <v>-34.341611844709632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13.721144814426813</v>
      </c>
      <c r="C118" s="9">
        <f t="shared" si="23"/>
        <v>0.59400000000000042</v>
      </c>
      <c r="D118" s="9">
        <f t="shared" si="34"/>
        <v>21.829723253725135</v>
      </c>
      <c r="E118" s="9">
        <f t="shared" si="34"/>
        <v>15.60346686882276</v>
      </c>
      <c r="F118" s="9">
        <f t="shared" si="25"/>
        <v>15.985654939435895</v>
      </c>
      <c r="G118" s="10">
        <f t="shared" si="35"/>
        <v>8.6666666666666607</v>
      </c>
      <c r="H118" s="5">
        <f t="shared" si="35"/>
        <v>7.5</v>
      </c>
      <c r="I118">
        <f t="shared" si="27"/>
        <v>38.292386915489992</v>
      </c>
      <c r="J118">
        <f t="shared" si="28"/>
        <v>35.574933297950551</v>
      </c>
      <c r="K118">
        <f t="shared" si="28"/>
        <v>14.167957387427387</v>
      </c>
      <c r="L118">
        <f t="shared" si="29"/>
        <v>-5.3513632521608825</v>
      </c>
      <c r="M118">
        <f t="shared" si="30"/>
        <v>-34.305216547512906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13.930943780407317</v>
      </c>
      <c r="C119" s="9">
        <f t="shared" si="23"/>
        <v>0.60000000000000042</v>
      </c>
      <c r="D119" s="9">
        <f t="shared" si="34"/>
        <v>22.039522219705638</v>
      </c>
      <c r="E119" s="9">
        <f t="shared" si="34"/>
        <v>15.686460735114572</v>
      </c>
      <c r="F119" s="9">
        <f t="shared" si="25"/>
        <v>16.079727019392962</v>
      </c>
      <c r="G119" s="10">
        <f t="shared" si="35"/>
        <v>8.6666666666666607</v>
      </c>
      <c r="H119" s="5">
        <f t="shared" si="35"/>
        <v>7.5</v>
      </c>
      <c r="I119">
        <f t="shared" si="27"/>
        <v>38.188574595306626</v>
      </c>
      <c r="J119">
        <f t="shared" si="28"/>
        <v>35.543360254762803</v>
      </c>
      <c r="K119">
        <f t="shared" si="28"/>
        <v>13.965556609797062</v>
      </c>
      <c r="L119">
        <f t="shared" si="29"/>
        <v>-5.3321189717817177</v>
      </c>
      <c r="M119">
        <f t="shared" si="30"/>
        <v>-34.269075108736011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14.140556800379715</v>
      </c>
      <c r="C120" s="9">
        <f t="shared" si="23"/>
        <v>0.60600000000000043</v>
      </c>
      <c r="D120" s="9">
        <f t="shared" si="34"/>
        <v>22.249135239678036</v>
      </c>
      <c r="E120" s="9">
        <f t="shared" si="34"/>
        <v>15.768261065860107</v>
      </c>
      <c r="F120" s="9">
        <f t="shared" si="25"/>
        <v>16.172807075222142</v>
      </c>
      <c r="G120" s="10">
        <f t="shared" si="35"/>
        <v>8.6666666666666607</v>
      </c>
      <c r="H120" s="5">
        <f t="shared" si="35"/>
        <v>7.5</v>
      </c>
      <c r="I120">
        <f t="shared" si="27"/>
        <v>38.085764048312953</v>
      </c>
      <c r="J120">
        <f t="shared" si="28"/>
        <v>35.511900752829291</v>
      </c>
      <c r="K120">
        <f t="shared" si="28"/>
        <v>13.763369066655519</v>
      </c>
      <c r="L120">
        <f t="shared" si="29"/>
        <v>-5.313057179602338</v>
      </c>
      <c r="M120">
        <f t="shared" si="30"/>
        <v>-34.233184816495211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14.349984541061195</v>
      </c>
      <c r="C121" s="9">
        <f t="shared" si="23"/>
        <v>0.61200000000000043</v>
      </c>
      <c r="D121" s="9">
        <f t="shared" si="34"/>
        <v>22.458562980359517</v>
      </c>
      <c r="E121" s="9">
        <f t="shared" si="34"/>
        <v>15.848869114771643</v>
      </c>
      <c r="F121" s="9">
        <f t="shared" si="25"/>
        <v>16.264897815742312</v>
      </c>
      <c r="G121" s="10">
        <f t="shared" si="35"/>
        <v>8.6666666666666607</v>
      </c>
      <c r="H121" s="5">
        <f t="shared" si="35"/>
        <v>7.5</v>
      </c>
      <c r="I121">
        <f t="shared" si="27"/>
        <v>37.98395818696526</v>
      </c>
      <c r="J121">
        <f t="shared" si="28"/>
        <v>35.48055371546964</v>
      </c>
      <c r="K121">
        <f t="shared" si="28"/>
        <v>13.561393276238197</v>
      </c>
      <c r="L121">
        <f t="shared" si="29"/>
        <v>-5.2941776119273856</v>
      </c>
      <c r="M121">
        <f t="shared" si="30"/>
        <v>-34.197542959485986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14.559227662821131</v>
      </c>
      <c r="C122" s="9">
        <f t="shared" si="23"/>
        <v>0.61800000000000044</v>
      </c>
      <c r="D122" s="9">
        <f t="shared" si="34"/>
        <v>22.667806102119453</v>
      </c>
      <c r="E122" s="9">
        <f t="shared" si="34"/>
        <v>15.928286126866238</v>
      </c>
      <c r="F122" s="9">
        <f t="shared" si="25"/>
        <v>16.35600193334308</v>
      </c>
      <c r="G122" s="10">
        <f t="shared" si="35"/>
        <v>8.6666666666666607</v>
      </c>
      <c r="H122" s="5">
        <f t="shared" si="35"/>
        <v>7.5</v>
      </c>
      <c r="I122">
        <f t="shared" si="27"/>
        <v>37.883159922083379</v>
      </c>
      <c r="J122">
        <f t="shared" si="28"/>
        <v>35.449318067559268</v>
      </c>
      <c r="K122">
        <f t="shared" si="28"/>
        <v>13.35962777277723</v>
      </c>
      <c r="L122">
        <f t="shared" si="29"/>
        <v>-5.2754800080220532</v>
      </c>
      <c r="M122">
        <f t="shared" si="30"/>
        <v>-34.162146826846843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14.768286819690191</v>
      </c>
      <c r="C123" s="9">
        <f t="shared" si="23"/>
        <v>0.62400000000000044</v>
      </c>
      <c r="D123" s="9">
        <f t="shared" si="34"/>
        <v>22.876865258988513</v>
      </c>
      <c r="E123" s="9">
        <f t="shared" si="34"/>
        <v>16.006513338560104</v>
      </c>
      <c r="F123" s="9">
        <f t="shared" si="25"/>
        <v>16.446122104151343</v>
      </c>
      <c r="G123" s="10">
        <f t="shared" si="35"/>
        <v>8.6666666666666607</v>
      </c>
      <c r="H123" s="5">
        <f t="shared" si="35"/>
        <v>7.5</v>
      </c>
      <c r="I123">
        <f t="shared" si="27"/>
        <v>37.783372161488579</v>
      </c>
      <c r="J123">
        <f t="shared" si="28"/>
        <v>35.418192735511937</v>
      </c>
      <c r="K123">
        <f t="shared" si="28"/>
        <v>13.158071106498834</v>
      </c>
      <c r="L123">
        <f t="shared" si="29"/>
        <v>-5.2569641098881732</v>
      </c>
      <c r="M123">
        <f t="shared" si="30"/>
        <v>-34.126993708029218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14.977162659369379</v>
      </c>
      <c r="C124" s="9">
        <f t="shared" si="23"/>
        <v>0.63000000000000045</v>
      </c>
      <c r="D124" s="9">
        <f t="shared" si="34"/>
        <v>23.0857410986677</v>
      </c>
      <c r="E124" s="9">
        <f t="shared" si="34"/>
        <v>16.083551977762959</v>
      </c>
      <c r="F124" s="9">
        <f t="shared" si="25"/>
        <v>16.53526098819712</v>
      </c>
      <c r="G124" s="10">
        <f t="shared" si="35"/>
        <v>8.6666666666666607</v>
      </c>
      <c r="H124" s="5">
        <f t="shared" si="35"/>
        <v>7.5</v>
      </c>
      <c r="I124">
        <f t="shared" si="27"/>
        <v>37.684597808622229</v>
      </c>
      <c r="J124">
        <f t="shared" si="28"/>
        <v>35.387176647263594</v>
      </c>
      <c r="K124">
        <f t="shared" si="28"/>
        <v>12.956721843621462</v>
      </c>
      <c r="L124">
        <f t="shared" si="29"/>
        <v>-5.2386296620387132</v>
      </c>
      <c r="M124">
        <f t="shared" si="30"/>
        <v>-34.092080892673557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15.185855823238965</v>
      </c>
      <c r="C125" s="9">
        <f t="shared" si="23"/>
        <v>0.63600000000000045</v>
      </c>
      <c r="D125" s="9">
        <f t="shared" si="34"/>
        <v>23.294434262537287</v>
      </c>
      <c r="E125" s="9">
        <f t="shared" si="34"/>
        <v>16.15940326397239</v>
      </c>
      <c r="F125" s="9">
        <f t="shared" si="25"/>
        <v>16.623421229578678</v>
      </c>
      <c r="G125" s="10">
        <f t="shared" si="35"/>
        <v>8.6666666666666607</v>
      </c>
      <c r="H125" s="5">
        <f t="shared" si="35"/>
        <v>7.5</v>
      </c>
      <c r="I125">
        <f t="shared" si="27"/>
        <v>37.586839761145939</v>
      </c>
      <c r="J125">
        <f t="shared" si="28"/>
        <v>35.356268732257568</v>
      </c>
      <c r="K125">
        <f t="shared" si="28"/>
        <v>12.755578566354689</v>
      </c>
      <c r="L125">
        <f t="shared" si="29"/>
        <v>-5.2204764112707487</v>
      </c>
      <c r="M125">
        <f t="shared" si="30"/>
        <v>-34.057405670491789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15.394366946367347</v>
      </c>
      <c r="C126" s="9">
        <f t="shared" si="23"/>
        <v>0.64200000000000046</v>
      </c>
      <c r="D126" s="9">
        <f t="shared" si="34"/>
        <v>23.502945385665669</v>
      </c>
      <c r="E126" s="9">
        <f t="shared" si="34"/>
        <v>16.234068408368188</v>
      </c>
      <c r="F126" s="9">
        <f t="shared" si="25"/>
        <v>16.710605456626926</v>
      </c>
      <c r="G126" s="10">
        <f t="shared" si="35"/>
        <v>8.6666666666666607</v>
      </c>
      <c r="H126" s="5">
        <f t="shared" si="35"/>
        <v>7.5</v>
      </c>
      <c r="I126">
        <f t="shared" si="27"/>
        <v>37.490100909523242</v>
      </c>
      <c r="J126">
        <f t="shared" si="28"/>
        <v>35.32546792143107</v>
      </c>
      <c r="K126">
        <f t="shared" si="28"/>
        <v>12.554639872898788</v>
      </c>
      <c r="L126">
        <f t="shared" si="29"/>
        <v>-5.2025041064369555</v>
      </c>
      <c r="M126">
        <f t="shared" si="30"/>
        <v>-34.022965331156101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15.602696657519816</v>
      </c>
      <c r="C127" s="9">
        <f t="shared" si="23"/>
        <v>0.64800000000000046</v>
      </c>
      <c r="D127" s="9">
        <f t="shared" si="34"/>
        <v>23.711275096818138</v>
      </c>
      <c r="E127" s="9">
        <f t="shared" si="34"/>
        <v>16.3075486139067</v>
      </c>
      <c r="F127" s="9">
        <f t="shared" si="25"/>
        <v>16.796816282069088</v>
      </c>
      <c r="G127" s="10">
        <f t="shared" si="35"/>
        <v>8.6666666666666607</v>
      </c>
      <c r="H127" s="5">
        <f t="shared" si="35"/>
        <v>7.5</v>
      </c>
      <c r="I127">
        <f t="shared" si="27"/>
        <v>37.39438413558355</v>
      </c>
      <c r="J127">
        <f t="shared" si="28"/>
        <v>35.294773147203095</v>
      </c>
      <c r="K127">
        <f t="shared" si="28"/>
        <v>12.353904377444966</v>
      </c>
      <c r="L127">
        <f t="shared" si="29"/>
        <v>-5.1847124982156991</v>
      </c>
      <c r="M127">
        <f t="shared" si="30"/>
        <v>-33.988757164194332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15.810845579167284</v>
      </c>
      <c r="C128" s="9">
        <f t="shared" si="23"/>
        <v>0.65400000000000047</v>
      </c>
      <c r="D128" s="9">
        <f t="shared" si="34"/>
        <v>23.919424018465605</v>
      </c>
      <c r="E128" s="9">
        <f t="shared" si="34"/>
        <v>16.379845075415183</v>
      </c>
      <c r="F128" s="9">
        <f t="shared" si="25"/>
        <v>16.882056303191767</v>
      </c>
      <c r="G128" s="10">
        <f t="shared" si="35"/>
        <v>8.6666666666666607</v>
      </c>
      <c r="H128" s="5">
        <f t="shared" si="35"/>
        <v>7.5</v>
      </c>
      <c r="I128">
        <f t="shared" si="27"/>
        <v>37.299692311068554</v>
      </c>
      <c r="J128">
        <f t="shared" si="28"/>
        <v>35.264183343463621</v>
      </c>
      <c r="K128">
        <f t="shared" si="28"/>
        <v>12.153370710176219</v>
      </c>
      <c r="L128">
        <f t="shared" si="29"/>
        <v>-5.1671013388797657</v>
      </c>
      <c r="M128">
        <f t="shared" si="30"/>
        <v>-33.954778458891873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16.018814327494916</v>
      </c>
      <c r="C129" s="9">
        <f t="shared" si="23"/>
        <v>0.66000000000000048</v>
      </c>
      <c r="D129" s="9">
        <f t="shared" si="34"/>
        <v>24.127392766793239</v>
      </c>
      <c r="E129" s="9">
        <f t="shared" si="34"/>
        <v>16.450958979686146</v>
      </c>
      <c r="F129" s="9">
        <f t="shared" si="25"/>
        <v>16.96632810200321</v>
      </c>
      <c r="G129" s="10">
        <f t="shared" si="35"/>
        <v>8.6666666666666607</v>
      </c>
      <c r="H129" s="5">
        <f t="shared" si="35"/>
        <v>7.5</v>
      </c>
      <c r="I129">
        <f t="shared" si="27"/>
        <v>37.206028296161819</v>
      </c>
      <c r="J129">
        <f t="shared" si="28"/>
        <v>35.233697445564232</v>
      </c>
      <c r="K129">
        <f t="shared" si="28"/>
        <v>11.953037517268758</v>
      </c>
      <c r="L129">
        <f t="shared" si="29"/>
        <v>-5.1496703820638166</v>
      </c>
      <c r="M129">
        <f t="shared" si="30"/>
        <v>-33.921026504200341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16.226603512410747</v>
      </c>
      <c r="C130" s="9">
        <f t="shared" si="23"/>
        <v>0.66600000000000048</v>
      </c>
      <c r="D130" s="9">
        <f t="shared" si="34"/>
        <v>24.335181951709068</v>
      </c>
      <c r="E130" s="9">
        <f t="shared" si="34"/>
        <v>16.520891505571726</v>
      </c>
      <c r="F130" s="9">
        <f t="shared" si="25"/>
        <v>17.049634245394991</v>
      </c>
      <c r="G130" s="10">
        <f t="shared" si="35"/>
        <v>8.6666666666666607</v>
      </c>
      <c r="H130" s="5">
        <f t="shared" si="35"/>
        <v>7.5</v>
      </c>
      <c r="I130">
        <f t="shared" si="27"/>
        <v>37.113394938001896</v>
      </c>
      <c r="J130">
        <f t="shared" si="28"/>
        <v>35.203314390310055</v>
      </c>
      <c r="K130">
        <f t="shared" si="28"/>
        <v>11.752903460893975</v>
      </c>
      <c r="L130">
        <f t="shared" si="29"/>
        <v>-5.1324193825306326</v>
      </c>
      <c r="M130">
        <f t="shared" si="30"/>
        <v>-33.887498588652981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16.434213737554224</v>
      </c>
      <c r="C131" s="9">
        <f t="shared" si="23"/>
        <v>0.67200000000000049</v>
      </c>
      <c r="D131" s="9">
        <f t="shared" si="34"/>
        <v>24.542792176852544</v>
      </c>
      <c r="E131" s="9">
        <f t="shared" si="34"/>
        <v>16.589643824078063</v>
      </c>
      <c r="F131" s="9">
        <f t="shared" si="25"/>
        <v>17.131977285302952</v>
      </c>
      <c r="G131" s="10">
        <f t="shared" si="35"/>
        <v>8.6666666666666607</v>
      </c>
      <c r="H131" s="5">
        <f t="shared" si="35"/>
        <v>7.5</v>
      </c>
      <c r="I131">
        <f t="shared" si="27"/>
        <v>37.021795069179568</v>
      </c>
      <c r="J131">
        <f t="shared" si="28"/>
        <v>35.173033115953125</v>
      </c>
      <c r="K131">
        <f t="shared" si="28"/>
        <v>11.552967219220923</v>
      </c>
      <c r="L131">
        <f t="shared" si="29"/>
        <v>-5.1153480959362208</v>
      </c>
      <c r="M131">
        <f t="shared" si="30"/>
        <v>-33.854192000287036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16.641645600304734</v>
      </c>
      <c r="C132" s="9">
        <f t="shared" si="23"/>
        <v>0.67800000000000049</v>
      </c>
      <c r="D132" s="9">
        <f t="shared" si="34"/>
        <v>24.750224039603058</v>
      </c>
      <c r="E132" s="9">
        <f t="shared" si="34"/>
        <v>16.6572170984597</v>
      </c>
      <c r="F132" s="9">
        <f t="shared" si="25"/>
        <v>17.213359758867583</v>
      </c>
      <c r="G132" s="10">
        <f t="shared" si="35"/>
        <v>8.6666666666666607</v>
      </c>
      <c r="H132" s="5">
        <f t="shared" si="35"/>
        <v>7.5</v>
      </c>
      <c r="I132">
        <f t="shared" si="27"/>
        <v>36.931231506219852</v>
      </c>
      <c r="J132">
        <f t="shared" si="28"/>
        <v>35.142852562187102</v>
      </c>
      <c r="K132">
        <f t="shared" si="28"/>
        <v>11.353227486419229</v>
      </c>
      <c r="L132">
        <f t="shared" si="29"/>
        <v>-5.0984562785938712</v>
      </c>
      <c r="M132">
        <f t="shared" si="30"/>
        <v>-33.821104026572968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16.848899691790109</v>
      </c>
      <c r="C133" s="9">
        <f t="shared" si="23"/>
        <v>0.6840000000000005</v>
      </c>
      <c r="D133" s="9">
        <f t="shared" ref="D133:E148" si="36">D132+$C$7*(J132+J133)/2</f>
        <v>24.957478131088433</v>
      </c>
      <c r="E133" s="9">
        <f t="shared" si="36"/>
        <v>16.723612484313993</v>
      </c>
      <c r="F133" s="9">
        <f t="shared" si="25"/>
        <v>17.293784188593616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36.841707048049294</v>
      </c>
      <c r="J133">
        <f t="shared" si="28"/>
        <v>35.112771670143395</v>
      </c>
      <c r="K133">
        <f t="shared" si="28"/>
        <v>11.153682972662448</v>
      </c>
      <c r="L133">
        <f t="shared" si="29"/>
        <v>-5.0817436872372435</v>
      </c>
      <c r="M133">
        <f t="shared" si="30"/>
        <v>-33.788231954350913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17.055976596895079</v>
      </c>
      <c r="C134" s="9">
        <f t="shared" si="23"/>
        <v>0.6900000000000005</v>
      </c>
      <c r="D134" s="9">
        <f t="shared" si="36"/>
        <v>25.164555036193402</v>
      </c>
      <c r="E134" s="9">
        <f t="shared" si="36"/>
        <v>16.788831129675536</v>
      </c>
      <c r="F134" s="9">
        <f t="shared" si="25"/>
        <v>17.373253082509109</v>
      </c>
      <c r="G134" s="10">
        <f t="shared" si="37"/>
        <v>8.6666666666666607</v>
      </c>
      <c r="H134" s="5">
        <f t="shared" si="37"/>
        <v>7.5</v>
      </c>
      <c r="I134">
        <f t="shared" si="27"/>
        <v>36.753224474449269</v>
      </c>
      <c r="J134">
        <f t="shared" si="28"/>
        <v>35.082789382388697</v>
      </c>
      <c r="K134">
        <f t="shared" si="28"/>
        <v>10.954332404131778</v>
      </c>
      <c r="L134">
        <f t="shared" si="29"/>
        <v>-5.0652100787825773</v>
      </c>
      <c r="M134">
        <f t="shared" si="30"/>
        <v>-33.755573069774101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17.262876894269752</v>
      </c>
      <c r="C135" s="9">
        <f t="shared" si="23"/>
        <v>0.69600000000000051</v>
      </c>
      <c r="D135" s="9">
        <f t="shared" si="36"/>
        <v>25.371455333568075</v>
      </c>
      <c r="E135" s="9">
        <f t="shared" si="36"/>
        <v>16.852874175110635</v>
      </c>
      <c r="F135" s="9">
        <f t="shared" si="25"/>
        <v>17.451768934323795</v>
      </c>
      <c r="G135" s="10">
        <f t="shared" si="37"/>
        <v>8.6666666666666607</v>
      </c>
      <c r="H135" s="5">
        <f t="shared" si="37"/>
        <v>7.5</v>
      </c>
      <c r="I135">
        <f t="shared" si="27"/>
        <v>36.66578654449588</v>
      </c>
      <c r="J135">
        <f t="shared" si="28"/>
        <v>35.052904642923878</v>
      </c>
      <c r="K135">
        <f t="shared" si="28"/>
        <v>10.755174523020111</v>
      </c>
      <c r="L135">
        <f t="shared" si="29"/>
        <v>-5.0488552100901014</v>
      </c>
      <c r="M135">
        <f t="shared" si="30"/>
        <v>-33.723124658259671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17.469601156338072</v>
      </c>
      <c r="C136" s="9">
        <f t="shared" si="23"/>
        <v>0.70200000000000051</v>
      </c>
      <c r="D136" s="9">
        <f t="shared" si="36"/>
        <v>25.578179595636396</v>
      </c>
      <c r="E136" s="9">
        <f t="shared" si="36"/>
        <v>16.915742753811777</v>
      </c>
      <c r="F136" s="9">
        <f t="shared" si="25"/>
        <v>17.529334223586854</v>
      </c>
      <c r="G136" s="10">
        <f t="shared" si="37"/>
        <v>8.6666666666666607</v>
      </c>
      <c r="H136" s="5">
        <f t="shared" si="37"/>
        <v>7.5</v>
      </c>
      <c r="I136">
        <f t="shared" si="27"/>
        <v>36.57939599498728</v>
      </c>
      <c r="J136">
        <f t="shared" si="28"/>
        <v>35.023116397184346</v>
      </c>
      <c r="K136">
        <f t="shared" si="28"/>
        <v>10.55620808753638</v>
      </c>
      <c r="L136">
        <f t="shared" si="29"/>
        <v>-5.0326788377247595</v>
      </c>
      <c r="M136">
        <f t="shared" si="30"/>
        <v>-33.69088400444668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17.676149949306293</v>
      </c>
      <c r="C137" s="9">
        <f t="shared" si="23"/>
        <v>0.70800000000000052</v>
      </c>
      <c r="D137" s="9">
        <f t="shared" si="36"/>
        <v>25.784728388604613</v>
      </c>
      <c r="E137" s="9">
        <f t="shared" si="36"/>
        <v>16.977437991692145</v>
      </c>
      <c r="F137" s="9">
        <f t="shared" si="25"/>
        <v>17.605951415844036</v>
      </c>
      <c r="G137" s="10">
        <f t="shared" si="37"/>
        <v>8.6666666666666607</v>
      </c>
      <c r="H137" s="5">
        <f t="shared" si="37"/>
        <v>7.5</v>
      </c>
      <c r="I137">
        <f t="shared" si="27"/>
        <v>36.494055538859008</v>
      </c>
      <c r="J137">
        <f t="shared" si="28"/>
        <v>34.993423592041772</v>
      </c>
      <c r="K137">
        <f t="shared" si="28"/>
        <v>10.357431871910144</v>
      </c>
      <c r="L137">
        <f t="shared" si="29"/>
        <v>-5.0166807177163406</v>
      </c>
      <c r="M137">
        <f t="shared" si="30"/>
        <v>-33.65884839216158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17.882523833171447</v>
      </c>
      <c r="C138" s="9">
        <f t="shared" si="23"/>
        <v>0.71400000000000052</v>
      </c>
      <c r="D138" s="9">
        <f t="shared" si="36"/>
        <v>25.991102272469767</v>
      </c>
      <c r="E138" s="9">
        <f t="shared" si="36"/>
        <v>17.037961007480149</v>
      </c>
      <c r="F138" s="9">
        <f t="shared" si="25"/>
        <v>17.681622962794176</v>
      </c>
      <c r="G138" s="10">
        <f t="shared" si="37"/>
        <v>8.6666666666666607</v>
      </c>
      <c r="H138" s="5">
        <f t="shared" si="37"/>
        <v>7.5</v>
      </c>
      <c r="I138">
        <f t="shared" si="27"/>
        <v>36.409767863588243</v>
      </c>
      <c r="J138">
        <f t="shared" si="28"/>
        <v>34.963825175807244</v>
      </c>
      <c r="K138">
        <f t="shared" si="28"/>
        <v>10.158844666396391</v>
      </c>
      <c r="L138">
        <f t="shared" si="29"/>
        <v>-5.000860605319116</v>
      </c>
      <c r="M138">
        <f t="shared" si="30"/>
        <v>-33.627015104391106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18.088723361729876</v>
      </c>
      <c r="C139" s="9">
        <f t="shared" si="23"/>
        <v>0.72000000000000053</v>
      </c>
      <c r="D139" s="9">
        <f t="shared" si="36"/>
        <v>26.197301801028196</v>
      </c>
      <c r="E139" s="9">
        <f t="shared" si="36"/>
        <v>17.097312912813997</v>
      </c>
      <c r="F139" s="9">
        <f t="shared" si="25"/>
        <v>17.75635130244509</v>
      </c>
      <c r="G139" s="10">
        <f t="shared" si="37"/>
        <v>8.6666666666666607</v>
      </c>
      <c r="H139" s="5">
        <f t="shared" si="37"/>
        <v>7.5</v>
      </c>
      <c r="I139">
        <f t="shared" si="27"/>
        <v>36.326535629587703</v>
      </c>
      <c r="J139">
        <f t="shared" si="28"/>
        <v>34.934320098235858</v>
      </c>
      <c r="K139">
        <f t="shared" si="28"/>
        <v>9.960445277280483</v>
      </c>
      <c r="L139">
        <f t="shared" si="29"/>
        <v>-4.9852182547711035</v>
      </c>
      <c r="M139">
        <f t="shared" si="30"/>
        <v>-33.595381423262758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18.294749082585739</v>
      </c>
      <c r="C140" s="9">
        <f t="shared" si="23"/>
        <v>0.72600000000000053</v>
      </c>
      <c r="D140" s="9">
        <f t="shared" si="36"/>
        <v>26.403327521884062</v>
      </c>
      <c r="E140" s="9">
        <f t="shared" si="36"/>
        <v>17.155494812336279</v>
      </c>
      <c r="F140" s="9">
        <f t="shared" si="25"/>
        <v>17.830138859268867</v>
      </c>
      <c r="G140" s="10">
        <f t="shared" si="37"/>
        <v>8.6666666666666607</v>
      </c>
      <c r="H140" s="5">
        <f t="shared" si="37"/>
        <v>7.5</v>
      </c>
      <c r="I140">
        <f t="shared" si="27"/>
        <v>36.244361468590071</v>
      </c>
      <c r="J140">
        <f t="shared" si="28"/>
        <v>34.904907310532707</v>
      </c>
      <c r="K140">
        <f t="shared" si="28"/>
        <v>9.7622325268832331</v>
      </c>
      <c r="L140">
        <f t="shared" si="29"/>
        <v>-4.9697534190530588</v>
      </c>
      <c r="M140">
        <f t="shared" si="30"/>
        <v>-33.563944630032836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18.500601537159625</v>
      </c>
      <c r="C141" s="9">
        <f t="shared" si="23"/>
        <v>0.73200000000000054</v>
      </c>
      <c r="D141" s="9">
        <f t="shared" si="36"/>
        <v>26.609179976457945</v>
      </c>
      <c r="E141" s="9">
        <f t="shared" si="36"/>
        <v>17.212507803788604</v>
      </c>
      <c r="F141" s="9">
        <f t="shared" si="25"/>
        <v>17.902988044356565</v>
      </c>
      <c r="G141" s="10">
        <f t="shared" si="37"/>
        <v>8.6666666666666607</v>
      </c>
      <c r="H141" s="5">
        <f t="shared" si="37"/>
        <v>7.5</v>
      </c>
      <c r="I141">
        <f t="shared" si="27"/>
        <v>36.163247982023705</v>
      </c>
      <c r="J141">
        <f t="shared" si="28"/>
        <v>34.875585765360292</v>
      </c>
      <c r="K141">
        <f t="shared" si="28"/>
        <v>9.5642052535660387</v>
      </c>
      <c r="L141">
        <f t="shared" si="29"/>
        <v>-4.9544658496473017</v>
      </c>
      <c r="M141">
        <f t="shared" si="30"/>
        <v>-33.532702005082172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18.706281260697139</v>
      </c>
      <c r="C142" s="9">
        <f t="shared" si="23"/>
        <v>0.73800000000000054</v>
      </c>
      <c r="D142" s="9">
        <f t="shared" si="36"/>
        <v>26.814859699995459</v>
      </c>
      <c r="E142" s="9">
        <f t="shared" si="36"/>
        <v>17.268352978106247</v>
      </c>
      <c r="F142" s="9">
        <f t="shared" si="25"/>
        <v>17.974901255572309</v>
      </c>
      <c r="G142" s="10">
        <f t="shared" si="37"/>
        <v>8.6666666666666607</v>
      </c>
      <c r="H142" s="5">
        <f t="shared" si="37"/>
        <v>7.5</v>
      </c>
      <c r="I142">
        <f t="shared" si="27"/>
        <v>36.083197739380694</v>
      </c>
      <c r="J142">
        <f t="shared" si="28"/>
        <v>34.846354416847376</v>
      </c>
      <c r="K142">
        <f t="shared" si="28"/>
        <v>9.3663623117360544</v>
      </c>
      <c r="L142">
        <f t="shared" si="29"/>
        <v>-4.9393552962965339</v>
      </c>
      <c r="M142">
        <f t="shared" si="30"/>
        <v>-33.501650827919555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18.911788782277604</v>
      </c>
      <c r="C143" s="9">
        <f t="shared" si="23"/>
        <v>0.74400000000000055</v>
      </c>
      <c r="D143" s="9">
        <f t="shared" si="36"/>
        <v>27.020367221575928</v>
      </c>
      <c r="E143" s="9">
        <f t="shared" si="36"/>
        <v>17.32303141951283</v>
      </c>
      <c r="F143" s="9">
        <f t="shared" si="25"/>
        <v>18.045880877706765</v>
      </c>
      <c r="G143" s="10">
        <f t="shared" si="37"/>
        <v>8.6666666666666607</v>
      </c>
      <c r="H143" s="5">
        <f t="shared" si="37"/>
        <v>7.5</v>
      </c>
      <c r="I143">
        <f t="shared" si="27"/>
        <v>36.004213276578021</v>
      </c>
      <c r="J143">
        <f t="shared" si="28"/>
        <v>34.817212220599224</v>
      </c>
      <c r="K143">
        <f t="shared" si="28"/>
        <v>9.1687025718513286</v>
      </c>
      <c r="L143">
        <f t="shared" si="29"/>
        <v>-4.9244215067627097</v>
      </c>
      <c r="M143">
        <f t="shared" si="30"/>
        <v>-33.470788377193003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19.117124624822814</v>
      </c>
      <c r="C144" s="9">
        <f t="shared" si="23"/>
        <v>0.75000000000000056</v>
      </c>
      <c r="D144" s="9">
        <f t="shared" si="36"/>
        <v>27.225703064121138</v>
      </c>
      <c r="E144" s="9">
        <f t="shared" si="36"/>
        <v>17.376544205615048</v>
      </c>
      <c r="F144" s="9">
        <f t="shared" si="25"/>
        <v>18.115929282630081</v>
      </c>
      <c r="G144" s="10">
        <f t="shared" si="37"/>
        <v>8.6666666666666607</v>
      </c>
      <c r="H144" s="5">
        <f t="shared" si="37"/>
        <v>7.5</v>
      </c>
      <c r="I144">
        <f t="shared" si="27"/>
        <v>35.926297094312915</v>
      </c>
      <c r="J144">
        <f t="shared" si="28"/>
        <v>34.788158133709324</v>
      </c>
      <c r="K144">
        <f t="shared" si="28"/>
        <v>8.9712249204258896</v>
      </c>
      <c r="L144">
        <f t="shared" si="29"/>
        <v>-4.9096642265861599</v>
      </c>
      <c r="M144">
        <f t="shared" si="30"/>
        <v>-33.440111930708788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19.322289305105841</v>
      </c>
      <c r="C145" s="9">
        <f t="shared" si="23"/>
        <v>0.75600000000000056</v>
      </c>
      <c r="D145" s="9">
        <f t="shared" si="36"/>
        <v>27.430867744404161</v>
      </c>
      <c r="E145" s="9">
        <f t="shared" si="36"/>
        <v>17.428892407497408</v>
      </c>
      <c r="F145" s="9">
        <f t="shared" si="25"/>
        <v>18.185048829444202</v>
      </c>
      <c r="G145" s="10">
        <f t="shared" si="37"/>
        <v>8.6666666666666607</v>
      </c>
      <c r="H145" s="5">
        <f t="shared" si="37"/>
        <v>7.5</v>
      </c>
      <c r="I145">
        <f t="shared" si="27"/>
        <v>35.849451656413272</v>
      </c>
      <c r="J145">
        <f t="shared" si="28"/>
        <v>34.759191114772463</v>
      </c>
      <c r="K145">
        <f t="shared" si="28"/>
        <v>8.7739282600347082</v>
      </c>
      <c r="L145">
        <f t="shared" si="29"/>
        <v>-4.8950831988450281</v>
      </c>
      <c r="M145">
        <f t="shared" si="30"/>
        <v>-33.40961876545839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19.527283333759918</v>
      </c>
      <c r="C146" s="9">
        <f t="shared" si="23"/>
        <v>0.76200000000000057</v>
      </c>
      <c r="D146" s="9">
        <f t="shared" si="36"/>
        <v>27.635861773058242</v>
      </c>
      <c r="E146" s="9">
        <f t="shared" si="36"/>
        <v>17.480077089816998</v>
      </c>
      <c r="F146" s="9">
        <f t="shared" si="25"/>
        <v>18.253241864634617</v>
      </c>
      <c r="G146" s="10">
        <f t="shared" si="37"/>
        <v>8.6666666666666607</v>
      </c>
      <c r="H146" s="5">
        <f t="shared" si="37"/>
        <v>7.5</v>
      </c>
      <c r="I146">
        <f t="shared" si="27"/>
        <v>35.773679388184256</v>
      </c>
      <c r="J146">
        <f t="shared" si="28"/>
        <v>34.73031012389928</v>
      </c>
      <c r="K146">
        <f t="shared" si="28"/>
        <v>8.5768115093185031</v>
      </c>
      <c r="L146">
        <f t="shared" si="29"/>
        <v>-4.8806781639152073</v>
      </c>
      <c r="M146">
        <f t="shared" si="30"/>
        <v>-33.379306157653382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19.732107215287485</v>
      </c>
      <c r="C147" s="9">
        <f t="shared" si="23"/>
        <v>0.76800000000000057</v>
      </c>
      <c r="D147" s="9">
        <f t="shared" si="36"/>
        <v>27.840685654585805</v>
      </c>
      <c r="E147" s="9">
        <f t="shared" si="36"/>
        <v>17.530099310898304</v>
      </c>
      <c r="F147" s="9">
        <f t="shared" si="25"/>
        <v>18.320510722221531</v>
      </c>
      <c r="G147" s="10">
        <f t="shared" si="37"/>
        <v>8.6666666666666607</v>
      </c>
      <c r="H147" s="5">
        <f t="shared" si="37"/>
        <v>7.5</v>
      </c>
      <c r="I147">
        <f t="shared" si="27"/>
        <v>35.698982674751974</v>
      </c>
      <c r="J147">
        <f t="shared" si="28"/>
        <v>34.701514122732178</v>
      </c>
      <c r="K147">
        <f t="shared" si="28"/>
        <v>8.3798736029883489</v>
      </c>
      <c r="L147">
        <f t="shared" si="29"/>
        <v>-4.8664488592308714</v>
      </c>
      <c r="M147">
        <f t="shared" si="30"/>
        <v>-33.349171382768205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19.936761448069205</v>
      </c>
      <c r="C148" s="9">
        <f t="shared" si="23"/>
        <v>0.77400000000000058</v>
      </c>
      <c r="D148" s="9">
        <f t="shared" si="36"/>
        <v>28.045339887367529</v>
      </c>
      <c r="E148" s="9">
        <f t="shared" si="36"/>
        <v>17.578960122828018</v>
      </c>
      <c r="F148" s="9">
        <f t="shared" si="25"/>
        <v>18.386857723910456</v>
      </c>
      <c r="G148" s="10">
        <f t="shared" si="37"/>
        <v>8.6666666666666607</v>
      </c>
      <c r="H148" s="5">
        <f t="shared" si="37"/>
        <v>7.5</v>
      </c>
      <c r="I148">
        <f t="shared" si="27"/>
        <v>35.62536385940551</v>
      </c>
      <c r="J148">
        <f t="shared" si="28"/>
        <v>34.672802074462716</v>
      </c>
      <c r="K148">
        <f t="shared" si="28"/>
        <v>8.1831134918300172</v>
      </c>
      <c r="L148">
        <f t="shared" si="29"/>
        <v>-4.8523950190457867</v>
      </c>
      <c r="M148">
        <f t="shared" si="30"/>
        <v>-33.319211715590988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20.14124652437323</v>
      </c>
      <c r="C149" s="9">
        <f t="shared" ref="C149:C212" si="42">C148+_dt</f>
        <v>0.78000000000000058</v>
      </c>
      <c r="D149" s="9">
        <f t="shared" ref="D149:E164" si="43">D148+$C$7*(J148+J149)/2</f>
        <v>28.249824963671553</v>
      </c>
      <c r="E149" s="9">
        <f t="shared" si="43"/>
        <v>17.626660571549905</v>
      </c>
      <c r="F149" s="9">
        <f t="shared" ref="F149:F212" si="44">$O$1*D149^2+$O$2*D149+$O$3</f>
        <v>18.452285179242239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35.552825241938173</v>
      </c>
      <c r="J149">
        <f t="shared" ref="J149:K212" si="47">J148+L148*$C$7</f>
        <v>34.644172943850343</v>
      </c>
      <c r="K149">
        <f t="shared" si="47"/>
        <v>7.9865301427080304</v>
      </c>
      <c r="L149">
        <f t="shared" ref="L149:L212" si="48">-$C$15*I149*J149</f>
        <v>-4.8385163741954909</v>
      </c>
      <c r="M149">
        <f t="shared" ref="M149:M212" si="49">-$C$6-$C$15*I149*K149</f>
        <v>-33.289424430282381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20.345562930364459</v>
      </c>
      <c r="C150" s="9">
        <f t="shared" si="42"/>
        <v>0.78600000000000059</v>
      </c>
      <c r="D150" s="9">
        <f t="shared" si="43"/>
        <v>28.454141369662779</v>
      </c>
      <c r="E150" s="9">
        <f t="shared" si="43"/>
        <v>17.673201696959673</v>
      </c>
      <c r="F150" s="9">
        <f t="shared" si="44"/>
        <v>18.516795385742501</v>
      </c>
      <c r="G150" s="10">
        <f t="shared" si="45"/>
        <v>8.6666666666666607</v>
      </c>
      <c r="H150" s="5">
        <f t="shared" si="45"/>
        <v>7.5</v>
      </c>
      <c r="I150">
        <f t="shared" si="46"/>
        <v>35.481369076989239</v>
      </c>
      <c r="J150">
        <f t="shared" si="47"/>
        <v>34.615625697242592</v>
      </c>
      <c r="K150">
        <f t="shared" si="47"/>
        <v>7.7901225385693644</v>
      </c>
      <c r="L150">
        <f t="shared" si="48"/>
        <v>-4.8248126518605376</v>
      </c>
      <c r="M150">
        <f t="shared" si="49"/>
        <v>-33.259806800442362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20.549711146113985</v>
      </c>
      <c r="C151" s="9">
        <f t="shared" si="42"/>
        <v>0.79200000000000059</v>
      </c>
      <c r="D151" s="9">
        <f t="shared" si="43"/>
        <v>28.658289585412305</v>
      </c>
      <c r="E151" s="9">
        <f t="shared" si="43"/>
        <v>17.71858453299987</v>
      </c>
      <c r="F151" s="9">
        <f t="shared" si="44"/>
        <v>18.580390629070539</v>
      </c>
      <c r="G151" s="10">
        <f t="shared" si="45"/>
        <v>8.6666666666666607</v>
      </c>
      <c r="H151" s="5">
        <f t="shared" si="45"/>
        <v>7.5</v>
      </c>
      <c r="I151">
        <f t="shared" si="46"/>
        <v>35.410997572387252</v>
      </c>
      <c r="J151">
        <f t="shared" si="47"/>
        <v>34.587159302596618</v>
      </c>
      <c r="K151">
        <f t="shared" si="47"/>
        <v>7.5938896784467547</v>
      </c>
      <c r="L151">
        <f t="shared" si="48"/>
        <v>-4.8112835753309176</v>
      </c>
      <c r="M151">
        <f t="shared" si="49"/>
        <v>-33.230356099185137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20.753691645608676</v>
      </c>
      <c r="C152" s="9">
        <f t="shared" si="42"/>
        <v>0.7980000000000006</v>
      </c>
      <c r="D152" s="9">
        <f t="shared" si="43"/>
        <v>28.862270084906996</v>
      </c>
      <c r="E152" s="9">
        <f t="shared" si="43"/>
        <v>17.762810107754799</v>
      </c>
      <c r="F152" s="9">
        <f t="shared" si="44"/>
        <v>18.64307318316763</v>
      </c>
      <c r="G152" s="10">
        <f t="shared" si="45"/>
        <v>8.6666666666666607</v>
      </c>
      <c r="H152" s="5">
        <f t="shared" si="45"/>
        <v>7.5</v>
      </c>
      <c r="I152">
        <f t="shared" si="46"/>
        <v>35.341712887496101</v>
      </c>
      <c r="J152">
        <f t="shared" si="47"/>
        <v>34.558772729502166</v>
      </c>
      <c r="K152">
        <f t="shared" si="47"/>
        <v>7.397830577461562</v>
      </c>
      <c r="L152">
        <f t="shared" si="48"/>
        <v>-4.797928863771828</v>
      </c>
      <c r="M152">
        <f t="shared" si="49"/>
        <v>-33.201069599222073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20.957504896760859</v>
      </c>
      <c r="C153" s="9">
        <f t="shared" si="42"/>
        <v>0.8040000000000006</v>
      </c>
      <c r="D153" s="9">
        <f t="shared" si="43"/>
        <v>29.066083336059183</v>
      </c>
      <c r="E153" s="9">
        <f t="shared" si="43"/>
        <v>17.805879443545447</v>
      </c>
      <c r="F153" s="9">
        <f t="shared" si="44"/>
        <v>18.704845310404803</v>
      </c>
      <c r="G153" s="10">
        <f t="shared" si="45"/>
        <v>8.6666666666666607</v>
      </c>
      <c r="H153" s="5">
        <f t="shared" si="45"/>
        <v>7.5</v>
      </c>
      <c r="I153">
        <f t="shared" si="46"/>
        <v>35.273517131564979</v>
      </c>
      <c r="J153">
        <f t="shared" si="47"/>
        <v>34.530464949205914</v>
      </c>
      <c r="K153">
        <f t="shared" si="47"/>
        <v>7.2019442668261515</v>
      </c>
      <c r="L153">
        <f t="shared" si="48"/>
        <v>-4.7847482319909318</v>
      </c>
      <c r="M153">
        <f t="shared" si="49"/>
        <v>-33.171944572952704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21.161151361418199</v>
      </c>
      <c r="C154" s="9">
        <f t="shared" si="42"/>
        <v>0.81000000000000061</v>
      </c>
      <c r="D154" s="9">
        <f t="shared" si="43"/>
        <v>29.269729800716519</v>
      </c>
      <c r="E154" s="9">
        <f t="shared" si="43"/>
        <v>17.847793557024428</v>
      </c>
      <c r="F154" s="9">
        <f t="shared" si="44"/>
        <v>18.765709261729995</v>
      </c>
      <c r="G154" s="10">
        <f t="shared" si="45"/>
        <v>8.6666666666666607</v>
      </c>
      <c r="H154" s="5">
        <f t="shared" si="45"/>
        <v>7.5</v>
      </c>
      <c r="I154">
        <f t="shared" si="46"/>
        <v>35.20641236208354</v>
      </c>
      <c r="J154">
        <f t="shared" si="47"/>
        <v>34.502234934637166</v>
      </c>
      <c r="K154">
        <f t="shared" si="47"/>
        <v>7.0062297938457307</v>
      </c>
      <c r="L154">
        <f t="shared" si="48"/>
        <v>-4.7717413902072758</v>
      </c>
      <c r="M154">
        <f t="shared" si="49"/>
        <v>-33.142978292563718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21.364631495373658</v>
      </c>
      <c r="C155" s="9">
        <f t="shared" si="42"/>
        <v>0.81600000000000061</v>
      </c>
      <c r="D155" s="9">
        <f t="shared" si="43"/>
        <v>29.473209934671981</v>
      </c>
      <c r="E155" s="9">
        <f t="shared" si="43"/>
        <v>17.888553459270934</v>
      </c>
      <c r="F155" s="9">
        <f t="shared" si="44"/>
        <v>18.825667276814738</v>
      </c>
      <c r="G155" s="10">
        <f t="shared" si="45"/>
        <v>8.6666666666666607</v>
      </c>
      <c r="H155" s="5">
        <f t="shared" si="45"/>
        <v>7.5</v>
      </c>
      <c r="I155">
        <f t="shared" si="46"/>
        <v>35.140400583143361</v>
      </c>
      <c r="J155">
        <f t="shared" si="47"/>
        <v>34.47408166043494</v>
      </c>
      <c r="K155">
        <f t="shared" si="47"/>
        <v>6.8106862219196049</v>
      </c>
      <c r="L155">
        <f t="shared" si="48"/>
        <v>-4.7589080438219975</v>
      </c>
      <c r="M155">
        <f t="shared" si="49"/>
        <v>-33.114168030136064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21.56794574837572</v>
      </c>
      <c r="C156" s="9">
        <f t="shared" si="42"/>
        <v>0.82200000000000062</v>
      </c>
      <c r="D156" s="9">
        <f t="shared" si="43"/>
        <v>29.676524187674044</v>
      </c>
      <c r="E156" s="9">
        <f t="shared" si="43"/>
        <v>17.928160155885696</v>
      </c>
      <c r="F156" s="9">
        <f t="shared" si="44"/>
        <v>18.884721584200154</v>
      </c>
      <c r="G156" s="10">
        <f t="shared" si="45"/>
        <v>8.6666666666666607</v>
      </c>
      <c r="H156" s="5">
        <f t="shared" si="45"/>
        <v>7.5</v>
      </c>
      <c r="I156">
        <f t="shared" si="46"/>
        <v>35.075483743807041</v>
      </c>
      <c r="J156">
        <f t="shared" si="47"/>
        <v>34.446004102976389</v>
      </c>
      <c r="K156">
        <f t="shared" si="47"/>
        <v>6.6153126305418022</v>
      </c>
      <c r="L156">
        <f t="shared" si="48"/>
        <v>-4.7462478931910157</v>
      </c>
      <c r="M156">
        <f t="shared" si="49"/>
        <v>-33.085511057759987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21.7710945641387</v>
      </c>
      <c r="C157" s="9">
        <f t="shared" si="42"/>
        <v>0.82800000000000062</v>
      </c>
      <c r="D157" s="9">
        <f t="shared" si="43"/>
        <v>29.879673003437023</v>
      </c>
      <c r="E157" s="9">
        <f t="shared" si="43"/>
        <v>17.966614647085933</v>
      </c>
      <c r="F157" s="9">
        <f t="shared" si="44"/>
        <v>18.942874401442513</v>
      </c>
      <c r="G157" s="10">
        <f t="shared" si="45"/>
        <v>8.6666666666666607</v>
      </c>
      <c r="H157" s="5">
        <f t="shared" si="45"/>
        <v>7.5</v>
      </c>
      <c r="I157">
        <f t="shared" si="46"/>
        <v>35.011663736486184</v>
      </c>
      <c r="J157">
        <f t="shared" si="47"/>
        <v>34.418001240406561</v>
      </c>
      <c r="K157">
        <f t="shared" si="47"/>
        <v>6.4201081153010184</v>
      </c>
      <c r="L157">
        <f t="shared" si="48"/>
        <v>-4.7337606333998421</v>
      </c>
      <c r="M157">
        <f t="shared" si="49"/>
        <v>-33.057004647658147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21.974078380353276</v>
      </c>
      <c r="C158" s="9">
        <f t="shared" si="42"/>
        <v>0.83400000000000063</v>
      </c>
      <c r="D158" s="9">
        <f t="shared" si="43"/>
        <v>30.082656819651596</v>
      </c>
      <c r="E158" s="9">
        <f t="shared" si="43"/>
        <v>18.003917927800316</v>
      </c>
      <c r="F158" s="9">
        <f t="shared" si="44"/>
        <v>19.000127935258149</v>
      </c>
      <c r="G158" s="10">
        <f t="shared" si="45"/>
        <v>8.6666666666666607</v>
      </c>
      <c r="H158" s="5">
        <f t="shared" si="45"/>
        <v>7.5</v>
      </c>
      <c r="I158">
        <f t="shared" si="46"/>
        <v>34.948942395329468</v>
      </c>
      <c r="J158">
        <f t="shared" si="47"/>
        <v>34.390072052669503</v>
      </c>
      <c r="K158">
        <f t="shared" si="47"/>
        <v>6.225071787879835</v>
      </c>
      <c r="L158">
        <f t="shared" si="48"/>
        <v>-4.7214459540406706</v>
      </c>
      <c r="M158">
        <f t="shared" si="49"/>
        <v>-33.028646072316576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22.176897628697198</v>
      </c>
      <c r="C159" s="9">
        <f t="shared" si="42"/>
        <v>0.84000000000000064</v>
      </c>
      <c r="D159" s="9">
        <f t="shared" si="43"/>
        <v>30.285476067995518</v>
      </c>
      <c r="E159" s="9">
        <f t="shared" si="43"/>
        <v>18.040070987763919</v>
      </c>
      <c r="F159" s="9">
        <f t="shared" si="44"/>
        <v>19.05648438166784</v>
      </c>
      <c r="G159" s="10">
        <f t="shared" si="45"/>
        <v>8.6666666666666607</v>
      </c>
      <c r="H159" s="5">
        <f t="shared" si="45"/>
        <v>7.5</v>
      </c>
      <c r="I159">
        <f t="shared" si="46"/>
        <v>34.887321494622221</v>
      </c>
      <c r="J159">
        <f t="shared" si="47"/>
        <v>34.362215521540662</v>
      </c>
      <c r="K159">
        <f t="shared" si="47"/>
        <v>6.0302027760531676</v>
      </c>
      <c r="L159">
        <f t="shared" si="48"/>
        <v>-4.7093035389919384</v>
      </c>
      <c r="M159">
        <f t="shared" si="49"/>
        <v>-33.000432604623654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22.379552734846193</v>
      </c>
      <c r="C160" s="9">
        <f t="shared" si="42"/>
        <v>0.84600000000000064</v>
      </c>
      <c r="D160" s="9">
        <f t="shared" si="43"/>
        <v>30.488131174144513</v>
      </c>
      <c r="E160" s="9">
        <f t="shared" si="43"/>
        <v>18.075074811613149</v>
      </c>
      <c r="F160" s="9">
        <f t="shared" si="44"/>
        <v>19.111945926140631</v>
      </c>
      <c r="G160" s="10">
        <f t="shared" si="45"/>
        <v>8.6666666666666607</v>
      </c>
      <c r="H160" s="5">
        <f t="shared" si="45"/>
        <v>7.5</v>
      </c>
      <c r="I160">
        <f t="shared" si="46"/>
        <v>34.826802747198656</v>
      </c>
      <c r="J160">
        <f t="shared" si="47"/>
        <v>34.334430630660613</v>
      </c>
      <c r="K160">
        <f t="shared" si="47"/>
        <v>5.8355002236858882</v>
      </c>
      <c r="L160">
        <f t="shared" si="48"/>
        <v>-4.6973330662004891</v>
      </c>
      <c r="M160">
        <f t="shared" si="49"/>
        <v>-32.972361518016896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22.582044118485072</v>
      </c>
      <c r="C161" s="9">
        <f t="shared" si="42"/>
        <v>0.85200000000000065</v>
      </c>
      <c r="D161" s="9">
        <f t="shared" si="43"/>
        <v>30.690622557783392</v>
      </c>
      <c r="E161" s="9">
        <f t="shared" si="43"/>
        <v>18.108930378980673</v>
      </c>
      <c r="F161" s="9">
        <f t="shared" si="44"/>
        <v>19.166514743737071</v>
      </c>
      <c r="G161" s="10">
        <f t="shared" si="45"/>
        <v>8.6666666666666607</v>
      </c>
      <c r="H161" s="5">
        <f t="shared" si="45"/>
        <v>7.5</v>
      </c>
      <c r="I161">
        <f t="shared" si="46"/>
        <v>34.767387802868214</v>
      </c>
      <c r="J161">
        <f t="shared" si="47"/>
        <v>34.306716365570033</v>
      </c>
      <c r="K161">
        <f t="shared" si="47"/>
        <v>5.6409632907295881</v>
      </c>
      <c r="L161">
        <f t="shared" si="48"/>
        <v>-4.6855342074665165</v>
      </c>
      <c r="M161">
        <f t="shared" si="49"/>
        <v>-32.94443008663756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22.784372193319051</v>
      </c>
      <c r="C162" s="9">
        <f t="shared" si="42"/>
        <v>0.85800000000000065</v>
      </c>
      <c r="D162" s="9">
        <f t="shared" si="43"/>
        <v>30.892950632617374</v>
      </c>
      <c r="E162" s="9">
        <f t="shared" si="43"/>
        <v>18.141638664590321</v>
      </c>
      <c r="F162" s="9">
        <f t="shared" si="44"/>
        <v>19.220192999251925</v>
      </c>
      <c r="G162" s="10">
        <f t="shared" si="45"/>
        <v>8.6666666666666607</v>
      </c>
      <c r="H162" s="5">
        <f t="shared" si="45"/>
        <v>7.5</v>
      </c>
      <c r="I162">
        <f t="shared" si="46"/>
        <v>34.709078246857217</v>
      </c>
      <c r="J162">
        <f t="shared" si="47"/>
        <v>34.279071713745978</v>
      </c>
      <c r="K162">
        <f t="shared" si="47"/>
        <v>5.4465911532184261</v>
      </c>
      <c r="L162">
        <f t="shared" si="48"/>
        <v>-4.6739066282314665</v>
      </c>
      <c r="M162">
        <f t="shared" si="49"/>
        <v>-32.916635585493005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22.98653736708529</v>
      </c>
      <c r="C163" s="9">
        <f t="shared" si="42"/>
        <v>0.86400000000000066</v>
      </c>
      <c r="D163" s="9">
        <f t="shared" si="43"/>
        <v>31.09511580638361</v>
      </c>
      <c r="E163" s="9">
        <f t="shared" si="43"/>
        <v>18.173200638351943</v>
      </c>
      <c r="F163" s="9">
        <f t="shared" si="44"/>
        <v>19.27298284735625</v>
      </c>
      <c r="G163" s="10">
        <f t="shared" si="45"/>
        <v>8.6666666666666607</v>
      </c>
      <c r="H163" s="5">
        <f t="shared" si="45"/>
        <v>7.5</v>
      </c>
      <c r="I163">
        <f t="shared" si="46"/>
        <v>34.651875598267253</v>
      </c>
      <c r="J163">
        <f t="shared" si="47"/>
        <v>34.251495664639414</v>
      </c>
      <c r="K163">
        <f t="shared" si="47"/>
        <v>5.2523830032640175</v>
      </c>
      <c r="L163">
        <f t="shared" si="48"/>
        <v>-4.6624499873690395</v>
      </c>
      <c r="M163">
        <f t="shared" si="49"/>
        <v>-32.888975290626725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23.188540041564629</v>
      </c>
      <c r="C164" s="9">
        <f t="shared" si="42"/>
        <v>0.87000000000000066</v>
      </c>
      <c r="D164" s="9">
        <f t="shared" si="43"/>
        <v>31.297118480862952</v>
      </c>
      <c r="E164" s="9">
        <f t="shared" si="43"/>
        <v>18.203617265456266</v>
      </c>
      <c r="F164" s="9">
        <f t="shared" si="44"/>
        <v>19.324886432738975</v>
      </c>
      <c r="G164" s="10">
        <f t="shared" si="45"/>
        <v>8.6666666666666607</v>
      </c>
      <c r="H164" s="5">
        <f t="shared" si="45"/>
        <v>7.5</v>
      </c>
      <c r="I164">
        <f t="shared" si="46"/>
        <v>34.59578130855153</v>
      </c>
      <c r="J164">
        <f t="shared" si="47"/>
        <v>34.22398720971394</v>
      </c>
      <c r="K164">
        <f t="shared" si="47"/>
        <v>5.0583380490493202</v>
      </c>
      <c r="L164">
        <f t="shared" si="48"/>
        <v>-4.6511639369794731</v>
      </c>
      <c r="M164">
        <f t="shared" si="49"/>
        <v>-32.861446479296006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23.390380612593617</v>
      </c>
      <c r="C165" s="9">
        <f t="shared" si="42"/>
        <v>0.87600000000000067</v>
      </c>
      <c r="D165" s="9">
        <f t="shared" ref="D165:E180" si="51">D164+$C$7*(J164+J165)/2</f>
        <v>31.498959051891941</v>
      </c>
      <c r="E165" s="9">
        <f t="shared" si="51"/>
        <v>18.232889506469686</v>
      </c>
      <c r="F165" s="9">
        <f t="shared" si="44"/>
        <v>19.375905890247878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34.540796760010643</v>
      </c>
      <c r="J165">
        <f t="shared" si="47"/>
        <v>34.196545342485763</v>
      </c>
      <c r="K165">
        <f t="shared" si="47"/>
        <v>4.8644555148214739</v>
      </c>
      <c r="L165">
        <f t="shared" si="48"/>
        <v>-4.6400481221872738</v>
      </c>
      <c r="M165">
        <f t="shared" si="49"/>
        <v>-32.834046430157038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23.59205947007672</v>
      </c>
      <c r="C166" s="9">
        <f t="shared" si="42"/>
        <v>0.88200000000000067</v>
      </c>
      <c r="D166" s="9">
        <f t="shared" si="51"/>
        <v>31.70063790937504</v>
      </c>
      <c r="E166" s="9">
        <f t="shared" si="51"/>
        <v>18.261018317429016</v>
      </c>
      <c r="F166" s="9">
        <f t="shared" si="44"/>
        <v>19.42604334502996</v>
      </c>
      <c r="G166" s="10">
        <f t="shared" si="52"/>
        <v>8.6666666666666607</v>
      </c>
      <c r="H166" s="5">
        <f t="shared" si="52"/>
        <v>7.5</v>
      </c>
      <c r="I166">
        <f t="shared" si="46"/>
        <v>34.48692326430897</v>
      </c>
      <c r="J166">
        <f t="shared" si="47"/>
        <v>34.169169058564854</v>
      </c>
      <c r="K166">
        <f t="shared" si="47"/>
        <v>4.6707346408835475</v>
      </c>
      <c r="L166">
        <f t="shared" si="48"/>
        <v>-4.6291021809425486</v>
      </c>
      <c r="M166">
        <f t="shared" si="49"/>
        <v>-32.806772423457524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23.793576997998791</v>
      </c>
      <c r="C167" s="9">
        <f t="shared" si="42"/>
        <v>0.88800000000000068</v>
      </c>
      <c r="D167" s="9">
        <f t="shared" si="51"/>
        <v>31.902155437297115</v>
      </c>
      <c r="E167" s="9">
        <f t="shared" si="51"/>
        <v>18.288004649936198</v>
      </c>
      <c r="F167" s="9">
        <f t="shared" si="44"/>
        <v>19.475300912671305</v>
      </c>
      <c r="G167" s="10">
        <f t="shared" si="52"/>
        <v>8.6666666666666607</v>
      </c>
      <c r="H167" s="5">
        <f t="shared" si="52"/>
        <v>7.5</v>
      </c>
      <c r="I167">
        <f t="shared" si="46"/>
        <v>34.43416206101314</v>
      </c>
      <c r="J167">
        <f t="shared" si="47"/>
        <v>34.14185735569729</v>
      </c>
      <c r="K167">
        <f t="shared" si="47"/>
        <v>4.4771746835851483</v>
      </c>
      <c r="L167">
        <f t="shared" si="48"/>
        <v>-4.6183257438261203</v>
      </c>
      <c r="M167">
        <f t="shared" si="49"/>
        <v>-32.779621741236568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23.994933574437837</v>
      </c>
      <c r="C168" s="9">
        <f t="shared" si="42"/>
        <v>0.89400000000000068</v>
      </c>
      <c r="D168" s="9">
        <f t="shared" si="51"/>
        <v>32.103512013736157</v>
      </c>
      <c r="E168" s="9">
        <f t="shared" si="51"/>
        <v>18.313849451252945</v>
      </c>
      <c r="F168" s="9">
        <f t="shared" si="44"/>
        <v>19.523680699336296</v>
      </c>
      <c r="G168" s="10">
        <f t="shared" si="52"/>
        <v>8.6666666666666607</v>
      </c>
      <c r="H168" s="5">
        <f t="shared" si="52"/>
        <v>7.5</v>
      </c>
      <c r="I168">
        <f t="shared" si="46"/>
        <v>34.382514316153816</v>
      </c>
      <c r="J168">
        <f t="shared" si="47"/>
        <v>34.114609233808714</v>
      </c>
      <c r="K168">
        <f t="shared" si="47"/>
        <v>4.2837749153118523</v>
      </c>
      <c r="L168">
        <f t="shared" si="48"/>
        <v>-4.6077184338585644</v>
      </c>
      <c r="M168">
        <f t="shared" si="49"/>
        <v>-32.752591667531746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24.19612957157797</v>
      </c>
      <c r="C169" s="9">
        <f t="shared" si="42"/>
        <v>0.90000000000000069</v>
      </c>
      <c r="D169" s="9">
        <f t="shared" si="51"/>
        <v>32.30470801087629</v>
      </c>
      <c r="E169" s="9">
        <f t="shared" si="51"/>
        <v>18.338553664395313</v>
      </c>
      <c r="F169" s="9">
        <f t="shared" si="44"/>
        <v>19.571184801906302</v>
      </c>
      <c r="G169" s="10">
        <f t="shared" si="52"/>
        <v>8.6666666666666607</v>
      </c>
      <c r="H169" s="5">
        <f t="shared" si="52"/>
        <v>7.5</v>
      </c>
      <c r="I169">
        <f t="shared" si="46"/>
        <v>34.331981120812131</v>
      </c>
      <c r="J169">
        <f t="shared" si="47"/>
        <v>34.087423695048948</v>
      </c>
      <c r="K169">
        <f t="shared" si="47"/>
        <v>4.0905346244734151</v>
      </c>
      <c r="L169">
        <f t="shared" si="48"/>
        <v>-4.5972798663133467</v>
      </c>
      <c r="M169">
        <f t="shared" si="49"/>
        <v>-32.725679488593343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24.397165355722684</v>
      </c>
      <c r="C170" s="9">
        <f t="shared" si="42"/>
        <v>0.90600000000000069</v>
      </c>
      <c r="D170" s="9">
        <f t="shared" si="51"/>
        <v>32.505743795021004</v>
      </c>
      <c r="E170" s="9">
        <f t="shared" si="51"/>
        <v>18.362118228228208</v>
      </c>
      <c r="F170" s="9">
        <f t="shared" si="44"/>
        <v>19.617815308117731</v>
      </c>
      <c r="G170" s="10">
        <f t="shared" si="52"/>
        <v>8.6666666666666607</v>
      </c>
      <c r="H170" s="5">
        <f t="shared" si="52"/>
        <v>7.5</v>
      </c>
      <c r="I170">
        <f t="shared" si="46"/>
        <v>34.28256348973219</v>
      </c>
      <c r="J170">
        <f t="shared" si="47"/>
        <v>34.060299743837696</v>
      </c>
      <c r="K170">
        <f t="shared" si="47"/>
        <v>3.8974531154907144</v>
      </c>
      <c r="L170">
        <f t="shared" si="48"/>
        <v>-4.5870096485342273</v>
      </c>
      <c r="M170">
        <f t="shared" si="49"/>
        <v>-32.698882493105486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24.598041287308391</v>
      </c>
      <c r="C171" s="9">
        <f t="shared" si="42"/>
        <v>0.9120000000000007</v>
      </c>
      <c r="D171" s="9">
        <f t="shared" si="51"/>
        <v>32.706619726606711</v>
      </c>
      <c r="E171" s="9">
        <f t="shared" si="51"/>
        <v>18.384544077559813</v>
      </c>
      <c r="F171" s="9">
        <f t="shared" si="44"/>
        <v>19.663574296699547</v>
      </c>
      <c r="G171" s="10">
        <f t="shared" si="52"/>
        <v>8.6666666666666607</v>
      </c>
      <c r="H171" s="5">
        <f t="shared" si="52"/>
        <v>7.5</v>
      </c>
      <c r="I171">
        <f t="shared" si="46"/>
        <v>34.234262359960816</v>
      </c>
      <c r="J171">
        <f t="shared" si="47"/>
        <v>34.033236386911341</v>
      </c>
      <c r="K171">
        <f t="shared" si="47"/>
        <v>3.7045297087813922</v>
      </c>
      <c r="L171">
        <f t="shared" si="48"/>
        <v>-4.5769073797570643</v>
      </c>
      <c r="M171">
        <f t="shared" si="49"/>
        <v>-32.672197972414153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24.798757720918225</v>
      </c>
      <c r="C172" s="9">
        <f t="shared" si="42"/>
        <v>0.9180000000000007</v>
      </c>
      <c r="D172" s="9">
        <f t="shared" si="51"/>
        <v>32.907336160216545</v>
      </c>
      <c r="E172" s="9">
        <f t="shared" si="51"/>
        <v>18.405832143235912</v>
      </c>
      <c r="F172" s="9">
        <f t="shared" si="44"/>
        <v>19.708463837510134</v>
      </c>
      <c r="G172" s="10">
        <f t="shared" si="52"/>
        <v>8.6666666666666607</v>
      </c>
      <c r="H172" s="5">
        <f t="shared" si="52"/>
        <v>7.5</v>
      </c>
      <c r="I172">
        <f t="shared" si="46"/>
        <v>34.187078589515899</v>
      </c>
      <c r="J172">
        <f t="shared" si="47"/>
        <v>34.006232633370772</v>
      </c>
      <c r="K172">
        <f t="shared" si="47"/>
        <v>3.5117637407441489</v>
      </c>
      <c r="L172">
        <f t="shared" si="48"/>
        <v>-4.566972650936207</v>
      </c>
      <c r="M172">
        <f t="shared" si="49"/>
        <v>-32.645623220761877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24.999315005296125</v>
      </c>
      <c r="C173" s="9">
        <f t="shared" si="42"/>
        <v>0.92400000000000071</v>
      </c>
      <c r="D173" s="9">
        <f t="shared" si="51"/>
        <v>33.107893444594445</v>
      </c>
      <c r="E173" s="9">
        <f t="shared" si="51"/>
        <v>18.425983352234145</v>
      </c>
      <c r="F173" s="9">
        <f t="shared" si="44"/>
        <v>19.752485991673591</v>
      </c>
      <c r="G173" s="10">
        <f t="shared" si="52"/>
        <v>8.6666666666666607</v>
      </c>
      <c r="H173" s="5">
        <f t="shared" si="52"/>
        <v>7.5</v>
      </c>
      <c r="I173">
        <f t="shared" si="46"/>
        <v>34.141012956084637</v>
      </c>
      <c r="J173">
        <f t="shared" si="47"/>
        <v>33.979287494730251</v>
      </c>
      <c r="K173">
        <f t="shared" si="47"/>
        <v>3.319154563741654</v>
      </c>
      <c r="L173">
        <f t="shared" si="48"/>
        <v>-4.5572050445755936</v>
      </c>
      <c r="M173">
        <f t="shared" si="49"/>
        <v>-32.619155535528975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25.199713483361236</v>
      </c>
      <c r="C174" s="9">
        <f t="shared" si="42"/>
        <v>0.93000000000000071</v>
      </c>
      <c r="D174" s="9">
        <f t="shared" si="51"/>
        <v>33.308291922659556</v>
      </c>
      <c r="E174" s="9">
        <f t="shared" si="51"/>
        <v>18.444998627758125</v>
      </c>
      <c r="F174" s="9">
        <f t="shared" si="44"/>
        <v>19.795642811715442</v>
      </c>
      <c r="G174" s="10">
        <f t="shared" si="52"/>
        <v>8.6666666666666607</v>
      </c>
      <c r="H174" s="5">
        <f t="shared" si="52"/>
        <v>7.5</v>
      </c>
      <c r="I174">
        <f t="shared" si="46"/>
        <v>34.096066155752872</v>
      </c>
      <c r="J174">
        <f t="shared" si="47"/>
        <v>33.952399984967258</v>
      </c>
      <c r="K174">
        <f t="shared" si="47"/>
        <v>3.1267015460820331</v>
      </c>
      <c r="L174">
        <f t="shared" si="48"/>
        <v>-4.5476041345647289</v>
      </c>
      <c r="M174">
        <f t="shared" si="49"/>
        <v>-32.592792217481183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25.399953492222579</v>
      </c>
      <c r="C175" s="9">
        <f t="shared" si="42"/>
        <v>0.93600000000000072</v>
      </c>
      <c r="D175" s="9">
        <f t="shared" si="51"/>
        <v>33.508531931520899</v>
      </c>
      <c r="E175" s="9">
        <f t="shared" si="51"/>
        <v>18.462878889331463</v>
      </c>
      <c r="F175" s="9">
        <f t="shared" si="44"/>
        <v>19.837936341697695</v>
      </c>
      <c r="G175" s="10">
        <f t="shared" si="52"/>
        <v>8.6666666666666607</v>
      </c>
      <c r="H175" s="5">
        <f t="shared" si="52"/>
        <v>7.5</v>
      </c>
      <c r="I175">
        <f t="shared" si="46"/>
        <v>34.052238801766947</v>
      </c>
      <c r="J175">
        <f t="shared" si="47"/>
        <v>33.925569120573329</v>
      </c>
      <c r="K175">
        <f t="shared" si="47"/>
        <v>2.9344040719988942</v>
      </c>
      <c r="L175">
        <f t="shared" si="48"/>
        <v>-4.5381694860197053</v>
      </c>
      <c r="M175">
        <f t="shared" si="49"/>
        <v>-32.566530571023542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25.60003536319406</v>
      </c>
      <c r="C176" s="9">
        <f t="shared" si="42"/>
        <v>0.94200000000000073</v>
      </c>
      <c r="D176" s="9">
        <f t="shared" si="51"/>
        <v>33.70861380249238</v>
      </c>
      <c r="E176" s="9">
        <f t="shared" si="51"/>
        <v>18.479625052891667</v>
      </c>
      <c r="F176" s="9">
        <f t="shared" si="44"/>
        <v>19.879368617353332</v>
      </c>
      <c r="G176" s="10">
        <f t="shared" si="52"/>
        <v>8.6666666666666607</v>
      </c>
      <c r="H176" s="5">
        <f t="shared" si="52"/>
        <v>7.5</v>
      </c>
      <c r="I176">
        <f t="shared" si="46"/>
        <v>34.009531423329015</v>
      </c>
      <c r="J176">
        <f t="shared" si="47"/>
        <v>33.898793920605812</v>
      </c>
      <c r="K176">
        <f t="shared" si="47"/>
        <v>2.7422615416298552</v>
      </c>
      <c r="L176">
        <f t="shared" si="48"/>
        <v>-4.5289006551293607</v>
      </c>
      <c r="M176">
        <f t="shared" si="49"/>
        <v>-32.54036790446029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25.799959421809731</v>
      </c>
      <c r="C177" s="9">
        <f t="shared" si="42"/>
        <v>0.94800000000000073</v>
      </c>
      <c r="D177" s="9">
        <f t="shared" si="51"/>
        <v>33.908537861108051</v>
      </c>
      <c r="E177" s="9">
        <f t="shared" si="51"/>
        <v>18.495238030883904</v>
      </c>
      <c r="F177" s="9">
        <f t="shared" si="44"/>
        <v>19.919941666220137</v>
      </c>
      <c r="G177" s="10">
        <f t="shared" si="52"/>
        <v>8.6666666666666607</v>
      </c>
      <c r="H177" s="5">
        <f t="shared" si="52"/>
        <v>7.5</v>
      </c>
      <c r="I177">
        <f t="shared" si="46"/>
        <v>33.967944464427326</v>
      </c>
      <c r="J177">
        <f t="shared" si="47"/>
        <v>33.872073406740547</v>
      </c>
      <c r="K177">
        <f t="shared" si="47"/>
        <v>2.5502733709935397</v>
      </c>
      <c r="L177">
        <f t="shared" si="48"/>
        <v>-4.5197971890067672</v>
      </c>
      <c r="M177">
        <f t="shared" si="49"/>
        <v>-32.514301530260667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25.999725987839426</v>
      </c>
      <c r="C178" s="9">
        <f t="shared" si="42"/>
        <v>0.95400000000000074</v>
      </c>
      <c r="D178" s="9">
        <f t="shared" si="51"/>
        <v>34.108304427137746</v>
      </c>
      <c r="E178" s="9">
        <f t="shared" si="51"/>
        <v>18.509718732354631</v>
      </c>
      <c r="F178" s="9">
        <f t="shared" si="44"/>
        <v>19.959657507773926</v>
      </c>
      <c r="G178" s="10">
        <f t="shared" si="52"/>
        <v>8.6666666666666607</v>
      </c>
      <c r="H178" s="5">
        <f t="shared" si="52"/>
        <v>7.5</v>
      </c>
      <c r="I178">
        <f t="shared" si="46"/>
        <v>33.927478282702417</v>
      </c>
      <c r="J178">
        <f t="shared" si="47"/>
        <v>33.845406603325408</v>
      </c>
      <c r="K178">
        <f t="shared" si="47"/>
        <v>2.3584389919650017</v>
      </c>
      <c r="L178">
        <f t="shared" si="48"/>
        <v>-4.510858625546156</v>
      </c>
      <c r="M178">
        <f t="shared" si="49"/>
        <v>-32.488328765330429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26.19933537530467</v>
      </c>
      <c r="C179" s="9">
        <f t="shared" si="42"/>
        <v>0.96000000000000074</v>
      </c>
      <c r="D179" s="9">
        <f t="shared" si="51"/>
        <v>34.30791381460299</v>
      </c>
      <c r="E179" s="9">
        <f t="shared" si="51"/>
        <v>18.523068063045063</v>
      </c>
      <c r="F179" s="9">
        <f t="shared" si="44"/>
        <v>19.998518153561175</v>
      </c>
      <c r="G179" s="10">
        <f t="shared" si="52"/>
        <v>8.6666666666666607</v>
      </c>
      <c r="H179" s="5">
        <f t="shared" si="52"/>
        <v>7.5</v>
      </c>
      <c r="I179">
        <f t="shared" si="46"/>
        <v>33.888133148350519</v>
      </c>
      <c r="J179">
        <f t="shared" si="47"/>
        <v>33.818792537434689</v>
      </c>
      <c r="K179">
        <f t="shared" si="47"/>
        <v>2.1667578522495523</v>
      </c>
      <c r="L179">
        <f t="shared" si="48"/>
        <v>-4.5020844932854196</v>
      </c>
      <c r="M179">
        <f t="shared" si="49"/>
        <v>-32.462446931288845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26.39878789249493</v>
      </c>
      <c r="C180" s="9">
        <f t="shared" si="42"/>
        <v>0.96600000000000075</v>
      </c>
      <c r="D180" s="9">
        <f t="shared" si="51"/>
        <v>34.50736633179325</v>
      </c>
      <c r="E180" s="9">
        <f t="shared" si="51"/>
        <v>18.535286925484495</v>
      </c>
      <c r="F180" s="9">
        <f t="shared" si="44"/>
        <v>20.036525607330933</v>
      </c>
      <c r="G180" s="10">
        <f t="shared" si="52"/>
        <v>8.6666666666666607</v>
      </c>
      <c r="H180" s="5">
        <f t="shared" si="52"/>
        <v>7.5</v>
      </c>
      <c r="I180">
        <f t="shared" si="46"/>
        <v>33.849909243065241</v>
      </c>
      <c r="J180">
        <f t="shared" si="47"/>
        <v>33.792230238924304</v>
      </c>
      <c r="K180">
        <f t="shared" si="47"/>
        <v>1.9752294153549481</v>
      </c>
      <c r="L180">
        <f t="shared" si="48"/>
        <v>-4.4934743112743245</v>
      </c>
      <c r="M180">
        <f t="shared" si="49"/>
        <v>-32.436653354750973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26.598083841984199</v>
      </c>
      <c r="C181" s="9">
        <f t="shared" si="42"/>
        <v>0.97200000000000075</v>
      </c>
      <c r="D181" s="9">
        <f t="shared" ref="D181:E196" si="53">D180+$C$7*(J180+J181)/2</f>
        <v>34.706662281282519</v>
      </c>
      <c r="E181" s="9">
        <f t="shared" si="53"/>
        <v>18.546376219083449</v>
      </c>
      <c r="F181" s="9">
        <f t="shared" si="44"/>
        <v>20.073681865166179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33.812806659018634</v>
      </c>
      <c r="J181">
        <f t="shared" si="47"/>
        <v>33.765718740487785</v>
      </c>
      <c r="K181">
        <f t="shared" si="47"/>
        <v>1.7838531605619175</v>
      </c>
      <c r="L181">
        <f t="shared" si="48"/>
        <v>-4.4850275889485598</v>
      </c>
      <c r="M181">
        <f t="shared" si="49"/>
        <v>-32.410945367615106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26.79722352064789</v>
      </c>
      <c r="C182" s="9">
        <f t="shared" si="42"/>
        <v>0.97800000000000076</v>
      </c>
      <c r="D182" s="9">
        <f t="shared" si="53"/>
        <v>34.90580195994621</v>
      </c>
      <c r="E182" s="9">
        <f t="shared" si="53"/>
        <v>18.556336840226642</v>
      </c>
      <c r="F182" s="9">
        <f t="shared" si="44"/>
        <v>20.109988915614487</v>
      </c>
      <c r="G182" s="10">
        <f t="shared" si="54"/>
        <v>8.6666666666666607</v>
      </c>
      <c r="H182" s="5">
        <f t="shared" si="54"/>
        <v>7.5</v>
      </c>
      <c r="I182">
        <f t="shared" si="46"/>
        <v>33.776825397882696</v>
      </c>
      <c r="J182">
        <f t="shared" si="47"/>
        <v>33.739257077712985</v>
      </c>
      <c r="K182">
        <f t="shared" si="47"/>
        <v>1.5926285828929883</v>
      </c>
      <c r="L182">
        <f t="shared" si="48"/>
        <v>-4.4767438260097228</v>
      </c>
      <c r="M182">
        <f t="shared" si="49"/>
        <v>-32.38532030735503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26.996207219680102</v>
      </c>
      <c r="C183" s="9">
        <f t="shared" si="42"/>
        <v>0.98400000000000076</v>
      </c>
      <c r="D183" s="9">
        <f t="shared" si="53"/>
        <v>35.104785658978422</v>
      </c>
      <c r="E183" s="9">
        <f t="shared" si="53"/>
        <v>18.565169682365759</v>
      </c>
      <c r="F183" s="9">
        <f t="shared" si="44"/>
        <v>20.145448739818033</v>
      </c>
      <c r="G183" s="10">
        <f t="shared" si="54"/>
        <v>8.6666666666666607</v>
      </c>
      <c r="H183" s="5">
        <f t="shared" si="54"/>
        <v>7.5</v>
      </c>
      <c r="I183">
        <f t="shared" si="46"/>
        <v>33.74196536989237</v>
      </c>
      <c r="J183">
        <f t="shared" si="47"/>
        <v>33.712844289139525</v>
      </c>
      <c r="K183">
        <f t="shared" si="47"/>
        <v>1.4015551930795935</v>
      </c>
      <c r="L183">
        <f t="shared" si="48"/>
        <v>-4.468622512311387</v>
      </c>
      <c r="M183">
        <f t="shared" si="49"/>
        <v>-32.359775517316997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27.195035224611196</v>
      </c>
      <c r="C184" s="9">
        <f t="shared" si="42"/>
        <v>0.99000000000000077</v>
      </c>
      <c r="D184" s="9">
        <f t="shared" si="53"/>
        <v>35.303613663909516</v>
      </c>
      <c r="E184" s="9">
        <f t="shared" si="53"/>
        <v>18.572875636112052</v>
      </c>
      <c r="F184" s="9">
        <f t="shared" si="44"/>
        <v>20.180063311642972</v>
      </c>
      <c r="G184" s="10">
        <f t="shared" si="54"/>
        <v>8.6666666666666607</v>
      </c>
      <c r="H184" s="5">
        <f t="shared" si="54"/>
        <v>7.5</v>
      </c>
      <c r="I184">
        <f t="shared" si="46"/>
        <v>33.708226392950962</v>
      </c>
      <c r="J184">
        <f t="shared" si="47"/>
        <v>33.686479416316885</v>
      </c>
      <c r="K184">
        <f t="shared" si="47"/>
        <v>1.2106325175274233</v>
      </c>
      <c r="L184">
        <f t="shared" si="48"/>
        <v>-4.4606631277513227</v>
      </c>
      <c r="M184">
        <f t="shared" si="49"/>
        <v>-32.334308347021135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27.393707815325726</v>
      </c>
      <c r="C185" s="9">
        <f t="shared" si="42"/>
        <v>0.99600000000000077</v>
      </c>
      <c r="D185" s="9">
        <f t="shared" si="53"/>
        <v>35.502286254624046</v>
      </c>
      <c r="E185" s="9">
        <f t="shared" si="53"/>
        <v>18.579455589328685</v>
      </c>
      <c r="F185" s="9">
        <f t="shared" si="44"/>
        <v>20.213834597808098</v>
      </c>
      <c r="G185" s="10">
        <f t="shared" si="54"/>
        <v>8.6666666666666607</v>
      </c>
      <c r="H185" s="5">
        <f t="shared" si="54"/>
        <v>7.5</v>
      </c>
      <c r="I185">
        <f t="shared" si="46"/>
        <v>33.67560819177902</v>
      </c>
      <c r="J185">
        <f t="shared" si="47"/>
        <v>33.660161503863151</v>
      </c>
      <c r="K185">
        <f t="shared" si="47"/>
        <v>1.0198600982799986</v>
      </c>
      <c r="L185">
        <f t="shared" si="48"/>
        <v>-4.4528651421700198</v>
      </c>
      <c r="M185">
        <f t="shared" si="49"/>
        <v>-32.308916152467063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27.592225266080717</v>
      </c>
      <c r="C186" s="9">
        <f t="shared" si="42"/>
        <v>1.0020000000000007</v>
      </c>
      <c r="D186" s="9">
        <f t="shared" si="53"/>
        <v>35.700803705379037</v>
      </c>
      <c r="E186" s="9">
        <f t="shared" si="53"/>
        <v>18.584910427222905</v>
      </c>
      <c r="F186" s="9">
        <f t="shared" si="44"/>
        <v>20.246764558012902</v>
      </c>
      <c r="G186" s="10">
        <f t="shared" si="54"/>
        <v>8.6666666666666607</v>
      </c>
      <c r="H186" s="5">
        <f t="shared" si="54"/>
        <v>7.5</v>
      </c>
      <c r="I186">
        <f t="shared" si="46"/>
        <v>33.64411039710749</v>
      </c>
      <c r="J186">
        <f t="shared" si="47"/>
        <v>33.633889599524345</v>
      </c>
      <c r="K186">
        <f t="shared" si="47"/>
        <v>0.82923749298044291</v>
      </c>
      <c r="L186">
        <f t="shared" si="48"/>
        <v>-4.4452280152555526</v>
      </c>
      <c r="M186">
        <f t="shared" si="49"/>
        <v>-32.283596296443484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27.790587845524307</v>
      </c>
      <c r="C187" s="9">
        <f t="shared" si="42"/>
        <v>1.0080000000000007</v>
      </c>
      <c r="D187" s="9">
        <f t="shared" si="53"/>
        <v>35.899166284822627</v>
      </c>
      <c r="E187" s="9">
        <f t="shared" si="53"/>
        <v>18.58924103243795</v>
      </c>
      <c r="F187" s="9">
        <f t="shared" si="44"/>
        <v>20.278855145064885</v>
      </c>
      <c r="G187" s="10">
        <f t="shared" si="54"/>
        <v>8.6666666666666607</v>
      </c>
      <c r="H187" s="5">
        <f t="shared" si="54"/>
        <v>7.5</v>
      </c>
      <c r="I187">
        <f t="shared" si="46"/>
        <v>33.61373254491609</v>
      </c>
      <c r="J187">
        <f t="shared" si="47"/>
        <v>33.60766275423434</v>
      </c>
      <c r="K187">
        <f t="shared" si="47"/>
        <v>0.63876427483142639</v>
      </c>
      <c r="L187">
        <f t="shared" si="48"/>
        <v>-4.4377511964549434</v>
      </c>
      <c r="M187">
        <f t="shared" si="49"/>
        <v>-32.258346148841568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27.988795816714713</v>
      </c>
      <c r="C188" s="9">
        <f t="shared" si="42"/>
        <v>1.0140000000000007</v>
      </c>
      <c r="D188" s="9">
        <f t="shared" si="53"/>
        <v>36.097374256013033</v>
      </c>
      <c r="E188" s="9">
        <f t="shared" si="53"/>
        <v>18.592448285144734</v>
      </c>
      <c r="F188" s="9">
        <f t="shared" si="44"/>
        <v>20.310108305006192</v>
      </c>
      <c r="G188" s="10">
        <f t="shared" si="54"/>
        <v>8.6666666666666607</v>
      </c>
      <c r="H188" s="5">
        <f t="shared" si="54"/>
        <v>7.5</v>
      </c>
      <c r="I188">
        <f t="shared" si="46"/>
        <v>33.584474075717672</v>
      </c>
      <c r="J188">
        <f t="shared" si="47"/>
        <v>33.581480022175256</v>
      </c>
      <c r="K188">
        <f t="shared" si="47"/>
        <v>0.44844003255326115</v>
      </c>
      <c r="L188">
        <f t="shared" si="48"/>
        <v>-4.4304341248920451</v>
      </c>
      <c r="M188">
        <f t="shared" si="49"/>
        <v>-32.233163086971736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28.186849437139607</v>
      </c>
      <c r="C189" s="9">
        <f t="shared" si="42"/>
        <v>1.0200000000000007</v>
      </c>
      <c r="D189" s="9">
        <f t="shared" si="53"/>
        <v>36.295427876437927</v>
      </c>
      <c r="E189" s="9">
        <f t="shared" si="53"/>
        <v>18.594533063133269</v>
      </c>
      <c r="F189" s="9">
        <f t="shared" si="44"/>
        <v>20.340525977239579</v>
      </c>
      <c r="G189" s="10">
        <f t="shared" si="54"/>
        <v>8.6666666666666607</v>
      </c>
      <c r="H189" s="5">
        <f t="shared" si="54"/>
        <v>7.5</v>
      </c>
      <c r="I189">
        <f t="shared" si="46"/>
        <v>33.55633433388941</v>
      </c>
      <c r="J189">
        <f t="shared" si="47"/>
        <v>33.555340460838394</v>
      </c>
      <c r="K189">
        <f t="shared" si="47"/>
        <v>0.25826437034012795</v>
      </c>
      <c r="L189">
        <f t="shared" si="48"/>
        <v>-4.4232762292920809</v>
      </c>
      <c r="M189">
        <f t="shared" si="49"/>
        <v>-32.208044495883804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28.384748958735784</v>
      </c>
      <c r="C190" s="9">
        <f t="shared" si="42"/>
        <v>1.0260000000000007</v>
      </c>
      <c r="D190" s="9">
        <f t="shared" si="53"/>
        <v>36.493327398034104</v>
      </c>
      <c r="E190" s="9">
        <f t="shared" si="53"/>
        <v>18.595496241903824</v>
      </c>
      <c r="F190" s="9">
        <f t="shared" si="44"/>
        <v>20.370110094653658</v>
      </c>
      <c r="G190" s="10">
        <f t="shared" si="54"/>
        <v>8.6666666666666607</v>
      </c>
      <c r="H190" s="5">
        <f t="shared" si="54"/>
        <v>7.5</v>
      </c>
      <c r="I190">
        <f t="shared" si="46"/>
        <v>33.529312567051491</v>
      </c>
      <c r="J190">
        <f t="shared" si="47"/>
        <v>33.529243131085572</v>
      </c>
      <c r="K190">
        <f t="shared" si="47"/>
        <v>6.8236907814413494E-2</v>
      </c>
      <c r="L190">
        <f t="shared" si="48"/>
        <v>-4.4162769279128664</v>
      </c>
      <c r="M190">
        <f t="shared" si="49"/>
        <v>-32.182987768689998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28.582494627909256</v>
      </c>
      <c r="C191" s="9">
        <f t="shared" si="42"/>
        <v>1.0320000000000007</v>
      </c>
      <c r="D191" s="9">
        <f t="shared" si="53"/>
        <v>36.691073067207576</v>
      </c>
      <c r="E191" s="9">
        <f t="shared" si="53"/>
        <v>18.595338694757814</v>
      </c>
      <c r="F191" s="9">
        <f t="shared" si="44"/>
        <v>20.398862583747437</v>
      </c>
      <c r="G191" s="10">
        <f t="shared" si="54"/>
        <v>8.6666666666666607</v>
      </c>
      <c r="H191" s="5">
        <f t="shared" si="54"/>
        <v>7.5</v>
      </c>
      <c r="I191">
        <f t="shared" si="46"/>
        <v>33.503407925493967</v>
      </c>
      <c r="J191">
        <f t="shared" si="47"/>
        <v>33.503187097210883</v>
      </c>
      <c r="K191">
        <f t="shared" si="47"/>
        <v>-0.12164272002085749</v>
      </c>
      <c r="L191">
        <f t="shared" si="48"/>
        <v>-4.4094356284828065</v>
      </c>
      <c r="M191">
        <f t="shared" si="49"/>
        <v>-32.157990306890824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28.780086685555688</v>
      </c>
      <c r="C192" s="9">
        <f t="shared" si="42"/>
        <v>1.0380000000000007</v>
      </c>
      <c r="D192" s="9">
        <f t="shared" si="53"/>
        <v>36.888665124854008</v>
      </c>
      <c r="E192" s="9">
        <f t="shared" si="53"/>
        <v>18.594061292888398</v>
      </c>
      <c r="F192" s="9">
        <f t="shared" si="44"/>
        <v>20.42678536475411</v>
      </c>
      <c r="G192" s="10">
        <f t="shared" si="54"/>
        <v>8.6666666666666607</v>
      </c>
      <c r="H192" s="5">
        <f t="shared" si="54"/>
        <v>7.5</v>
      </c>
      <c r="I192">
        <f t="shared" si="46"/>
        <v>33.478619461652514</v>
      </c>
      <c r="J192">
        <f t="shared" si="47"/>
        <v>33.477171427002837</v>
      </c>
      <c r="K192">
        <f t="shared" si="47"/>
        <v>-0.31137486283151339</v>
      </c>
      <c r="L192">
        <f t="shared" si="48"/>
        <v>-4.4027517281457156</v>
      </c>
      <c r="M192">
        <f t="shared" si="49"/>
        <v>-32.133049520703331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28.977525367081178</v>
      </c>
      <c r="C193" s="9">
        <f t="shared" si="42"/>
        <v>1.0440000000000007</v>
      </c>
      <c r="D193" s="9">
        <f t="shared" si="53"/>
        <v>37.086103806379498</v>
      </c>
      <c r="E193" s="9">
        <f t="shared" si="53"/>
        <v>18.591664905470783</v>
      </c>
      <c r="F193" s="9">
        <f t="shared" si="44"/>
        <v>20.45388035176418</v>
      </c>
      <c r="G193" s="10">
        <f t="shared" si="54"/>
        <v>8.6666666666666607</v>
      </c>
      <c r="H193" s="5">
        <f t="shared" si="54"/>
        <v>7.5</v>
      </c>
      <c r="I193">
        <f t="shared" si="46"/>
        <v>33.454946129633534</v>
      </c>
      <c r="J193">
        <f t="shared" si="47"/>
        <v>33.451195191806775</v>
      </c>
      <c r="K193">
        <f t="shared" si="47"/>
        <v>-0.50095985500366302</v>
      </c>
      <c r="L193">
        <f t="shared" si="48"/>
        <v>-4.3962246134125156</v>
      </c>
      <c r="M193">
        <f t="shared" si="49"/>
        <v>-32.108162829391574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29.174810902423438</v>
      </c>
      <c r="C194" s="9">
        <f t="shared" si="42"/>
        <v>1.0500000000000007</v>
      </c>
      <c r="D194" s="9">
        <f t="shared" si="53"/>
        <v>37.283389341721758</v>
      </c>
      <c r="E194" s="9">
        <f t="shared" si="53"/>
        <v>18.588150399752216</v>
      </c>
      <c r="F194" s="9">
        <f t="shared" si="44"/>
        <v>20.480149452847808</v>
      </c>
      <c r="G194" s="10">
        <f t="shared" si="54"/>
        <v>8.6666666666666607</v>
      </c>
      <c r="H194" s="5">
        <f t="shared" si="54"/>
        <v>7.5</v>
      </c>
      <c r="I194">
        <f t="shared" si="46"/>
        <v>33.432386784789252</v>
      </c>
      <c r="J194">
        <f t="shared" si="47"/>
        <v>33.425257466587638</v>
      </c>
      <c r="K194">
        <f t="shared" si="47"/>
        <v>-0.69039801569707326</v>
      </c>
      <c r="L194">
        <f t="shared" si="48"/>
        <v>-4.3898536601198552</v>
      </c>
      <c r="M194">
        <f t="shared" si="49"/>
        <v>-32.083327661599107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29.371943516073351</v>
      </c>
      <c r="C195" s="9">
        <f t="shared" si="42"/>
        <v>1.0560000000000007</v>
      </c>
      <c r="D195" s="9">
        <f t="shared" si="53"/>
        <v>37.480521955371671</v>
      </c>
      <c r="E195" s="9">
        <f t="shared" si="53"/>
        <v>18.583518641141652</v>
      </c>
      <c r="F195" s="9">
        <f t="shared" si="44"/>
        <v>20.505594570176395</v>
      </c>
      <c r="G195" s="10">
        <f t="shared" si="54"/>
        <v>8.6666666666666607</v>
      </c>
      <c r="H195" s="5">
        <f t="shared" si="54"/>
        <v>7.5</v>
      </c>
      <c r="I195">
        <f t="shared" si="46"/>
        <v>33.410940183343165</v>
      </c>
      <c r="J195">
        <f t="shared" si="47"/>
        <v>33.399357329992931</v>
      </c>
      <c r="K195">
        <f t="shared" si="47"/>
        <v>-0.87968964890050794</v>
      </c>
      <c r="L195">
        <f t="shared" si="48"/>
        <v>-4.3836382333956916</v>
      </c>
      <c r="M195">
        <f t="shared" si="49"/>
        <v>-32.058541455683049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29.568923427096856</v>
      </c>
      <c r="C196" s="9">
        <f t="shared" si="42"/>
        <v>1.0620000000000007</v>
      </c>
      <c r="D196" s="9">
        <f t="shared" si="53"/>
        <v>37.677501866395176</v>
      </c>
      <c r="E196" s="9">
        <f t="shared" si="53"/>
        <v>18.577770493299102</v>
      </c>
      <c r="F196" s="9">
        <f t="shared" si="44"/>
        <v>20.530217600143491</v>
      </c>
      <c r="G196" s="10">
        <f t="shared" si="54"/>
        <v>8.6666666666666607</v>
      </c>
      <c r="H196" s="5">
        <f t="shared" si="54"/>
        <v>7.5</v>
      </c>
      <c r="I196">
        <f t="shared" si="46"/>
        <v>33.390604982066378</v>
      </c>
      <c r="J196">
        <f t="shared" si="47"/>
        <v>33.373493864415899</v>
      </c>
      <c r="K196">
        <f t="shared" si="47"/>
        <v>-1.0688350434890379</v>
      </c>
      <c r="L196">
        <f t="shared" si="48"/>
        <v>-4.3775776876318488</v>
      </c>
      <c r="M196">
        <f t="shared" si="49"/>
        <v>-32.033801660049576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29.765750849157257</v>
      </c>
      <c r="C197" s="9">
        <f t="shared" si="42"/>
        <v>1.0680000000000007</v>
      </c>
      <c r="D197" s="9">
        <f t="shared" ref="D197:E212" si="55">D196+$C$7*(J196+J197)/2</f>
        <v>37.874329288455577</v>
      </c>
      <c r="E197" s="9">
        <f t="shared" si="55"/>
        <v>18.570906818224625</v>
      </c>
      <c r="F197" s="9">
        <f t="shared" si="44"/>
        <v>20.55402043348483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33.371379738005054</v>
      </c>
      <c r="J197">
        <f t="shared" si="47"/>
        <v>33.347666156058871</v>
      </c>
      <c r="K197">
        <f t="shared" si="47"/>
        <v>-1.2578344732833304</v>
      </c>
      <c r="L197">
        <f t="shared" si="48"/>
        <v>-4.3716713664636009</v>
      </c>
      <c r="M197">
        <f t="shared" si="49"/>
        <v>-32.0091057334906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29.962425990537874</v>
      </c>
      <c r="C198" s="9">
        <f t="shared" si="42"/>
        <v>1.0740000000000007</v>
      </c>
      <c r="D198" s="9">
        <f t="shared" si="55"/>
        <v>38.071004429836194</v>
      </c>
      <c r="E198" s="9">
        <f t="shared" si="55"/>
        <v>18.562928476346961</v>
      </c>
      <c r="F198" s="9">
        <f t="shared" si="44"/>
        <v>20.577004955397751</v>
      </c>
      <c r="G198" s="10">
        <f t="shared" si="56"/>
        <v>8.6666666666666607</v>
      </c>
      <c r="H198" s="5">
        <f t="shared" si="56"/>
        <v>7.5</v>
      </c>
      <c r="I198">
        <f t="shared" si="46"/>
        <v>33.353262908259467</v>
      </c>
      <c r="J198">
        <f t="shared" si="47"/>
        <v>33.321873294996735</v>
      </c>
      <c r="K198">
        <f t="shared" si="47"/>
        <v>-1.4466881971109249</v>
      </c>
      <c r="L198">
        <f t="shared" si="48"/>
        <v>-4.3659186027562793</v>
      </c>
      <c r="M198">
        <f t="shared" si="49"/>
        <v>-31.984451145521195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30.15894905416507</v>
      </c>
      <c r="C199" s="9">
        <f t="shared" si="42"/>
        <v>1.0800000000000007</v>
      </c>
      <c r="D199" s="9">
        <f t="shared" si="55"/>
        <v>38.26752749346339</v>
      </c>
      <c r="E199" s="9">
        <f t="shared" si="55"/>
        <v>18.553836326611819</v>
      </c>
      <c r="F199" s="9">
        <f t="shared" si="44"/>
        <v>20.599173045659679</v>
      </c>
      <c r="G199" s="10">
        <f t="shared" si="56"/>
        <v>8.6666666666666607</v>
      </c>
      <c r="H199" s="5">
        <f t="shared" si="56"/>
        <v>7.5</v>
      </c>
      <c r="I199">
        <f t="shared" si="46"/>
        <v>33.336252849814692</v>
      </c>
      <c r="J199">
        <f t="shared" si="47"/>
        <v>33.296114375240471</v>
      </c>
      <c r="K199">
        <f t="shared" si="47"/>
        <v>-1.6353964588695</v>
      </c>
      <c r="L199">
        <f t="shared" si="48"/>
        <v>-4.3603187185988981</v>
      </c>
      <c r="M199">
        <f t="shared" si="49"/>
        <v>-31.95983537671766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30.355320237631695</v>
      </c>
      <c r="C200" s="9">
        <f t="shared" si="42"/>
        <v>1.0860000000000007</v>
      </c>
      <c r="D200" s="9">
        <f t="shared" si="55"/>
        <v>38.463898676930015</v>
      </c>
      <c r="E200" s="9">
        <f t="shared" si="55"/>
        <v>18.543631226569758</v>
      </c>
      <c r="F200" s="9">
        <f t="shared" si="44"/>
        <v>20.620526578745945</v>
      </c>
      <c r="G200" s="10">
        <f t="shared" si="56"/>
        <v>8.6666666666666607</v>
      </c>
      <c r="H200" s="5">
        <f t="shared" si="56"/>
        <v>7.5</v>
      </c>
      <c r="I200">
        <f t="shared" si="46"/>
        <v>33.32034781942329</v>
      </c>
      <c r="J200">
        <f t="shared" si="47"/>
        <v>33.270388494800734</v>
      </c>
      <c r="K200">
        <f t="shared" si="47"/>
        <v>-1.8239594875921341</v>
      </c>
      <c r="L200">
        <f t="shared" si="48"/>
        <v>-4.3548710253048339</v>
      </c>
      <c r="M200">
        <f t="shared" si="49"/>
        <v>-31.935255919055884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30.551539733220821</v>
      </c>
      <c r="C201" s="9">
        <f t="shared" si="42"/>
        <v>1.0920000000000007</v>
      </c>
      <c r="D201" s="9">
        <f t="shared" si="55"/>
        <v>38.660118172519141</v>
      </c>
      <c r="E201" s="9">
        <f t="shared" si="55"/>
        <v>18.532314032463692</v>
      </c>
      <c r="F201" s="9">
        <f t="shared" si="44"/>
        <v>20.641067423946769</v>
      </c>
      <c r="G201" s="10">
        <f t="shared" si="56"/>
        <v>8.6666666666666607</v>
      </c>
      <c r="H201" s="5">
        <f t="shared" si="56"/>
        <v>7.5</v>
      </c>
      <c r="I201">
        <f t="shared" si="46"/>
        <v>33.305545973540056</v>
      </c>
      <c r="J201">
        <f t="shared" si="47"/>
        <v>33.244694755751439</v>
      </c>
      <c r="K201">
        <f t="shared" si="47"/>
        <v>-2.0123774975145636</v>
      </c>
      <c r="L201">
        <f t="shared" si="48"/>
        <v>-4.3495748234195135</v>
      </c>
      <c r="M201">
        <f t="shared" si="49"/>
        <v>-31.910710276249684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30.747607727929953</v>
      </c>
      <c r="C202" s="9">
        <f t="shared" si="42"/>
        <v>1.0980000000000008</v>
      </c>
      <c r="D202" s="9">
        <f t="shared" si="55"/>
        <v>38.856186167228273</v>
      </c>
      <c r="E202" s="9">
        <f t="shared" si="55"/>
        <v>18.519885599315998</v>
      </c>
      <c r="F202" s="9">
        <f t="shared" si="44"/>
        <v>20.660797445483407</v>
      </c>
      <c r="G202" s="10">
        <f t="shared" si="56"/>
        <v>8.6666666666666607</v>
      </c>
      <c r="H202" s="5">
        <f t="shared" si="56"/>
        <v>7.5</v>
      </c>
      <c r="I202">
        <f t="shared" si="46"/>
        <v>33.291845368308849</v>
      </c>
      <c r="J202">
        <f t="shared" si="47"/>
        <v>33.219032264293261</v>
      </c>
      <c r="K202">
        <f t="shared" si="47"/>
        <v>-2.200650688144437</v>
      </c>
      <c r="L202">
        <f t="shared" si="48"/>
        <v>-4.3444294027351145</v>
      </c>
      <c r="M202">
        <f t="shared" si="49"/>
        <v>-31.88619596408892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30.94352440349553</v>
      </c>
      <c r="C203" s="9">
        <f t="shared" si="42"/>
        <v>1.1040000000000008</v>
      </c>
      <c r="D203" s="9">
        <f t="shared" si="55"/>
        <v>39.05210284279385</v>
      </c>
      <c r="E203" s="9">
        <f t="shared" si="55"/>
        <v>18.506346781015193</v>
      </c>
      <c r="F203" s="9">
        <f t="shared" si="44"/>
        <v>20.679718502623576</v>
      </c>
      <c r="G203" s="10">
        <f t="shared" si="56"/>
        <v>8.6666666666666607</v>
      </c>
      <c r="H203" s="5">
        <f t="shared" si="56"/>
        <v>7.5</v>
      </c>
      <c r="I203">
        <f t="shared" si="46"/>
        <v>33.279243959601672</v>
      </c>
      <c r="J203">
        <f t="shared" si="47"/>
        <v>33.193400130817125</v>
      </c>
      <c r="K203">
        <f t="shared" si="47"/>
        <v>-2.3887792443325617</v>
      </c>
      <c r="L203">
        <f t="shared" si="48"/>
        <v>-4.3394340423122566</v>
      </c>
      <c r="M203">
        <f t="shared" si="49"/>
        <v>-31.861710510777055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31.139289936417846</v>
      </c>
      <c r="C204" s="9">
        <f t="shared" si="42"/>
        <v>1.1100000000000008</v>
      </c>
      <c r="D204" s="9">
        <f t="shared" si="55"/>
        <v>39.247868375716166</v>
      </c>
      <c r="E204" s="9">
        <f t="shared" si="55"/>
        <v>18.491698430402192</v>
      </c>
      <c r="F204" s="9">
        <f t="shared" si="44"/>
        <v>20.697832449795975</v>
      </c>
      <c r="G204" s="10">
        <f t="shared" si="56"/>
        <v>8.6666666666666607</v>
      </c>
      <c r="H204" s="5">
        <f t="shared" si="56"/>
        <v>7.5</v>
      </c>
      <c r="I204">
        <f t="shared" si="46"/>
        <v>33.267739603109781</v>
      </c>
      <c r="J204">
        <f t="shared" si="47"/>
        <v>33.167797469967482</v>
      </c>
      <c r="K204">
        <f t="shared" si="47"/>
        <v>-2.5767633363461462</v>
      </c>
      <c r="L204">
        <f t="shared" si="48"/>
        <v>-4.3345880105086483</v>
      </c>
      <c r="M204">
        <f t="shared" si="49"/>
        <v>-31.837251457267921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31.334904497986329</v>
      </c>
      <c r="C205" s="9">
        <f t="shared" si="42"/>
        <v>1.1160000000000008</v>
      </c>
      <c r="D205" s="9">
        <f t="shared" si="55"/>
        <v>39.443482937284649</v>
      </c>
      <c r="E205" s="9">
        <f t="shared" si="55"/>
        <v>18.475941399356135</v>
      </c>
      <c r="F205" s="9">
        <f t="shared" si="44"/>
        <v>20.715141136704016</v>
      </c>
      <c r="G205" s="10">
        <f t="shared" si="56"/>
        <v>8.6666666666666607</v>
      </c>
      <c r="H205" s="5">
        <f t="shared" si="56"/>
        <v>7.5</v>
      </c>
      <c r="I205">
        <f t="shared" si="46"/>
        <v>33.25733005448685</v>
      </c>
      <c r="J205">
        <f t="shared" si="47"/>
        <v>33.142223400705483</v>
      </c>
      <c r="K205">
        <f t="shared" si="47"/>
        <v>-2.7646031199440269</v>
      </c>
      <c r="L205">
        <f t="shared" si="48"/>
        <v>-4.3298905650146402</v>
      </c>
      <c r="M205">
        <f t="shared" si="49"/>
        <v>-31.812816357601378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31.530368254305209</v>
      </c>
      <c r="C206" s="9">
        <f t="shared" si="42"/>
        <v>1.1220000000000008</v>
      </c>
      <c r="D206" s="9">
        <f t="shared" si="55"/>
        <v>39.638946693603529</v>
      </c>
      <c r="E206" s="9">
        <f t="shared" si="55"/>
        <v>18.45907653887976</v>
      </c>
      <c r="F206" s="9">
        <f t="shared" si="44"/>
        <v>20.731646408438746</v>
      </c>
      <c r="G206" s="10">
        <f t="shared" si="56"/>
        <v>8.6666666666666607</v>
      </c>
      <c r="H206" s="5">
        <f t="shared" si="56"/>
        <v>7.5</v>
      </c>
      <c r="I206">
        <f t="shared" si="46"/>
        <v>33.248012969543943</v>
      </c>
      <c r="J206">
        <f t="shared" si="47"/>
        <v>33.116677046371898</v>
      </c>
      <c r="K206">
        <f t="shared" si="47"/>
        <v>-2.9522987364538751</v>
      </c>
      <c r="L206">
        <f t="shared" si="48"/>
        <v>-4.3253409528956599</v>
      </c>
      <c r="M206">
        <f t="shared" si="49"/>
        <v>-31.788402779237629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31.72568136631952</v>
      </c>
      <c r="C207" s="9">
        <f t="shared" si="42"/>
        <v>1.1280000000000008</v>
      </c>
      <c r="D207" s="9">
        <f t="shared" si="55"/>
        <v>39.83425980561784</v>
      </c>
      <c r="E207" s="9">
        <f t="shared" si="55"/>
        <v>18.441104699184308</v>
      </c>
      <c r="F207" s="9">
        <f t="shared" si="44"/>
        <v>20.747350105590883</v>
      </c>
      <c r="G207" s="10">
        <f t="shared" si="56"/>
        <v>8.6666666666666607</v>
      </c>
      <c r="H207" s="5">
        <f t="shared" si="56"/>
        <v>7.5</v>
      </c>
      <c r="I207">
        <f t="shared" si="46"/>
        <v>33.239785904496166</v>
      </c>
      <c r="J207">
        <f t="shared" si="47"/>
        <v>33.091157534749811</v>
      </c>
      <c r="K207">
        <f t="shared" si="47"/>
        <v>-3.1398503128513773</v>
      </c>
      <c r="L207">
        <f t="shared" si="48"/>
        <v>-4.3209384106414577</v>
      </c>
      <c r="M207">
        <f t="shared" si="49"/>
        <v>-31.7640083033899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31.920843989841508</v>
      </c>
      <c r="C208" s="9">
        <f t="shared" si="42"/>
        <v>1.1340000000000008</v>
      </c>
      <c r="D208" s="9">
        <f t="shared" si="55"/>
        <v>40.029422429139828</v>
      </c>
      <c r="E208" s="9">
        <f t="shared" si="55"/>
        <v>18.422026729773965</v>
      </c>
      <c r="F208" s="9">
        <f t="shared" si="44"/>
        <v>20.762254064362018</v>
      </c>
      <c r="G208" s="10">
        <f t="shared" si="56"/>
        <v>8.6666666666666607</v>
      </c>
      <c r="H208" s="5">
        <f t="shared" si="56"/>
        <v>7.5</v>
      </c>
      <c r="I208">
        <f t="shared" si="46"/>
        <v>33.23264631626062</v>
      </c>
      <c r="J208">
        <f t="shared" si="47"/>
        <v>33.065663998127029</v>
      </c>
      <c r="K208">
        <f t="shared" si="47"/>
        <v>-3.3272579618413776</v>
      </c>
      <c r="L208">
        <f t="shared" si="48"/>
        <v>-4.3166821642221134</v>
      </c>
      <c r="M208">
        <f t="shared" si="49"/>
        <v>-31.739630525355235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32.115856275577386</v>
      </c>
      <c r="C209" s="9">
        <f t="shared" si="42"/>
        <v>1.1400000000000008</v>
      </c>
      <c r="D209" s="9">
        <f t="shared" si="55"/>
        <v>40.224434714875706</v>
      </c>
      <c r="E209" s="9">
        <f t="shared" si="55"/>
        <v>18.401843479529806</v>
      </c>
      <c r="F209" s="9">
        <f t="shared" si="44"/>
        <v>20.77636011667499</v>
      </c>
      <c r="G209" s="10">
        <f t="shared" si="56"/>
        <v>8.6666666666666607</v>
      </c>
      <c r="H209" s="5">
        <f t="shared" si="56"/>
        <v>7.5</v>
      </c>
      <c r="I209">
        <f t="shared" si="46"/>
        <v>33.226591562805396</v>
      </c>
      <c r="J209">
        <f t="shared" si="47"/>
        <v>33.040195573358119</v>
      </c>
      <c r="K209">
        <f t="shared" si="47"/>
        <v>-3.5145217819409735</v>
      </c>
      <c r="L209">
        <f t="shared" si="48"/>
        <v>-4.312571429150732</v>
      </c>
      <c r="M209">
        <f t="shared" si="49"/>
        <v>-31.7152670548431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32.310718369154472</v>
      </c>
      <c r="C210" s="9">
        <f t="shared" si="42"/>
        <v>1.1460000000000008</v>
      </c>
      <c r="D210" s="9">
        <f t="shared" si="55"/>
        <v>40.419296808452792</v>
      </c>
      <c r="E210" s="9">
        <f t="shared" si="55"/>
        <v>18.380555796793264</v>
      </c>
      <c r="F210" s="9">
        <f t="shared" si="44"/>
        <v>20.789670090283323</v>
      </c>
      <c r="G210" s="10">
        <f t="shared" si="56"/>
        <v>8.6666666666666607</v>
      </c>
      <c r="H210" s="5">
        <f t="shared" si="56"/>
        <v>7.5</v>
      </c>
      <c r="I210">
        <f t="shared" si="46"/>
        <v>33.221618903549192</v>
      </c>
      <c r="J210">
        <f t="shared" si="47"/>
        <v>33.014751401926127</v>
      </c>
      <c r="K210">
        <f t="shared" si="47"/>
        <v>-3.7016418575645478</v>
      </c>
      <c r="L210">
        <f t="shared" si="48"/>
        <v>-4.3086054105527447</v>
      </c>
      <c r="M210">
        <f t="shared" si="49"/>
        <v>-31.69091551630158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32.505430411148666</v>
      </c>
      <c r="C211" s="9">
        <f t="shared" si="42"/>
        <v>1.1520000000000008</v>
      </c>
      <c r="D211" s="9">
        <f t="shared" si="55"/>
        <v>40.614008850446986</v>
      </c>
      <c r="E211" s="9">
        <f t="shared" si="55"/>
        <v>18.35816452944907</v>
      </c>
      <c r="F211" s="9">
        <f t="shared" si="44"/>
        <v>20.802185808879862</v>
      </c>
      <c r="G211" s="10">
        <f t="shared" si="56"/>
        <v>8.6666666666666607</v>
      </c>
      <c r="H211" s="5">
        <f t="shared" si="56"/>
        <v>7.5</v>
      </c>
      <c r="I211">
        <f t="shared" si="46"/>
        <v>33.217725499811095</v>
      </c>
      <c r="J211">
        <f t="shared" si="47"/>
        <v>32.989330630003863</v>
      </c>
      <c r="K211">
        <f t="shared" si="47"/>
        <v>-3.8886182591107272</v>
      </c>
      <c r="L211">
        <f t="shared" si="48"/>
        <v>-4.304783303241754</v>
      </c>
      <c r="M211">
        <f t="shared" si="49"/>
        <v>-31.666573549240912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32.699992537112294</v>
      </c>
      <c r="C212" s="9">
        <f t="shared" si="42"/>
        <v>1.1580000000000008</v>
      </c>
      <c r="D212" s="9">
        <f t="shared" si="55"/>
        <v>40.808570976410614</v>
      </c>
      <c r="E212" s="9">
        <f t="shared" si="55"/>
        <v>18.334670525007692</v>
      </c>
      <c r="F212" s="9">
        <f t="shared" si="44"/>
        <v>20.813909092204483</v>
      </c>
      <c r="G212" s="10">
        <f t="shared" si="56"/>
        <v>8.6666666666666607</v>
      </c>
      <c r="H212" s="5">
        <f t="shared" si="56"/>
        <v>7.5</v>
      </c>
      <c r="I212">
        <f t="shared" si="46"/>
        <v>33.21490841531007</v>
      </c>
      <c r="J212">
        <f t="shared" si="47"/>
        <v>32.963932408514736</v>
      </c>
      <c r="K212">
        <f t="shared" si="47"/>
        <v>-4.0754510430512489</v>
      </c>
      <c r="L212">
        <f t="shared" si="48"/>
        <v>-4.3011042918018134</v>
      </c>
      <c r="M212">
        <f t="shared" si="49"/>
        <v>-31.64223880855404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32.894404877602334</v>
      </c>
      <c r="C213" s="9">
        <f t="shared" ref="C213:C276" si="61">C212+_dt</f>
        <v>1.1640000000000008</v>
      </c>
      <c r="D213" s="9">
        <f t="shared" ref="D213:E228" si="62">D212+$C$7*(J212+J213)/2</f>
        <v>41.002983316900654</v>
      </c>
      <c r="E213" s="9">
        <f t="shared" si="62"/>
        <v>18.310074630687225</v>
      </c>
      <c r="F213" s="9">
        <f t="shared" ref="F213:F276" si="63">$O$1*D213^2+$O$2*D213+$O$3</f>
        <v>20.824841756150917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33.213164616713506</v>
      </c>
      <c r="J213">
        <f t="shared" ref="J213:K276" si="66">J212+L212*$C$7</f>
        <v>32.938555893193104</v>
      </c>
      <c r="K213">
        <f t="shared" si="66"/>
        <v>-4.2621402520217178</v>
      </c>
      <c r="L213">
        <f t="shared" ref="L213:L276" si="67">-$C$15*I213*J213</f>
        <v>-4.2975675506760549</v>
      </c>
      <c r="M213">
        <f t="shared" ref="M213:M276" si="68">-$C$6-$C$15*I213*K213</f>
        <v>-31.617908964834001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33.088667558208954</v>
      </c>
      <c r="C214" s="9">
        <f t="shared" si="61"/>
        <v>1.1700000000000008</v>
      </c>
      <c r="D214" s="9">
        <f t="shared" si="62"/>
        <v>41.197245997507274</v>
      </c>
      <c r="E214" s="9">
        <f t="shared" si="62"/>
        <v>18.284377693494765</v>
      </c>
      <c r="F214" s="9">
        <f t="shared" si="63"/>
        <v>20.834985612872696</v>
      </c>
      <c r="G214" s="10">
        <f t="shared" si="64"/>
        <v>8.6666666666666607</v>
      </c>
      <c r="H214" s="5">
        <f t="shared" si="64"/>
        <v>7.5</v>
      </c>
      <c r="I214">
        <f t="shared" si="65"/>
        <v>33.212490974234349</v>
      </c>
      <c r="J214">
        <f t="shared" si="66"/>
        <v>32.913200244644116</v>
      </c>
      <c r="K214">
        <f t="shared" si="66"/>
        <v>-4.4486859149142379</v>
      </c>
      <c r="L214">
        <f t="shared" si="67"/>
        <v>-4.2941722442615671</v>
      </c>
      <c r="M214">
        <f t="shared" si="68"/>
        <v>-31.5935817046879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33.282780699584443</v>
      </c>
      <c r="C215" s="9">
        <f t="shared" si="61"/>
        <v>1.1760000000000008</v>
      </c>
      <c r="D215" s="9">
        <f t="shared" si="62"/>
        <v>41.391359138882763</v>
      </c>
      <c r="E215" s="9">
        <f t="shared" si="62"/>
        <v>18.257580560307201</v>
      </c>
      <c r="F215" s="9">
        <f t="shared" si="63"/>
        <v>20.844342470888154</v>
      </c>
      <c r="G215" s="10">
        <f t="shared" si="64"/>
        <v>8.6666666666666607</v>
      </c>
      <c r="H215" s="5">
        <f t="shared" si="64"/>
        <v>7.5</v>
      </c>
      <c r="I215">
        <f t="shared" si="65"/>
        <v>33.212884262276006</v>
      </c>
      <c r="J215">
        <f t="shared" si="66"/>
        <v>32.887864628402973</v>
      </c>
      <c r="K215">
        <f t="shared" si="66"/>
        <v>-4.6350880469718962</v>
      </c>
      <c r="L215">
        <f t="shared" si="67"/>
        <v>-4.2909175270103992</v>
      </c>
      <c r="M215">
        <f t="shared" si="68"/>
        <v>-31.56925473104716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33.47674441747246</v>
      </c>
      <c r="C216" s="9">
        <f t="shared" si="61"/>
        <v>1.1820000000000008</v>
      </c>
      <c r="D216" s="9">
        <f t="shared" si="62"/>
        <v>41.58532285677078</v>
      </c>
      <c r="E216" s="9">
        <f t="shared" si="62"/>
        <v>18.229684077951472</v>
      </c>
      <c r="F216" s="9">
        <f t="shared" si="63"/>
        <v>20.852914135184566</v>
      </c>
      <c r="G216" s="10">
        <f t="shared" si="64"/>
        <v>8.6666666666666607</v>
      </c>
      <c r="H216" s="5">
        <f t="shared" si="64"/>
        <v>7.5</v>
      </c>
      <c r="I216">
        <f t="shared" si="65"/>
        <v>33.214341160124455</v>
      </c>
      <c r="J216">
        <f t="shared" si="66"/>
        <v>32.862548214993609</v>
      </c>
      <c r="K216">
        <f t="shared" si="66"/>
        <v>-4.8213466498850748</v>
      </c>
      <c r="L216">
        <f t="shared" si="67"/>
        <v>-4.2878025435366007</v>
      </c>
      <c r="M216">
        <f t="shared" si="68"/>
        <v>-31.544925763473909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33.670558822737654</v>
      </c>
      <c r="C217" s="9">
        <f t="shared" si="61"/>
        <v>1.1880000000000008</v>
      </c>
      <c r="D217" s="9">
        <f t="shared" si="62"/>
        <v>41.779137262035974</v>
      </c>
      <c r="E217" s="9">
        <f t="shared" si="62"/>
        <v>18.200689093284236</v>
      </c>
      <c r="F217" s="9">
        <f t="shared" si="63"/>
        <v>20.860702407321316</v>
      </c>
      <c r="G217" s="10">
        <f t="shared" si="64"/>
        <v>8.6666666666666607</v>
      </c>
      <c r="H217" s="5">
        <f t="shared" si="64"/>
        <v>7.5</v>
      </c>
      <c r="I217">
        <f t="shared" si="65"/>
        <v>33.216858252686684</v>
      </c>
      <c r="J217">
        <f t="shared" si="66"/>
        <v>32.837250179986746</v>
      </c>
      <c r="K217">
        <f t="shared" si="66"/>
        <v>-5.0074617118895706</v>
      </c>
      <c r="L217">
        <f t="shared" si="67"/>
        <v>-4.2848264287291515</v>
      </c>
      <c r="M217">
        <f t="shared" si="68"/>
        <v>-31.520592538463205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33.864224021395586</v>
      </c>
      <c r="C218" s="9">
        <f t="shared" si="61"/>
        <v>1.1940000000000008</v>
      </c>
      <c r="D218" s="9">
        <f t="shared" si="62"/>
        <v>41.972802460693906</v>
      </c>
      <c r="E218" s="9">
        <f t="shared" si="62"/>
        <v>18.170596453270957</v>
      </c>
      <c r="F218" s="9">
        <f t="shared" si="63"/>
        <v>20.867709085532148</v>
      </c>
      <c r="G218" s="10">
        <f t="shared" si="64"/>
        <v>8.6666666666666607</v>
      </c>
      <c r="H218" s="5">
        <f t="shared" si="64"/>
        <v>7.5</v>
      </c>
      <c r="I218">
        <f t="shared" si="65"/>
        <v>33.220432031274683</v>
      </c>
      <c r="J218">
        <f t="shared" si="66"/>
        <v>32.811969704057248</v>
      </c>
      <c r="K218">
        <f t="shared" si="66"/>
        <v>-5.1934332078665033</v>
      </c>
      <c r="L218">
        <f t="shared" si="67"/>
        <v>-4.2819883078706695</v>
      </c>
      <c r="M218">
        <f t="shared" si="68"/>
        <v>-31.496252809740895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34.057740114643025</v>
      </c>
      <c r="C219" s="9">
        <f t="shared" si="61"/>
        <v>1.2000000000000008</v>
      </c>
      <c r="D219" s="9">
        <f t="shared" si="62"/>
        <v>42.166318553941345</v>
      </c>
      <c r="E219" s="9">
        <f t="shared" si="62"/>
        <v>18.139407005064392</v>
      </c>
      <c r="F219" s="9">
        <f t="shared" si="63"/>
        <v>20.873935964826522</v>
      </c>
      <c r="G219" s="10">
        <f t="shared" si="64"/>
        <v>8.6666666666666607</v>
      </c>
      <c r="H219" s="5">
        <f t="shared" si="64"/>
        <v>7.5</v>
      </c>
      <c r="I219">
        <f t="shared" si="65"/>
        <v>33.225058894434198</v>
      </c>
      <c r="J219">
        <f t="shared" si="66"/>
        <v>32.78670597304081</v>
      </c>
      <c r="K219">
        <f t="shared" si="66"/>
        <v>-5.3792610994439745</v>
      </c>
      <c r="L219">
        <f t="shared" si="67"/>
        <v>-4.2792872967617637</v>
      </c>
      <c r="M219">
        <f t="shared" si="68"/>
        <v>-31.471904348556905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34.251107198888569</v>
      </c>
      <c r="C220" s="9">
        <f t="shared" si="61"/>
        <v>1.2060000000000008</v>
      </c>
      <c r="D220" s="9">
        <f t="shared" si="62"/>
        <v>42.359685638186889</v>
      </c>
      <c r="E220" s="9">
        <f t="shared" si="62"/>
        <v>18.107121596082486</v>
      </c>
      <c r="F220" s="9">
        <f t="shared" si="63"/>
        <v>20.879384837089933</v>
      </c>
      <c r="G220" s="10">
        <f t="shared" si="64"/>
        <v>8.6666666666666607</v>
      </c>
      <c r="H220" s="5">
        <f t="shared" si="64"/>
        <v>7.5</v>
      </c>
      <c r="I220">
        <f t="shared" si="65"/>
        <v>33.23073514881726</v>
      </c>
      <c r="J220">
        <f t="shared" si="66"/>
        <v>32.761458177989915</v>
      </c>
      <c r="K220">
        <f t="shared" si="66"/>
        <v>-5.5649453351004601</v>
      </c>
      <c r="L220">
        <f t="shared" si="67"/>
        <v>-4.2767225018508936</v>
      </c>
      <c r="M220">
        <f t="shared" si="68"/>
        <v>-31.447544943973718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34.444325365783563</v>
      </c>
      <c r="C221" s="9">
        <f t="shared" si="61"/>
        <v>1.2120000000000009</v>
      </c>
      <c r="D221" s="9">
        <f t="shared" si="62"/>
        <v>42.552903805081883</v>
      </c>
      <c r="E221" s="9">
        <f t="shared" si="62"/>
        <v>18.073741074085643</v>
      </c>
      <c r="F221" s="9">
        <f t="shared" si="63"/>
        <v>20.884057491183409</v>
      </c>
      <c r="G221" s="10">
        <f t="shared" si="64"/>
        <v>8.6666666666666607</v>
      </c>
      <c r="H221" s="5">
        <f t="shared" si="64"/>
        <v>7.5</v>
      </c>
      <c r="I221">
        <f t="shared" si="65"/>
        <v>33.237457010097572</v>
      </c>
      <c r="J221">
        <f t="shared" si="66"/>
        <v>32.736225515228995</v>
      </c>
      <c r="K221">
        <f t="shared" si="66"/>
        <v>-5.7504858502699054</v>
      </c>
      <c r="L221">
        <f t="shared" si="67"/>
        <v>-4.2742930203695852</v>
      </c>
      <c r="M221">
        <f t="shared" si="68"/>
        <v>-31.423172403149888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34.637394702253395</v>
      </c>
      <c r="C222" s="9">
        <f t="shared" si="61"/>
        <v>1.2180000000000009</v>
      </c>
      <c r="D222" s="9">
        <f t="shared" si="62"/>
        <v>42.745973141551715</v>
      </c>
      <c r="E222" s="9">
        <f t="shared" si="62"/>
        <v>18.039266287253373</v>
      </c>
      <c r="F222" s="9">
        <f t="shared" si="63"/>
        <v>20.887955713041919</v>
      </c>
      <c r="G222" s="10">
        <f t="shared" si="64"/>
        <v>8.6666666666666607</v>
      </c>
      <c r="H222" s="5">
        <f t="shared" si="64"/>
        <v>7.5</v>
      </c>
      <c r="I222">
        <f t="shared" si="65"/>
        <v>33.245220603927834</v>
      </c>
      <c r="J222">
        <f t="shared" si="66"/>
        <v>32.711007186408814</v>
      </c>
      <c r="K222">
        <f t="shared" si="66"/>
        <v>-5.9358825674484894</v>
      </c>
      <c r="L222">
        <f t="shared" si="67"/>
        <v>-4.2719979404728807</v>
      </c>
      <c r="M222">
        <f t="shared" si="68"/>
        <v>-31.398784551618302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34.83031529052905</v>
      </c>
      <c r="C223" s="9">
        <f t="shared" si="61"/>
        <v>1.2240000000000009</v>
      </c>
      <c r="D223" s="9">
        <f t="shared" si="62"/>
        <v>42.93889372982737</v>
      </c>
      <c r="E223" s="9">
        <f t="shared" si="62"/>
        <v>18.003698084260307</v>
      </c>
      <c r="F223" s="9">
        <f t="shared" si="63"/>
        <v>20.891081285771893</v>
      </c>
      <c r="G223" s="10">
        <f t="shared" si="64"/>
        <v>8.6666666666666607</v>
      </c>
      <c r="H223" s="5">
        <f t="shared" si="64"/>
        <v>7.5</v>
      </c>
      <c r="I223">
        <f t="shared" si="65"/>
        <v>33.254021966937863</v>
      </c>
      <c r="J223">
        <f t="shared" si="66"/>
        <v>32.685802398560021</v>
      </c>
      <c r="K223">
        <f t="shared" si="66"/>
        <v>-6.1211353963030373</v>
      </c>
      <c r="L223">
        <f t="shared" si="67"/>
        <v>-4.269836341384833</v>
      </c>
      <c r="M223">
        <f t="shared" si="68"/>
        <v>-31.374379233559118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35.023087208179035</v>
      </c>
      <c r="C224" s="9">
        <f t="shared" si="61"/>
        <v>1.2300000000000009</v>
      </c>
      <c r="D224" s="9">
        <f t="shared" si="62"/>
        <v>43.131665647477355</v>
      </c>
      <c r="E224" s="9">
        <f t="shared" si="62"/>
        <v>17.967037314351558</v>
      </c>
      <c r="F224" s="9">
        <f t="shared" si="63"/>
        <v>20.893435989747779</v>
      </c>
      <c r="G224" s="10">
        <f t="shared" si="64"/>
        <v>8.6666666666666607</v>
      </c>
      <c r="H224" s="5">
        <f t="shared" si="64"/>
        <v>7.5</v>
      </c>
      <c r="I224">
        <f t="shared" si="65"/>
        <v>33.263857047772554</v>
      </c>
      <c r="J224">
        <f t="shared" si="66"/>
        <v>32.660610364145853</v>
      </c>
      <c r="K224">
        <f t="shared" si="66"/>
        <v>-6.3062442337810358</v>
      </c>
      <c r="L224">
        <f t="shared" si="67"/>
        <v>-4.2678072935489251</v>
      </c>
      <c r="M224">
        <f t="shared" si="68"/>
        <v>-31.34995431206708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35.21571052814155</v>
      </c>
      <c r="C225" s="9">
        <f t="shared" si="61"/>
        <v>1.2360000000000009</v>
      </c>
      <c r="D225" s="9">
        <f t="shared" si="62"/>
        <v>43.32428896743987</v>
      </c>
      <c r="E225" s="9">
        <f t="shared" si="62"/>
        <v>17.929284827417447</v>
      </c>
      <c r="F225" s="9">
        <f t="shared" si="63"/>
        <v>20.895021602707551</v>
      </c>
      <c r="G225" s="10">
        <f t="shared" si="64"/>
        <v>8.6666666666666607</v>
      </c>
      <c r="H225" s="5">
        <f t="shared" si="64"/>
        <v>7.5</v>
      </c>
      <c r="I225">
        <f t="shared" si="65"/>
        <v>33.274721708168549</v>
      </c>
      <c r="J225">
        <f t="shared" si="66"/>
        <v>32.635430301113914</v>
      </c>
      <c r="K225">
        <f t="shared" si="66"/>
        <v>-6.4912089642222313</v>
      </c>
      <c r="L225">
        <f t="shared" si="67"/>
        <v>-4.2659098587832345</v>
      </c>
      <c r="M225">
        <f t="shared" si="68"/>
        <v>-31.325507669413124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35.408185318757027</v>
      </c>
      <c r="C226" s="9">
        <f t="shared" si="61"/>
        <v>1.2420000000000009</v>
      </c>
      <c r="D226" s="9">
        <f t="shared" si="62"/>
        <v>43.516763758055347</v>
      </c>
      <c r="E226" s="9">
        <f t="shared" si="62"/>
        <v>17.890441474067551</v>
      </c>
      <c r="F226" s="9">
        <f t="shared" si="63"/>
        <v>20.895839899847321</v>
      </c>
      <c r="G226" s="10">
        <f t="shared" si="64"/>
        <v>8.6666666666666607</v>
      </c>
      <c r="H226" s="5">
        <f t="shared" si="64"/>
        <v>7.5</v>
      </c>
      <c r="I226">
        <f t="shared" si="65"/>
        <v>33.28661172406845</v>
      </c>
      <c r="J226">
        <f t="shared" si="66"/>
        <v>32.610261432947091</v>
      </c>
      <c r="K226">
        <f t="shared" si="66"/>
        <v>-6.6760294594717688</v>
      </c>
      <c r="L226">
        <f t="shared" si="67"/>
        <v>-4.2641430904401858</v>
      </c>
      <c r="M226">
        <f t="shared" si="68"/>
        <v>-31.301037207300027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35.600511643800928</v>
      </c>
      <c r="C227" s="9">
        <f t="shared" si="61"/>
        <v>1.2480000000000009</v>
      </c>
      <c r="D227" s="9">
        <f t="shared" si="62"/>
        <v>43.709090083099248</v>
      </c>
      <c r="E227" s="9">
        <f t="shared" si="62"/>
        <v>17.850508105704073</v>
      </c>
      <c r="F227" s="9">
        <f t="shared" si="63"/>
        <v>20.895892653914895</v>
      </c>
      <c r="G227" s="10">
        <f t="shared" si="64"/>
        <v>8.6666666666666607</v>
      </c>
      <c r="H227" s="5">
        <f t="shared" si="64"/>
        <v>7.5</v>
      </c>
      <c r="I227">
        <f t="shared" si="65"/>
        <v>33.299522786771526</v>
      </c>
      <c r="J227">
        <f t="shared" si="66"/>
        <v>32.585102988713494</v>
      </c>
      <c r="K227">
        <f t="shared" si="66"/>
        <v>-6.860705578994839</v>
      </c>
      <c r="L227">
        <f t="shared" si="67"/>
        <v>-4.2625060335707268</v>
      </c>
      <c r="M227">
        <f t="shared" si="68"/>
        <v>-31.276540847112038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35.79268956251682</v>
      </c>
      <c r="C228" s="9">
        <f t="shared" si="61"/>
        <v>1.2540000000000009</v>
      </c>
      <c r="D228" s="9">
        <f t="shared" si="62"/>
        <v>43.90126800181514</v>
      </c>
      <c r="E228" s="9">
        <f t="shared" si="62"/>
        <v>17.809485574594561</v>
      </c>
      <c r="F228" s="9">
        <f t="shared" si="63"/>
        <v>20.895181635302364</v>
      </c>
      <c r="G228" s="10">
        <f t="shared" si="64"/>
        <v>8.6666666666666607</v>
      </c>
      <c r="H228" s="5">
        <f t="shared" si="64"/>
        <v>7.5</v>
      </c>
      <c r="I228">
        <f t="shared" si="65"/>
        <v>33.31345050411953</v>
      </c>
      <c r="J228">
        <f t="shared" si="66"/>
        <v>32.559954203115424</v>
      </c>
      <c r="K228">
        <f t="shared" si="66"/>
        <v>-7.0452371699928005</v>
      </c>
      <c r="L228">
        <f t="shared" si="67"/>
        <v>-4.2609977250927464</v>
      </c>
      <c r="M228">
        <f t="shared" si="68"/>
        <v>-31.252016530158208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35.984719129649797</v>
      </c>
      <c r="C229" s="9">
        <f t="shared" si="61"/>
        <v>1.2600000000000009</v>
      </c>
      <c r="D229" s="9">
        <f t="shared" ref="D229:E244" si="70">D228+$C$7*(J228+J229)/2</f>
        <v>44.093297568948117</v>
      </c>
      <c r="E229" s="9">
        <f t="shared" si="70"/>
        <v>17.767374733943896</v>
      </c>
      <c r="F229" s="9">
        <f t="shared" si="63"/>
        <v>20.893708612137665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33.328390401716682</v>
      </c>
      <c r="J229">
        <f t="shared" si="66"/>
        <v>32.534814316537378</v>
      </c>
      <c r="K229">
        <f t="shared" si="66"/>
        <v>-7.2296240675207342</v>
      </c>
      <c r="L229">
        <f t="shared" si="67"/>
        <v>-4.2596171939635878</v>
      </c>
      <c r="M229">
        <f t="shared" si="68"/>
        <v>-31.227462217909416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36.176600395480108</v>
      </c>
      <c r="C230" s="9">
        <f t="shared" si="61"/>
        <v>1.2660000000000009</v>
      </c>
      <c r="D230" s="9">
        <f t="shared" si="70"/>
        <v>44.285178834778428</v>
      </c>
      <c r="E230" s="9">
        <f t="shared" si="70"/>
        <v>17.724176437965621</v>
      </c>
      <c r="F230" s="9">
        <f t="shared" si="63"/>
        <v>20.891475350375192</v>
      </c>
      <c r="G230" s="10">
        <f t="shared" si="71"/>
        <v>8.6666666666666607</v>
      </c>
      <c r="H230" s="5">
        <f t="shared" si="71"/>
        <v>7.5</v>
      </c>
      <c r="I230">
        <f t="shared" si="65"/>
        <v>33.344337924182263</v>
      </c>
      <c r="J230">
        <f t="shared" si="66"/>
        <v>32.509682575092995</v>
      </c>
      <c r="K230">
        <f t="shared" si="66"/>
        <v>-7.4138660946063997</v>
      </c>
      <c r="L230">
        <f t="shared" si="67"/>
        <v>-4.2583634613564412</v>
      </c>
      <c r="M230">
        <f t="shared" si="68"/>
        <v>-31.202875892228825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36.368333405857115</v>
      </c>
      <c r="C231" s="9">
        <f t="shared" si="61"/>
        <v>1.2720000000000009</v>
      </c>
      <c r="D231" s="9">
        <f t="shared" si="70"/>
        <v>44.476911845155435</v>
      </c>
      <c r="E231" s="9">
        <f t="shared" si="70"/>
        <v>17.679891541952539</v>
      </c>
      <c r="F231" s="9">
        <f t="shared" si="63"/>
        <v>20.88848361388531</v>
      </c>
      <c r="G231" s="10">
        <f t="shared" si="71"/>
        <v>8.6666666666666607</v>
      </c>
      <c r="H231" s="5">
        <f t="shared" si="71"/>
        <v>7.5</v>
      </c>
      <c r="I231">
        <f t="shared" si="65"/>
        <v>33.361288436434847</v>
      </c>
      <c r="J231">
        <f t="shared" si="66"/>
        <v>32.484558230670991</v>
      </c>
      <c r="K231">
        <f t="shared" si="66"/>
        <v>-7.5979630623705496</v>
      </c>
      <c r="L231">
        <f t="shared" si="67"/>
        <v>-4.2572355408404849</v>
      </c>
      <c r="M231">
        <f t="shared" si="68"/>
        <v>-31.178255555595747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36.559918202233483</v>
      </c>
      <c r="C232" s="9">
        <f t="shared" si="61"/>
        <v>1.2780000000000009</v>
      </c>
      <c r="D232" s="9">
        <f t="shared" si="70"/>
        <v>44.668496641531803</v>
      </c>
      <c r="E232" s="9">
        <f t="shared" si="70"/>
        <v>17.634520902346608</v>
      </c>
      <c r="F232" s="9">
        <f t="shared" si="63"/>
        <v>20.884735164542938</v>
      </c>
      <c r="G232" s="10">
        <f t="shared" si="71"/>
        <v>8.6666666666666607</v>
      </c>
      <c r="H232" s="5">
        <f t="shared" si="71"/>
        <v>7.5</v>
      </c>
      <c r="I232">
        <f t="shared" si="65"/>
        <v>33.379237225006726</v>
      </c>
      <c r="J232">
        <f t="shared" si="66"/>
        <v>32.459440540980033</v>
      </c>
      <c r="K232">
        <f t="shared" si="66"/>
        <v>-7.7819147701485649</v>
      </c>
      <c r="L232">
        <f t="shared" si="67"/>
        <v>-4.2562324385645622</v>
      </c>
      <c r="M232">
        <f t="shared" si="68"/>
        <v>-31.153599231322705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36.751354821699671</v>
      </c>
      <c r="C233" s="9">
        <f t="shared" si="61"/>
        <v>1.2840000000000009</v>
      </c>
      <c r="D233" s="9">
        <f t="shared" si="70"/>
        <v>44.859933260997991</v>
      </c>
      <c r="E233" s="9">
        <f t="shared" si="70"/>
        <v>17.58806537680811</v>
      </c>
      <c r="F233" s="9">
        <f t="shared" si="63"/>
        <v>20.880231762315059</v>
      </c>
      <c r="G233" s="10">
        <f t="shared" si="71"/>
        <v>8.6666666666666607</v>
      </c>
      <c r="H233" s="5">
        <f t="shared" si="71"/>
        <v>7.5</v>
      </c>
      <c r="I233">
        <f t="shared" si="65"/>
        <v>33.398179499387183</v>
      </c>
      <c r="J233">
        <f t="shared" si="66"/>
        <v>32.434328769592504</v>
      </c>
      <c r="K233">
        <f t="shared" si="66"/>
        <v>-7.9657210056133687</v>
      </c>
      <c r="L233">
        <f t="shared" si="67"/>
        <v>-4.2553531534442186</v>
      </c>
      <c r="M233">
        <f t="shared" si="68"/>
        <v>-31.128904963765663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36.942643297018634</v>
      </c>
      <c r="C234" s="9">
        <f t="shared" si="61"/>
        <v>1.2900000000000009</v>
      </c>
      <c r="D234" s="9">
        <f t="shared" si="70"/>
        <v>45.051221736316954</v>
      </c>
      <c r="E234" s="9">
        <f t="shared" si="70"/>
        <v>17.540525824284096</v>
      </c>
      <c r="F234" s="9">
        <f t="shared" si="63"/>
        <v>20.874975165347195</v>
      </c>
      <c r="G234" s="10">
        <f t="shared" si="71"/>
        <v>8.6666666666666607</v>
      </c>
      <c r="H234" s="5">
        <f t="shared" si="71"/>
        <v>7.5</v>
      </c>
      <c r="I234">
        <f t="shared" si="65"/>
        <v>33.418110393393484</v>
      </c>
      <c r="J234">
        <f t="shared" si="66"/>
        <v>32.409222185987183</v>
      </c>
      <c r="K234">
        <f t="shared" si="66"/>
        <v>-8.1493815448995868</v>
      </c>
      <c r="L234">
        <f t="shared" si="67"/>
        <v>-4.2545966773519357</v>
      </c>
      <c r="M234">
        <f t="shared" si="68"/>
        <v>-31.104170818527255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37.133783656660789</v>
      </c>
      <c r="C235" s="9">
        <f t="shared" si="61"/>
        <v>1.2960000000000009</v>
      </c>
      <c r="D235" s="9">
        <f t="shared" si="70"/>
        <v>45.242362095959109</v>
      </c>
      <c r="E235" s="9">
        <f t="shared" si="70"/>
        <v>17.491903105076091</v>
      </c>
      <c r="F235" s="9">
        <f t="shared" si="63"/>
        <v>20.868967130048862</v>
      </c>
      <c r="G235" s="10">
        <f t="shared" si="71"/>
        <v>8.6666666666666607</v>
      </c>
      <c r="H235" s="5">
        <f t="shared" si="71"/>
        <v>7.5</v>
      </c>
      <c r="I235">
        <f t="shared" si="65"/>
        <v>33.439024966568105</v>
      </c>
      <c r="J235">
        <f t="shared" si="66"/>
        <v>32.384120065590807</v>
      </c>
      <c r="K235">
        <f t="shared" si="66"/>
        <v>-8.3328961527288978</v>
      </c>
      <c r="L235">
        <f t="shared" si="67"/>
        <v>-4.253961995310358</v>
      </c>
      <c r="M235">
        <f t="shared" si="68"/>
        <v>-31.079394882652959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37.324775924839244</v>
      </c>
      <c r="C236" s="9">
        <f t="shared" si="61"/>
        <v>1.3020000000000009</v>
      </c>
      <c r="D236" s="9">
        <f t="shared" si="70"/>
        <v>45.433354364137564</v>
      </c>
      <c r="E236" s="9">
        <f t="shared" si="70"/>
        <v>17.442198080907058</v>
      </c>
      <c r="F236" s="9">
        <f t="shared" si="63"/>
        <v>20.862209411178029</v>
      </c>
      <c r="G236" s="10">
        <f t="shared" si="71"/>
        <v>8.6666666666666607</v>
      </c>
      <c r="H236" s="5">
        <f t="shared" si="71"/>
        <v>7.5</v>
      </c>
      <c r="I236">
        <f t="shared" si="65"/>
        <v>33.460918205600827</v>
      </c>
      <c r="J236">
        <f t="shared" si="66"/>
        <v>32.359021689818476</v>
      </c>
      <c r="K236">
        <f t="shared" si="66"/>
        <v>-8.5162645825365502</v>
      </c>
      <c r="L236">
        <f t="shared" si="67"/>
        <v>-4.2534480856883246</v>
      </c>
      <c r="M236">
        <f t="shared" si="68"/>
        <v>-31.054575264820109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37.51562012154524</v>
      </c>
      <c r="C237" s="9">
        <f t="shared" si="61"/>
        <v>1.3080000000000009</v>
      </c>
      <c r="D237" s="9">
        <f t="shared" si="70"/>
        <v>45.62419856084356</v>
      </c>
      <c r="E237" s="9">
        <f t="shared" si="70"/>
        <v>17.391411614987607</v>
      </c>
      <c r="F237" s="9">
        <f t="shared" si="63"/>
        <v>20.854703761924473</v>
      </c>
      <c r="G237" s="10">
        <f t="shared" si="71"/>
        <v>8.6666666666666607</v>
      </c>
      <c r="H237" s="5">
        <f t="shared" si="71"/>
        <v>7.5</v>
      </c>
      <c r="I237">
        <f t="shared" si="65"/>
        <v>33.483785025774509</v>
      </c>
      <c r="J237">
        <f t="shared" si="66"/>
        <v>32.333926346112918</v>
      </c>
      <c r="K237">
        <f t="shared" si="66"/>
        <v>-8.6994865765989893</v>
      </c>
      <c r="L237">
        <f t="shared" si="67"/>
        <v>-4.2530539203995561</v>
      </c>
      <c r="M237">
        <f t="shared" si="68"/>
        <v>-31.029710095519668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37.706316262583819</v>
      </c>
      <c r="C238" s="9">
        <f t="shared" si="61"/>
        <v>1.3140000000000009</v>
      </c>
      <c r="D238" s="9">
        <f t="shared" si="70"/>
        <v>45.814894701882139</v>
      </c>
      <c r="E238" s="9">
        <f t="shared" si="70"/>
        <v>17.339544572081461</v>
      </c>
      <c r="F238" s="9">
        <f t="shared" si="63"/>
        <v>20.846451933992125</v>
      </c>
      <c r="G238" s="10">
        <f t="shared" si="71"/>
        <v>8.6666666666666607</v>
      </c>
      <c r="H238" s="5">
        <f t="shared" si="71"/>
        <v>7.5</v>
      </c>
      <c r="I238">
        <f t="shared" si="65"/>
        <v>33.507620272432987</v>
      </c>
      <c r="J238">
        <f t="shared" si="66"/>
        <v>32.308833327982562</v>
      </c>
      <c r="K238">
        <f t="shared" si="66"/>
        <v>-8.8825618661625558</v>
      </c>
      <c r="L238">
        <f t="shared" si="67"/>
        <v>-4.2527784651037566</v>
      </c>
      <c r="M238">
        <f t="shared" si="68"/>
        <v>-31.004797527230714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37.896864359609729</v>
      </c>
      <c r="C239" s="9">
        <f t="shared" si="61"/>
        <v>1.320000000000001</v>
      </c>
      <c r="D239" s="9">
        <f t="shared" si="70"/>
        <v>46.005442798908049</v>
      </c>
      <c r="E239" s="9">
        <f t="shared" si="70"/>
        <v>17.28659781857014</v>
      </c>
      <c r="F239" s="9">
        <f t="shared" si="63"/>
        <v>20.837455677680364</v>
      </c>
      <c r="G239" s="10">
        <f t="shared" si="71"/>
        <v>8.6666666666666607</v>
      </c>
      <c r="H239" s="5">
        <f t="shared" si="71"/>
        <v>7.5</v>
      </c>
      <c r="I239">
        <f t="shared" si="65"/>
        <v>33.532418722469913</v>
      </c>
      <c r="J239">
        <f t="shared" si="66"/>
        <v>32.283741935038449</v>
      </c>
      <c r="K239">
        <f t="shared" si="66"/>
        <v>-9.0654901715732166</v>
      </c>
      <c r="L239">
        <f t="shared" si="67"/>
        <v>-4.2526206794100041</v>
      </c>
      <c r="M239">
        <f t="shared" si="68"/>
        <v>-30.979835734587546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38.087264420163528</v>
      </c>
      <c r="C240" s="9">
        <f t="shared" si="61"/>
        <v>1.326000000000001</v>
      </c>
      <c r="D240" s="9">
        <f t="shared" si="70"/>
        <v>46.195842859461848</v>
      </c>
      <c r="E240" s="9">
        <f t="shared" si="70"/>
        <v>17.232572222516897</v>
      </c>
      <c r="F240" s="9">
        <f t="shared" si="63"/>
        <v>20.827716741964238</v>
      </c>
      <c r="G240" s="10">
        <f t="shared" si="71"/>
        <v>8.6666666666666607</v>
      </c>
      <c r="H240" s="5">
        <f t="shared" si="71"/>
        <v>7.5</v>
      </c>
      <c r="I240">
        <f t="shared" si="65"/>
        <v>33.558175085837007</v>
      </c>
      <c r="J240">
        <f t="shared" si="66"/>
        <v>32.258651473029929</v>
      </c>
      <c r="K240">
        <f t="shared" si="66"/>
        <v>-9.2482712024072828</v>
      </c>
      <c r="L240">
        <f t="shared" si="67"/>
        <v>-4.2525795170822054</v>
      </c>
      <c r="M240">
        <f t="shared" si="68"/>
        <v>-30.954822914539385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38.27751644770791</v>
      </c>
      <c r="C241" s="9">
        <f t="shared" si="61"/>
        <v>1.332000000000001</v>
      </c>
      <c r="D241" s="9">
        <f t="shared" si="70"/>
        <v>46.38609488700623</v>
      </c>
      <c r="E241" s="9">
        <f t="shared" si="70"/>
        <v>17.177468653729868</v>
      </c>
      <c r="F241" s="9">
        <f t="shared" si="63"/>
        <v>20.817236874573673</v>
      </c>
      <c r="G241" s="10">
        <f t="shared" si="71"/>
        <v>8.6666666666666607</v>
      </c>
      <c r="H241" s="5">
        <f t="shared" si="71"/>
        <v>7.5</v>
      </c>
      <c r="I241">
        <f t="shared" si="65"/>
        <v>33.584884007070471</v>
      </c>
      <c r="J241">
        <f t="shared" si="66"/>
        <v>32.233561253879145</v>
      </c>
      <c r="K241">
        <f t="shared" si="66"/>
        <v>-9.4309046576030653</v>
      </c>
      <c r="L241">
        <f t="shared" si="67"/>
        <v>-4.2526539262464391</v>
      </c>
      <c r="M241">
        <f t="shared" si="68"/>
        <v>-30.929757286502593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38.467620441664209</v>
      </c>
      <c r="C242" s="9">
        <f t="shared" si="61"/>
        <v>1.338000000000001</v>
      </c>
      <c r="D242" s="9">
        <f t="shared" si="70"/>
        <v>46.576198880962529</v>
      </c>
      <c r="E242" s="9">
        <f t="shared" si="70"/>
        <v>17.121287983824438</v>
      </c>
      <c r="F242" s="9">
        <f t="shared" si="63"/>
        <v>20.806017822071599</v>
      </c>
      <c r="G242" s="10">
        <f t="shared" si="71"/>
        <v>8.6666666666666607</v>
      </c>
      <c r="H242" s="5">
        <f t="shared" si="71"/>
        <v>7.5</v>
      </c>
      <c r="I242">
        <f t="shared" si="65"/>
        <v>33.612540066834093</v>
      </c>
      <c r="J242">
        <f t="shared" si="66"/>
        <v>32.208470595714289</v>
      </c>
      <c r="K242">
        <f t="shared" si="66"/>
        <v>-9.6133902255934309</v>
      </c>
      <c r="L242">
        <f t="shared" si="67"/>
        <v>-4.2528428496000075</v>
      </c>
      <c r="M242">
        <f t="shared" si="68"/>
        <v>-30.904637092505418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38.657576397449127</v>
      </c>
      <c r="C243" s="9">
        <f t="shared" si="61"/>
        <v>1.344000000000001</v>
      </c>
      <c r="D243" s="9">
        <f t="shared" si="70"/>
        <v>46.766154836747447</v>
      </c>
      <c r="E243" s="9">
        <f t="shared" si="70"/>
        <v>17.064031086284842</v>
      </c>
      <c r="F243" s="9">
        <f t="shared" si="63"/>
        <v>20.79406132993099</v>
      </c>
      <c r="G243" s="10">
        <f t="shared" si="71"/>
        <v>8.6666666666666607</v>
      </c>
      <c r="H243" s="5">
        <f t="shared" si="71"/>
        <v>7.5</v>
      </c>
      <c r="I243">
        <f t="shared" si="65"/>
        <v>33.641137783477802</v>
      </c>
      <c r="J243">
        <f t="shared" si="66"/>
        <v>32.183378822901652</v>
      </c>
      <c r="K243">
        <f t="shared" si="66"/>
        <v>-9.7957275844392129</v>
      </c>
      <c r="L243">
        <f t="shared" si="67"/>
        <v>-4.2531452246220329</v>
      </c>
      <c r="M243">
        <f t="shared" si="68"/>
        <v>-30.879460597325199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38.847384306511614</v>
      </c>
      <c r="C244" s="9">
        <f t="shared" si="61"/>
        <v>1.350000000000001</v>
      </c>
      <c r="D244" s="9">
        <f t="shared" si="70"/>
        <v>46.955962745809934</v>
      </c>
      <c r="E244" s="9">
        <f t="shared" si="70"/>
        <v>17.005698836524953</v>
      </c>
      <c r="F244" s="9">
        <f t="shared" si="63"/>
        <v>20.781369142610902</v>
      </c>
      <c r="G244" s="10">
        <f t="shared" si="71"/>
        <v>8.6666666666666607</v>
      </c>
      <c r="H244" s="5">
        <f t="shared" si="71"/>
        <v>7.5</v>
      </c>
      <c r="I244">
        <f t="shared" si="65"/>
        <v>33.670671614610185</v>
      </c>
      <c r="J244">
        <f t="shared" si="66"/>
        <v>32.158285266076383</v>
      </c>
      <c r="K244">
        <f t="shared" si="66"/>
        <v>-9.9779164019634319</v>
      </c>
      <c r="L244">
        <f t="shared" si="67"/>
        <v>-4.2535599837853697</v>
      </c>
      <c r="M244">
        <f t="shared" si="68"/>
        <v>-30.854226088618013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39.037044156369944</v>
      </c>
      <c r="C245" s="9">
        <f t="shared" si="61"/>
        <v>1.356000000000001</v>
      </c>
      <c r="D245" s="9">
        <f t="shared" ref="D245:E260" si="72">D244+$C$7*(J244+J245)/2</f>
        <v>47.145622595668264</v>
      </c>
      <c r="E245" s="9">
        <f t="shared" si="72"/>
        <v>16.946292111948296</v>
      </c>
      <c r="F245" s="9">
        <f t="shared" si="63"/>
        <v>20.767943003631409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33.701135958683722</v>
      </c>
      <c r="J245">
        <f t="shared" si="66"/>
        <v>32.133189262172053</v>
      </c>
      <c r="K245">
        <f t="shared" si="66"/>
        <v>-10.159956335886278</v>
      </c>
      <c r="L245">
        <f t="shared" si="67"/>
        <v>-4.2540860547697177</v>
      </c>
      <c r="M245">
        <f t="shared" si="68"/>
        <v>-30.82893187704078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39.226555930648978</v>
      </c>
      <c r="C246" s="9">
        <f t="shared" si="61"/>
        <v>1.362000000000001</v>
      </c>
      <c r="D246" s="9">
        <f t="shared" si="72"/>
        <v>47.335134369947298</v>
      </c>
      <c r="E246" s="9">
        <f t="shared" si="72"/>
        <v>16.885811792007246</v>
      </c>
      <c r="F246" s="9">
        <f t="shared" si="63"/>
        <v>20.75378465564744</v>
      </c>
      <c r="G246" s="10">
        <f t="shared" si="73"/>
        <v>8.6666666666666607</v>
      </c>
      <c r="H246" s="5">
        <f t="shared" si="73"/>
        <v>7.5</v>
      </c>
      <c r="I246">
        <f t="shared" si="65"/>
        <v>33.732525156591272</v>
      </c>
      <c r="J246">
        <f t="shared" si="66"/>
        <v>32.108090154448909</v>
      </c>
      <c r="K246">
        <f t="shared" si="66"/>
        <v>-10.34184703396082</v>
      </c>
      <c r="L246">
        <f t="shared" si="67"/>
        <v>-4.2547223606756894</v>
      </c>
      <c r="M246">
        <f t="shared" si="68"/>
        <v>-30.803576296365801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39.415919609117537</v>
      </c>
      <c r="C247" s="9">
        <f t="shared" si="61"/>
        <v>1.368000000000001</v>
      </c>
      <c r="D247" s="9">
        <f t="shared" si="72"/>
        <v>47.524498048415857</v>
      </c>
      <c r="E247" s="9">
        <f t="shared" si="72"/>
        <v>16.82425875826144</v>
      </c>
      <c r="F247" s="9">
        <f t="shared" si="63"/>
        <v>20.738895840521636</v>
      </c>
      <c r="G247" s="10">
        <f t="shared" si="73"/>
        <v>8.6666666666666607</v>
      </c>
      <c r="H247" s="5">
        <f t="shared" si="73"/>
        <v>7.5</v>
      </c>
      <c r="I247">
        <f t="shared" si="65"/>
        <v>33.764833493272654</v>
      </c>
      <c r="J247">
        <f t="shared" si="66"/>
        <v>32.082987292520926</v>
      </c>
      <c r="K247">
        <f t="shared" si="66"/>
        <v>-10.523588134109378</v>
      </c>
      <c r="L247">
        <f t="shared" si="67"/>
        <v>-4.255467820239728</v>
      </c>
      <c r="M247">
        <f t="shared" si="68"/>
        <v>-30.778157703587699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39.605135167725997</v>
      </c>
      <c r="C248" s="9">
        <f t="shared" si="61"/>
        <v>1.374000000000001</v>
      </c>
      <c r="D248" s="9">
        <f t="shared" si="72"/>
        <v>47.713713607024317</v>
      </c>
      <c r="E248" s="9">
        <f t="shared" si="72"/>
        <v>16.761633894435363</v>
      </c>
      <c r="F248" s="9">
        <f t="shared" si="63"/>
        <v>20.723278299396039</v>
      </c>
      <c r="G248" s="10">
        <f t="shared" si="73"/>
        <v>8.6666666666666607</v>
      </c>
      <c r="H248" s="5">
        <f t="shared" si="73"/>
        <v>7.5</v>
      </c>
      <c r="I248">
        <f t="shared" si="65"/>
        <v>33.798055199329774</v>
      </c>
      <c r="J248">
        <f t="shared" si="66"/>
        <v>32.057880032381512</v>
      </c>
      <c r="K248">
        <f t="shared" si="66"/>
        <v>-10.705179264560545</v>
      </c>
      <c r="L248">
        <f t="shared" si="67"/>
        <v>-4.2563213480496307</v>
      </c>
      <c r="M248">
        <f t="shared" si="68"/>
        <v>-30.752674479022861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39.794202578643983</v>
      </c>
      <c r="C249" s="9">
        <f t="shared" si="61"/>
        <v>1.380000000000001</v>
      </c>
      <c r="D249" s="9">
        <f t="shared" si="72"/>
        <v>47.902781017942303</v>
      </c>
      <c r="E249" s="9">
        <f t="shared" si="72"/>
        <v>16.697938086475148</v>
      </c>
      <c r="F249" s="9">
        <f t="shared" si="63"/>
        <v>20.706933772762813</v>
      </c>
      <c r="G249" s="10">
        <f t="shared" si="73"/>
        <v>8.6666666666666607</v>
      </c>
      <c r="H249" s="5">
        <f t="shared" si="73"/>
        <v>7.5</v>
      </c>
      <c r="I249">
        <f t="shared" si="65"/>
        <v>33.832184452649209</v>
      </c>
      <c r="J249">
        <f t="shared" si="66"/>
        <v>32.032767736428021</v>
      </c>
      <c r="K249">
        <f t="shared" si="66"/>
        <v>-10.886620043986779</v>
      </c>
      <c r="L249">
        <f t="shared" si="67"/>
        <v>-4.2572818547605715</v>
      </c>
      <c r="M249">
        <f t="shared" si="68"/>
        <v>-30.727125026401296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39.983121810298229</v>
      </c>
      <c r="C250" s="9">
        <f t="shared" si="61"/>
        <v>1.386000000000001</v>
      </c>
      <c r="D250" s="9">
        <f t="shared" si="72"/>
        <v>48.091700249596549</v>
      </c>
      <c r="E250" s="9">
        <f t="shared" si="72"/>
        <v>16.633172222604543</v>
      </c>
      <c r="F250" s="9">
        <f t="shared" si="63"/>
        <v>20.689864000533763</v>
      </c>
      <c r="G250" s="10">
        <f t="shared" si="73"/>
        <v>8.6666666666666607</v>
      </c>
      <c r="H250" s="5">
        <f t="shared" si="73"/>
        <v>7.5</v>
      </c>
      <c r="I250">
        <f t="shared" si="65"/>
        <v>33.8672153800308</v>
      </c>
      <c r="J250">
        <f t="shared" si="66"/>
        <v>32.007649773484935</v>
      </c>
      <c r="K250">
        <f t="shared" si="66"/>
        <v>-11.067910081642546</v>
      </c>
      <c r="L250">
        <f t="shared" si="67"/>
        <v>-4.2583482473114058</v>
      </c>
      <c r="M250">
        <f t="shared" si="68"/>
        <v>-30.701507772951015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40.171892827410545</v>
      </c>
      <c r="C251" s="9">
        <f t="shared" si="61"/>
        <v>1.392000000000001</v>
      </c>
      <c r="D251" s="9">
        <f t="shared" si="72"/>
        <v>48.280471266708865</v>
      </c>
      <c r="E251" s="9">
        <f t="shared" si="72"/>
        <v>16.567337193380062</v>
      </c>
      <c r="F251" s="9">
        <f t="shared" si="63"/>
        <v>20.67207072210892</v>
      </c>
      <c r="G251" s="10">
        <f t="shared" si="73"/>
        <v>8.6666666666666607</v>
      </c>
      <c r="H251" s="5">
        <f t="shared" si="73"/>
        <v>7.5</v>
      </c>
      <c r="I251">
        <f t="shared" si="65"/>
        <v>33.903142058821096</v>
      </c>
      <c r="J251">
        <f t="shared" si="66"/>
        <v>31.982525518825799</v>
      </c>
      <c r="K251">
        <f t="shared" si="66"/>
        <v>-11.249048977502957</v>
      </c>
      <c r="L251">
        <f t="shared" si="67"/>
        <v>-4.2595194291411316</v>
      </c>
      <c r="M251">
        <f t="shared" si="68"/>
        <v>-30.675821169474887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40.360515591035956</v>
      </c>
      <c r="C252" s="9">
        <f t="shared" si="61"/>
        <v>1.398000000000001</v>
      </c>
      <c r="D252" s="9">
        <f t="shared" si="72"/>
        <v>48.469094030334276</v>
      </c>
      <c r="E252" s="9">
        <f t="shared" si="72"/>
        <v>16.500433891745342</v>
      </c>
      <c r="F252" s="9">
        <f t="shared" si="63"/>
        <v>20.653555676443954</v>
      </c>
      <c r="G252" s="10">
        <f t="shared" si="73"/>
        <v>8.6666666666666607</v>
      </c>
      <c r="H252" s="5">
        <f t="shared" si="73"/>
        <v>7.5</v>
      </c>
      <c r="I252">
        <f t="shared" si="65"/>
        <v>33.939958518550235</v>
      </c>
      <c r="J252">
        <f t="shared" si="66"/>
        <v>31.957394354193866</v>
      </c>
      <c r="K252">
        <f t="shared" si="66"/>
        <v>-11.430036322402859</v>
      </c>
      <c r="L252">
        <f t="shared" si="67"/>
        <v>-4.2607943004052968</v>
      </c>
      <c r="M252">
        <f t="shared" si="68"/>
        <v>-30.650063690420104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40.5489900586009</v>
      </c>
      <c r="C253" s="9">
        <f t="shared" si="61"/>
        <v>1.404000000000001</v>
      </c>
      <c r="D253" s="9">
        <f t="shared" si="72"/>
        <v>48.65756849789922</v>
      </c>
      <c r="E253" s="9">
        <f t="shared" si="72"/>
        <v>16.432463213084635</v>
      </c>
      <c r="F253" s="9">
        <f t="shared" si="63"/>
        <v>20.634320602116553</v>
      </c>
      <c r="G253" s="10">
        <f t="shared" si="73"/>
        <v>8.6666666666666607</v>
      </c>
      <c r="H253" s="5">
        <f t="shared" si="73"/>
        <v>7.5</v>
      </c>
      <c r="I253">
        <f t="shared" si="65"/>
        <v>33.977658742571258</v>
      </c>
      <c r="J253">
        <f t="shared" si="66"/>
        <v>31.932255667821476</v>
      </c>
      <c r="K253">
        <f t="shared" si="66"/>
        <v>-11.610871698176338</v>
      </c>
      <c r="L253">
        <f t="shared" si="67"/>
        <v>-4.2621717581922587</v>
      </c>
      <c r="M253">
        <f t="shared" si="68"/>
        <v>-30.624233833940199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40.737316183941594</v>
      </c>
      <c r="C254" s="9">
        <f t="shared" si="61"/>
        <v>1.410000000000001</v>
      </c>
      <c r="D254" s="9">
        <f t="shared" si="72"/>
        <v>48.845894623239914</v>
      </c>
      <c r="E254" s="9">
        <f t="shared" si="72"/>
        <v>16.363426055275514</v>
      </c>
      <c r="F254" s="9">
        <f t="shared" si="63"/>
        <v>20.614367237391722</v>
      </c>
      <c r="G254" s="10">
        <f t="shared" si="73"/>
        <v>8.6666666666666607</v>
      </c>
      <c r="H254" s="5">
        <f t="shared" si="73"/>
        <v>7.5</v>
      </c>
      <c r="I254">
        <f t="shared" si="65"/>
        <v>34.01623666970039</v>
      </c>
      <c r="J254">
        <f t="shared" si="66"/>
        <v>31.907108854448143</v>
      </c>
      <c r="K254">
        <f t="shared" si="66"/>
        <v>-11.791554677796585</v>
      </c>
      <c r="L254">
        <f t="shared" si="67"/>
        <v>-4.2636506967390728</v>
      </c>
      <c r="M254">
        <f t="shared" si="68"/>
        <v>-30.598330121949751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40.925493917342465</v>
      </c>
      <c r="C255" s="9">
        <f t="shared" si="61"/>
        <v>1.416000000000001</v>
      </c>
      <c r="D255" s="9">
        <f t="shared" si="72"/>
        <v>49.034072356640785</v>
      </c>
      <c r="E255" s="9">
        <f t="shared" si="72"/>
        <v>16.293323318740743</v>
      </c>
      <c r="F255" s="9">
        <f t="shared" si="63"/>
        <v>20.593697320286005</v>
      </c>
      <c r="G255" s="10">
        <f t="shared" si="73"/>
        <v>8.6666666666666607</v>
      </c>
      <c r="H255" s="5">
        <f t="shared" si="73"/>
        <v>7.5</v>
      </c>
      <c r="I255">
        <f t="shared" si="65"/>
        <v>34.055686195857291</v>
      </c>
      <c r="J255">
        <f t="shared" si="66"/>
        <v>31.881953315337384</v>
      </c>
      <c r="K255">
        <f t="shared" si="66"/>
        <v>-11.972084825516088</v>
      </c>
      <c r="L255">
        <f t="shared" si="67"/>
        <v>-4.265230007646899</v>
      </c>
      <c r="M255">
        <f t="shared" si="68"/>
        <v>-30.572351100171762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41.113523205574673</v>
      </c>
      <c r="C256" s="9">
        <f t="shared" si="61"/>
        <v>1.422000000000001</v>
      </c>
      <c r="D256" s="9">
        <f t="shared" si="72"/>
        <v>49.222101644872993</v>
      </c>
      <c r="E256" s="9">
        <f t="shared" si="72"/>
        <v>16.2221559064993</v>
      </c>
      <c r="F256" s="9">
        <f t="shared" si="63"/>
        <v>20.572312588630641</v>
      </c>
      <c r="G256" s="10">
        <f t="shared" si="73"/>
        <v>8.6666666666666607</v>
      </c>
      <c r="H256" s="5">
        <f t="shared" si="73"/>
        <v>7.5</v>
      </c>
      <c r="I256">
        <f t="shared" si="65"/>
        <v>34.096001175703996</v>
      </c>
      <c r="J256">
        <f t="shared" si="66"/>
        <v>31.856788458292268</v>
      </c>
      <c r="K256">
        <f t="shared" si="66"/>
        <v>-12.152461697007102</v>
      </c>
      <c r="L256">
        <f t="shared" si="67"/>
        <v>-4.2669085800957802</v>
      </c>
      <c r="M256">
        <f t="shared" si="68"/>
        <v>-30.546295338177831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41.301403991934762</v>
      </c>
      <c r="C257" s="9">
        <f t="shared" si="61"/>
        <v>1.428000000000001</v>
      </c>
      <c r="D257" s="9">
        <f t="shared" si="72"/>
        <v>49.409982431233082</v>
      </c>
      <c r="E257" s="9">
        <f t="shared" si="72"/>
        <v>16.149924724216596</v>
      </c>
      <c r="F257" s="9">
        <f t="shared" si="63"/>
        <v>20.550214780133643</v>
      </c>
      <c r="G257" s="10">
        <f t="shared" si="73"/>
        <v>8.6666666666666607</v>
      </c>
      <c r="H257" s="5">
        <f t="shared" si="73"/>
        <v>7.5</v>
      </c>
      <c r="I257">
        <f t="shared" si="65"/>
        <v>34.137175424281438</v>
      </c>
      <c r="J257">
        <f t="shared" si="66"/>
        <v>31.831613697669702</v>
      </c>
      <c r="K257">
        <f t="shared" si="66"/>
        <v>-12.332684839502351</v>
      </c>
      <c r="L257">
        <f t="shared" si="67"/>
        <v>-4.2686853010586105</v>
      </c>
      <c r="M257">
        <f t="shared" si="68"/>
        <v>-30.520161429421155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41.489136216283349</v>
      </c>
      <c r="C258" s="9">
        <f t="shared" si="61"/>
        <v>1.4340000000000011</v>
      </c>
      <c r="D258" s="9">
        <f t="shared" si="72"/>
        <v>49.597714655581669</v>
      </c>
      <c r="E258" s="9">
        <f t="shared" si="72"/>
        <v>16.076630680253853</v>
      </c>
      <c r="F258" s="9">
        <f t="shared" si="63"/>
        <v>20.527405632440811</v>
      </c>
      <c r="G258" s="10">
        <f t="shared" si="73"/>
        <v>8.6666666666666607</v>
      </c>
      <c r="H258" s="5">
        <f t="shared" si="73"/>
        <v>7.5</v>
      </c>
      <c r="I258">
        <f t="shared" si="65"/>
        <v>34.179202718642472</v>
      </c>
      <c r="J258">
        <f t="shared" si="66"/>
        <v>31.806428454393458</v>
      </c>
      <c r="K258">
        <f t="shared" si="66"/>
        <v>-12.512753791935936</v>
      </c>
      <c r="L258">
        <f t="shared" si="67"/>
        <v>-4.270559055514199</v>
      </c>
      <c r="M258">
        <f t="shared" si="68"/>
        <v>-30.493947991262427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41.676719815083906</v>
      </c>
      <c r="C259" s="9">
        <f t="shared" si="61"/>
        <v>1.4400000000000011</v>
      </c>
      <c r="D259" s="9">
        <f t="shared" si="72"/>
        <v>49.785298254382226</v>
      </c>
      <c r="E259" s="9">
        <f t="shared" si="72"/>
        <v>16.002274685716642</v>
      </c>
      <c r="F259" s="9">
        <f t="shared" si="63"/>
        <v>20.503886883195641</v>
      </c>
      <c r="G259" s="10">
        <f t="shared" si="73"/>
        <v>8.6666666666666607</v>
      </c>
      <c r="H259" s="5">
        <f t="shared" si="73"/>
        <v>7.5</v>
      </c>
      <c r="I259">
        <f t="shared" si="65"/>
        <v>34.22207679948022</v>
      </c>
      <c r="J259">
        <f t="shared" si="66"/>
        <v>31.781232155965924</v>
      </c>
      <c r="K259">
        <f t="shared" si="66"/>
        <v>-12.692668085084383</v>
      </c>
      <c r="L259">
        <f t="shared" si="67"/>
        <v>-4.2725287266592522</v>
      </c>
      <c r="M259">
        <f t="shared" si="68"/>
        <v>-30.467653664988749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41.864154721441615</v>
      </c>
      <c r="C260" s="9">
        <f t="shared" si="61"/>
        <v>1.4460000000000011</v>
      </c>
      <c r="D260" s="9">
        <f t="shared" si="72"/>
        <v>49.972733160739935</v>
      </c>
      <c r="E260" s="9">
        <f t="shared" si="72"/>
        <v>15.926857654502605</v>
      </c>
      <c r="F260" s="9">
        <f t="shared" si="63"/>
        <v>20.47966027009824</v>
      </c>
      <c r="G260" s="10">
        <f t="shared" si="73"/>
        <v>8.6666666666666607</v>
      </c>
      <c r="H260" s="5">
        <f t="shared" si="73"/>
        <v>7.5</v>
      </c>
      <c r="I260">
        <f t="shared" si="65"/>
        <v>34.265791372750755</v>
      </c>
      <c r="J260">
        <f t="shared" si="66"/>
        <v>31.756024236478634</v>
      </c>
      <c r="K260">
        <f t="shared" si="66"/>
        <v>-12.872427241707816</v>
      </c>
      <c r="L260">
        <f t="shared" si="67"/>
        <v>-4.2745931961191701</v>
      </c>
      <c r="M260">
        <f t="shared" si="68"/>
        <v>-30.441277115825603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42.051440865142261</v>
      </c>
      <c r="C261" s="9">
        <f t="shared" si="61"/>
        <v>1.4520000000000011</v>
      </c>
      <c r="D261" s="9">
        <f t="shared" ref="D261:E276" si="74">D260+$C$7*(J260+J261)/2</f>
        <v>50.160019304440581</v>
      </c>
      <c r="E261" s="9">
        <f t="shared" si="74"/>
        <v>15.850380503348328</v>
      </c>
      <c r="F261" s="9">
        <f t="shared" si="63"/>
        <v>20.454727530963094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34.310340111289072</v>
      </c>
      <c r="J261">
        <f t="shared" si="66"/>
        <v>31.730804136621529</v>
      </c>
      <c r="K261">
        <f t="shared" si="66"/>
        <v>-13.052030776691188</v>
      </c>
      <c r="L261">
        <f t="shared" si="67"/>
        <v>-4.2767513441575105</v>
      </c>
      <c r="M261">
        <f t="shared" si="68"/>
        <v>-30.414817032941965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42.238578172691184</v>
      </c>
      <c r="C262" s="9">
        <f t="shared" si="61"/>
        <v>1.4580000000000011</v>
      </c>
      <c r="D262" s="9">
        <f t="shared" si="74"/>
        <v>50.347156611989504</v>
      </c>
      <c r="E262" s="9">
        <f t="shared" si="74"/>
        <v>15.772844151875391</v>
      </c>
      <c r="F262" s="9">
        <f t="shared" si="63"/>
        <v>20.429090403775806</v>
      </c>
      <c r="G262" s="10">
        <f t="shared" si="75"/>
        <v>8.6666666666666607</v>
      </c>
      <c r="H262" s="5">
        <f t="shared" si="75"/>
        <v>7.5</v>
      </c>
      <c r="I262">
        <f t="shared" si="65"/>
        <v>34.355716656417322</v>
      </c>
      <c r="J262">
        <f t="shared" si="66"/>
        <v>31.705571303690999</v>
      </c>
      <c r="K262">
        <f t="shared" si="66"/>
        <v>-13.231478197185545</v>
      </c>
      <c r="L262">
        <f t="shared" si="67"/>
        <v>-4.2790020498840047</v>
      </c>
      <c r="M262">
        <f t="shared" si="68"/>
        <v>-30.388272129448701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42.425566567352284</v>
      </c>
      <c r="C263" s="9">
        <f t="shared" si="61"/>
        <v>1.4640000000000011</v>
      </c>
      <c r="D263" s="9">
        <f t="shared" si="74"/>
        <v>50.534145006650604</v>
      </c>
      <c r="E263" s="9">
        <f t="shared" si="74"/>
        <v>15.694249522635584</v>
      </c>
      <c r="F263" s="9">
        <f t="shared" si="63"/>
        <v>20.402750626748762</v>
      </c>
      <c r="G263" s="10">
        <f t="shared" si="75"/>
        <v>8.6666666666666607</v>
      </c>
      <c r="H263" s="5">
        <f t="shared" si="75"/>
        <v>7.5</v>
      </c>
      <c r="I263">
        <f t="shared" si="65"/>
        <v>34.401914619544314</v>
      </c>
      <c r="J263">
        <f t="shared" si="66"/>
        <v>31.680325191596683</v>
      </c>
      <c r="K263">
        <f t="shared" si="66"/>
        <v>-13.410769002749293</v>
      </c>
      <c r="L263">
        <f t="shared" si="67"/>
        <v>-4.2813441914609953</v>
      </c>
      <c r="M263">
        <f t="shared" si="68"/>
        <v>-30.361641142390305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42.612405969187051</v>
      </c>
      <c r="C264" s="9">
        <f t="shared" si="61"/>
        <v>1.4700000000000011</v>
      </c>
      <c r="D264" s="9">
        <f t="shared" si="74"/>
        <v>50.720984408485371</v>
      </c>
      <c r="E264" s="9">
        <f t="shared" si="74"/>
        <v>15.61459754115528</v>
      </c>
      <c r="F264" s="9">
        <f t="shared" si="63"/>
        <v>20.375709938375763</v>
      </c>
      <c r="G264" s="10">
        <f t="shared" si="75"/>
        <v>8.6666666666666607</v>
      </c>
      <c r="H264" s="5">
        <f t="shared" si="75"/>
        <v>7.5</v>
      </c>
      <c r="I264">
        <f t="shared" si="65"/>
        <v>34.448927583755413</v>
      </c>
      <c r="J264">
        <f t="shared" si="66"/>
        <v>31.655065260867062</v>
      </c>
      <c r="K264">
        <f t="shared" si="66"/>
        <v>-13.589902685489395</v>
      </c>
      <c r="L264">
        <f t="shared" si="67"/>
        <v>-4.2837766463081941</v>
      </c>
      <c r="M264">
        <f t="shared" si="68"/>
        <v>-30.334922832730058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42.799096295093641</v>
      </c>
      <c r="C265" s="9">
        <f t="shared" si="61"/>
        <v>1.4760000000000011</v>
      </c>
      <c r="D265" s="9">
        <f t="shared" si="74"/>
        <v>50.907674734391961</v>
      </c>
      <c r="E265" s="9">
        <f t="shared" si="74"/>
        <v>15.53388913597899</v>
      </c>
      <c r="F265" s="9">
        <f t="shared" si="63"/>
        <v>20.347970077485563</v>
      </c>
      <c r="G265" s="10">
        <f t="shared" si="75"/>
        <v>8.6666666666666607</v>
      </c>
      <c r="H265" s="5">
        <f t="shared" si="75"/>
        <v>7.5</v>
      </c>
      <c r="I265">
        <f t="shared" si="65"/>
        <v>34.496749105391871</v>
      </c>
      <c r="J265">
        <f t="shared" si="66"/>
        <v>31.629790978653844</v>
      </c>
      <c r="K265">
        <f t="shared" si="66"/>
        <v>-13.768878730202502</v>
      </c>
      <c r="L265">
        <f t="shared" si="67"/>
        <v>-4.2862982913056369</v>
      </c>
      <c r="M265">
        <f t="shared" si="68"/>
        <v>-30.308115985328801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42.985637458845936</v>
      </c>
      <c r="C266" s="9">
        <f t="shared" si="61"/>
        <v>1.4820000000000011</v>
      </c>
      <c r="D266" s="9">
        <f t="shared" si="74"/>
        <v>51.094215898144256</v>
      </c>
      <c r="E266" s="9">
        <f t="shared" si="74"/>
        <v>15.452125238712071</v>
      </c>
      <c r="F266" s="9">
        <f t="shared" si="63"/>
        <v>20.319532783294346</v>
      </c>
      <c r="G266" s="10">
        <f t="shared" si="75"/>
        <v>8.6666666666666607</v>
      </c>
      <c r="H266" s="5">
        <f t="shared" si="75"/>
        <v>7.5</v>
      </c>
      <c r="I266">
        <f t="shared" si="65"/>
        <v>34.54537271561869</v>
      </c>
      <c r="J266">
        <f t="shared" si="66"/>
        <v>31.604501818735141</v>
      </c>
      <c r="K266">
        <f t="shared" si="66"/>
        <v>-13.947696614515943</v>
      </c>
      <c r="L266">
        <f t="shared" si="67"/>
        <v>-4.2889080029947255</v>
      </c>
      <c r="M266">
        <f t="shared" si="68"/>
        <v>-30.281219408917295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43.17202937113268</v>
      </c>
      <c r="C267" s="9">
        <f t="shared" si="61"/>
        <v>1.4880000000000011</v>
      </c>
      <c r="D267" s="9">
        <f t="shared" si="74"/>
        <v>51.280607810431</v>
      </c>
      <c r="E267" s="9">
        <f t="shared" si="74"/>
        <v>15.369306784062616</v>
      </c>
      <c r="F267" s="9">
        <f t="shared" si="63"/>
        <v>20.290399795457187</v>
      </c>
      <c r="G267" s="10">
        <f t="shared" si="75"/>
        <v>8.6666666666666607</v>
      </c>
      <c r="H267" s="5">
        <f t="shared" si="75"/>
        <v>7.5</v>
      </c>
      <c r="I267">
        <f t="shared" si="65"/>
        <v>34.59479192198021</v>
      </c>
      <c r="J267">
        <f t="shared" si="66"/>
        <v>31.579197261517471</v>
      </c>
      <c r="K267">
        <f t="shared" si="66"/>
        <v>-14.126355809028555</v>
      </c>
      <c r="L267">
        <f t="shared" si="67"/>
        <v>-4.2916046577772677</v>
      </c>
      <c r="M267">
        <f t="shared" si="68"/>
        <v>-30.254231936062432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43.358271939596563</v>
      </c>
      <c r="C268" s="9">
        <f t="shared" si="61"/>
        <v>1.4940000000000011</v>
      </c>
      <c r="D268" s="9">
        <f t="shared" si="74"/>
        <v>51.466850378894883</v>
      </c>
      <c r="E268" s="9">
        <f t="shared" si="74"/>
        <v>15.2854347098825</v>
      </c>
      <c r="F268" s="9">
        <f t="shared" si="63"/>
        <v>20.260572854118429</v>
      </c>
      <c r="G268" s="10">
        <f t="shared" si="75"/>
        <v>8.6666666666666607</v>
      </c>
      <c r="H268" s="5">
        <f t="shared" si="75"/>
        <v>7.5</v>
      </c>
      <c r="I268">
        <f t="shared" si="65"/>
        <v>34.645000209942602</v>
      </c>
      <c r="J268">
        <f t="shared" si="66"/>
        <v>31.553876794036587</v>
      </c>
      <c r="K268">
        <f t="shared" si="66"/>
        <v>-14.304855777451323</v>
      </c>
      <c r="L268">
        <f t="shared" si="67"/>
        <v>-4.2943871321124023</v>
      </c>
      <c r="M268">
        <f t="shared" si="68"/>
        <v>-30.227152423127272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43.544365068873347</v>
      </c>
      <c r="C269" s="9">
        <f t="shared" si="61"/>
        <v>1.5000000000000011</v>
      </c>
      <c r="D269" s="9">
        <f t="shared" si="74"/>
        <v>51.652943508171667</v>
      </c>
      <c r="E269" s="9">
        <f t="shared" si="74"/>
        <v>15.200509957207613</v>
      </c>
      <c r="F269" s="9">
        <f t="shared" si="63"/>
        <v>20.230053699961033</v>
      </c>
      <c r="G269" s="10">
        <f t="shared" si="75"/>
        <v>8.6666666666666607</v>
      </c>
      <c r="H269" s="5">
        <f t="shared" si="75"/>
        <v>7.5</v>
      </c>
      <c r="I269">
        <f t="shared" si="65"/>
        <v>34.695991044422442</v>
      </c>
      <c r="J269">
        <f t="shared" si="66"/>
        <v>31.528539909957125</v>
      </c>
      <c r="K269">
        <f t="shared" si="66"/>
        <v>-14.483195976747774</v>
      </c>
      <c r="L269">
        <f t="shared" si="67"/>
        <v>-4.2972543027113197</v>
      </c>
      <c r="M269">
        <f t="shared" si="68"/>
        <v>-30.199979750225125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43.730308660630953</v>
      </c>
      <c r="C270" s="9">
        <f t="shared" si="61"/>
        <v>1.5060000000000011</v>
      </c>
      <c r="D270" s="9">
        <f t="shared" si="74"/>
        <v>51.838887099929273</v>
      </c>
      <c r="E270" s="9">
        <f t="shared" si="74"/>
        <v>15.114533470297248</v>
      </c>
      <c r="F270" s="9">
        <f t="shared" si="63"/>
        <v>20.198844074254865</v>
      </c>
      <c r="G270" s="10">
        <f t="shared" si="75"/>
        <v>8.6666666666666607</v>
      </c>
      <c r="H270" s="5">
        <f t="shared" si="75"/>
        <v>7.5</v>
      </c>
      <c r="I270">
        <f t="shared" si="65"/>
        <v>34.747757871300635</v>
      </c>
      <c r="J270">
        <f t="shared" si="66"/>
        <v>31.503186109571129</v>
      </c>
      <c r="K270">
        <f t="shared" si="66"/>
        <v>-14.661375857274102</v>
      </c>
      <c r="L270">
        <f t="shared" si="67"/>
        <v>-4.3002050467296957</v>
      </c>
      <c r="M270">
        <f t="shared" si="68"/>
        <v>-30.172712821167746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43.916102613608587</v>
      </c>
      <c r="C271" s="9">
        <f t="shared" si="61"/>
        <v>1.5120000000000011</v>
      </c>
      <c r="D271" s="9">
        <f t="shared" si="74"/>
        <v>52.024681052906907</v>
      </c>
      <c r="E271" s="9">
        <f t="shared" si="74"/>
        <v>15.027506196672679</v>
      </c>
      <c r="F271" s="9">
        <f t="shared" si="63"/>
        <v>20.166945718903971</v>
      </c>
      <c r="G271" s="10">
        <f t="shared" si="75"/>
        <v>8.6666666666666607</v>
      </c>
      <c r="H271" s="5">
        <f t="shared" si="75"/>
        <v>7.5</v>
      </c>
      <c r="I271">
        <f t="shared" si="65"/>
        <v>34.800294118921023</v>
      </c>
      <c r="J271">
        <f t="shared" si="66"/>
        <v>31.477814899795423</v>
      </c>
      <c r="K271">
        <f t="shared" si="66"/>
        <v>-14.839394862918992</v>
      </c>
      <c r="L271">
        <f t="shared" si="67"/>
        <v>-4.3032382419577448</v>
      </c>
      <c r="M271">
        <f t="shared" si="68"/>
        <v>-30.145350563407774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44.10174682365578</v>
      </c>
      <c r="C272" s="9">
        <f t="shared" si="61"/>
        <v>1.5180000000000011</v>
      </c>
      <c r="D272" s="9">
        <f t="shared" si="74"/>
        <v>52.2103252629541</v>
      </c>
      <c r="E272" s="9">
        <f t="shared" si="74"/>
        <v>14.939429087154901</v>
      </c>
      <c r="F272" s="9">
        <f t="shared" si="63"/>
        <v>20.134360376492769</v>
      </c>
      <c r="G272" s="10">
        <f t="shared" si="75"/>
        <v>8.6666666666666607</v>
      </c>
      <c r="H272" s="5">
        <f t="shared" si="75"/>
        <v>7.5</v>
      </c>
      <c r="I272">
        <f t="shared" si="65"/>
        <v>34.853593199572884</v>
      </c>
      <c r="J272">
        <f t="shared" si="66"/>
        <v>31.452425794167873</v>
      </c>
      <c r="K272">
        <f t="shared" si="66"/>
        <v>-15.017252431243097</v>
      </c>
      <c r="L272">
        <f t="shared" si="67"/>
        <v>-4.306352767007807</v>
      </c>
      <c r="M272">
        <f t="shared" si="68"/>
        <v>-30.117891927975556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44.287241183771464</v>
      </c>
      <c r="C273" s="9">
        <f t="shared" si="61"/>
        <v>1.5240000000000011</v>
      </c>
      <c r="D273" s="9">
        <f t="shared" si="74"/>
        <v>52.395819623069784</v>
      </c>
      <c r="E273" s="9">
        <f t="shared" si="74"/>
        <v>14.850303095901561</v>
      </c>
      <c r="F273" s="9">
        <f t="shared" si="63"/>
        <v>20.101089790331265</v>
      </c>
      <c r="G273" s="10">
        <f t="shared" si="75"/>
        <v>8.6666666666666607</v>
      </c>
      <c r="H273" s="5">
        <f t="shared" si="75"/>
        <v>7.5</v>
      </c>
      <c r="I273">
        <f t="shared" si="65"/>
        <v>34.907648510956733</v>
      </c>
      <c r="J273">
        <f t="shared" si="66"/>
        <v>31.427018312842527</v>
      </c>
      <c r="K273">
        <f t="shared" si="66"/>
        <v>-15.194947993618152</v>
      </c>
      <c r="L273">
        <f t="shared" si="67"/>
        <v>-4.3095475014994111</v>
      </c>
      <c r="M273">
        <f t="shared" si="68"/>
        <v>-30.090335889410447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44.472585584142969</v>
      </c>
      <c r="C274" s="9">
        <f t="shared" si="61"/>
        <v>1.5300000000000011</v>
      </c>
      <c r="D274" s="9">
        <f t="shared" si="74"/>
        <v>52.581164023441289</v>
      </c>
      <c r="E274" s="9">
        <f t="shared" si="74"/>
        <v>14.760129180443059</v>
      </c>
      <c r="F274" s="9">
        <f t="shared" si="63"/>
        <v>20.067135704499215</v>
      </c>
      <c r="G274" s="10">
        <f t="shared" si="75"/>
        <v>8.6666666666666607</v>
      </c>
      <c r="H274" s="5">
        <f t="shared" si="75"/>
        <v>7.5</v>
      </c>
      <c r="I274">
        <f t="shared" si="65"/>
        <v>34.962453437632824</v>
      </c>
      <c r="J274">
        <f t="shared" si="66"/>
        <v>31.401591982583682</v>
      </c>
      <c r="K274">
        <f t="shared" si="66"/>
        <v>-15.372480975365674</v>
      </c>
      <c r="L274">
        <f t="shared" si="67"/>
        <v>-4.3128213262417194</v>
      </c>
      <c r="M274">
        <f t="shared" si="68"/>
        <v>-30.062681445686778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44.657779912185028</v>
      </c>
      <c r="C275" s="9">
        <f t="shared" si="61"/>
        <v>1.5360000000000011</v>
      </c>
      <c r="D275" s="9">
        <f t="shared" si="74"/>
        <v>52.766358351483348</v>
      </c>
      <c r="E275" s="9">
        <f t="shared" si="74"/>
        <v>14.668908301717838</v>
      </c>
      <c r="F275" s="9">
        <f t="shared" si="63"/>
        <v>20.032499863889228</v>
      </c>
      <c r="G275" s="10">
        <f t="shared" si="75"/>
        <v>8.6666666666666607</v>
      </c>
      <c r="H275" s="5">
        <f t="shared" si="75"/>
        <v>7.5</v>
      </c>
      <c r="I275">
        <f t="shared" si="65"/>
        <v>35.018001352451705</v>
      </c>
      <c r="J275">
        <f t="shared" si="66"/>
        <v>31.376146336758854</v>
      </c>
      <c r="K275">
        <f t="shared" si="66"/>
        <v>-15.549850795895226</v>
      </c>
      <c r="L275">
        <f t="shared" si="67"/>
        <v>-4.3161731234133081</v>
      </c>
      <c r="M275">
        <f t="shared" si="68"/>
        <v>-30.034927618134539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44.842824052578692</v>
      </c>
      <c r="C276" s="9">
        <f t="shared" si="61"/>
        <v>1.5420000000000011</v>
      </c>
      <c r="D276" s="9">
        <f t="shared" si="74"/>
        <v>52.951402491877012</v>
      </c>
      <c r="E276" s="9">
        <f t="shared" si="74"/>
        <v>14.576641424106862</v>
      </c>
      <c r="F276" s="9">
        <f t="shared" si="63"/>
        <v>19.997184014248901</v>
      </c>
      <c r="G276" s="10">
        <f t="shared" si="75"/>
        <v>8.6666666666666607</v>
      </c>
      <c r="H276" s="5">
        <f t="shared" si="75"/>
        <v>7.5</v>
      </c>
      <c r="I276">
        <f t="shared" si="65"/>
        <v>35.074285617966318</v>
      </c>
      <c r="J276">
        <f t="shared" si="66"/>
        <v>31.350680915330717</v>
      </c>
      <c r="K276">
        <f t="shared" si="66"/>
        <v>-15.727056868842221</v>
      </c>
      <c r="L276">
        <f t="shared" si="67"/>
        <v>-4.3196017767392014</v>
      </c>
      <c r="M276">
        <f t="shared" si="68"/>
        <v>-30.007073451354966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45.027717887310217</v>
      </c>
      <c r="C277" s="9">
        <f t="shared" ref="C277:C289" si="80">C276+_dt</f>
        <v>1.5480000000000012</v>
      </c>
      <c r="D277" s="9">
        <f t="shared" ref="D277:E289" si="81">D276+$C$7*(J276+J277)/2</f>
        <v>53.136296326608537</v>
      </c>
      <c r="E277" s="9">
        <f t="shared" si="81"/>
        <v>14.483329515467272</v>
      </c>
      <c r="F277" s="9">
        <f t="shared" ref="F277:F289" si="82">$O$1*D277^2+$O$2*D277+$O$3</f>
        <v>19.961189902221943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35.131299587825083</v>
      </c>
      <c r="J277">
        <f t="shared" ref="J277:K289" si="85">J276+L276*$C$7</f>
        <v>31.325195264847956</v>
      </c>
      <c r="K277">
        <f t="shared" si="85"/>
        <v>-15.904098602205215</v>
      </c>
      <c r="L277">
        <f t="shared" ref="L277:L289" si="86">-$C$15*I277*J277</f>
        <v>-4.3231061716651116</v>
      </c>
      <c r="M277">
        <f t="shared" ref="M277:M289" si="87">-$C$6-$C$15*I277*K277</f>
        <v>-29.97911801313116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45.2124612957099</v>
      </c>
      <c r="C278" s="9">
        <f t="shared" si="80"/>
        <v>1.5540000000000012</v>
      </c>
      <c r="D278" s="9">
        <f t="shared" si="81"/>
        <v>53.32103973500822</v>
      </c>
      <c r="E278" s="9">
        <f t="shared" si="81"/>
        <v>14.388973547165243</v>
      </c>
      <c r="F278" s="9">
        <f t="shared" si="82"/>
        <v>19.924519275388228</v>
      </c>
      <c r="G278" s="10">
        <f t="shared" si="83"/>
        <v>8.6666666666666607</v>
      </c>
      <c r="H278" s="5">
        <f t="shared" si="83"/>
        <v>7.5</v>
      </c>
      <c r="I278">
        <f t="shared" si="84"/>
        <v>35.1890366081455</v>
      </c>
      <c r="J278">
        <f t="shared" si="85"/>
        <v>31.299688938435132</v>
      </c>
      <c r="K278">
        <f t="shared" si="85"/>
        <v>-16.080975398482689</v>
      </c>
      <c r="L278">
        <f t="shared" si="86"/>
        <v>-4.3266851955288237</v>
      </c>
      <c r="M278">
        <f t="shared" si="87"/>
        <v>-29.951060394333844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45.397054154490839</v>
      </c>
      <c r="C279" s="9">
        <f t="shared" si="80"/>
        <v>1.5600000000000012</v>
      </c>
      <c r="D279" s="9">
        <f t="shared" si="81"/>
        <v>53.505632593789159</v>
      </c>
      <c r="E279" s="9">
        <f t="shared" si="81"/>
        <v>14.293574494108032</v>
      </c>
      <c r="F279" s="9">
        <f t="shared" si="82"/>
        <v>19.887173882302928</v>
      </c>
      <c r="G279" s="10">
        <f t="shared" si="83"/>
        <v>8.6666666666666607</v>
      </c>
      <c r="H279" s="5">
        <f t="shared" si="83"/>
        <v>7.5</v>
      </c>
      <c r="I279">
        <f t="shared" si="84"/>
        <v>35.247490018867815</v>
      </c>
      <c r="J279">
        <f t="shared" si="85"/>
        <v>31.274161495781513</v>
      </c>
      <c r="K279">
        <f t="shared" si="85"/>
        <v>-16.257686654809259</v>
      </c>
      <c r="L279">
        <f t="shared" si="86"/>
        <v>-4.3303377377286854</v>
      </c>
      <c r="M279">
        <f t="shared" si="87"/>
        <v>-29.922899708822413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45.581496337787627</v>
      </c>
      <c r="C280" s="9">
        <f t="shared" si="80"/>
        <v>1.5660000000000012</v>
      </c>
      <c r="D280" s="9">
        <f t="shared" si="81"/>
        <v>53.690074777085947</v>
      </c>
      <c r="E280" s="9">
        <f t="shared" si="81"/>
        <v>14.197133334775225</v>
      </c>
      <c r="F280" s="9">
        <f t="shared" si="82"/>
        <v>19.849155472534566</v>
      </c>
      <c r="G280" s="10">
        <f t="shared" si="83"/>
        <v>8.6666666666666607</v>
      </c>
      <c r="H280" s="5">
        <f t="shared" si="83"/>
        <v>7.5</v>
      </c>
      <c r="I280">
        <f t="shared" si="84"/>
        <v>35.306653155088263</v>
      </c>
      <c r="J280">
        <f t="shared" si="85"/>
        <v>31.248612503128914</v>
      </c>
      <c r="K280">
        <f t="shared" si="85"/>
        <v>-16.434231763091312</v>
      </c>
      <c r="L280">
        <f t="shared" si="86"/>
        <v>-4.3340626898891417</v>
      </c>
      <c r="M280">
        <f t="shared" si="87"/>
        <v>-29.894635093341403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45.765787717194968</v>
      </c>
      <c r="C281" s="9">
        <f t="shared" si="80"/>
        <v>1.5720000000000012</v>
      </c>
      <c r="D281" s="9">
        <f t="shared" si="81"/>
        <v>53.874366156493288</v>
      </c>
      <c r="E281" s="9">
        <f t="shared" si="81"/>
        <v>14.099651051249188</v>
      </c>
      <c r="F281" s="9">
        <f t="shared" si="82"/>
        <v>19.810465796702104</v>
      </c>
      <c r="G281" s="10">
        <f t="shared" si="83"/>
        <v>8.6666666666666607</v>
      </c>
      <c r="H281" s="5">
        <f t="shared" si="83"/>
        <v>7.5</v>
      </c>
      <c r="I281">
        <f t="shared" si="84"/>
        <v>35.36651934837159</v>
      </c>
      <c r="J281">
        <f t="shared" si="85"/>
        <v>31.223041533258566</v>
      </c>
      <c r="K281">
        <f t="shared" si="85"/>
        <v>-16.610610110142026</v>
      </c>
      <c r="L281">
        <f t="shared" si="86"/>
        <v>-4.3378589460232764</v>
      </c>
      <c r="M281">
        <f t="shared" si="87"/>
        <v>-29.866265707412509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45.949928161806241</v>
      </c>
      <c r="C282" s="9">
        <f t="shared" si="80"/>
        <v>1.5780000000000012</v>
      </c>
      <c r="D282" s="9">
        <f t="shared" si="81"/>
        <v>54.058506601104561</v>
      </c>
      <c r="E282" s="9">
        <f t="shared" si="81"/>
        <v>14.001128629244713</v>
      </c>
      <c r="F282" s="9">
        <f t="shared" si="82"/>
        <v>19.771106606511086</v>
      </c>
      <c r="G282" s="10">
        <f t="shared" si="83"/>
        <v>8.6666666666666607</v>
      </c>
      <c r="H282" s="5">
        <f t="shared" si="83"/>
        <v>7.5</v>
      </c>
      <c r="I282">
        <f t="shared" si="84"/>
        <v>35.427081928042362</v>
      </c>
      <c r="J282">
        <f t="shared" si="85"/>
        <v>31.197448165477031</v>
      </c>
      <c r="K282">
        <f t="shared" si="85"/>
        <v>-16.786821077815759</v>
      </c>
      <c r="L282">
        <f t="shared" si="86"/>
        <v>-4.3417254026923287</v>
      </c>
      <c r="M282">
        <f t="shared" si="87"/>
        <v>-29.83779073322232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46.133917538251922</v>
      </c>
      <c r="C283" s="9">
        <f t="shared" si="80"/>
        <v>1.5840000000000012</v>
      </c>
      <c r="D283" s="9">
        <f t="shared" si="81"/>
        <v>54.242495977550242</v>
      </c>
      <c r="E283" s="9">
        <f t="shared" si="81"/>
        <v>13.901567058137887</v>
      </c>
      <c r="F283" s="9">
        <f t="shared" si="82"/>
        <v>19.731079654788743</v>
      </c>
      <c r="G283" s="10">
        <f t="shared" si="83"/>
        <v>8.6666666666666607</v>
      </c>
      <c r="H283" s="5">
        <f t="shared" si="83"/>
        <v>7.5</v>
      </c>
      <c r="I283">
        <f t="shared" si="84"/>
        <v>35.488334222454824</v>
      </c>
      <c r="J283">
        <f t="shared" si="85"/>
        <v>31.171831985601145</v>
      </c>
      <c r="K283">
        <f t="shared" si="85"/>
        <v>-16.962864043141771</v>
      </c>
      <c r="L283">
        <f t="shared" si="86"/>
        <v>-4.3456609591621387</v>
      </c>
      <c r="M283">
        <f t="shared" si="87"/>
        <v>-29.809209375505851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46.317755710737977</v>
      </c>
      <c r="C284" s="9">
        <f t="shared" si="80"/>
        <v>1.5900000000000012</v>
      </c>
      <c r="D284" s="9">
        <f t="shared" si="81"/>
        <v>54.426334150036297</v>
      </c>
      <c r="E284" s="9">
        <f t="shared" si="81"/>
        <v>13.800967330994171</v>
      </c>
      <c r="F284" s="9">
        <f t="shared" si="82"/>
        <v>19.690386695518125</v>
      </c>
      <c r="G284" s="10">
        <f t="shared" si="83"/>
        <v>8.6666666666666607</v>
      </c>
      <c r="H284" s="5">
        <f t="shared" si="83"/>
        <v>7.5</v>
      </c>
      <c r="I284">
        <f t="shared" si="84"/>
        <v>35.550269560240999</v>
      </c>
      <c r="J284">
        <f t="shared" si="85"/>
        <v>31.146192585942089</v>
      </c>
      <c r="K284">
        <f t="shared" si="85"/>
        <v>-17.138738378457255</v>
      </c>
      <c r="L284">
        <f t="shared" si="86"/>
        <v>-4.3496645175565112</v>
      </c>
      <c r="M284">
        <f t="shared" si="87"/>
        <v>-29.780520861426034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46.50144254108411</v>
      </c>
      <c r="C285" s="9">
        <f t="shared" si="80"/>
        <v>1.5960000000000012</v>
      </c>
      <c r="D285" s="9">
        <f t="shared" si="81"/>
        <v>54.61002098038243</v>
      </c>
      <c r="E285" s="9">
        <f t="shared" si="81"/>
        <v>13.699330444595679</v>
      </c>
      <c r="F285" s="9">
        <f t="shared" si="82"/>
        <v>19.649029483871288</v>
      </c>
      <c r="G285" s="10">
        <f t="shared" si="83"/>
        <v>8.6666666666666607</v>
      </c>
      <c r="H285" s="5">
        <f t="shared" si="83"/>
        <v>7.5</v>
      </c>
      <c r="I285">
        <f t="shared" si="84"/>
        <v>35.61288127153658</v>
      </c>
      <c r="J285">
        <f t="shared" si="85"/>
        <v>31.120529565288507</v>
      </c>
      <c r="K285">
        <f t="shared" si="85"/>
        <v>-17.314443451539667</v>
      </c>
      <c r="L285">
        <f t="shared" si="86"/>
        <v>-4.3537349830074312</v>
      </c>
      <c r="M285">
        <f t="shared" si="87"/>
        <v>-29.751724440449337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46.684977888761935</v>
      </c>
      <c r="C286" s="9">
        <f t="shared" si="80"/>
        <v>1.6020000000000012</v>
      </c>
      <c r="D286" s="9">
        <f t="shared" si="81"/>
        <v>54.793556328060255</v>
      </c>
      <c r="E286" s="9">
        <f t="shared" si="81"/>
        <v>13.596657399467709</v>
      </c>
      <c r="F286" s="9">
        <f t="shared" si="82"/>
        <v>19.607009776241533</v>
      </c>
      <c r="G286" s="10">
        <f t="shared" si="83"/>
        <v>8.6666666666666607</v>
      </c>
      <c r="H286" s="5">
        <f t="shared" si="83"/>
        <v>7.5</v>
      </c>
      <c r="I286">
        <f t="shared" si="84"/>
        <v>35.676162689184672</v>
      </c>
      <c r="J286">
        <f t="shared" si="85"/>
        <v>31.094842528888762</v>
      </c>
      <c r="K286">
        <f t="shared" si="85"/>
        <v>-17.489978625738317</v>
      </c>
      <c r="L286">
        <f t="shared" si="86"/>
        <v>-4.3578712638021617</v>
      </c>
      <c r="M286">
        <f t="shared" si="87"/>
        <v>-29.722819384217576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46.868361610933029</v>
      </c>
      <c r="C287" s="9">
        <f t="shared" si="80"/>
        <v>1.6080000000000012</v>
      </c>
      <c r="D287" s="9">
        <f t="shared" si="81"/>
        <v>54.976940050231349</v>
      </c>
      <c r="E287" s="9">
        <f t="shared" si="81"/>
        <v>13.492949199904471</v>
      </c>
      <c r="F287" s="9">
        <f t="shared" si="82"/>
        <v>19.564329330274582</v>
      </c>
      <c r="G287" s="10">
        <f t="shared" si="83"/>
        <v>8.6666666666666607</v>
      </c>
      <c r="H287" s="5">
        <f t="shared" si="83"/>
        <v>7.5</v>
      </c>
      <c r="I287">
        <f t="shared" si="84"/>
        <v>35.740107149916838</v>
      </c>
      <c r="J287">
        <f t="shared" si="85"/>
        <v>31.069131088432329</v>
      </c>
      <c r="K287">
        <f t="shared" si="85"/>
        <v>-17.6653432601052</v>
      </c>
      <c r="L287">
        <f t="shared" si="86"/>
        <v>-4.3620722715271603</v>
      </c>
      <c r="M287">
        <f t="shared" si="87"/>
        <v>-29.693804986416108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47.051593562486893</v>
      </c>
      <c r="C288" s="9">
        <f t="shared" si="80"/>
        <v>1.6140000000000012</v>
      </c>
      <c r="D288" s="9">
        <f t="shared" si="81"/>
        <v>55.160172001785213</v>
      </c>
      <c r="E288" s="9">
        <f t="shared" si="81"/>
        <v>13.388206853994062</v>
      </c>
      <c r="F288" s="9">
        <f t="shared" si="82"/>
        <v>19.520989904898951</v>
      </c>
      <c r="G288" s="10">
        <f t="shared" si="83"/>
        <v>8.6666666666666607</v>
      </c>
      <c r="H288" s="5">
        <f t="shared" si="83"/>
        <v>7.5</v>
      </c>
      <c r="I288">
        <f t="shared" si="84"/>
        <v>35.80470799551145</v>
      </c>
      <c r="J288">
        <f t="shared" si="85"/>
        <v>31.043394862030318</v>
      </c>
      <c r="K288">
        <f t="shared" si="85"/>
        <v>-17.840536709525054</v>
      </c>
      <c r="L288">
        <f t="shared" si="86"/>
        <v>-4.3663369212088075</v>
      </c>
      <c r="M288">
        <f t="shared" si="87"/>
        <v>-29.664680562638516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47.234673596078757</v>
      </c>
      <c r="C289" s="9">
        <f t="shared" si="80"/>
        <v>1.6200000000000012</v>
      </c>
      <c r="D289" s="9">
        <f t="shared" si="81"/>
        <v>55.343252035377077</v>
      </c>
      <c r="E289" s="9">
        <f t="shared" si="81"/>
        <v>13.282431373642671</v>
      </c>
      <c r="F289" s="9">
        <f t="shared" si="82"/>
        <v>19.476993260355275</v>
      </c>
      <c r="G289" s="10">
        <f t="shared" si="83"/>
        <v>8.6666666666666607</v>
      </c>
      <c r="H289" s="5">
        <f t="shared" si="83"/>
        <v>7.5</v>
      </c>
      <c r="I289">
        <f t="shared" si="84"/>
        <v>35.869958573929132</v>
      </c>
      <c r="J289">
        <f t="shared" si="85"/>
        <v>31.017633474195186</v>
      </c>
      <c r="K289">
        <f t="shared" si="85"/>
        <v>-18.015558324844623</v>
      </c>
      <c r="L289">
        <f t="shared" si="86"/>
        <v>-4.3706641314509582</v>
      </c>
      <c r="M289">
        <f t="shared" si="87"/>
        <v>-29.635445450247904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75" priority="16" stopIfTrue="1" operator="greaterThan">
      <formula>$G$19</formula>
    </cfRule>
    <cfRule type="cellIs" dxfId="274" priority="17" stopIfTrue="1" operator="lessThan">
      <formula>$H$19</formula>
    </cfRule>
    <cfRule type="cellIs" dxfId="273" priority="18" stopIfTrue="1" operator="between">
      <formula>$H$19</formula>
      <formula>$G$19</formula>
    </cfRule>
  </conditionalFormatting>
  <conditionalFormatting sqref="E19:E20">
    <cfRule type="cellIs" dxfId="272" priority="13" stopIfTrue="1" operator="lessThan">
      <formula>$H$19</formula>
    </cfRule>
    <cfRule type="cellIs" dxfId="271" priority="14" stopIfTrue="1" operator="greaterThan">
      <formula>$G$19</formula>
    </cfRule>
    <cfRule type="cellIs" dxfId="270" priority="15" stopIfTrue="1" operator="between">
      <formula>$H$19</formula>
      <formula>$G$19</formula>
    </cfRule>
  </conditionalFormatting>
  <conditionalFormatting sqref="F19">
    <cfRule type="cellIs" dxfId="269" priority="10" stopIfTrue="1" operator="lessThan">
      <formula>$H$19</formula>
    </cfRule>
    <cfRule type="cellIs" dxfId="268" priority="11" stopIfTrue="1" operator="greaterThan">
      <formula>$G$19</formula>
    </cfRule>
    <cfRule type="cellIs" dxfId="267" priority="12" stopIfTrue="1" operator="between">
      <formula>$H$19</formula>
      <formula>$G$19</formula>
    </cfRule>
  </conditionalFormatting>
  <conditionalFormatting sqref="F20">
    <cfRule type="cellIs" dxfId="266" priority="7" stopIfTrue="1" operator="lessThan">
      <formula>$H$19</formula>
    </cfRule>
    <cfRule type="cellIs" dxfId="265" priority="8" stopIfTrue="1" operator="greaterThan">
      <formula>$G$19</formula>
    </cfRule>
    <cfRule type="cellIs" dxfId="264" priority="9" stopIfTrue="1" operator="between">
      <formula>$H$19</formula>
      <formula>$G$19</formula>
    </cfRule>
  </conditionalFormatting>
  <conditionalFormatting sqref="E21:E289">
    <cfRule type="cellIs" dxfId="263" priority="4" stopIfTrue="1" operator="lessThan">
      <formula>$H$19</formula>
    </cfRule>
    <cfRule type="cellIs" dxfId="262" priority="5" stopIfTrue="1" operator="greaterThan">
      <formula>$G$19</formula>
    </cfRule>
    <cfRule type="cellIs" dxfId="261" priority="6" stopIfTrue="1" operator="between">
      <formula>$H$19</formula>
      <formula>$G$19</formula>
    </cfRule>
  </conditionalFormatting>
  <conditionalFormatting sqref="F21:F289">
    <cfRule type="cellIs" dxfId="260" priority="1" stopIfTrue="1" operator="lessThan">
      <formula>$H$19</formula>
    </cfRule>
    <cfRule type="cellIs" dxfId="259" priority="2" stopIfTrue="1" operator="greaterThan">
      <formula>$G$19</formula>
    </cfRule>
    <cfRule type="cellIs" dxfId="25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46"/>
  <sheetViews>
    <sheetView topLeftCell="B1" zoomScale="70" zoomScaleNormal="70" workbookViewId="0">
      <selection activeCell="D11" sqref="D11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SummaryChart!G17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-7.0079890970676968E-3</v>
      </c>
      <c r="P1" s="5" t="s">
        <v>10</v>
      </c>
    </row>
    <row r="2" spans="2:22" ht="22.5" x14ac:dyDescent="0.3">
      <c r="C2" s="24">
        <f>SummaryChart!H17</f>
        <v>39.95171570129245</v>
      </c>
      <c r="D2" s="1" t="s">
        <v>18</v>
      </c>
      <c r="G2" s="9" t="s">
        <v>23</v>
      </c>
      <c r="O2" s="28">
        <f>TAN(C2/180*PI())</f>
        <v>0.83766457641974346</v>
      </c>
      <c r="P2" s="5" t="s">
        <v>12</v>
      </c>
    </row>
    <row r="3" spans="2:22" ht="22.5" x14ac:dyDescent="0.3">
      <c r="C3" s="24">
        <f>SummaryChart!I17/12</f>
        <v>0.76096237357281626</v>
      </c>
      <c r="D3" s="1" t="s">
        <v>19</v>
      </c>
      <c r="G3" s="9" t="s">
        <v>28</v>
      </c>
      <c r="O3" s="28">
        <f>C3</f>
        <v>0.76096237357281626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SummaryChart!I17</f>
        <v>9.1315484828737947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0.13570081778739684</v>
      </c>
      <c r="C12" s="14"/>
      <c r="D12" s="15">
        <f ca="1">CELL("contents",INDIRECT("D"&amp;C13-1))</f>
        <v>8.9925450795912383</v>
      </c>
      <c r="E12" s="15">
        <f ca="1">CELL("contents",INDIRECT("E"&amp;C13-1))</f>
        <v>7.7090035977331359</v>
      </c>
      <c r="F12">
        <f ca="1">D13-D12</f>
        <v>0.27470422106995329</v>
      </c>
      <c r="G12">
        <f ca="1">D13-D11</f>
        <v>0.13570081778739684</v>
      </c>
      <c r="H12" s="27">
        <f ca="1">G12/F12</f>
        <v>0.49398883373124686</v>
      </c>
      <c r="I12">
        <f ca="1">D13-D12</f>
        <v>0.27470422106995329</v>
      </c>
      <c r="J12">
        <f ca="1">E13-E12</f>
        <v>0.19326764280972331</v>
      </c>
      <c r="K12">
        <f ca="1">ATAN(J12/I12)*180/PI()</f>
        <v>35.128231308641539</v>
      </c>
      <c r="N12" s="26">
        <f ca="1">E13-E12</f>
        <v>0.19326764280972331</v>
      </c>
      <c r="O12" s="26">
        <f ca="1">N12+E13-H12*N12</f>
        <v>8.0000668258830192</v>
      </c>
      <c r="P12">
        <f ca="1">IF(AND(G12&gt;0,G12&lt;F12),1,0)</f>
        <v>1</v>
      </c>
      <c r="Q12" s="26">
        <f ca="1">IF(P12=1,O12,O13)</f>
        <v>8.0000668258830192</v>
      </c>
    </row>
    <row r="13" spans="2:22" x14ac:dyDescent="0.2">
      <c r="B13" t="str">
        <f ca="1">CELL("address",INDEX(B20:B290,MATCH(MIN(B20:B290),B20:B290,0)))</f>
        <v>$B$52</v>
      </c>
      <c r="C13">
        <f ca="1">CELL("row",INDEX(A20:A289,MATCH(MIN(A20:A289),A20:A289,0)))</f>
        <v>52</v>
      </c>
      <c r="D13" s="15">
        <f ca="1">CELL("contents",INDIRECT("D"&amp;C13))</f>
        <v>9.2672493006611916</v>
      </c>
      <c r="E13" s="15">
        <f ca="1">CELL("contents",INDIRECT("E"&amp;C13))</f>
        <v>7.9022712405428592</v>
      </c>
      <c r="F13">
        <f ca="1">D14-D13</f>
        <v>0.27434176351163941</v>
      </c>
      <c r="G13">
        <f ca="1">D14-D11</f>
        <v>0.41004258129903626</v>
      </c>
      <c r="H13" s="27">
        <f ca="1">G13/F13</f>
        <v>1.4946414867732651</v>
      </c>
      <c r="N13" s="26">
        <f ca="1">E14-E13</f>
        <v>0.19185437120528626</v>
      </c>
      <c r="O13" s="26">
        <f ca="1">E13+H13*N13</f>
        <v>8.1890247431650778</v>
      </c>
      <c r="P13">
        <f ca="1">IF(G13&lt;F13,1,0)</f>
        <v>0</v>
      </c>
    </row>
    <row r="14" spans="2:22" x14ac:dyDescent="0.2">
      <c r="D14" s="15">
        <f ca="1">CELL("contents",INDIRECT("D"&amp;C13+1))</f>
        <v>9.541591064172831</v>
      </c>
      <c r="E14" s="15">
        <f ca="1">CELL("contents",INDIRECT("E"&amp;C13+1))</f>
        <v>8.0941256117481455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66.644079371411905</v>
      </c>
      <c r="P15" s="10">
        <f>Q19</f>
        <v>8.7174767168319853</v>
      </c>
      <c r="Q15" s="10">
        <f>Q19</f>
        <v>8.7174767168319853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0.76096237357281626</v>
      </c>
      <c r="F19" s="9">
        <f>$O$1*D19^2+$O$2*D19+$O$3</f>
        <v>0.76096237357281626</v>
      </c>
      <c r="G19" s="18">
        <v>8.6666666666666607</v>
      </c>
      <c r="H19" s="17">
        <v>7.5</v>
      </c>
      <c r="I19">
        <f>C1</f>
        <v>62.5</v>
      </c>
      <c r="J19">
        <f>C1*COS(C2/180*PI())</f>
        <v>47.911616313060968</v>
      </c>
      <c r="K19">
        <f>C1*SIN(C2/180*PI())</f>
        <v>40.133863784465483</v>
      </c>
      <c r="L19">
        <f>-C15*I19*J19</f>
        <v>-11.763288233390492</v>
      </c>
      <c r="M19">
        <f>-C6-C15*I19*K19</f>
        <v>-42.0276898553264</v>
      </c>
      <c r="N19" s="16">
        <f>MAX(E19:E289)</f>
        <v>22.074835585659802</v>
      </c>
      <c r="O19" s="19">
        <f>INDEX(C19:C289,MATCH(N19,E19:E289,0),1)</f>
        <v>1.1100000000000008</v>
      </c>
      <c r="P19" s="19">
        <f>COUNTIF(E19:E289,"&gt;"&amp;H19)*_dt</f>
        <v>1.44</v>
      </c>
      <c r="Q19" s="21">
        <f>INDEX(D19:D289,MATCH(T17,T19:T289,0),1)</f>
        <v>8.7174767168319853</v>
      </c>
      <c r="R19" s="21">
        <f>INDEX(D19:D289,MATCH(T17,U19:U289,0),1)</f>
        <v>66.644079371411905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57.926602654579924</v>
      </c>
    </row>
    <row r="20" spans="1:22" x14ac:dyDescent="0.2">
      <c r="A20">
        <f>B20</f>
        <v>8.8442905241836307</v>
      </c>
      <c r="B20">
        <f>ABS(D20-$D$11)</f>
        <v>8.8442905241836307</v>
      </c>
      <c r="C20" s="9">
        <f>C19+_dt</f>
        <v>6.0000000000000001E-3</v>
      </c>
      <c r="D20" s="9">
        <f>D19+$C$7*(J19+J20)/2</f>
        <v>0.28725795869016479</v>
      </c>
      <c r="E20" s="9">
        <f>E19+$C$7*(K19+K20)/2</f>
        <v>1.0010090578622133</v>
      </c>
      <c r="F20" s="9">
        <f>$O$1*D20^2+$O$2*D20+$O$3</f>
        <v>1.0010099106809975</v>
      </c>
      <c r="G20" s="10">
        <f>G19</f>
        <v>8.6666666666666607</v>
      </c>
      <c r="H20" s="5">
        <f>H19</f>
        <v>7.5</v>
      </c>
      <c r="I20">
        <f>SQRT(J20^2+K20^2)</f>
        <v>62.284143957133708</v>
      </c>
      <c r="J20">
        <f>J19+L19*$C$7</f>
        <v>47.841036583660625</v>
      </c>
      <c r="K20">
        <f>K19+M19*$C$7</f>
        <v>39.881697645333524</v>
      </c>
      <c r="L20">
        <f>-$C$15*I20*J20</f>
        <v>-11.705392475443794</v>
      </c>
      <c r="M20">
        <f>-$C$6-$C$15*I20*K20</f>
        <v>-41.931960045645212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8.5574550017462236</v>
      </c>
      <c r="B21">
        <f t="shared" ref="B21:B84" si="3">ABS(D21-$D$11)</f>
        <v>8.5574550017462236</v>
      </c>
      <c r="C21" s="9">
        <f t="shared" ref="C21:C84" si="4">C20+_dt</f>
        <v>1.2E-2</v>
      </c>
      <c r="D21" s="9">
        <f t="shared" ref="D21:E36" si="5">D20+$C$7*(J20+J21)/2</f>
        <v>0.57409348112757064</v>
      </c>
      <c r="E21" s="9">
        <f t="shared" si="5"/>
        <v>1.2395444684533929</v>
      </c>
      <c r="F21" s="9">
        <f t="shared" ref="F21:F84" si="6">$O$1*D21^2+$O$2*D21+$O$3</f>
        <v>1.2395504299181905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62.069276048042774</v>
      </c>
      <c r="J21">
        <f t="shared" ref="J21:K84" si="9">J20+L20*$C$7</f>
        <v>47.770804228807961</v>
      </c>
      <c r="K21">
        <f t="shared" si="9"/>
        <v>39.630105885059656</v>
      </c>
      <c r="L21">
        <f t="shared" ref="L21:L84" si="10">-$C$15*I21*J21</f>
        <v>-11.647886545308982</v>
      </c>
      <c r="M21">
        <f t="shared" ref="M21:M84" si="11">-$C$6-$C$15*I21*K21</f>
        <v>-41.836951766874101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8.2710398383311912</v>
      </c>
      <c r="B22">
        <f t="shared" si="3"/>
        <v>8.2710398383311912</v>
      </c>
      <c r="C22" s="9">
        <f t="shared" si="4"/>
        <v>1.8000000000000002E-2</v>
      </c>
      <c r="D22" s="9">
        <f t="shared" si="5"/>
        <v>0.8605086445426029</v>
      </c>
      <c r="E22" s="9">
        <f t="shared" si="5"/>
        <v>1.4765720386319472</v>
      </c>
      <c r="F22" s="9">
        <f t="shared" si="6"/>
        <v>1.4765907411901269</v>
      </c>
      <c r="G22" s="10">
        <f t="shared" si="7"/>
        <v>8.6666666666666607</v>
      </c>
      <c r="H22" s="5">
        <f t="shared" si="7"/>
        <v>7.5</v>
      </c>
      <c r="I22">
        <f t="shared" si="8"/>
        <v>61.855393818401545</v>
      </c>
      <c r="J22">
        <f t="shared" si="9"/>
        <v>47.700916909536105</v>
      </c>
      <c r="K22">
        <f t="shared" si="9"/>
        <v>39.379084174458413</v>
      </c>
      <c r="L22">
        <f t="shared" si="10"/>
        <v>-11.590767717247438</v>
      </c>
      <c r="M22">
        <f t="shared" si="11"/>
        <v>-41.742659203128113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7.985042970692886</v>
      </c>
      <c r="B23">
        <f t="shared" si="3"/>
        <v>7.985042970692886</v>
      </c>
      <c r="C23" s="9">
        <f t="shared" si="4"/>
        <v>2.4E-2</v>
      </c>
      <c r="D23" s="9">
        <f t="shared" si="5"/>
        <v>1.1465055121809091</v>
      </c>
      <c r="E23" s="9">
        <f t="shared" si="5"/>
        <v>1.7120951758130414</v>
      </c>
      <c r="F23" s="9">
        <f t="shared" si="6"/>
        <v>1.712137602103025</v>
      </c>
      <c r="G23" s="10">
        <f t="shared" si="7"/>
        <v>8.6666666666666607</v>
      </c>
      <c r="H23" s="5">
        <f t="shared" si="7"/>
        <v>7.5</v>
      </c>
      <c r="I23">
        <f t="shared" si="8"/>
        <v>61.642494870086431</v>
      </c>
      <c r="J23">
        <f t="shared" si="9"/>
        <v>47.631372303232617</v>
      </c>
      <c r="K23">
        <f t="shared" si="9"/>
        <v>39.128628219239644</v>
      </c>
      <c r="L23">
        <f t="shared" si="10"/>
        <v>-11.534033298593737</v>
      </c>
      <c r="M23">
        <f t="shared" si="11"/>
        <v>-41.649076593129678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7.6994623494728645</v>
      </c>
      <c r="B24">
        <f t="shared" si="3"/>
        <v>7.6994623494728645</v>
      </c>
      <c r="C24" s="9">
        <f t="shared" si="4"/>
        <v>0.03</v>
      </c>
      <c r="D24" s="9">
        <f t="shared" si="5"/>
        <v>1.4320861334009301</v>
      </c>
      <c r="E24" s="9">
        <f t="shared" si="5"/>
        <v>1.9461172617498028</v>
      </c>
      <c r="F24" s="9">
        <f t="shared" si="6"/>
        <v>1.9461977184452963</v>
      </c>
      <c r="G24" s="10">
        <f t="shared" si="7"/>
        <v>8.6666666666666607</v>
      </c>
      <c r="H24" s="5">
        <f t="shared" si="7"/>
        <v>7.5</v>
      </c>
      <c r="I24">
        <f t="shared" si="8"/>
        <v>61.430576860844582</v>
      </c>
      <c r="J24">
        <f t="shared" si="9"/>
        <v>47.562168103441053</v>
      </c>
      <c r="K24">
        <f t="shared" si="9"/>
        <v>38.878733759680863</v>
      </c>
      <c r="L24">
        <f t="shared" si="10"/>
        <v>-11.47768062937779</v>
      </c>
      <c r="M24">
        <f t="shared" si="11"/>
        <v>-41.556198229435651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7.414295939103547</v>
      </c>
      <c r="B25">
        <f t="shared" si="3"/>
        <v>7.414295939103547</v>
      </c>
      <c r="C25" s="9">
        <f t="shared" si="4"/>
        <v>3.5999999999999997E-2</v>
      </c>
      <c r="D25" s="9">
        <f t="shared" si="5"/>
        <v>1.7172525437702475</v>
      </c>
      <c r="E25" s="9">
        <f t="shared" si="5"/>
        <v>2.1786416527397581</v>
      </c>
      <c r="F25" s="9">
        <f t="shared" si="6"/>
        <v>2.1787777446641283</v>
      </c>
      <c r="G25" s="10">
        <f t="shared" si="7"/>
        <v>8.6666666666666607</v>
      </c>
      <c r="H25" s="5">
        <f t="shared" si="7"/>
        <v>7.5</v>
      </c>
      <c r="I25">
        <f t="shared" si="8"/>
        <v>61.219637503965416</v>
      </c>
      <c r="J25">
        <f t="shared" si="9"/>
        <v>47.493302019664789</v>
      </c>
      <c r="K25">
        <f t="shared" si="9"/>
        <v>38.629396570304252</v>
      </c>
      <c r="L25">
        <f t="shared" si="10"/>
        <v>-11.421707081952082</v>
      </c>
      <c r="M25">
        <f t="shared" si="11"/>
        <v>-41.464018457674165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7.1295417177130336</v>
      </c>
      <c r="B26">
        <f t="shared" si="3"/>
        <v>7.1295417177130336</v>
      </c>
      <c r="C26" s="9">
        <f t="shared" si="4"/>
        <v>4.1999999999999996E-2</v>
      </c>
      <c r="D26" s="9">
        <f t="shared" si="5"/>
        <v>2.0020067651607611</v>
      </c>
      <c r="E26" s="9">
        <f t="shared" si="5"/>
        <v>2.4096716798293456</v>
      </c>
      <c r="F26" s="9">
        <f t="shared" si="6"/>
        <v>2.4098842843370094</v>
      </c>
      <c r="G26" s="10">
        <f t="shared" si="7"/>
        <v>8.6666666666666607</v>
      </c>
      <c r="H26" s="5">
        <f t="shared" si="7"/>
        <v>7.5</v>
      </c>
      <c r="I26">
        <f t="shared" si="8"/>
        <v>61.009674567954768</v>
      </c>
      <c r="J26">
        <f t="shared" si="9"/>
        <v>47.424771777173078</v>
      </c>
      <c r="K26">
        <f t="shared" si="9"/>
        <v>38.380612459558208</v>
      </c>
      <c r="L26">
        <f t="shared" si="10"/>
        <v>-11.36611006062393</v>
      </c>
      <c r="M26">
        <f t="shared" si="11"/>
        <v>-41.372531675791151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6.8451976770310861</v>
      </c>
      <c r="B27">
        <f t="shared" si="3"/>
        <v>6.8451976770310861</v>
      </c>
      <c r="C27" s="9">
        <f t="shared" si="4"/>
        <v>4.7999999999999994E-2</v>
      </c>
      <c r="D27" s="9">
        <f t="shared" si="5"/>
        <v>2.2863508058427082</v>
      </c>
      <c r="E27" s="9">
        <f t="shared" si="5"/>
        <v>2.6392106490165306</v>
      </c>
      <c r="F27" s="9">
        <f t="shared" si="6"/>
        <v>2.6395238906382739</v>
      </c>
      <c r="G27" s="10">
        <f t="shared" si="7"/>
        <v>8.6666666666666607</v>
      </c>
      <c r="H27" s="5">
        <f t="shared" si="7"/>
        <v>7.5</v>
      </c>
      <c r="I27">
        <f t="shared" si="8"/>
        <v>60.800685876211531</v>
      </c>
      <c r="J27">
        <f t="shared" si="9"/>
        <v>47.356575116809331</v>
      </c>
      <c r="K27">
        <f t="shared" si="9"/>
        <v>38.132377269503458</v>
      </c>
      <c r="L27">
        <f t="shared" si="10"/>
        <v>-11.310887001292613</v>
      </c>
      <c r="M27">
        <f t="shared" si="11"/>
        <v>-41.281732333306294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6.5612618222962542</v>
      </c>
      <c r="B28">
        <f t="shared" si="3"/>
        <v>6.5612618222962542</v>
      </c>
      <c r="C28" s="9">
        <f t="shared" si="4"/>
        <v>5.3999999999999992E-2</v>
      </c>
      <c r="D28" s="9">
        <f t="shared" si="5"/>
        <v>2.570286660577541</v>
      </c>
      <c r="E28" s="9">
        <f t="shared" si="5"/>
        <v>2.8672618414515521</v>
      </c>
      <c r="F28" s="9">
        <f t="shared" si="6"/>
        <v>2.867703066800722</v>
      </c>
      <c r="G28" s="10">
        <f t="shared" si="7"/>
        <v>8.6666666666666607</v>
      </c>
      <c r="H28" s="5">
        <f t="shared" si="7"/>
        <v>7.5</v>
      </c>
      <c r="I28">
        <f t="shared" si="8"/>
        <v>60.592669306706718</v>
      </c>
      <c r="J28">
        <f t="shared" si="9"/>
        <v>47.288709794801576</v>
      </c>
      <c r="K28">
        <f t="shared" si="9"/>
        <v>37.884686875503618</v>
      </c>
      <c r="L28">
        <f t="shared" si="10"/>
        <v>-11.256035371091359</v>
      </c>
      <c r="M28">
        <f t="shared" si="11"/>
        <v>-41.191614930578346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6.2777321721641242</v>
      </c>
      <c r="B29">
        <f t="shared" si="3"/>
        <v>6.2777321721641242</v>
      </c>
      <c r="C29" s="9">
        <f t="shared" si="4"/>
        <v>5.9999999999999991E-2</v>
      </c>
      <c r="D29" s="9">
        <f t="shared" si="5"/>
        <v>2.8538163107096706</v>
      </c>
      <c r="E29" s="9">
        <f t="shared" si="5"/>
        <v>3.0938285136358235</v>
      </c>
      <c r="F29" s="9">
        <f t="shared" si="6"/>
        <v>3.094428266572395</v>
      </c>
      <c r="G29" s="10">
        <f t="shared" si="7"/>
        <v>8.6666666666666607</v>
      </c>
      <c r="H29" s="5">
        <f t="shared" si="7"/>
        <v>7.5</v>
      </c>
      <c r="I29">
        <f t="shared" si="8"/>
        <v>60.385622791664602</v>
      </c>
      <c r="J29">
        <f t="shared" si="9"/>
        <v>47.221173582575027</v>
      </c>
      <c r="K29">
        <f t="shared" si="9"/>
        <v>37.637537185920145</v>
      </c>
      <c r="L29">
        <f t="shared" si="10"/>
        <v>-11.201552668033973</v>
      </c>
      <c r="M29">
        <f t="shared" si="11"/>
        <v>-41.102174018079566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5.9946067586166984</v>
      </c>
      <c r="B30">
        <f t="shared" si="3"/>
        <v>5.9946067586166984</v>
      </c>
      <c r="C30" s="9">
        <f t="shared" si="4"/>
        <v>6.5999999999999989E-2</v>
      </c>
      <c r="D30" s="9">
        <f t="shared" si="5"/>
        <v>3.1369417242570963</v>
      </c>
      <c r="E30" s="9">
        <f t="shared" si="5"/>
        <v>3.3189138976190189</v>
      </c>
      <c r="F30" s="9">
        <f t="shared" si="6"/>
        <v>3.3197058946685618</v>
      </c>
      <c r="G30" s="10">
        <f t="shared" si="7"/>
        <v>8.6666666666666607</v>
      </c>
      <c r="H30" s="5">
        <f t="shared" si="7"/>
        <v>7.5</v>
      </c>
      <c r="I30">
        <f t="shared" si="8"/>
        <v>60.179544317245998</v>
      </c>
      <c r="J30">
        <f t="shared" si="9"/>
        <v>47.153964266566824</v>
      </c>
      <c r="K30">
        <f t="shared" si="9"/>
        <v>37.390924141811666</v>
      </c>
      <c r="L30">
        <f t="shared" si="10"/>
        <v>-11.147436420666127</v>
      </c>
      <c r="M30">
        <f t="shared" si="11"/>
        <v>-41.013404195679158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5.7118836268728694</v>
      </c>
      <c r="B31">
        <f t="shared" si="3"/>
        <v>5.7118836268728694</v>
      </c>
      <c r="C31" s="9">
        <f t="shared" si="4"/>
        <v>7.1999999999999995E-2</v>
      </c>
      <c r="D31" s="9">
        <f t="shared" si="5"/>
        <v>3.4196648560009253</v>
      </c>
      <c r="E31" s="9">
        <f t="shared" si="5"/>
        <v>3.5425212011943668</v>
      </c>
      <c r="F31" s="9">
        <f t="shared" si="6"/>
        <v>3.5435423072189858</v>
      </c>
      <c r="G31" s="10">
        <f t="shared" si="7"/>
        <v>8.6666666666666607</v>
      </c>
      <c r="H31" s="5">
        <f t="shared" si="7"/>
        <v>7.5</v>
      </c>
      <c r="I31">
        <f t="shared" si="8"/>
        <v>59.974431923233418</v>
      </c>
      <c r="J31">
        <f t="shared" si="9"/>
        <v>47.087079648042824</v>
      </c>
      <c r="K31">
        <f t="shared" si="9"/>
        <v>37.144843716637588</v>
      </c>
      <c r="L31">
        <f t="shared" si="10"/>
        <v>-11.093684187721149</v>
      </c>
      <c r="M31">
        <f t="shared" si="11"/>
        <v>-40.925300111935556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5.4295608352999913</v>
      </c>
      <c r="B32">
        <f t="shared" si="3"/>
        <v>5.4295608352999913</v>
      </c>
      <c r="C32" s="9">
        <f t="shared" si="4"/>
        <v>7.8E-2</v>
      </c>
      <c r="D32" s="9">
        <f t="shared" si="5"/>
        <v>3.7019876475738034</v>
      </c>
      <c r="E32" s="9">
        <f t="shared" si="5"/>
        <v>3.7646536080921775</v>
      </c>
      <c r="F32" s="9">
        <f t="shared" si="6"/>
        <v>3.7659438122105362</v>
      </c>
      <c r="G32" s="10">
        <f t="shared" si="7"/>
        <v>8.6666666666666607</v>
      </c>
      <c r="H32" s="5">
        <f t="shared" si="7"/>
        <v>7.5</v>
      </c>
      <c r="I32">
        <f t="shared" si="8"/>
        <v>59.77028370271794</v>
      </c>
      <c r="J32">
        <f t="shared" si="9"/>
        <v>47.020517542916494</v>
      </c>
      <c r="K32">
        <f t="shared" si="9"/>
        <v>36.899291915965975</v>
      </c>
      <c r="L32">
        <f t="shared" si="10"/>
        <v>-11.040293557780224</v>
      </c>
      <c r="M32">
        <f t="shared" si="11"/>
        <v>-40.837856463397465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5.1476364553265324</v>
      </c>
      <c r="B33">
        <f t="shared" si="3"/>
        <v>5.1476364553265324</v>
      </c>
      <c r="C33" s="9">
        <f t="shared" si="4"/>
        <v>8.4000000000000005E-2</v>
      </c>
      <c r="D33" s="9">
        <f t="shared" si="5"/>
        <v>3.9839120275472624</v>
      </c>
      <c r="E33" s="9">
        <f t="shared" si="5"/>
        <v>3.9853142781716322</v>
      </c>
      <c r="F33" s="9">
        <f t="shared" si="6"/>
        <v>3.9869166699252094</v>
      </c>
      <c r="G33" s="10">
        <f t="shared" si="7"/>
        <v>8.6666666666666607</v>
      </c>
      <c r="H33" s="5">
        <f t="shared" si="7"/>
        <v>7.5</v>
      </c>
      <c r="I33">
        <f t="shared" si="8"/>
        <v>59.567097801787703</v>
      </c>
      <c r="J33">
        <f t="shared" si="9"/>
        <v>46.954275781569812</v>
      </c>
      <c r="K33">
        <f t="shared" si="9"/>
        <v>36.654264777185588</v>
      </c>
      <c r="L33">
        <f t="shared" si="10"/>
        <v>-10.987262148936939</v>
      </c>
      <c r="M33">
        <f t="shared" si="11"/>
        <v>-40.75106799391336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4.8661085713557943</v>
      </c>
      <c r="B34">
        <f t="shared" si="3"/>
        <v>4.8661085713557943</v>
      </c>
      <c r="C34" s="9">
        <f t="shared" si="4"/>
        <v>9.0000000000000011E-2</v>
      </c>
      <c r="D34" s="9">
        <f t="shared" si="5"/>
        <v>4.2654399115180004</v>
      </c>
      <c r="E34" s="9">
        <f t="shared" si="5"/>
        <v>4.2045063476108551</v>
      </c>
      <c r="F34" s="9">
        <f t="shared" si="6"/>
        <v>4.206467093373611</v>
      </c>
      <c r="G34" s="10">
        <f t="shared" si="7"/>
        <v>8.6666666666666607</v>
      </c>
      <c r="H34" s="5">
        <f t="shared" si="7"/>
        <v>7.5</v>
      </c>
      <c r="I34">
        <f t="shared" si="8"/>
        <v>59.364872419217825</v>
      </c>
      <c r="J34">
        <f t="shared" si="9"/>
        <v>46.888352208676189</v>
      </c>
      <c r="K34">
        <f t="shared" si="9"/>
        <v>36.409758369222111</v>
      </c>
      <c r="L34">
        <f t="shared" si="10"/>
        <v>-10.934587608466051</v>
      </c>
      <c r="M34">
        <f t="shared" si="11"/>
        <v>-40.664929493949465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4.5849752806806894</v>
      </c>
      <c r="B35">
        <f t="shared" si="3"/>
        <v>4.5849752806806894</v>
      </c>
      <c r="C35" s="9">
        <f t="shared" si="4"/>
        <v>9.6000000000000016E-2</v>
      </c>
      <c r="D35" s="9">
        <f t="shared" si="5"/>
        <v>4.5465732021931053</v>
      </c>
      <c r="E35" s="9">
        <f t="shared" si="5"/>
        <v>4.4222329290952969</v>
      </c>
      <c r="F35" s="9">
        <f t="shared" si="6"/>
        <v>4.4246012487239819</v>
      </c>
      <c r="G35" s="10">
        <f t="shared" si="7"/>
        <v>8.6666666666666607</v>
      </c>
      <c r="H35" s="5">
        <f t="shared" si="7"/>
        <v>7.5</v>
      </c>
      <c r="I35">
        <f t="shared" si="8"/>
        <v>59.16360580616157</v>
      </c>
      <c r="J35">
        <f t="shared" si="9"/>
        <v>46.822744683025391</v>
      </c>
      <c r="K35">
        <f t="shared" si="9"/>
        <v>36.165768792258412</v>
      </c>
      <c r="L35">
        <f t="shared" si="10"/>
        <v>-10.882267612496429</v>
      </c>
      <c r="M35">
        <f t="shared" si="11"/>
        <v>-40.579435799915991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4.3042346933995619</v>
      </c>
      <c r="B36">
        <f t="shared" si="3"/>
        <v>4.3042346933995619</v>
      </c>
      <c r="C36" s="9">
        <f t="shared" si="4"/>
        <v>0.10200000000000002</v>
      </c>
      <c r="D36" s="9">
        <f t="shared" si="5"/>
        <v>4.8273137894742328</v>
      </c>
      <c r="E36" s="9">
        <f t="shared" si="5"/>
        <v>4.6384971120044485</v>
      </c>
      <c r="F36" s="9">
        <f t="shared" si="6"/>
        <v>4.6413252557268008</v>
      </c>
      <c r="G36" s="10">
        <f t="shared" si="7"/>
        <v>8.6666666666666607</v>
      </c>
      <c r="H36" s="5">
        <f t="shared" si="7"/>
        <v>7.5</v>
      </c>
      <c r="I36">
        <f t="shared" si="8"/>
        <v>58.963296265842729</v>
      </c>
      <c r="J36">
        <f t="shared" si="9"/>
        <v>46.75745107735041</v>
      </c>
      <c r="K36">
        <f t="shared" si="9"/>
        <v>35.922292177458914</v>
      </c>
      <c r="L36">
        <f t="shared" si="10"/>
        <v>-10.830299865688026</v>
      </c>
      <c r="M36">
        <f t="shared" si="11"/>
        <v>-40.49458179350151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4.0238849323330417</v>
      </c>
      <c r="B37">
        <f t="shared" si="3"/>
        <v>4.0238849323330417</v>
      </c>
      <c r="C37" s="9">
        <f t="shared" si="4"/>
        <v>0.10800000000000003</v>
      </c>
      <c r="D37" s="9">
        <f t="shared" ref="D37:E52" si="13">D36+$C$7*(J36+J37)/2</f>
        <v>5.1076635505407531</v>
      </c>
      <c r="E37" s="9">
        <f t="shared" si="13"/>
        <v>4.8533019625969187</v>
      </c>
      <c r="F37" s="9">
        <f t="shared" si="6"/>
        <v>4.8566451881350492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58.763942153248863</v>
      </c>
      <c r="J37">
        <f t="shared" si="9"/>
        <v>46.692469278156281</v>
      </c>
      <c r="K37">
        <f t="shared" si="9"/>
        <v>35.679324686697903</v>
      </c>
      <c r="L37">
        <f t="shared" si="10"/>
        <v>-10.778682100912842</v>
      </c>
      <c r="M37">
        <f t="shared" si="11"/>
        <v>-40.410362401015298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3.7439241329419204</v>
      </c>
      <c r="B38">
        <f t="shared" si="3"/>
        <v>3.7439241329419204</v>
      </c>
      <c r="C38" s="9">
        <f t="shared" si="4"/>
        <v>0.11400000000000003</v>
      </c>
      <c r="D38" s="9">
        <f t="shared" si="13"/>
        <v>5.3876243499318743</v>
      </c>
      <c r="E38" s="9">
        <f t="shared" si="13"/>
        <v>5.0666505241938875</v>
      </c>
      <c r="F38" s="9">
        <f t="shared" si="6"/>
        <v>5.070567074120178</v>
      </c>
      <c r="G38" s="10">
        <f t="shared" si="14"/>
        <v>8.6666666666666607</v>
      </c>
      <c r="H38" s="5">
        <f t="shared" si="14"/>
        <v>7.5</v>
      </c>
      <c r="I38">
        <f t="shared" si="8"/>
        <v>58.565541874825442</v>
      </c>
      <c r="J38">
        <f t="shared" si="9"/>
        <v>46.627797185550804</v>
      </c>
      <c r="K38">
        <f t="shared" si="9"/>
        <v>35.43686251229181</v>
      </c>
      <c r="L38">
        <f t="shared" si="10"/>
        <v>-10.727412078939766</v>
      </c>
      <c r="M38">
        <f t="shared" si="11"/>
        <v>-40.326772592737619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3.4643504432460368</v>
      </c>
      <c r="B39">
        <f t="shared" si="3"/>
        <v>3.4643504432460368</v>
      </c>
      <c r="C39" s="9">
        <f t="shared" si="4"/>
        <v>0.12000000000000004</v>
      </c>
      <c r="D39" s="9">
        <f t="shared" si="13"/>
        <v>5.6671980396277579</v>
      </c>
      <c r="E39" s="9">
        <f t="shared" si="13"/>
        <v>5.2785458173609694</v>
      </c>
      <c r="F39" s="9">
        <f t="shared" si="6"/>
        <v>5.2830968966838485</v>
      </c>
      <c r="G39" s="10">
        <f t="shared" si="14"/>
        <v>8.6666666666666607</v>
      </c>
      <c r="H39" s="5">
        <f t="shared" si="14"/>
        <v>7.5</v>
      </c>
      <c r="I39">
        <f t="shared" si="8"/>
        <v>58.368093888170584</v>
      </c>
      <c r="J39">
        <f t="shared" si="9"/>
        <v>46.563432713077162</v>
      </c>
      <c r="K39">
        <f t="shared" si="9"/>
        <v>35.194901876735386</v>
      </c>
      <c r="L39">
        <f t="shared" si="10"/>
        <v>-10.676487588123216</v>
      </c>
      <c r="M39">
        <f t="shared" si="11"/>
        <v>-40.243807382277673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3.1851620237441605</v>
      </c>
      <c r="B40">
        <f t="shared" si="3"/>
        <v>3.1851620237441605</v>
      </c>
      <c r="C40" s="9">
        <f t="shared" si="4"/>
        <v>0.12600000000000003</v>
      </c>
      <c r="D40" s="9">
        <f t="shared" si="13"/>
        <v>5.9463864591296343</v>
      </c>
      <c r="E40" s="9">
        <f t="shared" si="13"/>
        <v>5.4889908400885004</v>
      </c>
      <c r="F40" s="9">
        <f t="shared" si="6"/>
        <v>5.4942405940654924</v>
      </c>
      <c r="G40" s="10">
        <f t="shared" si="14"/>
        <v>8.6666666666666607</v>
      </c>
      <c r="H40" s="5">
        <f t="shared" si="14"/>
        <v>7.5</v>
      </c>
      <c r="I40">
        <f t="shared" si="8"/>
        <v>58.171596701730351</v>
      </c>
      <c r="J40">
        <f t="shared" si="9"/>
        <v>46.499373787548421</v>
      </c>
      <c r="K40">
        <f t="shared" si="9"/>
        <v>34.953439032441722</v>
      </c>
      <c r="L40">
        <f t="shared" si="10"/>
        <v>-10.625906444095506</v>
      </c>
      <c r="M40">
        <f t="shared" si="11"/>
        <v>-40.16146182593922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2.9063570473348639</v>
      </c>
      <c r="B41">
        <f t="shared" si="3"/>
        <v>2.9063570473348639</v>
      </c>
      <c r="C41" s="9">
        <f t="shared" si="4"/>
        <v>0.13200000000000003</v>
      </c>
      <c r="D41" s="9">
        <f t="shared" si="13"/>
        <v>6.2251914355389308</v>
      </c>
      <c r="E41" s="9">
        <f t="shared" si="13"/>
        <v>5.6979885679702837</v>
      </c>
      <c r="F41" s="9">
        <f t="shared" si="6"/>
        <v>5.7040040601457527</v>
      </c>
      <c r="G41" s="10">
        <f t="shared" si="14"/>
        <v>8.6666666666666607</v>
      </c>
      <c r="H41" s="5">
        <f t="shared" si="14"/>
        <v>7.5</v>
      </c>
      <c r="I41">
        <f t="shared" si="8"/>
        <v>57.976048874494325</v>
      </c>
      <c r="J41">
        <f t="shared" si="9"/>
        <v>46.43561834888385</v>
      </c>
      <c r="K41">
        <f t="shared" si="9"/>
        <v>34.712470261486089</v>
      </c>
      <c r="L41">
        <f t="shared" si="10"/>
        <v>-10.575666489462826</v>
      </c>
      <c r="M41">
        <f t="shared" si="11"/>
        <v>-40.079731022093675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2.6279336992383708</v>
      </c>
      <c r="B42">
        <f t="shared" si="3"/>
        <v>2.6279336992383708</v>
      </c>
      <c r="C42" s="9">
        <f t="shared" si="4"/>
        <v>0.13800000000000004</v>
      </c>
      <c r="D42" s="9">
        <f t="shared" si="13"/>
        <v>6.5036147836354239</v>
      </c>
      <c r="E42" s="9">
        <f t="shared" si="13"/>
        <v>5.9055419543808023</v>
      </c>
      <c r="F42" s="9">
        <f t="shared" si="6"/>
        <v>5.9123931448458702</v>
      </c>
      <c r="G42" s="10">
        <f t="shared" si="14"/>
        <v>8.6666666666666607</v>
      </c>
      <c r="H42" s="5">
        <f t="shared" si="14"/>
        <v>7.5</v>
      </c>
      <c r="I42">
        <f t="shared" si="8"/>
        <v>57.781449015691372</v>
      </c>
      <c r="J42">
        <f t="shared" si="9"/>
        <v>46.37216434994707</v>
      </c>
      <c r="K42">
        <f t="shared" si="9"/>
        <v>34.471991875353524</v>
      </c>
      <c r="L42">
        <f t="shared" si="10"/>
        <v>-10.525765593504785</v>
      </c>
      <c r="M42">
        <f t="shared" si="11"/>
        <v>-39.998610110560577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2.3498901769193719</v>
      </c>
      <c r="B43">
        <f t="shared" si="3"/>
        <v>2.3498901769193719</v>
      </c>
      <c r="C43" s="9">
        <f t="shared" si="4"/>
        <v>0.14400000000000004</v>
      </c>
      <c r="D43" s="9">
        <f t="shared" si="13"/>
        <v>6.7816583059544229</v>
      </c>
      <c r="E43" s="9">
        <f t="shared" si="13"/>
        <v>6.1116539306509337</v>
      </c>
      <c r="F43" s="9">
        <f t="shared" si="6"/>
        <v>6.1194136545230418</v>
      </c>
      <c r="G43" s="10">
        <f t="shared" si="14"/>
        <v>8.6666666666666607</v>
      </c>
      <c r="H43" s="5">
        <f t="shared" si="14"/>
        <v>7.5</v>
      </c>
      <c r="I43">
        <f t="shared" si="8"/>
        <v>57.587795784485486</v>
      </c>
      <c r="J43">
        <f t="shared" si="9"/>
        <v>46.30900975638604</v>
      </c>
      <c r="K43">
        <f t="shared" si="9"/>
        <v>34.23200021469016</v>
      </c>
      <c r="L43">
        <f t="shared" si="10"/>
        <v>-10.476201651877419</v>
      </c>
      <c r="M43">
        <f t="shared" si="11"/>
        <v>-39.918094271995336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2.0722246900107892</v>
      </c>
      <c r="B44">
        <f t="shared" si="3"/>
        <v>2.0722246900107892</v>
      </c>
      <c r="C44" s="9">
        <f t="shared" si="4"/>
        <v>0.15000000000000005</v>
      </c>
      <c r="D44" s="9">
        <f t="shared" si="13"/>
        <v>7.0593237928630055</v>
      </c>
      <c r="E44" s="9">
        <f t="shared" si="13"/>
        <v>6.3163274062421788</v>
      </c>
      <c r="F44" s="9">
        <f t="shared" si="6"/>
        <v>6.3250713523618511</v>
      </c>
      <c r="G44" s="10">
        <f t="shared" si="14"/>
        <v>8.6666666666666607</v>
      </c>
      <c r="H44" s="5">
        <f t="shared" si="14"/>
        <v>7.5</v>
      </c>
      <c r="I44">
        <f t="shared" si="8"/>
        <v>57.395087889671409</v>
      </c>
      <c r="J44">
        <f t="shared" si="9"/>
        <v>46.246152546474775</v>
      </c>
      <c r="K44">
        <f t="shared" si="9"/>
        <v>33.992491649058188</v>
      </c>
      <c r="L44">
        <f t="shared" si="10"/>
        <v>-10.426972586319591</v>
      </c>
      <c r="M44">
        <f t="shared" si="11"/>
        <v>-39.838178727284102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1.7949354602384942</v>
      </c>
      <c r="B45">
        <f t="shared" si="3"/>
        <v>1.7949354602384942</v>
      </c>
      <c r="C45" s="9">
        <f t="shared" si="4"/>
        <v>0.15600000000000006</v>
      </c>
      <c r="D45" s="9">
        <f t="shared" si="13"/>
        <v>7.3366130226353006</v>
      </c>
      <c r="E45" s="9">
        <f t="shared" si="13"/>
        <v>6.519565268919437</v>
      </c>
      <c r="F45" s="9">
        <f t="shared" si="6"/>
        <v>6.5293719587617662</v>
      </c>
      <c r="G45" s="10">
        <f t="shared" si="14"/>
        <v>8.6666666666666607</v>
      </c>
      <c r="H45" s="5">
        <f t="shared" si="14"/>
        <v>7.5</v>
      </c>
      <c r="I45">
        <f t="shared" si="8"/>
        <v>57.203324089369978</v>
      </c>
      <c r="J45">
        <f t="shared" si="9"/>
        <v>46.183590710956857</v>
      </c>
      <c r="K45">
        <f t="shared" si="9"/>
        <v>33.753462576694481</v>
      </c>
      <c r="L45">
        <f t="shared" si="10"/>
        <v>-10.378076344362684</v>
      </c>
      <c r="M45">
        <f t="shared" si="11"/>
        <v>-39.758858736945669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1.5180207213469519</v>
      </c>
      <c r="B46">
        <f t="shared" si="3"/>
        <v>1.5180207213469519</v>
      </c>
      <c r="C46" s="9">
        <f t="shared" si="4"/>
        <v>0.16200000000000006</v>
      </c>
      <c r="D46" s="9">
        <f t="shared" si="13"/>
        <v>7.6135277615268429</v>
      </c>
      <c r="E46" s="9">
        <f t="shared" si="13"/>
        <v>6.7213703849223387</v>
      </c>
      <c r="F46" s="9">
        <f t="shared" si="6"/>
        <v>6.7323211517208206</v>
      </c>
      <c r="G46" s="10">
        <f t="shared" si="14"/>
        <v>8.6666666666666607</v>
      </c>
      <c r="H46" s="5">
        <f t="shared" si="14"/>
        <v>7.5</v>
      </c>
      <c r="I46">
        <f t="shared" si="8"/>
        <v>57.012503190722988</v>
      </c>
      <c r="J46">
        <f t="shared" si="9"/>
        <v>46.121322252890678</v>
      </c>
      <c r="K46">
        <f t="shared" si="9"/>
        <v>33.514909424272808</v>
      </c>
      <c r="L46">
        <f t="shared" si="10"/>
        <v>-10.329510899043539</v>
      </c>
      <c r="M46">
        <f t="shared" si="11"/>
        <v>-39.680129600540347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1.2414787190257908</v>
      </c>
      <c r="B47">
        <f t="shared" si="3"/>
        <v>1.2414787190257908</v>
      </c>
      <c r="C47" s="9">
        <f t="shared" si="4"/>
        <v>0.16800000000000007</v>
      </c>
      <c r="D47" s="9">
        <f t="shared" si="13"/>
        <v>7.890069763848004</v>
      </c>
      <c r="E47" s="9">
        <f t="shared" si="13"/>
        <v>6.921745599135166</v>
      </c>
      <c r="F47" s="9">
        <f t="shared" si="6"/>
        <v>6.9339245672154686</v>
      </c>
      <c r="G47" s="10">
        <f t="shared" si="14"/>
        <v>8.6666666666666607</v>
      </c>
      <c r="H47" s="5">
        <f t="shared" si="14"/>
        <v>7.5</v>
      </c>
      <c r="I47">
        <f t="shared" si="8"/>
        <v>56.822624049587482</v>
      </c>
      <c r="J47">
        <f t="shared" si="9"/>
        <v>46.059345187496419</v>
      </c>
      <c r="K47">
        <f t="shared" si="9"/>
        <v>33.276828646669564</v>
      </c>
      <c r="L47">
        <f t="shared" si="10"/>
        <v>-10.28127424862055</v>
      </c>
      <c r="M47">
        <f t="shared" si="11"/>
        <v>-39.601986656085565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0.96530771083728695</v>
      </c>
      <c r="B48">
        <f t="shared" si="3"/>
        <v>0.96530771083728695</v>
      </c>
      <c r="C48" s="9">
        <f t="shared" si="4"/>
        <v>0.17400000000000007</v>
      </c>
      <c r="D48" s="9">
        <f t="shared" si="13"/>
        <v>8.1662407720365078</v>
      </c>
      <c r="E48" s="9">
        <f t="shared" si="13"/>
        <v>7.1206937352553741</v>
      </c>
      <c r="F48" s="9">
        <f t="shared" si="6"/>
        <v>7.1341877995767131</v>
      </c>
      <c r="G48" s="10">
        <f t="shared" si="14"/>
        <v>8.6666666666666607</v>
      </c>
      <c r="H48" s="5">
        <f t="shared" si="14"/>
        <v>7.5</v>
      </c>
      <c r="I48">
        <f t="shared" si="8"/>
        <v>56.633685570229126</v>
      </c>
      <c r="J48">
        <f t="shared" si="9"/>
        <v>45.997657542004696</v>
      </c>
      <c r="K48">
        <f t="shared" si="9"/>
        <v>33.039216726733052</v>
      </c>
      <c r="L48">
        <f t="shared" si="10"/>
        <v>-10.233364416292797</v>
      </c>
      <c r="M48">
        <f t="shared" si="11"/>
        <v>-39.524425279478272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0.68950596614475224</v>
      </c>
      <c r="B49">
        <f t="shared" si="3"/>
        <v>0.68950596614475224</v>
      </c>
      <c r="C49" s="9">
        <f t="shared" si="4"/>
        <v>0.18000000000000008</v>
      </c>
      <c r="D49" s="9">
        <f t="shared" si="13"/>
        <v>8.4420425167290425</v>
      </c>
      <c r="E49" s="9">
        <f t="shared" si="13"/>
        <v>7.3182175959607418</v>
      </c>
      <c r="F49" s="9">
        <f t="shared" si="6"/>
        <v>7.3331164018625259</v>
      </c>
      <c r="G49" s="10">
        <f t="shared" si="14"/>
        <v>8.6666666666666607</v>
      </c>
      <c r="H49" s="5">
        <f t="shared" si="14"/>
        <v>7.5</v>
      </c>
      <c r="I49">
        <f t="shared" si="8"/>
        <v>56.445686705014715</v>
      </c>
      <c r="J49">
        <f t="shared" si="9"/>
        <v>45.936257355506939</v>
      </c>
      <c r="K49">
        <f t="shared" si="9"/>
        <v>32.80207017505618</v>
      </c>
      <c r="L49">
        <f t="shared" si="10"/>
        <v>-10.185779449922233</v>
      </c>
      <c r="M49">
        <f t="shared" si="11"/>
        <v>-39.447440883923903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0.4140717660418094</v>
      </c>
      <c r="B50">
        <f t="shared" si="3"/>
        <v>0.4140717660418094</v>
      </c>
      <c r="C50" s="9">
        <f t="shared" si="4"/>
        <v>0.18600000000000008</v>
      </c>
      <c r="D50" s="9">
        <f t="shared" si="13"/>
        <v>8.7174767168319853</v>
      </c>
      <c r="E50" s="9">
        <f t="shared" si="13"/>
        <v>7.5143199630751685</v>
      </c>
      <c r="F50" s="9">
        <f t="shared" si="6"/>
        <v>7.5307158862266368</v>
      </c>
      <c r="G50" s="10">
        <f t="shared" si="14"/>
        <v>8.6666666666666607</v>
      </c>
      <c r="H50" s="5">
        <f t="shared" si="14"/>
        <v>7.5</v>
      </c>
      <c r="I50">
        <f t="shared" si="8"/>
        <v>56.258626454103549</v>
      </c>
      <c r="J50">
        <f t="shared" si="9"/>
        <v>45.875142678807407</v>
      </c>
      <c r="K50">
        <f t="shared" si="9"/>
        <v>32.565385529752639</v>
      </c>
      <c r="L50">
        <f t="shared" si="10"/>
        <v>-10.138517421758749</v>
      </c>
      <c r="M50">
        <f t="shared" si="11"/>
        <v>-39.371028919371867</v>
      </c>
      <c r="S50">
        <f t="shared" si="0"/>
        <v>1</v>
      </c>
      <c r="T50" t="b">
        <f t="shared" si="1"/>
        <v>1</v>
      </c>
      <c r="U50" t="b">
        <f t="shared" si="2"/>
        <v>0</v>
      </c>
    </row>
    <row r="51" spans="1:21" x14ac:dyDescent="0.2">
      <c r="A51">
        <f t="shared" si="12"/>
        <v>0.13900340328255645</v>
      </c>
      <c r="B51">
        <f t="shared" si="3"/>
        <v>0.13900340328255645</v>
      </c>
      <c r="C51" s="9">
        <f t="shared" si="4"/>
        <v>0.19200000000000009</v>
      </c>
      <c r="D51" s="9">
        <f t="shared" si="13"/>
        <v>8.9925450795912383</v>
      </c>
      <c r="E51" s="9">
        <f t="shared" si="13"/>
        <v>7.7090035977331359</v>
      </c>
      <c r="F51" s="9">
        <f t="shared" si="6"/>
        <v>7.7269917242837005</v>
      </c>
      <c r="G51" s="10">
        <f t="shared" si="14"/>
        <v>8.6666666666666607</v>
      </c>
      <c r="H51" s="5">
        <f t="shared" si="14"/>
        <v>7.5</v>
      </c>
      <c r="I51">
        <f t="shared" si="8"/>
        <v>56.072503865137378</v>
      </c>
      <c r="J51">
        <f t="shared" si="9"/>
        <v>45.814311574276857</v>
      </c>
      <c r="K51">
        <f t="shared" si="9"/>
        <v>32.32915935623641</v>
      </c>
      <c r="L51">
        <f t="shared" si="10"/>
        <v>-10.091576428168109</v>
      </c>
      <c r="M51">
        <f t="shared" si="11"/>
        <v>-39.29518487195746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0.13570081778739684</v>
      </c>
      <c r="B52">
        <f t="shared" si="3"/>
        <v>0.13570081778739684</v>
      </c>
      <c r="C52" s="9">
        <f t="shared" si="4"/>
        <v>0.19800000000000009</v>
      </c>
      <c r="D52" s="9">
        <f t="shared" si="13"/>
        <v>9.2672493006611916</v>
      </c>
      <c r="E52" s="9">
        <f t="shared" si="13"/>
        <v>7.9022712405428592</v>
      </c>
      <c r="F52" s="9">
        <f t="shared" si="6"/>
        <v>7.9219493474709406</v>
      </c>
      <c r="G52" s="10">
        <f t="shared" si="14"/>
        <v>8.6666666666666607</v>
      </c>
      <c r="H52" s="5">
        <f t="shared" si="14"/>
        <v>7.5</v>
      </c>
      <c r="I52">
        <f t="shared" si="8"/>
        <v>55.887318032929088</v>
      </c>
      <c r="J52">
        <f t="shared" si="9"/>
        <v>45.75376211570785</v>
      </c>
      <c r="K52">
        <f t="shared" si="9"/>
        <v>32.093388247004668</v>
      </c>
      <c r="L52">
        <f t="shared" si="10"/>
        <v>-10.044954589362666</v>
      </c>
      <c r="M52">
        <f t="shared" si="11"/>
        <v>-39.219904263450097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0.41004258129903626</v>
      </c>
      <c r="C53" s="9">
        <f t="shared" si="4"/>
        <v>0.2040000000000001</v>
      </c>
      <c r="D53" s="9">
        <f t="shared" ref="D53:E68" si="15">D52+$C$7*(J52+J53)/2</f>
        <v>9.541591064172831</v>
      </c>
      <c r="E53" s="9">
        <f t="shared" si="15"/>
        <v>8.0941256117481455</v>
      </c>
      <c r="F53" s="9">
        <f t="shared" si="6"/>
        <v>8.1155941474062807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55.703068099149519</v>
      </c>
      <c r="J53">
        <f t="shared" si="9"/>
        <v>45.693492388171677</v>
      </c>
      <c r="K53">
        <f t="shared" si="9"/>
        <v>31.858068821423966</v>
      </c>
      <c r="L53">
        <f t="shared" si="10"/>
        <v>-9.9986500491347563</v>
      </c>
      <c r="M53">
        <f t="shared" si="11"/>
        <v>-39.145182650707753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0.68402355992718178</v>
      </c>
      <c r="C54" s="9">
        <f t="shared" si="4"/>
        <v>0.2100000000000001</v>
      </c>
      <c r="D54" s="9">
        <f t="shared" si="15"/>
        <v>9.8155720428009765</v>
      </c>
      <c r="E54" s="9">
        <f t="shared" si="15"/>
        <v>8.2845694113889774</v>
      </c>
      <c r="F54" s="9">
        <f t="shared" si="6"/>
        <v>8.3079314762430077</v>
      </c>
      <c r="G54" s="10">
        <f t="shared" si="16"/>
        <v>8.6666666666666607</v>
      </c>
      <c r="H54" s="5">
        <f t="shared" si="16"/>
        <v>7.5</v>
      </c>
      <c r="I54">
        <f t="shared" si="8"/>
        <v>55.519753252012691</v>
      </c>
      <c r="J54">
        <f t="shared" si="9"/>
        <v>45.633500487876866</v>
      </c>
      <c r="K54">
        <f t="shared" si="9"/>
        <v>31.62319772551972</v>
      </c>
      <c r="L54">
        <f t="shared" si="10"/>
        <v>-9.9526609745927619</v>
      </c>
      <c r="M54">
        <f t="shared" si="11"/>
        <v>-39.071015625137591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0.95764541495690025</v>
      </c>
      <c r="C55" s="9">
        <f t="shared" si="4"/>
        <v>0.21600000000000011</v>
      </c>
      <c r="D55" s="9">
        <f t="shared" si="15"/>
        <v>10.089193897830695</v>
      </c>
      <c r="E55" s="9">
        <f t="shared" si="15"/>
        <v>8.4736053194608427</v>
      </c>
      <c r="F55" s="9">
        <f t="shared" si="6"/>
        <v>8.4989666470210619</v>
      </c>
      <c r="G55" s="10">
        <f t="shared" si="16"/>
        <v>8.6666666666666607</v>
      </c>
      <c r="H55" s="5">
        <f t="shared" si="16"/>
        <v>7.5</v>
      </c>
      <c r="I55">
        <f t="shared" si="8"/>
        <v>55.337372725958879</v>
      </c>
      <c r="J55">
        <f t="shared" si="9"/>
        <v>45.573784522029307</v>
      </c>
      <c r="K55">
        <f t="shared" si="9"/>
        <v>31.388771631768893</v>
      </c>
      <c r="L55">
        <f t="shared" si="10"/>
        <v>-9.9069855558997073</v>
      </c>
      <c r="M55">
        <f t="shared" si="11"/>
        <v>-38.997398812162594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1.2309097963490707</v>
      </c>
      <c r="C56" s="9">
        <f t="shared" si="4"/>
        <v>0.22200000000000011</v>
      </c>
      <c r="D56" s="9">
        <f t="shared" si="15"/>
        <v>10.362458279222865</v>
      </c>
      <c r="E56" s="9">
        <f t="shared" si="15"/>
        <v>8.661235996072838</v>
      </c>
      <c r="F56" s="9">
        <f t="shared" si="6"/>
        <v>8.6887049340149254</v>
      </c>
      <c r="G56" s="10">
        <f t="shared" si="16"/>
        <v>8.6666666666666607</v>
      </c>
      <c r="H56" s="5">
        <f t="shared" si="16"/>
        <v>7.5</v>
      </c>
      <c r="I56">
        <f t="shared" si="8"/>
        <v>55.155925801335634</v>
      </c>
      <c r="J56">
        <f t="shared" si="9"/>
        <v>45.514342608693909</v>
      </c>
      <c r="K56">
        <f t="shared" si="9"/>
        <v>31.154787238895917</v>
      </c>
      <c r="L56">
        <f t="shared" si="10"/>
        <v>-9.861622006014354</v>
      </c>
      <c r="M56">
        <f t="shared" si="11"/>
        <v>-38.924327870694199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1.5038183428051255</v>
      </c>
      <c r="C57" s="9">
        <f t="shared" si="4"/>
        <v>0.22800000000000012</v>
      </c>
      <c r="D57" s="9">
        <f t="shared" si="15"/>
        <v>10.63536682567892</v>
      </c>
      <c r="E57" s="9">
        <f t="shared" si="15"/>
        <v>8.8474640816045405</v>
      </c>
      <c r="F57" s="9">
        <f t="shared" si="6"/>
        <v>8.8771515730782209</v>
      </c>
      <c r="G57" s="10">
        <f t="shared" si="16"/>
        <v>8.6666666666666607</v>
      </c>
      <c r="H57" s="5">
        <f t="shared" si="16"/>
        <v>7.5</v>
      </c>
      <c r="I57">
        <f t="shared" si="8"/>
        <v>54.975411804076415</v>
      </c>
      <c r="J57">
        <f t="shared" si="9"/>
        <v>45.455172876657819</v>
      </c>
      <c r="K57">
        <f t="shared" si="9"/>
        <v>30.92124127167175</v>
      </c>
      <c r="L57">
        <f t="shared" si="10"/>
        <v>-9.8165685604347104</v>
      </c>
      <c r="M57">
        <f t="shared" si="11"/>
        <v>-38.851798492610804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1.7763726818309848</v>
      </c>
      <c r="C58" s="9">
        <f t="shared" si="4"/>
        <v>0.23400000000000012</v>
      </c>
      <c r="D58" s="9">
        <f t="shared" si="15"/>
        <v>10.90792116470478</v>
      </c>
      <c r="E58" s="9">
        <f t="shared" si="15"/>
        <v>9.0322921968617038</v>
      </c>
      <c r="F58" s="9">
        <f t="shared" si="6"/>
        <v>9.0643117619850209</v>
      </c>
      <c r="G58" s="10">
        <f t="shared" si="16"/>
        <v>8.6666666666666607</v>
      </c>
      <c r="H58" s="5">
        <f t="shared" si="16"/>
        <v>7.5</v>
      </c>
      <c r="I58">
        <f t="shared" si="8"/>
        <v>54.79583010537683</v>
      </c>
      <c r="J58">
        <f t="shared" si="9"/>
        <v>45.396273465295209</v>
      </c>
      <c r="K58">
        <f t="shared" si="9"/>
        <v>30.688130480716087</v>
      </c>
      <c r="L58">
        <f t="shared" si="10"/>
        <v>-9.7718234769439167</v>
      </c>
      <c r="M58">
        <f t="shared" si="11"/>
        <v>-38.779806402242087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2.0485744298001709</v>
      </c>
      <c r="C59" s="9">
        <f t="shared" si="4"/>
        <v>0.24000000000000013</v>
      </c>
      <c r="D59" s="9">
        <f t="shared" si="15"/>
        <v>11.180122912673966</v>
      </c>
      <c r="E59" s="9">
        <f t="shared" si="15"/>
        <v>9.2157229432307606</v>
      </c>
      <c r="F59" s="9">
        <f t="shared" si="6"/>
        <v>9.2501906607679416</v>
      </c>
      <c r="G59" s="10">
        <f t="shared" si="16"/>
        <v>8.6666666666666607</v>
      </c>
      <c r="H59" s="5">
        <f t="shared" si="16"/>
        <v>7.5</v>
      </c>
      <c r="I59">
        <f t="shared" si="8"/>
        <v>54.61718012136803</v>
      </c>
      <c r="J59">
        <f t="shared" si="9"/>
        <v>45.337642524433548</v>
      </c>
      <c r="K59">
        <f t="shared" si="9"/>
        <v>30.455451642302634</v>
      </c>
      <c r="L59">
        <f t="shared" si="10"/>
        <v>-9.7273850353583775</v>
      </c>
      <c r="M59">
        <f t="shared" si="11"/>
        <v>-38.708347355859054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2.3204251920161365</v>
      </c>
      <c r="C60" s="9">
        <f t="shared" si="4"/>
        <v>0.24600000000000014</v>
      </c>
      <c r="D60" s="9">
        <f t="shared" si="15"/>
        <v>11.451973674889931</v>
      </c>
      <c r="E60" s="9">
        <f t="shared" si="15"/>
        <v>9.3977589028321713</v>
      </c>
      <c r="F60" s="9">
        <f t="shared" si="6"/>
        <v>9.4347933920530416</v>
      </c>
      <c r="G60" s="10">
        <f t="shared" si="16"/>
        <v>8.6666666666666607</v>
      </c>
      <c r="H60" s="5">
        <f t="shared" si="16"/>
        <v>7.5</v>
      </c>
      <c r="I60">
        <f t="shared" si="8"/>
        <v>54.439461312787458</v>
      </c>
      <c r="J60">
        <f t="shared" si="9"/>
        <v>45.279278214221399</v>
      </c>
      <c r="K60">
        <f t="shared" si="9"/>
        <v>30.223201558167482</v>
      </c>
      <c r="L60">
        <f t="shared" si="10"/>
        <v>-9.683251537278144</v>
      </c>
      <c r="M60">
        <f t="shared" si="11"/>
        <v>-38.637417141169749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2.5919265627737946</v>
      </c>
      <c r="C61" s="9">
        <f t="shared" si="4"/>
        <v>0.25200000000000011</v>
      </c>
      <c r="D61" s="9">
        <f t="shared" si="15"/>
        <v>11.723475045647589</v>
      </c>
      <c r="E61" s="9">
        <f t="shared" si="15"/>
        <v>9.5784026386726353</v>
      </c>
      <c r="F61" s="9">
        <f t="shared" si="6"/>
        <v>9.6181250413915844</v>
      </c>
      <c r="G61" s="10">
        <f t="shared" si="16"/>
        <v>8.6666666666666607</v>
      </c>
      <c r="H61" s="5">
        <f t="shared" si="16"/>
        <v>7.5</v>
      </c>
      <c r="I61">
        <f t="shared" si="8"/>
        <v>54.262673184646395</v>
      </c>
      <c r="J61">
        <f t="shared" si="9"/>
        <v>45.221178704997733</v>
      </c>
      <c r="K61">
        <f t="shared" si="9"/>
        <v>29.991377055320463</v>
      </c>
      <c r="L61">
        <f t="shared" si="10"/>
        <v>-9.6394213058394289</v>
      </c>
      <c r="M61">
        <f t="shared" si="11"/>
        <v>-38.567011576820512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2.8630801254202751</v>
      </c>
      <c r="C62" s="9">
        <f t="shared" si="4"/>
        <v>0.25800000000000012</v>
      </c>
      <c r="D62" s="9">
        <f t="shared" si="15"/>
        <v>11.99462860829407</v>
      </c>
      <c r="E62" s="9">
        <f t="shared" si="15"/>
        <v>9.7576566947961751</v>
      </c>
      <c r="F62" s="9">
        <f t="shared" si="6"/>
        <v>9.8001906575886846</v>
      </c>
      <c r="G62" s="10">
        <f t="shared" si="16"/>
        <v>8.6666666666666607</v>
      </c>
      <c r="H62" s="5">
        <f t="shared" si="16"/>
        <v>7.5</v>
      </c>
      <c r="I62">
        <f t="shared" si="8"/>
        <v>54.086815285894481</v>
      </c>
      <c r="J62">
        <f t="shared" si="9"/>
        <v>45.163342177162697</v>
      </c>
      <c r="K62">
        <f t="shared" si="9"/>
        <v>29.759974985859539</v>
      </c>
      <c r="L62">
        <f t="shared" si="10"/>
        <v>-9.5958926854692201</v>
      </c>
      <c r="M62">
        <f t="shared" si="11"/>
        <v>-38.497126511902827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3.1338874524149123</v>
      </c>
      <c r="C63" s="9">
        <f t="shared" si="4"/>
        <v>0.26400000000000012</v>
      </c>
      <c r="D63" s="9">
        <f t="shared" si="15"/>
        <v>12.265435935288707</v>
      </c>
      <c r="E63" s="9">
        <f t="shared" si="15"/>
        <v>9.935523596434118</v>
      </c>
      <c r="F63" s="9">
        <f t="shared" si="6"/>
        <v>9.9809952530289205</v>
      </c>
      <c r="G63" s="10">
        <f t="shared" si="16"/>
        <v>8.6666666666666607</v>
      </c>
      <c r="H63" s="5">
        <f t="shared" si="16"/>
        <v>7.5</v>
      </c>
      <c r="I63">
        <f t="shared" si="8"/>
        <v>53.911887209080689</v>
      </c>
      <c r="J63">
        <f t="shared" si="9"/>
        <v>45.105766821049883</v>
      </c>
      <c r="K63">
        <f t="shared" si="9"/>
        <v>29.528992226788123</v>
      </c>
      <c r="L63">
        <f t="shared" si="10"/>
        <v>-9.5526640416418935</v>
      </c>
      <c r="M63">
        <f t="shared" si="11"/>
        <v>-38.427757825465477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3.4043501053884615</v>
      </c>
      <c r="C64" s="9">
        <f t="shared" si="4"/>
        <v>0.27000000000000013</v>
      </c>
      <c r="D64" s="9">
        <f t="shared" si="15"/>
        <v>12.535898588262256</v>
      </c>
      <c r="E64" s="9">
        <f t="shared" si="15"/>
        <v>10.112005850153988</v>
      </c>
      <c r="F64" s="9">
        <f t="shared" si="6"/>
        <v>10.160543803998907</v>
      </c>
      <c r="G64" s="10">
        <f t="shared" si="16"/>
        <v>8.6666666666666607</v>
      </c>
      <c r="H64" s="5">
        <f t="shared" si="16"/>
        <v>7.5</v>
      </c>
      <c r="I64">
        <f t="shared" si="8"/>
        <v>53.737888590010897</v>
      </c>
      <c r="J64">
        <f t="shared" si="9"/>
        <v>45.048450836800029</v>
      </c>
      <c r="K64">
        <f t="shared" si="9"/>
        <v>29.298425679835329</v>
      </c>
      <c r="L64">
        <f t="shared" si="10"/>
        <v>-9.5097337606378023</v>
      </c>
      <c r="M64">
        <f t="shared" si="11"/>
        <v>-38.358901426032233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3.6744696352015698</v>
      </c>
      <c r="C65" s="9">
        <f t="shared" si="4"/>
        <v>0.27600000000000013</v>
      </c>
      <c r="D65" s="9">
        <f t="shared" si="15"/>
        <v>12.806018118075364</v>
      </c>
      <c r="E65" s="9">
        <f t="shared" si="15"/>
        <v>10.287105944007331</v>
      </c>
      <c r="F65" s="9">
        <f t="shared" si="6"/>
        <v>10.338841251006901</v>
      </c>
      <c r="G65" s="10">
        <f t="shared" si="16"/>
        <v>8.6666666666666607</v>
      </c>
      <c r="H65" s="5">
        <f t="shared" si="16"/>
        <v>7.5</v>
      </c>
      <c r="I65">
        <f t="shared" si="8"/>
        <v>53.564819107401661</v>
      </c>
      <c r="J65">
        <f t="shared" si="9"/>
        <v>44.991392434236204</v>
      </c>
      <c r="K65">
        <f t="shared" si="9"/>
        <v>29.068272271279135</v>
      </c>
      <c r="L65">
        <f t="shared" si="10"/>
        <v>-9.4671002493037513</v>
      </c>
      <c r="M65">
        <f t="shared" si="11"/>
        <v>-38.290553251124727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3.9442475820025003</v>
      </c>
      <c r="C66" s="9">
        <f t="shared" si="4"/>
        <v>0.28200000000000014</v>
      </c>
      <c r="D66" s="9">
        <f t="shared" si="15"/>
        <v>13.075796064876295</v>
      </c>
      <c r="E66" s="9">
        <f t="shared" si="15"/>
        <v>10.460826347676486</v>
      </c>
      <c r="F66" s="9">
        <f t="shared" si="6"/>
        <v>10.515892499099463</v>
      </c>
      <c r="G66" s="10">
        <f t="shared" si="16"/>
        <v>8.6666666666666607</v>
      </c>
      <c r="H66" s="5">
        <f t="shared" si="16"/>
        <v>7.5</v>
      </c>
      <c r="I66">
        <f t="shared" si="8"/>
        <v>53.392678482530066</v>
      </c>
      <c r="J66">
        <f t="shared" si="9"/>
        <v>44.934589832740379</v>
      </c>
      <c r="K66">
        <f t="shared" si="9"/>
        <v>28.838528951772386</v>
      </c>
      <c r="L66">
        <f t="shared" si="10"/>
        <v>-9.4247619348152849</v>
      </c>
      <c r="M66">
        <f t="shared" si="11"/>
        <v>-38.222709266790631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4.213685475284116</v>
      </c>
      <c r="C67" s="9">
        <f t="shared" si="4"/>
        <v>0.28800000000000014</v>
      </c>
      <c r="D67" s="9">
        <f t="shared" si="15"/>
        <v>13.345233958157911</v>
      </c>
      <c r="E67" s="9">
        <f t="shared" si="15"/>
        <v>10.633169512620318</v>
      </c>
      <c r="F67" s="9">
        <f t="shared" si="6"/>
        <v>10.691702418175224</v>
      </c>
      <c r="G67" s="10">
        <f t="shared" si="16"/>
        <v>8.6666666666666607</v>
      </c>
      <c r="H67" s="5">
        <f t="shared" si="16"/>
        <v>7.5</v>
      </c>
      <c r="I67">
        <f t="shared" si="8"/>
        <v>53.221466478879563</v>
      </c>
      <c r="J67">
        <f t="shared" si="9"/>
        <v>44.878041261131486</v>
      </c>
      <c r="K67">
        <f t="shared" si="9"/>
        <v>28.609192696171643</v>
      </c>
      <c r="L67">
        <f t="shared" si="10"/>
        <v>-9.3827172644407728</v>
      </c>
      <c r="M67">
        <f t="shared" si="11"/>
        <v>-38.155365467137031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4.4827848339401442</v>
      </c>
      <c r="C68" s="9">
        <f t="shared" si="4"/>
        <v>0.29400000000000015</v>
      </c>
      <c r="D68" s="9">
        <f t="shared" si="15"/>
        <v>13.614333316813939</v>
      </c>
      <c r="E68" s="9">
        <f t="shared" si="15"/>
        <v>10.80413787221894</v>
      </c>
      <c r="F68" s="9">
        <f t="shared" si="6"/>
        <v>10.866275843295789</v>
      </c>
      <c r="G68" s="10">
        <f t="shared" si="16"/>
        <v>8.6666666666666607</v>
      </c>
      <c r="H68" s="5">
        <f t="shared" si="16"/>
        <v>7.5</v>
      </c>
      <c r="I68">
        <f t="shared" si="8"/>
        <v>53.051182901781495</v>
      </c>
      <c r="J68">
        <f t="shared" si="9"/>
        <v>44.821744957544844</v>
      </c>
      <c r="K68">
        <f t="shared" si="9"/>
        <v>28.38026050336882</v>
      </c>
      <c r="L68">
        <f t="shared" si="10"/>
        <v>-9.340964705307174</v>
      </c>
      <c r="M68">
        <f t="shared" si="11"/>
        <v>-38.088517873868881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4.7515471663207176</v>
      </c>
      <c r="C69" s="9">
        <f t="shared" si="4"/>
        <v>0.30000000000000016</v>
      </c>
      <c r="D69" s="9">
        <f t="shared" ref="D69:E84" si="17">D68+$C$7*(J68+J69)/2</f>
        <v>13.883095649194512</v>
      </c>
      <c r="E69" s="9">
        <f t="shared" si="17"/>
        <v>10.973733841917422</v>
      </c>
      <c r="F69" s="9">
        <f t="shared" si="6"/>
        <v>11.03961757499383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52.881827598052183</v>
      </c>
      <c r="J69">
        <f t="shared" si="9"/>
        <v>44.765699169313002</v>
      </c>
      <c r="K69">
        <f t="shared" si="9"/>
        <v>28.151729396125607</v>
      </c>
      <c r="L69">
        <f t="shared" si="10"/>
        <v>-9.2995027441674498</v>
      </c>
      <c r="M69">
        <f t="shared" si="11"/>
        <v>-38.022162535832614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5.0199739702872002</v>
      </c>
      <c r="C70" s="9">
        <f t="shared" si="4"/>
        <v>0.30600000000000016</v>
      </c>
      <c r="D70" s="9">
        <f t="shared" si="17"/>
        <v>14.151522453160995</v>
      </c>
      <c r="E70" s="9">
        <f t="shared" si="17"/>
        <v>11.14195981936853</v>
      </c>
      <c r="F70" s="9">
        <f t="shared" si="6"/>
        <v>11.211732379578379</v>
      </c>
      <c r="G70" s="10">
        <f t="shared" si="18"/>
        <v>8.6666666666666607</v>
      </c>
      <c r="H70" s="5">
        <f t="shared" si="18"/>
        <v>7.5</v>
      </c>
      <c r="I70">
        <f t="shared" si="8"/>
        <v>52.713400455625454</v>
      </c>
      <c r="J70">
        <f t="shared" si="9"/>
        <v>44.709902152847995</v>
      </c>
      <c r="K70">
        <f t="shared" si="9"/>
        <v>27.923596420910609</v>
      </c>
      <c r="L70">
        <f t="shared" si="10"/>
        <v>-9.2583298871695767</v>
      </c>
      <c r="M70">
        <f t="shared" si="11"/>
        <v>-37.956295528564695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5.2880667332663194</v>
      </c>
      <c r="C71" s="9">
        <f t="shared" si="4"/>
        <v>0.31200000000000017</v>
      </c>
      <c r="D71" s="9">
        <f t="shared" si="17"/>
        <v>14.419615216140114</v>
      </c>
      <c r="E71" s="9">
        <f t="shared" si="17"/>
        <v>11.308818184574481</v>
      </c>
      <c r="F71" s="9">
        <f t="shared" si="6"/>
        <v>11.382624989437387</v>
      </c>
      <c r="G71" s="10">
        <f t="shared" si="18"/>
        <v>8.6666666666666607</v>
      </c>
      <c r="H71" s="5">
        <f t="shared" si="18"/>
        <v>7.5</v>
      </c>
      <c r="I71">
        <f t="shared" si="8"/>
        <v>52.545901403180309</v>
      </c>
      <c r="J71">
        <f t="shared" si="9"/>
        <v>44.654352173524977</v>
      </c>
      <c r="K71">
        <f t="shared" si="9"/>
        <v>27.695858647739222</v>
      </c>
      <c r="L71">
        <f t="shared" si="10"/>
        <v>-9.2174446596270716</v>
      </c>
      <c r="M71">
        <f t="shared" si="11"/>
        <v>-37.890912953845188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5.5558269323035958</v>
      </c>
      <c r="C72" s="9">
        <f t="shared" si="4"/>
        <v>0.31800000000000017</v>
      </c>
      <c r="D72" s="9">
        <f t="shared" si="17"/>
        <v>14.687375415177391</v>
      </c>
      <c r="E72" s="9">
        <f t="shared" si="17"/>
        <v>11.474311300027747</v>
      </c>
      <c r="F72" s="9">
        <f t="shared" si="6"/>
        <v>11.552300103337563</v>
      </c>
      <c r="G72" s="10">
        <f t="shared" si="18"/>
        <v>8.6666666666666607</v>
      </c>
      <c r="H72" s="5">
        <f t="shared" si="18"/>
        <v>7.5</v>
      </c>
      <c r="I72">
        <f t="shared" si="8"/>
        <v>52.379330409763661</v>
      </c>
      <c r="J72">
        <f t="shared" si="9"/>
        <v>44.599047505567214</v>
      </c>
      <c r="K72">
        <f t="shared" si="9"/>
        <v>27.468513170016152</v>
      </c>
      <c r="L72">
        <f t="shared" si="10"/>
        <v>-9.1768456057909802</v>
      </c>
      <c r="M72">
        <f t="shared" si="11"/>
        <v>-37.826010939256236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5.8232560341160955</v>
      </c>
      <c r="C73" s="9">
        <f t="shared" si="4"/>
        <v>0.32400000000000018</v>
      </c>
      <c r="D73" s="9">
        <f t="shared" si="17"/>
        <v>14.95480451698989</v>
      </c>
      <c r="E73" s="9">
        <f t="shared" si="17"/>
        <v>11.638441510850937</v>
      </c>
      <c r="F73" s="9">
        <f t="shared" si="6"/>
        <v>11.72076238672156</v>
      </c>
      <c r="G73" s="10">
        <f t="shared" si="18"/>
        <v>8.6666666666666607</v>
      </c>
      <c r="H73" s="5">
        <f t="shared" si="18"/>
        <v>7.5</v>
      </c>
      <c r="I73">
        <f t="shared" si="8"/>
        <v>52.213687484407899</v>
      </c>
      <c r="J73">
        <f t="shared" si="9"/>
        <v>44.543986431932467</v>
      </c>
      <c r="K73">
        <f t="shared" si="9"/>
        <v>27.241557104380615</v>
      </c>
      <c r="L73">
        <f t="shared" si="10"/>
        <v>-9.1365312886232886</v>
      </c>
      <c r="M73">
        <f t="shared" si="11"/>
        <v>-37.761585637745391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6.0903554951444949</v>
      </c>
      <c r="C74" s="9">
        <f t="shared" si="4"/>
        <v>0.33000000000000018</v>
      </c>
      <c r="D74" s="9">
        <f t="shared" si="17"/>
        <v>15.22190397801829</v>
      </c>
      <c r="E74" s="9">
        <f t="shared" si="17"/>
        <v>11.801211144935742</v>
      </c>
      <c r="F74" s="9">
        <f t="shared" si="6"/>
        <v>11.888016472002489</v>
      </c>
      <c r="G74" s="10">
        <f t="shared" si="18"/>
        <v>8.6666666666666607</v>
      </c>
      <c r="H74" s="5">
        <f t="shared" si="18"/>
        <v>7.5</v>
      </c>
      <c r="I74">
        <f t="shared" si="8"/>
        <v>52.048972675743151</v>
      </c>
      <c r="J74">
        <f t="shared" si="9"/>
        <v>44.489167244200729</v>
      </c>
      <c r="K74">
        <f t="shared" si="9"/>
        <v>27.014987590554142</v>
      </c>
      <c r="L74">
        <f t="shared" si="10"/>
        <v>-9.0965002895716633</v>
      </c>
      <c r="M74">
        <f t="shared" si="11"/>
        <v>-37.697633227193833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6.3571267616044871</v>
      </c>
      <c r="C75" s="9">
        <f t="shared" si="4"/>
        <v>0.33600000000000019</v>
      </c>
      <c r="D75" s="9">
        <f t="shared" si="17"/>
        <v>15.488675244478282</v>
      </c>
      <c r="E75" s="9">
        <f t="shared" si="17"/>
        <v>11.962622513080976</v>
      </c>
      <c r="F75" s="9">
        <f t="shared" si="6"/>
        <v>12.05406695885587</v>
      </c>
      <c r="G75" s="10">
        <f t="shared" si="18"/>
        <v>8.6666666666666607</v>
      </c>
      <c r="H75" s="5">
        <f t="shared" si="18"/>
        <v>7.5</v>
      </c>
      <c r="I75">
        <f t="shared" si="8"/>
        <v>51.885186071604046</v>
      </c>
      <c r="J75">
        <f t="shared" si="9"/>
        <v>44.434588242463299</v>
      </c>
      <c r="K75">
        <f t="shared" si="9"/>
        <v>26.788801791190981</v>
      </c>
      <c r="L75">
        <f t="shared" si="10"/>
        <v>-9.0567512083455188</v>
      </c>
      <c r="M75">
        <f t="shared" si="11"/>
        <v>-37.634149909989297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6.623571269537516</v>
      </c>
      <c r="C76" s="9">
        <f t="shared" si="4"/>
        <v>0.34200000000000019</v>
      </c>
      <c r="D76" s="9">
        <f t="shared" si="17"/>
        <v>15.755119752411311</v>
      </c>
      <c r="E76" s="9">
        <f t="shared" si="17"/>
        <v>12.122677909129742</v>
      </c>
      <c r="F76" s="9">
        <f t="shared" si="6"/>
        <v>12.218918414508991</v>
      </c>
      <c r="G76" s="10">
        <f t="shared" si="18"/>
        <v>8.6666666666666607</v>
      </c>
      <c r="H76" s="5">
        <f t="shared" si="18"/>
        <v>7.5</v>
      </c>
      <c r="I76">
        <f t="shared" si="8"/>
        <v>51.722327798630758</v>
      </c>
      <c r="J76">
        <f t="shared" si="9"/>
        <v>44.380247735213224</v>
      </c>
      <c r="K76">
        <f t="shared" si="9"/>
        <v>26.562996891731046</v>
      </c>
      <c r="L76">
        <f t="shared" si="10"/>
        <v>-9.0172826626932867</v>
      </c>
      <c r="M76">
        <f t="shared" si="11"/>
        <v>-37.571131912603803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6.8896904448608662</v>
      </c>
      <c r="C77" s="9">
        <f t="shared" si="4"/>
        <v>0.3480000000000002</v>
      </c>
      <c r="D77" s="9">
        <f t="shared" si="17"/>
        <v>16.021238927734661</v>
      </c>
      <c r="E77" s="9">
        <f t="shared" si="17"/>
        <v>12.2813796101057</v>
      </c>
      <c r="F77" s="9">
        <f t="shared" si="6"/>
        <v>12.382575374027734</v>
      </c>
      <c r="G77" s="10">
        <f t="shared" si="18"/>
        <v>8.6666666666666607</v>
      </c>
      <c r="H77" s="5">
        <f t="shared" si="18"/>
        <v>7.5</v>
      </c>
      <c r="I77">
        <f t="shared" si="8"/>
        <v>51.560398021864223</v>
      </c>
      <c r="J77">
        <f t="shared" si="9"/>
        <v>44.326144039237064</v>
      </c>
      <c r="K77">
        <f t="shared" si="9"/>
        <v>26.337570100255423</v>
      </c>
      <c r="L77">
        <f t="shared" si="10"/>
        <v>-8.9780932881809044</v>
      </c>
      <c r="M77">
        <f t="shared" si="11"/>
        <v>-37.508575485176067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7.1554857034171011</v>
      </c>
      <c r="C78" s="9">
        <f t="shared" si="4"/>
        <v>0.3540000000000002</v>
      </c>
      <c r="D78" s="9">
        <f t="shared" si="17"/>
        <v>16.287034186290896</v>
      </c>
      <c r="E78" s="9">
        <f t="shared" si="17"/>
        <v>12.4387298763485</v>
      </c>
      <c r="F78" s="9">
        <f t="shared" si="6"/>
        <v>12.545042340600924</v>
      </c>
      <c r="G78" s="10">
        <f t="shared" si="18"/>
        <v>8.6666666666666607</v>
      </c>
      <c r="H78" s="5">
        <f t="shared" si="18"/>
        <v>7.5</v>
      </c>
      <c r="I78">
        <f t="shared" si="8"/>
        <v>51.399396944335358</v>
      </c>
      <c r="J78">
        <f t="shared" si="9"/>
        <v>44.272275479507982</v>
      </c>
      <c r="K78">
        <f t="shared" si="9"/>
        <v>26.112518647344366</v>
      </c>
      <c r="L78">
        <f t="shared" si="10"/>
        <v>-8.9391817379714062</v>
      </c>
      <c r="M78">
        <f t="shared" si="11"/>
        <v>-37.446476901098571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7.4209584510228641</v>
      </c>
      <c r="C79" s="9">
        <f t="shared" si="4"/>
        <v>0.36000000000000021</v>
      </c>
      <c r="D79" s="9">
        <f t="shared" si="17"/>
        <v>16.552506933896659</v>
      </c>
      <c r="E79" s="9">
        <f t="shared" si="17"/>
        <v>12.594730951648346</v>
      </c>
      <c r="F79" s="9">
        <f t="shared" si="6"/>
        <v>12.70632378582218</v>
      </c>
      <c r="G79" s="10">
        <f t="shared" si="18"/>
        <v>8.6666666666666607</v>
      </c>
      <c r="H79" s="5">
        <f t="shared" si="18"/>
        <v>7.5</v>
      </c>
      <c r="I79">
        <f t="shared" si="8"/>
        <v>51.239324806648007</v>
      </c>
      <c r="J79">
        <f t="shared" si="9"/>
        <v>44.218640389080157</v>
      </c>
      <c r="K79">
        <f t="shared" si="9"/>
        <v>25.887839785937775</v>
      </c>
      <c r="L79">
        <f t="shared" si="10"/>
        <v>-8.9005466826056026</v>
      </c>
      <c r="M79">
        <f t="shared" si="11"/>
        <v>-37.384832456609303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7.6861100835170593</v>
      </c>
      <c r="C80" s="9">
        <f t="shared" si="4"/>
        <v>0.36600000000000021</v>
      </c>
      <c r="D80" s="9">
        <f t="shared" si="17"/>
        <v>16.817658566390854</v>
      </c>
      <c r="E80" s="9">
        <f t="shared" si="17"/>
        <v>12.749385063379753</v>
      </c>
      <c r="F80" s="9">
        <f t="shared" si="6"/>
        <v>12.866424149969363</v>
      </c>
      <c r="G80" s="10">
        <f t="shared" si="18"/>
        <v>8.6666666666666607</v>
      </c>
      <c r="H80" s="5">
        <f t="shared" si="18"/>
        <v>7.5</v>
      </c>
      <c r="I80">
        <f t="shared" si="8"/>
        <v>51.080181886555543</v>
      </c>
      <c r="J80">
        <f t="shared" si="9"/>
        <v>44.16523710898452</v>
      </c>
      <c r="K80">
        <f t="shared" si="9"/>
        <v>25.66353079119812</v>
      </c>
      <c r="L80">
        <f t="shared" si="10"/>
        <v>-8.8621868097837844</v>
      </c>
      <c r="M80">
        <f t="shared" si="11"/>
        <v>-37.323638470388033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7.9509419868083899</v>
      </c>
      <c r="C81" s="9">
        <f t="shared" si="4"/>
        <v>0.37200000000000022</v>
      </c>
      <c r="D81" s="9">
        <f t="shared" si="17"/>
        <v>17.082490469682185</v>
      </c>
      <c r="E81" s="9">
        <f t="shared" si="17"/>
        <v>12.902694422634475</v>
      </c>
      <c r="F81" s="9">
        <f t="shared" si="6"/>
        <v>13.025347842281615</v>
      </c>
      <c r="G81" s="10">
        <f t="shared" si="18"/>
        <v>8.6666666666666607</v>
      </c>
      <c r="H81" s="5">
        <f t="shared" si="18"/>
        <v>7.5</v>
      </c>
      <c r="I81">
        <f t="shared" si="8"/>
        <v>50.921968498530973</v>
      </c>
      <c r="J81">
        <f t="shared" si="9"/>
        <v>44.112063988125819</v>
      </c>
      <c r="K81">
        <f t="shared" si="9"/>
        <v>25.439588960375794</v>
      </c>
      <c r="L81">
        <f t="shared" si="10"/>
        <v>-8.8241008241484078</v>
      </c>
      <c r="M81">
        <f t="shared" si="11"/>
        <v>-37.262891283157259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8.2154555369223115</v>
      </c>
      <c r="C82" s="9">
        <f t="shared" si="4"/>
        <v>0.37800000000000022</v>
      </c>
      <c r="D82" s="9">
        <f t="shared" si="17"/>
        <v>17.347004019796106</v>
      </c>
      <c r="E82" s="9">
        <f t="shared" si="17"/>
        <v>13.054661224353634</v>
      </c>
      <c r="F82" s="9">
        <f t="shared" si="6"/>
        <v>13.183099241234013</v>
      </c>
      <c r="G82" s="10">
        <f t="shared" si="18"/>
        <v>8.6666666666666607</v>
      </c>
      <c r="H82" s="5">
        <f t="shared" si="18"/>
        <v>7.5</v>
      </c>
      <c r="I82">
        <f t="shared" si="8"/>
        <v>50.764684993330185</v>
      </c>
      <c r="J82">
        <f t="shared" si="9"/>
        <v>44.059119383180928</v>
      </c>
      <c r="K82">
        <f t="shared" si="9"/>
        <v>25.216011612676851</v>
      </c>
      <c r="L82">
        <f t="shared" si="10"/>
        <v>-8.786287447067668</v>
      </c>
      <c r="M82">
        <f t="shared" si="11"/>
        <v>-37.202587257287561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8.4796521000473515</v>
      </c>
      <c r="C83" s="9">
        <f t="shared" si="4"/>
        <v>0.38400000000000023</v>
      </c>
      <c r="D83" s="9">
        <f t="shared" si="17"/>
        <v>17.611200582921146</v>
      </c>
      <c r="E83" s="9">
        <f t="shared" si="17"/>
        <v>13.205287647459064</v>
      </c>
      <c r="F83" s="9">
        <f t="shared" si="6"/>
        <v>13.339682694809921</v>
      </c>
      <c r="G83" s="10">
        <f t="shared" si="18"/>
        <v>8.6666666666666607</v>
      </c>
      <c r="H83" s="5">
        <f t="shared" si="18"/>
        <v>7.5</v>
      </c>
      <c r="I83">
        <f t="shared" si="8"/>
        <v>50.60833175754847</v>
      </c>
      <c r="J83">
        <f t="shared" si="9"/>
        <v>44.006401658498518</v>
      </c>
      <c r="K83">
        <f t="shared" si="9"/>
        <v>24.992796089133126</v>
      </c>
      <c r="L83">
        <f t="shared" si="10"/>
        <v>-8.7487454164199754</v>
      </c>
      <c r="M83">
        <f t="shared" si="11"/>
        <v>-37.142722776407595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8.7435330325808476</v>
      </c>
      <c r="C84" s="9">
        <f t="shared" si="4"/>
        <v>0.39000000000000024</v>
      </c>
      <c r="D84" s="9">
        <f t="shared" si="17"/>
        <v>17.875081515454642</v>
      </c>
      <c r="E84" s="9">
        <f t="shared" si="17"/>
        <v>13.354575854983889</v>
      </c>
      <c r="F84" s="9">
        <f t="shared" si="6"/>
        <v>13.495102520771008</v>
      </c>
      <c r="G84" s="10">
        <f t="shared" si="18"/>
        <v>8.6666666666666607</v>
      </c>
      <c r="H84" s="5">
        <f t="shared" si="18"/>
        <v>7.5</v>
      </c>
      <c r="I84">
        <f t="shared" si="8"/>
        <v>50.45290921316986</v>
      </c>
      <c r="J84">
        <f t="shared" si="9"/>
        <v>43.953909185999997</v>
      </c>
      <c r="K84">
        <f t="shared" si="9"/>
        <v>24.769939752474681</v>
      </c>
      <c r="L84">
        <f t="shared" si="10"/>
        <v>-8.7114734863792496</v>
      </c>
      <c r="M84">
        <f t="shared" si="11"/>
        <v>-37.083294245018479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9.0070996811740915</v>
      </c>
      <c r="C85" s="9">
        <f t="shared" ref="C85:C148" si="23">C84+_dt</f>
        <v>0.39600000000000024</v>
      </c>
      <c r="D85" s="9">
        <f t="shared" ref="D85:E100" si="24">D84+$C$7*(J84+J85)/2</f>
        <v>18.138648164047886</v>
      </c>
      <c r="E85" s="9">
        <f t="shared" si="24"/>
        <v>13.502527994202326</v>
      </c>
      <c r="F85" s="9">
        <f t="shared" ref="F85:F148" si="25">$O$1*D85^2+$O$2*D85+$O$3</f>
        <v>13.649363006925002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50.298417817109296</v>
      </c>
      <c r="J85">
        <f t="shared" ref="J85:K148" si="28">J84+L84*$C$7</f>
        <v>43.901640345081724</v>
      </c>
      <c r="K85">
        <f t="shared" si="28"/>
        <v>24.547439987004569</v>
      </c>
      <c r="L85">
        <f t="shared" ref="L85:L148" si="29">-$C$15*I85*J85</f>
        <v>-8.6744704272009603</v>
      </c>
      <c r="M85">
        <f t="shared" ref="M85:M148" si="30">-$C$6-$C$15*I85*K85</f>
        <v>-37.024298088112701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9.2703533827768911</v>
      </c>
      <c r="C86" s="9">
        <f t="shared" si="23"/>
        <v>0.40200000000000025</v>
      </c>
      <c r="D86" s="9">
        <f t="shared" si="24"/>
        <v>18.401901865650686</v>
      </c>
      <c r="E86" s="9">
        <f t="shared" si="24"/>
        <v>13.649146196758768</v>
      </c>
      <c r="F86" s="9">
        <f t="shared" si="25"/>
        <v>13.802468411391214</v>
      </c>
      <c r="G86" s="10">
        <f t="shared" si="26"/>
        <v>8.6666666666666607</v>
      </c>
      <c r="H86" s="5">
        <f t="shared" si="26"/>
        <v>7.5</v>
      </c>
      <c r="I86">
        <f t="shared" si="27"/>
        <v>50.144858060747396</v>
      </c>
      <c r="J86">
        <f t="shared" si="28"/>
        <v>43.849593522518518</v>
      </c>
      <c r="K86">
        <f t="shared" si="28"/>
        <v>24.325294198475895</v>
      </c>
      <c r="L86">
        <f t="shared" si="29"/>
        <v>-8.6377350250089222</v>
      </c>
      <c r="M86">
        <f t="shared" si="30"/>
        <v>-36.965730750797469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9.5332954646815526</v>
      </c>
      <c r="C87" s="9">
        <f t="shared" si="23"/>
        <v>0.40800000000000025</v>
      </c>
      <c r="D87" s="9">
        <f t="shared" si="24"/>
        <v>18.664843947555347</v>
      </c>
      <c r="E87" s="9">
        <f t="shared" si="24"/>
        <v>13.794432578796108</v>
      </c>
      <c r="F87" s="9">
        <f t="shared" si="25"/>
        <v>13.954422962863832</v>
      </c>
      <c r="G87" s="10">
        <f t="shared" si="26"/>
        <v>8.6666666666666607</v>
      </c>
      <c r="H87" s="5">
        <f t="shared" si="26"/>
        <v>7.5</v>
      </c>
      <c r="I87">
        <f t="shared" si="27"/>
        <v>49.992230469457652</v>
      </c>
      <c r="J87">
        <f t="shared" si="28"/>
        <v>43.797767112368462</v>
      </c>
      <c r="K87">
        <f t="shared" si="28"/>
        <v>24.103499813971109</v>
      </c>
      <c r="L87">
        <f t="shared" si="29"/>
        <v>-8.6012660815827484</v>
      </c>
      <c r="M87">
        <f t="shared" si="30"/>
        <v>-36.907588697922421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9.795927244566295</v>
      </c>
      <c r="C88" s="9">
        <f t="shared" si="23"/>
        <v>0.41400000000000026</v>
      </c>
      <c r="D88" s="9">
        <f t="shared" si="24"/>
        <v>18.92747572744009</v>
      </c>
      <c r="E88" s="9">
        <f t="shared" si="24"/>
        <v>13.938389241083373</v>
      </c>
      <c r="F88" s="9">
        <f t="shared" si="25"/>
        <v>14.10523086087303</v>
      </c>
      <c r="G88" s="10">
        <f t="shared" si="26"/>
        <v>8.6666666666666607</v>
      </c>
      <c r="H88" s="5">
        <f t="shared" si="26"/>
        <v>7.5</v>
      </c>
      <c r="I88">
        <f t="shared" si="27"/>
        <v>49.840535602125954</v>
      </c>
      <c r="J88">
        <f t="shared" si="28"/>
        <v>43.746159515878965</v>
      </c>
      <c r="K88">
        <f t="shared" si="28"/>
        <v>23.882054281783574</v>
      </c>
      <c r="L88">
        <f t="shared" si="29"/>
        <v>-8.5650624141459417</v>
      </c>
      <c r="M88">
        <f t="shared" si="30"/>
        <v>-36.849868413711832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10.058250030538114</v>
      </c>
      <c r="C89" s="9">
        <f t="shared" si="23"/>
        <v>0.42000000000000026</v>
      </c>
      <c r="D89" s="9">
        <f t="shared" si="24"/>
        <v>19.189798513411908</v>
      </c>
      <c r="E89" s="9">
        <f t="shared" si="24"/>
        <v>14.081018269142627</v>
      </c>
      <c r="F89" s="9">
        <f t="shared" si="25"/>
        <v>14.254896276043937</v>
      </c>
      <c r="G89" s="10">
        <f t="shared" si="26"/>
        <v>8.6666666666666607</v>
      </c>
      <c r="H89" s="5">
        <f t="shared" si="26"/>
        <v>7.5</v>
      </c>
      <c r="I89">
        <f t="shared" si="27"/>
        <v>49.689774050662216</v>
      </c>
      <c r="J89">
        <f t="shared" si="28"/>
        <v>43.69476914139409</v>
      </c>
      <c r="K89">
        <f t="shared" si="28"/>
        <v>23.660955071301302</v>
      </c>
      <c r="L89">
        <f t="shared" si="29"/>
        <v>-8.5291228551545757</v>
      </c>
      <c r="M89">
        <f t="shared" si="30"/>
        <v>-36.792566401401125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10.320265121175085</v>
      </c>
      <c r="C90" s="9">
        <f t="shared" si="23"/>
        <v>0.42600000000000027</v>
      </c>
      <c r="D90" s="9">
        <f t="shared" si="24"/>
        <v>19.45181360404888</v>
      </c>
      <c r="E90" s="9">
        <f t="shared" si="24"/>
        <v>14.222321733375209</v>
      </c>
      <c r="F90" s="9">
        <f t="shared" si="25"/>
        <v>14.40342335035348</v>
      </c>
      <c r="G90" s="10">
        <f t="shared" si="26"/>
        <v>8.6666666666666607</v>
      </c>
      <c r="H90" s="5">
        <f t="shared" si="26"/>
        <v>7.5</v>
      </c>
      <c r="I90">
        <f t="shared" si="27"/>
        <v>49.539946439503943</v>
      </c>
      <c r="J90">
        <f t="shared" si="28"/>
        <v>43.643594404263162</v>
      </c>
      <c r="K90">
        <f t="shared" si="28"/>
        <v>23.440199672892895</v>
      </c>
      <c r="L90">
        <f t="shared" si="29"/>
        <v>-8.4934462520865104</v>
      </c>
      <c r="M90">
        <f t="shared" si="30"/>
        <v>-36.735679182877853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10.581973805568127</v>
      </c>
      <c r="C91" s="9">
        <f t="shared" si="23"/>
        <v>0.43200000000000027</v>
      </c>
      <c r="D91" s="9">
        <f t="shared" si="24"/>
        <v>19.713522288441922</v>
      </c>
      <c r="E91" s="9">
        <f t="shared" si="24"/>
        <v>14.362301689187275</v>
      </c>
      <c r="F91" s="9">
        <f t="shared" si="25"/>
        <v>14.550816197385116</v>
      </c>
      <c r="G91" s="10">
        <f t="shared" si="26"/>
        <v>8.6666666666666607</v>
      </c>
      <c r="H91" s="5">
        <f t="shared" si="26"/>
        <v>7.5</v>
      </c>
      <c r="I91">
        <f t="shared" si="27"/>
        <v>49.391053425111664</v>
      </c>
      <c r="J91">
        <f t="shared" si="28"/>
        <v>43.592633726750641</v>
      </c>
      <c r="K91">
        <f t="shared" si="28"/>
        <v>23.219785597795628</v>
      </c>
      <c r="L91">
        <f t="shared" si="29"/>
        <v>-8.4580314672311019</v>
      </c>
      <c r="M91">
        <f t="shared" si="30"/>
        <v>-36.679203298326932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10.843377363362221</v>
      </c>
      <c r="C92" s="9">
        <f t="shared" si="23"/>
        <v>0.43800000000000028</v>
      </c>
      <c r="D92" s="9">
        <f t="shared" si="24"/>
        <v>19.974925846236015</v>
      </c>
      <c r="E92" s="9">
        <f t="shared" si="24"/>
        <v>14.500960177114679</v>
      </c>
      <c r="F92" s="9">
        <f t="shared" si="25"/>
        <v>14.697078902581504</v>
      </c>
      <c r="G92" s="10">
        <f t="shared" si="26"/>
        <v>8.6666666666666607</v>
      </c>
      <c r="H92" s="5">
        <f t="shared" si="26"/>
        <v>7.5</v>
      </c>
      <c r="I92">
        <f t="shared" si="27"/>
        <v>49.243095695456041</v>
      </c>
      <c r="J92">
        <f t="shared" si="28"/>
        <v>43.541885537947252</v>
      </c>
      <c r="K92">
        <f t="shared" si="28"/>
        <v>22.999710378005666</v>
      </c>
      <c r="L92">
        <f t="shared" si="29"/>
        <v>-8.4228773774793879</v>
      </c>
      <c r="M92">
        <f t="shared" si="30"/>
        <v>-36.623135305880339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11.104477064797111</v>
      </c>
      <c r="C93" s="9">
        <f t="shared" si="23"/>
        <v>0.44400000000000028</v>
      </c>
      <c r="D93" s="9">
        <f t="shared" si="24"/>
        <v>20.236025547670906</v>
      </c>
      <c r="E93" s="9">
        <f t="shared" si="24"/>
        <v>14.638299222947207</v>
      </c>
      <c r="F93" s="9">
        <f t="shared" si="25"/>
        <v>14.842215523495142</v>
      </c>
      <c r="G93" s="10">
        <f t="shared" si="26"/>
        <v>8.6666666666666607</v>
      </c>
      <c r="H93" s="5">
        <f t="shared" si="26"/>
        <v>7.5</v>
      </c>
      <c r="I93">
        <f t="shared" si="27"/>
        <v>49.096073969496445</v>
      </c>
      <c r="J93">
        <f t="shared" si="28"/>
        <v>43.491348273682377</v>
      </c>
      <c r="K93">
        <f t="shared" si="28"/>
        <v>22.779971566170385</v>
      </c>
      <c r="L93">
        <f t="shared" si="29"/>
        <v>-8.3879828741146696</v>
      </c>
      <c r="M93">
        <f t="shared" si="30"/>
        <v>-36.567471781271081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11.365274170747471</v>
      </c>
      <c r="C94" s="9">
        <f t="shared" si="23"/>
        <v>0.45000000000000029</v>
      </c>
      <c r="D94" s="9">
        <f t="shared" si="24"/>
        <v>20.496822653621265</v>
      </c>
      <c r="E94" s="9">
        <f t="shared" si="24"/>
        <v>14.774320837852168</v>
      </c>
      <c r="F94" s="9">
        <f t="shared" si="25"/>
        <v>14.986230090036985</v>
      </c>
      <c r="G94" s="10">
        <f t="shared" si="26"/>
        <v>8.6666666666666607</v>
      </c>
      <c r="H94" s="5">
        <f t="shared" si="26"/>
        <v>7.5</v>
      </c>
      <c r="I94">
        <f t="shared" si="27"/>
        <v>48.949988996650923</v>
      </c>
      <c r="J94">
        <f t="shared" si="28"/>
        <v>43.441020376437692</v>
      </c>
      <c r="K94">
        <f t="shared" si="28"/>
        <v>22.560566735482759</v>
      </c>
      <c r="L94">
        <f t="shared" si="29"/>
        <v>-8.3533468626034679</v>
      </c>
      <c r="M94">
        <f t="shared" si="30"/>
        <v>-36.512209317491525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11.625769932762571</v>
      </c>
      <c r="C95" s="9">
        <f t="shared" si="23"/>
        <v>0.45600000000000029</v>
      </c>
      <c r="D95" s="9">
        <f t="shared" si="24"/>
        <v>20.757318415636366</v>
      </c>
      <c r="E95" s="9">
        <f t="shared" si="24"/>
        <v>14.909027018497349</v>
      </c>
      <c r="F95" s="9">
        <f t="shared" si="25"/>
        <v>15.12912660472306</v>
      </c>
      <c r="G95" s="10">
        <f t="shared" si="26"/>
        <v>8.6666666666666607</v>
      </c>
      <c r="H95" s="5">
        <f t="shared" si="26"/>
        <v>7.5</v>
      </c>
      <c r="I95">
        <f t="shared" si="27"/>
        <v>48.804841556257429</v>
      </c>
      <c r="J95">
        <f t="shared" si="28"/>
        <v>43.390900295262071</v>
      </c>
      <c r="K95">
        <f t="shared" si="28"/>
        <v>22.34149347957781</v>
      </c>
      <c r="L95">
        <f t="shared" si="29"/>
        <v>-8.3189682623868162</v>
      </c>
      <c r="M95">
        <f t="shared" si="30"/>
        <v>-36.457344524456062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11.88596559310542</v>
      </c>
      <c r="C96" s="9">
        <f t="shared" si="23"/>
        <v>0.4620000000000003</v>
      </c>
      <c r="D96" s="9">
        <f t="shared" si="24"/>
        <v>21.017514075979214</v>
      </c>
      <c r="E96" s="9">
        <f t="shared" si="24"/>
        <v>15.042419747173376</v>
      </c>
      <c r="F96" s="9">
        <f t="shared" si="25"/>
        <v>15.270909042919168</v>
      </c>
      <c r="G96" s="10">
        <f t="shared" si="26"/>
        <v>8.6666666666666607</v>
      </c>
      <c r="H96" s="5">
        <f t="shared" si="26"/>
        <v>7.5</v>
      </c>
      <c r="I96">
        <f t="shared" si="27"/>
        <v>48.660632457026153</v>
      </c>
      <c r="J96">
        <f t="shared" si="28"/>
        <v>43.34098648568775</v>
      </c>
      <c r="K96">
        <f t="shared" si="28"/>
        <v>22.122749412431073</v>
      </c>
      <c r="L96">
        <f t="shared" si="29"/>
        <v>-8.2848460066718754</v>
      </c>
      <c r="M96">
        <f t="shared" si="30"/>
        <v>-36.402874028668151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12.145862384791426</v>
      </c>
      <c r="C97" s="9">
        <f t="shared" si="23"/>
        <v>0.4680000000000003</v>
      </c>
      <c r="D97" s="9">
        <f t="shared" si="24"/>
        <v>21.277410867665221</v>
      </c>
      <c r="E97" s="9">
        <f t="shared" si="24"/>
        <v>15.174500991915446</v>
      </c>
      <c r="F97" s="9">
        <f t="shared" si="25"/>
        <v>15.411581353083594</v>
      </c>
      <c r="G97" s="10">
        <f t="shared" si="26"/>
        <v>8.6666666666666607</v>
      </c>
      <c r="H97" s="5">
        <f t="shared" si="26"/>
        <v>7.5</v>
      </c>
      <c r="I97">
        <f t="shared" si="27"/>
        <v>48.517362536482786</v>
      </c>
      <c r="J97">
        <f t="shared" si="28"/>
        <v>43.291277409647719</v>
      </c>
      <c r="K97">
        <f t="shared" si="28"/>
        <v>21.904332168259064</v>
      </c>
      <c r="L97">
        <f t="shared" si="29"/>
        <v>-8.2509790422237614</v>
      </c>
      <c r="M97">
        <f t="shared" si="30"/>
        <v>-36.348794472891576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12.405461531626552</v>
      </c>
      <c r="C98" s="9">
        <f t="shared" si="23"/>
        <v>0.47400000000000031</v>
      </c>
      <c r="D98" s="9">
        <f t="shared" si="24"/>
        <v>21.537010014500346</v>
      </c>
      <c r="E98" s="9">
        <f t="shared" si="24"/>
        <v>15.305272706624487</v>
      </c>
      <c r="F98" s="9">
        <f t="shared" si="25"/>
        <v>15.551147457007938</v>
      </c>
      <c r="G98" s="10">
        <f t="shared" si="26"/>
        <v>8.6666666666666607</v>
      </c>
      <c r="H98" s="5">
        <f t="shared" si="26"/>
        <v>7.5</v>
      </c>
      <c r="I98">
        <f t="shared" si="27"/>
        <v>48.37503266040261</v>
      </c>
      <c r="J98">
        <f t="shared" si="28"/>
        <v>43.241771535394378</v>
      </c>
      <c r="K98">
        <f t="shared" si="28"/>
        <v>21.686239401421716</v>
      </c>
      <c r="L98">
        <f t="shared" si="29"/>
        <v>-8.2173663291576293</v>
      </c>
      <c r="M98">
        <f t="shared" si="30"/>
        <v>-36.295102515826173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12.664764248244994</v>
      </c>
      <c r="C99" s="9">
        <f t="shared" si="23"/>
        <v>0.48000000000000032</v>
      </c>
      <c r="D99" s="9">
        <f t="shared" si="24"/>
        <v>21.796312731118789</v>
      </c>
      <c r="E99" s="9">
        <f t="shared" si="24"/>
        <v>15.434736831187733</v>
      </c>
      <c r="F99" s="9">
        <f t="shared" si="25"/>
        <v>15.689611250056089</v>
      </c>
      <c r="G99" s="10">
        <f t="shared" si="26"/>
        <v>8.6666666666666607</v>
      </c>
      <c r="H99" s="5">
        <f t="shared" si="26"/>
        <v>7.5</v>
      </c>
      <c r="I99">
        <f t="shared" si="27"/>
        <v>48.233643722235321</v>
      </c>
      <c r="J99">
        <f t="shared" si="28"/>
        <v>43.19246733741943</v>
      </c>
      <c r="K99">
        <f t="shared" si="28"/>
        <v>21.46846878632676</v>
      </c>
      <c r="L99">
        <f t="shared" si="29"/>
        <v>-8.1840068407309303</v>
      </c>
      <c r="M99">
        <f t="shared" si="30"/>
        <v>-36.241794831787765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12.923771740146377</v>
      </c>
      <c r="C100" s="9">
        <f t="shared" si="23"/>
        <v>0.48600000000000032</v>
      </c>
      <c r="D100" s="9">
        <f t="shared" si="24"/>
        <v>22.055320223020171</v>
      </c>
      <c r="E100" s="9">
        <f t="shared" si="24"/>
        <v>15.562895291598721</v>
      </c>
      <c r="F100" s="9">
        <f t="shared" si="25"/>
        <v>15.82697660140127</v>
      </c>
      <c r="G100" s="10">
        <f t="shared" si="26"/>
        <v>8.6666666666666607</v>
      </c>
      <c r="H100" s="5">
        <f t="shared" si="26"/>
        <v>7.5</v>
      </c>
      <c r="I100">
        <f t="shared" si="27"/>
        <v>48.093196642520468</v>
      </c>
      <c r="J100">
        <f t="shared" si="28"/>
        <v>43.143363296375043</v>
      </c>
      <c r="K100">
        <f t="shared" si="28"/>
        <v>21.251018017336033</v>
      </c>
      <c r="L100">
        <f t="shared" si="29"/>
        <v>-8.1508995631358374</v>
      </c>
      <c r="M100">
        <f t="shared" si="30"/>
        <v>-36.188868110392541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13.182485203732492</v>
      </c>
      <c r="C101" s="9">
        <f t="shared" si="23"/>
        <v>0.49200000000000033</v>
      </c>
      <c r="D101" s="9">
        <f t="shared" ref="D101:E116" si="32">D100+$C$7*(J100+J101)/2</f>
        <v>22.314033686606287</v>
      </c>
      <c r="E101" s="9">
        <f t="shared" si="32"/>
        <v>15.689750000076751</v>
      </c>
      <c r="F101" s="9">
        <f t="shared" si="25"/>
        <v>15.963247354261345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47.953692368293304</v>
      </c>
      <c r="J101">
        <f t="shared" si="28"/>
        <v>43.094457898996225</v>
      </c>
      <c r="K101">
        <f t="shared" si="28"/>
        <v>21.03388480867368</v>
      </c>
      <c r="L101">
        <f t="shared" si="29"/>
        <v>-8.1180434952917757</v>
      </c>
      <c r="M101">
        <f t="shared" si="30"/>
        <v>-36.136319056245682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13.440905826343554</v>
      </c>
      <c r="C102" s="9">
        <f t="shared" si="23"/>
        <v>0.49800000000000033</v>
      </c>
      <c r="D102" s="9">
        <f t="shared" si="32"/>
        <v>22.572454309217349</v>
      </c>
      <c r="E102" s="9">
        <f t="shared" si="32"/>
        <v>15.815302855185781</v>
      </c>
      <c r="F102" s="9">
        <f t="shared" si="25"/>
        <v>16.098427326132224</v>
      </c>
      <c r="G102" s="10">
        <f t="shared" si="33"/>
        <v>8.6666666666666607</v>
      </c>
      <c r="H102" s="5">
        <f t="shared" si="33"/>
        <v>7.5</v>
      </c>
      <c r="I102">
        <f t="shared" si="27"/>
        <v>47.815131872481047</v>
      </c>
      <c r="J102">
        <f t="shared" si="28"/>
        <v>43.045749638024475</v>
      </c>
      <c r="K102">
        <f t="shared" si="28"/>
        <v>20.817066894336204</v>
      </c>
      <c r="L102">
        <f t="shared" si="29"/>
        <v>-8.0854376486380506</v>
      </c>
      <c r="M102">
        <f t="shared" si="30"/>
        <v>-36.0841443886344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13.699034786294026</v>
      </c>
      <c r="C103" s="9">
        <f t="shared" si="23"/>
        <v>0.50400000000000034</v>
      </c>
      <c r="D103" s="9">
        <f t="shared" si="32"/>
        <v>22.830583269167821</v>
      </c>
      <c r="E103" s="9">
        <f t="shared" si="32"/>
        <v>15.939555741952802</v>
      </c>
      <c r="F103" s="9">
        <f t="shared" si="25"/>
        <v>16.232520309019563</v>
      </c>
      <c r="G103" s="10">
        <f t="shared" si="33"/>
        <v>8.6666666666666607</v>
      </c>
      <c r="H103" s="5">
        <f t="shared" si="33"/>
        <v>7.5</v>
      </c>
      <c r="I103">
        <f t="shared" si="27"/>
        <v>47.677516153289339</v>
      </c>
      <c r="J103">
        <f t="shared" si="28"/>
        <v>42.997237012132643</v>
      </c>
      <c r="K103">
        <f t="shared" si="28"/>
        <v>20.600562028004397</v>
      </c>
      <c r="L103">
        <f t="shared" si="29"/>
        <v>-8.053081046926529</v>
      </c>
      <c r="M103">
        <f t="shared" si="30"/>
        <v>-36.032340841225327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13.956873252907977</v>
      </c>
      <c r="C104" s="9">
        <f t="shared" si="23"/>
        <v>0.51000000000000034</v>
      </c>
      <c r="D104" s="9">
        <f t="shared" si="32"/>
        <v>23.088421735781772</v>
      </c>
      <c r="E104" s="9">
        <f t="shared" si="32"/>
        <v>16.062510531985687</v>
      </c>
      <c r="F104" s="9">
        <f t="shared" si="25"/>
        <v>16.365530069668633</v>
      </c>
      <c r="G104" s="10">
        <f t="shared" si="33"/>
        <v>8.6666666666666607</v>
      </c>
      <c r="H104" s="5">
        <f t="shared" si="33"/>
        <v>7.5</v>
      </c>
      <c r="I104">
        <f t="shared" si="27"/>
        <v>47.540846233578954</v>
      </c>
      <c r="J104">
        <f t="shared" si="28"/>
        <v>42.948918525851084</v>
      </c>
      <c r="K104">
        <f t="shared" si="28"/>
        <v>20.384367982957045</v>
      </c>
      <c r="L104">
        <f t="shared" si="29"/>
        <v>-8.0209727260143673</v>
      </c>
      <c r="M104">
        <f t="shared" si="30"/>
        <v>-35.980905161766209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14.214422386554014</v>
      </c>
      <c r="C105" s="9">
        <f t="shared" si="23"/>
        <v>0.51600000000000035</v>
      </c>
      <c r="D105" s="9">
        <f t="shared" si="32"/>
        <v>23.345970869427809</v>
      </c>
      <c r="E105" s="9">
        <f t="shared" si="32"/>
        <v>16.184169083590518</v>
      </c>
      <c r="F105" s="9">
        <f t="shared" si="25"/>
        <v>16.497460349792522</v>
      </c>
      <c r="G105" s="10">
        <f t="shared" si="33"/>
        <v>8.6666666666666607</v>
      </c>
      <c r="H105" s="5">
        <f t="shared" si="33"/>
        <v>7.5</v>
      </c>
      <c r="I105">
        <f t="shared" si="27"/>
        <v>47.405123160232471</v>
      </c>
      <c r="J105">
        <f t="shared" si="28"/>
        <v>42.900792689494999</v>
      </c>
      <c r="K105">
        <f t="shared" si="28"/>
        <v>20.168482551986447</v>
      </c>
      <c r="L105">
        <f t="shared" si="29"/>
        <v>-7.9891117336567188</v>
      </c>
      <c r="M105">
        <f t="shared" si="30"/>
        <v>-35.929834111792083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14.47168333867978</v>
      </c>
      <c r="C106" s="9">
        <f t="shared" si="23"/>
        <v>0.52200000000000035</v>
      </c>
      <c r="D106" s="9">
        <f t="shared" si="32"/>
        <v>23.603231821553575</v>
      </c>
      <c r="E106" s="9">
        <f t="shared" si="32"/>
        <v>16.304533241888425</v>
      </c>
      <c r="F106" s="9">
        <f t="shared" si="25"/>
        <v>16.628314866298574</v>
      </c>
      <c r="G106" s="10">
        <f t="shared" si="33"/>
        <v>8.6666666666666607</v>
      </c>
      <c r="H106" s="5">
        <f t="shared" si="33"/>
        <v>7.5</v>
      </c>
      <c r="I106">
        <f t="shared" si="27"/>
        <v>47.270348003510946</v>
      </c>
      <c r="J106">
        <f t="shared" si="28"/>
        <v>42.852858019093055</v>
      </c>
      <c r="K106">
        <f t="shared" si="28"/>
        <v>19.952903547315696</v>
      </c>
      <c r="L106">
        <f t="shared" si="29"/>
        <v>-7.9574971292994325</v>
      </c>
      <c r="M106">
        <f t="shared" si="30"/>
        <v>-35.879124466335732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14.728657251846011</v>
      </c>
      <c r="C107" s="9">
        <f t="shared" si="23"/>
        <v>0.52800000000000036</v>
      </c>
      <c r="D107" s="9">
        <f t="shared" si="32"/>
        <v>23.860205734719806</v>
      </c>
      <c r="E107" s="9">
        <f t="shared" si="32"/>
        <v>16.423604838931926</v>
      </c>
      <c r="F107" s="9">
        <f t="shared" si="25"/>
        <v>16.758097311513136</v>
      </c>
      <c r="G107" s="10">
        <f t="shared" si="33"/>
        <v>8.6666666666666607</v>
      </c>
      <c r="H107" s="5">
        <f t="shared" si="33"/>
        <v>7.5</v>
      </c>
      <c r="I107">
        <f t="shared" si="27"/>
        <v>47.136521856400513</v>
      </c>
      <c r="J107">
        <f t="shared" si="28"/>
        <v>42.805113036317259</v>
      </c>
      <c r="K107">
        <f t="shared" si="28"/>
        <v>19.737628800517683</v>
      </c>
      <c r="L107">
        <f t="shared" si="29"/>
        <v>-7.9261279838716989</v>
      </c>
      <c r="M107">
        <f t="shared" si="30"/>
        <v>-35.828773013642646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14.985345259760203</v>
      </c>
      <c r="C108" s="9">
        <f t="shared" si="23"/>
        <v>0.53400000000000036</v>
      </c>
      <c r="D108" s="9">
        <f t="shared" si="32"/>
        <v>24.116893742633998</v>
      </c>
      <c r="E108" s="9">
        <f t="shared" si="32"/>
        <v>16.541385693820786</v>
      </c>
      <c r="F108" s="9">
        <f t="shared" si="25"/>
        <v>16.886811353404692</v>
      </c>
      <c r="G108" s="10">
        <f t="shared" si="33"/>
        <v>8.6666666666666607</v>
      </c>
      <c r="H108" s="5">
        <f t="shared" si="33"/>
        <v>7.5</v>
      </c>
      <c r="I108">
        <f t="shared" si="27"/>
        <v>47.003645833948724</v>
      </c>
      <c r="J108">
        <f t="shared" si="28"/>
        <v>42.757556268414028</v>
      </c>
      <c r="K108">
        <f t="shared" si="28"/>
        <v>19.522656162435826</v>
      </c>
      <c r="L108">
        <f t="shared" si="29"/>
        <v>-7.8950033795786183</v>
      </c>
      <c r="M108">
        <f t="shared" si="30"/>
        <v>-35.778776554890314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15.241748487309854</v>
      </c>
      <c r="C109" s="9">
        <f t="shared" si="23"/>
        <v>0.54000000000000037</v>
      </c>
      <c r="D109" s="9">
        <f t="shared" si="32"/>
        <v>24.373296970183649</v>
      </c>
      <c r="E109" s="9">
        <f t="shared" si="32"/>
        <v>16.657877612817412</v>
      </c>
      <c r="F109" s="9">
        <f t="shared" si="25"/>
        <v>17.014460635805253</v>
      </c>
      <c r="G109" s="10">
        <f t="shared" si="33"/>
        <v>8.6666666666666607</v>
      </c>
      <c r="H109" s="5">
        <f t="shared" si="33"/>
        <v>7.5</v>
      </c>
      <c r="I109">
        <f t="shared" si="27"/>
        <v>46.871721072590731</v>
      </c>
      <c r="J109">
        <f t="shared" si="28"/>
        <v>42.710186248136559</v>
      </c>
      <c r="K109">
        <f t="shared" si="28"/>
        <v>19.307983503106485</v>
      </c>
      <c r="L109">
        <f t="shared" si="29"/>
        <v>-7.8641224096936897</v>
      </c>
      <c r="M109">
        <f t="shared" si="30"/>
        <v>-35.729131903912048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15.497868050595299</v>
      </c>
      <c r="C110" s="9">
        <f t="shared" si="23"/>
        <v>0.54600000000000037</v>
      </c>
      <c r="D110" s="9">
        <f t="shared" si="32"/>
        <v>24.629416533469094</v>
      </c>
      <c r="E110" s="9">
        <f t="shared" si="32"/>
        <v>16.773082389461781</v>
      </c>
      <c r="F110" s="9">
        <f t="shared" si="25"/>
        <v>17.141048778630243</v>
      </c>
      <c r="G110" s="10">
        <f t="shared" si="33"/>
        <v>8.6666666666666607</v>
      </c>
      <c r="H110" s="5">
        <f t="shared" si="33"/>
        <v>7.5</v>
      </c>
      <c r="I110">
        <f t="shared" si="27"/>
        <v>46.740748729464983</v>
      </c>
      <c r="J110">
        <f t="shared" si="28"/>
        <v>42.663001513678395</v>
      </c>
      <c r="K110">
        <f t="shared" si="28"/>
        <v>19.093608711683011</v>
      </c>
      <c r="L110">
        <f t="shared" si="29"/>
        <v>-7.8334841783511466</v>
      </c>
      <c r="M110">
        <f t="shared" si="30"/>
        <v>-35.679835886925169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15.75370505696216</v>
      </c>
      <c r="C111" s="9">
        <f t="shared" si="23"/>
        <v>0.55200000000000038</v>
      </c>
      <c r="D111" s="9">
        <f t="shared" si="32"/>
        <v>24.885253539835954</v>
      </c>
      <c r="E111" s="9">
        <f t="shared" si="32"/>
        <v>16.887001804685916</v>
      </c>
      <c r="F111" s="9">
        <f t="shared" si="25"/>
        <v>17.266579378096665</v>
      </c>
      <c r="G111" s="10">
        <f t="shared" si="33"/>
        <v>8.6666666666666607</v>
      </c>
      <c r="H111" s="5">
        <f t="shared" si="33"/>
        <v>7.5</v>
      </c>
      <c r="I111">
        <f t="shared" si="27"/>
        <v>46.610729981718762</v>
      </c>
      <c r="J111">
        <f t="shared" si="28"/>
        <v>42.616000608608289</v>
      </c>
      <c r="K111">
        <f t="shared" si="28"/>
        <v>18.879529696361459</v>
      </c>
      <c r="L111">
        <f t="shared" si="29"/>
        <v>-7.8030878003382131</v>
      </c>
      <c r="M111">
        <f t="shared" si="30"/>
        <v>-35.630885342263753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16.009260605033404</v>
      </c>
      <c r="C112" s="9">
        <f t="shared" si="23"/>
        <v>0.55800000000000038</v>
      </c>
      <c r="D112" s="9">
        <f t="shared" si="32"/>
        <v>25.140809087907197</v>
      </c>
      <c r="E112" s="9">
        <f t="shared" si="32"/>
        <v>16.999637626927925</v>
      </c>
      <c r="F112" s="9">
        <f t="shared" si="25"/>
        <v>17.39105600693976</v>
      </c>
      <c r="G112" s="10">
        <f t="shared" si="33"/>
        <v>8.6666666666666607</v>
      </c>
      <c r="H112" s="5">
        <f t="shared" si="33"/>
        <v>7.5</v>
      </c>
      <c r="I112">
        <f t="shared" si="27"/>
        <v>46.481666025803079</v>
      </c>
      <c r="J112">
        <f t="shared" si="28"/>
        <v>42.569182081806261</v>
      </c>
      <c r="K112">
        <f t="shared" si="28"/>
        <v>18.665744384307878</v>
      </c>
      <c r="L112">
        <f t="shared" si="29"/>
        <v>-7.7729324008871492</v>
      </c>
      <c r="M112">
        <f t="shared" si="30"/>
        <v>-35.582277120115805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16.264535784741021</v>
      </c>
      <c r="C113" s="9">
        <f t="shared" si="23"/>
        <v>0.56400000000000039</v>
      </c>
      <c r="D113" s="9">
        <f t="shared" si="32"/>
        <v>25.396084267614818</v>
      </c>
      <c r="E113" s="9">
        <f t="shared" si="32"/>
        <v>17.110991612245609</v>
      </c>
      <c r="F113" s="9">
        <f t="shared" si="25"/>
        <v>17.514482214628092</v>
      </c>
      <c r="G113" s="10">
        <f t="shared" si="33"/>
        <v>8.6666666666666607</v>
      </c>
      <c r="H113" s="5">
        <f t="shared" si="33"/>
        <v>7.5</v>
      </c>
      <c r="I113">
        <f t="shared" si="27"/>
        <v>46.353558076757238</v>
      </c>
      <c r="J113">
        <f t="shared" si="28"/>
        <v>42.522544487400936</v>
      </c>
      <c r="K113">
        <f t="shared" si="28"/>
        <v>18.452250721587184</v>
      </c>
      <c r="L113">
        <f t="shared" si="29"/>
        <v>-7.7430171154671621</v>
      </c>
      <c r="M113">
        <f t="shared" si="30"/>
        <v>-35.534008082265018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16.51953167735735</v>
      </c>
      <c r="C114" s="9">
        <f t="shared" si="23"/>
        <v>0.5700000000000004</v>
      </c>
      <c r="D114" s="9">
        <f t="shared" si="32"/>
        <v>25.651080160231146</v>
      </c>
      <c r="E114" s="9">
        <f t="shared" si="32"/>
        <v>17.221065504429653</v>
      </c>
      <c r="F114" s="9">
        <f t="shared" si="25"/>
        <v>17.63686152757705</v>
      </c>
      <c r="G114" s="10">
        <f t="shared" si="33"/>
        <v>8.6666666666666607</v>
      </c>
      <c r="H114" s="5">
        <f t="shared" si="33"/>
        <v>7.5</v>
      </c>
      <c r="I114">
        <f t="shared" si="27"/>
        <v>46.226407367482864</v>
      </c>
      <c r="J114">
        <f t="shared" si="28"/>
        <v>42.476086384708132</v>
      </c>
      <c r="K114">
        <f t="shared" si="28"/>
        <v>18.239046673093593</v>
      </c>
      <c r="L114">
        <f t="shared" si="29"/>
        <v>-7.7133410895761214</v>
      </c>
      <c r="M114">
        <f t="shared" si="30"/>
        <v>-35.486075101837002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16.774249355525988</v>
      </c>
      <c r="C115" s="9">
        <f t="shared" si="23"/>
        <v>0.5760000000000004</v>
      </c>
      <c r="D115" s="9">
        <f t="shared" si="32"/>
        <v>25.905797838399781</v>
      </c>
      <c r="E115" s="9">
        <f t="shared" si="32"/>
        <v>17.32986103511638</v>
      </c>
      <c r="F115" s="9">
        <f t="shared" si="25"/>
        <v>17.758197449360893</v>
      </c>
      <c r="G115" s="10">
        <f t="shared" si="33"/>
        <v>8.6666666666666607</v>
      </c>
      <c r="H115" s="5">
        <f t="shared" si="33"/>
        <v>7.5</v>
      </c>
      <c r="I115">
        <f t="shared" si="27"/>
        <v>46.100215148007372</v>
      </c>
      <c r="J115">
        <f t="shared" si="28"/>
        <v>42.429806338170678</v>
      </c>
      <c r="K115">
        <f t="shared" si="28"/>
        <v>18.026130222482571</v>
      </c>
      <c r="L115">
        <f t="shared" si="29"/>
        <v>-7.6839034785320761</v>
      </c>
      <c r="M115">
        <f t="shared" si="30"/>
        <v>-35.438475063050163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17.028689883292394</v>
      </c>
      <c r="C116" s="9">
        <f t="shared" si="23"/>
        <v>0.58200000000000041</v>
      </c>
      <c r="D116" s="9">
        <f t="shared" si="32"/>
        <v>26.16023836616619</v>
      </c>
      <c r="E116" s="9">
        <f t="shared" si="32"/>
        <v>17.437379923900142</v>
      </c>
      <c r="F116" s="9">
        <f t="shared" si="25"/>
        <v>17.878493460923231</v>
      </c>
      <c r="G116" s="10">
        <f t="shared" si="33"/>
        <v>8.6666666666666607</v>
      </c>
      <c r="H116" s="5">
        <f t="shared" si="33"/>
        <v>7.5</v>
      </c>
      <c r="I116">
        <f t="shared" si="27"/>
        <v>45.974982684736929</v>
      </c>
      <c r="J116">
        <f t="shared" si="28"/>
        <v>42.383702917299487</v>
      </c>
      <c r="K116">
        <f t="shared" si="28"/>
        <v>17.813499372104271</v>
      </c>
      <c r="L116">
        <f t="shared" si="29"/>
        <v>-7.6547034472645512</v>
      </c>
      <c r="M116">
        <f t="shared" si="30"/>
        <v>-35.391204860971115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17.282854316134141</v>
      </c>
      <c r="C117" s="9">
        <f t="shared" si="23"/>
        <v>0.58800000000000041</v>
      </c>
      <c r="D117" s="9">
        <f t="shared" ref="D117:E132" si="34">D116+$C$7*(J116+J117)/2</f>
        <v>26.414402799007938</v>
      </c>
      <c r="E117" s="9">
        <f t="shared" si="34"/>
        <v>17.54362387844527</v>
      </c>
      <c r="F117" s="9">
        <f t="shared" si="25"/>
        <v>17.997753020786082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45.850711259698869</v>
      </c>
      <c r="J117">
        <f t="shared" si="28"/>
        <v>42.337774696615902</v>
      </c>
      <c r="K117">
        <f t="shared" si="28"/>
        <v>17.601152142938446</v>
      </c>
      <c r="L117">
        <f t="shared" si="29"/>
        <v>-7.62574017010565</v>
      </c>
      <c r="M117">
        <f t="shared" si="30"/>
        <v>-35.344261401274721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17.536743700990776</v>
      </c>
      <c r="C118" s="9">
        <f t="shared" si="23"/>
        <v>0.59400000000000042</v>
      </c>
      <c r="D118" s="9">
        <f t="shared" si="34"/>
        <v>26.668292183864573</v>
      </c>
      <c r="E118" s="9">
        <f t="shared" si="34"/>
        <v>17.648594594597679</v>
      </c>
      <c r="F118" s="9">
        <f t="shared" si="25"/>
        <v>18.115979565257405</v>
      </c>
      <c r="G118" s="10">
        <f t="shared" si="35"/>
        <v>8.6666666666666607</v>
      </c>
      <c r="H118" s="5">
        <f t="shared" si="35"/>
        <v>7.5</v>
      </c>
      <c r="I118">
        <f t="shared" si="27"/>
        <v>45.727402169773519</v>
      </c>
      <c r="J118">
        <f t="shared" si="28"/>
        <v>42.292020255595268</v>
      </c>
      <c r="K118">
        <f t="shared" si="28"/>
        <v>17.389086574530797</v>
      </c>
      <c r="L118">
        <f t="shared" si="29"/>
        <v>-7.597012830580895</v>
      </c>
      <c r="M118">
        <f t="shared" si="30"/>
        <v>-35.297641600008802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17.790359076293399</v>
      </c>
      <c r="C119" s="9">
        <f t="shared" si="23"/>
        <v>0.60000000000000042</v>
      </c>
      <c r="D119" s="9">
        <f t="shared" si="34"/>
        <v>26.921907559167195</v>
      </c>
      <c r="E119" s="9">
        <f t="shared" si="34"/>
        <v>17.752293756496062</v>
      </c>
      <c r="F119" s="9">
        <f t="shared" si="25"/>
        <v>18.233176508637257</v>
      </c>
      <c r="G119" s="10">
        <f t="shared" si="35"/>
        <v>8.6666666666666607</v>
      </c>
      <c r="H119" s="5">
        <f t="shared" si="35"/>
        <v>7.5</v>
      </c>
      <c r="I119">
        <f t="shared" si="27"/>
        <v>45.605056725915539</v>
      </c>
      <c r="J119">
        <f t="shared" si="28"/>
        <v>42.246438178611783</v>
      </c>
      <c r="K119">
        <f t="shared" si="28"/>
        <v>17.177300724930745</v>
      </c>
      <c r="L119">
        <f t="shared" si="29"/>
        <v>-7.5685206211998644</v>
      </c>
      <c r="M119">
        <f t="shared" si="30"/>
        <v>-35.251342383363543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18.043701471993892</v>
      </c>
      <c r="C120" s="9">
        <f t="shared" si="23"/>
        <v>0.60600000000000043</v>
      </c>
      <c r="D120" s="9">
        <f t="shared" si="34"/>
        <v>27.175249954867684</v>
      </c>
      <c r="E120" s="9">
        <f t="shared" si="34"/>
        <v>17.854723036682746</v>
      </c>
      <c r="F120" s="9">
        <f t="shared" si="25"/>
        <v>18.349347243422457</v>
      </c>
      <c r="G120" s="10">
        <f t="shared" si="35"/>
        <v>8.6666666666666607</v>
      </c>
      <c r="H120" s="5">
        <f t="shared" si="35"/>
        <v>7.5</v>
      </c>
      <c r="I120">
        <f t="shared" si="27"/>
        <v>45.483676252364674</v>
      </c>
      <c r="J120">
        <f t="shared" si="28"/>
        <v>42.201027054884584</v>
      </c>
      <c r="K120">
        <f t="shared" si="28"/>
        <v>16.965792670630563</v>
      </c>
      <c r="L120">
        <f t="shared" si="29"/>
        <v>-7.5402627432465561</v>
      </c>
      <c r="M120">
        <f t="shared" si="30"/>
        <v>-35.205360687445499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18.296771909593822</v>
      </c>
      <c r="C121" s="9">
        <f t="shared" si="23"/>
        <v>0.61200000000000043</v>
      </c>
      <c r="D121" s="9">
        <f t="shared" si="34"/>
        <v>27.428320392467615</v>
      </c>
      <c r="E121" s="9">
        <f t="shared" si="34"/>
        <v>17.955884096214156</v>
      </c>
      <c r="F121" s="9">
        <f t="shared" si="25"/>
        <v>18.4644951405099</v>
      </c>
      <c r="G121" s="10">
        <f t="shared" si="35"/>
        <v>8.6666666666666607</v>
      </c>
      <c r="H121" s="5">
        <f t="shared" si="35"/>
        <v>7.5</v>
      </c>
      <c r="I121">
        <f t="shared" si="27"/>
        <v>45.36326208584611</v>
      </c>
      <c r="J121">
        <f t="shared" si="28"/>
        <v>42.155785478425102</v>
      </c>
      <c r="K121">
        <f t="shared" si="28"/>
        <v>16.754560506505889</v>
      </c>
      <c r="L121">
        <f t="shared" si="29"/>
        <v>-7.5122384065695442</v>
      </c>
      <c r="M121">
        <f t="shared" si="30"/>
        <v>-35.159693458056495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18.549571402173051</v>
      </c>
      <c r="C122" s="9">
        <f t="shared" si="23"/>
        <v>0.61800000000000044</v>
      </c>
      <c r="D122" s="9">
        <f t="shared" si="34"/>
        <v>27.681119885046847</v>
      </c>
      <c r="E122" s="9">
        <f t="shared" si="34"/>
        <v>18.055778584770945</v>
      </c>
      <c r="F122" s="9">
        <f t="shared" si="25"/>
        <v>18.578623549398447</v>
      </c>
      <c r="G122" s="10">
        <f t="shared" si="35"/>
        <v>8.6666666666666607</v>
      </c>
      <c r="H122" s="5">
        <f t="shared" si="35"/>
        <v>7.5</v>
      </c>
      <c r="I122">
        <f t="shared" si="27"/>
        <v>45.243815574760291</v>
      </c>
      <c r="J122">
        <f t="shared" si="28"/>
        <v>42.110712047985686</v>
      </c>
      <c r="K122">
        <f t="shared" si="28"/>
        <v>16.543602345757549</v>
      </c>
      <c r="L122">
        <f t="shared" si="29"/>
        <v>-7.4844468293718576</v>
      </c>
      <c r="M122">
        <f t="shared" si="30"/>
        <v>-35.114337650477147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18.802100954418037</v>
      </c>
      <c r="C123" s="9">
        <f t="shared" si="23"/>
        <v>0.62400000000000044</v>
      </c>
      <c r="D123" s="9">
        <f t="shared" si="34"/>
        <v>27.933649437291834</v>
      </c>
      <c r="E123" s="9">
        <f t="shared" si="34"/>
        <v>18.154408140767782</v>
      </c>
      <c r="F123" s="9">
        <f t="shared" si="25"/>
        <v>18.691735798389448</v>
      </c>
      <c r="G123" s="10">
        <f t="shared" si="35"/>
        <v>8.6666666666666607</v>
      </c>
      <c r="H123" s="5">
        <f t="shared" si="35"/>
        <v>7.5</v>
      </c>
      <c r="I123">
        <f t="shared" si="27"/>
        <v>45.125338078362326</v>
      </c>
      <c r="J123">
        <f t="shared" si="28"/>
        <v>42.065805367009453</v>
      </c>
      <c r="K123">
        <f t="shared" si="28"/>
        <v>16.332916319854686</v>
      </c>
      <c r="L123">
        <f t="shared" si="29"/>
        <v>-7.4568872380006237</v>
      </c>
      <c r="M123">
        <f t="shared" si="30"/>
        <v>-35.069290229255273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19.05436156264981</v>
      </c>
      <c r="C124" s="9">
        <f t="shared" si="23"/>
        <v>0.63000000000000045</v>
      </c>
      <c r="D124" s="9">
        <f t="shared" si="34"/>
        <v>28.185910045523606</v>
      </c>
      <c r="E124" s="9">
        <f t="shared" si="34"/>
        <v>18.251774391462781</v>
      </c>
      <c r="F124" s="9">
        <f t="shared" si="25"/>
        <v>18.803835194785922</v>
      </c>
      <c r="G124" s="10">
        <f t="shared" si="35"/>
        <v>8.6666666666666607</v>
      </c>
      <c r="H124" s="5">
        <f t="shared" si="35"/>
        <v>7.5</v>
      </c>
      <c r="I124">
        <f t="shared" si="27"/>
        <v>45.007830965931191</v>
      </c>
      <c r="J124">
        <f t="shared" si="28"/>
        <v>42.021064043581447</v>
      </c>
      <c r="K124">
        <f t="shared" si="28"/>
        <v>16.122500578479155</v>
      </c>
      <c r="L124">
        <f t="shared" si="29"/>
        <v>-7.4295588667364898</v>
      </c>
      <c r="M124">
        <f t="shared" si="30"/>
        <v>-35.0245481679991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19.306354214851702</v>
      </c>
      <c r="C125" s="9">
        <f t="shared" si="23"/>
        <v>0.63600000000000045</v>
      </c>
      <c r="D125" s="9">
        <f t="shared" si="34"/>
        <v>28.437902697725495</v>
      </c>
      <c r="E125" s="9">
        <f t="shared" si="34"/>
        <v>18.347878953066633</v>
      </c>
      <c r="F125" s="9">
        <f t="shared" si="25"/>
        <v>18.914925025090412</v>
      </c>
      <c r="G125" s="10">
        <f t="shared" si="35"/>
        <v>8.6666666666666607</v>
      </c>
      <c r="H125" s="5">
        <f t="shared" si="35"/>
        <v>7.5</v>
      </c>
      <c r="I125">
        <f t="shared" si="27"/>
        <v>44.891295615928478</v>
      </c>
      <c r="J125">
        <f t="shared" si="28"/>
        <v>41.97648669038103</v>
      </c>
      <c r="K125">
        <f t="shared" si="28"/>
        <v>15.912353289471159</v>
      </c>
      <c r="L125">
        <f t="shared" si="29"/>
        <v>-7.4024609575827709</v>
      </c>
      <c r="M125">
        <f t="shared" si="30"/>
        <v>-34.980108449175333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19.558079890696753</v>
      </c>
      <c r="C126" s="9">
        <f t="shared" si="23"/>
        <v>0.64200000000000046</v>
      </c>
      <c r="D126" s="9">
        <f t="shared" si="34"/>
        <v>28.689628373570546</v>
      </c>
      <c r="E126" s="9">
        <f t="shared" si="34"/>
        <v>18.442723430851377</v>
      </c>
      <c r="F126" s="9">
        <f t="shared" si="25"/>
        <v>19.025008555201467</v>
      </c>
      <c r="G126" s="10">
        <f t="shared" si="35"/>
        <v>8.6666666666666607</v>
      </c>
      <c r="H126" s="5">
        <f t="shared" si="35"/>
        <v>7.5</v>
      </c>
      <c r="I126">
        <f t="shared" si="27"/>
        <v>44.775733415147094</v>
      </c>
      <c r="J126">
        <f t="shared" si="28"/>
        <v>41.932071924635537</v>
      </c>
      <c r="K126">
        <f t="shared" si="28"/>
        <v>15.702472638776108</v>
      </c>
      <c r="L126">
        <f t="shared" si="29"/>
        <v>-7.3755927600543947</v>
      </c>
      <c r="M126">
        <f t="shared" si="30"/>
        <v>-34.935968063912114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19.80953956157488</v>
      </c>
      <c r="C127" s="9">
        <f t="shared" si="23"/>
        <v>0.64800000000000046</v>
      </c>
      <c r="D127" s="9">
        <f t="shared" si="34"/>
        <v>28.941088044448676</v>
      </c>
      <c r="E127" s="9">
        <f t="shared" si="34"/>
        <v>18.536309419258885</v>
      </c>
      <c r="F127" s="9">
        <f t="shared" si="25"/>
        <v>19.134089030608884</v>
      </c>
      <c r="G127" s="10">
        <f t="shared" si="35"/>
        <v>8.6666666666666607</v>
      </c>
      <c r="H127" s="5">
        <f t="shared" si="35"/>
        <v>7.5</v>
      </c>
      <c r="I127">
        <f t="shared" si="27"/>
        <v>44.661145757849773</v>
      </c>
      <c r="J127">
        <f t="shared" si="28"/>
        <v>41.887818368075209</v>
      </c>
      <c r="K127">
        <f t="shared" si="28"/>
        <v>15.492856830392634</v>
      </c>
      <c r="L127">
        <f t="shared" si="29"/>
        <v>-7.3489535309666012</v>
      </c>
      <c r="M127">
        <f t="shared" si="30"/>
        <v>-34.892124011806963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20.060734190619776</v>
      </c>
      <c r="C128" s="9">
        <f t="shared" si="23"/>
        <v>0.65400000000000047</v>
      </c>
      <c r="D128" s="9">
        <f t="shared" si="34"/>
        <v>29.192282673493569</v>
      </c>
      <c r="E128" s="9">
        <f t="shared" si="34"/>
        <v>18.628638502009029</v>
      </c>
      <c r="F128" s="9">
        <f t="shared" si="25"/>
        <v>19.242169676587626</v>
      </c>
      <c r="G128" s="10">
        <f t="shared" si="35"/>
        <v>8.6666666666666607</v>
      </c>
      <c r="H128" s="5">
        <f t="shared" si="35"/>
        <v>7.5</v>
      </c>
      <c r="I128">
        <f t="shared" si="27"/>
        <v>44.547534044897645</v>
      </c>
      <c r="J128">
        <f t="shared" si="28"/>
        <v>41.843724646889406</v>
      </c>
      <c r="K128">
        <f t="shared" si="28"/>
        <v>15.283504086321793</v>
      </c>
      <c r="L128">
        <f t="shared" si="29"/>
        <v>-7.3225425342234436</v>
      </c>
      <c r="M128">
        <f t="shared" si="30"/>
        <v>-34.848573300739581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20.311664732735494</v>
      </c>
      <c r="C129" s="9">
        <f t="shared" si="23"/>
        <v>0.66000000000000048</v>
      </c>
      <c r="D129" s="9">
        <f t="shared" si="34"/>
        <v>29.443213215609291</v>
      </c>
      <c r="E129" s="9">
        <f t="shared" si="34"/>
        <v>18.719712252207547</v>
      </c>
      <c r="F129" s="9">
        <f t="shared" si="25"/>
        <v>19.34925369839047</v>
      </c>
      <c r="G129" s="10">
        <f t="shared" si="35"/>
        <v>8.6666666666666607</v>
      </c>
      <c r="H129" s="5">
        <f t="shared" si="35"/>
        <v>7.5</v>
      </c>
      <c r="I129">
        <f t="shared" si="27"/>
        <v>44.434899682868938</v>
      </c>
      <c r="J129">
        <f t="shared" si="28"/>
        <v>41.799789391684065</v>
      </c>
      <c r="K129">
        <f t="shared" si="28"/>
        <v>15.074412646517356</v>
      </c>
      <c r="L129">
        <f t="shared" si="29"/>
        <v>-7.296359040606073</v>
      </c>
      <c r="M129">
        <f t="shared" si="30"/>
        <v>-34.805312946689753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20.562332134622871</v>
      </c>
      <c r="C130" s="9">
        <f t="shared" si="23"/>
        <v>0.66600000000000048</v>
      </c>
      <c r="D130" s="9">
        <f t="shared" si="34"/>
        <v>29.693880617496664</v>
      </c>
      <c r="E130" s="9">
        <f t="shared" si="34"/>
        <v>18.809532232453609</v>
      </c>
      <c r="F130" s="9">
        <f t="shared" si="25"/>
        <v>19.455344281439412</v>
      </c>
      <c r="G130" s="10">
        <f t="shared" si="35"/>
        <v>8.6666666666666607</v>
      </c>
      <c r="H130" s="5">
        <f t="shared" si="35"/>
        <v>7.5</v>
      </c>
      <c r="I130">
        <f t="shared" si="27"/>
        <v>44.32324408316785</v>
      </c>
      <c r="J130">
        <f t="shared" si="28"/>
        <v>41.756011237440426</v>
      </c>
      <c r="K130">
        <f t="shared" si="28"/>
        <v>14.865580768837217</v>
      </c>
      <c r="L130">
        <f t="shared" si="29"/>
        <v>-7.2704023275608405</v>
      </c>
      <c r="M130">
        <f t="shared" si="30"/>
        <v>-34.762339973560245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20.812737334805618</v>
      </c>
      <c r="C131" s="9">
        <f t="shared" si="23"/>
        <v>0.67200000000000049</v>
      </c>
      <c r="D131" s="9">
        <f t="shared" si="34"/>
        <v>29.944285817679411</v>
      </c>
      <c r="E131" s="9">
        <f t="shared" si="34"/>
        <v>18.89809999494711</v>
      </c>
      <c r="F131" s="9">
        <f t="shared" si="25"/>
        <v>19.560444591515829</v>
      </c>
      <c r="G131" s="10">
        <f t="shared" si="35"/>
        <v>8.6666666666666607</v>
      </c>
      <c r="H131" s="5">
        <f t="shared" si="35"/>
        <v>7.5</v>
      </c>
      <c r="I131">
        <f t="shared" si="27"/>
        <v>44.212568661123917</v>
      </c>
      <c r="J131">
        <f t="shared" si="28"/>
        <v>41.712388823475059</v>
      </c>
      <c r="K131">
        <f t="shared" si="28"/>
        <v>14.657006728995857</v>
      </c>
      <c r="L131">
        <f t="shared" si="29"/>
        <v>-7.244671678987225</v>
      </c>
      <c r="M131">
        <f t="shared" si="30"/>
        <v>-34.719651413004719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21.062881263656244</v>
      </c>
      <c r="C132" s="9">
        <f t="shared" si="23"/>
        <v>0.67800000000000049</v>
      </c>
      <c r="D132" s="9">
        <f t="shared" si="34"/>
        <v>30.194429746530041</v>
      </c>
      <c r="E132" s="9">
        <f t="shared" si="34"/>
        <v>18.985417081595649</v>
      </c>
      <c r="F132" s="9">
        <f t="shared" si="25"/>
        <v>19.66455777494939</v>
      </c>
      <c r="G132" s="10">
        <f t="shared" si="35"/>
        <v>8.6666666666666607</v>
      </c>
      <c r="H132" s="5">
        <f t="shared" si="35"/>
        <v>7.5</v>
      </c>
      <c r="I132">
        <f t="shared" si="27"/>
        <v>44.102874835081835</v>
      </c>
      <c r="J132">
        <f t="shared" si="28"/>
        <v>41.668920793401135</v>
      </c>
      <c r="K132">
        <f t="shared" si="28"/>
        <v>14.448688820517829</v>
      </c>
      <c r="L132">
        <f t="shared" si="29"/>
        <v>-7.2191663850255958</v>
      </c>
      <c r="M132">
        <f t="shared" si="30"/>
        <v>-34.677244304260839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21.312764843421725</v>
      </c>
      <c r="C133" s="9">
        <f t="shared" si="23"/>
        <v>0.6840000000000005</v>
      </c>
      <c r="D133" s="9">
        <f t="shared" ref="D133:E148" si="36">D132+$C$7*(J132+J133)/2</f>
        <v>30.444313326295518</v>
      </c>
      <c r="E133" s="9">
        <f t="shared" si="36"/>
        <v>19.07148502412128</v>
      </c>
      <c r="F133" s="9">
        <f t="shared" si="25"/>
        <v>19.767686958805797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43.994164025482021</v>
      </c>
      <c r="J133">
        <f t="shared" si="28"/>
        <v>41.625605795090983</v>
      </c>
      <c r="K133">
        <f t="shared" si="28"/>
        <v>14.240625354692263</v>
      </c>
      <c r="L133">
        <f t="shared" si="29"/>
        <v>-7.1938857418448556</v>
      </c>
      <c r="M133">
        <f t="shared" si="30"/>
        <v>-34.635115693988453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21.562388988248912</v>
      </c>
      <c r="C134" s="9">
        <f t="shared" si="23"/>
        <v>0.6900000000000005</v>
      </c>
      <c r="D134" s="9">
        <f t="shared" si="36"/>
        <v>30.693937471122709</v>
      </c>
      <c r="E134" s="9">
        <f t="shared" si="36"/>
        <v>19.156305344166942</v>
      </c>
      <c r="F134" s="9">
        <f t="shared" si="25"/>
        <v>19.869835251073294</v>
      </c>
      <c r="G134" s="10">
        <f t="shared" si="37"/>
        <v>8.6666666666666607</v>
      </c>
      <c r="H134" s="5">
        <f t="shared" si="37"/>
        <v>7.5</v>
      </c>
      <c r="I134">
        <f t="shared" si="27"/>
        <v>43.886437653932056</v>
      </c>
      <c r="J134">
        <f t="shared" si="28"/>
        <v>41.582442480639912</v>
      </c>
      <c r="K134">
        <f t="shared" si="28"/>
        <v>14.032814660528333</v>
      </c>
      <c r="L134">
        <f t="shared" si="29"/>
        <v>-7.1688290514299498</v>
      </c>
      <c r="M134">
        <f t="shared" si="30"/>
        <v>-34.593262636112939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21.811754604209831</v>
      </c>
      <c r="C135" s="9">
        <f t="shared" si="23"/>
        <v>0.69600000000000051</v>
      </c>
      <c r="D135" s="9">
        <f t="shared" si="36"/>
        <v>30.943303087083624</v>
      </c>
      <c r="E135" s="9">
        <f t="shared" si="36"/>
        <v>19.239879553402663</v>
      </c>
      <c r="F135" s="9">
        <f t="shared" si="25"/>
        <v>19.971005740848025</v>
      </c>
      <c r="G135" s="10">
        <f t="shared" si="37"/>
        <v>8.6666666666666607</v>
      </c>
      <c r="H135" s="5">
        <f t="shared" si="37"/>
        <v>7.5</v>
      </c>
      <c r="I135">
        <f t="shared" si="27"/>
        <v>43.779697142269214</v>
      </c>
      <c r="J135">
        <f t="shared" si="28"/>
        <v>41.539429506331331</v>
      </c>
      <c r="K135">
        <f t="shared" si="28"/>
        <v>13.825255084711655</v>
      </c>
      <c r="L135">
        <f t="shared" si="29"/>
        <v>-7.1439956213693048</v>
      </c>
      <c r="M135">
        <f t="shared" si="30"/>
        <v>-34.551682191673812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22.060862589326632</v>
      </c>
      <c r="C136" s="9">
        <f t="shared" si="23"/>
        <v>0.70200000000000051</v>
      </c>
      <c r="D136" s="9">
        <f t="shared" si="36"/>
        <v>31.192411072200429</v>
      </c>
      <c r="E136" s="9">
        <f t="shared" si="36"/>
        <v>19.322209153631484</v>
      </c>
      <c r="F136" s="9">
        <f t="shared" si="25"/>
        <v>20.071201498518178</v>
      </c>
      <c r="G136" s="10">
        <f t="shared" si="37"/>
        <v>8.6666666666666607</v>
      </c>
      <c r="H136" s="5">
        <f t="shared" si="37"/>
        <v>7.5</v>
      </c>
      <c r="I136">
        <f t="shared" si="27"/>
        <v>43.673943911614195</v>
      </c>
      <c r="J136">
        <f t="shared" si="28"/>
        <v>41.496565532603114</v>
      </c>
      <c r="K136">
        <f t="shared" si="28"/>
        <v>13.617944991561613</v>
      </c>
      <c r="L136">
        <f t="shared" si="29"/>
        <v>-7.1193847646421817</v>
      </c>
      <c r="M136">
        <f t="shared" si="30"/>
        <v>-34.510371428678503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22.30971383359649</v>
      </c>
      <c r="C137" s="9">
        <f t="shared" si="23"/>
        <v>0.70800000000000052</v>
      </c>
      <c r="D137" s="9">
        <f t="shared" si="36"/>
        <v>31.441262316470283</v>
      </c>
      <c r="E137" s="9">
        <f t="shared" si="36"/>
        <v>19.403295636895137</v>
      </c>
      <c r="F137" s="9">
        <f t="shared" si="25"/>
        <v>20.170425575947029</v>
      </c>
      <c r="G137" s="10">
        <f t="shared" si="37"/>
        <v>8.6666666666666607</v>
      </c>
      <c r="H137" s="5">
        <f t="shared" si="37"/>
        <v>7.5</v>
      </c>
      <c r="I137">
        <f t="shared" si="27"/>
        <v>43.569179381416404</v>
      </c>
      <c r="J137">
        <f t="shared" si="28"/>
        <v>41.453849224015258</v>
      </c>
      <c r="K137">
        <f t="shared" si="28"/>
        <v>13.410882762989543</v>
      </c>
      <c r="L137">
        <f t="shared" si="29"/>
        <v>-7.0949957994060027</v>
      </c>
      <c r="M137">
        <f t="shared" si="30"/>
        <v>-34.469327421961438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22.558309219016188</v>
      </c>
      <c r="C138" s="9">
        <f t="shared" si="23"/>
        <v>0.71400000000000052</v>
      </c>
      <c r="D138" s="9">
        <f t="shared" si="36"/>
        <v>31.689857701889984</v>
      </c>
      <c r="E138" s="9">
        <f t="shared" si="36"/>
        <v>19.483140485579479</v>
      </c>
      <c r="F138" s="9">
        <f t="shared" si="25"/>
        <v>20.268681006654795</v>
      </c>
      <c r="G138" s="10">
        <f t="shared" si="37"/>
        <v>8.6666666666666607</v>
      </c>
      <c r="H138" s="5">
        <f t="shared" si="37"/>
        <v>7.5</v>
      </c>
      <c r="I138">
        <f t="shared" si="27"/>
        <v>43.46540496849093</v>
      </c>
      <c r="J138">
        <f t="shared" si="28"/>
        <v>41.411279249218822</v>
      </c>
      <c r="K138">
        <f t="shared" si="28"/>
        <v>13.204066798457774</v>
      </c>
      <c r="L138">
        <f t="shared" si="29"/>
        <v>-7.0708280487836728</v>
      </c>
      <c r="M138">
        <f t="shared" si="30"/>
        <v>-34.42854725304845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22.806649619606624</v>
      </c>
      <c r="C139" s="9">
        <f t="shared" si="23"/>
        <v>0.72000000000000053</v>
      </c>
      <c r="D139" s="9">
        <f t="shared" si="36"/>
        <v>31.93819810248042</v>
      </c>
      <c r="E139" s="9">
        <f t="shared" si="36"/>
        <v>19.561745172519672</v>
      </c>
      <c r="F139" s="9">
        <f t="shared" si="25"/>
        <v>20.365970805999396</v>
      </c>
      <c r="G139" s="10">
        <f t="shared" si="37"/>
        <v>8.6666666666666607</v>
      </c>
      <c r="H139" s="5">
        <f t="shared" si="37"/>
        <v>7.5</v>
      </c>
      <c r="I139">
        <f t="shared" si="27"/>
        <v>43.362622086047466</v>
      </c>
      <c r="J139">
        <f t="shared" si="28"/>
        <v>41.368854280926122</v>
      </c>
      <c r="K139">
        <f t="shared" si="28"/>
        <v>12.997495514939484</v>
      </c>
      <c r="L139">
        <f t="shared" si="29"/>
        <v>-7.0468808406509211</v>
      </c>
      <c r="M139">
        <f t="shared" si="30"/>
        <v>-34.388028010026453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23.054735901437049</v>
      </c>
      <c r="C140" s="9">
        <f t="shared" si="23"/>
        <v>0.72600000000000053</v>
      </c>
      <c r="D140" s="9">
        <f t="shared" si="36"/>
        <v>32.186284384310845</v>
      </c>
      <c r="E140" s="9">
        <f t="shared" si="36"/>
        <v>19.639111161105127</v>
      </c>
      <c r="F140" s="9">
        <f t="shared" si="25"/>
        <v>20.462297971356076</v>
      </c>
      <c r="G140" s="10">
        <f t="shared" si="37"/>
        <v>8.6666666666666607</v>
      </c>
      <c r="H140" s="5">
        <f t="shared" si="37"/>
        <v>7.5</v>
      </c>
      <c r="I140">
        <f t="shared" si="27"/>
        <v>43.260832142711415</v>
      </c>
      <c r="J140">
        <f t="shared" si="28"/>
        <v>41.326572995882216</v>
      </c>
      <c r="K140">
        <f t="shared" si="28"/>
        <v>12.791167346879325</v>
      </c>
      <c r="L140">
        <f t="shared" si="29"/>
        <v>-7.0231535074236975</v>
      </c>
      <c r="M140">
        <f t="shared" si="30"/>
        <v>-34.347766787418593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23.302568922649208</v>
      </c>
      <c r="C141" s="9">
        <f t="shared" si="23"/>
        <v>0.73200000000000054</v>
      </c>
      <c r="D141" s="9">
        <f t="shared" si="36"/>
        <v>32.434117405523004</v>
      </c>
      <c r="E141" s="9">
        <f t="shared" si="36"/>
        <v>19.71523990538423</v>
      </c>
      <c r="F141" s="9">
        <f t="shared" si="25"/>
        <v>20.557665482295914</v>
      </c>
      <c r="G141" s="10">
        <f t="shared" si="37"/>
        <v>8.6666666666666607</v>
      </c>
      <c r="H141" s="5">
        <f t="shared" si="37"/>
        <v>7.5</v>
      </c>
      <c r="I141">
        <f t="shared" si="27"/>
        <v>43.160036541537529</v>
      </c>
      <c r="J141">
        <f t="shared" si="28"/>
        <v>41.284434074837677</v>
      </c>
      <c r="K141">
        <f t="shared" si="28"/>
        <v>12.585080746154814</v>
      </c>
      <c r="L141">
        <f t="shared" si="29"/>
        <v>-6.9996453858456738</v>
      </c>
      <c r="M141">
        <f t="shared" si="30"/>
        <v>-34.307760686064682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23.550149533481289</v>
      </c>
      <c r="C142" s="9">
        <f t="shared" si="23"/>
        <v>0.73800000000000054</v>
      </c>
      <c r="D142" s="9">
        <f t="shared" si="36"/>
        <v>32.681698016355085</v>
      </c>
      <c r="E142" s="9">
        <f t="shared" si="36"/>
        <v>19.79013285016881</v>
      </c>
      <c r="F142" s="9">
        <f t="shared" si="25"/>
        <v>20.652076300763287</v>
      </c>
      <c r="G142" s="10">
        <f t="shared" si="37"/>
        <v>8.6666666666666607</v>
      </c>
      <c r="H142" s="5">
        <f t="shared" si="37"/>
        <v>7.5</v>
      </c>
      <c r="I142">
        <f t="shared" si="27"/>
        <v>43.060236679016242</v>
      </c>
      <c r="J142">
        <f t="shared" si="28"/>
        <v>41.242436202522605</v>
      </c>
      <c r="K142">
        <f t="shared" si="28"/>
        <v>12.379234182038426</v>
      </c>
      <c r="L142">
        <f t="shared" si="29"/>
        <v>-6.9763558167758761</v>
      </c>
      <c r="M142">
        <f t="shared" si="30"/>
        <v>-34.268006813007133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23.797478576291724</v>
      </c>
      <c r="C143" s="9">
        <f t="shared" si="23"/>
        <v>0.74400000000000055</v>
      </c>
      <c r="D143" s="9">
        <f t="shared" si="36"/>
        <v>32.92902705916552</v>
      </c>
      <c r="E143" s="9">
        <f t="shared" si="36"/>
        <v>19.863791431138406</v>
      </c>
      <c r="F143" s="9">
        <f t="shared" si="25"/>
        <v>20.745533371252208</v>
      </c>
      <c r="G143" s="10">
        <f t="shared" si="37"/>
        <v>8.6666666666666607</v>
      </c>
      <c r="H143" s="5">
        <f t="shared" si="37"/>
        <v>7.5</v>
      </c>
      <c r="I143">
        <f t="shared" si="27"/>
        <v>42.961433944073072</v>
      </c>
      <c r="J143">
        <f t="shared" si="28"/>
        <v>41.200578067621947</v>
      </c>
      <c r="K143">
        <f t="shared" si="28"/>
        <v>12.173626141160383</v>
      </c>
      <c r="L143">
        <f t="shared" si="29"/>
        <v>-6.9532841449764797</v>
      </c>
      <c r="M143">
        <f t="shared" si="30"/>
        <v>-34.228502281382369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24.044556885582843</v>
      </c>
      <c r="C144" s="9">
        <f t="shared" si="23"/>
        <v>0.75000000000000056</v>
      </c>
      <c r="D144" s="9">
        <f t="shared" si="36"/>
        <v>33.176105368456639</v>
      </c>
      <c r="E144" s="9">
        <f t="shared" si="36"/>
        <v>19.936217074944302</v>
      </c>
      <c r="F144" s="9">
        <f t="shared" si="25"/>
        <v>20.838039620981604</v>
      </c>
      <c r="G144" s="10">
        <f t="shared" si="37"/>
        <v>8.6666666666666607</v>
      </c>
      <c r="H144" s="5">
        <f t="shared" si="37"/>
        <v>7.5</v>
      </c>
      <c r="I144">
        <f t="shared" si="27"/>
        <v>42.863629717061407</v>
      </c>
      <c r="J144">
        <f t="shared" si="28"/>
        <v>41.158858362752092</v>
      </c>
      <c r="K144">
        <f t="shared" si="28"/>
        <v>11.968255127472089</v>
      </c>
      <c r="L144">
        <f t="shared" si="29"/>
        <v>-6.9304297189008439</v>
      </c>
      <c r="M144">
        <f t="shared" si="30"/>
        <v>-34.189244210317639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24.291385288024415</v>
      </c>
      <c r="C145" s="9">
        <f t="shared" si="23"/>
        <v>0.75600000000000056</v>
      </c>
      <c r="D145" s="9">
        <f t="shared" si="36"/>
        <v>33.422933770898211</v>
      </c>
      <c r="E145" s="9">
        <f t="shared" si="36"/>
        <v>20.007411199313349</v>
      </c>
      <c r="F145" s="9">
        <f t="shared" si="25"/>
        <v>20.929597960069565</v>
      </c>
      <c r="G145" s="10">
        <f t="shared" si="37"/>
        <v>8.6666666666666607</v>
      </c>
      <c r="H145" s="5">
        <f t="shared" si="37"/>
        <v>7.5</v>
      </c>
      <c r="I145">
        <f t="shared" si="27"/>
        <v>42.766825368748897</v>
      </c>
      <c r="J145">
        <f t="shared" si="28"/>
        <v>41.117275784438689</v>
      </c>
      <c r="K145">
        <f t="shared" si="28"/>
        <v>11.763119662210183</v>
      </c>
      <c r="L145">
        <f t="shared" si="29"/>
        <v>-6.9077918904817706</v>
      </c>
      <c r="M145">
        <f t="shared" si="30"/>
        <v>-34.150229724833444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24.537964602477018</v>
      </c>
      <c r="C146" s="9">
        <f t="shared" si="23"/>
        <v>0.76200000000000057</v>
      </c>
      <c r="D146" s="9">
        <f t="shared" si="36"/>
        <v>33.669513085350815</v>
      </c>
      <c r="E146" s="9">
        <f t="shared" si="36"/>
        <v>20.077375213151562</v>
      </c>
      <c r="F146" s="9">
        <f t="shared" si="25"/>
        <v>21.020211281706491</v>
      </c>
      <c r="G146" s="10">
        <f t="shared" si="37"/>
        <v>8.6666666666666607</v>
      </c>
      <c r="H146" s="5">
        <f t="shared" si="37"/>
        <v>7.5</v>
      </c>
      <c r="I146">
        <f t="shared" si="27"/>
        <v>42.671022259297921</v>
      </c>
      <c r="J146">
        <f t="shared" si="28"/>
        <v>41.0758290330958</v>
      </c>
      <c r="K146">
        <f t="shared" si="28"/>
        <v>11.558218283861182</v>
      </c>
      <c r="L146">
        <f t="shared" si="29"/>
        <v>-6.8853700149201087</v>
      </c>
      <c r="M146">
        <f t="shared" si="30"/>
        <v>-34.111455955751431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24.784295640015323</v>
      </c>
      <c r="C147" s="9">
        <f t="shared" si="23"/>
        <v>0.76800000000000057</v>
      </c>
      <c r="D147" s="9">
        <f t="shared" si="36"/>
        <v>33.915844122889119</v>
      </c>
      <c r="E147" s="9">
        <f t="shared" si="36"/>
        <v>20.146110516647525</v>
      </c>
      <c r="F147" s="9">
        <f t="shared" si="25"/>
        <v>21.109882462327288</v>
      </c>
      <c r="G147" s="10">
        <f t="shared" si="37"/>
        <v>8.6666666666666607</v>
      </c>
      <c r="H147" s="5">
        <f t="shared" si="37"/>
        <v>7.5</v>
      </c>
      <c r="I147">
        <f t="shared" si="27"/>
        <v>42.576221737240402</v>
      </c>
      <c r="J147">
        <f t="shared" si="28"/>
        <v>41.034516813006277</v>
      </c>
      <c r="K147">
        <f t="shared" si="28"/>
        <v>11.353549548126674</v>
      </c>
      <c r="L147">
        <f t="shared" si="29"/>
        <v>-6.8631634504736878</v>
      </c>
      <c r="M147">
        <f t="shared" si="30"/>
        <v>-34.072920039607901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25.030379203951249</v>
      </c>
      <c r="C148" s="9">
        <f t="shared" si="23"/>
        <v>0.77400000000000058</v>
      </c>
      <c r="D148" s="9">
        <f t="shared" si="36"/>
        <v>34.161927686825045</v>
      </c>
      <c r="E148" s="9">
        <f t="shared" si="36"/>
        <v>20.213618501375571</v>
      </c>
      <c r="F148" s="9">
        <f t="shared" si="25"/>
        <v>21.198614361782454</v>
      </c>
      <c r="G148" s="10">
        <f t="shared" si="37"/>
        <v>8.6666666666666607</v>
      </c>
      <c r="H148" s="5">
        <f t="shared" si="37"/>
        <v>7.5</v>
      </c>
      <c r="I148">
        <f t="shared" si="27"/>
        <v>42.482425138447304</v>
      </c>
      <c r="J148">
        <f t="shared" si="28"/>
        <v>40.993337832303432</v>
      </c>
      <c r="K148">
        <f t="shared" si="28"/>
        <v>11.149112027889027</v>
      </c>
      <c r="L148">
        <f t="shared" si="29"/>
        <v>-6.8411715582466694</v>
      </c>
      <c r="M148">
        <f t="shared" si="30"/>
        <v>-34.03461911857287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25.276216089857023</v>
      </c>
      <c r="C149" s="9">
        <f t="shared" ref="C149:C212" si="42">C148+_dt</f>
        <v>0.78000000000000058</v>
      </c>
      <c r="D149" s="9">
        <f t="shared" ref="D149:E164" si="43">D148+$C$7*(J148+J149)/2</f>
        <v>34.407764572730819</v>
      </c>
      <c r="E149" s="9">
        <f t="shared" si="43"/>
        <v>20.279900550398771</v>
      </c>
      <c r="F149" s="9">
        <f t="shared" ref="F149:F212" si="44">$O$1*D149^2+$O$2*D149+$O$3</f>
        <v>21.286409823508208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42.389633785093267</v>
      </c>
      <c r="J149">
        <f t="shared" ref="J149:K212" si="47">J148+L148*$C$7</f>
        <v>40.952290802953954</v>
      </c>
      <c r="K149">
        <f t="shared" si="47"/>
        <v>10.94490431317759</v>
      </c>
      <c r="L149">
        <f t="shared" ref="L149:L212" si="48">-$C$15*I149*J149</f>
        <v>-6.8193937019793518</v>
      </c>
      <c r="M149">
        <f t="shared" ref="M149:M212" si="49">-$C$6-$C$15*I149*K149</f>
        <v>-33.99655034037476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25.521807085588108</v>
      </c>
      <c r="C150" s="9">
        <f t="shared" si="42"/>
        <v>0.78600000000000059</v>
      </c>
      <c r="D150" s="9">
        <f t="shared" si="43"/>
        <v>34.653355568461905</v>
      </c>
      <c r="E150" s="9">
        <f t="shared" si="43"/>
        <v>20.344958038371711</v>
      </c>
      <c r="F150" s="9">
        <f t="shared" si="44"/>
        <v>21.373271674695573</v>
      </c>
      <c r="G150" s="10">
        <f t="shared" si="45"/>
        <v>8.6666666666666607</v>
      </c>
      <c r="H150" s="5">
        <f t="shared" si="45"/>
        <v>7.5</v>
      </c>
      <c r="I150">
        <f t="shared" si="46"/>
        <v>42.297848984616664</v>
      </c>
      <c r="J150">
        <f t="shared" si="47"/>
        <v>40.91137444074208</v>
      </c>
      <c r="K150">
        <f t="shared" si="47"/>
        <v>10.74092501113534</v>
      </c>
      <c r="L150">
        <f t="shared" si="48"/>
        <v>-6.7978292478384859</v>
      </c>
      <c r="M150">
        <f t="shared" si="49"/>
        <v>-33.958710858230731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25.767152971306096</v>
      </c>
      <c r="C151" s="9">
        <f t="shared" si="42"/>
        <v>0.79200000000000059</v>
      </c>
      <c r="D151" s="9">
        <f t="shared" si="43"/>
        <v>34.898701454179893</v>
      </c>
      <c r="E151" s="9">
        <f t="shared" si="43"/>
        <v>20.408792331643074</v>
      </c>
      <c r="F151" s="9">
        <f t="shared" si="44"/>
        <v>21.459202726458521</v>
      </c>
      <c r="G151" s="10">
        <f t="shared" si="45"/>
        <v>8.6666666666666607</v>
      </c>
      <c r="H151" s="5">
        <f t="shared" si="45"/>
        <v>7.5</v>
      </c>
      <c r="I151">
        <f t="shared" si="46"/>
        <v>42.207072028675626</v>
      </c>
      <c r="J151">
        <f t="shared" si="47"/>
        <v>40.870587465255049</v>
      </c>
      <c r="K151">
        <f t="shared" si="47"/>
        <v>10.537172745985956</v>
      </c>
      <c r="L151">
        <f t="shared" si="48"/>
        <v>-6.7764775642081601</v>
      </c>
      <c r="M151">
        <f t="shared" si="49"/>
        <v>-33.921097830782642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26.012254519501468</v>
      </c>
      <c r="C152" s="9">
        <f t="shared" si="42"/>
        <v>0.7980000000000006</v>
      </c>
      <c r="D152" s="9">
        <f t="shared" si="43"/>
        <v>35.143803002375265</v>
      </c>
      <c r="E152" s="9">
        <f t="shared" si="43"/>
        <v>20.471404788358036</v>
      </c>
      <c r="F152" s="9">
        <f t="shared" si="44"/>
        <v>21.544205774001064</v>
      </c>
      <c r="G152" s="10">
        <f t="shared" si="45"/>
        <v>8.6666666666666607</v>
      </c>
      <c r="H152" s="5">
        <f t="shared" si="45"/>
        <v>7.5</v>
      </c>
      <c r="I152">
        <f t="shared" si="46"/>
        <v>42.117304192100278</v>
      </c>
      <c r="J152">
        <f t="shared" si="47"/>
        <v>40.829928599869802</v>
      </c>
      <c r="K152">
        <f t="shared" si="47"/>
        <v>10.33364615900126</v>
      </c>
      <c r="L152">
        <f t="shared" si="48"/>
        <v>-6.7553380214813226</v>
      </c>
      <c r="M152">
        <f t="shared" si="49"/>
        <v>-33.883708422038687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26.257112495016301</v>
      </c>
      <c r="C153" s="9">
        <f t="shared" si="42"/>
        <v>0.8040000000000006</v>
      </c>
      <c r="D153" s="9">
        <f t="shared" si="43"/>
        <v>35.388660977890098</v>
      </c>
      <c r="E153" s="9">
        <f t="shared" si="43"/>
        <v>20.532796758560448</v>
      </c>
      <c r="F153" s="9">
        <f t="shared" si="44"/>
        <v>21.628283596783419</v>
      </c>
      <c r="G153" s="10">
        <f t="shared" si="45"/>
        <v>8.6666666666666607</v>
      </c>
      <c r="H153" s="5">
        <f t="shared" si="45"/>
        <v>7.5</v>
      </c>
      <c r="I153">
        <f t="shared" si="46"/>
        <v>42.028546731841743</v>
      </c>
      <c r="J153">
        <f t="shared" si="47"/>
        <v>40.789396571740916</v>
      </c>
      <c r="K153">
        <f t="shared" si="47"/>
        <v>10.130343908469028</v>
      </c>
      <c r="L153">
        <f t="shared" si="48"/>
        <v>-6.734409991851968</v>
      </c>
      <c r="M153">
        <f t="shared" si="49"/>
        <v>-33.846539801320695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26.501727655066894</v>
      </c>
      <c r="C154" s="9">
        <f t="shared" si="42"/>
        <v>0.81000000000000061</v>
      </c>
      <c r="D154" s="9">
        <f t="shared" si="43"/>
        <v>35.63327613794069</v>
      </c>
      <c r="E154" s="9">
        <f t="shared" si="43"/>
        <v>20.592969584294838</v>
      </c>
      <c r="F154" s="9">
        <f t="shared" si="44"/>
        <v>21.711438958687189</v>
      </c>
      <c r="G154" s="10">
        <f t="shared" si="45"/>
        <v>8.6666666666666607</v>
      </c>
      <c r="H154" s="5">
        <f t="shared" si="45"/>
        <v>7.5</v>
      </c>
      <c r="I154">
        <f t="shared" si="46"/>
        <v>41.940800885918293</v>
      </c>
      <c r="J154">
        <f t="shared" si="47"/>
        <v>40.748990111789801</v>
      </c>
      <c r="K154">
        <f t="shared" si="47"/>
        <v>9.9272646696611044</v>
      </c>
      <c r="L154">
        <f t="shared" si="48"/>
        <v>-6.7136928491080994</v>
      </c>
      <c r="M154">
        <f t="shared" si="49"/>
        <v>-33.809589143217167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26.746100749266347</v>
      </c>
      <c r="C155" s="9">
        <f t="shared" si="42"/>
        <v>0.81600000000000061</v>
      </c>
      <c r="D155" s="9">
        <f t="shared" si="43"/>
        <v>35.877649232140143</v>
      </c>
      <c r="E155" s="9">
        <f t="shared" si="43"/>
        <v>20.651924599708227</v>
      </c>
      <c r="F155" s="9">
        <f t="shared" si="44"/>
        <v>21.79367460817959</v>
      </c>
      <c r="G155" s="10">
        <f t="shared" si="45"/>
        <v>8.6666666666666607</v>
      </c>
      <c r="H155" s="5">
        <f t="shared" si="45"/>
        <v>7.5</v>
      </c>
      <c r="I155">
        <f t="shared" si="46"/>
        <v>41.854067872359124</v>
      </c>
      <c r="J155">
        <f t="shared" si="47"/>
        <v>40.70870795469515</v>
      </c>
      <c r="K155">
        <f t="shared" si="47"/>
        <v>9.7244071348018011</v>
      </c>
      <c r="L155">
        <f t="shared" si="48"/>
        <v>-6.6931859684254755</v>
      </c>
      <c r="M155">
        <f t="shared" si="49"/>
        <v>-33.772853627541991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26.990232519647087</v>
      </c>
      <c r="C156" s="9">
        <f t="shared" si="42"/>
        <v>0.82200000000000062</v>
      </c>
      <c r="D156" s="9">
        <f t="shared" si="43"/>
        <v>36.121781002520883</v>
      </c>
      <c r="E156" s="9">
        <f t="shared" si="43"/>
        <v>20.709663131151743</v>
      </c>
      <c r="F156" s="9">
        <f t="shared" si="44"/>
        <v>21.874993278476708</v>
      </c>
      <c r="G156" s="10">
        <f t="shared" si="45"/>
        <v>8.6666666666666607</v>
      </c>
      <c r="H156" s="5">
        <f t="shared" si="45"/>
        <v>7.5</v>
      </c>
      <c r="I156">
        <f t="shared" si="46"/>
        <v>41.7683488881462</v>
      </c>
      <c r="J156">
        <f t="shared" si="47"/>
        <v>40.668548838884597</v>
      </c>
      <c r="K156">
        <f t="shared" si="47"/>
        <v>9.5217700130365497</v>
      </c>
      <c r="L156">
        <f t="shared" si="48"/>
        <v>-6.6728887261622614</v>
      </c>
      <c r="M156">
        <f t="shared" si="49"/>
        <v>-33.736330439298854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27.234123700683327</v>
      </c>
      <c r="C157" s="9">
        <f t="shared" si="42"/>
        <v>0.82800000000000062</v>
      </c>
      <c r="D157" s="9">
        <f t="shared" si="43"/>
        <v>36.365672183557123</v>
      </c>
      <c r="E157" s="9">
        <f t="shared" si="43"/>
        <v>20.766186497282053</v>
      </c>
      <c r="F157" s="9">
        <f t="shared" si="44"/>
        <v>21.955397687705858</v>
      </c>
      <c r="G157" s="10">
        <f t="shared" si="45"/>
        <v>8.6666666666666607</v>
      </c>
      <c r="H157" s="5">
        <f t="shared" si="45"/>
        <v>7.5</v>
      </c>
      <c r="I157">
        <f t="shared" si="46"/>
        <v>41.683645108154614</v>
      </c>
      <c r="J157">
        <f t="shared" si="47"/>
        <v>40.628511506527623</v>
      </c>
      <c r="K157">
        <f t="shared" si="47"/>
        <v>9.319352030400756</v>
      </c>
      <c r="L157">
        <f t="shared" si="48"/>
        <v>-6.6528004996545906</v>
      </c>
      <c r="M157">
        <f t="shared" si="49"/>
        <v>-33.700016768651395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27.477775019313498</v>
      </c>
      <c r="C158" s="9">
        <f t="shared" si="42"/>
        <v>0.83400000000000063</v>
      </c>
      <c r="D158" s="9">
        <f t="shared" si="43"/>
        <v>36.609323502187294</v>
      </c>
      <c r="E158" s="9">
        <f t="shared" si="43"/>
        <v>20.821496009162622</v>
      </c>
      <c r="F158" s="9">
        <f t="shared" si="44"/>
        <v>22.034890539066954</v>
      </c>
      <c r="G158" s="10">
        <f t="shared" si="45"/>
        <v>8.6666666666666607</v>
      </c>
      <c r="H158" s="5">
        <f t="shared" si="45"/>
        <v>7.5</v>
      </c>
      <c r="I158">
        <f t="shared" si="46"/>
        <v>41.599957684092075</v>
      </c>
      <c r="J158">
        <f t="shared" si="47"/>
        <v>40.588594703529694</v>
      </c>
      <c r="K158">
        <f t="shared" si="47"/>
        <v>9.1171519297888484</v>
      </c>
      <c r="L158">
        <f t="shared" si="48"/>
        <v>-6.6329206670131775</v>
      </c>
      <c r="M158">
        <f t="shared" si="49"/>
        <v>-33.663909810899085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27.721187194962667</v>
      </c>
      <c r="C159" s="9">
        <f t="shared" si="42"/>
        <v>0.84000000000000064</v>
      </c>
      <c r="D159" s="9">
        <f t="shared" si="43"/>
        <v>36.852735677836463</v>
      </c>
      <c r="E159" s="9">
        <f t="shared" si="43"/>
        <v>20.87559297036476</v>
      </c>
      <c r="F159" s="9">
        <f t="shared" si="44"/>
        <v>22.113474520992995</v>
      </c>
      <c r="G159" s="10">
        <f t="shared" si="45"/>
        <v>8.6666666666666607</v>
      </c>
      <c r="H159" s="5">
        <f t="shared" si="45"/>
        <v>7.5</v>
      </c>
      <c r="I159">
        <f t="shared" si="46"/>
        <v>41.517287743437848</v>
      </c>
      <c r="J159">
        <f t="shared" si="47"/>
        <v>40.548797179527618</v>
      </c>
      <c r="K159">
        <f t="shared" si="47"/>
        <v>8.9151684709234544</v>
      </c>
      <c r="L159">
        <f t="shared" si="48"/>
        <v>-6.6132486069209797</v>
      </c>
      <c r="M159">
        <f t="shared" si="49"/>
        <v>-33.628006766458839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27.964360939564905</v>
      </c>
      <c r="C160" s="9">
        <f t="shared" si="42"/>
        <v>0.84600000000000064</v>
      </c>
      <c r="D160" s="9">
        <f t="shared" si="43"/>
        <v>37.095909422438702</v>
      </c>
      <c r="E160" s="9">
        <f t="shared" si="43"/>
        <v>20.928478677068505</v>
      </c>
      <c r="F160" s="9">
        <f t="shared" si="44"/>
        <v>22.191152307309608</v>
      </c>
      <c r="G160" s="10">
        <f t="shared" si="45"/>
        <v>8.6666666666666607</v>
      </c>
      <c r="H160" s="5">
        <f t="shared" si="45"/>
        <v>7.5</v>
      </c>
      <c r="I160">
        <f t="shared" si="46"/>
        <v>41.435636388381781</v>
      </c>
      <c r="J160">
        <f t="shared" si="47"/>
        <v>40.509117687886089</v>
      </c>
      <c r="K160">
        <f t="shared" si="47"/>
        <v>8.7134004303247021</v>
      </c>
      <c r="L160">
        <f t="shared" si="48"/>
        <v>-6.5937836984320306</v>
      </c>
      <c r="M160">
        <f t="shared" si="49"/>
        <v>-33.592304840852329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28.207296957585648</v>
      </c>
      <c r="C161" s="9">
        <f t="shared" si="42"/>
        <v>0.85200000000000065</v>
      </c>
      <c r="D161" s="9">
        <f t="shared" si="43"/>
        <v>37.338845440459444</v>
      </c>
      <c r="E161" s="9">
        <f t="shared" si="43"/>
        <v>20.980154418163316</v>
      </c>
      <c r="F161" s="9">
        <f t="shared" si="44"/>
        <v>22.267926557393714</v>
      </c>
      <c r="G161" s="10">
        <f t="shared" si="45"/>
        <v>8.6666666666666607</v>
      </c>
      <c r="H161" s="5">
        <f t="shared" si="45"/>
        <v>7.5</v>
      </c>
      <c r="I161">
        <f t="shared" si="46"/>
        <v>41.35500469476392</v>
      </c>
      <c r="J161">
        <f t="shared" si="47"/>
        <v>40.469554985695495</v>
      </c>
      <c r="K161">
        <f t="shared" si="47"/>
        <v>8.5118466012795881</v>
      </c>
      <c r="L161">
        <f t="shared" si="48"/>
        <v>-6.5745253207714969</v>
      </c>
      <c r="M161">
        <f t="shared" si="49"/>
        <v>-33.556801244699024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28.449995946044048</v>
      </c>
      <c r="C162" s="9">
        <f t="shared" si="42"/>
        <v>0.85800000000000065</v>
      </c>
      <c r="D162" s="9">
        <f t="shared" si="43"/>
        <v>37.581544428917844</v>
      </c>
      <c r="E162" s="9">
        <f t="shared" si="43"/>
        <v>21.030621475348589</v>
      </c>
      <c r="F162" s="9">
        <f t="shared" si="44"/>
        <v>22.343799916331221</v>
      </c>
      <c r="G162" s="10">
        <f t="shared" si="45"/>
        <v>8.6666666666666607</v>
      </c>
      <c r="H162" s="5">
        <f t="shared" si="45"/>
        <v>7.5</v>
      </c>
      <c r="I162">
        <f t="shared" si="46"/>
        <v>41.275393711015205</v>
      </c>
      <c r="J162">
        <f t="shared" si="47"/>
        <v>40.430107833770869</v>
      </c>
      <c r="K162">
        <f t="shared" si="47"/>
        <v>8.3105057938113944</v>
      </c>
      <c r="L162">
        <f t="shared" si="48"/>
        <v>-6.555472853137041</v>
      </c>
      <c r="M162">
        <f t="shared" si="49"/>
        <v>-33.521493193714974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28.692458594535317</v>
      </c>
      <c r="C163" s="9">
        <f t="shared" si="42"/>
        <v>0.86400000000000066</v>
      </c>
      <c r="D163" s="9">
        <f t="shared" si="43"/>
        <v>37.824007077409114</v>
      </c>
      <c r="E163" s="9">
        <f t="shared" si="43"/>
        <v>21.079881123233971</v>
      </c>
      <c r="F163" s="9">
        <f t="shared" si="44"/>
        <v>22.418775015073891</v>
      </c>
      <c r="G163" s="10">
        <f t="shared" si="45"/>
        <v>8.6666666666666607</v>
      </c>
      <c r="H163" s="5">
        <f t="shared" si="45"/>
        <v>7.5</v>
      </c>
      <c r="I163">
        <f t="shared" si="46"/>
        <v>41.196804457099773</v>
      </c>
      <c r="J163">
        <f t="shared" si="47"/>
        <v>40.390774996652048</v>
      </c>
      <c r="K163">
        <f t="shared" si="47"/>
        <v>8.1093768346491046</v>
      </c>
      <c r="L163">
        <f t="shared" si="48"/>
        <v>-6.5366256745015372</v>
      </c>
      <c r="M163">
        <f t="shared" si="49"/>
        <v>-33.486377908717252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28.934685585253085</v>
      </c>
      <c r="C164" s="9">
        <f t="shared" si="42"/>
        <v>0.87000000000000066</v>
      </c>
      <c r="D164" s="9">
        <f t="shared" si="43"/>
        <v>38.066234068126882</v>
      </c>
      <c r="E164" s="9">
        <f t="shared" si="43"/>
        <v>21.127934629439508</v>
      </c>
      <c r="F164" s="9">
        <f t="shared" si="44"/>
        <v>22.492854470595269</v>
      </c>
      <c r="G164" s="10">
        <f t="shared" si="45"/>
        <v>8.6666666666666607</v>
      </c>
      <c r="H164" s="5">
        <f t="shared" si="45"/>
        <v>7.5</v>
      </c>
      <c r="I164">
        <f t="shared" si="46"/>
        <v>41.119237923459558</v>
      </c>
      <c r="J164">
        <f t="shared" si="47"/>
        <v>40.351555242605038</v>
      </c>
      <c r="K164">
        <f t="shared" si="47"/>
        <v>7.9084585671968011</v>
      </c>
      <c r="L164">
        <f t="shared" si="48"/>
        <v>-6.5179831634172771</v>
      </c>
      <c r="M164">
        <f t="shared" si="49"/>
        <v>-33.451452615634153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29.176677593011775</v>
      </c>
      <c r="C165" s="9">
        <f t="shared" si="42"/>
        <v>0.87600000000000067</v>
      </c>
      <c r="D165" s="9">
        <f t="shared" ref="D165:E180" si="51">D164+$C$7*(J164+J165)/2</f>
        <v>38.308226075885571</v>
      </c>
      <c r="E165" s="9">
        <f t="shared" si="51"/>
        <v>21.174783254695608</v>
      </c>
      <c r="F165" s="9">
        <f t="shared" si="44"/>
        <v>22.566040886045741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41.042695069961539</v>
      </c>
      <c r="J165">
        <f t="shared" si="47"/>
        <v>40.312447343624534</v>
      </c>
      <c r="K165">
        <f t="shared" si="47"/>
        <v>7.7077498515029959</v>
      </c>
      <c r="L165">
        <f t="shared" si="48"/>
        <v>-6.4995446978216798</v>
      </c>
      <c r="M165">
        <f t="shared" si="49"/>
        <v>-33.41671454552101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29.418435285268963</v>
      </c>
      <c r="C166" s="9">
        <f t="shared" si="42"/>
        <v>0.88200000000000067</v>
      </c>
      <c r="D166" s="9">
        <f t="shared" si="51"/>
        <v>38.549983768142759</v>
      </c>
      <c r="E166" s="9">
        <f t="shared" si="51"/>
        <v>21.220428252942806</v>
      </c>
      <c r="F166" s="9">
        <f t="shared" si="44"/>
        <v>22.638336850906732</v>
      </c>
      <c r="G166" s="10">
        <f t="shared" si="52"/>
        <v>8.6666666666666607</v>
      </c>
      <c r="H166" s="5">
        <f t="shared" si="52"/>
        <v>7.5</v>
      </c>
      <c r="I166">
        <f t="shared" si="46"/>
        <v>40.967176824848387</v>
      </c>
      <c r="J166">
        <f t="shared" si="47"/>
        <v>40.273450075437601</v>
      </c>
      <c r="K166">
        <f t="shared" si="47"/>
        <v>7.5072495642298698</v>
      </c>
      <c r="L166">
        <f t="shared" si="48"/>
        <v>-6.4813096548446207</v>
      </c>
      <c r="M166">
        <f t="shared" si="49"/>
        <v>-33.382160934581727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29.659959322147799</v>
      </c>
      <c r="C167" s="9">
        <f t="shared" si="42"/>
        <v>0.88800000000000068</v>
      </c>
      <c r="D167" s="9">
        <f t="shared" si="51"/>
        <v>38.791507805021595</v>
      </c>
      <c r="E167" s="9">
        <f t="shared" si="51"/>
        <v>21.264870871431363</v>
      </c>
      <c r="F167" s="9">
        <f t="shared" si="44"/>
        <v>22.709744941143974</v>
      </c>
      <c r="G167" s="10">
        <f t="shared" si="52"/>
        <v>8.6666666666666607</v>
      </c>
      <c r="H167" s="5">
        <f t="shared" si="52"/>
        <v>7.5</v>
      </c>
      <c r="I167">
        <f t="shared" si="46"/>
        <v>40.89268408369297</v>
      </c>
      <c r="J167">
        <f t="shared" si="47"/>
        <v>40.234562217508532</v>
      </c>
      <c r="K167">
        <f t="shared" si="47"/>
        <v>7.3069565986223797</v>
      </c>
      <c r="L167">
        <f t="shared" si="48"/>
        <v>-6.4632774106174526</v>
      </c>
      <c r="M167">
        <f t="shared" si="49"/>
        <v>-33.34778902419589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29.901250356459457</v>
      </c>
      <c r="C168" s="9">
        <f t="shared" si="42"/>
        <v>0.89400000000000068</v>
      </c>
      <c r="D168" s="9">
        <f t="shared" si="51"/>
        <v>39.032798839333253</v>
      </c>
      <c r="E168" s="9">
        <f t="shared" si="51"/>
        <v>21.308112350820661</v>
      </c>
      <c r="F168" s="9">
        <f t="shared" si="44"/>
        <v>22.780267719359955</v>
      </c>
      <c r="G168" s="10">
        <f t="shared" si="52"/>
        <v>8.6666666666666607</v>
      </c>
      <c r="H168" s="5">
        <f t="shared" si="52"/>
        <v>7.5</v>
      </c>
      <c r="I168">
        <f t="shared" si="46"/>
        <v>40.819217708357385</v>
      </c>
      <c r="J168">
        <f t="shared" si="47"/>
        <v>40.195782553044829</v>
      </c>
      <c r="K168">
        <f t="shared" si="47"/>
        <v>7.1068698644772041</v>
      </c>
      <c r="L168">
        <f t="shared" si="48"/>
        <v>-6.4454473400837982</v>
      </c>
      <c r="M168">
        <f t="shared" si="49"/>
        <v>-33.313596060951582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30.142309033725603</v>
      </c>
      <c r="C169" s="9">
        <f t="shared" si="42"/>
        <v>0.90000000000000069</v>
      </c>
      <c r="D169" s="9">
        <f t="shared" si="51"/>
        <v>39.273857516599399</v>
      </c>
      <c r="E169" s="9">
        <f t="shared" si="51"/>
        <v>21.350153925278427</v>
      </c>
      <c r="F169" s="9">
        <f t="shared" si="44"/>
        <v>22.849907734945504</v>
      </c>
      <c r="G169" s="10">
        <f t="shared" si="52"/>
        <v>8.6666666666666607</v>
      </c>
      <c r="H169" s="5">
        <f t="shared" si="52"/>
        <v>7.5</v>
      </c>
      <c r="I169">
        <f t="shared" si="46"/>
        <v>40.746778525957041</v>
      </c>
      <c r="J169">
        <f t="shared" si="47"/>
        <v>40.157109869004323</v>
      </c>
      <c r="K169">
        <f t="shared" si="47"/>
        <v>6.9069882881114948</v>
      </c>
      <c r="L169">
        <f t="shared" si="48"/>
        <v>-6.4278188168121853</v>
      </c>
      <c r="M169">
        <f t="shared" si="49"/>
        <v>-33.279579296683714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30.383135992200927</v>
      </c>
      <c r="C170" s="9">
        <f t="shared" si="42"/>
        <v>0.90600000000000069</v>
      </c>
      <c r="D170" s="9">
        <f t="shared" si="51"/>
        <v>39.514684475074723</v>
      </c>
      <c r="E170" s="9">
        <f t="shared" si="51"/>
        <v>21.390996822579755</v>
      </c>
      <c r="F170" s="9">
        <f t="shared" si="44"/>
        <v>22.918667524230486</v>
      </c>
      <c r="G170" s="10">
        <f t="shared" si="52"/>
        <v>8.6666666666666607</v>
      </c>
      <c r="H170" s="5">
        <f t="shared" si="52"/>
        <v>7.5</v>
      </c>
      <c r="I170">
        <f t="shared" si="46"/>
        <v>40.675367327830429</v>
      </c>
      <c r="J170">
        <f t="shared" si="47"/>
        <v>40.118542956103447</v>
      </c>
      <c r="K170">
        <f t="shared" si="47"/>
        <v>6.7073108123313929</v>
      </c>
      <c r="L170">
        <f t="shared" si="48"/>
        <v>-6.4103912128106364</v>
      </c>
      <c r="M170">
        <f t="shared" si="49"/>
        <v>-33.245735988517936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30.623731862895717</v>
      </c>
      <c r="C171" s="9">
        <f t="shared" si="42"/>
        <v>0.9120000000000007</v>
      </c>
      <c r="D171" s="9">
        <f t="shared" si="51"/>
        <v>39.755280345769513</v>
      </c>
      <c r="E171" s="9">
        <f t="shared" si="51"/>
        <v>21.43064226420595</v>
      </c>
      <c r="F171" s="9">
        <f t="shared" si="44"/>
        <v>22.98654961063362</v>
      </c>
      <c r="G171" s="10">
        <f t="shared" si="52"/>
        <v>8.6666666666666607</v>
      </c>
      <c r="H171" s="5">
        <f t="shared" si="52"/>
        <v>7.5</v>
      </c>
      <c r="I171">
        <f t="shared" si="46"/>
        <v>40.60498486851521</v>
      </c>
      <c r="J171">
        <f t="shared" si="47"/>
        <v>40.080080608826584</v>
      </c>
      <c r="K171">
        <f t="shared" si="47"/>
        <v>6.5078363964002852</v>
      </c>
      <c r="L171">
        <f t="shared" si="48"/>
        <v>-6.3931638983432615</v>
      </c>
      <c r="M171">
        <f t="shared" si="49"/>
        <v>-33.212063398920108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30.864097269598503</v>
      </c>
      <c r="C172" s="9">
        <f t="shared" si="42"/>
        <v>0.9180000000000007</v>
      </c>
      <c r="D172" s="9">
        <f t="shared" si="51"/>
        <v>39.995645752472299</v>
      </c>
      <c r="E172" s="9">
        <f t="shared" si="51"/>
        <v>21.469091465443171</v>
      </c>
      <c r="F172" s="9">
        <f t="shared" si="44"/>
        <v>23.05355650481156</v>
      </c>
      <c r="G172" s="10">
        <f t="shared" si="52"/>
        <v>8.6666666666666607</v>
      </c>
      <c r="H172" s="5">
        <f t="shared" si="52"/>
        <v>7.5</v>
      </c>
      <c r="I172">
        <f t="shared" si="46"/>
        <v>40.535631864731137</v>
      </c>
      <c r="J172">
        <f t="shared" si="47"/>
        <v>40.041721625436523</v>
      </c>
      <c r="K172">
        <f t="shared" si="47"/>
        <v>6.3085640160067644</v>
      </c>
      <c r="L172">
        <f t="shared" si="48"/>
        <v>-6.3761362417489549</v>
      </c>
      <c r="M172">
        <f t="shared" si="49"/>
        <v>-33.178558795751222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31.104232828898773</v>
      </c>
      <c r="C173" s="9">
        <f t="shared" si="42"/>
        <v>0.92400000000000071</v>
      </c>
      <c r="D173" s="9">
        <f t="shared" si="51"/>
        <v>40.23578131177257</v>
      </c>
      <c r="E173" s="9">
        <f t="shared" si="51"/>
        <v>21.506345635480887</v>
      </c>
      <c r="F173" s="9">
        <f t="shared" si="44"/>
        <v>23.119690704806978</v>
      </c>
      <c r="G173" s="10">
        <f t="shared" si="52"/>
        <v>8.6666666666666607</v>
      </c>
      <c r="H173" s="5">
        <f t="shared" si="52"/>
        <v>7.5</v>
      </c>
      <c r="I173">
        <f t="shared" si="46"/>
        <v>40.467308994370569</v>
      </c>
      <c r="J173">
        <f t="shared" si="47"/>
        <v>40.003464807986028</v>
      </c>
      <c r="K173">
        <f t="shared" si="47"/>
        <v>6.109492663232257</v>
      </c>
      <c r="L173">
        <f t="shared" si="48"/>
        <v>-6.3593076092622862</v>
      </c>
      <c r="M173">
        <f t="shared" si="49"/>
        <v>-33.145219452327758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31.34413915020972</v>
      </c>
      <c r="C174" s="9">
        <f t="shared" si="42"/>
        <v>0.93000000000000071</v>
      </c>
      <c r="D174" s="9">
        <f t="shared" si="51"/>
        <v>40.475687633083517</v>
      </c>
      <c r="E174" s="9">
        <f t="shared" si="51"/>
        <v>21.542405977510139</v>
      </c>
      <c r="F174" s="9">
        <f t="shared" si="44"/>
        <v>23.184954696195945</v>
      </c>
      <c r="G174" s="10">
        <f t="shared" si="52"/>
        <v>8.6666666666666607</v>
      </c>
      <c r="H174" s="5">
        <f t="shared" si="52"/>
        <v>7.5</v>
      </c>
      <c r="I174">
        <f t="shared" si="46"/>
        <v>40.400016895497068</v>
      </c>
      <c r="J174">
        <f t="shared" si="47"/>
        <v>39.965308962330454</v>
      </c>
      <c r="K174">
        <f t="shared" si="47"/>
        <v>5.9106213465182904</v>
      </c>
      <c r="L174">
        <f t="shared" si="48"/>
        <v>-6.3426773648366552</v>
      </c>
      <c r="M174">
        <f t="shared" si="49"/>
        <v>-33.112042647487542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31.583816835791133</v>
      </c>
      <c r="C175" s="9">
        <f t="shared" si="42"/>
        <v>0.93600000000000072</v>
      </c>
      <c r="D175" s="9">
        <f t="shared" si="51"/>
        <v>40.715365318664929</v>
      </c>
      <c r="E175" s="9">
        <f t="shared" si="51"/>
        <v>21.577273688821595</v>
      </c>
      <c r="F175" s="9">
        <f t="shared" si="44"/>
        <v>23.249350952234337</v>
      </c>
      <c r="G175" s="10">
        <f t="shared" si="52"/>
        <v>8.6666666666666607</v>
      </c>
      <c r="H175" s="5">
        <f t="shared" si="52"/>
        <v>7.5</v>
      </c>
      <c r="I175">
        <f t="shared" si="46"/>
        <v>40.333756165352746</v>
      </c>
      <c r="J175">
        <f t="shared" si="47"/>
        <v>39.927252898141433</v>
      </c>
      <c r="K175">
        <f t="shared" si="47"/>
        <v>5.7119490906333654</v>
      </c>
      <c r="L175">
        <f t="shared" si="48"/>
        <v>-6.3262448699697984</v>
      </c>
      <c r="M175">
        <f t="shared" si="49"/>
        <v>-33.079025665660808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31.823266480772325</v>
      </c>
      <c r="C176" s="9">
        <f t="shared" si="42"/>
        <v>0.94200000000000073</v>
      </c>
      <c r="D176" s="9">
        <f t="shared" si="51"/>
        <v>40.954814963646122</v>
      </c>
      <c r="E176" s="9">
        <f t="shared" si="51"/>
        <v>21.610949960903415</v>
      </c>
      <c r="F176" s="9">
        <f t="shared" si="44"/>
        <v>23.312881934003535</v>
      </c>
      <c r="G176" s="10">
        <f t="shared" si="52"/>
        <v>8.6666666666666607</v>
      </c>
      <c r="H176" s="5">
        <f t="shared" si="52"/>
        <v>7.5</v>
      </c>
      <c r="I176">
        <f t="shared" si="46"/>
        <v>40.268527359375057</v>
      </c>
      <c r="J176">
        <f t="shared" si="47"/>
        <v>39.889295428921614</v>
      </c>
      <c r="K176">
        <f t="shared" si="47"/>
        <v>5.5134749366394002</v>
      </c>
      <c r="L176">
        <f t="shared" si="48"/>
        <v>-6.3100094835317426</v>
      </c>
      <c r="M176">
        <f t="shared" si="49"/>
        <v>-33.046165796946738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32.062488673175153</v>
      </c>
      <c r="C177" s="9">
        <f t="shared" si="42"/>
        <v>0.94800000000000073</v>
      </c>
      <c r="D177" s="9">
        <f t="shared" si="51"/>
        <v>41.19403715604895</v>
      </c>
      <c r="E177" s="9">
        <f t="shared" si="51"/>
        <v>21.643435979538907</v>
      </c>
      <c r="F177" s="9">
        <f t="shared" si="44"/>
        <v>23.375550090555198</v>
      </c>
      <c r="G177" s="10">
        <f t="shared" si="52"/>
        <v>8.6666666666666607</v>
      </c>
      <c r="H177" s="5">
        <f t="shared" si="52"/>
        <v>7.5</v>
      </c>
      <c r="I177">
        <f t="shared" si="46"/>
        <v>40.204330990223546</v>
      </c>
      <c r="J177">
        <f t="shared" si="47"/>
        <v>39.851435372020426</v>
      </c>
      <c r="K177">
        <f t="shared" si="47"/>
        <v>5.3151979418577202</v>
      </c>
      <c r="L177">
        <f t="shared" si="48"/>
        <v>-6.2939705615952848</v>
      </c>
      <c r="M177">
        <f t="shared" si="49"/>
        <v>-33.013460337195085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32.301483993937168</v>
      </c>
      <c r="C178" s="9">
        <f t="shared" si="42"/>
        <v>0.95400000000000074</v>
      </c>
      <c r="D178" s="9">
        <f t="shared" si="51"/>
        <v>41.433032476810965</v>
      </c>
      <c r="E178" s="9">
        <f t="shared" si="51"/>
        <v>21.674732924903985</v>
      </c>
      <c r="F178" s="9">
        <f t="shared" si="44"/>
        <v>23.437357859055286</v>
      </c>
      <c r="G178" s="10">
        <f t="shared" si="52"/>
        <v>8.6666666666666607</v>
      </c>
      <c r="H178" s="5">
        <f t="shared" si="52"/>
        <v>7.5</v>
      </c>
      <c r="I178">
        <f t="shared" si="46"/>
        <v>40.141167526817256</v>
      </c>
      <c r="J178">
        <f t="shared" si="47"/>
        <v>39.813671548650852</v>
      </c>
      <c r="K178">
        <f t="shared" si="47"/>
        <v>5.1171171798345494</v>
      </c>
      <c r="L178">
        <f t="shared" si="48"/>
        <v>-6.2781274572690595</v>
      </c>
      <c r="M178">
        <f t="shared" si="49"/>
        <v>-32.980906588093134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32.540253016934841</v>
      </c>
      <c r="C179" s="9">
        <f t="shared" si="42"/>
        <v>0.96000000000000074</v>
      </c>
      <c r="D179" s="9">
        <f t="shared" si="51"/>
        <v>41.671801499808637</v>
      </c>
      <c r="E179" s="9">
        <f t="shared" si="51"/>
        <v>21.704841971664408</v>
      </c>
      <c r="F179" s="9">
        <f t="shared" si="44"/>
        <v>23.498307664927161</v>
      </c>
      <c r="G179" s="10">
        <f t="shared" si="52"/>
        <v>8.6666666666666607</v>
      </c>
      <c r="H179" s="5">
        <f t="shared" si="52"/>
        <v>7.5</v>
      </c>
      <c r="I179">
        <f t="shared" si="46"/>
        <v>40.079037393383466</v>
      </c>
      <c r="J179">
        <f t="shared" si="47"/>
        <v>39.776002783907238</v>
      </c>
      <c r="K179">
        <f t="shared" si="47"/>
        <v>4.9192317403059906</v>
      </c>
      <c r="L179">
        <f t="shared" si="48"/>
        <v>-6.2624795205333372</v>
      </c>
      <c r="M179">
        <f t="shared" si="49"/>
        <v>-32.948501857257703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32.778796309006914</v>
      </c>
      <c r="C180" s="9">
        <f t="shared" si="42"/>
        <v>0.96600000000000075</v>
      </c>
      <c r="D180" s="9">
        <f t="shared" si="51"/>
        <v>41.910344791880711</v>
      </c>
      <c r="E180" s="9">
        <f t="shared" si="51"/>
        <v>21.733764289072813</v>
      </c>
      <c r="F180" s="9">
        <f t="shared" si="44"/>
        <v>23.558401921993948</v>
      </c>
      <c r="G180" s="10">
        <f t="shared" si="52"/>
        <v>8.6666666666666607</v>
      </c>
      <c r="H180" s="5">
        <f t="shared" si="52"/>
        <v>7.5</v>
      </c>
      <c r="I180">
        <f t="shared" si="46"/>
        <v>40.017940968518261</v>
      </c>
      <c r="J180">
        <f t="shared" si="47"/>
        <v>39.73842790678404</v>
      </c>
      <c r="K180">
        <f t="shared" si="47"/>
        <v>4.7215407291624443</v>
      </c>
      <c r="L180">
        <f t="shared" si="48"/>
        <v>-6.2470260980785586</v>
      </c>
      <c r="M180">
        <f t="shared" si="49"/>
        <v>-32.916243458332261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33.017114429977852</v>
      </c>
      <c r="C181" s="9">
        <f t="shared" si="42"/>
        <v>0.97200000000000075</v>
      </c>
      <c r="D181" s="9">
        <f t="shared" ref="D181:E196" si="53">D180+$C$7*(J180+J181)/2</f>
        <v>42.148662912851648</v>
      </c>
      <c r="E181" s="9">
        <f t="shared" si="53"/>
        <v>21.761501041065536</v>
      </c>
      <c r="F181" s="9">
        <f t="shared" si="44"/>
        <v>23.617643032620069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39.957878584259689</v>
      </c>
      <c r="J181">
        <f t="shared" si="47"/>
        <v>39.700945750195565</v>
      </c>
      <c r="K181">
        <f t="shared" si="47"/>
        <v>4.5240432684124503</v>
      </c>
      <c r="L181">
        <f t="shared" si="48"/>
        <v>-6.2317665331467573</v>
      </c>
      <c r="M181">
        <f t="shared" si="49"/>
        <v>-32.884128711088998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33.255207932681429</v>
      </c>
      <c r="C182" s="9">
        <f t="shared" si="42"/>
        <v>0.97800000000000076</v>
      </c>
      <c r="D182" s="9">
        <f t="shared" si="53"/>
        <v>42.386756415555226</v>
      </c>
      <c r="E182" s="9">
        <f t="shared" si="53"/>
        <v>21.788053386359209</v>
      </c>
      <c r="F182" s="9">
        <f t="shared" si="44"/>
        <v>23.676033387851874</v>
      </c>
      <c r="G182" s="10">
        <f t="shared" si="54"/>
        <v>8.6666666666666607</v>
      </c>
      <c r="H182" s="5">
        <f t="shared" si="54"/>
        <v>7.5</v>
      </c>
      <c r="I182">
        <f t="shared" si="46"/>
        <v>39.898850525174112</v>
      </c>
      <c r="J182">
        <f t="shared" si="47"/>
        <v>39.663555150996686</v>
      </c>
      <c r="K182">
        <f t="shared" si="47"/>
        <v>4.3267384961459161</v>
      </c>
      <c r="L182">
        <f t="shared" si="48"/>
        <v>-6.2167001653759195</v>
      </c>
      <c r="M182">
        <f t="shared" si="49"/>
        <v>-32.852154941535865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33.49307736298443</v>
      </c>
      <c r="C183" s="9">
        <f t="shared" si="42"/>
        <v>0.98400000000000076</v>
      </c>
      <c r="D183" s="9">
        <f t="shared" si="53"/>
        <v>42.624625845858226</v>
      </c>
      <c r="E183" s="9">
        <f t="shared" si="53"/>
        <v>21.813422478547135</v>
      </c>
      <c r="F183" s="9">
        <f t="shared" si="44"/>
        <v>23.733575367557588</v>
      </c>
      <c r="G183" s="10">
        <f t="shared" si="54"/>
        <v>8.6666666666666607</v>
      </c>
      <c r="H183" s="5">
        <f t="shared" si="54"/>
        <v>7.5</v>
      </c>
      <c r="I183">
        <f t="shared" si="46"/>
        <v>39.840857027456295</v>
      </c>
      <c r="J183">
        <f t="shared" si="47"/>
        <v>39.62625495000443</v>
      </c>
      <c r="K183">
        <f t="shared" si="47"/>
        <v>4.129625566496701</v>
      </c>
      <c r="L183">
        <f t="shared" si="48"/>
        <v>-6.2018263306473553</v>
      </c>
      <c r="M183">
        <f t="shared" si="49"/>
        <v>-32.820319482028438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33.730723259810503</v>
      </c>
      <c r="C184" s="9">
        <f t="shared" si="42"/>
        <v>0.99000000000000077</v>
      </c>
      <c r="D184" s="9">
        <f t="shared" si="53"/>
        <v>42.8622717426843</v>
      </c>
      <c r="E184" s="9">
        <f t="shared" si="53"/>
        <v>21.837609466195438</v>
      </c>
      <c r="F184" s="9">
        <f t="shared" si="44"/>
        <v>23.790271340566306</v>
      </c>
      <c r="G184" s="10">
        <f t="shared" si="54"/>
        <v>8.6666666666666607</v>
      </c>
      <c r="H184" s="5">
        <f t="shared" si="54"/>
        <v>7.5</v>
      </c>
      <c r="I184">
        <f t="shared" si="46"/>
        <v>39.783898278043985</v>
      </c>
      <c r="J184">
        <f t="shared" si="47"/>
        <v>39.589043992020549</v>
      </c>
      <c r="K184">
        <f t="shared" si="47"/>
        <v>3.9327036496045302</v>
      </c>
      <c r="L184">
        <f t="shared" si="48"/>
        <v>-6.1871443609362045</v>
      </c>
      <c r="M184">
        <f t="shared" si="49"/>
        <v>-32.788619671386563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33.968146155164128</v>
      </c>
      <c r="C185" s="9">
        <f t="shared" si="42"/>
        <v>0.99600000000000077</v>
      </c>
      <c r="D185" s="9">
        <f t="shared" si="53"/>
        <v>43.099694638037924</v>
      </c>
      <c r="E185" s="9">
        <f t="shared" si="53"/>
        <v>21.86061549293898</v>
      </c>
      <c r="F185" s="9">
        <f t="shared" si="44"/>
        <v>23.846123664806285</v>
      </c>
      <c r="G185" s="10">
        <f t="shared" si="54"/>
        <v>8.6666666666666607</v>
      </c>
      <c r="H185" s="5">
        <f t="shared" si="54"/>
        <v>7.5</v>
      </c>
      <c r="I185">
        <f t="shared" si="46"/>
        <v>39.727974413747482</v>
      </c>
      <c r="J185">
        <f t="shared" si="47"/>
        <v>39.551921125854932</v>
      </c>
      <c r="K185">
        <f t="shared" si="47"/>
        <v>3.735971931576211</v>
      </c>
      <c r="L185">
        <f t="shared" si="48"/>
        <v>-6.1726535841650971</v>
      </c>
      <c r="M185">
        <f t="shared" si="49"/>
        <v>-32.757052855015665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34.205346574154746</v>
      </c>
      <c r="C186" s="9">
        <f t="shared" si="42"/>
        <v>1.0020000000000007</v>
      </c>
      <c r="D186" s="9">
        <f t="shared" si="53"/>
        <v>43.336895057028542</v>
      </c>
      <c r="E186" s="9">
        <f t="shared" si="53"/>
        <v>21.882441697577047</v>
      </c>
      <c r="F186" s="9">
        <f t="shared" si="44"/>
        <v>23.901134687442372</v>
      </c>
      <c r="G186" s="10">
        <f t="shared" si="54"/>
        <v>8.6666666666666607</v>
      </c>
      <c r="H186" s="5">
        <f t="shared" si="54"/>
        <v>7.5</v>
      </c>
      <c r="I186">
        <f t="shared" si="46"/>
        <v>39.673085520394963</v>
      </c>
      <c r="J186">
        <f t="shared" si="47"/>
        <v>39.514885204349945</v>
      </c>
      <c r="K186">
        <f t="shared" si="47"/>
        <v>3.5394296144461168</v>
      </c>
      <c r="L186">
        <f t="shared" si="48"/>
        <v>-6.1583533240611184</v>
      </c>
      <c r="M186">
        <f t="shared" si="49"/>
        <v>-32.725616385032673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34.442325035021014</v>
      </c>
      <c r="C187" s="9">
        <f t="shared" si="42"/>
        <v>1.0080000000000007</v>
      </c>
      <c r="D187" s="9">
        <f t="shared" si="53"/>
        <v>43.57387351789481</v>
      </c>
      <c r="E187" s="9">
        <f t="shared" si="53"/>
        <v>21.903089214168794</v>
      </c>
      <c r="F187" s="9">
        <f t="shared" si="44"/>
        <v>23.955306745012617</v>
      </c>
      <c r="G187" s="10">
        <f t="shared" si="54"/>
        <v>8.6666666666666607</v>
      </c>
      <c r="H187" s="5">
        <f t="shared" si="54"/>
        <v>7.5</v>
      </c>
      <c r="I187">
        <f t="shared" si="46"/>
        <v>39.619231631993941</v>
      </c>
      <c r="J187">
        <f t="shared" si="47"/>
        <v>39.47793508440558</v>
      </c>
      <c r="K187">
        <f t="shared" si="47"/>
        <v>3.3430759161359207</v>
      </c>
      <c r="L187">
        <f t="shared" si="48"/>
        <v>-6.1442429000160788</v>
      </c>
      <c r="M187">
        <f t="shared" si="49"/>
        <v>-32.694307620396458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34.679082049155248</v>
      </c>
      <c r="C188" s="9">
        <f t="shared" si="42"/>
        <v>1.0140000000000007</v>
      </c>
      <c r="D188" s="9">
        <f t="shared" si="53"/>
        <v>43.810630532029045</v>
      </c>
      <c r="E188" s="9">
        <f t="shared" si="53"/>
        <v>21.922559172128441</v>
      </c>
      <c r="F188" s="9">
        <f t="shared" si="44"/>
        <v>24.008642163564069</v>
      </c>
      <c r="G188" s="10">
        <f t="shared" si="54"/>
        <v>8.6666666666666607</v>
      </c>
      <c r="H188" s="5">
        <f t="shared" si="54"/>
        <v>7.5</v>
      </c>
      <c r="I188">
        <f t="shared" si="46"/>
        <v>39.566412729909757</v>
      </c>
      <c r="J188">
        <f t="shared" si="47"/>
        <v>39.441069627005483</v>
      </c>
      <c r="K188">
        <f t="shared" si="47"/>
        <v>3.1469100704135418</v>
      </c>
      <c r="L188">
        <f t="shared" si="48"/>
        <v>-6.1303216269502414</v>
      </c>
      <c r="M188">
        <f t="shared" si="49"/>
        <v>-32.663123927042655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34.915618121127999</v>
      </c>
      <c r="C189" s="9">
        <f t="shared" si="42"/>
        <v>1.0200000000000007</v>
      </c>
      <c r="D189" s="9">
        <f t="shared" si="53"/>
        <v>44.047166604001795</v>
      </c>
      <c r="E189" s="9">
        <f t="shared" si="53"/>
        <v>21.940852696320235</v>
      </c>
      <c r="F189" s="9">
        <f t="shared" si="44"/>
        <v>24.061143258787858</v>
      </c>
      <c r="G189" s="10">
        <f t="shared" si="54"/>
        <v>8.6666666666666607</v>
      </c>
      <c r="H189" s="5">
        <f t="shared" si="54"/>
        <v>7.5</v>
      </c>
      <c r="I189">
        <f t="shared" si="46"/>
        <v>39.514628742061461</v>
      </c>
      <c r="J189">
        <f t="shared" si="47"/>
        <v>39.404287697243781</v>
      </c>
      <c r="K189">
        <f t="shared" si="47"/>
        <v>2.9509313268512858</v>
      </c>
      <c r="L189">
        <f t="shared" si="48"/>
        <v>-6.1165888151795276</v>
      </c>
      <c r="M189">
        <f t="shared" si="49"/>
        <v>-32.632062678022827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35.151933748712786</v>
      </c>
      <c r="C190" s="9">
        <f t="shared" si="42"/>
        <v>1.0260000000000007</v>
      </c>
      <c r="D190" s="9">
        <f t="shared" si="53"/>
        <v>44.283482231586582</v>
      </c>
      <c r="E190" s="9">
        <f t="shared" si="53"/>
        <v>21.95797090715314</v>
      </c>
      <c r="F190" s="9">
        <f t="shared" si="44"/>
        <v>24.112812336153304</v>
      </c>
      <c r="G190" s="10">
        <f t="shared" si="54"/>
        <v>8.6666666666666607</v>
      </c>
      <c r="H190" s="5">
        <f t="shared" si="54"/>
        <v>7.5</v>
      </c>
      <c r="I190">
        <f t="shared" si="46"/>
        <v>39.463879542135814</v>
      </c>
      <c r="J190">
        <f t="shared" si="47"/>
        <v>39.367588164352703</v>
      </c>
      <c r="K190">
        <f t="shared" si="47"/>
        <v>2.7551389507831487</v>
      </c>
      <c r="L190">
        <f t="shared" si="48"/>
        <v>-6.1030437702863036</v>
      </c>
      <c r="M190">
        <f t="shared" si="49"/>
        <v>-32.60112125364784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35.388029422911039</v>
      </c>
      <c r="C191" s="9">
        <f t="shared" si="42"/>
        <v>1.0320000000000007</v>
      </c>
      <c r="D191" s="9">
        <f t="shared" si="53"/>
        <v>44.519577905784836</v>
      </c>
      <c r="E191" s="9">
        <f t="shared" si="53"/>
        <v>21.973914920675274</v>
      </c>
      <c r="F191" s="9">
        <f t="shared" si="44"/>
        <v>24.163651691041359</v>
      </c>
      <c r="G191" s="10">
        <f t="shared" si="54"/>
        <v>8.6666666666666607</v>
      </c>
      <c r="H191" s="5">
        <f t="shared" si="54"/>
        <v>7.5</v>
      </c>
      <c r="I191">
        <f t="shared" si="46"/>
        <v>39.414164948819881</v>
      </c>
      <c r="J191">
        <f t="shared" si="47"/>
        <v>39.330969901730988</v>
      </c>
      <c r="K191">
        <f t="shared" si="47"/>
        <v>2.5595322232612618</v>
      </c>
      <c r="L191">
        <f t="shared" si="48"/>
        <v>-6.0896857929938069</v>
      </c>
      <c r="M191">
        <f t="shared" si="49"/>
        <v>-32.570297041635321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35.623905627977152</v>
      </c>
      <c r="C192" s="9">
        <f t="shared" si="42"/>
        <v>1.0380000000000007</v>
      </c>
      <c r="D192" s="9">
        <f t="shared" si="53"/>
        <v>44.755454110850948</v>
      </c>
      <c r="E192" s="9">
        <f t="shared" si="53"/>
        <v>21.988685848668091</v>
      </c>
      <c r="F192" s="9">
        <f t="shared" si="44"/>
        <v>24.21366360887718</v>
      </c>
      <c r="G192" s="10">
        <f t="shared" si="54"/>
        <v>8.6666666666666607</v>
      </c>
      <c r="H192" s="5">
        <f t="shared" si="54"/>
        <v>7.5</v>
      </c>
      <c r="I192">
        <f t="shared" si="46"/>
        <v>39.36548472505293</v>
      </c>
      <c r="J192">
        <f t="shared" si="47"/>
        <v>39.294431786973028</v>
      </c>
      <c r="K192">
        <f t="shared" si="47"/>
        <v>2.3641104410114497</v>
      </c>
      <c r="L192">
        <f t="shared" si="48"/>
        <v>-6.0765141790442891</v>
      </c>
      <c r="M192">
        <f t="shared" si="49"/>
        <v>-32.539587437261154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35.859562841443768</v>
      </c>
      <c r="C193" s="9">
        <f t="shared" si="42"/>
        <v>1.0440000000000007</v>
      </c>
      <c r="D193" s="9">
        <f t="shared" si="53"/>
        <v>44.991111324317565</v>
      </c>
      <c r="E193" s="9">
        <f t="shared" si="53"/>
        <v>22.002284798740288</v>
      </c>
      <c r="F193" s="9">
        <f t="shared" si="44"/>
        <v>24.262850365261926</v>
      </c>
      <c r="G193" s="10">
        <f t="shared" si="54"/>
        <v>8.6666666666666607</v>
      </c>
      <c r="H193" s="5">
        <f t="shared" si="54"/>
        <v>7.5</v>
      </c>
      <c r="I193">
        <f t="shared" si="46"/>
        <v>39.317838577298083</v>
      </c>
      <c r="J193">
        <f t="shared" si="47"/>
        <v>39.257972701898765</v>
      </c>
      <c r="K193">
        <f t="shared" si="47"/>
        <v>2.1688729163878828</v>
      </c>
      <c r="L193">
        <f t="shared" si="48"/>
        <v>-6.063528219080947</v>
      </c>
      <c r="M193">
        <f t="shared" si="49"/>
        <v>-32.508989843514826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36.095001534147215</v>
      </c>
      <c r="C194" s="9">
        <f t="shared" si="42"/>
        <v>1.0500000000000007</v>
      </c>
      <c r="D194" s="9">
        <f t="shared" si="53"/>
        <v>45.226550017021012</v>
      </c>
      <c r="E194" s="9">
        <f t="shared" si="53"/>
        <v>22.014712874421431</v>
      </c>
      <c r="F194" s="9">
        <f t="shared" si="44"/>
        <v>24.311214226103662</v>
      </c>
      <c r="G194" s="10">
        <f t="shared" si="54"/>
        <v>8.6666666666666607</v>
      </c>
      <c r="H194" s="5">
        <f t="shared" si="54"/>
        <v>7.5</v>
      </c>
      <c r="I194">
        <f t="shared" si="46"/>
        <v>39.271226154834302</v>
      </c>
      <c r="J194">
        <f t="shared" si="47"/>
        <v>39.221591532584277</v>
      </c>
      <c r="K194">
        <f t="shared" si="47"/>
        <v>1.9738189773267938</v>
      </c>
      <c r="L194">
        <f t="shared" si="48"/>
        <v>-6.050727198533699</v>
      </c>
      <c r="M194">
        <f t="shared" si="49"/>
        <v>-32.478501671258577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36.330222170253144</v>
      </c>
      <c r="C195" s="9">
        <f t="shared" si="42"/>
        <v>1.0560000000000007</v>
      </c>
      <c r="D195" s="9">
        <f t="shared" si="53"/>
        <v>45.461770653126941</v>
      </c>
      <c r="E195" s="9">
        <f t="shared" si="53"/>
        <v>22.025971175255307</v>
      </c>
      <c r="F195" s="9">
        <f t="shared" si="44"/>
        <v>24.358757447747628</v>
      </c>
      <c r="G195" s="10">
        <f t="shared" si="54"/>
        <v>8.6666666666666607</v>
      </c>
      <c r="H195" s="5">
        <f t="shared" si="54"/>
        <v>7.5</v>
      </c>
      <c r="I195">
        <f t="shared" si="46"/>
        <v>39.225647049069309</v>
      </c>
      <c r="J195">
        <f t="shared" si="47"/>
        <v>39.185287169393078</v>
      </c>
      <c r="K195">
        <f t="shared" si="47"/>
        <v>1.7789479672992423</v>
      </c>
      <c r="L195">
        <f t="shared" si="48"/>
        <v>-6.0381103975088921</v>
      </c>
      <c r="M195">
        <f t="shared" si="49"/>
        <v>-32.448120339390208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36.565225207282346</v>
      </c>
      <c r="C196" s="9">
        <f t="shared" si="42"/>
        <v>1.0620000000000007</v>
      </c>
      <c r="D196" s="9">
        <f t="shared" si="53"/>
        <v>45.696773690156142</v>
      </c>
      <c r="E196" s="9">
        <f t="shared" si="53"/>
        <v>22.036060796892993</v>
      </c>
      <c r="F196" s="9">
        <f t="shared" si="44"/>
        <v>24.405482277105488</v>
      </c>
      <c r="G196" s="10">
        <f t="shared" si="54"/>
        <v>8.6666666666666607</v>
      </c>
      <c r="H196" s="5">
        <f t="shared" si="54"/>
        <v>7.5</v>
      </c>
      <c r="I196">
        <f t="shared" si="46"/>
        <v>39.181100792873828</v>
      </c>
      <c r="J196">
        <f t="shared" si="47"/>
        <v>39.149058507008021</v>
      </c>
      <c r="K196">
        <f t="shared" si="47"/>
        <v>1.584259245262901</v>
      </c>
      <c r="L196">
        <f t="shared" si="48"/>
        <v>-6.0256770906829544</v>
      </c>
      <c r="M196">
        <f t="shared" si="49"/>
        <v>-32.417843275009396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36.800011096136764</v>
      </c>
      <c r="C197" s="9">
        <f t="shared" si="42"/>
        <v>1.0680000000000007</v>
      </c>
      <c r="D197" s="9">
        <f t="shared" ref="D197:E212" si="55">D196+$C$7*(J196+J197)/2</f>
        <v>45.93155957901056</v>
      </c>
      <c r="E197" s="9">
        <f t="shared" si="55"/>
        <v>22.044982831185621</v>
      </c>
      <c r="F197" s="9">
        <f t="shared" si="44"/>
        <v>24.451390951783956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39.137586859937869</v>
      </c>
      <c r="J197">
        <f t="shared" si="47"/>
        <v>39.112904444463922</v>
      </c>
      <c r="K197">
        <f t="shared" si="47"/>
        <v>1.3897521856128445</v>
      </c>
      <c r="L197">
        <f t="shared" si="48"/>
        <v>-6.0134265472001367</v>
      </c>
      <c r="M197">
        <f t="shared" si="49"/>
        <v>-32.387667913587443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37.034580281125699</v>
      </c>
      <c r="C198" s="9">
        <f t="shared" si="42"/>
        <v>1.0740000000000007</v>
      </c>
      <c r="D198" s="9">
        <f t="shared" si="55"/>
        <v>46.166128763999495</v>
      </c>
      <c r="E198" s="9">
        <f t="shared" si="55"/>
        <v>22.052738366276852</v>
      </c>
      <c r="F198" s="9">
        <f t="shared" si="44"/>
        <v>24.496485700212485</v>
      </c>
      <c r="G198" s="10">
        <f t="shared" si="56"/>
        <v>8.6666666666666607</v>
      </c>
      <c r="H198" s="5">
        <f t="shared" si="56"/>
        <v>7.5</v>
      </c>
      <c r="I198">
        <f t="shared" si="46"/>
        <v>39.095104664149353</v>
      </c>
      <c r="J198">
        <f t="shared" si="47"/>
        <v>39.076823885180723</v>
      </c>
      <c r="K198">
        <f t="shared" si="47"/>
        <v>1.1954261781313198</v>
      </c>
      <c r="L198">
        <f t="shared" si="48"/>
        <v>-6.0013580305743002</v>
      </c>
      <c r="M198">
        <f t="shared" si="49"/>
        <v>-32.357591699140315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37.268933199992233</v>
      </c>
      <c r="C199" s="9">
        <f t="shared" si="42"/>
        <v>1.0800000000000007</v>
      </c>
      <c r="D199" s="9">
        <f t="shared" si="55"/>
        <v>46.40048168286603</v>
      </c>
      <c r="E199" s="9">
        <f t="shared" si="55"/>
        <v>22.059328486695055</v>
      </c>
      <c r="F199" s="9">
        <f t="shared" si="44"/>
        <v>24.540768741770236</v>
      </c>
      <c r="G199" s="10">
        <f t="shared" si="56"/>
        <v>8.6666666666666607</v>
      </c>
      <c r="H199" s="5">
        <f t="shared" si="56"/>
        <v>7.5</v>
      </c>
      <c r="I199">
        <f t="shared" si="46"/>
        <v>39.053653558995663</v>
      </c>
      <c r="J199">
        <f t="shared" si="47"/>
        <v>39.040815736997274</v>
      </c>
      <c r="K199">
        <f t="shared" si="47"/>
        <v>1.0012806279364779</v>
      </c>
      <c r="L199">
        <f t="shared" si="48"/>
        <v>-5.9894707985948843</v>
      </c>
      <c r="M199">
        <f t="shared" si="49"/>
        <v>-32.327612084404812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37.503070283939842</v>
      </c>
      <c r="C200" s="9">
        <f t="shared" si="42"/>
        <v>1.0860000000000007</v>
      </c>
      <c r="D200" s="9">
        <f t="shared" si="55"/>
        <v>46.634618766813638</v>
      </c>
      <c r="E200" s="9">
        <f t="shared" si="55"/>
        <v>22.064754273445153</v>
      </c>
      <c r="F200" s="9">
        <f t="shared" si="44"/>
        <v>24.584242286912161</v>
      </c>
      <c r="G200" s="10">
        <f t="shared" si="56"/>
        <v>8.6666666666666607</v>
      </c>
      <c r="H200" s="5">
        <f t="shared" si="56"/>
        <v>7.5</v>
      </c>
      <c r="I200">
        <f t="shared" si="46"/>
        <v>39.013232836988657</v>
      </c>
      <c r="J200">
        <f t="shared" si="47"/>
        <v>39.004878912205704</v>
      </c>
      <c r="K200">
        <f t="shared" si="47"/>
        <v>0.80731495543004894</v>
      </c>
      <c r="L200">
        <f t="shared" si="48"/>
        <v>-5.9777641032370887</v>
      </c>
      <c r="M200">
        <f t="shared" si="49"/>
        <v>-32.297726531017787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37.736991957659221</v>
      </c>
      <c r="C201" s="9">
        <f t="shared" si="42"/>
        <v>1.0920000000000007</v>
      </c>
      <c r="D201" s="9">
        <f t="shared" si="55"/>
        <v>46.868540440533017</v>
      </c>
      <c r="E201" s="9">
        <f t="shared" si="55"/>
        <v>22.069016804100176</v>
      </c>
      <c r="F201" s="9">
        <f t="shared" si="44"/>
        <v>24.626908537294341</v>
      </c>
      <c r="G201" s="10">
        <f t="shared" si="56"/>
        <v>8.6666666666666607</v>
      </c>
      <c r="H201" s="5">
        <f t="shared" si="56"/>
        <v>7.5</v>
      </c>
      <c r="I201">
        <f t="shared" si="46"/>
        <v>38.973841729113396</v>
      </c>
      <c r="J201">
        <f t="shared" si="47"/>
        <v>38.969012327586285</v>
      </c>
      <c r="K201">
        <f t="shared" si="47"/>
        <v>0.61352859624394218</v>
      </c>
      <c r="L201">
        <f t="shared" si="48"/>
        <v>-5.9662371905762708</v>
      </c>
      <c r="M201">
        <f t="shared" si="49"/>
        <v>-32.267932509698262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37.970698639355305</v>
      </c>
      <c r="C202" s="9">
        <f t="shared" si="42"/>
        <v>1.0980000000000008</v>
      </c>
      <c r="D202" s="9">
        <f t="shared" si="55"/>
        <v>47.102247122229102</v>
      </c>
      <c r="E202" s="9">
        <f t="shared" si="55"/>
        <v>22.072117152892464</v>
      </c>
      <c r="F202" s="9">
        <f t="shared" si="44"/>
        <v>24.668769685898475</v>
      </c>
      <c r="G202" s="10">
        <f t="shared" si="56"/>
        <v>8.6666666666666607</v>
      </c>
      <c r="H202" s="5">
        <f t="shared" si="56"/>
        <v>7.5</v>
      </c>
      <c r="I202">
        <f t="shared" si="46"/>
        <v>38.93547940430124</v>
      </c>
      <c r="J202">
        <f t="shared" si="47"/>
        <v>38.933214904442828</v>
      </c>
      <c r="K202">
        <f t="shared" si="47"/>
        <v>0.4199210011857526</v>
      </c>
      <c r="L202">
        <f t="shared" si="48"/>
        <v>-5.9548893007066903</v>
      </c>
      <c r="M202">
        <f t="shared" si="49"/>
        <v>-32.238227500432224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38.20419074077455</v>
      </c>
      <c r="C203" s="9">
        <f t="shared" si="42"/>
        <v>1.1040000000000008</v>
      </c>
      <c r="D203" s="9">
        <f t="shared" si="55"/>
        <v>47.335739223648346</v>
      </c>
      <c r="E203" s="9">
        <f t="shared" si="55"/>
        <v>22.074056390804571</v>
      </c>
      <c r="F203" s="9">
        <f t="shared" si="44"/>
        <v>24.709827917155565</v>
      </c>
      <c r="G203" s="10">
        <f t="shared" si="56"/>
        <v>8.6666666666666607</v>
      </c>
      <c r="H203" s="5">
        <f t="shared" si="56"/>
        <v>7.5</v>
      </c>
      <c r="I203">
        <f t="shared" si="46"/>
        <v>38.89814496892761</v>
      </c>
      <c r="J203">
        <f t="shared" si="47"/>
        <v>38.897485568638587</v>
      </c>
      <c r="K203">
        <f t="shared" si="47"/>
        <v>0.22649163618315926</v>
      </c>
      <c r="L203">
        <f t="shared" si="48"/>
        <v>-5.9437196676645669</v>
      </c>
      <c r="M203">
        <f t="shared" si="49"/>
        <v>-32.208608992660153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38.437468667232366</v>
      </c>
      <c r="C204" s="9">
        <f t="shared" si="42"/>
        <v>1.1100000000000008</v>
      </c>
      <c r="D204" s="9">
        <f t="shared" si="55"/>
        <v>47.569017150106163</v>
      </c>
      <c r="E204" s="9">
        <f t="shared" si="55"/>
        <v>22.074835585659802</v>
      </c>
      <c r="F204" s="9">
        <f t="shared" si="44"/>
        <v>24.750085407068756</v>
      </c>
      <c r="G204" s="10">
        <f t="shared" si="56"/>
        <v>8.6666666666666607</v>
      </c>
      <c r="H204" s="5">
        <f t="shared" si="56"/>
        <v>7.5</v>
      </c>
      <c r="I204">
        <f t="shared" si="46"/>
        <v>38.861837466334848</v>
      </c>
      <c r="J204">
        <f t="shared" si="47"/>
        <v>38.861823250632597</v>
      </c>
      <c r="K204">
        <f t="shared" si="47"/>
        <v>3.3239982227198345E-2</v>
      </c>
      <c r="L204">
        <f t="shared" si="48"/>
        <v>-5.9327275193555424</v>
      </c>
      <c r="M204">
        <f t="shared" si="49"/>
        <v>-32.179074485466892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38.670532817640812</v>
      </c>
      <c r="C205" s="9">
        <f t="shared" si="42"/>
        <v>1.1160000000000008</v>
      </c>
      <c r="D205" s="9">
        <f t="shared" si="55"/>
        <v>47.802081300514608</v>
      </c>
      <c r="E205" s="9">
        <f t="shared" si="55"/>
        <v>22.074455802212427</v>
      </c>
      <c r="F205" s="9">
        <f t="shared" si="44"/>
        <v>24.789544323335452</v>
      </c>
      <c r="G205" s="10">
        <f t="shared" si="56"/>
        <v>8.6666666666666607</v>
      </c>
      <c r="H205" s="5">
        <f t="shared" si="56"/>
        <v>7.5</v>
      </c>
      <c r="I205">
        <f t="shared" si="46"/>
        <v>38.826555876380574</v>
      </c>
      <c r="J205">
        <f t="shared" si="47"/>
        <v>38.826226885516462</v>
      </c>
      <c r="K205">
        <f t="shared" si="47"/>
        <v>-0.159834464685603</v>
      </c>
      <c r="L205">
        <f t="shared" si="48"/>
        <v>-5.9219120774865717</v>
      </c>
      <c r="M205">
        <f t="shared" si="49"/>
        <v>-32.149621487773942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38.903383584536513</v>
      </c>
      <c r="C206" s="9">
        <f t="shared" si="42"/>
        <v>1.1220000000000008</v>
      </c>
      <c r="D206" s="9">
        <f t="shared" si="55"/>
        <v>48.03493206741031</v>
      </c>
      <c r="E206" s="9">
        <f t="shared" si="55"/>
        <v>22.072918102237534</v>
      </c>
      <c r="F206" s="9">
        <f t="shared" si="44"/>
        <v>24.828206825468477</v>
      </c>
      <c r="G206" s="10">
        <f t="shared" si="56"/>
        <v>8.6666666666666607</v>
      </c>
      <c r="H206" s="5">
        <f t="shared" si="56"/>
        <v>7.5</v>
      </c>
      <c r="I206">
        <f t="shared" si="46"/>
        <v>38.792299115011843</v>
      </c>
      <c r="J206">
        <f t="shared" si="47"/>
        <v>38.790695413051544</v>
      </c>
      <c r="K206">
        <f t="shared" si="47"/>
        <v>-0.35273219361224667</v>
      </c>
      <c r="L206">
        <f t="shared" si="48"/>
        <v>-5.9112725575022509</v>
      </c>
      <c r="M206">
        <f t="shared" si="49"/>
        <v>-32.120247518533887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39.136021354108784</v>
      </c>
      <c r="C207" s="9">
        <f t="shared" si="42"/>
        <v>1.1280000000000008</v>
      </c>
      <c r="D207" s="9">
        <f t="shared" si="55"/>
        <v>48.267569836982581</v>
      </c>
      <c r="E207" s="9">
        <f t="shared" si="55"/>
        <v>22.070223544620525</v>
      </c>
      <c r="F207" s="9">
        <f t="shared" si="44"/>
        <v>24.866075064916544</v>
      </c>
      <c r="G207" s="10">
        <f t="shared" si="56"/>
        <v>8.6666666666666607</v>
      </c>
      <c r="H207" s="5">
        <f t="shared" si="56"/>
        <v>7.5</v>
      </c>
      <c r="I207">
        <f t="shared" si="46"/>
        <v>38.75906603386553</v>
      </c>
      <c r="J207">
        <f t="shared" si="47"/>
        <v>38.75522777770653</v>
      </c>
      <c r="K207">
        <f t="shared" si="47"/>
        <v>-0.54545367872344996</v>
      </c>
      <c r="L207">
        <f t="shared" si="48"/>
        <v>-5.9008081685256695</v>
      </c>
      <c r="M207">
        <f t="shared" si="49"/>
        <v>-32.090950106926861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39.36844650622799</v>
      </c>
      <c r="C208" s="9">
        <f t="shared" si="42"/>
        <v>1.1340000000000008</v>
      </c>
      <c r="D208" s="9">
        <f t="shared" si="55"/>
        <v>48.499994989101786</v>
      </c>
      <c r="E208" s="9">
        <f t="shared" si="55"/>
        <v>22.06637318544626</v>
      </c>
      <c r="F208" s="9">
        <f t="shared" si="44"/>
        <v>24.903151185183827</v>
      </c>
      <c r="G208" s="10">
        <f t="shared" si="56"/>
        <v>8.6666666666666607</v>
      </c>
      <c r="H208" s="5">
        <f t="shared" si="56"/>
        <v>7.5</v>
      </c>
      <c r="I208">
        <f t="shared" si="46"/>
        <v>38.726855419895216</v>
      </c>
      <c r="J208">
        <f t="shared" si="47"/>
        <v>38.719822928695379</v>
      </c>
      <c r="K208">
        <f t="shared" si="47"/>
        <v>-0.73799937936501114</v>
      </c>
      <c r="L208">
        <f t="shared" si="48"/>
        <v>-5.8905181133037612</v>
      </c>
      <c r="M208">
        <f t="shared" si="49"/>
        <v>-32.061726792558886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39.600659414474123</v>
      </c>
      <c r="C209" s="9">
        <f t="shared" si="42"/>
        <v>1.1400000000000008</v>
      </c>
      <c r="D209" s="9">
        <f t="shared" si="55"/>
        <v>48.732207897347919</v>
      </c>
      <c r="E209" s="9">
        <f t="shared" si="55"/>
        <v>22.061368078087803</v>
      </c>
      <c r="F209" s="9">
        <f t="shared" si="44"/>
        <v>24.939437321948724</v>
      </c>
      <c r="G209" s="10">
        <f t="shared" si="56"/>
        <v>8.6666666666666607</v>
      </c>
      <c r="H209" s="5">
        <f t="shared" si="56"/>
        <v>7.5</v>
      </c>
      <c r="I209">
        <f t="shared" si="46"/>
        <v>38.695665995024846</v>
      </c>
      <c r="J209">
        <f t="shared" si="47"/>
        <v>38.684479820015554</v>
      </c>
      <c r="K209">
        <f t="shared" si="47"/>
        <v>-0.93036974012036444</v>
      </c>
      <c r="L209">
        <f t="shared" si="48"/>
        <v>-5.8804015881572083</v>
      </c>
      <c r="M209">
        <f t="shared" si="49"/>
        <v>-32.032575125661985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39.832660446165626</v>
      </c>
      <c r="C210" s="9">
        <f t="shared" si="42"/>
        <v>1.1460000000000008</v>
      </c>
      <c r="D210" s="9">
        <f t="shared" si="55"/>
        <v>48.964208929039422</v>
      </c>
      <c r="E210" s="9">
        <f t="shared" si="55"/>
        <v>22.055209273294818</v>
      </c>
      <c r="F210" s="9">
        <f t="shared" si="44"/>
        <v>24.974935603181823</v>
      </c>
      <c r="G210" s="10">
        <f t="shared" si="56"/>
        <v>8.6666666666666607</v>
      </c>
      <c r="H210" s="5">
        <f t="shared" si="56"/>
        <v>7.5</v>
      </c>
      <c r="I210">
        <f t="shared" si="46"/>
        <v>38.665496415829544</v>
      </c>
      <c r="J210">
        <f t="shared" si="47"/>
        <v>38.649197410486607</v>
      </c>
      <c r="K210">
        <f t="shared" si="47"/>
        <v>-1.1225651908743364</v>
      </c>
      <c r="L210">
        <f t="shared" si="48"/>
        <v>-5.8704577829349223</v>
      </c>
      <c r="M210">
        <f t="shared" si="49"/>
        <v>-32.003492667295802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40.064449962388451</v>
      </c>
      <c r="C211" s="9">
        <f t="shared" si="42"/>
        <v>1.1520000000000008</v>
      </c>
      <c r="D211" s="9">
        <f t="shared" si="55"/>
        <v>49.195998445262248</v>
      </c>
      <c r="E211" s="9">
        <f t="shared" si="55"/>
        <v>22.047897819281559</v>
      </c>
      <c r="F211" s="9">
        <f t="shared" si="44"/>
        <v>25.009648149263011</v>
      </c>
      <c r="G211" s="10">
        <f t="shared" si="56"/>
        <v>8.6666666666666607</v>
      </c>
      <c r="H211" s="5">
        <f t="shared" si="56"/>
        <v>7.5</v>
      </c>
      <c r="I211">
        <f t="shared" si="46"/>
        <v>38.636345273243727</v>
      </c>
      <c r="J211">
        <f t="shared" si="47"/>
        <v>38.613974663789001</v>
      </c>
      <c r="K211">
        <f t="shared" si="47"/>
        <v>-1.3145861468781113</v>
      </c>
      <c r="L211">
        <f t="shared" si="48"/>
        <v>-5.8606858809731008</v>
      </c>
      <c r="M211">
        <f t="shared" si="49"/>
        <v>-31.97447698955072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40.296028318025328</v>
      </c>
      <c r="C212" s="9">
        <f t="shared" si="42"/>
        <v>1.1580000000000008</v>
      </c>
      <c r="D212" s="9">
        <f t="shared" si="55"/>
        <v>49.427576800899125</v>
      </c>
      <c r="E212" s="9">
        <f t="shared" si="55"/>
        <v>22.03943476181448</v>
      </c>
      <c r="F212" s="9">
        <f t="shared" si="44"/>
        <v>25.043577073097744</v>
      </c>
      <c r="G212" s="10">
        <f t="shared" si="56"/>
        <v>8.6666666666666607</v>
      </c>
      <c r="H212" s="5">
        <f t="shared" si="56"/>
        <v>7.5</v>
      </c>
      <c r="I212">
        <f t="shared" si="46"/>
        <v>38.608211092296777</v>
      </c>
      <c r="J212">
        <f t="shared" si="47"/>
        <v>38.578810548503164</v>
      </c>
      <c r="K212">
        <f t="shared" si="47"/>
        <v>-1.5064330088154156</v>
      </c>
      <c r="L212">
        <f t="shared" si="48"/>
        <v>-5.8510850590588817</v>
      </c>
      <c r="M212">
        <f t="shared" si="49"/>
        <v>-31.945525675752204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40.527395861785287</v>
      </c>
      <c r="C213" s="9">
        <f t="shared" ref="C213:C276" si="61">C212+_dt</f>
        <v>1.1640000000000008</v>
      </c>
      <c r="D213" s="9">
        <f t="shared" ref="D213:E228" si="62">D212+$C$7*(J212+J213)/2</f>
        <v>49.658944344659083</v>
      </c>
      <c r="E213" s="9">
        <f t="shared" si="62"/>
        <v>22.029821144299422</v>
      </c>
      <c r="F213" s="9">
        <f t="shared" ref="F213:F276" si="63">$O$1*D213^2+$O$2*D213+$O$3</f>
        <v>25.076724480232542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38.581092331876576</v>
      </c>
      <c r="J213">
        <f t="shared" ref="J213:K276" si="66">J212+L212*$C$7</f>
        <v>38.54370403814881</v>
      </c>
      <c r="K213">
        <f t="shared" si="66"/>
        <v>-1.6981061628699288</v>
      </c>
      <c r="L213">
        <f t="shared" ref="L213:L276" si="67">-$C$15*I213*J213</f>
        <v>-5.8416544873986318</v>
      </c>
      <c r="M213">
        <f t="shared" ref="M213:M276" si="68">-$C$6-$C$15*I213*K213</f>
        <v>-31.916636320666267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40.758552936233407</v>
      </c>
      <c r="C214" s="9">
        <f t="shared" si="61"/>
        <v>1.1700000000000008</v>
      </c>
      <c r="D214" s="9">
        <f t="shared" si="62"/>
        <v>49.890101419107204</v>
      </c>
      <c r="E214" s="9">
        <f t="shared" si="62"/>
        <v>22.019058007868431</v>
      </c>
      <c r="F214" s="9">
        <f t="shared" si="63"/>
        <v>25.109092468969568</v>
      </c>
      <c r="G214" s="10">
        <f t="shared" si="64"/>
        <v>8.6666666666666607</v>
      </c>
      <c r="H214" s="5">
        <f t="shared" si="64"/>
        <v>7.5</v>
      </c>
      <c r="I214">
        <f t="shared" si="65"/>
        <v>38.554987384520999</v>
      </c>
      <c r="J214">
        <f t="shared" si="66"/>
        <v>38.508654111224416</v>
      </c>
      <c r="K214">
        <f t="shared" si="66"/>
        <v>-1.8896059807939265</v>
      </c>
      <c r="L214">
        <f t="shared" si="67"/>
        <v>-5.8323933295908343</v>
      </c>
      <c r="M214">
        <f t="shared" si="68"/>
        <v>-31.887806530705909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40.989499877820819</v>
      </c>
      <c r="C215" s="9">
        <f t="shared" si="61"/>
        <v>1.1760000000000008</v>
      </c>
      <c r="D215" s="9">
        <f t="shared" si="62"/>
        <v>50.121048360694616</v>
      </c>
      <c r="E215" s="9">
        <f t="shared" si="62"/>
        <v>22.007146391466115</v>
      </c>
      <c r="F215" s="9">
        <f t="shared" si="63"/>
        <v>25.140683130480451</v>
      </c>
      <c r="G215" s="10">
        <f t="shared" si="64"/>
        <v>8.6666666666666607</v>
      </c>
      <c r="H215" s="5">
        <f t="shared" si="64"/>
        <v>7.5</v>
      </c>
      <c r="I215">
        <f t="shared" si="65"/>
        <v>38.529894576237496</v>
      </c>
      <c r="J215">
        <f t="shared" si="66"/>
        <v>38.473659751246871</v>
      </c>
      <c r="K215">
        <f t="shared" si="66"/>
        <v>-2.080932819978162</v>
      </c>
      <c r="L215">
        <f t="shared" si="67"/>
        <v>-5.8233007426036147</v>
      </c>
      <c r="M215">
        <f t="shared" si="68"/>
        <v>-31.859033924138334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41.220237016914936</v>
      </c>
      <c r="C216" s="9">
        <f t="shared" si="61"/>
        <v>1.1820000000000008</v>
      </c>
      <c r="D216" s="9">
        <f t="shared" si="62"/>
        <v>50.351785499788733</v>
      </c>
      <c r="E216" s="9">
        <f t="shared" si="62"/>
        <v>21.99408733193561</v>
      </c>
      <c r="F216" s="9">
        <f t="shared" si="63"/>
        <v>25.171498548919221</v>
      </c>
      <c r="G216" s="10">
        <f t="shared" si="64"/>
        <v>8.6666666666666607</v>
      </c>
      <c r="H216" s="5">
        <f t="shared" si="64"/>
        <v>7.5</v>
      </c>
      <c r="I216">
        <f t="shared" si="65"/>
        <v>38.505812166351056</v>
      </c>
      <c r="J216">
        <f t="shared" si="66"/>
        <v>38.438719946791252</v>
      </c>
      <c r="K216">
        <f t="shared" si="66"/>
        <v>-2.272087023522992</v>
      </c>
      <c r="L216">
        <f t="shared" si="67"/>
        <v>-5.8143758767568858</v>
      </c>
      <c r="M216">
        <f t="shared" si="68"/>
        <v>-31.830316131292836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41.450764677829902</v>
      </c>
      <c r="C217" s="9">
        <f t="shared" si="61"/>
        <v>1.1880000000000008</v>
      </c>
      <c r="D217" s="9">
        <f t="shared" si="62"/>
        <v>50.582313160703698</v>
      </c>
      <c r="E217" s="9">
        <f t="shared" si="62"/>
        <v>21.979881864104108</v>
      </c>
      <c r="F217" s="9">
        <f t="shared" si="63"/>
        <v>25.201540801534417</v>
      </c>
      <c r="G217" s="10">
        <f t="shared" si="64"/>
        <v>8.6666666666666607</v>
      </c>
      <c r="H217" s="5">
        <f t="shared" si="64"/>
        <v>7.5</v>
      </c>
      <c r="I217">
        <f t="shared" si="65"/>
        <v>38.482738347380511</v>
      </c>
      <c r="J217">
        <f t="shared" si="66"/>
        <v>38.403833691530714</v>
      </c>
      <c r="K217">
        <f t="shared" si="66"/>
        <v>-2.4630689203107492</v>
      </c>
      <c r="L217">
        <f t="shared" si="67"/>
        <v>-5.8056178757091166</v>
      </c>
      <c r="M217">
        <f t="shared" si="68"/>
        <v>-31.801650794769138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41.681083178857321</v>
      </c>
      <c r="C218" s="9">
        <f t="shared" si="61"/>
        <v>1.1940000000000008</v>
      </c>
      <c r="D218" s="9">
        <f t="shared" si="62"/>
        <v>50.812631661731118</v>
      </c>
      <c r="E218" s="9">
        <f t="shared" si="62"/>
        <v>21.964531020867938</v>
      </c>
      <c r="F218" s="9">
        <f t="shared" si="63"/>
        <v>25.230811958780343</v>
      </c>
      <c r="G218" s="10">
        <f t="shared" si="64"/>
        <v>8.6666666666666607</v>
      </c>
      <c r="H218" s="5">
        <f t="shared" si="64"/>
        <v>7.5</v>
      </c>
      <c r="I218">
        <f t="shared" si="65"/>
        <v>38.460671244943342</v>
      </c>
      <c r="J218">
        <f t="shared" si="66"/>
        <v>38.368999984276456</v>
      </c>
      <c r="K218">
        <f t="shared" si="66"/>
        <v>-2.6538788250793641</v>
      </c>
      <c r="L218">
        <f t="shared" si="67"/>
        <v>-5.7970258764487133</v>
      </c>
      <c r="M218">
        <f t="shared" si="68"/>
        <v>-31.773035569646094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41.911192832297203</v>
      </c>
      <c r="C219" s="9">
        <f t="shared" si="61"/>
        <v>1.2000000000000008</v>
      </c>
      <c r="D219" s="9">
        <f t="shared" si="62"/>
        <v>51.042741315171</v>
      </c>
      <c r="E219" s="9">
        <f t="shared" si="62"/>
        <v>21.948035833277206</v>
      </c>
      <c r="F219" s="9">
        <f t="shared" si="63"/>
        <v>25.259314084427498</v>
      </c>
      <c r="G219" s="10">
        <f t="shared" si="64"/>
        <v>8.6666666666666607</v>
      </c>
      <c r="H219" s="5">
        <f t="shared" si="64"/>
        <v>7.5</v>
      </c>
      <c r="I219">
        <f t="shared" si="65"/>
        <v>38.439608917689121</v>
      </c>
      <c r="J219">
        <f t="shared" si="66"/>
        <v>38.334217829017767</v>
      </c>
      <c r="K219">
        <f t="shared" si="66"/>
        <v>-2.8445170384972407</v>
      </c>
      <c r="L219">
        <f t="shared" si="67"/>
        <v>-5.7885990092900235</v>
      </c>
      <c r="M219">
        <f t="shared" si="68"/>
        <v>-31.744468123690535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42.141093944489143</v>
      </c>
      <c r="C220" s="9">
        <f t="shared" si="61"/>
        <v>1.2060000000000008</v>
      </c>
      <c r="D220" s="9">
        <f t="shared" si="62"/>
        <v>51.272642427362939</v>
      </c>
      <c r="E220" s="9">
        <f t="shared" si="62"/>
        <v>21.930397330619996</v>
      </c>
      <c r="F220" s="9">
        <f t="shared" si="63"/>
        <v>25.287049235672136</v>
      </c>
      <c r="G220" s="10">
        <f t="shared" si="64"/>
        <v>8.6666666666666607</v>
      </c>
      <c r="H220" s="5">
        <f t="shared" si="64"/>
        <v>7.5</v>
      </c>
      <c r="I220">
        <f t="shared" si="65"/>
        <v>38.419549357261459</v>
      </c>
      <c r="J220">
        <f t="shared" si="66"/>
        <v>38.299486234962025</v>
      </c>
      <c r="K220">
        <f t="shared" si="66"/>
        <v>-3.034983847239384</v>
      </c>
      <c r="L220">
        <f t="shared" si="67"/>
        <v>-5.7803363978739011</v>
      </c>
      <c r="M220">
        <f t="shared" si="68"/>
        <v>-31.715946137566132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42.370786815843751</v>
      </c>
      <c r="C221" s="9">
        <f t="shared" si="61"/>
        <v>1.2120000000000009</v>
      </c>
      <c r="D221" s="9">
        <f t="shared" si="62"/>
        <v>51.502335298717547</v>
      </c>
      <c r="E221" s="9">
        <f t="shared" si="62"/>
        <v>21.911616540506085</v>
      </c>
      <c r="F221" s="9">
        <f t="shared" si="63"/>
        <v>25.314019463244993</v>
      </c>
      <c r="G221" s="10">
        <f t="shared" si="64"/>
        <v>8.6666666666666607</v>
      </c>
      <c r="H221" s="5">
        <f t="shared" si="64"/>
        <v>7.5</v>
      </c>
      <c r="I221">
        <f t="shared" si="65"/>
        <v>38.400490488288696</v>
      </c>
      <c r="J221">
        <f t="shared" si="66"/>
        <v>38.264804216574781</v>
      </c>
      <c r="K221">
        <f t="shared" si="66"/>
        <v>-3.2252795240647809</v>
      </c>
      <c r="L221">
        <f t="shared" si="67"/>
        <v>-5.7722371591728736</v>
      </c>
      <c r="M221">
        <f t="shared" si="68"/>
        <v>-31.687467305042109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42.600271740874334</v>
      </c>
      <c r="C222" s="9">
        <f t="shared" si="61"/>
        <v>1.2180000000000009</v>
      </c>
      <c r="D222" s="9">
        <f t="shared" si="62"/>
        <v>51.73182022374813</v>
      </c>
      <c r="E222" s="9">
        <f t="shared" si="62"/>
        <v>21.891694488950204</v>
      </c>
      <c r="F222" s="9">
        <f t="shared" si="63"/>
        <v>25.340226811519159</v>
      </c>
      <c r="G222" s="10">
        <f t="shared" si="64"/>
        <v>8.6666666666666607</v>
      </c>
      <c r="H222" s="5">
        <f t="shared" si="64"/>
        <v>7.5</v>
      </c>
      <c r="I222">
        <f t="shared" si="65"/>
        <v>38.382430168403097</v>
      </c>
      <c r="J222">
        <f t="shared" si="66"/>
        <v>38.230170793619742</v>
      </c>
      <c r="K222">
        <f t="shared" si="66"/>
        <v>-3.4154043278950335</v>
      </c>
      <c r="L222">
        <f t="shared" si="67"/>
        <v>-5.7643004035008456</v>
      </c>
      <c r="M222">
        <f t="shared" si="68"/>
        <v>-31.659029333201683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42.829549008228788</v>
      </c>
      <c r="C223" s="9">
        <f t="shared" si="61"/>
        <v>1.2240000000000009</v>
      </c>
      <c r="D223" s="9">
        <f t="shared" si="62"/>
        <v>51.961097491102585</v>
      </c>
      <c r="E223" s="9">
        <f t="shared" si="62"/>
        <v>21.870632200454835</v>
      </c>
      <c r="F223" s="9">
        <f t="shared" si="63"/>
        <v>25.365673318617048</v>
      </c>
      <c r="G223" s="10">
        <f t="shared" si="64"/>
        <v>8.6666666666666607</v>
      </c>
      <c r="H223" s="5">
        <f t="shared" si="64"/>
        <v>7.5</v>
      </c>
      <c r="I223">
        <f t="shared" si="65"/>
        <v>38.365366188288739</v>
      </c>
      <c r="J223">
        <f t="shared" si="66"/>
        <v>38.195584991198736</v>
      </c>
      <c r="K223">
        <f t="shared" si="66"/>
        <v>-3.6053585038942435</v>
      </c>
      <c r="L223">
        <f t="shared" si="67"/>
        <v>-5.7565252345273272</v>
      </c>
      <c r="M223">
        <f t="shared" si="68"/>
        <v>-31.630629942649989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43.058618900721761</v>
      </c>
      <c r="C224" s="9">
        <f t="shared" si="61"/>
        <v>1.2300000000000009</v>
      </c>
      <c r="D224" s="9">
        <f t="shared" si="62"/>
        <v>52.190167383595558</v>
      </c>
      <c r="E224" s="9">
        <f t="shared" si="62"/>
        <v>21.848430698092503</v>
      </c>
      <c r="F224" s="9">
        <f t="shared" si="63"/>
        <v>25.390361016516604</v>
      </c>
      <c r="G224" s="10">
        <f t="shared" si="64"/>
        <v>8.6666666666666607</v>
      </c>
      <c r="H224" s="5">
        <f t="shared" si="64"/>
        <v>7.5</v>
      </c>
      <c r="I224">
        <f t="shared" si="65"/>
        <v>38.349296271757886</v>
      </c>
      <c r="J224">
        <f t="shared" si="66"/>
        <v>38.161045839791569</v>
      </c>
      <c r="K224">
        <f t="shared" si="66"/>
        <v>-3.7951422835501436</v>
      </c>
      <c r="L224">
        <f t="shared" si="67"/>
        <v>-5.7489107492961731</v>
      </c>
      <c r="M224">
        <f t="shared" si="68"/>
        <v>-31.602266867721436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43.287481695367021</v>
      </c>
      <c r="C225" s="9">
        <f t="shared" si="61"/>
        <v>1.2360000000000009</v>
      </c>
      <c r="D225" s="9">
        <f t="shared" si="62"/>
        <v>52.419030178240817</v>
      </c>
      <c r="E225" s="9">
        <f t="shared" si="62"/>
        <v>21.825091003587584</v>
      </c>
      <c r="F225" s="9">
        <f t="shared" si="63"/>
        <v>25.414291931156541</v>
      </c>
      <c r="G225" s="10">
        <f t="shared" si="64"/>
        <v>8.6666666666666607</v>
      </c>
      <c r="H225" s="5">
        <f t="shared" si="64"/>
        <v>7.5</v>
      </c>
      <c r="I225">
        <f t="shared" si="65"/>
        <v>38.334218075855865</v>
      </c>
      <c r="J225">
        <f t="shared" si="66"/>
        <v>38.126552375295795</v>
      </c>
      <c r="K225">
        <f t="shared" si="66"/>
        <v>-3.9847558847564724</v>
      </c>
      <c r="L225">
        <f t="shared" si="67"/>
        <v>-5.7414560382487787</v>
      </c>
      <c r="M225">
        <f t="shared" si="68"/>
        <v>-31.573937856686289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43.516137663410106</v>
      </c>
      <c r="C226" s="9">
        <f t="shared" si="61"/>
        <v>1.2420000000000009</v>
      </c>
      <c r="D226" s="9">
        <f t="shared" si="62"/>
        <v>52.647686146283903</v>
      </c>
      <c r="E226" s="9">
        <f t="shared" si="62"/>
        <v>21.800614137397623</v>
      </c>
      <c r="F226" s="9">
        <f t="shared" si="63"/>
        <v>25.437468082540796</v>
      </c>
      <c r="G226" s="10">
        <f t="shared" si="64"/>
        <v>8.6666666666666607</v>
      </c>
      <c r="H226" s="5">
        <f t="shared" si="64"/>
        <v>7.5</v>
      </c>
      <c r="I226">
        <f t="shared" si="65"/>
        <v>38.320129190994201</v>
      </c>
      <c r="J226">
        <f t="shared" si="66"/>
        <v>38.092103639066302</v>
      </c>
      <c r="K226">
        <f t="shared" si="66"/>
        <v>-4.1741995118965898</v>
      </c>
      <c r="L226">
        <f t="shared" si="67"/>
        <v>-5.734160185251703</v>
      </c>
      <c r="M226">
        <f t="shared" si="68"/>
        <v>-31.545640671956303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43.74458707036117</v>
      </c>
      <c r="C227" s="9">
        <f t="shared" si="61"/>
        <v>1.2480000000000009</v>
      </c>
      <c r="D227" s="9">
        <f t="shared" si="62"/>
        <v>52.876135553234967</v>
      </c>
      <c r="E227" s="9">
        <f t="shared" si="62"/>
        <v>21.775001118794147</v>
      </c>
      <c r="F227" s="9">
        <f t="shared" si="63"/>
        <v>25.459891484842046</v>
      </c>
      <c r="G227" s="10">
        <f t="shared" si="64"/>
        <v>8.6666666666666607</v>
      </c>
      <c r="H227" s="5">
        <f t="shared" si="64"/>
        <v>7.5</v>
      </c>
      <c r="I227">
        <f t="shared" si="65"/>
        <v>38.307027141112087</v>
      </c>
      <c r="J227">
        <f t="shared" si="66"/>
        <v>38.057698677954789</v>
      </c>
      <c r="K227">
        <f t="shared" si="66"/>
        <v>-4.3634733559283276</v>
      </c>
      <c r="L227">
        <f t="shared" si="67"/>
        <v>-5.7270222676286915</v>
      </c>
      <c r="M227">
        <f t="shared" si="68"/>
        <v>-31.517373090289311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43.972830176028083</v>
      </c>
      <c r="C228" s="9">
        <f t="shared" si="61"/>
        <v>1.2540000000000009</v>
      </c>
      <c r="D228" s="9">
        <f t="shared" si="62"/>
        <v>53.104378658901879</v>
      </c>
      <c r="E228" s="9">
        <f t="shared" si="62"/>
        <v>21.748252965942953</v>
      </c>
      <c r="F228" s="9">
        <f t="shared" si="63"/>
        <v>25.481564146504478</v>
      </c>
      <c r="G228" s="10">
        <f t="shared" si="64"/>
        <v>8.6666666666666607</v>
      </c>
      <c r="H228" s="5">
        <f t="shared" si="64"/>
        <v>7.5</v>
      </c>
      <c r="I228">
        <f t="shared" si="65"/>
        <v>38.294909383865864</v>
      </c>
      <c r="J228">
        <f t="shared" si="66"/>
        <v>38.023336544349014</v>
      </c>
      <c r="K228">
        <f t="shared" si="66"/>
        <v>-4.5525775944700637</v>
      </c>
      <c r="L228">
        <f t="shared" si="67"/>
        <v>-5.7200413561970418</v>
      </c>
      <c r="M228">
        <f t="shared" si="68"/>
        <v>-31.489132902992569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44.200867234549769</v>
      </c>
      <c r="C229" s="9">
        <f t="shared" si="61"/>
        <v>1.2600000000000009</v>
      </c>
      <c r="D229" s="9">
        <f t="shared" ref="D229:E244" si="70">D228+$C$7*(J228+J229)/2</f>
        <v>53.332415717423565</v>
      </c>
      <c r="E229" s="9">
        <f t="shared" si="70"/>
        <v>21.720370695983878</v>
      </c>
      <c r="F229" s="9">
        <f t="shared" si="63"/>
        <v>25.502488070345493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38.283773310846406</v>
      </c>
      <c r="J229">
        <f t="shared" si="66"/>
        <v>37.98901629621183</v>
      </c>
      <c r="K229">
        <f t="shared" si="66"/>
        <v>-4.7415123918880191</v>
      </c>
      <c r="L229">
        <f t="shared" si="67"/>
        <v>-5.7132165153082708</v>
      </c>
      <c r="M229">
        <f t="shared" si="68"/>
        <v>-31.460917916124753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44.428698494429767</v>
      </c>
      <c r="C230" s="9">
        <f t="shared" si="61"/>
        <v>1.2660000000000009</v>
      </c>
      <c r="D230" s="9">
        <f t="shared" si="70"/>
        <v>53.560246977303564</v>
      </c>
      <c r="E230" s="9">
        <f t="shared" si="70"/>
        <v>21.691355325110059</v>
      </c>
      <c r="F230" s="9">
        <f t="shared" si="63"/>
        <v>25.522665253656719</v>
      </c>
      <c r="G230" s="10">
        <f t="shared" si="71"/>
        <v>8.6666666666666607</v>
      </c>
      <c r="H230" s="5">
        <f t="shared" si="71"/>
        <v>7.5</v>
      </c>
      <c r="I230">
        <f t="shared" si="65"/>
        <v>38.273616247824165</v>
      </c>
      <c r="J230">
        <f t="shared" si="66"/>
        <v>37.95473699711998</v>
      </c>
      <c r="K230">
        <f t="shared" si="66"/>
        <v>-4.9302778993847678</v>
      </c>
      <c r="L230">
        <f t="shared" si="67"/>
        <v>-5.7065468028930306</v>
      </c>
      <c r="M230">
        <f t="shared" si="68"/>
        <v>-31.432725950696398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44.656324198570033</v>
      </c>
      <c r="C231" s="9">
        <f t="shared" si="61"/>
        <v>1.2720000000000009</v>
      </c>
      <c r="D231" s="9">
        <f t="shared" si="70"/>
        <v>53.787872681443829</v>
      </c>
      <c r="E231" s="9">
        <f t="shared" si="70"/>
        <v>21.661207868646638</v>
      </c>
      <c r="F231" s="9">
        <f t="shared" si="63"/>
        <v>25.542097688304064</v>
      </c>
      <c r="G231" s="10">
        <f t="shared" si="71"/>
        <v>8.6666666666666607</v>
      </c>
      <c r="H231" s="5">
        <f t="shared" si="71"/>
        <v>7.5</v>
      </c>
      <c r="I231">
        <f t="shared" si="65"/>
        <v>38.26443545502174</v>
      </c>
      <c r="J231">
        <f t="shared" si="66"/>
        <v>37.92049771630262</v>
      </c>
      <c r="K231">
        <f t="shared" si="66"/>
        <v>-5.1188742550889463</v>
      </c>
      <c r="L231">
        <f t="shared" si="67"/>
        <v>-5.7000312705102312</v>
      </c>
      <c r="M231">
        <f t="shared" si="68"/>
        <v>-31.40455484286872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44.883744584304978</v>
      </c>
      <c r="C232" s="9">
        <f t="shared" si="61"/>
        <v>1.2780000000000009</v>
      </c>
      <c r="D232" s="9">
        <f t="shared" si="70"/>
        <v>54.015293067178774</v>
      </c>
      <c r="E232" s="9">
        <f t="shared" si="70"/>
        <v>21.629929341128932</v>
      </c>
      <c r="F232" s="9">
        <f t="shared" si="63"/>
        <v>25.560787360826872</v>
      </c>
      <c r="G232" s="10">
        <f t="shared" si="71"/>
        <v>8.6666666666666607</v>
      </c>
      <c r="H232" s="5">
        <f t="shared" si="71"/>
        <v>7.5</v>
      </c>
      <c r="I232">
        <f t="shared" si="65"/>
        <v>38.256228127413593</v>
      </c>
      <c r="J232">
        <f t="shared" si="66"/>
        <v>37.886297528679556</v>
      </c>
      <c r="K232">
        <f t="shared" si="66"/>
        <v>-5.3073015841461588</v>
      </c>
      <c r="L232">
        <f t="shared" si="67"/>
        <v>-5.6936689634002962</v>
      </c>
      <c r="M232">
        <f t="shared" si="68"/>
        <v>-31.376402444150592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45.110959883435712</v>
      </c>
      <c r="C233" s="9">
        <f t="shared" si="61"/>
        <v>1.2840000000000009</v>
      </c>
      <c r="D233" s="9">
        <f t="shared" si="70"/>
        <v>54.242508366309508</v>
      </c>
      <c r="E233" s="9">
        <f t="shared" si="70"/>
        <v>21.59752075638006</v>
      </c>
      <c r="F233" s="9">
        <f t="shared" si="63"/>
        <v>25.578736252536256</v>
      </c>
      <c r="G233" s="10">
        <f t="shared" si="71"/>
        <v>8.6666666666666607</v>
      </c>
      <c r="H233" s="5">
        <f t="shared" si="71"/>
        <v>7.5</v>
      </c>
      <c r="I233">
        <f t="shared" si="65"/>
        <v>38.248991395052784</v>
      </c>
      <c r="J233">
        <f t="shared" si="66"/>
        <v>37.852135514899153</v>
      </c>
      <c r="K233">
        <f t="shared" si="66"/>
        <v>-5.4955599988110624</v>
      </c>
      <c r="L233">
        <f t="shared" si="67"/>
        <v>-5.687458920542511</v>
      </c>
      <c r="M233">
        <f t="shared" si="68"/>
        <v>-31.348266621593599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45.337970322264539</v>
      </c>
      <c r="C234" s="9">
        <f t="shared" si="61"/>
        <v>1.2900000000000009</v>
      </c>
      <c r="D234" s="9">
        <f t="shared" si="70"/>
        <v>54.469518805138335</v>
      </c>
      <c r="E234" s="9">
        <f t="shared" si="70"/>
        <v>21.563983127588006</v>
      </c>
      <c r="F234" s="9">
        <f t="shared" si="63"/>
        <v>25.595946339612489</v>
      </c>
      <c r="G234" s="10">
        <f t="shared" si="71"/>
        <v>8.6666666666666607</v>
      </c>
      <c r="H234" s="5">
        <f t="shared" si="71"/>
        <v>7.5</v>
      </c>
      <c r="I234">
        <f t="shared" si="65"/>
        <v>38.242722323424282</v>
      </c>
      <c r="J234">
        <f t="shared" si="66"/>
        <v>37.818010761375895</v>
      </c>
      <c r="K234">
        <f t="shared" si="66"/>
        <v>-5.6836495985406241</v>
      </c>
      <c r="L234">
        <f t="shared" si="67"/>
        <v>-5.6814001747163871</v>
      </c>
      <c r="M234">
        <f t="shared" si="68"/>
        <v>-31.32014525798499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45.564776121629649</v>
      </c>
      <c r="C235" s="9">
        <f t="shared" si="61"/>
        <v>1.2960000000000009</v>
      </c>
      <c r="D235" s="9">
        <f t="shared" si="70"/>
        <v>54.696324604503445</v>
      </c>
      <c r="E235" s="9">
        <f t="shared" si="70"/>
        <v>21.529317467382118</v>
      </c>
      <c r="F235" s="9">
        <f t="shared" si="63"/>
        <v>25.612419593201512</v>
      </c>
      <c r="G235" s="10">
        <f t="shared" si="71"/>
        <v>8.6666666666666607</v>
      </c>
      <c r="H235" s="5">
        <f t="shared" si="71"/>
        <v>7.5</v>
      </c>
      <c r="I235">
        <f t="shared" si="65"/>
        <v>38.237417913824665</v>
      </c>
      <c r="J235">
        <f t="shared" si="66"/>
        <v>37.783922360327594</v>
      </c>
      <c r="K235">
        <f t="shared" si="66"/>
        <v>-5.8715704700885345</v>
      </c>
      <c r="L235">
        <f t="shared" si="67"/>
        <v>-5.6754917525669786</v>
      </c>
      <c r="M235">
        <f t="shared" si="68"/>
        <v>-31.292036252038436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45.791377496940065</v>
      </c>
      <c r="C236" s="9">
        <f t="shared" si="61"/>
        <v>1.3020000000000009</v>
      </c>
      <c r="D236" s="9">
        <f t="shared" si="70"/>
        <v>54.922925979813861</v>
      </c>
      <c r="E236" s="9">
        <f t="shared" si="70"/>
        <v>21.493524787909049</v>
      </c>
      <c r="F236" s="9">
        <f t="shared" si="63"/>
        <v>25.628157979510632</v>
      </c>
      <c r="G236" s="10">
        <f t="shared" si="71"/>
        <v>8.6666666666666607</v>
      </c>
      <c r="H236" s="5">
        <f t="shared" si="71"/>
        <v>7.5</v>
      </c>
      <c r="I236">
        <f t="shared" si="65"/>
        <v>38.233075103767781</v>
      </c>
      <c r="J236">
        <f t="shared" si="66"/>
        <v>37.749869409812192</v>
      </c>
      <c r="K236">
        <f t="shared" si="66"/>
        <v>-6.0593226876007655</v>
      </c>
      <c r="L236">
        <f t="shared" si="67"/>
        <v>-5.6697326746740941</v>
      </c>
      <c r="M236">
        <f t="shared" si="68"/>
        <v>-31.263937518582399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46.017774658210797</v>
      </c>
      <c r="C237" s="9">
        <f t="shared" si="61"/>
        <v>1.3080000000000009</v>
      </c>
      <c r="D237" s="9">
        <f t="shared" si="70"/>
        <v>55.149323141084594</v>
      </c>
      <c r="E237" s="9">
        <f t="shared" si="70"/>
        <v>21.456606100908111</v>
      </c>
      <c r="F237" s="9">
        <f t="shared" si="63"/>
        <v>25.643163459903192</v>
      </c>
      <c r="G237" s="10">
        <f t="shared" si="71"/>
        <v>8.6666666666666607</v>
      </c>
      <c r="H237" s="5">
        <f t="shared" si="71"/>
        <v>7.5</v>
      </c>
      <c r="I237">
        <f t="shared" si="65"/>
        <v>38.229690767416081</v>
      </c>
      <c r="J237">
        <f t="shared" si="66"/>
        <v>37.715851013764144</v>
      </c>
      <c r="K237">
        <f t="shared" si="66"/>
        <v>-6.2469063127122597</v>
      </c>
      <c r="L237">
        <f t="shared" si="67"/>
        <v>-5.6641219556253173</v>
      </c>
      <c r="M237">
        <f t="shared" si="68"/>
        <v>-31.235846988746058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46.243967810098184</v>
      </c>
      <c r="C238" s="9">
        <f t="shared" si="61"/>
        <v>1.3140000000000009</v>
      </c>
      <c r="D238" s="9">
        <f t="shared" si="70"/>
        <v>55.37551629297198</v>
      </c>
      <c r="E238" s="9">
        <f t="shared" si="70"/>
        <v>21.418562417786038</v>
      </c>
      <c r="F238" s="9">
        <f t="shared" si="63"/>
        <v>25.657437990992477</v>
      </c>
      <c r="G238" s="10">
        <f t="shared" si="71"/>
        <v>8.6666666666666607</v>
      </c>
      <c r="H238" s="5">
        <f t="shared" si="71"/>
        <v>7.5</v>
      </c>
      <c r="I238">
        <f t="shared" si="65"/>
        <v>38.227261716037177</v>
      </c>
      <c r="J238">
        <f t="shared" si="66"/>
        <v>37.681866282030391</v>
      </c>
      <c r="K238">
        <f t="shared" si="66"/>
        <v>-6.4343213946447362</v>
      </c>
      <c r="L238">
        <f t="shared" si="67"/>
        <v>-5.6586586040927731</v>
      </c>
      <c r="M238">
        <f t="shared" si="68"/>
        <v>-31.207762610142598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46.469957151935489</v>
      </c>
      <c r="C239" s="9">
        <f t="shared" si="61"/>
        <v>1.320000000000001</v>
      </c>
      <c r="D239" s="9">
        <f t="shared" si="70"/>
        <v>55.601505634809286</v>
      </c>
      <c r="E239" s="9">
        <f t="shared" si="70"/>
        <v>21.379394749691187</v>
      </c>
      <c r="F239" s="9">
        <f t="shared" si="63"/>
        <v>25.67098352473462</v>
      </c>
      <c r="G239" s="10">
        <f t="shared" si="71"/>
        <v>8.6666666666666607</v>
      </c>
      <c r="H239" s="5">
        <f t="shared" si="71"/>
        <v>7.5</v>
      </c>
      <c r="I239">
        <f t="shared" si="65"/>
        <v>38.225784698485306</v>
      </c>
      <c r="J239">
        <f t="shared" si="66"/>
        <v>37.647914330405833</v>
      </c>
      <c r="K239">
        <f t="shared" si="66"/>
        <v>-6.6215679703055921</v>
      </c>
      <c r="L239">
        <f t="shared" si="67"/>
        <v>-5.6533416229135582</v>
      </c>
      <c r="M239">
        <f t="shared" si="68"/>
        <v>-31.179682347049784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46.695742877768708</v>
      </c>
      <c r="C240" s="9">
        <f t="shared" si="61"/>
        <v>1.326000000000001</v>
      </c>
      <c r="D240" s="9">
        <f t="shared" si="70"/>
        <v>55.827291360642505</v>
      </c>
      <c r="E240" s="9">
        <f t="shared" si="70"/>
        <v>21.339104107587108</v>
      </c>
      <c r="F240" s="9">
        <f t="shared" si="63"/>
        <v>25.683802008520704</v>
      </c>
      <c r="G240" s="10">
        <f t="shared" si="71"/>
        <v>8.6666666666666607</v>
      </c>
      <c r="H240" s="5">
        <f t="shared" si="71"/>
        <v>7.5</v>
      </c>
      <c r="I240">
        <f t="shared" si="65"/>
        <v>38.225256401707185</v>
      </c>
      <c r="J240">
        <f t="shared" si="66"/>
        <v>37.613994280668351</v>
      </c>
      <c r="K240">
        <f t="shared" si="66"/>
        <v>-6.808646064387891</v>
      </c>
      <c r="L240">
        <f t="shared" si="67"/>
        <v>-5.6481700091737599</v>
      </c>
      <c r="M240">
        <f t="shared" si="68"/>
        <v>-31.151604180587668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46.921325176392557</v>
      </c>
      <c r="C241" s="9">
        <f t="shared" si="61"/>
        <v>1.332000000000001</v>
      </c>
      <c r="D241" s="9">
        <f t="shared" si="70"/>
        <v>56.052873659266353</v>
      </c>
      <c r="E241" s="9">
        <f t="shared" si="70"/>
        <v>21.297691502325531</v>
      </c>
      <c r="F241" s="9">
        <f t="shared" si="63"/>
        <v>25.69589538526785</v>
      </c>
      <c r="G241" s="10">
        <f t="shared" si="71"/>
        <v>8.6666666666666607</v>
      </c>
      <c r="H241" s="5">
        <f t="shared" si="71"/>
        <v>7.5</v>
      </c>
      <c r="I241">
        <f t="shared" si="65"/>
        <v>38.225673451271881</v>
      </c>
      <c r="J241">
        <f t="shared" si="66"/>
        <v>37.580105260613308</v>
      </c>
      <c r="K241">
        <f t="shared" si="66"/>
        <v>-6.9955556894714173</v>
      </c>
      <c r="L241">
        <f t="shared" si="67"/>
        <v>-5.6431427542959716</v>
      </c>
      <c r="M241">
        <f t="shared" si="68"/>
        <v>-31.123526108893333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47.146704231386657</v>
      </c>
      <c r="C242" s="9">
        <f t="shared" si="61"/>
        <v>1.338000000000001</v>
      </c>
      <c r="D242" s="9">
        <f t="shared" si="70"/>
        <v>56.278252714260454</v>
      </c>
      <c r="E242" s="9">
        <f t="shared" si="70"/>
        <v>21.255157944718743</v>
      </c>
      <c r="F242" s="9">
        <f t="shared" si="63"/>
        <v>25.707265593509522</v>
      </c>
      <c r="G242" s="10">
        <f t="shared" si="71"/>
        <v>8.6666666666666607</v>
      </c>
      <c r="H242" s="5">
        <f t="shared" si="71"/>
        <v>7.5</v>
      </c>
      <c r="I242">
        <f t="shared" si="65"/>
        <v>38.227032411924284</v>
      </c>
      <c r="J242">
        <f t="shared" si="66"/>
        <v>37.546246404087533</v>
      </c>
      <c r="K242">
        <f t="shared" si="66"/>
        <v>-7.1822968461247774</v>
      </c>
      <c r="L242">
        <f t="shared" si="67"/>
        <v>-5.6382588441302417</v>
      </c>
      <c r="M242">
        <f t="shared" si="68"/>
        <v>-31.095446147292552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47.37188022115199</v>
      </c>
      <c r="C243" s="9">
        <f t="shared" si="61"/>
        <v>1.344000000000001</v>
      </c>
      <c r="D243" s="9">
        <f t="shared" si="70"/>
        <v>56.503428704025787</v>
      </c>
      <c r="E243" s="9">
        <f t="shared" si="70"/>
        <v>21.211504445611343</v>
      </c>
      <c r="F243" s="9">
        <f t="shared" si="63"/>
        <v>25.717914567484833</v>
      </c>
      <c r="G243" s="10">
        <f t="shared" si="71"/>
        <v>8.6666666666666607</v>
      </c>
      <c r="H243" s="5">
        <f t="shared" si="71"/>
        <v>7.5</v>
      </c>
      <c r="I243">
        <f t="shared" si="65"/>
        <v>38.229329788161593</v>
      </c>
      <c r="J243">
        <f t="shared" si="66"/>
        <v>37.512416851022749</v>
      </c>
      <c r="K243">
        <f t="shared" si="66"/>
        <v>-7.3688695230085326</v>
      </c>
      <c r="L243">
        <f t="shared" si="67"/>
        <v>-5.6335172590483475</v>
      </c>
      <c r="M243">
        <f t="shared" si="68"/>
        <v>-31.067362328468256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47.596853318947467</v>
      </c>
      <c r="C244" s="9">
        <f t="shared" si="61"/>
        <v>1.350000000000001</v>
      </c>
      <c r="D244" s="9">
        <f t="shared" si="70"/>
        <v>56.728401801821263</v>
      </c>
      <c r="E244" s="9">
        <f t="shared" si="70"/>
        <v>21.166732015951379</v>
      </c>
      <c r="F244" s="9">
        <f t="shared" si="63"/>
        <v>25.727844237226986</v>
      </c>
      <c r="G244" s="10">
        <f t="shared" si="71"/>
        <v>8.6666666666666607</v>
      </c>
      <c r="H244" s="5">
        <f t="shared" si="71"/>
        <v>7.5</v>
      </c>
      <c r="I244">
        <f t="shared" si="65"/>
        <v>38.232562024832426</v>
      </c>
      <c r="J244">
        <f t="shared" si="66"/>
        <v>37.47861574746846</v>
      </c>
      <c r="K244">
        <f t="shared" si="66"/>
        <v>-7.5552736969793424</v>
      </c>
      <c r="L244">
        <f t="shared" si="67"/>
        <v>-5.6289169740413234</v>
      </c>
      <c r="M244">
        <f t="shared" si="68"/>
        <v>-31.039272702625695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47.821623692926742</v>
      </c>
      <c r="C245" s="9">
        <f t="shared" si="61"/>
        <v>1.356000000000001</v>
      </c>
      <c r="D245" s="9">
        <f t="shared" ref="D245:E260" si="72">D244+$C$7*(J244+J245)/2</f>
        <v>56.953172175800539</v>
      </c>
      <c r="E245" s="9">
        <f t="shared" si="72"/>
        <v>21.120841666860855</v>
      </c>
      <c r="F245" s="9">
        <f t="shared" si="63"/>
        <v>25.73705652865079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38.236725507757996</v>
      </c>
      <c r="J245">
        <f t="shared" si="66"/>
        <v>37.444842245624216</v>
      </c>
      <c r="K245">
        <f t="shared" si="66"/>
        <v>-7.7415093331950962</v>
      </c>
      <c r="L245">
        <f t="shared" si="67"/>
        <v>-5.6244569588201365</v>
      </c>
      <c r="M245">
        <f t="shared" si="68"/>
        <v>-31.011175337654187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48.046191506175226</v>
      </c>
      <c r="C246" s="9">
        <f t="shared" si="61"/>
        <v>1.362000000000001</v>
      </c>
      <c r="D246" s="9">
        <f t="shared" si="72"/>
        <v>57.177739989049023</v>
      </c>
      <c r="E246" s="9">
        <f t="shared" si="72"/>
        <v>21.073834409705608</v>
      </c>
      <c r="F246" s="9">
        <f t="shared" si="63"/>
        <v>25.745553363639296</v>
      </c>
      <c r="G246" s="10">
        <f t="shared" si="73"/>
        <v>8.6666666666666607</v>
      </c>
      <c r="H246" s="5">
        <f t="shared" si="73"/>
        <v>7.5</v>
      </c>
      <c r="I246">
        <f t="shared" si="65"/>
        <v>38.24181656437483</v>
      </c>
      <c r="J246">
        <f t="shared" si="66"/>
        <v>37.411095503871294</v>
      </c>
      <c r="K246">
        <f t="shared" si="66"/>
        <v>-7.9275763852210215</v>
      </c>
      <c r="L246">
        <f t="shared" si="67"/>
        <v>-5.6201361779194272</v>
      </c>
      <c r="M246">
        <f t="shared" si="68"/>
        <v>-30.983068319285387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48.270556916747253</v>
      </c>
      <c r="C247" s="9">
        <f t="shared" si="61"/>
        <v>1.368000000000001</v>
      </c>
      <c r="D247" s="9">
        <f t="shared" si="72"/>
        <v>57.40210539962105</v>
      </c>
      <c r="E247" s="9">
        <f t="shared" si="72"/>
        <v>21.025711256164534</v>
      </c>
      <c r="F247" s="9">
        <f t="shared" si="63"/>
        <v>25.753336660129467</v>
      </c>
      <c r="G247" s="10">
        <f t="shared" si="73"/>
        <v>8.6666666666666607</v>
      </c>
      <c r="H247" s="5">
        <f t="shared" si="73"/>
        <v>7.5</v>
      </c>
      <c r="I247">
        <f t="shared" si="65"/>
        <v>38.247831464398587</v>
      </c>
      <c r="J247">
        <f t="shared" si="66"/>
        <v>37.377374686803776</v>
      </c>
      <c r="K247">
        <f t="shared" si="66"/>
        <v>-8.1134747951367334</v>
      </c>
      <c r="L247">
        <f t="shared" si="67"/>
        <v>-5.6159535908042377</v>
      </c>
      <c r="M247">
        <f t="shared" si="68"/>
        <v>-30.95494975124792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48.494720077703441</v>
      </c>
      <c r="C248" s="9">
        <f t="shared" si="61"/>
        <v>1.374000000000001</v>
      </c>
      <c r="D248" s="9">
        <f t="shared" si="72"/>
        <v>57.626268560577238</v>
      </c>
      <c r="E248" s="9">
        <f t="shared" si="72"/>
        <v>20.976473218298192</v>
      </c>
      <c r="F248" s="9">
        <f t="shared" si="63"/>
        <v>25.760408332196974</v>
      </c>
      <c r="G248" s="10">
        <f t="shared" si="73"/>
        <v>8.6666666666666607</v>
      </c>
      <c r="H248" s="5">
        <f t="shared" si="73"/>
        <v>7.5</v>
      </c>
      <c r="I248">
        <f t="shared" si="65"/>
        <v>38.25476642050829</v>
      </c>
      <c r="J248">
        <f t="shared" si="66"/>
        <v>37.343678965258952</v>
      </c>
      <c r="K248">
        <f t="shared" si="66"/>
        <v>-8.2992044936442202</v>
      </c>
      <c r="L248">
        <f t="shared" si="67"/>
        <v>-5.6119081519795957</v>
      </c>
      <c r="M248">
        <f t="shared" si="68"/>
        <v>-30.926817755418362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48.718681137148259</v>
      </c>
      <c r="C249" s="9">
        <f t="shared" si="61"/>
        <v>1.380000000000001</v>
      </c>
      <c r="D249" s="9">
        <f t="shared" si="72"/>
        <v>57.850229620022056</v>
      </c>
      <c r="E249" s="9">
        <f t="shared" si="72"/>
        <v>20.926121308616729</v>
      </c>
      <c r="F249" s="9">
        <f t="shared" si="63"/>
        <v>25.766770290140055</v>
      </c>
      <c r="G249" s="10">
        <f t="shared" si="73"/>
        <v>8.6666666666666607</v>
      </c>
      <c r="H249" s="5">
        <f t="shared" si="73"/>
        <v>7.5</v>
      </c>
      <c r="I249">
        <f t="shared" si="65"/>
        <v>38.262617589050436</v>
      </c>
      <c r="J249">
        <f t="shared" si="66"/>
        <v>37.310007516347078</v>
      </c>
      <c r="K249">
        <f t="shared" si="66"/>
        <v>-8.4847654001767303</v>
      </c>
      <c r="L249">
        <f t="shared" si="67"/>
        <v>-5.6079988111028793</v>
      </c>
      <c r="M249">
        <f t="shared" si="68"/>
        <v>-30.898670471968412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48.942440238267743</v>
      </c>
      <c r="C250" s="9">
        <f t="shared" si="61"/>
        <v>1.386000000000001</v>
      </c>
      <c r="D250" s="9">
        <f t="shared" si="72"/>
        <v>58.073988721141539</v>
      </c>
      <c r="E250" s="9">
        <f t="shared" si="72"/>
        <v>20.874656540147171</v>
      </c>
      <c r="F250" s="9">
        <f t="shared" si="63"/>
        <v>25.772424440562471</v>
      </c>
      <c r="G250" s="10">
        <f t="shared" si="73"/>
        <v>8.6666666666666607</v>
      </c>
      <c r="H250" s="5">
        <f t="shared" si="73"/>
        <v>7.5</v>
      </c>
      <c r="I250">
        <f t="shared" si="65"/>
        <v>38.271381070762558</v>
      </c>
      <c r="J250">
        <f t="shared" si="66"/>
        <v>37.276359523480458</v>
      </c>
      <c r="K250">
        <f t="shared" si="66"/>
        <v>-8.6701574230085416</v>
      </c>
      <c r="L250">
        <f t="shared" si="67"/>
        <v>-5.6042245130988686</v>
      </c>
      <c r="M250">
        <f t="shared" si="68"/>
        <v>-30.870506059508198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49.165997519367387</v>
      </c>
      <c r="C251" s="9">
        <f t="shared" si="61"/>
        <v>1.392000000000001</v>
      </c>
      <c r="D251" s="9">
        <f t="shared" si="72"/>
        <v>58.297546002241184</v>
      </c>
      <c r="E251" s="9">
        <f t="shared" si="72"/>
        <v>20.822079926500049</v>
      </c>
      <c r="F251" s="9">
        <f t="shared" si="63"/>
        <v>25.777372686455546</v>
      </c>
      <c r="G251" s="10">
        <f t="shared" si="73"/>
        <v>8.6666666666666607</v>
      </c>
      <c r="H251" s="5">
        <f t="shared" si="73"/>
        <v>7.5</v>
      </c>
      <c r="I251">
        <f t="shared" si="65"/>
        <v>38.281052911515452</v>
      </c>
      <c r="J251">
        <f t="shared" si="66"/>
        <v>37.242734176401868</v>
      </c>
      <c r="K251">
        <f t="shared" si="66"/>
        <v>-8.8553804593655912</v>
      </c>
      <c r="L251">
        <f t="shared" si="67"/>
        <v>-5.6005841982773807</v>
      </c>
      <c r="M251">
        <f t="shared" si="68"/>
        <v>-30.842322695225683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49.389353113910232</v>
      </c>
      <c r="C252" s="9">
        <f t="shared" si="61"/>
        <v>1.398000000000001</v>
      </c>
      <c r="D252" s="9">
        <f t="shared" si="72"/>
        <v>58.520901596784029</v>
      </c>
      <c r="E252" s="9">
        <f t="shared" si="72"/>
        <v>20.76839248193534</v>
      </c>
      <c r="F252" s="9">
        <f t="shared" si="63"/>
        <v>25.781616927279249</v>
      </c>
      <c r="G252" s="10">
        <f t="shared" si="73"/>
        <v>8.6666666666666607</v>
      </c>
      <c r="H252" s="5">
        <f t="shared" si="73"/>
        <v>7.5</v>
      </c>
      <c r="I252">
        <f t="shared" si="65"/>
        <v>38.291629103073582</v>
      </c>
      <c r="J252">
        <f t="shared" si="66"/>
        <v>37.209130671212201</v>
      </c>
      <c r="K252">
        <f t="shared" si="66"/>
        <v>-9.0404343955369448</v>
      </c>
      <c r="L252">
        <f t="shared" si="67"/>
        <v>-5.5970768024533735</v>
      </c>
      <c r="M252">
        <f t="shared" si="68"/>
        <v>-30.814118575021979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49.612507150555061</v>
      </c>
      <c r="C253" s="9">
        <f t="shared" si="61"/>
        <v>1.404000000000001</v>
      </c>
      <c r="D253" s="9">
        <f t="shared" si="72"/>
        <v>58.744055633428857</v>
      </c>
      <c r="E253" s="9">
        <f t="shared" si="72"/>
        <v>20.713595221427767</v>
      </c>
      <c r="F253" s="9">
        <f t="shared" si="63"/>
        <v>25.785159059042414</v>
      </c>
      <c r="G253" s="10">
        <f t="shared" si="73"/>
        <v>8.6666666666666607</v>
      </c>
      <c r="H253" s="5">
        <f t="shared" si="73"/>
        <v>7.5</v>
      </c>
      <c r="I253">
        <f t="shared" si="65"/>
        <v>38.303105583873069</v>
      </c>
      <c r="J253">
        <f t="shared" si="66"/>
        <v>37.17554821039748</v>
      </c>
      <c r="K253">
        <f t="shared" si="66"/>
        <v>-9.2253191069870759</v>
      </c>
      <c r="L253">
        <f t="shared" si="67"/>
        <v>-5.593701257069438</v>
      </c>
      <c r="M253">
        <f t="shared" si="68"/>
        <v>-30.785891913642647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49.835459753194819</v>
      </c>
      <c r="C254" s="9">
        <f t="shared" si="61"/>
        <v>1.410000000000001</v>
      </c>
      <c r="D254" s="9">
        <f t="shared" si="72"/>
        <v>58.967008236068615</v>
      </c>
      <c r="E254" s="9">
        <f t="shared" si="72"/>
        <v>20.657689160731397</v>
      </c>
      <c r="F254" s="9">
        <f t="shared" si="63"/>
        <v>25.788000974381958</v>
      </c>
      <c r="G254" s="10">
        <f t="shared" si="73"/>
        <v>8.6666666666666607</v>
      </c>
      <c r="H254" s="5">
        <f t="shared" si="73"/>
        <v>7.5</v>
      </c>
      <c r="I254">
        <f t="shared" si="65"/>
        <v>38.315478239816535</v>
      </c>
      <c r="J254">
        <f t="shared" si="66"/>
        <v>37.141986002855063</v>
      </c>
      <c r="K254">
        <f t="shared" si="66"/>
        <v>-9.4100344584689317</v>
      </c>
      <c r="L254">
        <f t="shared" si="67"/>
        <v>-5.5904564893205517</v>
      </c>
      <c r="M254">
        <f t="shared" si="68"/>
        <v>-30.757640944804784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50.05821104099514</v>
      </c>
      <c r="C255" s="9">
        <f t="shared" si="61"/>
        <v>1.416000000000001</v>
      </c>
      <c r="D255" s="9">
        <f t="shared" si="72"/>
        <v>59.189759523868936</v>
      </c>
      <c r="E255" s="9">
        <f t="shared" si="72"/>
        <v>20.600675316443578</v>
      </c>
      <c r="F255" s="9">
        <f t="shared" si="63"/>
        <v>25.790144562641292</v>
      </c>
      <c r="G255" s="10">
        <f t="shared" si="73"/>
        <v>8.6666666666666607</v>
      </c>
      <c r="H255" s="5">
        <f t="shared" si="73"/>
        <v>7.5</v>
      </c>
      <c r="I255">
        <f t="shared" si="65"/>
        <v>38.328742905084354</v>
      </c>
      <c r="J255">
        <f t="shared" si="66"/>
        <v>37.108443263919142</v>
      </c>
      <c r="K255">
        <f t="shared" si="66"/>
        <v>-9.5945803041377609</v>
      </c>
      <c r="L255">
        <f t="shared" si="67"/>
        <v>-5.5873414222810309</v>
      </c>
      <c r="M255">
        <f t="shared" si="68"/>
        <v>-30.729363921319912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50.280761128433056</v>
      </c>
      <c r="C256" s="9">
        <f t="shared" si="61"/>
        <v>1.422000000000001</v>
      </c>
      <c r="D256" s="9">
        <f t="shared" si="72"/>
        <v>59.412309611306853</v>
      </c>
      <c r="E256" s="9">
        <f t="shared" si="72"/>
        <v>20.542554706068167</v>
      </c>
      <c r="F256" s="9">
        <f t="shared" si="63"/>
        <v>25.791591709947657</v>
      </c>
      <c r="G256" s="10">
        <f t="shared" si="73"/>
        <v>8.6666666666666607</v>
      </c>
      <c r="H256" s="5">
        <f t="shared" si="73"/>
        <v>7.5</v>
      </c>
      <c r="I256">
        <f t="shared" si="65"/>
        <v>38.342895362961528</v>
      </c>
      <c r="J256">
        <f t="shared" si="66"/>
        <v>37.074919215385457</v>
      </c>
      <c r="K256">
        <f t="shared" si="66"/>
        <v>-9.7789564876656812</v>
      </c>
      <c r="L256">
        <f t="shared" si="67"/>
        <v>-5.5843549750335209</v>
      </c>
      <c r="M256">
        <f t="shared" si="68"/>
        <v>-30.701059115212573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50.503110125335816</v>
      </c>
      <c r="C257" s="9">
        <f t="shared" si="61"/>
        <v>1.428000000000001</v>
      </c>
      <c r="D257" s="9">
        <f t="shared" si="72"/>
        <v>59.634658608209612</v>
      </c>
      <c r="E257" s="9">
        <f t="shared" si="72"/>
        <v>20.4833283480781</v>
      </c>
      <c r="F257" s="9">
        <f t="shared" si="63"/>
        <v>25.792344299288683</v>
      </c>
      <c r="G257" s="10">
        <f t="shared" si="73"/>
        <v>8.6666666666666607</v>
      </c>
      <c r="H257" s="5">
        <f t="shared" si="73"/>
        <v>7.5</v>
      </c>
      <c r="I257">
        <f t="shared" si="65"/>
        <v>38.357931346679592</v>
      </c>
      <c r="J257">
        <f t="shared" si="66"/>
        <v>37.041413085535254</v>
      </c>
      <c r="K257">
        <f t="shared" si="66"/>
        <v>-9.9631628423569563</v>
      </c>
      <c r="L257">
        <f t="shared" si="67"/>
        <v>-5.5814960627999675</v>
      </c>
      <c r="M257">
        <f t="shared" si="68"/>
        <v>-30.672724817834613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50.725258136919898</v>
      </c>
      <c r="C258" s="9">
        <f t="shared" si="61"/>
        <v>1.4340000000000011</v>
      </c>
      <c r="D258" s="9">
        <f t="shared" si="72"/>
        <v>59.856806619793694</v>
      </c>
      <c r="E258" s="9">
        <f t="shared" si="72"/>
        <v>20.422997261977237</v>
      </c>
      <c r="F258" s="9">
        <f t="shared" si="63"/>
        <v>25.792404210587915</v>
      </c>
      <c r="G258" s="10">
        <f t="shared" si="73"/>
        <v>8.6666666666666607</v>
      </c>
      <c r="H258" s="5">
        <f t="shared" si="73"/>
        <v>7.5</v>
      </c>
      <c r="I258">
        <f t="shared" si="65"/>
        <v>38.373846540272964</v>
      </c>
      <c r="J258">
        <f t="shared" si="66"/>
        <v>37.007924109158452</v>
      </c>
      <c r="K258">
        <f t="shared" si="66"/>
        <v>-10.147199191263963</v>
      </c>
      <c r="L258">
        <f t="shared" si="67"/>
        <v>-5.5787635970744534</v>
      </c>
      <c r="M258">
        <f t="shared" si="68"/>
        <v>-30.64435933997504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50.947205263830099</v>
      </c>
      <c r="C259" s="9">
        <f t="shared" si="61"/>
        <v>1.4400000000000011</v>
      </c>
      <c r="D259" s="9">
        <f t="shared" si="72"/>
        <v>60.078753746703896</v>
      </c>
      <c r="E259" s="9">
        <f t="shared" si="72"/>
        <v>20.361562468361534</v>
      </c>
      <c r="F259" s="9">
        <f t="shared" si="63"/>
        <v>25.79177332077947</v>
      </c>
      <c r="G259" s="10">
        <f t="shared" si="73"/>
        <v>8.6666666666666607</v>
      </c>
      <c r="H259" s="5">
        <f t="shared" si="73"/>
        <v>7.5</v>
      </c>
      <c r="I259">
        <f t="shared" si="65"/>
        <v>38.390636579449023</v>
      </c>
      <c r="J259">
        <f t="shared" si="66"/>
        <v>36.974451527576008</v>
      </c>
      <c r="K259">
        <f t="shared" si="66"/>
        <v>-10.331065347303813</v>
      </c>
      <c r="L259">
        <f t="shared" si="67"/>
        <v>-5.5761564857577719</v>
      </c>
      <c r="M259">
        <f t="shared" si="68"/>
        <v>-30.615961011965492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51.168951602178815</v>
      </c>
      <c r="C260" s="9">
        <f t="shared" si="61"/>
        <v>1.4460000000000011</v>
      </c>
      <c r="D260" s="9">
        <f t="shared" si="72"/>
        <v>60.300500085052612</v>
      </c>
      <c r="E260" s="9">
        <f t="shared" si="72"/>
        <v>20.299024988979497</v>
      </c>
      <c r="F260" s="9">
        <f t="shared" si="63"/>
        <v>25.790453503881732</v>
      </c>
      <c r="G260" s="10">
        <f t="shared" si="73"/>
        <v>8.6666666666666607</v>
      </c>
      <c r="H260" s="5">
        <f t="shared" si="73"/>
        <v>7.5</v>
      </c>
      <c r="I260">
        <f t="shared" si="65"/>
        <v>38.408297052471241</v>
      </c>
      <c r="J260">
        <f t="shared" si="66"/>
        <v>36.940994588661461</v>
      </c>
      <c r="K260">
        <f t="shared" si="66"/>
        <v>-10.514761113375606</v>
      </c>
      <c r="L260">
        <f t="shared" si="67"/>
        <v>-5.5736736332936614</v>
      </c>
      <c r="M260">
        <f t="shared" si="68"/>
        <v>-30.587528183781185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51.390497243585386</v>
      </c>
      <c r="C261" s="9">
        <f t="shared" si="61"/>
        <v>1.4520000000000011</v>
      </c>
      <c r="D261" s="9">
        <f t="shared" ref="D261:E276" si="74">D260+$C$7*(J260+J261)/2</f>
        <v>60.522045726459183</v>
      </c>
      <c r="E261" s="9">
        <f t="shared" si="74"/>
        <v>20.235385846791935</v>
      </c>
      <c r="F261" s="9">
        <f t="shared" si="63"/>
        <v>25.788446631070148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38.426823501054841</v>
      </c>
      <c r="J261">
        <f t="shared" si="66"/>
        <v>36.907552546861702</v>
      </c>
      <c r="K261">
        <f t="shared" si="66"/>
        <v>-10.698286282478293</v>
      </c>
      <c r="L261">
        <f t="shared" si="67"/>
        <v>-5.5713139408065793</v>
      </c>
      <c r="M261">
        <f t="shared" si="68"/>
        <v>-30.559059225137396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51.611842275215622</v>
      </c>
      <c r="C262" s="9">
        <f t="shared" si="61"/>
        <v>1.4580000000000011</v>
      </c>
      <c r="D262" s="9">
        <f t="shared" si="74"/>
        <v>60.743390758089419</v>
      </c>
      <c r="E262" s="9">
        <f t="shared" si="74"/>
        <v>20.170646066031011</v>
      </c>
      <c r="F262" s="9">
        <f t="shared" si="63"/>
        <v>25.785754570749102</v>
      </c>
      <c r="G262" s="10">
        <f t="shared" si="75"/>
        <v>8.6666666666666607</v>
      </c>
      <c r="H262" s="5">
        <f t="shared" si="75"/>
        <v>7.5</v>
      </c>
      <c r="I262">
        <f t="shared" si="65"/>
        <v>38.446211421274164</v>
      </c>
      <c r="J262">
        <f t="shared" si="66"/>
        <v>36.874124663216861</v>
      </c>
      <c r="K262">
        <f t="shared" si="66"/>
        <v>-10.881640637829117</v>
      </c>
      <c r="L262">
        <f t="shared" si="67"/>
        <v>-5.5690763062409188</v>
      </c>
      <c r="M262">
        <f t="shared" si="68"/>
        <v>-30.530552525581342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51.832986779821411</v>
      </c>
      <c r="C263" s="9">
        <f t="shared" si="61"/>
        <v>1.4640000000000011</v>
      </c>
      <c r="D263" s="9">
        <f t="shared" si="74"/>
        <v>60.964535262695208</v>
      </c>
      <c r="E263" s="9">
        <f t="shared" si="74"/>
        <v>20.104806672258576</v>
      </c>
      <c r="F263" s="9">
        <f t="shared" si="63"/>
        <v>25.782379188622805</v>
      </c>
      <c r="G263" s="10">
        <f t="shared" si="75"/>
        <v>8.6666666666666607</v>
      </c>
      <c r="H263" s="5">
        <f t="shared" si="75"/>
        <v>7.5</v>
      </c>
      <c r="I263">
        <f t="shared" si="65"/>
        <v>38.466456264481195</v>
      </c>
      <c r="J263">
        <f t="shared" si="66"/>
        <v>36.840710205379416</v>
      </c>
      <c r="K263">
        <f t="shared" si="66"/>
        <v>-11.064823952982605</v>
      </c>
      <c r="L263">
        <f t="shared" si="67"/>
        <v>-5.5669596245015578</v>
      </c>
      <c r="M263">
        <f t="shared" si="68"/>
        <v>-30.502006494579533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52.053930835780449</v>
      </c>
      <c r="C264" s="9">
        <f t="shared" si="61"/>
        <v>1.4700000000000011</v>
      </c>
      <c r="D264" s="9">
        <f t="shared" si="74"/>
        <v>61.185479318654245</v>
      </c>
      <c r="E264" s="9">
        <f t="shared" si="74"/>
        <v>20.037868692423778</v>
      </c>
      <c r="F264" s="9">
        <f t="shared" si="63"/>
        <v>25.778322347765346</v>
      </c>
      <c r="G264" s="10">
        <f t="shared" si="75"/>
        <v>8.6666666666666607</v>
      </c>
      <c r="H264" s="5">
        <f t="shared" si="75"/>
        <v>7.5</v>
      </c>
      <c r="I264">
        <f t="shared" si="65"/>
        <v>38.487553438234542</v>
      </c>
      <c r="J264">
        <f t="shared" si="66"/>
        <v>36.807308447632408</v>
      </c>
      <c r="K264">
        <f t="shared" si="66"/>
        <v>-11.247835991950083</v>
      </c>
      <c r="L264">
        <f t="shared" si="67"/>
        <v>-5.5649627875956371</v>
      </c>
      <c r="M264">
        <f t="shared" si="68"/>
        <v>-30.47341956160048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52.274674517136063</v>
      </c>
      <c r="C265" s="9">
        <f t="shared" si="61"/>
        <v>1.4760000000000011</v>
      </c>
      <c r="D265" s="9">
        <f t="shared" si="74"/>
        <v>61.406223000009859</v>
      </c>
      <c r="E265" s="9">
        <f t="shared" si="74"/>
        <v>19.969833154919968</v>
      </c>
      <c r="F265" s="9">
        <f t="shared" si="63"/>
        <v>25.773585908689729</v>
      </c>
      <c r="G265" s="10">
        <f t="shared" si="75"/>
        <v>8.6666666666666607</v>
      </c>
      <c r="H265" s="5">
        <f t="shared" si="75"/>
        <v>7.5</v>
      </c>
      <c r="I265">
        <f t="shared" si="65"/>
        <v>38.509498307238218</v>
      </c>
      <c r="J265">
        <f t="shared" si="66"/>
        <v>36.773918670906838</v>
      </c>
      <c r="K265">
        <f t="shared" si="66"/>
        <v>-11.430676509319687</v>
      </c>
      <c r="L265">
        <f t="shared" si="67"/>
        <v>-5.5630846847754647</v>
      </c>
      <c r="M265">
        <f t="shared" si="68"/>
        <v>-30.444790176192804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52.495217893637175</v>
      </c>
      <c r="C266" s="9">
        <f t="shared" si="61"/>
        <v>1.4820000000000011</v>
      </c>
      <c r="D266" s="9">
        <f t="shared" si="74"/>
        <v>61.626766376510972</v>
      </c>
      <c r="E266" s="9">
        <f t="shared" si="74"/>
        <v>19.900701089640879</v>
      </c>
      <c r="F266" s="9">
        <f t="shared" si="63"/>
        <v>25.768171729416039</v>
      </c>
      <c r="G266" s="10">
        <f t="shared" si="75"/>
        <v>8.6666666666666607</v>
      </c>
      <c r="H266" s="5">
        <f t="shared" si="75"/>
        <v>7.5</v>
      </c>
      <c r="I266">
        <f t="shared" si="65"/>
        <v>38.532286194289547</v>
      </c>
      <c r="J266">
        <f t="shared" si="66"/>
        <v>36.740540162798183</v>
      </c>
      <c r="K266">
        <f t="shared" si="66"/>
        <v>-11.613345250376844</v>
      </c>
      <c r="L266">
        <f t="shared" si="67"/>
        <v>-5.5613242026824397</v>
      </c>
      <c r="M266">
        <f t="shared" si="68"/>
        <v>-30.416116808058682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52.715561030778318</v>
      </c>
      <c r="C267" s="9">
        <f t="shared" si="61"/>
        <v>1.4880000000000011</v>
      </c>
      <c r="D267" s="9">
        <f t="shared" si="74"/>
        <v>61.847109513652114</v>
      </c>
      <c r="E267" s="9">
        <f t="shared" si="74"/>
        <v>19.830473528036073</v>
      </c>
      <c r="F267" s="9">
        <f t="shared" si="63"/>
        <v>25.762081665538666</v>
      </c>
      <c r="G267" s="10">
        <f t="shared" si="75"/>
        <v>8.6666666666666607</v>
      </c>
      <c r="H267" s="5">
        <f t="shared" si="75"/>
        <v>7.5</v>
      </c>
      <c r="I267">
        <f t="shared" si="65"/>
        <v>38.555912381235572</v>
      </c>
      <c r="J267">
        <f t="shared" si="66"/>
        <v>36.707172217582091</v>
      </c>
      <c r="K267">
        <f t="shared" si="66"/>
        <v>-11.795841951225196</v>
      </c>
      <c r="L267">
        <f t="shared" si="67"/>
        <v>-5.5596802254919027</v>
      </c>
      <c r="M267">
        <f t="shared" si="68"/>
        <v>-30.387397947122651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52.935703989839752</v>
      </c>
      <c r="C268" s="9">
        <f t="shared" si="61"/>
        <v>1.4940000000000011</v>
      </c>
      <c r="D268" s="9">
        <f t="shared" si="74"/>
        <v>62.067252472713548</v>
      </c>
      <c r="E268" s="9">
        <f t="shared" si="74"/>
        <v>19.759151503165675</v>
      </c>
      <c r="F268" s="9">
        <f t="shared" si="63"/>
        <v>25.755317570292615</v>
      </c>
      <c r="G268" s="10">
        <f t="shared" si="75"/>
        <v>8.6666666666666607</v>
      </c>
      <c r="H268" s="5">
        <f t="shared" si="75"/>
        <v>7.5</v>
      </c>
      <c r="I268">
        <f t="shared" si="65"/>
        <v>38.580372109937294</v>
      </c>
      <c r="J268">
        <f t="shared" si="66"/>
        <v>36.67381413622914</v>
      </c>
      <c r="K268">
        <f t="shared" si="66"/>
        <v>-11.978166338907931</v>
      </c>
      <c r="L268">
        <f t="shared" si="67"/>
        <v>-5.5581516350587972</v>
      </c>
      <c r="M268">
        <f t="shared" si="68"/>
        <v>-30.358632103595731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53.155646827927697</v>
      </c>
      <c r="C269" s="9">
        <f t="shared" si="61"/>
        <v>1.5000000000000011</v>
      </c>
      <c r="D269" s="9">
        <f t="shared" si="74"/>
        <v>62.287195310801494</v>
      </c>
      <c r="E269" s="9">
        <f t="shared" si="74"/>
        <v>19.686736049754362</v>
      </c>
      <c r="F269" s="9">
        <f t="shared" si="63"/>
        <v>25.747881294618843</v>
      </c>
      <c r="G269" s="10">
        <f t="shared" si="75"/>
        <v>8.6666666666666607</v>
      </c>
      <c r="H269" s="5">
        <f t="shared" si="75"/>
        <v>7.5</v>
      </c>
      <c r="I269">
        <f t="shared" si="65"/>
        <v>38.605660583241026</v>
      </c>
      <c r="J269">
        <f t="shared" si="66"/>
        <v>36.64046522641879</v>
      </c>
      <c r="K269">
        <f t="shared" si="66"/>
        <v>-12.160318131529506</v>
      </c>
      <c r="L269">
        <f t="shared" si="67"/>
        <v>-5.5567373110640501</v>
      </c>
      <c r="M269">
        <f t="shared" si="68"/>
        <v>-30.329817808034882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53.375389598014614</v>
      </c>
      <c r="C270" s="9">
        <f t="shared" si="61"/>
        <v>1.5060000000000011</v>
      </c>
      <c r="D270" s="9">
        <f t="shared" si="74"/>
        <v>62.506938080888411</v>
      </c>
      <c r="E270" s="9">
        <f t="shared" si="74"/>
        <v>19.613228204244642</v>
      </c>
      <c r="F270" s="9">
        <f t="shared" si="63"/>
        <v>25.739774687228742</v>
      </c>
      <c r="G270" s="10">
        <f t="shared" si="75"/>
        <v>8.6666666666666607</v>
      </c>
      <c r="H270" s="5">
        <f t="shared" si="75"/>
        <v>7.5</v>
      </c>
      <c r="I270">
        <f t="shared" si="65"/>
        <v>38.631772965956337</v>
      </c>
      <c r="J270">
        <f t="shared" si="66"/>
        <v>36.607124802552406</v>
      </c>
      <c r="K270">
        <f t="shared" si="66"/>
        <v>-12.342297038377716</v>
      </c>
      <c r="L270">
        <f t="shared" si="67"/>
        <v>-5.5554361311615619</v>
      </c>
      <c r="M270">
        <f t="shared" si="68"/>
        <v>-30.30095361139777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53.594932348979569</v>
      </c>
      <c r="C271" s="9">
        <f t="shared" si="61"/>
        <v>1.5120000000000011</v>
      </c>
      <c r="D271" s="9">
        <f t="shared" si="74"/>
        <v>62.726480831853365</v>
      </c>
      <c r="E271" s="9">
        <f t="shared" si="74"/>
        <v>19.538629004849369</v>
      </c>
      <c r="F271" s="9">
        <f t="shared" si="63"/>
        <v>25.730999594667669</v>
      </c>
      <c r="G271" s="10">
        <f t="shared" si="75"/>
        <v>8.6666666666666607</v>
      </c>
      <c r="H271" s="5">
        <f t="shared" si="75"/>
        <v>7.5</v>
      </c>
      <c r="I271">
        <f t="shared" si="65"/>
        <v>38.658704385839826</v>
      </c>
      <c r="J271">
        <f t="shared" si="66"/>
        <v>36.573792185765434</v>
      </c>
      <c r="K271">
        <f t="shared" si="66"/>
        <v>-12.524102760046102</v>
      </c>
      <c r="L271">
        <f t="shared" si="67"/>
        <v>-5.5542469711257301</v>
      </c>
      <c r="M271">
        <f t="shared" si="68"/>
        <v>-30.272038085092881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53.814275125648685</v>
      </c>
      <c r="C272" s="9">
        <f t="shared" si="61"/>
        <v>1.5180000000000011</v>
      </c>
      <c r="D272" s="9">
        <f t="shared" si="74"/>
        <v>62.945823608522481</v>
      </c>
      <c r="E272" s="9">
        <f t="shared" si="74"/>
        <v>19.46293949160356</v>
      </c>
      <c r="F272" s="9">
        <f t="shared" si="63"/>
        <v>25.721557861377505</v>
      </c>
      <c r="G272" s="10">
        <f t="shared" si="75"/>
        <v>8.6666666666666607</v>
      </c>
      <c r="H272" s="5">
        <f t="shared" si="75"/>
        <v>7.5</v>
      </c>
      <c r="I272">
        <f t="shared" si="65"/>
        <v>38.686449934584125</v>
      </c>
      <c r="J272">
        <f t="shared" si="66"/>
        <v>36.540466703938677</v>
      </c>
      <c r="K272">
        <f t="shared" si="66"/>
        <v>-12.705734988556658</v>
      </c>
      <c r="L272">
        <f t="shared" si="67"/>
        <v>-5.5531687049993712</v>
      </c>
      <c r="M272">
        <f t="shared" si="68"/>
        <v>-30.243069821024942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54.033417968835629</v>
      </c>
      <c r="C273" s="9">
        <f t="shared" si="61"/>
        <v>1.5240000000000011</v>
      </c>
      <c r="D273" s="9">
        <f t="shared" si="74"/>
        <v>63.164966451709425</v>
      </c>
      <c r="E273" s="9">
        <f t="shared" si="74"/>
        <v>19.386160706415442</v>
      </c>
      <c r="F273" s="9">
        <f t="shared" si="63"/>
        <v>25.71145132975839</v>
      </c>
      <c r="G273" s="10">
        <f t="shared" si="75"/>
        <v>8.6666666666666607</v>
      </c>
      <c r="H273" s="5">
        <f t="shared" si="75"/>
        <v>7.5</v>
      </c>
      <c r="I273">
        <f t="shared" si="65"/>
        <v>38.715004668811531</v>
      </c>
      <c r="J273">
        <f t="shared" si="66"/>
        <v>36.507147691708681</v>
      </c>
      <c r="K273">
        <f t="shared" si="66"/>
        <v>-12.887193407482808</v>
      </c>
      <c r="L273">
        <f t="shared" si="67"/>
        <v>-5.5522002052419808</v>
      </c>
      <c r="M273">
        <f t="shared" si="68"/>
        <v>-30.214047431635702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54.252360915382184</v>
      </c>
      <c r="C274" s="9">
        <f t="shared" si="61"/>
        <v>1.5300000000000011</v>
      </c>
      <c r="D274" s="9">
        <f t="shared" si="74"/>
        <v>63.38390939825598</v>
      </c>
      <c r="E274" s="9">
        <f t="shared" si="74"/>
        <v>19.308293693116777</v>
      </c>
      <c r="F274" s="9">
        <f t="shared" si="63"/>
        <v>25.700681840229464</v>
      </c>
      <c r="G274" s="10">
        <f t="shared" si="75"/>
        <v>8.6666666666666607</v>
      </c>
      <c r="H274" s="5">
        <f t="shared" si="75"/>
        <v>7.5</v>
      </c>
      <c r="I274">
        <f t="shared" si="65"/>
        <v>38.744363611071563</v>
      </c>
      <c r="J274">
        <f t="shared" si="66"/>
        <v>36.47383449047723</v>
      </c>
      <c r="K274">
        <f t="shared" si="66"/>
        <v>-13.068477692072623</v>
      </c>
      <c r="L274">
        <f t="shared" si="67"/>
        <v>-5.5513403428782127</v>
      </c>
      <c r="M274">
        <f t="shared" si="68"/>
        <v>-30.184969549940032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54.471103998198878</v>
      </c>
      <c r="C275" s="9">
        <f t="shared" si="61"/>
        <v>1.5360000000000011</v>
      </c>
      <c r="D275" s="9">
        <f t="shared" si="74"/>
        <v>63.602652481072674</v>
      </c>
      <c r="E275" s="9">
        <f t="shared" si="74"/>
        <v>19.229339497512441</v>
      </c>
      <c r="F275" s="9">
        <f t="shared" si="63"/>
        <v>25.689251231288704</v>
      </c>
      <c r="G275" s="10">
        <f t="shared" si="75"/>
        <v>8.6666666666666607</v>
      </c>
      <c r="H275" s="5">
        <f t="shared" si="75"/>
        <v>7.5</v>
      </c>
      <c r="I275">
        <f t="shared" si="65"/>
        <v>38.774521750841856</v>
      </c>
      <c r="J275">
        <f t="shared" si="66"/>
        <v>36.440526448419959</v>
      </c>
      <c r="K275">
        <f t="shared" si="66"/>
        <v>-13.249587509372263</v>
      </c>
      <c r="L275">
        <f t="shared" si="67"/>
        <v>-5.5505879876464874</v>
      </c>
      <c r="M275">
        <f t="shared" si="68"/>
        <v>-30.155834829557424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54.689647246305618</v>
      </c>
      <c r="C276" s="9">
        <f t="shared" si="61"/>
        <v>1.5420000000000011</v>
      </c>
      <c r="D276" s="9">
        <f t="shared" si="74"/>
        <v>63.821195729179415</v>
      </c>
      <c r="E276" s="9">
        <f t="shared" si="74"/>
        <v>19.149299167429277</v>
      </c>
      <c r="F276" s="9">
        <f t="shared" si="63"/>
        <v>25.677161339571871</v>
      </c>
      <c r="G276" s="10">
        <f t="shared" si="75"/>
        <v>8.6666666666666607</v>
      </c>
      <c r="H276" s="5">
        <f t="shared" si="75"/>
        <v>7.5</v>
      </c>
      <c r="I276">
        <f t="shared" si="65"/>
        <v>38.805474045531838</v>
      </c>
      <c r="J276">
        <f t="shared" si="66"/>
        <v>36.407222920494078</v>
      </c>
      <c r="K276">
        <f t="shared" si="66"/>
        <v>-13.430522518349608</v>
      </c>
      <c r="L276">
        <f t="shared" si="67"/>
        <v>-5.5499420081476556</v>
      </c>
      <c r="M276">
        <f t="shared" si="68"/>
        <v>-30.126641944738861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54.907990684872431</v>
      </c>
      <c r="C277" s="9">
        <f t="shared" ref="C277:C289" si="80">C276+_dt</f>
        <v>1.5480000000000012</v>
      </c>
      <c r="D277" s="9">
        <f t="shared" ref="D277:E289" si="81">D276+$C$7*(J276+J277)/2</f>
        <v>64.039539167746227</v>
      </c>
      <c r="E277" s="9">
        <f t="shared" si="81"/>
        <v>19.068173752764174</v>
      </c>
      <c r="F277" s="9">
        <f t="shared" ref="F277:F289" si="82">$O$1*D277^2+$O$2*D277+$O$3</f>
        <v>25.664413999910519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38.837215421488473</v>
      </c>
      <c r="J277">
        <f t="shared" ref="J277:K289" si="85">J276+L276*$C$7</f>
        <v>36.373923268445189</v>
      </c>
      <c r="K277">
        <f t="shared" si="85"/>
        <v>-13.611282370018042</v>
      </c>
      <c r="L277">
        <f t="shared" ref="L277:L289" si="86">-$C$15*I277*J277</f>
        <v>-5.5494012719935979</v>
      </c>
      <c r="M277">
        <f t="shared" ref="M277:M289" si="87">-$C$6-$C$15*I277*K277</f>
        <v>-30.097389590389078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55.126134335260204</v>
      </c>
      <c r="C278" s="9">
        <f t="shared" si="80"/>
        <v>1.5540000000000012</v>
      </c>
      <c r="D278" s="9">
        <f t="shared" si="81"/>
        <v>64.257682818134001</v>
      </c>
      <c r="E278" s="9">
        <f t="shared" si="81"/>
        <v>18.985964305531439</v>
      </c>
      <c r="F278" s="9">
        <f t="shared" si="82"/>
        <v>25.651011045389073</v>
      </c>
      <c r="G278" s="10">
        <f t="shared" si="83"/>
        <v>8.6666666666666607</v>
      </c>
      <c r="H278" s="5">
        <f t="shared" si="83"/>
        <v>7.5</v>
      </c>
      <c r="I278">
        <f t="shared" si="84"/>
        <v>38.869740775003535</v>
      </c>
      <c r="J278">
        <f t="shared" si="85"/>
        <v>36.340626860813231</v>
      </c>
      <c r="K278">
        <f t="shared" si="85"/>
        <v>-13.791866707560377</v>
      </c>
      <c r="L278">
        <f t="shared" si="86"/>
        <v>-5.5489646459556896</v>
      </c>
      <c r="M278">
        <f t="shared" si="87"/>
        <v>-30.068076482084294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55.344078215061458</v>
      </c>
      <c r="C279" s="9">
        <f t="shared" si="80"/>
        <v>1.5600000000000012</v>
      </c>
      <c r="D279" s="9">
        <f t="shared" si="81"/>
        <v>64.475626697935255</v>
      </c>
      <c r="E279" s="9">
        <f t="shared" si="81"/>
        <v>18.902671879909398</v>
      </c>
      <c r="F279" s="9">
        <f t="shared" si="82"/>
        <v>25.636954307401087</v>
      </c>
      <c r="G279" s="10">
        <f t="shared" si="83"/>
        <v>8.6666666666666607</v>
      </c>
      <c r="H279" s="5">
        <f t="shared" si="83"/>
        <v>7.5</v>
      </c>
      <c r="I279">
        <f t="shared" si="84"/>
        <v>38.903044973321776</v>
      </c>
      <c r="J279">
        <f t="shared" si="85"/>
        <v>36.307333072937496</v>
      </c>
      <c r="K279">
        <f t="shared" si="85"/>
        <v>-13.972275166452883</v>
      </c>
      <c r="L279">
        <f t="shared" si="86"/>
        <v>-5.5486309961130322</v>
      </c>
      <c r="M279">
        <f t="shared" si="87"/>
        <v>-30.038701356085351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55.561822338141155</v>
      </c>
      <c r="C280" s="9">
        <f t="shared" si="80"/>
        <v>1.5660000000000012</v>
      </c>
      <c r="D280" s="9">
        <f t="shared" si="81"/>
        <v>64.693370821014952</v>
      </c>
      <c r="E280" s="9">
        <f t="shared" si="81"/>
        <v>18.818297532286273</v>
      </c>
      <c r="F280" s="9">
        <f t="shared" si="82"/>
        <v>25.622245615704436</v>
      </c>
      <c r="G280" s="10">
        <f t="shared" si="83"/>
        <v>8.6666666666666607</v>
      </c>
      <c r="H280" s="5">
        <f t="shared" si="83"/>
        <v>7.5</v>
      </c>
      <c r="I280">
        <f t="shared" si="84"/>
        <v>38.937122855649534</v>
      </c>
      <c r="J280">
        <f t="shared" si="85"/>
        <v>36.274041286960816</v>
      </c>
      <c r="K280">
        <f t="shared" si="85"/>
        <v>-14.152507374589396</v>
      </c>
      <c r="L280">
        <f t="shared" si="86"/>
        <v>-5.5483991880003867</v>
      </c>
      <c r="M280">
        <f t="shared" si="87"/>
        <v>-30.009262969346409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55.779366714677536</v>
      </c>
      <c r="C281" s="9">
        <f t="shared" si="80"/>
        <v>1.5720000000000012</v>
      </c>
      <c r="D281" s="9">
        <f t="shared" si="81"/>
        <v>64.910915197551333</v>
      </c>
      <c r="E281" s="9">
        <f t="shared" si="81"/>
        <v>18.732842321305288</v>
      </c>
      <c r="F281" s="9">
        <f t="shared" si="82"/>
        <v>25.606886798475756</v>
      </c>
      <c r="G281" s="10">
        <f t="shared" si="83"/>
        <v>8.6666666666666607</v>
      </c>
      <c r="H281" s="5">
        <f t="shared" si="83"/>
        <v>7.5</v>
      </c>
      <c r="I281">
        <f t="shared" si="84"/>
        <v>38.971969234162998</v>
      </c>
      <c r="J281">
        <f t="shared" si="85"/>
        <v>36.240750891832818</v>
      </c>
      <c r="K281">
        <f t="shared" si="85"/>
        <v>-14.332562952405475</v>
      </c>
      <c r="L281">
        <f t="shared" si="86"/>
        <v>-5.5482680867556899</v>
      </c>
      <c r="M281">
        <f t="shared" si="87"/>
        <v>-29.979760099519105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55.996711351202975</v>
      </c>
      <c r="C282" s="9">
        <f t="shared" si="80"/>
        <v>1.5780000000000012</v>
      </c>
      <c r="D282" s="9">
        <f t="shared" si="81"/>
        <v>65.128259834076772</v>
      </c>
      <c r="E282" s="9">
        <f t="shared" si="81"/>
        <v>18.646307307909062</v>
      </c>
      <c r="F282" s="9">
        <f t="shared" si="82"/>
        <v>25.590879682363905</v>
      </c>
      <c r="G282" s="10">
        <f t="shared" si="83"/>
        <v>8.6666666666666607</v>
      </c>
      <c r="H282" s="5">
        <f t="shared" si="83"/>
        <v>7.5</v>
      </c>
      <c r="I282">
        <f t="shared" si="84"/>
        <v>39.007578895015762</v>
      </c>
      <c r="J282">
        <f t="shared" si="85"/>
        <v>36.207461283312284</v>
      </c>
      <c r="K282">
        <f t="shared" si="85"/>
        <v>-14.512441513002589</v>
      </c>
      <c r="L282">
        <f t="shared" si="86"/>
        <v>-5.5482365572671073</v>
      </c>
      <c r="M282">
        <f t="shared" si="87"/>
        <v>-29.950191544952311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56.213856250644824</v>
      </c>
      <c r="C283" s="9">
        <f t="shared" si="80"/>
        <v>1.5840000000000012</v>
      </c>
      <c r="D283" s="9">
        <f t="shared" si="81"/>
        <v>65.34540473351862</v>
      </c>
      <c r="E283" s="9">
        <f t="shared" si="81"/>
        <v>18.558693555383236</v>
      </c>
      <c r="F283" s="9">
        <f t="shared" si="82"/>
        <v>25.574226092542517</v>
      </c>
      <c r="G283" s="10">
        <f t="shared" si="83"/>
        <v>8.6666666666666607</v>
      </c>
      <c r="H283" s="5">
        <f t="shared" si="83"/>
        <v>7.5</v>
      </c>
      <c r="I283">
        <f t="shared" si="84"/>
        <v>39.04394659934502</v>
      </c>
      <c r="J283">
        <f t="shared" si="85"/>
        <v>36.174171863968681</v>
      </c>
      <c r="K283">
        <f t="shared" si="85"/>
        <v>-14.692142662272303</v>
      </c>
      <c r="L283">
        <f t="shared" si="86"/>
        <v>-5.5483034643195186</v>
      </c>
      <c r="M283">
        <f t="shared" si="87"/>
        <v>-29.920556124687497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56.430801412366279</v>
      </c>
      <c r="C284" s="9">
        <f t="shared" si="80"/>
        <v>1.5900000000000012</v>
      </c>
      <c r="D284" s="9">
        <f t="shared" si="81"/>
        <v>65.562349895240075</v>
      </c>
      <c r="E284" s="9">
        <f t="shared" si="81"/>
        <v>18.470002129399358</v>
      </c>
      <c r="F284" s="9">
        <f t="shared" si="82"/>
        <v>25.556927852761675</v>
      </c>
      <c r="G284" s="10">
        <f t="shared" si="83"/>
        <v>8.6666666666666607</v>
      </c>
      <c r="H284" s="5">
        <f t="shared" si="83"/>
        <v>7.5</v>
      </c>
      <c r="I284">
        <f t="shared" si="84"/>
        <v>39.081067084275865</v>
      </c>
      <c r="J284">
        <f t="shared" si="85"/>
        <v>36.140882043182764</v>
      </c>
      <c r="K284">
        <f t="shared" si="85"/>
        <v>-14.871665999020427</v>
      </c>
      <c r="L284">
        <f t="shared" si="86"/>
        <v>-5.5484676727403661</v>
      </c>
      <c r="M284">
        <f t="shared" si="87"/>
        <v>-29.890852678449733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56.647546832207269</v>
      </c>
      <c r="C285" s="9">
        <f t="shared" si="80"/>
        <v>1.5960000000000012</v>
      </c>
      <c r="D285" s="9">
        <f t="shared" si="81"/>
        <v>65.779095315081065</v>
      </c>
      <c r="E285" s="9">
        <f t="shared" si="81"/>
        <v>18.380234098057024</v>
      </c>
      <c r="F285" s="9">
        <f t="shared" si="82"/>
        <v>25.538986785398727</v>
      </c>
      <c r="G285" s="10">
        <f t="shared" si="83"/>
        <v>8.6666666666666607</v>
      </c>
      <c r="H285" s="5">
        <f t="shared" si="83"/>
        <v>7.5</v>
      </c>
      <c r="I285">
        <f t="shared" si="84"/>
        <v>39.118935063923232</v>
      </c>
      <c r="J285">
        <f t="shared" si="85"/>
        <v>36.107591237146323</v>
      </c>
      <c r="K285">
        <f t="shared" si="85"/>
        <v>-15.051011115091125</v>
      </c>
      <c r="L285">
        <f t="shared" si="86"/>
        <v>-5.5487280475447909</v>
      </c>
      <c r="M285">
        <f t="shared" si="87"/>
        <v>-29.861080066634351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56.864092502525295</v>
      </c>
      <c r="C286" s="9">
        <f t="shared" si="80"/>
        <v>1.6020000000000012</v>
      </c>
      <c r="D286" s="9">
        <f t="shared" si="81"/>
        <v>65.995640985399092</v>
      </c>
      <c r="E286" s="9">
        <f t="shared" si="81"/>
        <v>18.289390531925278</v>
      </c>
      <c r="F286" s="9">
        <f t="shared" si="82"/>
        <v>25.520404711508082</v>
      </c>
      <c r="G286" s="10">
        <f t="shared" si="83"/>
        <v>8.6666666666666607</v>
      </c>
      <c r="H286" s="5">
        <f t="shared" si="83"/>
        <v>7.5</v>
      </c>
      <c r="I286">
        <f t="shared" si="84"/>
        <v>39.157545230390838</v>
      </c>
      <c r="J286">
        <f t="shared" si="85"/>
        <v>36.074298868861057</v>
      </c>
      <c r="K286">
        <f t="shared" si="85"/>
        <v>-15.230177595490931</v>
      </c>
      <c r="L286">
        <f t="shared" si="86"/>
        <v>-5.5490834540799785</v>
      </c>
      <c r="M286">
        <f t="shared" si="87"/>
        <v>-29.831237170289413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57.08043841223629</v>
      </c>
      <c r="C287" s="9">
        <f t="shared" si="80"/>
        <v>1.6080000000000012</v>
      </c>
      <c r="D287" s="9">
        <f t="shared" si="81"/>
        <v>66.211986895110087</v>
      </c>
      <c r="E287" s="9">
        <f t="shared" si="81"/>
        <v>18.197472504083269</v>
      </c>
      <c r="F287" s="9">
        <f t="shared" si="82"/>
        <v>25.50118345087029</v>
      </c>
      <c r="G287" s="10">
        <f t="shared" si="83"/>
        <v>8.6666666666666607</v>
      </c>
      <c r="H287" s="5">
        <f t="shared" si="83"/>
        <v>7.5</v>
      </c>
      <c r="I287">
        <f t="shared" si="84"/>
        <v>39.196892254766759</v>
      </c>
      <c r="J287">
        <f t="shared" si="85"/>
        <v>36.041004368136576</v>
      </c>
      <c r="K287">
        <f t="shared" si="85"/>
        <v>-15.409165018512667</v>
      </c>
      <c r="L287">
        <f t="shared" si="86"/>
        <v>-5.5495327581686409</v>
      </c>
      <c r="M287">
        <f t="shared" si="87"/>
        <v>-29.801322891093903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57.296584546855456</v>
      </c>
      <c r="C288" s="9">
        <f t="shared" si="80"/>
        <v>1.6140000000000012</v>
      </c>
      <c r="D288" s="9">
        <f t="shared" si="81"/>
        <v>66.428133029729253</v>
      </c>
      <c r="E288" s="9">
        <f t="shared" si="81"/>
        <v>18.104481090160153</v>
      </c>
      <c r="F288" s="9">
        <f t="shared" si="82"/>
        <v>25.481324822040087</v>
      </c>
      <c r="G288" s="10">
        <f t="shared" si="83"/>
        <v>8.6666666666666607</v>
      </c>
      <c r="H288" s="5">
        <f t="shared" si="83"/>
        <v>7.5</v>
      </c>
      <c r="I288">
        <f t="shared" si="84"/>
        <v>39.236970788115094</v>
      </c>
      <c r="J288">
        <f t="shared" si="85"/>
        <v>36.007707171587562</v>
      </c>
      <c r="K288">
        <f t="shared" si="85"/>
        <v>-15.587972955859231</v>
      </c>
      <c r="L288">
        <f t="shared" si="86"/>
        <v>-5.5500748262515778</v>
      </c>
      <c r="M288">
        <f t="shared" si="87"/>
        <v>-29.771336151331784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57.512530888538109</v>
      </c>
      <c r="C289" s="9">
        <f t="shared" si="80"/>
        <v>1.6200000000000012</v>
      </c>
      <c r="D289" s="9">
        <f t="shared" si="81"/>
        <v>66.644079371411905</v>
      </c>
      <c r="E289" s="9">
        <f t="shared" si="81"/>
        <v>18.010417368374274</v>
      </c>
      <c r="F289" s="9">
        <f t="shared" si="82"/>
        <v>25.460830642393645</v>
      </c>
      <c r="G289" s="10">
        <f t="shared" si="83"/>
        <v>8.6666666666666607</v>
      </c>
      <c r="H289" s="5">
        <f t="shared" si="83"/>
        <v>7.5</v>
      </c>
      <c r="I289">
        <f t="shared" si="84"/>
        <v>39.277775462463183</v>
      </c>
      <c r="J289">
        <f t="shared" si="85"/>
        <v>35.97440672263005</v>
      </c>
      <c r="K289">
        <f t="shared" si="85"/>
        <v>-15.766600972767222</v>
      </c>
      <c r="L289">
        <f t="shared" si="86"/>
        <v>-5.5507085255292328</v>
      </c>
      <c r="M289">
        <f t="shared" si="87"/>
        <v>-29.74127589386196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57" priority="16" stopIfTrue="1" operator="greaterThan">
      <formula>$G$19</formula>
    </cfRule>
    <cfRule type="cellIs" dxfId="256" priority="17" stopIfTrue="1" operator="lessThan">
      <formula>$H$19</formula>
    </cfRule>
    <cfRule type="cellIs" dxfId="255" priority="18" stopIfTrue="1" operator="between">
      <formula>$H$19</formula>
      <formula>$G$19</formula>
    </cfRule>
  </conditionalFormatting>
  <conditionalFormatting sqref="E19:E20">
    <cfRule type="cellIs" dxfId="254" priority="13" stopIfTrue="1" operator="lessThan">
      <formula>$H$19</formula>
    </cfRule>
    <cfRule type="cellIs" dxfId="253" priority="14" stopIfTrue="1" operator="greaterThan">
      <formula>$G$19</formula>
    </cfRule>
    <cfRule type="cellIs" dxfId="252" priority="15" stopIfTrue="1" operator="between">
      <formula>$H$19</formula>
      <formula>$G$19</formula>
    </cfRule>
  </conditionalFormatting>
  <conditionalFormatting sqref="F19">
    <cfRule type="cellIs" dxfId="251" priority="10" stopIfTrue="1" operator="lessThan">
      <formula>$H$19</formula>
    </cfRule>
    <cfRule type="cellIs" dxfId="250" priority="11" stopIfTrue="1" operator="greaterThan">
      <formula>$G$19</formula>
    </cfRule>
    <cfRule type="cellIs" dxfId="249" priority="12" stopIfTrue="1" operator="between">
      <formula>$H$19</formula>
      <formula>$G$19</formula>
    </cfRule>
  </conditionalFormatting>
  <conditionalFormatting sqref="F20">
    <cfRule type="cellIs" dxfId="248" priority="7" stopIfTrue="1" operator="lessThan">
      <formula>$H$19</formula>
    </cfRule>
    <cfRule type="cellIs" dxfId="247" priority="8" stopIfTrue="1" operator="greaterThan">
      <formula>$G$19</formula>
    </cfRule>
    <cfRule type="cellIs" dxfId="246" priority="9" stopIfTrue="1" operator="between">
      <formula>$H$19</formula>
      <formula>$G$19</formula>
    </cfRule>
  </conditionalFormatting>
  <conditionalFormatting sqref="E21:E289">
    <cfRule type="cellIs" dxfId="245" priority="4" stopIfTrue="1" operator="lessThan">
      <formula>$H$19</formula>
    </cfRule>
    <cfRule type="cellIs" dxfId="244" priority="5" stopIfTrue="1" operator="greaterThan">
      <formula>$G$19</formula>
    </cfRule>
    <cfRule type="cellIs" dxfId="243" priority="6" stopIfTrue="1" operator="between">
      <formula>$H$19</formula>
      <formula>$G$19</formula>
    </cfRule>
  </conditionalFormatting>
  <conditionalFormatting sqref="F21:F289">
    <cfRule type="cellIs" dxfId="242" priority="1" stopIfTrue="1" operator="lessThan">
      <formula>$H$19</formula>
    </cfRule>
    <cfRule type="cellIs" dxfId="241" priority="2" stopIfTrue="1" operator="greaterThan">
      <formula>$G$19</formula>
    </cfRule>
    <cfRule type="cellIs" dxfId="24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SummaryChart!G18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-6.2617812966985582E-3</v>
      </c>
      <c r="P1" s="5" t="s">
        <v>10</v>
      </c>
    </row>
    <row r="2" spans="2:22" ht="22.5" x14ac:dyDescent="0.3">
      <c r="C2" s="24">
        <f>SummaryChart!H18</f>
        <v>35.808497692403272</v>
      </c>
      <c r="D2" s="1" t="s">
        <v>18</v>
      </c>
      <c r="G2" s="9" t="s">
        <v>23</v>
      </c>
      <c r="O2" s="28">
        <f>TAN(C2/180*PI())</f>
        <v>0.72144822984408885</v>
      </c>
      <c r="P2" s="5" t="s">
        <v>12</v>
      </c>
    </row>
    <row r="3" spans="2:22" ht="22.5" x14ac:dyDescent="0.3">
      <c r="C3" s="24">
        <f>SummaryChart!J18/12</f>
        <v>1.1542316330226792</v>
      </c>
      <c r="D3" s="1" t="s">
        <v>19</v>
      </c>
      <c r="G3" s="9" t="s">
        <v>28</v>
      </c>
      <c r="O3" s="28">
        <f>C3</f>
        <v>1.1542316330226792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SummaryChart!I18</f>
        <v>10.179101700310655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7.879726386785002E-2</v>
      </c>
      <c r="C12" s="14"/>
      <c r="D12" s="15">
        <f ca="1">CELL("contents",INDIRECT("D"&amp;C13-1))</f>
        <v>9.963094687402771</v>
      </c>
      <c r="E12" s="15">
        <f ca="1">CELL("contents",INDIRECT("E"&amp;C13-1))</f>
        <v>7.6998371934314394</v>
      </c>
      <c r="F12">
        <f ca="1">D13-D12</f>
        <v>0.29480427677573395</v>
      </c>
      <c r="G12">
        <f ca="1">D13-D11</f>
        <v>7.879726386785002E-2</v>
      </c>
      <c r="H12" s="27">
        <f ca="1">G12/F12</f>
        <v>0.26728670536823096</v>
      </c>
      <c r="I12">
        <f ca="1">D13-D12</f>
        <v>0.29480427677573395</v>
      </c>
      <c r="J12">
        <f ca="1">E13-E12</f>
        <v>0.17347556224040872</v>
      </c>
      <c r="K12">
        <f ca="1">ATAN(J12/I12)*180/PI()</f>
        <v>30.474392591983953</v>
      </c>
      <c r="N12" s="26">
        <f ca="1">E13-E12</f>
        <v>0.17347556224040872</v>
      </c>
      <c r="O12" s="26">
        <f ca="1">N12+E13-H12*N12</f>
        <v>8.0004206064191159</v>
      </c>
      <c r="P12">
        <f ca="1">IF(AND(G12&gt;0,G12&lt;F12),1,0)</f>
        <v>1</v>
      </c>
      <c r="Q12" s="26">
        <f ca="1">IF(P12=1,O12,O13)</f>
        <v>8.0004206064191159</v>
      </c>
    </row>
    <row r="13" spans="2:22" x14ac:dyDescent="0.2">
      <c r="B13" t="str">
        <f ca="1">CELL("address",INDEX(B20:B290,MATCH(MIN(B20:B290),B20:B290,0)))</f>
        <v>$B$53</v>
      </c>
      <c r="C13">
        <f ca="1">CELL("row",INDEX(A20:A289,MATCH(MIN(A20:A289),A20:A289,0)))</f>
        <v>53</v>
      </c>
      <c r="D13" s="15">
        <f ca="1">CELL("contents",INDIRECT("D"&amp;C13))</f>
        <v>10.257898964178505</v>
      </c>
      <c r="E13" s="15">
        <f ca="1">CELL("contents",INDIRECT("E"&amp;C13))</f>
        <v>7.8733127556718481</v>
      </c>
      <c r="F13">
        <f ca="1">D14-D13</f>
        <v>0.29440814311683106</v>
      </c>
      <c r="G13">
        <f ca="1">D14-D11</f>
        <v>0.37320540698468108</v>
      </c>
      <c r="H13" s="27">
        <f ca="1">G13/F13</f>
        <v>1.2676463464415133</v>
      </c>
      <c r="N13" s="26">
        <f ca="1">E14-E13</f>
        <v>0.1720452642988457</v>
      </c>
      <c r="O13" s="26">
        <f ca="1">E13+H13*N13</f>
        <v>8.0914053063828444</v>
      </c>
      <c r="P13">
        <f ca="1">IF(G13&lt;F13,1,0)</f>
        <v>0</v>
      </c>
    </row>
    <row r="14" spans="2:22" x14ac:dyDescent="0.2">
      <c r="D14" s="15">
        <f ca="1">CELL("contents",INDIRECT("D"&amp;C13+1))</f>
        <v>10.552307107295336</v>
      </c>
      <c r="E14" s="15">
        <f ca="1">CELL("contents",INDIRECT("E"&amp;C13+1))</f>
        <v>8.0453580199706938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71.302335402317652</v>
      </c>
      <c r="P15" s="10">
        <f>Q19</f>
        <v>9.6678925000379525</v>
      </c>
      <c r="Q15" s="10">
        <f>Q19</f>
        <v>9.6678925000379525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1.1542316330226792</v>
      </c>
      <c r="F19" s="9">
        <f>$O$1*D19^2+$O$2*D19+$O$3</f>
        <v>1.1542316330226792</v>
      </c>
      <c r="G19" s="18">
        <v>8.6666666666666607</v>
      </c>
      <c r="H19" s="17">
        <v>7.5</v>
      </c>
      <c r="I19">
        <f>C1</f>
        <v>62.5</v>
      </c>
      <c r="J19">
        <f>C1*COS(C2/180*PI())</f>
        <v>50.686065838159251</v>
      </c>
      <c r="K19">
        <f>C1*SIN(C2/180*PI())</f>
        <v>36.567372476700939</v>
      </c>
      <c r="L19">
        <f>-C15*I19*J19</f>
        <v>-12.444472713568999</v>
      </c>
      <c r="M19">
        <f>-C6-C15*I19*K19</f>
        <v>-41.152042810547421</v>
      </c>
      <c r="N19" s="16">
        <f>MAX(E19:E289)</f>
        <v>19.033306325034982</v>
      </c>
      <c r="O19" s="19">
        <f>INDEX(C19:C289,MATCH(N19,E19:E289,0),1)</f>
        <v>1.0020000000000007</v>
      </c>
      <c r="P19" s="19">
        <f>COUNTIF(E19:E289,"&gt;"&amp;H19)*_dt</f>
        <v>1.4339999999999999</v>
      </c>
      <c r="Q19" s="21">
        <f>INDEX(D19:D289,MATCH(T17,T19:T289,0),1)</f>
        <v>9.6678925000379525</v>
      </c>
      <c r="R19" s="21">
        <f>INDEX(D19:D289,MATCH(T17,U19:U289,0),1)</f>
        <v>71.302335402317652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61.634442902279702</v>
      </c>
    </row>
    <row r="20" spans="1:22" x14ac:dyDescent="0.2">
      <c r="A20">
        <f>B20</f>
        <v>9.8701482281127202</v>
      </c>
      <c r="B20">
        <f>ABS(D20-$D$11)</f>
        <v>9.8701482281127202</v>
      </c>
      <c r="C20" s="9">
        <f>C19+_dt</f>
        <v>6.0000000000000001E-3</v>
      </c>
      <c r="D20" s="9">
        <f>D19+$C$7*(J19+J20)/2</f>
        <v>0.30895347219793551</v>
      </c>
      <c r="E20" s="9">
        <f>E19+$C$7*(K19+K20)/2</f>
        <v>1.3765269713740647</v>
      </c>
      <c r="F20" s="9">
        <f>$O$1*D20^2+$O$2*D20+$O$3</f>
        <v>1.3765278675429158</v>
      </c>
      <c r="G20" s="10">
        <f>G19</f>
        <v>8.6666666666666607</v>
      </c>
      <c r="H20" s="5">
        <f>H19</f>
        <v>7.5</v>
      </c>
      <c r="I20">
        <f>SQRT(J20^2+K20^2)</f>
        <v>62.291770398103935</v>
      </c>
      <c r="J20">
        <f>J19+L19*$C$7</f>
        <v>50.610154554606481</v>
      </c>
      <c r="K20">
        <f>K19+M19*$C$7</f>
        <v>36.3163450155566</v>
      </c>
      <c r="L20">
        <f>-$C$15*I20*J20</f>
        <v>-12.384436103983923</v>
      </c>
      <c r="M20">
        <f>-$C$6-$C$15*I20*K20</f>
        <v>-41.060703831147642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9.5616566977633344</v>
      </c>
      <c r="B21">
        <f t="shared" ref="B21:B84" si="3">ABS(D21-$D$11)</f>
        <v>9.5616566977633344</v>
      </c>
      <c r="C21" s="9">
        <f t="shared" ref="C21:C84" si="4">C20+_dt</f>
        <v>1.2E-2</v>
      </c>
      <c r="D21" s="9">
        <f t="shared" ref="D21:E36" si="5">D20+$C$7*(J20+J21)/2</f>
        <v>0.61744500254732038</v>
      </c>
      <c r="E21" s="9">
        <f t="shared" si="5"/>
        <v>1.5972927415741816</v>
      </c>
      <c r="F21" s="9">
        <f t="shared" ref="F21:F84" si="6">$O$1*D21^2+$O$2*D21+$O$3</f>
        <v>1.5972990060848133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62.084571966191</v>
      </c>
      <c r="J21">
        <f t="shared" ref="J21:K84" si="9">J20+L20*$C$7</f>
        <v>50.534609494372177</v>
      </c>
      <c r="K21">
        <f t="shared" si="9"/>
        <v>36.065874722186599</v>
      </c>
      <c r="L21">
        <f t="shared" ref="L21:L84" si="10">-$C$15*I21*J21</f>
        <v>-12.324817704998463</v>
      </c>
      <c r="M21">
        <f t="shared" ref="M21:M84" si="11">-$C$6-$C$15*I21*K21</f>
        <v>-40.970057509294982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9.2536248830810663</v>
      </c>
      <c r="B22">
        <f t="shared" si="3"/>
        <v>9.2536248830810663</v>
      </c>
      <c r="C22" s="9">
        <f t="shared" si="4"/>
        <v>1.8000000000000002E-2</v>
      </c>
      <c r="D22" s="9">
        <f t="shared" si="5"/>
        <v>0.92547681722958919</v>
      </c>
      <c r="E22" s="9">
        <f t="shared" si="5"/>
        <v>1.8165323294595594</v>
      </c>
      <c r="F22" s="9">
        <f t="shared" si="6"/>
        <v>1.8165519829374359</v>
      </c>
      <c r="G22" s="10">
        <f t="shared" si="7"/>
        <v>8.6666666666666607</v>
      </c>
      <c r="H22" s="5">
        <f t="shared" si="7"/>
        <v>7.5</v>
      </c>
      <c r="I22">
        <f t="shared" si="8"/>
        <v>61.878402429689437</v>
      </c>
      <c r="J22">
        <f t="shared" si="9"/>
        <v>50.459428106371689</v>
      </c>
      <c r="K22">
        <f t="shared" si="9"/>
        <v>35.815957371379902</v>
      </c>
      <c r="L22">
        <f t="shared" si="10"/>
        <v>-12.265614633325969</v>
      </c>
      <c r="M22">
        <f t="shared" si="11"/>
        <v>-40.88009809359896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8.9460505733924514</v>
      </c>
      <c r="B23">
        <f t="shared" si="3"/>
        <v>8.9460505733924514</v>
      </c>
      <c r="C23" s="9">
        <f t="shared" si="4"/>
        <v>2.4E-2</v>
      </c>
      <c r="D23" s="9">
        <f t="shared" si="5"/>
        <v>1.2330511269182034</v>
      </c>
      <c r="E23" s="9">
        <f t="shared" si="5"/>
        <v>2.0342490951999452</v>
      </c>
      <c r="F23" s="9">
        <f t="shared" si="6"/>
        <v>2.0342936791239303</v>
      </c>
      <c r="G23" s="10">
        <f t="shared" si="7"/>
        <v>8.6666666666666607</v>
      </c>
      <c r="H23" s="5">
        <f t="shared" si="7"/>
        <v>7.5</v>
      </c>
      <c r="I23">
        <f t="shared" si="8"/>
        <v>61.673259568981074</v>
      </c>
      <c r="J23">
        <f t="shared" si="9"/>
        <v>50.384607857108399</v>
      </c>
      <c r="K23">
        <f t="shared" si="9"/>
        <v>35.566588773008945</v>
      </c>
      <c r="L23">
        <f t="shared" si="10"/>
        <v>-12.206824040615881</v>
      </c>
      <c r="M23">
        <f t="shared" si="11"/>
        <v>-40.790819884920722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8.6389315734253653</v>
      </c>
      <c r="B24">
        <f t="shared" si="3"/>
        <v>8.6389315734253653</v>
      </c>
      <c r="C24" s="9">
        <f t="shared" si="4"/>
        <v>0.03</v>
      </c>
      <c r="D24" s="9">
        <f t="shared" si="5"/>
        <v>1.540170126885289</v>
      </c>
      <c r="E24" s="9">
        <f t="shared" si="5"/>
        <v>2.2504463735113407</v>
      </c>
      <c r="F24" s="9">
        <f t="shared" si="6"/>
        <v>2.2505309229024975</v>
      </c>
      <c r="G24" s="10">
        <f t="shared" si="7"/>
        <v>8.6666666666666607</v>
      </c>
      <c r="H24" s="5">
        <f t="shared" si="7"/>
        <v>7.5</v>
      </c>
      <c r="I24">
        <f t="shared" si="8"/>
        <v>61.469141218990842</v>
      </c>
      <c r="J24">
        <f t="shared" si="9"/>
        <v>50.310146230460646</v>
      </c>
      <c r="K24">
        <f t="shared" si="9"/>
        <v>35.317764771710927</v>
      </c>
      <c r="L24">
        <f t="shared" si="10"/>
        <v>-12.148443113034896</v>
      </c>
      <c r="M24">
        <f t="shared" si="11"/>
        <v>-40.702217235610078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8.3322657032036744</v>
      </c>
      <c r="B25">
        <f t="shared" si="3"/>
        <v>8.3322657032036744</v>
      </c>
      <c r="C25" s="9">
        <f t="shared" si="4"/>
        <v>3.5999999999999997E-2</v>
      </c>
      <c r="D25" s="9">
        <f t="shared" si="5"/>
        <v>1.846835997106981</v>
      </c>
      <c r="E25" s="9">
        <f t="shared" si="5"/>
        <v>2.465127473867109</v>
      </c>
      <c r="F25" s="9">
        <f t="shared" si="6"/>
        <v>2.4652704902620579</v>
      </c>
      <c r="G25" s="10">
        <f t="shared" si="7"/>
        <v>8.6666666666666607</v>
      </c>
      <c r="H25" s="5">
        <f t="shared" si="7"/>
        <v>7.5</v>
      </c>
      <c r="I25">
        <f t="shared" si="8"/>
        <v>61.266045268777745</v>
      </c>
      <c r="J25">
        <f t="shared" si="9"/>
        <v>50.236040727471135</v>
      </c>
      <c r="K25">
        <f t="shared" si="9"/>
        <v>35.069481246573709</v>
      </c>
      <c r="L25">
        <f t="shared" si="10"/>
        <v>-12.090469070853405</v>
      </c>
      <c r="M25">
        <f t="shared" si="11"/>
        <v>-40.614284548752437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8.0260507979431637</v>
      </c>
      <c r="B26">
        <f t="shared" si="3"/>
        <v>8.0260507979431637</v>
      </c>
      <c r="C26" s="9">
        <f t="shared" si="4"/>
        <v>4.1999999999999996E-2</v>
      </c>
      <c r="D26" s="9">
        <f t="shared" si="5"/>
        <v>2.1530509023674917</v>
      </c>
      <c r="E26" s="9">
        <f t="shared" si="5"/>
        <v>2.6782956807071789</v>
      </c>
      <c r="F26" s="9">
        <f t="shared" si="6"/>
        <v>2.678519105412696</v>
      </c>
      <c r="G26" s="10">
        <f t="shared" si="7"/>
        <v>8.6666666666666607</v>
      </c>
      <c r="H26" s="5">
        <f t="shared" si="7"/>
        <v>7.5</v>
      </c>
      <c r="I26">
        <f t="shared" si="8"/>
        <v>61.063969661127096</v>
      </c>
      <c r="J26">
        <f t="shared" si="9"/>
        <v>50.16228886613893</v>
      </c>
      <c r="K26">
        <f t="shared" si="9"/>
        <v>34.82173411082632</v>
      </c>
      <c r="L26">
        <f t="shared" si="10"/>
        <v>-12.03289916803716</v>
      </c>
      <c r="M26">
        <f t="shared" si="11"/>
        <v>-40.527016277425396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7.7202847079487373</v>
      </c>
      <c r="B27">
        <f t="shared" si="3"/>
        <v>7.7202847079487373</v>
      </c>
      <c r="C27" s="9">
        <f t="shared" si="4"/>
        <v>4.7999999999999994E-2</v>
      </c>
      <c r="D27" s="9">
        <f t="shared" si="5"/>
        <v>2.4588169923619176</v>
      </c>
      <c r="E27" s="9">
        <f t="shared" si="5"/>
        <v>2.8899542536453779</v>
      </c>
      <c r="F27" s="9">
        <f t="shared" si="6"/>
        <v>2.8902834412709444</v>
      </c>
      <c r="G27" s="10">
        <f t="shared" si="7"/>
        <v>8.6666666666666607</v>
      </c>
      <c r="H27" s="5">
        <f t="shared" si="7"/>
        <v>7.5</v>
      </c>
      <c r="I27">
        <f t="shared" si="8"/>
        <v>60.862912392143947</v>
      </c>
      <c r="J27">
        <f t="shared" si="9"/>
        <v>50.088888181213903</v>
      </c>
      <c r="K27">
        <f t="shared" si="9"/>
        <v>34.574519311534026</v>
      </c>
      <c r="L27">
        <f t="shared" si="10"/>
        <v>-11.975730691844001</v>
      </c>
      <c r="M27">
        <f t="shared" si="11"/>
        <v>-40.440406923964915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7.414965298512854</v>
      </c>
      <c r="B28">
        <f t="shared" si="3"/>
        <v>7.414965298512854</v>
      </c>
      <c r="C28" s="9">
        <f t="shared" si="4"/>
        <v>5.3999999999999992E-2</v>
      </c>
      <c r="D28" s="9">
        <f t="shared" si="5"/>
        <v>2.7641364017978005</v>
      </c>
      <c r="E28" s="9">
        <f t="shared" si="5"/>
        <v>3.1001064276749153</v>
      </c>
      <c r="F28" s="9">
        <f t="shared" si="6"/>
        <v>3.1005701199399907</v>
      </c>
      <c r="G28" s="10">
        <f t="shared" si="7"/>
        <v>8.6666666666666607</v>
      </c>
      <c r="H28" s="5">
        <f t="shared" si="7"/>
        <v>7.5</v>
      </c>
      <c r="I28">
        <f t="shared" si="8"/>
        <v>60.662871510847339</v>
      </c>
      <c r="J28">
        <f t="shared" si="9"/>
        <v>50.015836223993652</v>
      </c>
      <c r="K28">
        <f t="shared" si="9"/>
        <v>34.32783282929784</v>
      </c>
      <c r="L28">
        <f t="shared" si="10"/>
        <v>-11.918960962425572</v>
      </c>
      <c r="M28">
        <f t="shared" si="11"/>
        <v>-40.354451039240907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7.1100904498151989</v>
      </c>
      <c r="B29">
        <f t="shared" si="3"/>
        <v>7.1100904498151989</v>
      </c>
      <c r="C29" s="9">
        <f t="shared" si="4"/>
        <v>5.9999999999999991E-2</v>
      </c>
      <c r="D29" s="9">
        <f t="shared" si="5"/>
        <v>3.0690112504954561</v>
      </c>
      <c r="E29" s="9">
        <f t="shared" si="5"/>
        <v>3.3087554133720469</v>
      </c>
      <c r="F29" s="9">
        <f t="shared" si="6"/>
        <v>3.3093857131848576</v>
      </c>
      <c r="G29" s="10">
        <f t="shared" si="7"/>
        <v>8.6666666666666607</v>
      </c>
      <c r="H29" s="5">
        <f t="shared" si="7"/>
        <v>7.5</v>
      </c>
      <c r="I29">
        <f t="shared" si="8"/>
        <v>60.463845118765512</v>
      </c>
      <c r="J29">
        <f t="shared" si="9"/>
        <v>49.943130562122853</v>
      </c>
      <c r="K29">
        <f t="shared" si="9"/>
        <v>34.081670677958471</v>
      </c>
      <c r="L29">
        <f t="shared" si="10"/>
        <v>-11.862587332433915</v>
      </c>
      <c r="M29">
        <f t="shared" si="11"/>
        <v>-40.269143221942031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6.8056580568235692</v>
      </c>
      <c r="B30">
        <f t="shared" si="3"/>
        <v>6.8056580568235692</v>
      </c>
      <c r="C30" s="9">
        <f t="shared" si="4"/>
        <v>6.5999999999999989E-2</v>
      </c>
      <c r="D30" s="9">
        <f t="shared" si="5"/>
        <v>3.3734436434870858</v>
      </c>
      <c r="E30" s="9">
        <f t="shared" si="5"/>
        <v>3.5159043970979496</v>
      </c>
      <c r="F30" s="9">
        <f t="shared" si="6"/>
        <v>3.5167367429026513</v>
      </c>
      <c r="G30" s="10">
        <f t="shared" si="7"/>
        <v>8.6666666666666607</v>
      </c>
      <c r="H30" s="5">
        <f t="shared" si="7"/>
        <v>7.5</v>
      </c>
      <c r="I30">
        <f t="shared" si="8"/>
        <v>60.265831369531597</v>
      </c>
      <c r="J30">
        <f t="shared" si="9"/>
        <v>49.870768779395007</v>
      </c>
      <c r="K30">
        <f t="shared" si="9"/>
        <v>33.836028904304627</v>
      </c>
      <c r="L30">
        <f t="shared" si="10"/>
        <v>-11.806607186632805</v>
      </c>
      <c r="M30">
        <f t="shared" si="11"/>
        <v>-40.184478117869602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6.5016660291959667</v>
      </c>
      <c r="B31">
        <f t="shared" si="3"/>
        <v>6.5016660291959667</v>
      </c>
      <c r="C31" s="9">
        <f t="shared" si="4"/>
        <v>7.1999999999999995E-2</v>
      </c>
      <c r="D31" s="9">
        <f t="shared" si="5"/>
        <v>3.6774356711146883</v>
      </c>
      <c r="E31" s="9">
        <f t="shared" si="5"/>
        <v>3.721556541198825</v>
      </c>
      <c r="F31" s="9">
        <f t="shared" si="6"/>
        <v>3.7226296815879198</v>
      </c>
      <c r="G31" s="10">
        <f t="shared" si="7"/>
        <v>8.6666666666666607</v>
      </c>
      <c r="H31" s="5">
        <f t="shared" si="7"/>
        <v>7.5</v>
      </c>
      <c r="I31">
        <f t="shared" si="8"/>
        <v>60.068828468479843</v>
      </c>
      <c r="J31">
        <f t="shared" si="9"/>
        <v>49.79874847555655</v>
      </c>
      <c r="K31">
        <f t="shared" si="9"/>
        <v>33.590903587785618</v>
      </c>
      <c r="L31">
        <f t="shared" si="10"/>
        <v>-11.751017941513769</v>
      </c>
      <c r="M31">
        <f t="shared" si="11"/>
        <v>-40.100450419240509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6.1981122911838735</v>
      </c>
      <c r="B32">
        <f t="shared" si="3"/>
        <v>6.1981122911838735</v>
      </c>
      <c r="C32" s="9">
        <f t="shared" si="4"/>
        <v>7.8E-2</v>
      </c>
      <c r="D32" s="9">
        <f t="shared" si="5"/>
        <v>3.9809894091267815</v>
      </c>
      <c r="E32" s="9">
        <f t="shared" si="5"/>
        <v>3.9257149842042671</v>
      </c>
      <c r="F32" s="9">
        <f t="shared" si="6"/>
        <v>3.9270709527932119</v>
      </c>
      <c r="G32" s="10">
        <f t="shared" si="7"/>
        <v>8.6666666666666607</v>
      </c>
      <c r="H32" s="5">
        <f t="shared" si="7"/>
        <v>7.5</v>
      </c>
      <c r="I32">
        <f t="shared" si="8"/>
        <v>59.872834672242213</v>
      </c>
      <c r="J32">
        <f t="shared" si="9"/>
        <v>49.727067266113316</v>
      </c>
      <c r="K32">
        <f t="shared" si="9"/>
        <v>33.346290840228249</v>
      </c>
      <c r="L32">
        <f t="shared" si="10"/>
        <v>-11.695817044916677</v>
      </c>
      <c r="M32">
        <f t="shared" si="11"/>
        <v>-40.017054863998894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5.8949947815367025</v>
      </c>
      <c r="B33">
        <f t="shared" si="3"/>
        <v>5.8949947815367025</v>
      </c>
      <c r="C33" s="9">
        <f t="shared" si="4"/>
        <v>8.4000000000000005E-2</v>
      </c>
      <c r="D33" s="9">
        <f t="shared" si="5"/>
        <v>4.2841069187739524</v>
      </c>
      <c r="E33" s="9">
        <f t="shared" si="5"/>
        <v>4.1283828410239147</v>
      </c>
      <c r="F33" s="9">
        <f t="shared" si="6"/>
        <v>4.1300669315848797</v>
      </c>
      <c r="G33" s="10">
        <f t="shared" si="7"/>
        <v>8.6666666666666607</v>
      </c>
      <c r="H33" s="5">
        <f t="shared" si="7"/>
        <v>7.5</v>
      </c>
      <c r="I33">
        <f t="shared" si="8"/>
        <v>59.677848288344968</v>
      </c>
      <c r="J33">
        <f t="shared" si="9"/>
        <v>49.655722782139321</v>
      </c>
      <c r="K33">
        <f t="shared" si="9"/>
        <v>33.102186805557857</v>
      </c>
      <c r="L33">
        <f t="shared" si="10"/>
        <v>-11.641001975654746</v>
      </c>
      <c r="M33">
        <f t="shared" si="11"/>
        <v>-39.934286235136533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5.5923114534074099</v>
      </c>
      <c r="B34">
        <f t="shared" si="3"/>
        <v>5.5923114534074099</v>
      </c>
      <c r="C34" s="9">
        <f t="shared" si="4"/>
        <v>9.0000000000000011E-2</v>
      </c>
      <c r="D34" s="9">
        <f t="shared" si="5"/>
        <v>4.5867902469032451</v>
      </c>
      <c r="E34" s="9">
        <f t="shared" si="5"/>
        <v>4.3295632031424134</v>
      </c>
      <c r="F34" s="9">
        <f t="shared" si="6"/>
        <v>4.3316239449942042</v>
      </c>
      <c r="G34" s="10">
        <f t="shared" si="7"/>
        <v>8.6666666666666607</v>
      </c>
      <c r="H34" s="5">
        <f t="shared" si="7"/>
        <v>7.5</v>
      </c>
      <c r="I34">
        <f t="shared" si="8"/>
        <v>59.483867674805403</v>
      </c>
      <c r="J34">
        <f t="shared" si="9"/>
        <v>49.584712670087825</v>
      </c>
      <c r="K34">
        <f t="shared" si="9"/>
        <v>32.858587659523522</v>
      </c>
      <c r="L34">
        <f t="shared" si="10"/>
        <v>-11.586570243143985</v>
      </c>
      <c r="M34">
        <f t="shared" si="11"/>
        <v>-39.852139360021809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5.2900602742592477</v>
      </c>
      <c r="B35">
        <f t="shared" si="3"/>
        <v>5.2900602742592477</v>
      </c>
      <c r="C35" s="9">
        <f t="shared" si="4"/>
        <v>9.6000000000000016E-2</v>
      </c>
      <c r="D35" s="9">
        <f t="shared" si="5"/>
        <v>4.8890414260514072</v>
      </c>
      <c r="E35" s="9">
        <f t="shared" si="5"/>
        <v>4.5292591388127139</v>
      </c>
      <c r="F35" s="9">
        <f t="shared" si="6"/>
        <v>4.5317482724639104</v>
      </c>
      <c r="G35" s="10">
        <f t="shared" si="7"/>
        <v>8.6666666666666607</v>
      </c>
      <c r="H35" s="5">
        <f t="shared" si="7"/>
        <v>7.5</v>
      </c>
      <c r="I35">
        <f t="shared" si="8"/>
        <v>59.290891239728282</v>
      </c>
      <c r="J35">
        <f t="shared" si="9"/>
        <v>49.514034591604648</v>
      </c>
      <c r="K35">
        <f t="shared" si="9"/>
        <v>32.615489609427392</v>
      </c>
      <c r="L35">
        <f t="shared" si="10"/>
        <v>-11.532519387036821</v>
      </c>
      <c r="M35">
        <f t="shared" si="11"/>
        <v>-39.770609109737052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4.988239225773655</v>
      </c>
      <c r="B36">
        <f t="shared" si="3"/>
        <v>4.988239225773655</v>
      </c>
      <c r="C36" s="9">
        <f t="shared" si="4"/>
        <v>0.10200000000000002</v>
      </c>
      <c r="D36" s="9">
        <f t="shared" si="5"/>
        <v>5.190862474537</v>
      </c>
      <c r="E36" s="9">
        <f t="shared" si="5"/>
        <v>4.7274736932477346</v>
      </c>
      <c r="F36" s="9">
        <f t="shared" si="6"/>
        <v>4.7304461462901211</v>
      </c>
      <c r="G36" s="10">
        <f t="shared" si="7"/>
        <v>8.6666666666666607</v>
      </c>
      <c r="H36" s="5">
        <f t="shared" si="7"/>
        <v>7.5</v>
      </c>
      <c r="I36">
        <f t="shared" si="8"/>
        <v>59.09891744090195</v>
      </c>
      <c r="J36">
        <f t="shared" si="9"/>
        <v>49.443686223343725</v>
      </c>
      <c r="K36">
        <f t="shared" si="9"/>
        <v>32.372888893857997</v>
      </c>
      <c r="L36">
        <f t="shared" si="10"/>
        <v>-11.478846976859955</v>
      </c>
      <c r="M36">
        <f t="shared" si="11"/>
        <v>-39.689690398424233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4.6868463037592623</v>
      </c>
      <c r="B37">
        <f t="shared" si="3"/>
        <v>4.6868463037592623</v>
      </c>
      <c r="C37" s="9">
        <f t="shared" si="4"/>
        <v>0.10800000000000003</v>
      </c>
      <c r="D37" s="9">
        <f t="shared" ref="D37:E52" si="13">D36+$C$7*(J36+J37)/2</f>
        <v>5.4922553965513927</v>
      </c>
      <c r="E37" s="9">
        <f t="shared" si="13"/>
        <v>4.924209888810406</v>
      </c>
      <c r="F37" s="9">
        <f t="shared" si="6"/>
        <v>4.9277237520598227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58.907944785394008</v>
      </c>
      <c r="J37">
        <f t="shared" si="9"/>
        <v>49.373665256784882</v>
      </c>
      <c r="K37">
        <f t="shared" si="9"/>
        <v>32.130781782427611</v>
      </c>
      <c r="L37">
        <f t="shared" si="10"/>
        <v>-11.425550611656274</v>
      </c>
      <c r="M37">
        <f t="shared" si="11"/>
        <v>-39.609378182638807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4.385879518062004</v>
      </c>
      <c r="B38">
        <f t="shared" si="3"/>
        <v>4.385879518062004</v>
      </c>
      <c r="C38" s="9">
        <f t="shared" si="4"/>
        <v>0.11400000000000003</v>
      </c>
      <c r="D38" s="9">
        <f t="shared" si="13"/>
        <v>5.7932221822486509</v>
      </c>
      <c r="E38" s="9">
        <f t="shared" si="13"/>
        <v>5.1194707252021265</v>
      </c>
      <c r="F38" s="9">
        <f t="shared" si="6"/>
        <v>5.1235872290838982</v>
      </c>
      <c r="G38" s="10">
        <f t="shared" si="14"/>
        <v>8.6666666666666607</v>
      </c>
      <c r="H38" s="5">
        <f t="shared" si="14"/>
        <v>7.5</v>
      </c>
      <c r="I38">
        <f t="shared" si="8"/>
        <v>58.717971829146222</v>
      </c>
      <c r="J38">
        <f t="shared" si="9"/>
        <v>49.303969398053781</v>
      </c>
      <c r="K38">
        <f t="shared" si="9"/>
        <v>31.889164575513515</v>
      </c>
      <c r="L38">
        <f t="shared" si="10"/>
        <v>-11.372627919630734</v>
      </c>
      <c r="M38">
        <f t="shared" si="11"/>
        <v>-39.529667460711593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4.0853368924763203</v>
      </c>
      <c r="B39">
        <f t="shared" si="3"/>
        <v>4.0853368924763203</v>
      </c>
      <c r="C39" s="9">
        <f t="shared" si="4"/>
        <v>0.12000000000000004</v>
      </c>
      <c r="D39" s="9">
        <f t="shared" si="13"/>
        <v>6.0937648078343347</v>
      </c>
      <c r="E39" s="9">
        <f t="shared" si="13"/>
        <v>5.3132591796496529</v>
      </c>
      <c r="F39" s="9">
        <f t="shared" si="6"/>
        <v>5.3180426708257968</v>
      </c>
      <c r="G39" s="10">
        <f t="shared" si="14"/>
        <v>8.6666666666666607</v>
      </c>
      <c r="H39" s="5">
        <f t="shared" si="14"/>
        <v>7.5</v>
      </c>
      <c r="I39">
        <f t="shared" si="8"/>
        <v>58.528997176568708</v>
      </c>
      <c r="J39">
        <f t="shared" si="9"/>
        <v>49.234596367744032</v>
      </c>
      <c r="K39">
        <f t="shared" si="9"/>
        <v>31.648033604003174</v>
      </c>
      <c r="L39">
        <f t="shared" si="10"/>
        <v>-11.320076557800167</v>
      </c>
      <c r="M39">
        <f t="shared" si="11"/>
        <v>-39.45055327211864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3.7852164646574398</v>
      </c>
      <c r="B40">
        <f t="shared" si="3"/>
        <v>3.7852164646574398</v>
      </c>
      <c r="C40" s="9">
        <f t="shared" si="4"/>
        <v>0.12600000000000003</v>
      </c>
      <c r="D40" s="9">
        <f t="shared" si="13"/>
        <v>6.3938852356532152</v>
      </c>
      <c r="E40" s="9">
        <f t="shared" si="13"/>
        <v>5.5055782070904442</v>
      </c>
      <c r="F40" s="9">
        <f t="shared" si="6"/>
        <v>5.5110961253258841</v>
      </c>
      <c r="G40" s="10">
        <f t="shared" si="14"/>
        <v>8.6666666666666607</v>
      </c>
      <c r="H40" s="5">
        <f t="shared" si="14"/>
        <v>7.5</v>
      </c>
      <c r="I40">
        <f t="shared" si="8"/>
        <v>58.341019480133014</v>
      </c>
      <c r="J40">
        <f t="shared" si="9"/>
        <v>49.165543900741454</v>
      </c>
      <c r="K40">
        <f t="shared" si="9"/>
        <v>31.40738522904325</v>
      </c>
      <c r="L40">
        <f t="shared" si="10"/>
        <v>-11.267894211646844</v>
      </c>
      <c r="M40">
        <f t="shared" si="11"/>
        <v>-39.372030696858864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3.4855162860347244</v>
      </c>
      <c r="B41">
        <f t="shared" si="3"/>
        <v>3.4855162860347244</v>
      </c>
      <c r="C41" s="9">
        <f t="shared" si="4"/>
        <v>0.13200000000000003</v>
      </c>
      <c r="D41" s="9">
        <f t="shared" si="13"/>
        <v>6.6935854142759306</v>
      </c>
      <c r="E41" s="9">
        <f t="shared" si="13"/>
        <v>5.6964307403564929</v>
      </c>
      <c r="F41" s="9">
        <f t="shared" si="6"/>
        <v>5.7027535956215463</v>
      </c>
      <c r="G41" s="10">
        <f t="shared" si="14"/>
        <v>8.6666666666666607</v>
      </c>
      <c r="H41" s="5">
        <f t="shared" si="14"/>
        <v>7.5</v>
      </c>
      <c r="I41">
        <f t="shared" si="8"/>
        <v>58.154037439964107</v>
      </c>
      <c r="J41">
        <f t="shared" si="9"/>
        <v>49.096809746050411</v>
      </c>
      <c r="K41">
        <f t="shared" si="9"/>
        <v>31.167215841792412</v>
      </c>
      <c r="L41">
        <f t="shared" si="10"/>
        <v>-11.216078594775794</v>
      </c>
      <c r="M41">
        <f t="shared" si="11"/>
        <v>-39.29409485483945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3.1862344217260725</v>
      </c>
      <c r="B42">
        <f t="shared" si="3"/>
        <v>3.1862344217260725</v>
      </c>
      <c r="C42" s="9">
        <f t="shared" si="4"/>
        <v>0.13800000000000004</v>
      </c>
      <c r="D42" s="9">
        <f t="shared" si="13"/>
        <v>6.9928672785845825</v>
      </c>
      <c r="E42" s="9">
        <f t="shared" si="13"/>
        <v>5.8858196903566524</v>
      </c>
      <c r="F42" s="9">
        <f t="shared" si="6"/>
        <v>5.8930210401630987</v>
      </c>
      <c r="G42" s="10">
        <f t="shared" si="14"/>
        <v>8.6666666666666607</v>
      </c>
      <c r="H42" s="5">
        <f t="shared" si="14"/>
        <v>7.5</v>
      </c>
      <c r="I42">
        <f t="shared" si="8"/>
        <v>57.96804980343105</v>
      </c>
      <c r="J42">
        <f t="shared" si="9"/>
        <v>49.028391666622277</v>
      </c>
      <c r="K42">
        <f t="shared" si="9"/>
        <v>30.927521863177891</v>
      </c>
      <c r="L42">
        <f t="shared" si="10"/>
        <v>-11.1646274485757</v>
      </c>
      <c r="M42">
        <f t="shared" si="11"/>
        <v>-39.216740905268807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2.8873689504533573</v>
      </c>
      <c r="B43">
        <f t="shared" si="3"/>
        <v>2.8873689504533573</v>
      </c>
      <c r="C43" s="9">
        <f t="shared" si="4"/>
        <v>0.14400000000000004</v>
      </c>
      <c r="D43" s="9">
        <f t="shared" si="13"/>
        <v>7.2917327498572977</v>
      </c>
      <c r="E43" s="9">
        <f t="shared" si="13"/>
        <v>6.0737479462574946</v>
      </c>
      <c r="F43" s="9">
        <f t="shared" si="6"/>
        <v>6.0819043732255569</v>
      </c>
      <c r="G43" s="10">
        <f t="shared" si="14"/>
        <v>8.6666666666666607</v>
      </c>
      <c r="H43" s="5">
        <f t="shared" si="14"/>
        <v>7.5</v>
      </c>
      <c r="I43">
        <f t="shared" si="8"/>
        <v>57.783055364736228</v>
      </c>
      <c r="J43">
        <f t="shared" si="9"/>
        <v>48.960287439185961</v>
      </c>
      <c r="K43">
        <f t="shared" si="9"/>
        <v>30.688299743655751</v>
      </c>
      <c r="L43">
        <f t="shared" si="10"/>
        <v>-11.113538541883404</v>
      </c>
      <c r="M43">
        <f t="shared" si="11"/>
        <v>-39.139964046057067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2.5889179644588944</v>
      </c>
      <c r="B44">
        <f t="shared" si="3"/>
        <v>2.5889179644588944</v>
      </c>
      <c r="C44" s="9">
        <f t="shared" si="4"/>
        <v>0.15000000000000005</v>
      </c>
      <c r="D44" s="9">
        <f t="shared" si="13"/>
        <v>7.5901837358517605</v>
      </c>
      <c r="E44" s="9">
        <f t="shared" si="13"/>
        <v>6.2602183756627179</v>
      </c>
      <c r="F44" s="9">
        <f t="shared" si="6"/>
        <v>6.2694094653163228</v>
      </c>
      <c r="G44" s="10">
        <f t="shared" si="14"/>
        <v>8.6666666666666607</v>
      </c>
      <c r="H44" s="5">
        <f t="shared" si="14"/>
        <v>7.5</v>
      </c>
      <c r="I44">
        <f t="shared" si="8"/>
        <v>57.599052964502818</v>
      </c>
      <c r="J44">
        <f t="shared" si="9"/>
        <v>48.892494854080475</v>
      </c>
      <c r="K44">
        <f t="shared" si="9"/>
        <v>30.449545962974803</v>
      </c>
      <c r="L44">
        <f t="shared" si="10"/>
        <v>-11.062809670651768</v>
      </c>
      <c r="M44">
        <f t="shared" si="11"/>
        <v>-39.063759513223935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2.290879569422926</v>
      </c>
      <c r="B45">
        <f t="shared" si="3"/>
        <v>2.290879569422926</v>
      </c>
      <c r="C45" s="9">
        <f t="shared" si="4"/>
        <v>0.15600000000000006</v>
      </c>
      <c r="D45" s="9">
        <f t="shared" si="13"/>
        <v>7.8882221308877289</v>
      </c>
      <c r="E45" s="9">
        <f t="shared" si="13"/>
        <v>6.4452338247911207</v>
      </c>
      <c r="F45" s="9">
        <f t="shared" si="6"/>
        <v>6.4555421435788558</v>
      </c>
      <c r="G45" s="10">
        <f t="shared" si="14"/>
        <v>8.6666666666666607</v>
      </c>
      <c r="H45" s="5">
        <f t="shared" si="14"/>
        <v>7.5</v>
      </c>
      <c r="I45">
        <f t="shared" si="8"/>
        <v>57.41604148936058</v>
      </c>
      <c r="J45">
        <f t="shared" si="9"/>
        <v>48.825011715089502</v>
      </c>
      <c r="K45">
        <f t="shared" si="9"/>
        <v>30.211257029944136</v>
      </c>
      <c r="L45">
        <f t="shared" si="10"/>
        <v>-11.01243865762099</v>
      </c>
      <c r="M45">
        <f t="shared" si="11"/>
        <v>-38.98812258031387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1.9932518843821043</v>
      </c>
      <c r="B46">
        <f t="shared" si="3"/>
        <v>1.9932518843821043</v>
      </c>
      <c r="C46" s="9">
        <f t="shared" si="4"/>
        <v>0.16200000000000006</v>
      </c>
      <c r="D46" s="9">
        <f t="shared" si="13"/>
        <v>8.1858498159285507</v>
      </c>
      <c r="E46" s="9">
        <f t="shared" si="13"/>
        <v>6.6287971186531731</v>
      </c>
      <c r="F46" s="9">
        <f t="shared" si="6"/>
        <v>6.6403081921923572</v>
      </c>
      <c r="G46" s="10">
        <f t="shared" si="14"/>
        <v>8.6666666666666607</v>
      </c>
      <c r="H46" s="5">
        <f t="shared" si="14"/>
        <v>7.5</v>
      </c>
      <c r="I46">
        <f t="shared" si="8"/>
        <v>57.234019871529668</v>
      </c>
      <c r="J46">
        <f t="shared" si="9"/>
        <v>48.757835839278016</v>
      </c>
      <c r="K46">
        <f t="shared" si="9"/>
        <v>29.973429482204221</v>
      </c>
      <c r="L46">
        <f t="shared" si="10"/>
        <v>-10.962423351993158</v>
      </c>
      <c r="M46">
        <f t="shared" si="11"/>
        <v>-38.913048557818456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1.6960330416489722</v>
      </c>
      <c r="B47">
        <f t="shared" si="3"/>
        <v>1.6960330416489722</v>
      </c>
      <c r="C47" s="9">
        <f t="shared" si="4"/>
        <v>0.16800000000000007</v>
      </c>
      <c r="D47" s="9">
        <f t="shared" si="13"/>
        <v>8.4830686586616828</v>
      </c>
      <c r="E47" s="9">
        <f t="shared" si="13"/>
        <v>6.8109110612262009</v>
      </c>
      <c r="F47" s="9">
        <f t="shared" si="6"/>
        <v>6.8237133527675482</v>
      </c>
      <c r="G47" s="10">
        <f t="shared" si="14"/>
        <v>8.6666666666666607</v>
      </c>
      <c r="H47" s="5">
        <f t="shared" si="14"/>
        <v>7.5</v>
      </c>
      <c r="I47">
        <f t="shared" si="8"/>
        <v>57.05298708840224</v>
      </c>
      <c r="J47">
        <f t="shared" si="9"/>
        <v>48.690965056830855</v>
      </c>
      <c r="K47">
        <f t="shared" si="9"/>
        <v>29.736059886001527</v>
      </c>
      <c r="L47">
        <f t="shared" si="10"/>
        <v>-10.912761629110015</v>
      </c>
      <c r="M47">
        <f t="shared" si="11"/>
        <v>-38.838532792605854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1.3992211867324134</v>
      </c>
      <c r="B48">
        <f t="shared" si="3"/>
        <v>1.3992211867324134</v>
      </c>
      <c r="C48" s="9">
        <f t="shared" si="4"/>
        <v>0.17400000000000007</v>
      </c>
      <c r="D48" s="9">
        <f t="shared" si="13"/>
        <v>8.7798805135782416</v>
      </c>
      <c r="E48" s="9">
        <f t="shared" si="13"/>
        <v>6.9915784356282042</v>
      </c>
      <c r="F48" s="9">
        <f t="shared" si="6"/>
        <v>7.0057633247385818</v>
      </c>
      <c r="G48" s="10">
        <f t="shared" si="14"/>
        <v>8.6666666666666607</v>
      </c>
      <c r="H48" s="5">
        <f t="shared" si="14"/>
        <v>7.5</v>
      </c>
      <c r="I48">
        <f t="shared" si="8"/>
        <v>56.872942162121902</v>
      </c>
      <c r="J48">
        <f t="shared" si="9"/>
        <v>48.624397210893285</v>
      </c>
      <c r="K48">
        <f t="shared" si="9"/>
        <v>29.499144835966632</v>
      </c>
      <c r="L48">
        <f t="shared" si="10"/>
        <v>-10.86345139013387</v>
      </c>
      <c r="M48">
        <f t="shared" si="11"/>
        <v>-38.764570667357276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1.1028144782590772</v>
      </c>
      <c r="B49">
        <f t="shared" si="3"/>
        <v>1.1028144782590772</v>
      </c>
      <c r="C49" s="9">
        <f t="shared" si="4"/>
        <v>0.18000000000000008</v>
      </c>
      <c r="D49" s="9">
        <f t="shared" si="13"/>
        <v>9.0762872220515778</v>
      </c>
      <c r="E49" s="9">
        <f t="shared" si="13"/>
        <v>7.1708020042903344</v>
      </c>
      <c r="F49" s="9">
        <f t="shared" si="6"/>
        <v>7.186463765751137</v>
      </c>
      <c r="G49" s="10">
        <f t="shared" si="14"/>
        <v>8.6666666666666607</v>
      </c>
      <c r="H49" s="5">
        <f t="shared" si="14"/>
        <v>7.5</v>
      </c>
      <c r="I49">
        <f t="shared" si="8"/>
        <v>56.693884159160639</v>
      </c>
      <c r="J49">
        <f t="shared" si="9"/>
        <v>48.558130157413466</v>
      </c>
      <c r="K49">
        <f t="shared" si="9"/>
        <v>29.262680954895753</v>
      </c>
      <c r="L49">
        <f t="shared" si="10"/>
        <v>-10.814490561731523</v>
      </c>
      <c r="M49">
        <f t="shared" si="11"/>
        <v>-38.691157600010392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0.80681108789575617</v>
      </c>
      <c r="B50">
        <f t="shared" si="3"/>
        <v>0.80681108789575617</v>
      </c>
      <c r="C50" s="9">
        <f t="shared" si="4"/>
        <v>0.18600000000000008</v>
      </c>
      <c r="D50" s="9">
        <f t="shared" si="13"/>
        <v>9.3722906124148988</v>
      </c>
      <c r="E50" s="9">
        <f t="shared" si="13"/>
        <v>7.3485845091280506</v>
      </c>
      <c r="F50" s="9">
        <f t="shared" si="6"/>
        <v>7.3658202920467524</v>
      </c>
      <c r="G50" s="10">
        <f t="shared" si="14"/>
        <v>8.6666666666666607</v>
      </c>
      <c r="H50" s="5">
        <f t="shared" si="14"/>
        <v>7.5</v>
      </c>
      <c r="I50">
        <f t="shared" si="8"/>
        <v>56.515812189893147</v>
      </c>
      <c r="J50">
        <f t="shared" si="9"/>
        <v>48.492161764986903</v>
      </c>
      <c r="K50">
        <f t="shared" si="9"/>
        <v>29.026664893535688</v>
      </c>
      <c r="L50">
        <f t="shared" si="10"/>
        <v>-10.765877095761173</v>
      </c>
      <c r="M50">
        <f t="shared" si="11"/>
        <v>-38.618289043209565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0.51120920027270245</v>
      </c>
      <c r="B51">
        <f t="shared" si="3"/>
        <v>0.51120920027270245</v>
      </c>
      <c r="C51" s="9">
        <f t="shared" si="4"/>
        <v>0.19200000000000009</v>
      </c>
      <c r="D51" s="9">
        <f t="shared" si="13"/>
        <v>9.6678925000379525</v>
      </c>
      <c r="E51" s="9">
        <f t="shared" si="13"/>
        <v>7.5249286717109696</v>
      </c>
      <c r="F51" s="9">
        <f t="shared" si="6"/>
        <v>7.5438384788434591</v>
      </c>
      <c r="G51" s="10">
        <f t="shared" si="14"/>
        <v>8.6666666666666607</v>
      </c>
      <c r="H51" s="5">
        <f t="shared" si="14"/>
        <v>7.5</v>
      </c>
      <c r="I51">
        <f t="shared" si="8"/>
        <v>56.338725408168457</v>
      </c>
      <c r="J51">
        <f t="shared" si="9"/>
        <v>48.426489914702763</v>
      </c>
      <c r="K51">
        <f t="shared" si="9"/>
        <v>28.79109333037211</v>
      </c>
      <c r="L51">
        <f t="shared" si="10"/>
        <v>-10.717608968962224</v>
      </c>
      <c r="M51">
        <f t="shared" si="11"/>
        <v>-38.545960483762819</v>
      </c>
      <c r="S51">
        <f t="shared" si="0"/>
        <v>1</v>
      </c>
      <c r="T51" t="b">
        <f t="shared" si="1"/>
        <v>1</v>
      </c>
      <c r="U51" t="b">
        <f t="shared" si="2"/>
        <v>0</v>
      </c>
    </row>
    <row r="52" spans="1:21" x14ac:dyDescent="0.2">
      <c r="A52">
        <f t="shared" si="12"/>
        <v>0.21600701290788393</v>
      </c>
      <c r="B52">
        <f t="shared" si="3"/>
        <v>0.21600701290788393</v>
      </c>
      <c r="C52" s="9">
        <f t="shared" si="4"/>
        <v>0.19800000000000009</v>
      </c>
      <c r="D52" s="9">
        <f t="shared" si="13"/>
        <v>9.963094687402771</v>
      </c>
      <c r="E52" s="9">
        <f t="shared" si="13"/>
        <v>7.6998371934314394</v>
      </c>
      <c r="F52" s="9">
        <f t="shared" si="6"/>
        <v>7.7205238607127376</v>
      </c>
      <c r="G52" s="10">
        <f t="shared" si="14"/>
        <v>8.6666666666666607</v>
      </c>
      <c r="H52" s="5">
        <f t="shared" si="14"/>
        <v>7.5</v>
      </c>
      <c r="I52">
        <f t="shared" si="8"/>
        <v>56.162623010878576</v>
      </c>
      <c r="J52">
        <f t="shared" si="9"/>
        <v>48.361112499992096</v>
      </c>
      <c r="K52">
        <f t="shared" si="9"/>
        <v>28.555962971421156</v>
      </c>
      <c r="L52">
        <f t="shared" si="10"/>
        <v>-10.669684182647872</v>
      </c>
      <c r="M52">
        <f t="shared" si="11"/>
        <v>-38.474167442105482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7.879726386785002E-2</v>
      </c>
      <c r="B53">
        <f t="shared" si="3"/>
        <v>7.879726386785002E-2</v>
      </c>
      <c r="C53" s="9">
        <f t="shared" si="4"/>
        <v>0.2040000000000001</v>
      </c>
      <c r="D53" s="9">
        <f t="shared" ref="D53:E68" si="15">D52+$C$7*(J52+J53)/2</f>
        <v>10.257898964178505</v>
      </c>
      <c r="E53" s="9">
        <f t="shared" si="15"/>
        <v>7.8733127556718481</v>
      </c>
      <c r="F53" s="9">
        <f t="shared" si="6"/>
        <v>7.8958819319528812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55.987504237524149</v>
      </c>
      <c r="J53">
        <f t="shared" si="9"/>
        <v>48.296027426477941</v>
      </c>
      <c r="K53">
        <f t="shared" si="9"/>
        <v>28.321270550024312</v>
      </c>
      <c r="L53">
        <f t="shared" si="10"/>
        <v>-10.622100762400482</v>
      </c>
      <c r="M53">
        <f t="shared" si="11"/>
        <v>-38.402905471770438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0.37320540698468108</v>
      </c>
      <c r="C54" s="9">
        <f t="shared" si="4"/>
        <v>0.2100000000000001</v>
      </c>
      <c r="D54" s="9">
        <f t="shared" si="15"/>
        <v>10.552307107295336</v>
      </c>
      <c r="E54" s="9">
        <f t="shared" si="15"/>
        <v>8.0453580199706938</v>
      </c>
      <c r="F54" s="9">
        <f t="shared" si="6"/>
        <v>8.0699181469587753</v>
      </c>
      <c r="G54" s="10">
        <f t="shared" si="16"/>
        <v>8.6666666666666607</v>
      </c>
      <c r="H54" s="5">
        <f t="shared" si="16"/>
        <v>7.5</v>
      </c>
      <c r="I54">
        <f t="shared" si="8"/>
        <v>55.813368369776782</v>
      </c>
      <c r="J54">
        <f t="shared" si="9"/>
        <v>48.231232611827302</v>
      </c>
      <c r="K54">
        <f t="shared" si="9"/>
        <v>28.087012826646514</v>
      </c>
      <c r="L54">
        <f t="shared" si="10"/>
        <v>-10.574856757769584</v>
      </c>
      <c r="M54">
        <f t="shared" si="11"/>
        <v>-38.332170158864848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0.66721918070684971</v>
      </c>
      <c r="C55" s="9">
        <f t="shared" si="4"/>
        <v>0.21600000000000011</v>
      </c>
      <c r="D55" s="9">
        <f t="shared" si="15"/>
        <v>10.846320881017505</v>
      </c>
      <c r="E55" s="9">
        <f t="shared" si="15"/>
        <v>8.2159756281874312</v>
      </c>
      <c r="F55" s="9">
        <f t="shared" si="6"/>
        <v>8.2426379205881872</v>
      </c>
      <c r="G55" s="10">
        <f t="shared" si="16"/>
        <v>8.6666666666666607</v>
      </c>
      <c r="H55" s="5">
        <f t="shared" si="16"/>
        <v>7.5</v>
      </c>
      <c r="I55">
        <f t="shared" si="8"/>
        <v>55.640214731038085</v>
      </c>
      <c r="J55">
        <f t="shared" si="9"/>
        <v>48.166725985604906</v>
      </c>
      <c r="K55">
        <f t="shared" si="9"/>
        <v>27.853186588677438</v>
      </c>
      <c r="L55">
        <f t="shared" si="10"/>
        <v>-10.527950241972489</v>
      </c>
      <c r="M55">
        <f t="shared" si="11"/>
        <v>-38.261957121553337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0.96084033670478775</v>
      </c>
      <c r="C56" s="9">
        <f t="shared" si="4"/>
        <v>0.22200000000000011</v>
      </c>
      <c r="D56" s="9">
        <f t="shared" si="15"/>
        <v>11.139942037015443</v>
      </c>
      <c r="E56" s="9">
        <f t="shared" si="15"/>
        <v>8.385168202666117</v>
      </c>
      <c r="F56" s="9">
        <f t="shared" si="6"/>
        <v>8.4140466285245594</v>
      </c>
      <c r="G56" s="10">
        <f t="shared" si="16"/>
        <v>8.6666666666666607</v>
      </c>
      <c r="H56" s="5">
        <f t="shared" si="16"/>
        <v>7.5</v>
      </c>
      <c r="I56">
        <f t="shared" si="8"/>
        <v>55.468042685995123</v>
      </c>
      <c r="J56">
        <f t="shared" si="9"/>
        <v>48.102505489128873</v>
      </c>
      <c r="K56">
        <f t="shared" si="9"/>
        <v>27.619788650235964</v>
      </c>
      <c r="L56">
        <f t="shared" si="10"/>
        <v>-10.481379311597426</v>
      </c>
      <c r="M56">
        <f t="shared" si="11"/>
        <v>-38.192262009547548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1.2540706141263822</v>
      </c>
      <c r="C57" s="9">
        <f t="shared" si="4"/>
        <v>0.22800000000000012</v>
      </c>
      <c r="D57" s="9">
        <f t="shared" si="15"/>
        <v>11.433172314437037</v>
      </c>
      <c r="E57" s="9">
        <f t="shared" si="15"/>
        <v>8.5529383463978679</v>
      </c>
      <c r="F57" s="9">
        <f t="shared" si="6"/>
        <v>8.5841496076364212</v>
      </c>
      <c r="G57" s="10">
        <f t="shared" si="16"/>
        <v>8.6666666666666607</v>
      </c>
      <c r="H57" s="5">
        <f t="shared" si="16"/>
        <v>7.5</v>
      </c>
      <c r="I57">
        <f t="shared" si="8"/>
        <v>55.296851640172157</v>
      </c>
      <c r="J57">
        <f t="shared" si="9"/>
        <v>48.038569075328127</v>
      </c>
      <c r="K57">
        <f t="shared" si="9"/>
        <v>27.386815851977726</v>
      </c>
      <c r="L57">
        <f t="shared" si="10"/>
        <v>-10.435142086309119</v>
      </c>
      <c r="M57">
        <f t="shared" si="11"/>
        <v>-38.123080503601955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1.5469117396673688</v>
      </c>
      <c r="C58" s="9">
        <f t="shared" si="4"/>
        <v>0.23400000000000012</v>
      </c>
      <c r="D58" s="9">
        <f t="shared" si="15"/>
        <v>11.726013439978024</v>
      </c>
      <c r="E58" s="9">
        <f t="shared" si="15"/>
        <v>8.7192886431821623</v>
      </c>
      <c r="F58" s="9">
        <f t="shared" si="6"/>
        <v>8.7529521563333788</v>
      </c>
      <c r="G58" s="10">
        <f t="shared" si="16"/>
        <v>8.6666666666666607</v>
      </c>
      <c r="H58" s="5">
        <f t="shared" si="16"/>
        <v>7.5</v>
      </c>
      <c r="I58">
        <f t="shared" si="8"/>
        <v>55.126641039478621</v>
      </c>
      <c r="J58">
        <f t="shared" si="9"/>
        <v>47.974914708601638</v>
      </c>
      <c r="K58">
        <f t="shared" si="9"/>
        <v>27.154265060905754</v>
      </c>
      <c r="L58">
        <f t="shared" si="10"/>
        <v>-10.389236708556762</v>
      </c>
      <c r="M58">
        <f t="shared" si="11"/>
        <v>-38.054408315015955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1.8393654276408764</v>
      </c>
      <c r="C59" s="9">
        <f t="shared" si="4"/>
        <v>0.24000000000000013</v>
      </c>
      <c r="D59" s="9">
        <f t="shared" si="15"/>
        <v>12.018467127951531</v>
      </c>
      <c r="E59" s="9">
        <f t="shared" si="15"/>
        <v>8.8842216577869859</v>
      </c>
      <c r="F59" s="9">
        <f t="shared" si="6"/>
        <v>8.9204595349188089</v>
      </c>
      <c r="G59" s="10">
        <f t="shared" si="16"/>
        <v>8.6666666666666607</v>
      </c>
      <c r="H59" s="5">
        <f t="shared" si="16"/>
        <v>7.5</v>
      </c>
      <c r="I59">
        <f t="shared" si="8"/>
        <v>54.957410369753021</v>
      </c>
      <c r="J59">
        <f t="shared" si="9"/>
        <v>47.911540364679439</v>
      </c>
      <c r="K59">
        <f t="shared" si="9"/>
        <v>26.922133170184157</v>
      </c>
      <c r="L59">
        <f t="shared" si="10"/>
        <v>-10.343661343284312</v>
      </c>
      <c r="M59">
        <f t="shared" si="11"/>
        <v>-37.986241185142063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2.1314333800461291</v>
      </c>
      <c r="C60" s="9">
        <f t="shared" si="4"/>
        <v>0.24600000000000014</v>
      </c>
      <c r="D60" s="9">
        <f t="shared" si="15"/>
        <v>12.310535080356784</v>
      </c>
      <c r="E60" s="9">
        <f t="shared" si="15"/>
        <v>9.0477399361078596</v>
      </c>
      <c r="F60" s="9">
        <f t="shared" si="6"/>
        <v>9.086676965939267</v>
      </c>
      <c r="G60" s="10">
        <f t="shared" si="16"/>
        <v>8.6666666666666607</v>
      </c>
      <c r="H60" s="5">
        <f t="shared" si="16"/>
        <v>7.5</v>
      </c>
      <c r="I60">
        <f t="shared" si="8"/>
        <v>54.789159156302738</v>
      </c>
      <c r="J60">
        <f t="shared" si="9"/>
        <v>47.848444030485403</v>
      </c>
      <c r="K60">
        <f t="shared" si="9"/>
        <v>26.690417098954789</v>
      </c>
      <c r="L60">
        <f t="shared" si="10"/>
        <v>-10.298414177643009</v>
      </c>
      <c r="M60">
        <f t="shared" si="11"/>
        <v>-37.918574884900245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2.4231172866363142</v>
      </c>
      <c r="C61" s="9">
        <f t="shared" si="4"/>
        <v>0.25200000000000011</v>
      </c>
      <c r="D61" s="9">
        <f t="shared" si="15"/>
        <v>12.602218986946969</v>
      </c>
      <c r="E61" s="9">
        <f t="shared" si="15"/>
        <v>9.2098460053257512</v>
      </c>
      <c r="F61" s="9">
        <f t="shared" si="6"/>
        <v>9.251609634530622</v>
      </c>
      <c r="G61" s="10">
        <f t="shared" si="16"/>
        <v>8.6666666666666607</v>
      </c>
      <c r="H61" s="5">
        <f t="shared" si="16"/>
        <v>7.5</v>
      </c>
      <c r="I61">
        <f t="shared" si="8"/>
        <v>54.621886963439522</v>
      </c>
      <c r="J61">
        <f t="shared" si="9"/>
        <v>47.785623704001779</v>
      </c>
      <c r="K61">
        <f t="shared" si="9"/>
        <v>26.459113792156899</v>
      </c>
      <c r="L61">
        <f t="shared" si="10"/>
        <v>-10.253493420706112</v>
      </c>
      <c r="M61">
        <f t="shared" si="11"/>
        <v>-37.851405214298282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2.714418824985632</v>
      </c>
      <c r="C62" s="9">
        <f t="shared" si="4"/>
        <v>0.25800000000000012</v>
      </c>
      <c r="D62" s="9">
        <f t="shared" si="15"/>
        <v>12.893520525296287</v>
      </c>
      <c r="E62" s="9">
        <f t="shared" si="15"/>
        <v>9.3705423740638967</v>
      </c>
      <c r="F62" s="9">
        <f t="shared" si="6"/>
        <v>9.4152626887610431</v>
      </c>
      <c r="G62" s="10">
        <f t="shared" si="16"/>
        <v>8.6666666666666607</v>
      </c>
      <c r="H62" s="5">
        <f t="shared" si="16"/>
        <v>7.5</v>
      </c>
      <c r="I62">
        <f t="shared" si="8"/>
        <v>54.455593394010535</v>
      </c>
      <c r="J62">
        <f t="shared" si="9"/>
        <v>47.723077394135473</v>
      </c>
      <c r="K62">
        <f t="shared" si="9"/>
        <v>26.22822022034968</v>
      </c>
      <c r="L62">
        <f t="shared" si="10"/>
        <v>-10.208897303185733</v>
      </c>
      <c r="M62">
        <f t="shared" si="11"/>
        <v>-37.784728001958094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3.0053396605555331</v>
      </c>
      <c r="C63" s="9">
        <f t="shared" si="4"/>
        <v>0.26400000000000012</v>
      </c>
      <c r="D63" s="9">
        <f t="shared" si="15"/>
        <v>13.184441360866188</v>
      </c>
      <c r="E63" s="9">
        <f t="shared" si="15"/>
        <v>9.5298315325435539</v>
      </c>
      <c r="F63" s="9">
        <f t="shared" si="6"/>
        <v>9.5776412399707844</v>
      </c>
      <c r="G63" s="10">
        <f t="shared" si="16"/>
        <v>8.6666666666666607</v>
      </c>
      <c r="H63" s="5">
        <f t="shared" si="16"/>
        <v>7.5</v>
      </c>
      <c r="I63">
        <f t="shared" si="8"/>
        <v>54.290278088924858</v>
      </c>
      <c r="J63">
        <f t="shared" si="9"/>
        <v>47.660803120586039</v>
      </c>
      <c r="K63">
        <f t="shared" si="9"/>
        <v>25.997733379537735</v>
      </c>
      <c r="L63">
        <f t="shared" si="10"/>
        <v>-10.16462407715173</v>
      </c>
      <c r="M63">
        <f t="shared" si="11"/>
        <v>-37.718539104648038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3.295881446760152</v>
      </c>
      <c r="C64" s="9">
        <f t="shared" si="4"/>
        <v>0.27000000000000013</v>
      </c>
      <c r="D64" s="9">
        <f t="shared" si="15"/>
        <v>13.474983147070807</v>
      </c>
      <c r="E64" s="9">
        <f t="shared" si="15"/>
        <v>9.6877159527386922</v>
      </c>
      <c r="F64" s="9">
        <f t="shared" si="6"/>
        <v>9.7387503631088777</v>
      </c>
      <c r="G64" s="10">
        <f t="shared" si="16"/>
        <v>8.6666666666666607</v>
      </c>
      <c r="H64" s="5">
        <f t="shared" si="16"/>
        <v>7.5</v>
      </c>
      <c r="I64">
        <f t="shared" si="8"/>
        <v>54.125940726675189</v>
      </c>
      <c r="J64">
        <f t="shared" si="9"/>
        <v>47.598798913715413</v>
      </c>
      <c r="K64">
        <f t="shared" si="9"/>
        <v>25.767650290999381</v>
      </c>
      <c r="L64">
        <f t="shared" si="10"/>
        <v>-10.120672015752609</v>
      </c>
      <c r="M64">
        <f t="shared" si="11"/>
        <v>-37.652834406820979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3.586045825030963</v>
      </c>
      <c r="C65" s="9">
        <f t="shared" si="4"/>
        <v>0.27600000000000013</v>
      </c>
      <c r="D65" s="9">
        <f t="shared" si="15"/>
        <v>13.765147525341618</v>
      </c>
      <c r="E65" s="9">
        <f t="shared" si="15"/>
        <v>9.8441980885296498</v>
      </c>
      <c r="F65" s="9">
        <f t="shared" si="6"/>
        <v>9.8985950970667691</v>
      </c>
      <c r="G65" s="10">
        <f t="shared" si="16"/>
        <v>8.6666666666666607</v>
      </c>
      <c r="H65" s="5">
        <f t="shared" si="16"/>
        <v>7.5</v>
      </c>
      <c r="I65">
        <f t="shared" si="8"/>
        <v>53.962581022854749</v>
      </c>
      <c r="J65">
        <f t="shared" si="9"/>
        <v>47.537062814419322</v>
      </c>
      <c r="K65">
        <f t="shared" si="9"/>
        <v>25.537968001117772</v>
      </c>
      <c r="L65">
        <f t="shared" si="10"/>
        <v>-10.077039412938342</v>
      </c>
      <c r="M65">
        <f t="shared" si="11"/>
        <v>-37.587609820158292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3.8758344248806438</v>
      </c>
      <c r="C66" s="9">
        <f t="shared" si="4"/>
        <v>0.28200000000000014</v>
      </c>
      <c r="D66" s="9">
        <f t="shared" si="15"/>
        <v>14.054936125191299</v>
      </c>
      <c r="E66" s="9">
        <f t="shared" si="15"/>
        <v>9.9992803758557649</v>
      </c>
      <c r="F66" s="9">
        <f t="shared" si="6"/>
        <v>10.057180445008893</v>
      </c>
      <c r="G66" s="10">
        <f t="shared" si="16"/>
        <v>8.6666666666666607</v>
      </c>
      <c r="H66" s="5">
        <f t="shared" si="16"/>
        <v>7.5</v>
      </c>
      <c r="I66">
        <f t="shared" si="8"/>
        <v>53.800198729669106</v>
      </c>
      <c r="J66">
        <f t="shared" si="9"/>
        <v>47.475592874000398</v>
      </c>
      <c r="K66">
        <f t="shared" si="9"/>
        <v>25.308683581214805</v>
      </c>
      <c r="L66">
        <f t="shared" si="10"/>
        <v>-10.033724583185069</v>
      </c>
      <c r="M66">
        <f t="shared" si="11"/>
        <v>-37.522861283119553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4.1652488639661769</v>
      </c>
      <c r="C67" s="9">
        <f t="shared" si="4"/>
        <v>0.28800000000000014</v>
      </c>
      <c r="D67" s="9">
        <f t="shared" si="15"/>
        <v>14.344350564276832</v>
      </c>
      <c r="E67" s="9">
        <f t="shared" si="15"/>
        <v>10.152965232867002</v>
      </c>
      <c r="F67" s="9">
        <f t="shared" si="6"/>
        <v>10.214511374700272</v>
      </c>
      <c r="G67" s="10">
        <f t="shared" si="16"/>
        <v>8.6666666666666607</v>
      </c>
      <c r="H67" s="5">
        <f t="shared" si="16"/>
        <v>7.5</v>
      </c>
      <c r="I67">
        <f t="shared" si="8"/>
        <v>53.638793635442894</v>
      </c>
      <c r="J67">
        <f t="shared" si="9"/>
        <v>47.41438715404297</v>
      </c>
      <c r="K67">
        <f t="shared" si="9"/>
        <v>25.079794127387775</v>
      </c>
      <c r="L67">
        <f t="shared" si="10"/>
        <v>-9.9907258612216179</v>
      </c>
      <c r="M67">
        <f t="shared" si="11"/>
        <v>-37.458584760497985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4.4542907481511911</v>
      </c>
      <c r="C68" s="9">
        <f t="shared" si="4"/>
        <v>0.29400000000000015</v>
      </c>
      <c r="D68" s="9">
        <f t="shared" si="15"/>
        <v>14.633392448461846</v>
      </c>
      <c r="E68" s="9">
        <f t="shared" si="15"/>
        <v>10.305255060074598</v>
      </c>
      <c r="F68" s="9">
        <f t="shared" si="6"/>
        <v>10.370592818831183</v>
      </c>
      <c r="G68" s="10">
        <f t="shared" si="16"/>
        <v>8.6666666666666607</v>
      </c>
      <c r="H68" s="5">
        <f t="shared" si="16"/>
        <v>7.5</v>
      </c>
      <c r="I68">
        <f t="shared" si="8"/>
        <v>53.478365564121233</v>
      </c>
      <c r="J68">
        <f t="shared" si="9"/>
        <v>47.35344372628952</v>
      </c>
      <c r="K68">
        <f t="shared" si="9"/>
        <v>24.851296760348738</v>
      </c>
      <c r="L68">
        <f t="shared" si="10"/>
        <v>-9.9480416017577582</v>
      </c>
      <c r="M68">
        <f t="shared" si="11"/>
        <v>-37.394776242981571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4.7429616715675564</v>
      </c>
      <c r="C69" s="9">
        <f t="shared" si="4"/>
        <v>0.30000000000000016</v>
      </c>
      <c r="D69" s="9">
        <f t="shared" ref="D69:E84" si="17">D68+$C$7*(J68+J69)/2</f>
        <v>14.922063371878211</v>
      </c>
      <c r="E69" s="9">
        <f t="shared" si="17"/>
        <v>10.456152240500725</v>
      </c>
      <c r="F69" s="9">
        <f t="shared" si="6"/>
        <v>10.525429675338872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53.318914374765697</v>
      </c>
      <c r="J69">
        <f t="shared" si="9"/>
        <v>47.292760672518796</v>
      </c>
      <c r="K69">
        <f t="shared" si="9"/>
        <v>24.62318862526655</v>
      </c>
      <c r="L69">
        <f t="shared" si="10"/>
        <v>-9.9056701792141926</v>
      </c>
      <c r="M69">
        <f t="shared" si="11"/>
        <v>-37.331431746719772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5.031263216676237</v>
      </c>
      <c r="C70" s="9">
        <f t="shared" si="4"/>
        <v>0.30600000000000016</v>
      </c>
      <c r="D70" s="9">
        <f t="shared" si="17"/>
        <v>15.210364916986892</v>
      </c>
      <c r="E70" s="9">
        <f t="shared" si="17"/>
        <v>10.605659139827203</v>
      </c>
      <c r="F70" s="9">
        <f t="shared" si="6"/>
        <v>10.679026807726443</v>
      </c>
      <c r="G70" s="10">
        <f t="shared" si="18"/>
        <v>8.6666666666666607</v>
      </c>
      <c r="H70" s="5">
        <f t="shared" si="18"/>
        <v>7.5</v>
      </c>
      <c r="I70">
        <f t="shared" si="8"/>
        <v>53.160439961044787</v>
      </c>
      <c r="J70">
        <f t="shared" si="9"/>
        <v>47.23233608442559</v>
      </c>
      <c r="K70">
        <f t="shared" si="9"/>
        <v>24.395466891611559</v>
      </c>
      <c r="L70">
        <f t="shared" si="10"/>
        <v>-9.8636099874541721</v>
      </c>
      <c r="M70">
        <f t="shared" si="11"/>
        <v>-37.268547312895919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5.3191969543274169</v>
      </c>
      <c r="C71" s="9">
        <f t="shared" si="4"/>
        <v>0.31200000000000017</v>
      </c>
      <c r="D71" s="9">
        <f t="shared" si="17"/>
        <v>15.498298654638072</v>
      </c>
      <c r="E71" s="9">
        <f t="shared" si="17"/>
        <v>10.753778106543278</v>
      </c>
      <c r="F71" s="9">
        <f t="shared" si="6"/>
        <v>10.831389045378872</v>
      </c>
      <c r="G71" s="10">
        <f t="shared" si="18"/>
        <v>8.6666666666666607</v>
      </c>
      <c r="H71" s="5">
        <f t="shared" si="18"/>
        <v>7.5</v>
      </c>
      <c r="I71">
        <f t="shared" si="8"/>
        <v>53.002942250718633</v>
      </c>
      <c r="J71">
        <f t="shared" si="9"/>
        <v>47.17216806350212</v>
      </c>
      <c r="K71">
        <f t="shared" si="9"/>
        <v>24.168128753002893</v>
      </c>
      <c r="L71">
        <f t="shared" si="10"/>
        <v>-9.8218594395166949</v>
      </c>
      <c r="M71">
        <f t="shared" si="11"/>
        <v>-37.206119007305027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5.6067644438199071</v>
      </c>
      <c r="C72" s="9">
        <f t="shared" si="4"/>
        <v>0.31800000000000017</v>
      </c>
      <c r="D72" s="9">
        <f t="shared" si="17"/>
        <v>15.785866144130562</v>
      </c>
      <c r="E72" s="9">
        <f t="shared" si="17"/>
        <v>10.900511472092465</v>
      </c>
      <c r="F72" s="9">
        <f t="shared" si="6"/>
        <v>10.982521183876253</v>
      </c>
      <c r="G72" s="10">
        <f t="shared" si="18"/>
        <v>8.6666666666666607</v>
      </c>
      <c r="H72" s="5">
        <f t="shared" si="18"/>
        <v>7.5</v>
      </c>
      <c r="I72">
        <f t="shared" si="8"/>
        <v>52.846421205117984</v>
      </c>
      <c r="J72">
        <f t="shared" si="9"/>
        <v>47.112254720921065</v>
      </c>
      <c r="K72">
        <f t="shared" si="9"/>
        <v>23.941171427058332</v>
      </c>
      <c r="L72">
        <f t="shared" si="10"/>
        <v>-9.7804169673512646</v>
      </c>
      <c r="M72">
        <f t="shared" si="11"/>
        <v>-37.144142919937259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5.8939672329598469</v>
      </c>
      <c r="C73" s="9">
        <f t="shared" si="4"/>
        <v>0.32400000000000018</v>
      </c>
      <c r="D73" s="9">
        <f t="shared" si="17"/>
        <v>16.073068933270502</v>
      </c>
      <c r="E73" s="9">
        <f t="shared" si="17"/>
        <v>11.045861551018495</v>
      </c>
      <c r="F73" s="9">
        <f t="shared" si="6"/>
        <v>11.132427985304272</v>
      </c>
      <c r="G73" s="10">
        <f t="shared" si="18"/>
        <v>8.6666666666666607</v>
      </c>
      <c r="H73" s="5">
        <f t="shared" si="18"/>
        <v>7.5</v>
      </c>
      <c r="I73">
        <f t="shared" si="8"/>
        <v>52.690876818617177</v>
      </c>
      <c r="J73">
        <f t="shared" si="9"/>
        <v>47.052594177420225</v>
      </c>
      <c r="K73">
        <f t="shared" si="9"/>
        <v>23.714592155246716</v>
      </c>
      <c r="L73">
        <f t="shared" si="10"/>
        <v>-9.7392810215541221</v>
      </c>
      <c r="M73">
        <f t="shared" si="11"/>
        <v>-37.082615164566761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6.1808068581187054</v>
      </c>
      <c r="C74" s="9">
        <f t="shared" si="4"/>
        <v>0.33000000000000018</v>
      </c>
      <c r="D74" s="9">
        <f t="shared" si="17"/>
        <v>16.35990855842936</v>
      </c>
      <c r="E74" s="9">
        <f t="shared" si="17"/>
        <v>11.189830641110364</v>
      </c>
      <c r="F74" s="9">
        <f t="shared" si="6"/>
        <v>11.281114178561953</v>
      </c>
      <c r="G74" s="10">
        <f t="shared" si="18"/>
        <v>8.6666666666666607</v>
      </c>
      <c r="H74" s="5">
        <f t="shared" si="18"/>
        <v>7.5</v>
      </c>
      <c r="I74">
        <f t="shared" si="8"/>
        <v>52.53630911810108</v>
      </c>
      <c r="J74">
        <f t="shared" si="9"/>
        <v>46.993184563188748</v>
      </c>
      <c r="K74">
        <f t="shared" si="9"/>
        <v>23.488388202742858</v>
      </c>
      <c r="L74">
        <f t="shared" si="10"/>
        <v>-9.6984500711059134</v>
      </c>
      <c r="M74">
        <f t="shared" si="11"/>
        <v>-37.021531878346003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6.4672848442905835</v>
      </c>
      <c r="C75" s="9">
        <f t="shared" si="4"/>
        <v>0.33600000000000019</v>
      </c>
      <c r="D75" s="9">
        <f t="shared" si="17"/>
        <v>16.646386544601238</v>
      </c>
      <c r="E75" s="9">
        <f t="shared" si="17"/>
        <v>11.332421023546498</v>
      </c>
      <c r="F75" s="9">
        <f t="shared" si="6"/>
        <v>11.42858445966673</v>
      </c>
      <c r="G75" s="10">
        <f t="shared" si="18"/>
        <v>8.6666666666666607</v>
      </c>
      <c r="H75" s="5">
        <f t="shared" si="18"/>
        <v>7.5</v>
      </c>
      <c r="I75">
        <f t="shared" si="8"/>
        <v>52.382718162425888</v>
      </c>
      <c r="J75">
        <f t="shared" si="9"/>
        <v>46.934024017755</v>
      </c>
      <c r="K75">
        <f t="shared" si="9"/>
        <v>23.262556858284945</v>
      </c>
      <c r="L75">
        <f t="shared" si="10"/>
        <v>-9.6579226031107499</v>
      </c>
      <c r="M75">
        <f t="shared" si="11"/>
        <v>-36.960889221405516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6.7534027051488597</v>
      </c>
      <c r="C76" s="9">
        <f t="shared" si="4"/>
        <v>0.34200000000000019</v>
      </c>
      <c r="D76" s="9">
        <f t="shared" si="17"/>
        <v>16.932504405459515</v>
      </c>
      <c r="E76" s="9">
        <f t="shared" si="17"/>
        <v>11.473634963038073</v>
      </c>
      <c r="F76" s="9">
        <f t="shared" si="6"/>
        <v>11.574843492056866</v>
      </c>
      <c r="G76" s="10">
        <f t="shared" si="18"/>
        <v>8.6666666666666607</v>
      </c>
      <c r="H76" s="5">
        <f t="shared" si="18"/>
        <v>7.5</v>
      </c>
      <c r="I76">
        <f t="shared" si="8"/>
        <v>52.23010404187356</v>
      </c>
      <c r="J76">
        <f t="shared" si="9"/>
        <v>46.875110689876024</v>
      </c>
      <c r="K76">
        <f t="shared" si="9"/>
        <v>23.03709543403437</v>
      </c>
      <c r="L76">
        <f t="shared" si="10"/>
        <v>-9.6176971225366028</v>
      </c>
      <c r="M76">
        <f t="shared" si="11"/>
        <v>-36.900683376459021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7.0391619431021386</v>
      </c>
      <c r="C77" s="9">
        <f t="shared" si="4"/>
        <v>0.3480000000000002</v>
      </c>
      <c r="D77" s="9">
        <f t="shared" si="17"/>
        <v>17.218263643412794</v>
      </c>
      <c r="E77" s="9">
        <f t="shared" si="17"/>
        <v>11.613474707971463</v>
      </c>
      <c r="F77" s="9">
        <f t="shared" si="6"/>
        <v>11.719895906891226</v>
      </c>
      <c r="G77" s="10">
        <f t="shared" si="18"/>
        <v>8.6666666666666607</v>
      </c>
      <c r="H77" s="5">
        <f t="shared" si="18"/>
        <v>7.5</v>
      </c>
      <c r="I77">
        <f t="shared" si="8"/>
        <v>52.078466877599908</v>
      </c>
      <c r="J77">
        <f t="shared" si="9"/>
        <v>46.816442737428552</v>
      </c>
      <c r="K77">
        <f t="shared" si="9"/>
        <v>22.812001265437971</v>
      </c>
      <c r="L77">
        <f t="shared" si="10"/>
        <v>-9.5777721519569905</v>
      </c>
      <c r="M77">
        <f t="shared" si="11"/>
        <v>-36.840910548413873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7.3245640493495667</v>
      </c>
      <c r="C78" s="9">
        <f t="shared" si="4"/>
        <v>0.3540000000000002</v>
      </c>
      <c r="D78" s="9">
        <f t="shared" si="17"/>
        <v>17.503665749660222</v>
      </c>
      <c r="E78" s="9">
        <f t="shared" si="17"/>
        <v>11.751942490549881</v>
      </c>
      <c r="F78" s="9">
        <f t="shared" si="6"/>
        <v>11.863746303346526</v>
      </c>
      <c r="G78" s="10">
        <f t="shared" si="18"/>
        <v>8.6666666666666607</v>
      </c>
      <c r="H78" s="5">
        <f t="shared" si="18"/>
        <v>7.5</v>
      </c>
      <c r="I78">
        <f t="shared" si="8"/>
        <v>51.927806821076118</v>
      </c>
      <c r="J78">
        <f t="shared" si="9"/>
        <v>46.758018327301613</v>
      </c>
      <c r="K78">
        <f t="shared" si="9"/>
        <v>22.587271711092647</v>
      </c>
      <c r="L78">
        <f t="shared" si="10"/>
        <v>-9.5381462312939043</v>
      </c>
      <c r="M78">
        <f t="shared" si="11"/>
        <v>-36.781566963986918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7.6096105039354729</v>
      </c>
      <c r="C79" s="9">
        <f t="shared" si="4"/>
        <v>0.36000000000000021</v>
      </c>
      <c r="D79" s="9">
        <f t="shared" si="17"/>
        <v>17.788712204246128</v>
      </c>
      <c r="E79" s="9">
        <f t="shared" si="17"/>
        <v>11.889040526934181</v>
      </c>
      <c r="F79" s="9">
        <f t="shared" si="6"/>
        <v>12.006399248911968</v>
      </c>
      <c r="G79" s="10">
        <f t="shared" si="18"/>
        <v>8.6666666666666607</v>
      </c>
      <c r="H79" s="5">
        <f t="shared" si="18"/>
        <v>7.5</v>
      </c>
      <c r="I79">
        <f t="shared" si="8"/>
        <v>51.778124053523747</v>
      </c>
      <c r="J79">
        <f t="shared" si="9"/>
        <v>46.699835635290718</v>
      </c>
      <c r="K79">
        <f t="shared" si="9"/>
        <v>22.362904152612327</v>
      </c>
      <c r="L79">
        <f t="shared" si="10"/>
        <v>-9.4988179175619578</v>
      </c>
      <c r="M79">
        <f t="shared" si="11"/>
        <v>-36.722648871325568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7.894302775803391</v>
      </c>
      <c r="C80" s="9">
        <f t="shared" si="4"/>
        <v>0.36600000000000021</v>
      </c>
      <c r="D80" s="9">
        <f t="shared" si="17"/>
        <v>18.073404476114046</v>
      </c>
      <c r="E80" s="9">
        <f t="shared" si="17"/>
        <v>12.024771017382866</v>
      </c>
      <c r="F80" s="9">
        <f t="shared" si="6"/>
        <v>12.147859279681416</v>
      </c>
      <c r="G80" s="10">
        <f t="shared" si="18"/>
        <v>8.6666666666666607</v>
      </c>
      <c r="H80" s="5">
        <f t="shared" si="18"/>
        <v>7.5</v>
      </c>
      <c r="I80">
        <f t="shared" si="8"/>
        <v>51.629418785342857</v>
      </c>
      <c r="J80">
        <f t="shared" si="9"/>
        <v>46.641892845993588</v>
      </c>
      <c r="K80">
        <f t="shared" si="9"/>
        <v>22.13889599449724</v>
      </c>
      <c r="L80">
        <f t="shared" si="10"/>
        <v>-9.4597857846136577</v>
      </c>
      <c r="M80">
        <f t="shared" si="11"/>
        <v>-36.664152539634216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8.1786423228494289</v>
      </c>
      <c r="C81" s="9">
        <f t="shared" si="4"/>
        <v>0.37200000000000022</v>
      </c>
      <c r="D81" s="9">
        <f t="shared" si="17"/>
        <v>18.357744023160084</v>
      </c>
      <c r="E81" s="9">
        <f t="shared" si="17"/>
        <v>12.159136146391299</v>
      </c>
      <c r="F81" s="9">
        <f t="shared" si="6"/>
        <v>12.288130900643049</v>
      </c>
      <c r="G81" s="10">
        <f t="shared" si="18"/>
        <v>8.6666666666666607</v>
      </c>
      <c r="H81" s="5">
        <f t="shared" si="18"/>
        <v>7.5</v>
      </c>
      <c r="I81">
        <f t="shared" si="8"/>
        <v>51.481691255533448</v>
      </c>
      <c r="J81">
        <f t="shared" si="9"/>
        <v>46.584188152707448</v>
      </c>
      <c r="K81">
        <f t="shared" si="9"/>
        <v>21.915244664005471</v>
      </c>
      <c r="L81">
        <f t="shared" si="10"/>
        <v>-9.4210484228858178</v>
      </c>
      <c r="M81">
        <f t="shared" si="11"/>
        <v>-36.606074258805904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8.4626305919750369</v>
      </c>
      <c r="C82" s="9">
        <f t="shared" si="4"/>
        <v>0.37800000000000022</v>
      </c>
      <c r="D82" s="9">
        <f t="shared" si="17"/>
        <v>18.641732292285692</v>
      </c>
      <c r="E82" s="9">
        <f t="shared" si="17"/>
        <v>12.292138082830148</v>
      </c>
      <c r="F82" s="9">
        <f t="shared" si="6"/>
        <v>12.427218585966589</v>
      </c>
      <c r="G82" s="10">
        <f t="shared" si="18"/>
        <v>8.6666666666666607</v>
      </c>
      <c r="H82" s="5">
        <f t="shared" si="18"/>
        <v>7.5</v>
      </c>
      <c r="I82">
        <f t="shared" si="8"/>
        <v>51.334941731109922</v>
      </c>
      <c r="J82">
        <f t="shared" si="9"/>
        <v>46.526719757327847</v>
      </c>
      <c r="K82">
        <f t="shared" si="9"/>
        <v>21.691947611026755</v>
      </c>
      <c r="L82">
        <f t="shared" si="10"/>
        <v>-9.3826044391470429</v>
      </c>
      <c r="M82">
        <f t="shared" si="11"/>
        <v>-36.548410339059195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8.746269019139147</v>
      </c>
      <c r="C83" s="9">
        <f t="shared" si="4"/>
        <v>0.38400000000000023</v>
      </c>
      <c r="D83" s="9">
        <f t="shared" si="17"/>
        <v>18.925370719449802</v>
      </c>
      <c r="E83" s="9">
        <f t="shared" si="17"/>
        <v>12.423778980083053</v>
      </c>
      <c r="F83" s="9">
        <f t="shared" si="6"/>
        <v>12.5651267792881</v>
      </c>
      <c r="G83" s="10">
        <f t="shared" si="18"/>
        <v>8.6666666666666607</v>
      </c>
      <c r="H83" s="5">
        <f t="shared" si="18"/>
        <v>7.5</v>
      </c>
      <c r="I83">
        <f t="shared" si="8"/>
        <v>51.189170506508539</v>
      </c>
      <c r="J83">
        <f t="shared" si="9"/>
        <v>46.469485870249052</v>
      </c>
      <c r="K83">
        <f t="shared" si="9"/>
        <v>21.469002307958494</v>
      </c>
      <c r="L83">
        <f t="shared" si="10"/>
        <v>-9.3444524562462394</v>
      </c>
      <c r="M83">
        <f t="shared" si="11"/>
        <v>-36.491157110580353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9.0295590294097163</v>
      </c>
      <c r="C84" s="9">
        <f t="shared" si="4"/>
        <v>0.39000000000000024</v>
      </c>
      <c r="D84" s="9">
        <f t="shared" si="17"/>
        <v>19.208660729720371</v>
      </c>
      <c r="E84" s="9">
        <f t="shared" si="17"/>
        <v>12.554060976183559</v>
      </c>
      <c r="F84" s="9">
        <f t="shared" si="6"/>
        <v>12.701859893992413</v>
      </c>
      <c r="G84" s="10">
        <f t="shared" si="18"/>
        <v>8.6666666666666607</v>
      </c>
      <c r="H84" s="5">
        <f t="shared" si="18"/>
        <v>7.5</v>
      </c>
      <c r="I84">
        <f t="shared" si="8"/>
        <v>51.044377902987812</v>
      </c>
      <c r="J84">
        <f t="shared" si="9"/>
        <v>46.41248471026595</v>
      </c>
      <c r="K84">
        <f t="shared" si="9"/>
        <v>21.246406249583952</v>
      </c>
      <c r="L84">
        <f t="shared" si="10"/>
        <v>-9.3065911128621259</v>
      </c>
      <c r="M84">
        <f t="shared" si="11"/>
        <v>-36.434310923170642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9.3125020370146832</v>
      </c>
      <c r="C85" s="9">
        <f t="shared" ref="C85:C148" si="23">C84+_dt</f>
        <v>0.39600000000000024</v>
      </c>
      <c r="D85" s="9">
        <f t="shared" ref="D85:E100" si="24">D84+$C$7*(J84+J85)/2</f>
        <v>19.491603737325338</v>
      </c>
      <c r="E85" s="9">
        <f t="shared" si="24"/>
        <v>12.682986193951296</v>
      </c>
      <c r="F85" s="9">
        <f t="shared" ref="F85:F148" si="25">$O$1*D85^2+$O$2*D85+$O$3</f>
        <v>12.837422313493184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50.900564268021725</v>
      </c>
      <c r="J85">
        <f t="shared" ref="J85:K148" si="28">J84+L84*$C$7</f>
        <v>46.35571450447749</v>
      </c>
      <c r="K85">
        <f t="shared" si="28"/>
        <v>21.024156952952612</v>
      </c>
      <c r="L85">
        <f t="shared" ref="L85:L148" si="29">-$C$15*I85*J85</f>
        <v>-9.2690190632537153</v>
      </c>
      <c r="M85">
        <f t="shared" ref="M85:M148" si="30">-$C$6-$C$15*I85*K85</f>
        <v>-36.377868145898887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9.5950994453923233</v>
      </c>
      <c r="C86" s="9">
        <f t="shared" si="23"/>
        <v>0.40200000000000025</v>
      </c>
      <c r="D86" s="9">
        <f t="shared" si="24"/>
        <v>19.774201145702978</v>
      </c>
      <c r="E86" s="9">
        <f t="shared" si="24"/>
        <v>12.810556741127453</v>
      </c>
      <c r="F86" s="9">
        <f t="shared" si="25"/>
        <v>12.971818391510627</v>
      </c>
      <c r="G86" s="10">
        <f t="shared" si="26"/>
        <v>8.6666666666666607</v>
      </c>
      <c r="H86" s="5">
        <f t="shared" si="26"/>
        <v>7.5</v>
      </c>
      <c r="I86">
        <f t="shared" si="27"/>
        <v>50.757729974685674</v>
      </c>
      <c r="J86">
        <f t="shared" si="28"/>
        <v>46.299173488191641</v>
      </c>
      <c r="K86">
        <f t="shared" si="28"/>
        <v>20.80225195726263</v>
      </c>
      <c r="L86">
        <f t="shared" si="29"/>
        <v>-9.231734977011703</v>
      </c>
      <c r="M86">
        <f t="shared" si="30"/>
        <v>-36.321825166759197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9.8773526472410449</v>
      </c>
      <c r="C87" s="9">
        <f t="shared" si="23"/>
        <v>0.40800000000000025</v>
      </c>
      <c r="D87" s="9">
        <f t="shared" si="24"/>
        <v>20.0564543475517</v>
      </c>
      <c r="E87" s="9">
        <f t="shared" si="24"/>
        <v>12.936774710509527</v>
      </c>
      <c r="F87" s="9">
        <f t="shared" si="25"/>
        <v>13.105052452346971</v>
      </c>
      <c r="G87" s="10">
        <f t="shared" si="26"/>
        <v>8.6666666666666607</v>
      </c>
      <c r="H87" s="5">
        <f t="shared" si="26"/>
        <v>7.5</v>
      </c>
      <c r="I87">
        <f t="shared" si="27"/>
        <v>50.615875421035106</v>
      </c>
      <c r="J87">
        <f t="shared" si="28"/>
        <v>46.242859904831867</v>
      </c>
      <c r="K87">
        <f t="shared" si="28"/>
        <v>20.580688823745398</v>
      </c>
      <c r="L87">
        <f t="shared" si="29"/>
        <v>-9.1947375388107577</v>
      </c>
      <c r="M87">
        <f t="shared" si="30"/>
        <v>-36.266178392333863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10.159263024568611</v>
      </c>
      <c r="C88" s="9">
        <f t="shared" si="23"/>
        <v>0.41400000000000026</v>
      </c>
      <c r="D88" s="9">
        <f t="shared" si="24"/>
        <v>20.338364724879266</v>
      </c>
      <c r="E88" s="9">
        <f t="shared" si="24"/>
        <v>13.061642180085384</v>
      </c>
      <c r="F88" s="9">
        <f t="shared" si="25"/>
        <v>13.23712879115963</v>
      </c>
      <c r="G88" s="10">
        <f t="shared" si="26"/>
        <v>8.6666666666666607</v>
      </c>
      <c r="H88" s="5">
        <f t="shared" si="26"/>
        <v>7.5</v>
      </c>
      <c r="I88">
        <f t="shared" si="27"/>
        <v>50.475001029476779</v>
      </c>
      <c r="J88">
        <f t="shared" si="28"/>
        <v>46.186772005845121</v>
      </c>
      <c r="K88">
        <f t="shared" si="28"/>
        <v>20.35946513555216</v>
      </c>
      <c r="L88">
        <f t="shared" si="29"/>
        <v>-9.1580254481626646</v>
      </c>
      <c r="M88">
        <f t="shared" si="30"/>
        <v>-36.210924247461392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10.440831948740803</v>
      </c>
      <c r="C89" s="9">
        <f t="shared" si="23"/>
        <v>0.42000000000000026</v>
      </c>
      <c r="D89" s="9">
        <f t="shared" si="24"/>
        <v>20.619933649051458</v>
      </c>
      <c r="E89" s="9">
        <f t="shared" si="24"/>
        <v>13.185161213166628</v>
      </c>
      <c r="F89" s="9">
        <f t="shared" si="25"/>
        <v>13.368051674232156</v>
      </c>
      <c r="G89" s="10">
        <f t="shared" si="26"/>
        <v>8.6666666666666607</v>
      </c>
      <c r="H89" s="5">
        <f t="shared" si="26"/>
        <v>7.5</v>
      </c>
      <c r="I89">
        <f t="shared" si="27"/>
        <v>50.335107246132615</v>
      </c>
      <c r="J89">
        <f t="shared" si="28"/>
        <v>46.130908050611332</v>
      </c>
      <c r="K89">
        <f t="shared" si="28"/>
        <v>20.138578497642644</v>
      </c>
      <c r="L89">
        <f t="shared" si="29"/>
        <v>-9.1215974191703086</v>
      </c>
      <c r="M89">
        <f t="shared" si="30"/>
        <v>-36.156059174909771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10.722060780529548</v>
      </c>
      <c r="C90" s="9">
        <f t="shared" si="23"/>
        <v>0.42600000000000027</v>
      </c>
      <c r="D90" s="9">
        <f t="shared" si="24"/>
        <v>20.901162480840203</v>
      </c>
      <c r="E90" s="9">
        <f t="shared" si="24"/>
        <v>13.307333858521298</v>
      </c>
      <c r="F90" s="9">
        <f t="shared" si="25"/>
        <v>13.497825339242972</v>
      </c>
      <c r="G90" s="10">
        <f t="shared" si="26"/>
        <v>8.6666666666666607</v>
      </c>
      <c r="H90" s="5">
        <f t="shared" si="26"/>
        <v>7.5</v>
      </c>
      <c r="I90">
        <f t="shared" si="27"/>
        <v>50.196194540195911</v>
      </c>
      <c r="J90">
        <f t="shared" si="28"/>
        <v>46.075266306354393</v>
      </c>
      <c r="K90">
        <f t="shared" si="28"/>
        <v>19.918026536675693</v>
      </c>
      <c r="L90">
        <f t="shared" si="29"/>
        <v>-9.0854521802824166</v>
      </c>
      <c r="M90">
        <f t="shared" si="30"/>
        <v>-36.101579635054783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11.002950870160495</v>
      </c>
      <c r="C91" s="9">
        <f t="shared" si="23"/>
        <v>0.43200000000000027</v>
      </c>
      <c r="D91" s="9">
        <f t="shared" si="24"/>
        <v>21.18205257047115</v>
      </c>
      <c r="E91" s="9">
        <f t="shared" si="24"/>
        <v>13.42816215050591</v>
      </c>
      <c r="F91" s="9">
        <f t="shared" si="25"/>
        <v>13.626453995531946</v>
      </c>
      <c r="G91" s="10">
        <f t="shared" si="26"/>
        <v>8.6666666666666607</v>
      </c>
      <c r="H91" s="5">
        <f t="shared" si="26"/>
        <v>7.5</v>
      </c>
      <c r="I91">
        <f t="shared" si="27"/>
        <v>50.058263403280165</v>
      </c>
      <c r="J91">
        <f t="shared" si="28"/>
        <v>46.01984504805467</v>
      </c>
      <c r="K91">
        <f t="shared" si="28"/>
        <v>19.69780690090186</v>
      </c>
      <c r="L91">
        <f t="shared" si="29"/>
        <v>-9.0495884740491181</v>
      </c>
      <c r="M91">
        <f t="shared" si="30"/>
        <v>-36.047482105563539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11.283503557360069</v>
      </c>
      <c r="C92" s="9">
        <f t="shared" si="23"/>
        <v>0.43800000000000028</v>
      </c>
      <c r="D92" s="9">
        <f t="shared" si="24"/>
        <v>21.462605257670724</v>
      </c>
      <c r="E92" s="9">
        <f t="shared" si="24"/>
        <v>13.547648109196837</v>
      </c>
      <c r="F92" s="9">
        <f t="shared" si="25"/>
        <v>13.753941824364793</v>
      </c>
      <c r="G92" s="10">
        <f t="shared" si="26"/>
        <v>8.6666666666666607</v>
      </c>
      <c r="H92" s="5">
        <f t="shared" si="26"/>
        <v>7.5</v>
      </c>
      <c r="I92">
        <f t="shared" si="27"/>
        <v>49.921314348760234</v>
      </c>
      <c r="J92">
        <f t="shared" si="28"/>
        <v>45.964642558362968</v>
      </c>
      <c r="K92">
        <f t="shared" si="28"/>
        <v>19.477917260057922</v>
      </c>
      <c r="L92">
        <f t="shared" si="29"/>
        <v>-9.0140050568782151</v>
      </c>
      <c r="M92">
        <f t="shared" si="30"/>
        <v>-35.993763081083138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11.563720171401998</v>
      </c>
      <c r="C93" s="9">
        <f t="shared" si="23"/>
        <v>0.44400000000000028</v>
      </c>
      <c r="D93" s="9">
        <f t="shared" si="24"/>
        <v>21.742821871712653</v>
      </c>
      <c r="E93" s="9">
        <f t="shared" si="24"/>
        <v>13.665793740521067</v>
      </c>
      <c r="F93" s="9">
        <f t="shared" si="25"/>
        <v>13.880292979195369</v>
      </c>
      <c r="G93" s="10">
        <f t="shared" si="26"/>
        <v>8.6666666666666607</v>
      </c>
      <c r="H93" s="5">
        <f t="shared" si="26"/>
        <v>7.5</v>
      </c>
      <c r="I93">
        <f t="shared" si="27"/>
        <v>49.785347911105788</v>
      </c>
      <c r="J93">
        <f t="shared" si="28"/>
        <v>45.909657127516013</v>
      </c>
      <c r="K93">
        <f t="shared" si="28"/>
        <v>19.258355305263315</v>
      </c>
      <c r="L93">
        <f t="shared" si="29"/>
        <v>-8.9787006987921618</v>
      </c>
      <c r="M93">
        <f t="shared" si="30"/>
        <v>-35.940419072934411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11.843602031153344</v>
      </c>
      <c r="C94" s="9">
        <f t="shared" si="23"/>
        <v>0.45000000000000029</v>
      </c>
      <c r="D94" s="9">
        <f t="shared" si="24"/>
        <v>22.022703731463999</v>
      </c>
      <c r="E94" s="9">
        <f t="shared" si="24"/>
        <v>13.782601036386321</v>
      </c>
      <c r="F94" s="9">
        <f t="shared" si="25"/>
        <v>14.00551158592587</v>
      </c>
      <c r="G94" s="10">
        <f t="shared" si="26"/>
        <v>8.6666666666666607</v>
      </c>
      <c r="H94" s="5">
        <f t="shared" si="26"/>
        <v>7.5</v>
      </c>
      <c r="I94">
        <f t="shared" si="27"/>
        <v>49.650364645207198</v>
      </c>
      <c r="J94">
        <f t="shared" si="28"/>
        <v>45.854887053253378</v>
      </c>
      <c r="K94">
        <f t="shared" si="28"/>
        <v>19.039118748918415</v>
      </c>
      <c r="L94">
        <f t="shared" si="29"/>
        <v>-8.9436741831857525</v>
      </c>
      <c r="M94">
        <f t="shared" si="30"/>
        <v>-35.887446608810876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12.123150445120013</v>
      </c>
      <c r="C95" s="9">
        <f t="shared" si="23"/>
        <v>0.45600000000000029</v>
      </c>
      <c r="D95" s="9">
        <f t="shared" si="24"/>
        <v>22.302252145430668</v>
      </c>
      <c r="E95" s="9">
        <f t="shared" si="24"/>
        <v>13.898071974810566</v>
      </c>
      <c r="F95" s="9">
        <f t="shared" si="25"/>
        <v>14.129601743164962</v>
      </c>
      <c r="G95" s="10">
        <f t="shared" si="26"/>
        <v>8.6666666666666607</v>
      </c>
      <c r="H95" s="5">
        <f t="shared" si="26"/>
        <v>7.5</v>
      </c>
      <c r="I95">
        <f t="shared" si="27"/>
        <v>49.516365125693682</v>
      </c>
      <c r="J95">
        <f t="shared" si="28"/>
        <v>45.800330640735943</v>
      </c>
      <c r="K95">
        <f t="shared" si="28"/>
        <v>18.820205324604668</v>
      </c>
      <c r="L95">
        <f t="shared" si="29"/>
        <v>-8.9089243065844776</v>
      </c>
      <c r="M95">
        <f t="shared" si="30"/>
        <v>-35.834842232482778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12.402366711491778</v>
      </c>
      <c r="C96" s="9">
        <f t="shared" si="23"/>
        <v>0.4620000000000003</v>
      </c>
      <c r="D96" s="9">
        <f t="shared" si="24"/>
        <v>22.581468411802433</v>
      </c>
      <c r="E96" s="9">
        <f t="shared" si="24"/>
        <v>14.012208520050919</v>
      </c>
      <c r="F96" s="9">
        <f t="shared" si="25"/>
        <v>14.252567522483849</v>
      </c>
      <c r="G96" s="10">
        <f t="shared" si="26"/>
        <v>8.6666666666666607</v>
      </c>
      <c r="H96" s="5">
        <f t="shared" si="26"/>
        <v>7.5</v>
      </c>
      <c r="I96">
        <f t="shared" si="27"/>
        <v>49.383349946243726</v>
      </c>
      <c r="J96">
        <f t="shared" si="28"/>
        <v>45.74598620246578</v>
      </c>
      <c r="K96">
        <f t="shared" si="28"/>
        <v>18.601612786986522</v>
      </c>
      <c r="L96">
        <f t="shared" si="29"/>
        <v>-8.874449878403512</v>
      </c>
      <c r="M96">
        <f t="shared" si="30"/>
        <v>-35.782602503506283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12.681252118186832</v>
      </c>
      <c r="C97" s="9">
        <f t="shared" si="23"/>
        <v>0.4680000000000003</v>
      </c>
      <c r="D97" s="9">
        <f t="shared" si="24"/>
        <v>22.860353818497487</v>
      </c>
      <c r="E97" s="9">
        <f t="shared" si="24"/>
        <v>14.125012622731958</v>
      </c>
      <c r="F97" s="9">
        <f t="shared" si="25"/>
        <v>14.374412968670372</v>
      </c>
      <c r="G97" s="10">
        <f t="shared" si="26"/>
        <v>8.6666666666666607</v>
      </c>
      <c r="H97" s="5">
        <f t="shared" si="26"/>
        <v>7.5</v>
      </c>
      <c r="I97">
        <f t="shared" si="27"/>
        <v>49.251319718887757</v>
      </c>
      <c r="J97">
        <f t="shared" si="28"/>
        <v>45.691852058207516</v>
      </c>
      <c r="K97">
        <f t="shared" si="28"/>
        <v>18.383338911715132</v>
      </c>
      <c r="L97">
        <f t="shared" si="29"/>
        <v>-8.8402497207073267</v>
      </c>
      <c r="M97">
        <f t="shared" si="30"/>
        <v>-35.730723996937783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12.959807942895845</v>
      </c>
      <c r="C98" s="9">
        <f t="shared" si="23"/>
        <v>0.47400000000000031</v>
      </c>
      <c r="D98" s="9">
        <f t="shared" si="24"/>
        <v>23.1389096432065</v>
      </c>
      <c r="E98" s="9">
        <f t="shared" si="24"/>
        <v>14.236486219973457</v>
      </c>
      <c r="F98" s="9">
        <f t="shared" si="25"/>
        <v>14.495142099981068</v>
      </c>
      <c r="G98" s="10">
        <f t="shared" si="26"/>
        <v>8.6666666666666607</v>
      </c>
      <c r="H98" s="5">
        <f t="shared" si="26"/>
        <v>7.5</v>
      </c>
      <c r="I98">
        <f t="shared" si="27"/>
        <v>49.120275073303162</v>
      </c>
      <c r="J98">
        <f t="shared" si="28"/>
        <v>45.637926534911202</v>
      </c>
      <c r="K98">
        <f t="shared" si="28"/>
        <v>18.165381495333811</v>
      </c>
      <c r="L98">
        <f t="shared" si="29"/>
        <v>-8.8063226679699476</v>
      </c>
      <c r="M98">
        <f t="shared" si="30"/>
        <v>-35.67920330305342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13.238035453125564</v>
      </c>
      <c r="C99" s="9">
        <f t="shared" si="23"/>
        <v>0.48000000000000032</v>
      </c>
      <c r="D99" s="9">
        <f t="shared" si="24"/>
        <v>23.417137153436219</v>
      </c>
      <c r="E99" s="9">
        <f t="shared" si="24"/>
        <v>14.34663123551754</v>
      </c>
      <c r="F99" s="9">
        <f t="shared" si="25"/>
        <v>14.614758908391284</v>
      </c>
      <c r="G99" s="10">
        <f t="shared" si="26"/>
        <v>8.6666666666666607</v>
      </c>
      <c r="H99" s="5">
        <f t="shared" si="26"/>
        <v>7.5</v>
      </c>
      <c r="I99">
        <f t="shared" si="27"/>
        <v>48.990216656101445</v>
      </c>
      <c r="J99">
        <f t="shared" si="28"/>
        <v>45.584207966636583</v>
      </c>
      <c r="K99">
        <f t="shared" si="28"/>
        <v>17.947738355185184</v>
      </c>
      <c r="L99">
        <f t="shared" si="29"/>
        <v>-8.7726675668357501</v>
      </c>
      <c r="M99">
        <f t="shared" si="30"/>
        <v>-35.628037027073617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13.515935906241966</v>
      </c>
      <c r="C100" s="9">
        <f t="shared" si="23"/>
        <v>0.48600000000000032</v>
      </c>
      <c r="D100" s="9">
        <f t="shared" si="24"/>
        <v>23.695037606552621</v>
      </c>
      <c r="E100" s="9">
        <f t="shared" si="24"/>
        <v>14.455449579855282</v>
      </c>
      <c r="F100" s="9">
        <f t="shared" si="25"/>
        <v>14.733267359843369</v>
      </c>
      <c r="G100" s="10">
        <f t="shared" si="26"/>
        <v>8.6666666666666607</v>
      </c>
      <c r="H100" s="5">
        <f t="shared" si="26"/>
        <v>7.5</v>
      </c>
      <c r="I100">
        <f t="shared" si="27"/>
        <v>48.861145130107758</v>
      </c>
      <c r="J100">
        <f t="shared" si="28"/>
        <v>45.530694694478882</v>
      </c>
      <c r="K100">
        <f t="shared" si="28"/>
        <v>17.730407329320034</v>
      </c>
      <c r="L100">
        <f t="shared" si="29"/>
        <v>-8.7392832758808776</v>
      </c>
      <c r="M100">
        <f t="shared" si="30"/>
        <v>-35.577221788892928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13.79351054951294</v>
      </c>
      <c r="C101" s="9">
        <f t="shared" si="23"/>
        <v>0.49200000000000033</v>
      </c>
      <c r="D101" s="9">
        <f t="shared" ref="D101:E116" si="32">D100+$C$7*(J100+J101)/2</f>
        <v>23.972612249823595</v>
      </c>
      <c r="E101" s="9">
        <f t="shared" si="32"/>
        <v>14.562943150352751</v>
      </c>
      <c r="F101" s="9">
        <f t="shared" si="25"/>
        <v>14.850671394492906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48.733061173632649</v>
      </c>
      <c r="J101">
        <f t="shared" si="28"/>
        <v>45.477385066496005</v>
      </c>
      <c r="K101">
        <f t="shared" si="28"/>
        <v>17.513386276407786</v>
      </c>
      <c r="L101">
        <f t="shared" si="29"/>
        <v>-8.7061686653751948</v>
      </c>
      <c r="M101">
        <f t="shared" si="30"/>
        <v>-35.526754222814894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14.070760620150546</v>
      </c>
      <c r="C102" s="9">
        <f t="shared" si="23"/>
        <v>0.49800000000000033</v>
      </c>
      <c r="D102" s="9">
        <f t="shared" si="32"/>
        <v>24.249862320461201</v>
      </c>
      <c r="E102" s="9">
        <f t="shared" si="32"/>
        <v>14.669113831376523</v>
      </c>
      <c r="F102" s="9">
        <f t="shared" si="25"/>
        <v>14.966974926953098</v>
      </c>
      <c r="G102" s="10">
        <f t="shared" si="33"/>
        <v>8.6666666666666607</v>
      </c>
      <c r="H102" s="5">
        <f t="shared" si="33"/>
        <v>7.5</v>
      </c>
      <c r="I102">
        <f t="shared" si="27"/>
        <v>48.605965479736177</v>
      </c>
      <c r="J102">
        <f t="shared" si="28"/>
        <v>45.424277437637215</v>
      </c>
      <c r="K102">
        <f t="shared" si="28"/>
        <v>17.296673075648616</v>
      </c>
      <c r="L102">
        <f t="shared" si="29"/>
        <v>-8.6733226170448141</v>
      </c>
      <c r="M102">
        <f t="shared" si="30"/>
        <v>-35.476630977292146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14.347687345352844</v>
      </c>
      <c r="C103" s="9">
        <f t="shared" si="23"/>
        <v>0.50400000000000034</v>
      </c>
      <c r="D103" s="9">
        <f t="shared" si="32"/>
        <v>24.526789045663499</v>
      </c>
      <c r="E103" s="9">
        <f t="shared" si="32"/>
        <v>14.773963494418647</v>
      </c>
      <c r="F103" s="9">
        <f t="shared" si="25"/>
        <v>15.082181846537248</v>
      </c>
      <c r="G103" s="10">
        <f t="shared" si="33"/>
        <v>8.6666666666666607</v>
      </c>
      <c r="H103" s="5">
        <f t="shared" si="33"/>
        <v>7.5</v>
      </c>
      <c r="I103">
        <f t="shared" si="27"/>
        <v>48.479858755484273</v>
      </c>
      <c r="J103">
        <f t="shared" si="28"/>
        <v>45.371370169673241</v>
      </c>
      <c r="K103">
        <f t="shared" si="28"/>
        <v>17.080265626687133</v>
      </c>
      <c r="L103">
        <f t="shared" si="29"/>
        <v>-8.6407440238351416</v>
      </c>
      <c r="M103">
        <f t="shared" si="30"/>
        <v>-35.426848714671657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14.624291942345286</v>
      </c>
      <c r="C104" s="9">
        <f t="shared" si="23"/>
        <v>0.51000000000000034</v>
      </c>
      <c r="D104" s="9">
        <f t="shared" si="32"/>
        <v>24.803393642655941</v>
      </c>
      <c r="E104" s="9">
        <f t="shared" si="32"/>
        <v>14.877493998221102</v>
      </c>
      <c r="F104" s="9">
        <f t="shared" si="25"/>
        <v>15.196296017499415</v>
      </c>
      <c r="G104" s="10">
        <f t="shared" si="33"/>
        <v>8.6666666666666607</v>
      </c>
      <c r="H104" s="5">
        <f t="shared" si="33"/>
        <v>7.5</v>
      </c>
      <c r="I104">
        <f t="shared" si="27"/>
        <v>48.354741721197549</v>
      </c>
      <c r="J104">
        <f t="shared" si="28"/>
        <v>45.318661631127846</v>
      </c>
      <c r="K104">
        <f t="shared" si="28"/>
        <v>16.864161849527637</v>
      </c>
      <c r="L104">
        <f t="shared" si="29"/>
        <v>-8.6084317896744693</v>
      </c>
      <c r="M104">
        <f t="shared" si="30"/>
        <v>-35.377404110945193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14.900575618421717</v>
      </c>
      <c r="C105" s="9">
        <f t="shared" si="23"/>
        <v>0.51600000000000035</v>
      </c>
      <c r="D105" s="9">
        <f t="shared" si="32"/>
        <v>25.079677318732372</v>
      </c>
      <c r="E105" s="9">
        <f t="shared" si="32"/>
        <v>14.979707188899736</v>
      </c>
      <c r="F105" s="9">
        <f t="shared" si="25"/>
        <v>15.309321279273249</v>
      </c>
      <c r="G105" s="10">
        <f t="shared" si="33"/>
        <v>8.6666666666666607</v>
      </c>
      <c r="H105" s="5">
        <f t="shared" si="33"/>
        <v>7.5</v>
      </c>
      <c r="I105">
        <f t="shared" si="27"/>
        <v>48.230615109692508</v>
      </c>
      <c r="J105">
        <f t="shared" si="28"/>
        <v>45.266150197210834</v>
      </c>
      <c r="K105">
        <f t="shared" si="28"/>
        <v>16.64835968445087</v>
      </c>
      <c r="L105">
        <f t="shared" si="29"/>
        <v>-8.5763848292380995</v>
      </c>
      <c r="M105">
        <f t="shared" si="30"/>
        <v>-35.328293855504889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15.176539570984955</v>
      </c>
      <c r="C106" s="9">
        <f t="shared" si="23"/>
        <v>0.52200000000000035</v>
      </c>
      <c r="D106" s="9">
        <f t="shared" si="32"/>
        <v>25.35564127129561</v>
      </c>
      <c r="E106" s="9">
        <f t="shared" si="32"/>
        <v>15.080604900067705</v>
      </c>
      <c r="F106" s="9">
        <f t="shared" si="25"/>
        <v>15.421261446709</v>
      </c>
      <c r="G106" s="10">
        <f t="shared" si="33"/>
        <v>8.6666666666666607</v>
      </c>
      <c r="H106" s="5">
        <f t="shared" si="33"/>
        <v>7.5</v>
      </c>
      <c r="I106">
        <f t="shared" si="27"/>
        <v>48.107479665515214</v>
      </c>
      <c r="J106">
        <f t="shared" si="28"/>
        <v>45.21383424975248</v>
      </c>
      <c r="K106">
        <f t="shared" si="28"/>
        <v>16.432857091932291</v>
      </c>
      <c r="L106">
        <f t="shared" si="29"/>
        <v>-8.5446020677129688</v>
      </c>
      <c r="M106">
        <f t="shared" si="30"/>
        <v>-35.279514650904112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15.452184987586977</v>
      </c>
      <c r="C107" s="9">
        <f t="shared" si="23"/>
        <v>0.52800000000000036</v>
      </c>
      <c r="D107" s="9">
        <f t="shared" si="32"/>
        <v>25.631286687897632</v>
      </c>
      <c r="E107" s="9">
        <f t="shared" si="32"/>
        <v>15.180188952958412</v>
      </c>
      <c r="F107" s="9">
        <f t="shared" si="25"/>
        <v>15.53212031030878</v>
      </c>
      <c r="G107" s="10">
        <f t="shared" si="33"/>
        <v>8.6666666666666607</v>
      </c>
      <c r="H107" s="5">
        <f t="shared" si="33"/>
        <v>7.5</v>
      </c>
      <c r="I107">
        <f t="shared" si="27"/>
        <v>47.985336144167469</v>
      </c>
      <c r="J107">
        <f t="shared" si="28"/>
        <v>45.161712177139428</v>
      </c>
      <c r="K107">
        <f t="shared" si="28"/>
        <v>16.217652052561775</v>
      </c>
      <c r="L107">
        <f t="shared" si="29"/>
        <v>-8.5130824405628136</v>
      </c>
      <c r="M107">
        <f t="shared" si="30"/>
        <v>-35.23106321262344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15.727513045968719</v>
      </c>
      <c r="C108" s="9">
        <f t="shared" si="23"/>
        <v>0.53400000000000036</v>
      </c>
      <c r="D108" s="9">
        <f t="shared" si="32"/>
        <v>25.906614746279374</v>
      </c>
      <c r="E108" s="9">
        <f t="shared" si="32"/>
        <v>15.278461156547968</v>
      </c>
      <c r="F108" s="9">
        <f t="shared" si="25"/>
        <v>15.641901636460036</v>
      </c>
      <c r="G108" s="10">
        <f t="shared" si="33"/>
        <v>8.6666666666666607</v>
      </c>
      <c r="H108" s="5">
        <f t="shared" si="33"/>
        <v>7.5</v>
      </c>
      <c r="I108">
        <f t="shared" si="27"/>
        <v>47.864185311325649</v>
      </c>
      <c r="J108">
        <f t="shared" si="28"/>
        <v>45.109782374251992</v>
      </c>
      <c r="K108">
        <f t="shared" si="28"/>
        <v>16.002742566964773</v>
      </c>
      <c r="L108">
        <f t="shared" si="29"/>
        <v>-8.4818248932938278</v>
      </c>
      <c r="M108">
        <f t="shared" si="30"/>
        <v>-35.182936268841956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16.002524914099517</v>
      </c>
      <c r="C109" s="9">
        <f t="shared" si="23"/>
        <v>0.54000000000000037</v>
      </c>
      <c r="D109" s="9">
        <f t="shared" si="32"/>
        <v>26.18162661441017</v>
      </c>
      <c r="E109" s="9">
        <f t="shared" si="32"/>
        <v>15.37542330767717</v>
      </c>
      <c r="F109" s="9">
        <f t="shared" si="25"/>
        <v>15.750609167667323</v>
      </c>
      <c r="G109" s="10">
        <f t="shared" si="33"/>
        <v>8.6666666666666607</v>
      </c>
      <c r="H109" s="5">
        <f t="shared" si="33"/>
        <v>7.5</v>
      </c>
      <c r="I109">
        <f t="shared" si="27"/>
        <v>47.744027942052178</v>
      </c>
      <c r="J109">
        <f t="shared" si="28"/>
        <v>45.058043242402903</v>
      </c>
      <c r="K109">
        <f t="shared" si="28"/>
        <v>15.788126655724838</v>
      </c>
      <c r="L109">
        <f t="shared" si="29"/>
        <v>-8.4508283812208624</v>
      </c>
      <c r="M109">
        <f t="shared" si="30"/>
        <v>-35.135130560213689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16.277221750216142</v>
      </c>
      <c r="C110" s="9">
        <f t="shared" si="23"/>
        <v>0.54600000000000037</v>
      </c>
      <c r="D110" s="9">
        <f t="shared" si="32"/>
        <v>26.456323450526796</v>
      </c>
      <c r="E110" s="9">
        <f t="shared" si="32"/>
        <v>15.47107719117302</v>
      </c>
      <c r="F110" s="9">
        <f t="shared" si="25"/>
        <v>15.858246622782328</v>
      </c>
      <c r="G110" s="10">
        <f t="shared" si="33"/>
        <v>8.6666666666666607</v>
      </c>
      <c r="H110" s="5">
        <f t="shared" si="33"/>
        <v>7.5</v>
      </c>
      <c r="I110">
        <f t="shared" si="27"/>
        <v>47.624864819999765</v>
      </c>
      <c r="J110">
        <f t="shared" si="28"/>
        <v>45.006493189277457</v>
      </c>
      <c r="K110">
        <f t="shared" si="28"/>
        <v>15.573802359307535</v>
      </c>
      <c r="L110">
        <f t="shared" si="29"/>
        <v>-8.420091869234108</v>
      </c>
      <c r="M110">
        <f t="shared" si="30"/>
        <v>-35.087642839649327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16.551604702861503</v>
      </c>
      <c r="C111" s="9">
        <f t="shared" si="23"/>
        <v>0.55200000000000038</v>
      </c>
      <c r="D111" s="9">
        <f t="shared" si="32"/>
        <v>26.73070640317216</v>
      </c>
      <c r="E111" s="9">
        <f t="shared" si="32"/>
        <v>15.565424579969765</v>
      </c>
      <c r="F111" s="9">
        <f t="shared" si="25"/>
        <v>15.964817697232228</v>
      </c>
      <c r="G111" s="10">
        <f t="shared" si="33"/>
        <v>8.6666666666666607</v>
      </c>
      <c r="H111" s="5">
        <f t="shared" si="33"/>
        <v>7.5</v>
      </c>
      <c r="I111">
        <f t="shared" si="27"/>
        <v>47.506696736608539</v>
      </c>
      <c r="J111">
        <f t="shared" si="28"/>
        <v>44.955130628875132</v>
      </c>
      <c r="K111">
        <f t="shared" si="28"/>
        <v>15.359767737985674</v>
      </c>
      <c r="L111">
        <f t="shared" si="29"/>
        <v>-8.3896143315663192</v>
      </c>
      <c r="M111">
        <f t="shared" si="30"/>
        <v>-35.040469872103202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16.825674910923006</v>
      </c>
      <c r="C112" s="9">
        <f t="shared" si="23"/>
        <v>0.55800000000000038</v>
      </c>
      <c r="D112" s="9">
        <f t="shared" si="32"/>
        <v>27.004776611233659</v>
      </c>
      <c r="E112" s="9">
        <f t="shared" si="32"/>
        <v>15.658467235229507</v>
      </c>
      <c r="F112" s="9">
        <f t="shared" si="25"/>
        <v>16.070326063246348</v>
      </c>
      <c r="G112" s="10">
        <f t="shared" si="33"/>
        <v>8.6666666666666607</v>
      </c>
      <c r="H112" s="5">
        <f t="shared" si="33"/>
        <v>7.5</v>
      </c>
      <c r="I112">
        <f t="shared" si="27"/>
        <v>47.389524490296139</v>
      </c>
      <c r="J112">
        <f t="shared" si="28"/>
        <v>44.903953981452581</v>
      </c>
      <c r="K112">
        <f t="shared" si="28"/>
        <v>15.146020871765845</v>
      </c>
      <c r="L112">
        <f t="shared" si="29"/>
        <v>-8.3593947515605684</v>
      </c>
      <c r="M112">
        <f t="shared" si="30"/>
        <v>-34.993608434365548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17.099433503670511</v>
      </c>
      <c r="C113" s="9">
        <f t="shared" si="23"/>
        <v>0.56400000000000039</v>
      </c>
      <c r="D113" s="9">
        <f t="shared" si="32"/>
        <v>27.278535203981168</v>
      </c>
      <c r="E113" s="9">
        <f t="shared" si="32"/>
        <v>15.750206906462358</v>
      </c>
      <c r="F113" s="9">
        <f t="shared" si="25"/>
        <v>16.174775370081175</v>
      </c>
      <c r="G113" s="10">
        <f t="shared" si="33"/>
        <v>8.6666666666666607</v>
      </c>
      <c r="H113" s="5">
        <f t="shared" si="33"/>
        <v>7.5</v>
      </c>
      <c r="I113">
        <f t="shared" si="27"/>
        <v>47.273348885640857</v>
      </c>
      <c r="J113">
        <f t="shared" si="28"/>
        <v>44.852961673468059</v>
      </c>
      <c r="K113">
        <f t="shared" si="28"/>
        <v>14.932559860316216</v>
      </c>
      <c r="L113">
        <f t="shared" si="29"/>
        <v>-8.3294321214385096</v>
      </c>
      <c r="M113">
        <f t="shared" si="30"/>
        <v>-34.947055314859973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17.372881600794045</v>
      </c>
      <c r="C114" s="9">
        <f t="shared" si="23"/>
        <v>0.5700000000000004</v>
      </c>
      <c r="D114" s="9">
        <f t="shared" si="32"/>
        <v>27.551983301104702</v>
      </c>
      <c r="E114" s="9">
        <f t="shared" si="32"/>
        <v>15.840645331646154</v>
      </c>
      <c r="F114" s="9">
        <f t="shared" si="25"/>
        <v>16.278169244243756</v>
      </c>
      <c r="G114" s="10">
        <f t="shared" si="33"/>
        <v>8.6666666666666607</v>
      </c>
      <c r="H114" s="5">
        <f t="shared" si="33"/>
        <v>7.5</v>
      </c>
      <c r="I114">
        <f t="shared" si="27"/>
        <v>47.158170732558041</v>
      </c>
      <c r="J114">
        <f t="shared" si="28"/>
        <v>44.802152137527287</v>
      </c>
      <c r="K114">
        <f t="shared" si="28"/>
        <v>14.71938282289557</v>
      </c>
      <c r="L114">
        <f t="shared" si="29"/>
        <v>-8.2997254420692048</v>
      </c>
      <c r="M114">
        <f t="shared" si="30"/>
        <v>-34.900807313446293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17.646020312441117</v>
      </c>
      <c r="C115" s="9">
        <f t="shared" si="23"/>
        <v>0.5760000000000004</v>
      </c>
      <c r="D115" s="9">
        <f t="shared" si="32"/>
        <v>27.82512201275177</v>
      </c>
      <c r="E115" s="9">
        <f t="shared" si="32"/>
        <v>15.92978423734575</v>
      </c>
      <c r="F115" s="9">
        <f t="shared" si="25"/>
        <v>16.380511289713436</v>
      </c>
      <c r="G115" s="10">
        <f t="shared" si="33"/>
        <v>8.6666666666666607</v>
      </c>
      <c r="H115" s="5">
        <f t="shared" si="33"/>
        <v>7.5</v>
      </c>
      <c r="I115">
        <f t="shared" si="27"/>
        <v>47.043990845469793</v>
      </c>
      <c r="J115">
        <f t="shared" si="28"/>
        <v>44.751523812330667</v>
      </c>
      <c r="K115">
        <f t="shared" si="28"/>
        <v>14.506487898283547</v>
      </c>
      <c r="L115">
        <f t="shared" si="29"/>
        <v>-8.2702737227384766</v>
      </c>
      <c r="M115">
        <f t="shared" si="30"/>
        <v>-34.854861241228647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17.91885073925372</v>
      </c>
      <c r="C116" s="9">
        <f t="shared" si="23"/>
        <v>0.58200000000000041</v>
      </c>
      <c r="D116" s="9">
        <f t="shared" si="32"/>
        <v>28.097952439564374</v>
      </c>
      <c r="E116" s="9">
        <f t="shared" si="32"/>
        <v>16.017625338831888</v>
      </c>
      <c r="F116" s="9">
        <f t="shared" si="25"/>
        <v>16.481805088162051</v>
      </c>
      <c r="G116" s="10">
        <f t="shared" si="33"/>
        <v>8.6666666666666607</v>
      </c>
      <c r="H116" s="5">
        <f t="shared" si="33"/>
        <v>7.5</v>
      </c>
      <c r="I116">
        <f t="shared" si="27"/>
        <v>46.930810042468153</v>
      </c>
      <c r="J116">
        <f t="shared" si="28"/>
        <v>44.70107514262196</v>
      </c>
      <c r="K116">
        <f t="shared" si="28"/>
        <v>14.293873244712053</v>
      </c>
      <c r="L116">
        <f t="shared" si="29"/>
        <v>-8.2410759809188399</v>
      </c>
      <c r="M116">
        <f t="shared" si="30"/>
        <v>-34.809213920368933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18.191373972405088</v>
      </c>
      <c r="C117" s="9">
        <f t="shared" si="23"/>
        <v>0.58800000000000041</v>
      </c>
      <c r="D117" s="9">
        <f t="shared" ref="D117:E132" si="34">D116+$C$7*(J116+J117)/2</f>
        <v>28.370475672715742</v>
      </c>
      <c r="E117" s="9">
        <f t="shared" si="34"/>
        <v>16.104170340199644</v>
      </c>
      <c r="F117" s="9">
        <f t="shared" si="25"/>
        <v>16.582054199172511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46.81862914447197</v>
      </c>
      <c r="J117">
        <f t="shared" si="28"/>
        <v>44.650804579138352</v>
      </c>
      <c r="K117">
        <f t="shared" si="28"/>
        <v>14.081537039797803</v>
      </c>
      <c r="L117">
        <f t="shared" si="29"/>
        <v>-8.2121312420400105</v>
      </c>
      <c r="M117">
        <f t="shared" si="30"/>
        <v>-34.763862183905552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18.463591093636076</v>
      </c>
      <c r="C118" s="9">
        <f t="shared" si="23"/>
        <v>0.59400000000000042</v>
      </c>
      <c r="D118" s="9">
        <f t="shared" si="34"/>
        <v>28.642692793946729</v>
      </c>
      <c r="E118" s="9">
        <f t="shared" si="34"/>
        <v>16.189420934486478</v>
      </c>
      <c r="F118" s="9">
        <f t="shared" si="25"/>
        <v>16.681262160455795</v>
      </c>
      <c r="G118" s="10">
        <f t="shared" si="35"/>
        <v>8.6666666666666607</v>
      </c>
      <c r="H118" s="5">
        <f t="shared" si="35"/>
        <v>7.5</v>
      </c>
      <c r="I118">
        <f t="shared" si="27"/>
        <v>46.707448974377471</v>
      </c>
      <c r="J118">
        <f t="shared" si="28"/>
        <v>44.600710578561909</v>
      </c>
      <c r="K118">
        <f t="shared" si="28"/>
        <v>13.869477480475979</v>
      </c>
      <c r="L118">
        <f t="shared" si="29"/>
        <v>-8.1834385392599849</v>
      </c>
      <c r="M118">
        <f t="shared" si="30"/>
        <v>-34.718802875577531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18.735503175291278</v>
      </c>
      <c r="C119" s="9">
        <f t="shared" si="23"/>
        <v>0.60000000000000042</v>
      </c>
      <c r="D119" s="9">
        <f t="shared" si="34"/>
        <v>28.914604875601935</v>
      </c>
      <c r="E119" s="9">
        <f t="shared" si="34"/>
        <v>16.273378803789882</v>
      </c>
      <c r="F119" s="9">
        <f t="shared" si="25"/>
        <v>16.779432488066487</v>
      </c>
      <c r="G119" s="10">
        <f t="shared" si="35"/>
        <v>8.6666666666666607</v>
      </c>
      <c r="H119" s="5">
        <f t="shared" si="35"/>
        <v>7.5</v>
      </c>
      <c r="I119">
        <f t="shared" si="27"/>
        <v>46.59727035620287</v>
      </c>
      <c r="J119">
        <f t="shared" si="28"/>
        <v>44.550791603472426</v>
      </c>
      <c r="K119">
        <f t="shared" si="28"/>
        <v>13.657692782934955</v>
      </c>
      <c r="L119">
        <f t="shared" si="29"/>
        <v>-8.1549969132367437</v>
      </c>
      <c r="M119">
        <f t="shared" si="30"/>
        <v>-34.67403284965399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19.007111280354891</v>
      </c>
      <c r="C120" s="9">
        <f t="shared" si="23"/>
        <v>0.60600000000000043</v>
      </c>
      <c r="D120" s="9">
        <f t="shared" si="34"/>
        <v>29.186212980665545</v>
      </c>
      <c r="E120" s="9">
        <f t="shared" si="34"/>
        <v>16.356045619384616</v>
      </c>
      <c r="F120" s="9">
        <f t="shared" si="25"/>
        <v>16.876568676616699</v>
      </c>
      <c r="G120" s="10">
        <f t="shared" si="35"/>
        <v>8.6666666666666607</v>
      </c>
      <c r="H120" s="5">
        <f t="shared" si="35"/>
        <v>7.5</v>
      </c>
      <c r="I120">
        <f t="shared" si="27"/>
        <v>46.488094114227131</v>
      </c>
      <c r="J120">
        <f t="shared" si="28"/>
        <v>44.50104612230168</v>
      </c>
      <c r="K120">
        <f t="shared" si="28"/>
        <v>13.446181182552065</v>
      </c>
      <c r="L120">
        <f t="shared" si="29"/>
        <v>-8.1268054119005839</v>
      </c>
      <c r="M120">
        <f t="shared" si="30"/>
        <v>-34.629548970768958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19.278416462486241</v>
      </c>
      <c r="C121" s="9">
        <f t="shared" si="23"/>
        <v>0.61200000000000043</v>
      </c>
      <c r="D121" s="9">
        <f t="shared" si="34"/>
        <v>29.457518162796898</v>
      </c>
      <c r="E121" s="9">
        <f t="shared" si="34"/>
        <v>16.437423041839583</v>
      </c>
      <c r="F121" s="9">
        <f t="shared" si="25"/>
        <v>16.972674199488537</v>
      </c>
      <c r="G121" s="10">
        <f t="shared" si="35"/>
        <v>8.6666666666666607</v>
      </c>
      <c r="H121" s="5">
        <f t="shared" si="35"/>
        <v>7.5</v>
      </c>
      <c r="I121">
        <f t="shared" si="27"/>
        <v>46.379921072122976</v>
      </c>
      <c r="J121">
        <f t="shared" si="28"/>
        <v>44.451472609289084</v>
      </c>
      <c r="K121">
        <f t="shared" si="28"/>
        <v>13.234940933830375</v>
      </c>
      <c r="L121">
        <f t="shared" si="29"/>
        <v>-8.0988630902270895</v>
      </c>
      <c r="M121">
        <f t="shared" si="30"/>
        <v>-34.585348113761597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19.549419766055109</v>
      </c>
      <c r="C122" s="9">
        <f t="shared" si="23"/>
        <v>0.61800000000000044</v>
      </c>
      <c r="D122" s="9">
        <f t="shared" si="34"/>
        <v>29.728521466365766</v>
      </c>
      <c r="E122" s="9">
        <f t="shared" si="34"/>
        <v>16.517512721134292</v>
      </c>
      <c r="F122" s="9">
        <f t="shared" si="25"/>
        <v>17.067752509045047</v>
      </c>
      <c r="G122" s="10">
        <f t="shared" si="35"/>
        <v>8.6666666666666607</v>
      </c>
      <c r="H122" s="5">
        <f t="shared" si="35"/>
        <v>7.5</v>
      </c>
      <c r="I122">
        <f t="shared" si="27"/>
        <v>46.272752052084556</v>
      </c>
      <c r="J122">
        <f t="shared" si="28"/>
        <v>44.402069544438696</v>
      </c>
      <c r="K122">
        <f t="shared" si="28"/>
        <v>13.023970310336429</v>
      </c>
      <c r="L122">
        <f t="shared" si="29"/>
        <v>-8.0711690100107756</v>
      </c>
      <c r="M122">
        <f t="shared" si="30"/>
        <v>-34.541427163521789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19.820122226176757</v>
      </c>
      <c r="C123" s="9">
        <f t="shared" si="23"/>
        <v>0.62400000000000044</v>
      </c>
      <c r="D123" s="9">
        <f t="shared" si="34"/>
        <v>29.99922392648741</v>
      </c>
      <c r="E123" s="9">
        <f t="shared" si="34"/>
        <v>16.596316296774965</v>
      </c>
      <c r="F123" s="9">
        <f t="shared" si="25"/>
        <v>17.161807036839704</v>
      </c>
      <c r="G123" s="10">
        <f t="shared" si="35"/>
        <v>8.6666666666666607</v>
      </c>
      <c r="H123" s="5">
        <f t="shared" si="35"/>
        <v>7.5</v>
      </c>
      <c r="I123">
        <f t="shared" si="27"/>
        <v>46.166587873949759</v>
      </c>
      <c r="J123">
        <f t="shared" si="28"/>
        <v>44.352835413477628</v>
      </c>
      <c r="K123">
        <f t="shared" si="28"/>
        <v>12.813267604638947</v>
      </c>
      <c r="L123">
        <f t="shared" si="29"/>
        <v>-8.0437222396394166</v>
      </c>
      <c r="M123">
        <f t="shared" si="30"/>
        <v>-34.497783014841175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20.090524868746698</v>
      </c>
      <c r="C124" s="9">
        <f t="shared" si="23"/>
        <v>0.63000000000000045</v>
      </c>
      <c r="D124" s="9">
        <f t="shared" si="34"/>
        <v>30.269626569057355</v>
      </c>
      <c r="E124" s="9">
        <f t="shared" si="34"/>
        <v>16.67383539791027</v>
      </c>
      <c r="F124" s="9">
        <f t="shared" si="25"/>
        <v>17.254841193824447</v>
      </c>
      <c r="G124" s="10">
        <f t="shared" si="35"/>
        <v>8.6666666666666607</v>
      </c>
      <c r="H124" s="5">
        <f t="shared" si="35"/>
        <v>7.5</v>
      </c>
      <c r="I124">
        <f t="shared" si="27"/>
        <v>46.061429354317568</v>
      </c>
      <c r="J124">
        <f t="shared" si="28"/>
        <v>44.303768707815827</v>
      </c>
      <c r="K124">
        <f t="shared" si="28"/>
        <v>12.602831128248415</v>
      </c>
      <c r="L124">
        <f t="shared" si="29"/>
        <v>-8.0165218538691274</v>
      </c>
      <c r="M124">
        <f t="shared" si="30"/>
        <v>-34.454412572269547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20.360628710475282</v>
      </c>
      <c r="C125" s="9">
        <f t="shared" si="23"/>
        <v>0.63600000000000045</v>
      </c>
      <c r="D125" s="9">
        <f t="shared" si="34"/>
        <v>30.539730410785939</v>
      </c>
      <c r="E125" s="9">
        <f t="shared" si="34"/>
        <v>16.750071643446677</v>
      </c>
      <c r="F125" s="9">
        <f t="shared" si="25"/>
        <v>17.346858370556234</v>
      </c>
      <c r="G125" s="10">
        <f t="shared" si="35"/>
        <v>8.6666666666666607</v>
      </c>
      <c r="H125" s="5">
        <f t="shared" si="35"/>
        <v>7.5</v>
      </c>
      <c r="I125">
        <f t="shared" si="27"/>
        <v>45.957277305660533</v>
      </c>
      <c r="J125">
        <f t="shared" si="28"/>
        <v>44.254867924507224</v>
      </c>
      <c r="K125">
        <f t="shared" si="28"/>
        <v>12.39265921155757</v>
      </c>
      <c r="L125">
        <f t="shared" si="29"/>
        <v>-7.9895669336001331</v>
      </c>
      <c r="M125">
        <f t="shared" si="30"/>
        <v>-34.411312749976709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20.630434758921979</v>
      </c>
      <c r="C126" s="9">
        <f t="shared" si="23"/>
        <v>0.64200000000000046</v>
      </c>
      <c r="D126" s="9">
        <f t="shared" si="34"/>
        <v>30.809536459232632</v>
      </c>
      <c r="E126" s="9">
        <f t="shared" si="34"/>
        <v>16.825026642163465</v>
      </c>
      <c r="F126" s="9">
        <f t="shared" si="25"/>
        <v>17.437861937402204</v>
      </c>
      <c r="G126" s="10">
        <f t="shared" si="35"/>
        <v>8.6666666666666607</v>
      </c>
      <c r="H126" s="5">
        <f t="shared" si="35"/>
        <v>7.5</v>
      </c>
      <c r="I126">
        <f t="shared" si="27"/>
        <v>45.85413253543279</v>
      </c>
      <c r="J126">
        <f t="shared" si="28"/>
        <v>44.206131566212264</v>
      </c>
      <c r="K126">
        <f t="shared" si="28"/>
        <v>12.182750203782712</v>
      </c>
      <c r="L126">
        <f t="shared" si="29"/>
        <v>-7.9628565656533823</v>
      </c>
      <c r="M126">
        <f t="shared" si="30"/>
        <v>-34.368480471619748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20.899944012529467</v>
      </c>
      <c r="C127" s="9">
        <f t="shared" si="23"/>
        <v>0.64800000000000046</v>
      </c>
      <c r="D127" s="9">
        <f t="shared" si="34"/>
        <v>31.079045712840124</v>
      </c>
      <c r="E127" s="9">
        <f t="shared" si="34"/>
        <v>16.898701992827366</v>
      </c>
      <c r="F127" s="9">
        <f t="shared" si="25"/>
        <v>17.527855244743428</v>
      </c>
      <c r="G127" s="10">
        <f t="shared" si="35"/>
        <v>8.6666666666666607</v>
      </c>
      <c r="H127" s="5">
        <f t="shared" si="35"/>
        <v>7.5</v>
      </c>
      <c r="I127">
        <f t="shared" si="27"/>
        <v>45.751995845173653</v>
      </c>
      <c r="J127">
        <f t="shared" si="28"/>
        <v>44.157558141161779</v>
      </c>
      <c r="K127">
        <f t="shared" si="28"/>
        <v>11.973102472905831</v>
      </c>
      <c r="L127">
        <f t="shared" si="29"/>
        <v>-7.9363898425479107</v>
      </c>
      <c r="M127">
        <f t="shared" si="30"/>
        <v>-34.325912670215757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21.169157460657537</v>
      </c>
      <c r="C128" s="9">
        <f t="shared" si="23"/>
        <v>0.65400000000000047</v>
      </c>
      <c r="D128" s="9">
        <f t="shared" si="34"/>
        <v>31.34825916096819</v>
      </c>
      <c r="E128" s="9">
        <f t="shared" si="34"/>
        <v>16.971099284306863</v>
      </c>
      <c r="F128" s="9">
        <f t="shared" si="25"/>
        <v>17.616841623177226</v>
      </c>
      <c r="G128" s="10">
        <f t="shared" si="35"/>
        <v>8.6666666666666607</v>
      </c>
      <c r="H128" s="5">
        <f t="shared" si="35"/>
        <v>7.5</v>
      </c>
      <c r="I128">
        <f t="shared" si="27"/>
        <v>45.650868029607217</v>
      </c>
      <c r="J128">
        <f t="shared" si="28"/>
        <v>44.10914616312224</v>
      </c>
      <c r="K128">
        <f t="shared" si="28"/>
        <v>11.763714405617515</v>
      </c>
      <c r="L128">
        <f t="shared" si="29"/>
        <v>-7.9101658622790838</v>
      </c>
      <c r="M128">
        <f t="shared" si="30"/>
        <v>-34.28360628802001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21.438076083616714</v>
      </c>
      <c r="C129" s="9">
        <f t="shared" si="23"/>
        <v>0.66000000000000048</v>
      </c>
      <c r="D129" s="9">
        <f t="shared" si="34"/>
        <v>31.617177783927367</v>
      </c>
      <c r="E129" s="9">
        <f t="shared" si="34"/>
        <v>17.04222009568614</v>
      </c>
      <c r="F129" s="9">
        <f t="shared" si="25"/>
        <v>17.704824383718133</v>
      </c>
      <c r="G129" s="10">
        <f t="shared" si="35"/>
        <v>8.6666666666666607</v>
      </c>
      <c r="H129" s="5">
        <f t="shared" si="35"/>
        <v>7.5</v>
      </c>
      <c r="I129">
        <f t="shared" si="27"/>
        <v>45.550749875738227</v>
      </c>
      <c r="J129">
        <f t="shared" si="28"/>
        <v>44.060894151362341</v>
      </c>
      <c r="K129">
        <f t="shared" si="28"/>
        <v>11.554584407260593</v>
      </c>
      <c r="L129">
        <f t="shared" si="29"/>
        <v>-7.8841837280976943</v>
      </c>
      <c r="M129">
        <f t="shared" si="30"/>
        <v>-34.24155827640957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21.706700852701765</v>
      </c>
      <c r="C130" s="9">
        <f t="shared" si="23"/>
        <v>0.66600000000000048</v>
      </c>
      <c r="D130" s="9">
        <f t="shared" si="34"/>
        <v>31.885802553012418</v>
      </c>
      <c r="E130" s="9">
        <f t="shared" si="34"/>
        <v>17.112065996378696</v>
      </c>
      <c r="F130" s="9">
        <f t="shared" si="25"/>
        <v>17.791806817997479</v>
      </c>
      <c r="G130" s="10">
        <f t="shared" si="35"/>
        <v>8.6666666666666607</v>
      </c>
      <c r="H130" s="5">
        <f t="shared" si="35"/>
        <v>7.5</v>
      </c>
      <c r="I130">
        <f t="shared" si="27"/>
        <v>45.451642161944292</v>
      </c>
      <c r="J130">
        <f t="shared" si="28"/>
        <v>44.012800630620944</v>
      </c>
      <c r="K130">
        <f t="shared" si="28"/>
        <v>11.345710901774495</v>
      </c>
      <c r="L130">
        <f t="shared" si="29"/>
        <v>-7.85844254828997</v>
      </c>
      <c r="M130">
        <f t="shared" si="30"/>
        <v>-34.199765595772405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21.975032730224939</v>
      </c>
      <c r="C131" s="9">
        <f t="shared" si="23"/>
        <v>0.67200000000000049</v>
      </c>
      <c r="D131" s="9">
        <f t="shared" si="34"/>
        <v>32.154134430535592</v>
      </c>
      <c r="E131" s="9">
        <f t="shared" si="34"/>
        <v>17.180638546240612</v>
      </c>
      <c r="F131" s="9">
        <f t="shared" si="25"/>
        <v>17.877792198461631</v>
      </c>
      <c r="G131" s="10">
        <f t="shared" si="35"/>
        <v>8.6666666666666607</v>
      </c>
      <c r="H131" s="5">
        <f t="shared" si="35"/>
        <v>7.5</v>
      </c>
      <c r="I131">
        <f t="shared" si="27"/>
        <v>45.353545657065077</v>
      </c>
      <c r="J131">
        <f t="shared" si="28"/>
        <v>43.964864131076375</v>
      </c>
      <c r="K131">
        <f t="shared" si="28"/>
        <v>11.137092331640284</v>
      </c>
      <c r="L131">
        <f t="shared" si="29"/>
        <v>-7.8329414359585421</v>
      </c>
      <c r="M131">
        <f t="shared" si="30"/>
        <v>-34.15822521540192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22.243072669549086</v>
      </c>
      <c r="C132" s="9">
        <f t="shared" si="23"/>
        <v>0.67800000000000049</v>
      </c>
      <c r="D132" s="9">
        <f t="shared" si="34"/>
        <v>32.422174369859739</v>
      </c>
      <c r="E132" s="9">
        <f t="shared" si="34"/>
        <v>17.247939295683484</v>
      </c>
      <c r="F132" s="9">
        <f t="shared" si="25"/>
        <v>17.962783778568852</v>
      </c>
      <c r="G132" s="10">
        <f t="shared" si="35"/>
        <v>8.6666666666666607</v>
      </c>
      <c r="H132" s="5">
        <f t="shared" si="35"/>
        <v>7.5</v>
      </c>
      <c r="I132">
        <f t="shared" si="27"/>
        <v>45.256461119488442</v>
      </c>
      <c r="J132">
        <f t="shared" si="28"/>
        <v>43.917083188317029</v>
      </c>
      <c r="K132">
        <f t="shared" si="28"/>
        <v>10.928727157826332</v>
      </c>
      <c r="L132">
        <f t="shared" si="29"/>
        <v>-7.8076795088043891</v>
      </c>
      <c r="M132">
        <f t="shared" si="30"/>
        <v>-34.116934113396994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22.510821615120555</v>
      </c>
      <c r="C133" s="9">
        <f t="shared" si="23"/>
        <v>0.6840000000000005</v>
      </c>
      <c r="D133" s="9">
        <f t="shared" ref="D133:E148" si="36">D132+$C$7*(J132+J133)/2</f>
        <v>32.689923315431209</v>
      </c>
      <c r="E133" s="9">
        <f t="shared" si="36"/>
        <v>17.313969785787044</v>
      </c>
      <c r="F133" s="9">
        <f t="shared" si="25"/>
        <v>18.046784792984891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45.160389296234008</v>
      </c>
      <c r="J133">
        <f t="shared" si="28"/>
        <v>43.869456343313324</v>
      </c>
      <c r="K133">
        <f t="shared" si="28"/>
        <v>10.720613859734611</v>
      </c>
      <c r="L133">
        <f t="shared" si="29"/>
        <v>-7.7826558889098036</v>
      </c>
      <c r="M133">
        <f t="shared" si="30"/>
        <v>-34.075889276567452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22.778280502501957</v>
      </c>
      <c r="C134" s="9">
        <f t="shared" si="23"/>
        <v>0.6900000000000005</v>
      </c>
      <c r="D134" s="9">
        <f t="shared" si="36"/>
        <v>32.95738220281261</v>
      </c>
      <c r="E134" s="9">
        <f t="shared" si="36"/>
        <v>17.378731548411434</v>
      </c>
      <c r="F134" s="9">
        <f t="shared" si="25"/>
        <v>18.129798457777184</v>
      </c>
      <c r="G134" s="10">
        <f t="shared" si="37"/>
        <v>8.6666666666666607</v>
      </c>
      <c r="H134" s="5">
        <f t="shared" si="37"/>
        <v>7.5</v>
      </c>
      <c r="I134">
        <f t="shared" si="27"/>
        <v>45.065330922034505</v>
      </c>
      <c r="J134">
        <f t="shared" si="28"/>
        <v>43.821982142390972</v>
      </c>
      <c r="K134">
        <f t="shared" si="28"/>
        <v>10.512750935147549</v>
      </c>
      <c r="L134">
        <f t="shared" si="29"/>
        <v>-7.7578697025224441</v>
      </c>
      <c r="M134">
        <f t="shared" si="30"/>
        <v>-34.03508770034508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23.045450258404728</v>
      </c>
      <c r="C135" s="9">
        <f t="shared" si="23"/>
        <v>0.69600000000000051</v>
      </c>
      <c r="D135" s="9">
        <f t="shared" si="36"/>
        <v>33.224551958715381</v>
      </c>
      <c r="E135" s="9">
        <f t="shared" si="36"/>
        <v>17.442226106309167</v>
      </c>
      <c r="F135" s="9">
        <f t="shared" si="25"/>
        <v>18.211827970607832</v>
      </c>
      <c r="G135" s="10">
        <f t="shared" si="37"/>
        <v>8.6666666666666607</v>
      </c>
      <c r="H135" s="5">
        <f t="shared" si="37"/>
        <v>7.5</v>
      </c>
      <c r="I135">
        <f t="shared" si="27"/>
        <v>44.971286718415044</v>
      </c>
      <c r="J135">
        <f t="shared" si="28"/>
        <v>43.774659137205582</v>
      </c>
      <c r="K135">
        <f t="shared" si="28"/>
        <v>10.305136900175444</v>
      </c>
      <c r="L135">
        <f t="shared" si="29"/>
        <v>-7.7333200798404889</v>
      </c>
      <c r="M135">
        <f t="shared" si="30"/>
        <v>-33.994526388700038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23.312331800721594</v>
      </c>
      <c r="C136" s="9">
        <f t="shared" si="23"/>
        <v>0.70200000000000051</v>
      </c>
      <c r="D136" s="9">
        <f t="shared" si="36"/>
        <v>33.491433501032247</v>
      </c>
      <c r="E136" s="9">
        <f t="shared" si="36"/>
        <v>17.504454973236776</v>
      </c>
      <c r="F136" s="9">
        <f t="shared" si="25"/>
        <v>18.292876510925201</v>
      </c>
      <c r="G136" s="10">
        <f t="shared" si="37"/>
        <v>8.6666666666666607</v>
      </c>
      <c r="H136" s="5">
        <f t="shared" si="37"/>
        <v>7.5</v>
      </c>
      <c r="I136">
        <f t="shared" si="27"/>
        <v>44.878257392770934</v>
      </c>
      <c r="J136">
        <f t="shared" si="28"/>
        <v>43.727485884718554</v>
      </c>
      <c r="K136">
        <f t="shared" si="28"/>
        <v>10.097770289204375</v>
      </c>
      <c r="L136">
        <f t="shared" si="29"/>
        <v>-7.7090061547989572</v>
      </c>
      <c r="M136">
        <f t="shared" si="30"/>
        <v>-33.954202354062772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23.578926038558869</v>
      </c>
      <c r="C137" s="9">
        <f t="shared" si="23"/>
        <v>0.70800000000000052</v>
      </c>
      <c r="D137" s="9">
        <f t="shared" si="36"/>
        <v>33.758027738869522</v>
      </c>
      <c r="E137" s="9">
        <f t="shared" si="36"/>
        <v>17.565419654066126</v>
      </c>
      <c r="F137" s="9">
        <f t="shared" si="25"/>
        <v>18.372947240154321</v>
      </c>
      <c r="G137" s="10">
        <f t="shared" si="37"/>
        <v>8.6666666666666607</v>
      </c>
      <c r="H137" s="5">
        <f t="shared" si="37"/>
        <v>7.5</v>
      </c>
      <c r="I137">
        <f t="shared" si="27"/>
        <v>44.786243637444024</v>
      </c>
      <c r="J137">
        <f t="shared" si="28"/>
        <v>43.680460947174282</v>
      </c>
      <c r="K137">
        <f t="shared" si="28"/>
        <v>9.8906496548445926</v>
      </c>
      <c r="L137">
        <f t="shared" si="29"/>
        <v>-7.6849270648572183</v>
      </c>
      <c r="M137">
        <f t="shared" si="30"/>
        <v>-33.914112617251419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23.845233872268594</v>
      </c>
      <c r="C138" s="9">
        <f t="shared" si="23"/>
        <v>0.71400000000000052</v>
      </c>
      <c r="D138" s="9">
        <f t="shared" si="36"/>
        <v>34.024335572579247</v>
      </c>
      <c r="E138" s="9">
        <f t="shared" si="36"/>
        <v>17.625121644895433</v>
      </c>
      <c r="F138" s="9">
        <f t="shared" si="25"/>
        <v>18.452043301885968</v>
      </c>
      <c r="G138" s="10">
        <f t="shared" si="37"/>
        <v>8.6666666666666607</v>
      </c>
      <c r="H138" s="5">
        <f t="shared" si="37"/>
        <v>7.5</v>
      </c>
      <c r="I138">
        <f t="shared" si="27"/>
        <v>44.695246128798281</v>
      </c>
      <c r="J138">
        <f t="shared" si="28"/>
        <v>43.63358289207865</v>
      </c>
      <c r="K138">
        <f t="shared" si="28"/>
        <v>9.6837735678793582</v>
      </c>
      <c r="L138">
        <f t="shared" si="29"/>
        <v>-7.6610819507877688</v>
      </c>
      <c r="M138">
        <f t="shared" si="30"/>
        <v>-33.874254207404647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24.111256193480578</v>
      </c>
      <c r="C139" s="9">
        <f t="shared" si="23"/>
        <v>0.72000000000000053</v>
      </c>
      <c r="D139" s="9">
        <f t="shared" si="36"/>
        <v>34.290357893791231</v>
      </c>
      <c r="E139" s="9">
        <f t="shared" si="36"/>
        <v>17.683562433159967</v>
      </c>
      <c r="F139" s="9">
        <f t="shared" si="25"/>
        <v>18.530167822064492</v>
      </c>
      <c r="G139" s="10">
        <f t="shared" si="37"/>
        <v>8.6666666666666607</v>
      </c>
      <c r="H139" s="5">
        <f t="shared" si="37"/>
        <v>7.5</v>
      </c>
      <c r="I139">
        <f t="shared" si="27"/>
        <v>44.605265526294787</v>
      </c>
      <c r="J139">
        <f t="shared" si="28"/>
        <v>43.586850292178845</v>
      </c>
      <c r="K139">
        <f t="shared" si="28"/>
        <v>9.4771406172141894</v>
      </c>
      <c r="L139">
        <f t="shared" si="29"/>
        <v>-7.6374699564663144</v>
      </c>
      <c r="M139">
        <f t="shared" si="30"/>
        <v>-33.834624161919955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24.376993885134333</v>
      </c>
      <c r="C140" s="9">
        <f t="shared" si="23"/>
        <v>0.72600000000000053</v>
      </c>
      <c r="D140" s="9">
        <f t="shared" si="36"/>
        <v>34.556095585444986</v>
      </c>
      <c r="E140" s="9">
        <f t="shared" si="36"/>
        <v>17.740743497742439</v>
      </c>
      <c r="F140" s="9">
        <f t="shared" si="25"/>
        <v>18.607323909174436</v>
      </c>
      <c r="G140" s="10">
        <f t="shared" si="37"/>
        <v>8.6666666666666607</v>
      </c>
      <c r="H140" s="5">
        <f t="shared" si="37"/>
        <v>7.5</v>
      </c>
      <c r="I140">
        <f t="shared" si="27"/>
        <v>44.51630247156649</v>
      </c>
      <c r="J140">
        <f t="shared" si="28"/>
        <v>43.540261725444402</v>
      </c>
      <c r="K140">
        <f t="shared" si="28"/>
        <v>9.2707494098264771</v>
      </c>
      <c r="L140">
        <f t="shared" si="29"/>
        <v>-7.6140902286631924</v>
      </c>
      <c r="M140">
        <f t="shared" si="30"/>
        <v>-33.795219526397425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24.642447821510842</v>
      </c>
      <c r="C141" s="9">
        <f t="shared" si="23"/>
        <v>0.73200000000000054</v>
      </c>
      <c r="D141" s="9">
        <f t="shared" si="36"/>
        <v>34.821549521821495</v>
      </c>
      <c r="E141" s="9">
        <f t="shared" si="36"/>
        <v>17.796666309083093</v>
      </c>
      <c r="F141" s="9">
        <f t="shared" si="25"/>
        <v>18.683514654425871</v>
      </c>
      <c r="G141" s="10">
        <f t="shared" si="37"/>
        <v>8.6666666666666607</v>
      </c>
      <c r="H141" s="5">
        <f t="shared" si="37"/>
        <v>7.5</v>
      </c>
      <c r="I141">
        <f t="shared" si="27"/>
        <v>44.428357587493217</v>
      </c>
      <c r="J141">
        <f t="shared" si="28"/>
        <v>43.493815775049555</v>
      </c>
      <c r="K141">
        <f t="shared" si="28"/>
        <v>9.0645985707154519</v>
      </c>
      <c r="L141">
        <f t="shared" si="29"/>
        <v>-7.5909419168362016</v>
      </c>
      <c r="M141">
        <f t="shared" si="30"/>
        <v>-33.756037354588926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24.907618868264279</v>
      </c>
      <c r="C142" s="9">
        <f t="shared" si="23"/>
        <v>0.73800000000000054</v>
      </c>
      <c r="D142" s="9">
        <f t="shared" si="36"/>
        <v>35.086720568574933</v>
      </c>
      <c r="E142" s="9">
        <f t="shared" si="36"/>
        <v>17.851332329289477</v>
      </c>
      <c r="F142" s="9">
        <f t="shared" si="25"/>
        <v>18.75874313193853</v>
      </c>
      <c r="G142" s="10">
        <f t="shared" si="37"/>
        <v>8.6666666666666607</v>
      </c>
      <c r="H142" s="5">
        <f t="shared" si="37"/>
        <v>7.5</v>
      </c>
      <c r="I142">
        <f t="shared" si="27"/>
        <v>44.341431477277268</v>
      </c>
      <c r="J142">
        <f t="shared" si="28"/>
        <v>43.447511029356853</v>
      </c>
      <c r="K142">
        <f t="shared" si="28"/>
        <v>8.8586867428524592</v>
      </c>
      <c r="L142">
        <f t="shared" si="29"/>
        <v>-7.5680241729249014</v>
      </c>
      <c r="M142">
        <f t="shared" si="30"/>
        <v>-33.717074708352726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25.172507882453615</v>
      </c>
      <c r="C143" s="9">
        <f t="shared" si="23"/>
        <v>0.74400000000000055</v>
      </c>
      <c r="D143" s="9">
        <f t="shared" si="36"/>
        <v>35.351609582764269</v>
      </c>
      <c r="E143" s="9">
        <f t="shared" si="36"/>
        <v>17.904743012245927</v>
      </c>
      <c r="F143" s="9">
        <f t="shared" si="25"/>
        <v>18.833012398924755</v>
      </c>
      <c r="G143" s="10">
        <f t="shared" si="37"/>
        <v>8.6666666666666607</v>
      </c>
      <c r="H143" s="5">
        <f t="shared" si="37"/>
        <v>7.5</v>
      </c>
      <c r="I143">
        <f t="shared" si="27"/>
        <v>44.255524723519969</v>
      </c>
      <c r="J143">
        <f t="shared" si="28"/>
        <v>43.401346081902012</v>
      </c>
      <c r="K143">
        <f t="shared" si="28"/>
        <v>8.6530125871315082</v>
      </c>
      <c r="L143">
        <f t="shared" si="29"/>
        <v>-7.5453361511464099</v>
      </c>
      <c r="M143">
        <f t="shared" si="30"/>
        <v>-33.678328657613541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25.437115712574126</v>
      </c>
      <c r="C144" s="9">
        <f t="shared" si="23"/>
        <v>0.75000000000000056</v>
      </c>
      <c r="D144" s="9">
        <f t="shared" si="36"/>
        <v>35.616217412884779</v>
      </c>
      <c r="E144" s="9">
        <f t="shared" si="36"/>
        <v>17.956899803722756</v>
      </c>
      <c r="F144" s="9">
        <f t="shared" si="25"/>
        <v>18.906325495871183</v>
      </c>
      <c r="G144" s="10">
        <f t="shared" si="37"/>
        <v>8.6666666666666607</v>
      </c>
      <c r="H144" s="5">
        <f t="shared" si="37"/>
        <v>7.5</v>
      </c>
      <c r="I144">
        <f t="shared" si="27"/>
        <v>44.170637887299655</v>
      </c>
      <c r="J144">
        <f t="shared" si="28"/>
        <v>43.355319531380019</v>
      </c>
      <c r="K144">
        <f t="shared" si="28"/>
        <v>8.447574782320066</v>
      </c>
      <c r="L144">
        <f t="shared" si="29"/>
        <v>-7.522877007792772</v>
      </c>
      <c r="M144">
        <f t="shared" si="30"/>
        <v>-33.639796280327928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25.701443198588812</v>
      </c>
      <c r="C145" s="9">
        <f t="shared" si="23"/>
        <v>0.75600000000000056</v>
      </c>
      <c r="D145" s="9">
        <f t="shared" si="36"/>
        <v>35.880544898899466</v>
      </c>
      <c r="E145" s="9">
        <f t="shared" si="36"/>
        <v>18.007804141485114</v>
      </c>
      <c r="F145" s="9">
        <f t="shared" si="25"/>
        <v>18.978685446719279</v>
      </c>
      <c r="G145" s="10">
        <f t="shared" si="37"/>
        <v>8.6666666666666607</v>
      </c>
      <c r="H145" s="5">
        <f t="shared" si="37"/>
        <v>7.5</v>
      </c>
      <c r="I145">
        <f t="shared" si="27"/>
        <v>44.086771507251413</v>
      </c>
      <c r="J145">
        <f t="shared" si="28"/>
        <v>43.309429981632483</v>
      </c>
      <c r="K145">
        <f t="shared" si="28"/>
        <v>8.2423720250100665</v>
      </c>
      <c r="L145">
        <f t="shared" si="29"/>
        <v>-7.5006459010299551</v>
      </c>
      <c r="M145">
        <f t="shared" si="30"/>
        <v>-33.601474662455146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25.965491171959783</v>
      </c>
      <c r="C146" s="9">
        <f t="shared" si="23"/>
        <v>0.76200000000000057</v>
      </c>
      <c r="D146" s="9">
        <f t="shared" si="36"/>
        <v>36.144592872270437</v>
      </c>
      <c r="E146" s="9">
        <f t="shared" si="36"/>
        <v>18.057457455401579</v>
      </c>
      <c r="F146" s="9">
        <f t="shared" si="25"/>
        <v>19.050095259044681</v>
      </c>
      <c r="G146" s="10">
        <f t="shared" si="37"/>
        <v>8.6666666666666607</v>
      </c>
      <c r="H146" s="5">
        <f t="shared" si="37"/>
        <v>7.5</v>
      </c>
      <c r="I146">
        <f t="shared" si="27"/>
        <v>44.003926098649117</v>
      </c>
      <c r="J146">
        <f t="shared" si="28"/>
        <v>43.263676041636202</v>
      </c>
      <c r="K146">
        <f t="shared" si="28"/>
        <v>8.0374030295690897</v>
      </c>
      <c r="L146">
        <f t="shared" si="29"/>
        <v>-7.4786419906985273</v>
      </c>
      <c r="M146">
        <f t="shared" si="30"/>
        <v>-33.563360897933293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26.22926045567953</v>
      </c>
      <c r="C147" s="9">
        <f t="shared" si="23"/>
        <v>0.76800000000000057</v>
      </c>
      <c r="D147" s="9">
        <f t="shared" si="36"/>
        <v>36.408362155990183</v>
      </c>
      <c r="E147" s="9">
        <f t="shared" si="36"/>
        <v>18.105861167552444</v>
      </c>
      <c r="F147" s="9">
        <f t="shared" si="25"/>
        <v>19.120557924235342</v>
      </c>
      <c r="G147" s="10">
        <f t="shared" si="37"/>
        <v>8.6666666666666607</v>
      </c>
      <c r="H147" s="5">
        <f t="shared" si="37"/>
        <v>7.5</v>
      </c>
      <c r="I147">
        <f t="shared" si="27"/>
        <v>43.922102152490019</v>
      </c>
      <c r="J147">
        <f t="shared" si="28"/>
        <v>43.218056325492938</v>
      </c>
      <c r="K147">
        <f t="shared" si="28"/>
        <v>7.8326665280916963</v>
      </c>
      <c r="L147">
        <f t="shared" si="29"/>
        <v>-7.4568644381160638</v>
      </c>
      <c r="M147">
        <f t="shared" si="30"/>
        <v>-33.525452088660835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26.492751864302164</v>
      </c>
      <c r="C148" s="9">
        <f t="shared" si="23"/>
        <v>0.77400000000000058</v>
      </c>
      <c r="D148" s="9">
        <f t="shared" si="36"/>
        <v>36.671853564612817</v>
      </c>
      <c r="E148" s="9">
        <f t="shared" si="36"/>
        <v>18.153016692337694</v>
      </c>
      <c r="F148" s="9">
        <f t="shared" si="25"/>
        <v>19.190076417668543</v>
      </c>
      <c r="G148" s="10">
        <f t="shared" si="37"/>
        <v>8.6666666666666607</v>
      </c>
      <c r="H148" s="5">
        <f t="shared" si="37"/>
        <v>7.5</v>
      </c>
      <c r="I148">
        <f t="shared" si="27"/>
        <v>43.841300134582539</v>
      </c>
      <c r="J148">
        <f t="shared" si="28"/>
        <v>43.172569452420433</v>
      </c>
      <c r="K148">
        <f t="shared" si="28"/>
        <v>7.6281612703508648</v>
      </c>
      <c r="L148">
        <f t="shared" si="29"/>
        <v>-7.4353124058813762</v>
      </c>
      <c r="M148">
        <f t="shared" si="30"/>
        <v>-33.4877453444834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26.755966203974616</v>
      </c>
      <c r="C149" s="9">
        <f t="shared" ref="C149:C212" si="42">C148+_dt</f>
        <v>0.78000000000000058</v>
      </c>
      <c r="D149" s="9">
        <f t="shared" ref="D149:E164" si="43">D148+$C$7*(J148+J149)/2</f>
        <v>36.935067904285269</v>
      </c>
      <c r="E149" s="9">
        <f t="shared" si="43"/>
        <v>18.198925436584702</v>
      </c>
      <c r="F149" s="9">
        <f t="shared" ref="F149:F212" si="44">$O$1*D149^2+$O$2*D149+$O$3</f>
        <v>19.258653698886704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43.761520484637465</v>
      </c>
      <c r="J149">
        <f t="shared" ref="J149:K212" si="47">J148+L148*$C$7</f>
        <v>43.127214046744555</v>
      </c>
      <c r="K149">
        <f t="shared" si="47"/>
        <v>7.4238860237495157</v>
      </c>
      <c r="L149">
        <f t="shared" ref="L149:L212" si="48">-$C$15*I149*J149</f>
        <v>-7.4139850576805655</v>
      </c>
      <c r="M149">
        <f t="shared" ref="M149:M212" si="49">-$C$6-$C$15*I149*K149</f>
        <v>-33.450237783185933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27.018904272467758</v>
      </c>
      <c r="C150" s="9">
        <f t="shared" si="42"/>
        <v>0.78600000000000059</v>
      </c>
      <c r="D150" s="9">
        <f t="shared" si="43"/>
        <v>37.198005972778411</v>
      </c>
      <c r="E150" s="9">
        <f t="shared" si="43"/>
        <v>18.243588799655619</v>
      </c>
      <c r="F150" s="9">
        <f t="shared" si="44"/>
        <v>19.326292711772105</v>
      </c>
      <c r="G150" s="10">
        <f t="shared" si="45"/>
        <v>8.6666666666666607</v>
      </c>
      <c r="H150" s="5">
        <f t="shared" si="45"/>
        <v>7.5</v>
      </c>
      <c r="I150">
        <f t="shared" si="46"/>
        <v>43.6827636153632</v>
      </c>
      <c r="J150">
        <f t="shared" si="47"/>
        <v>43.081988737892701</v>
      </c>
      <c r="K150">
        <f t="shared" si="47"/>
        <v>7.2198395732720817</v>
      </c>
      <c r="L150">
        <f t="shared" si="48"/>
        <v>-7.3928815580950262</v>
      </c>
      <c r="M150">
        <f t="shared" si="49"/>
        <v>-33.412926530490026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27.281566859207516</v>
      </c>
      <c r="C151" s="9">
        <f t="shared" si="42"/>
        <v>0.79200000000000059</v>
      </c>
      <c r="D151" s="9">
        <f t="shared" si="43"/>
        <v>37.460668559518169</v>
      </c>
      <c r="E151" s="9">
        <f t="shared" si="43"/>
        <v>18.287008173554479</v>
      </c>
      <c r="F151" s="9">
        <f t="shared" si="44"/>
        <v>19.392996384720394</v>
      </c>
      <c r="G151" s="10">
        <f t="shared" si="45"/>
        <v>8.6666666666666607</v>
      </c>
      <c r="H151" s="5">
        <f t="shared" si="45"/>
        <v>7.5</v>
      </c>
      <c r="I151">
        <f t="shared" si="46"/>
        <v>43.60502991156541</v>
      </c>
      <c r="J151">
        <f t="shared" si="47"/>
        <v>43.036892160388319</v>
      </c>
      <c r="K151">
        <f t="shared" si="47"/>
        <v>7.0160207214360923</v>
      </c>
      <c r="L151">
        <f t="shared" si="48"/>
        <v>-7.3720010724114182</v>
      </c>
      <c r="M151">
        <f t="shared" si="49"/>
        <v>-33.37580872005654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27.543954745305932</v>
      </c>
      <c r="C152" s="9">
        <f t="shared" si="42"/>
        <v>0.7980000000000006</v>
      </c>
      <c r="D152" s="9">
        <f t="shared" si="43"/>
        <v>37.723056445616585</v>
      </c>
      <c r="E152" s="9">
        <f t="shared" si="43"/>
        <v>18.329184943034004</v>
      </c>
      <c r="F152" s="9">
        <f t="shared" si="44"/>
        <v>19.458767630813011</v>
      </c>
      <c r="G152" s="10">
        <f t="shared" si="45"/>
        <v>8.6666666666666607</v>
      </c>
      <c r="H152" s="5">
        <f t="shared" si="45"/>
        <v>7.5</v>
      </c>
      <c r="I152">
        <f t="shared" si="46"/>
        <v>43.528319729251514</v>
      </c>
      <c r="J152">
        <f t="shared" si="47"/>
        <v>42.991922953846611</v>
      </c>
      <c r="K152">
        <f t="shared" si="47"/>
        <v>6.8124282882437477</v>
      </c>
      <c r="L152">
        <f t="shared" si="48"/>
        <v>-7.3513427664336808</v>
      </c>
      <c r="M152">
        <f t="shared" si="49"/>
        <v>-33.338881493493375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27.806068703592224</v>
      </c>
      <c r="C153" s="9">
        <f t="shared" si="42"/>
        <v>0.8040000000000006</v>
      </c>
      <c r="D153" s="9">
        <f t="shared" si="43"/>
        <v>37.985170403902877</v>
      </c>
      <c r="E153" s="9">
        <f t="shared" si="43"/>
        <v>18.370120485702106</v>
      </c>
      <c r="F153" s="9">
        <f t="shared" si="44"/>
        <v>19.523609347988479</v>
      </c>
      <c r="G153" s="10">
        <f t="shared" si="45"/>
        <v>8.6666666666666607</v>
      </c>
      <c r="H153" s="5">
        <f t="shared" si="45"/>
        <v>7.5</v>
      </c>
      <c r="I153">
        <f t="shared" si="46"/>
        <v>43.452633394740538</v>
      </c>
      <c r="J153">
        <f t="shared" si="47"/>
        <v>42.947079762971363</v>
      </c>
      <c r="K153">
        <f t="shared" si="47"/>
        <v>6.6090611111334381</v>
      </c>
      <c r="L153">
        <f t="shared" si="48"/>
        <v>-7.3309058062971486</v>
      </c>
      <c r="M153">
        <f t="shared" si="49"/>
        <v>-33.302142000368427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28.067909498643822</v>
      </c>
      <c r="C154" s="9">
        <f t="shared" si="42"/>
        <v>0.81000000000000061</v>
      </c>
      <c r="D154" s="9">
        <f t="shared" si="43"/>
        <v>38.247011198954475</v>
      </c>
      <c r="E154" s="9">
        <f t="shared" si="43"/>
        <v>18.409816172128103</v>
      </c>
      <c r="F154" s="9">
        <f t="shared" si="44"/>
        <v>19.587524419212539</v>
      </c>
      <c r="G154" s="10">
        <f t="shared" si="45"/>
        <v>8.6666666666666607</v>
      </c>
      <c r="H154" s="5">
        <f t="shared" si="45"/>
        <v>7.5</v>
      </c>
      <c r="I154">
        <f t="shared" si="46"/>
        <v>43.377971203778785</v>
      </c>
      <c r="J154">
        <f t="shared" si="47"/>
        <v>42.902361237552952</v>
      </c>
      <c r="K154">
        <f t="shared" si="47"/>
        <v>6.405918044931191</v>
      </c>
      <c r="L154">
        <f t="shared" si="48"/>
        <v>-7.3106893582848604</v>
      </c>
      <c r="M154">
        <f t="shared" si="49"/>
        <v>-33.265587398227652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28.329477886817386</v>
      </c>
      <c r="C155" s="9">
        <f t="shared" si="42"/>
        <v>0.81600000000000061</v>
      </c>
      <c r="D155" s="9">
        <f t="shared" si="43"/>
        <v>38.50857958712804</v>
      </c>
      <c r="E155" s="9">
        <f t="shared" si="43"/>
        <v>18.448273365948641</v>
      </c>
      <c r="F155" s="9">
        <f t="shared" si="44"/>
        <v>19.650515712647241</v>
      </c>
      <c r="G155" s="10">
        <f t="shared" si="45"/>
        <v>8.6666666666666607</v>
      </c>
      <c r="H155" s="5">
        <f t="shared" si="45"/>
        <v>7.5</v>
      </c>
      <c r="I155">
        <f t="shared" si="46"/>
        <v>43.304333420661699</v>
      </c>
      <c r="J155">
        <f t="shared" si="47"/>
        <v>42.857766032467417</v>
      </c>
      <c r="K155">
        <f t="shared" si="47"/>
        <v>6.2029979618020024</v>
      </c>
      <c r="L155">
        <f t="shared" si="48"/>
        <v>-7.2906925886460554</v>
      </c>
      <c r="M155">
        <f t="shared" si="49"/>
        <v>-33.229214852618227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28.590774616279823</v>
      </c>
      <c r="C156" s="9">
        <f t="shared" si="42"/>
        <v>0.82200000000000062</v>
      </c>
      <c r="D156" s="9">
        <f t="shared" si="43"/>
        <v>38.769876316590477</v>
      </c>
      <c r="E156" s="9">
        <f t="shared" si="43"/>
        <v>18.485493423973299</v>
      </c>
      <c r="F156" s="9">
        <f t="shared" si="44"/>
        <v>19.712586081818845</v>
      </c>
      <c r="G156" s="10">
        <f t="shared" si="45"/>
        <v>8.6666666666666607</v>
      </c>
      <c r="H156" s="5">
        <f t="shared" si="45"/>
        <v>7.5</v>
      </c>
      <c r="I156">
        <f t="shared" si="46"/>
        <v>43.231720277362577</v>
      </c>
      <c r="J156">
        <f t="shared" si="47"/>
        <v>42.813292807676675</v>
      </c>
      <c r="K156">
        <f t="shared" si="47"/>
        <v>6.0002997512010312</v>
      </c>
      <c r="L156">
        <f t="shared" si="48"/>
        <v>-7.2709146634170132</v>
      </c>
      <c r="M156">
        <f t="shared" si="49"/>
        <v>-33.193021537116678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28.851800427039336</v>
      </c>
      <c r="C157" s="9">
        <f t="shared" si="42"/>
        <v>0.82800000000000062</v>
      </c>
      <c r="D157" s="9">
        <f t="shared" si="43"/>
        <v>39.030902127349989</v>
      </c>
      <c r="E157" s="9">
        <f t="shared" si="43"/>
        <v>18.521477696289928</v>
      </c>
      <c r="F157" s="9">
        <f t="shared" si="44"/>
        <v>19.773738365784705</v>
      </c>
      <c r="G157" s="10">
        <f t="shared" si="45"/>
        <v>8.6666666666666607</v>
      </c>
      <c r="H157" s="5">
        <f t="shared" si="45"/>
        <v>7.5</v>
      </c>
      <c r="I157">
        <f t="shared" si="46"/>
        <v>43.160131972668388</v>
      </c>
      <c r="J157">
        <f t="shared" si="47"/>
        <v>42.76894022822983</v>
      </c>
      <c r="K157">
        <f t="shared" si="47"/>
        <v>5.7978223198246193</v>
      </c>
      <c r="L157">
        <f t="shared" si="48"/>
        <v>-7.2513547482442284</v>
      </c>
      <c r="M157">
        <f t="shared" si="49"/>
        <v>-33.157004633362099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29.112556050976444</v>
      </c>
      <c r="C158" s="9">
        <f t="shared" si="42"/>
        <v>0.83400000000000063</v>
      </c>
      <c r="D158" s="9">
        <f t="shared" si="43"/>
        <v>39.291657751287097</v>
      </c>
      <c r="E158" s="9">
        <f t="shared" si="43"/>
        <v>18.556227526369653</v>
      </c>
      <c r="F158" s="9">
        <f t="shared" si="44"/>
        <v>19.833975389298995</v>
      </c>
      <c r="G158" s="10">
        <f t="shared" si="45"/>
        <v>8.6666666666666607</v>
      </c>
      <c r="H158" s="5">
        <f t="shared" si="45"/>
        <v>7.5</v>
      </c>
      <c r="I158">
        <f t="shared" si="46"/>
        <v>43.089568671323377</v>
      </c>
      <c r="J158">
        <f t="shared" si="47"/>
        <v>42.724706964265543</v>
      </c>
      <c r="K158">
        <f t="shared" si="47"/>
        <v>5.5955645915611107</v>
      </c>
      <c r="L158">
        <f t="shared" si="48"/>
        <v>-7.2320120082100106</v>
      </c>
      <c r="M158">
        <f t="shared" si="49"/>
        <v>-33.121161331094228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29.373042211875052</v>
      </c>
      <c r="C159" s="9">
        <f t="shared" si="42"/>
        <v>0.84000000000000064</v>
      </c>
      <c r="D159" s="9">
        <f t="shared" si="43"/>
        <v>39.552143912185706</v>
      </c>
      <c r="E159" s="9">
        <f t="shared" si="43"/>
        <v>18.589744251171613</v>
      </c>
      <c r="F159" s="9">
        <f t="shared" si="44"/>
        <v>19.893299962977395</v>
      </c>
      <c r="G159" s="10">
        <f t="shared" si="45"/>
        <v>8.6666666666666607</v>
      </c>
      <c r="H159" s="5">
        <f t="shared" si="45"/>
        <v>7.5</v>
      </c>
      <c r="I159">
        <f t="shared" si="46"/>
        <v>43.02003050318072</v>
      </c>
      <c r="J159">
        <f t="shared" si="47"/>
        <v>42.680591691015465</v>
      </c>
      <c r="K159">
        <f t="shared" si="47"/>
        <v>5.3935255074414359</v>
      </c>
      <c r="L159">
        <f t="shared" si="48"/>
        <v>-7.2128856076605681</v>
      </c>
      <c r="M159">
        <f t="shared" si="49"/>
        <v>-33.085488828196439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29.633259625453519</v>
      </c>
      <c r="C160" s="9">
        <f t="shared" si="42"/>
        <v>0.84600000000000064</v>
      </c>
      <c r="D160" s="9">
        <f t="shared" si="43"/>
        <v>39.812361325764172</v>
      </c>
      <c r="E160" s="9">
        <f t="shared" si="43"/>
        <v>18.622029201247358</v>
      </c>
      <c r="F160" s="9">
        <f t="shared" si="44"/>
        <v>19.951714883460657</v>
      </c>
      <c r="G160" s="10">
        <f t="shared" si="45"/>
        <v>8.6666666666666607</v>
      </c>
      <c r="H160" s="5">
        <f t="shared" si="45"/>
        <v>7.5</v>
      </c>
      <c r="I160">
        <f t="shared" si="46"/>
        <v>42.951517562362966</v>
      </c>
      <c r="J160">
        <f t="shared" si="47"/>
        <v>42.636593088808738</v>
      </c>
      <c r="K160">
        <f t="shared" si="47"/>
        <v>5.1917040255894378</v>
      </c>
      <c r="L160">
        <f t="shared" si="48"/>
        <v>-7.1939747100366684</v>
      </c>
      <c r="M160">
        <f t="shared" si="49"/>
        <v>-33.04998433074357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29.893208999395775</v>
      </c>
      <c r="C161" s="9">
        <f t="shared" si="42"/>
        <v>0.85200000000000065</v>
      </c>
      <c r="D161" s="9">
        <f t="shared" si="43"/>
        <v>40.072310699706428</v>
      </c>
      <c r="E161" s="9">
        <f t="shared" si="43"/>
        <v>18.653083700844981</v>
      </c>
      <c r="F161" s="9">
        <f t="shared" si="44"/>
        <v>20.009222933577139</v>
      </c>
      <c r="G161" s="10">
        <f t="shared" si="45"/>
        <v>8.6666666666666607</v>
      </c>
      <c r="H161" s="5">
        <f t="shared" si="45"/>
        <v>7.5</v>
      </c>
      <c r="I161">
        <f t="shared" si="46"/>
        <v>42.884029906431522</v>
      </c>
      <c r="J161">
        <f t="shared" si="47"/>
        <v>42.592709843077515</v>
      </c>
      <c r="K161">
        <f t="shared" si="47"/>
        <v>4.9900991211719017</v>
      </c>
      <c r="L161">
        <f t="shared" si="48"/>
        <v>-7.1752784777068852</v>
      </c>
      <c r="M161">
        <f t="shared" si="49"/>
        <v>-33.014645053054501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30.152891033382467</v>
      </c>
      <c r="C162" s="9">
        <f t="shared" si="42"/>
        <v>0.85800000000000065</v>
      </c>
      <c r="D162" s="9">
        <f t="shared" si="43"/>
        <v>40.33199273369312</v>
      </c>
      <c r="E162" s="9">
        <f t="shared" si="43"/>
        <v>18.682909068012918</v>
      </c>
      <c r="F162" s="9">
        <f t="shared" si="44"/>
        <v>20.065826882504229</v>
      </c>
      <c r="G162" s="10">
        <f t="shared" si="45"/>
        <v>8.6666666666666607</v>
      </c>
      <c r="H162" s="5">
        <f t="shared" si="45"/>
        <v>7.5</v>
      </c>
      <c r="I162">
        <f t="shared" si="46"/>
        <v>42.817567555565745</v>
      </c>
      <c r="J162">
        <f t="shared" si="47"/>
        <v>42.548940644363505</v>
      </c>
      <c r="K162">
        <f t="shared" si="47"/>
        <v>4.788709786348269</v>
      </c>
      <c r="L162">
        <f t="shared" si="48"/>
        <v>-7.1567960718035453</v>
      </c>
      <c r="M162">
        <f t="shared" si="49"/>
        <v>-32.979468217749492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30.412306419122167</v>
      </c>
      <c r="C163" s="9">
        <f t="shared" si="42"/>
        <v>0.86400000000000066</v>
      </c>
      <c r="D163" s="9">
        <f t="shared" si="43"/>
        <v>40.59140811943282</v>
      </c>
      <c r="E163" s="9">
        <f t="shared" si="43"/>
        <v>18.711506614703453</v>
      </c>
      <c r="F163" s="9">
        <f t="shared" si="44"/>
        <v>20.121529485928725</v>
      </c>
      <c r="G163" s="10">
        <f t="shared" si="45"/>
        <v>8.6666666666666607</v>
      </c>
      <c r="H163" s="5">
        <f t="shared" si="45"/>
        <v>7.5</v>
      </c>
      <c r="I163">
        <f t="shared" si="46"/>
        <v>42.752130491752219</v>
      </c>
      <c r="J163">
        <f t="shared" si="47"/>
        <v>42.505284188325504</v>
      </c>
      <c r="K163">
        <f t="shared" si="47"/>
        <v>4.5875350302199971</v>
      </c>
      <c r="L163">
        <f t="shared" si="48"/>
        <v>-7.1385266520614126</v>
      </c>
      <c r="M163">
        <f t="shared" si="49"/>
        <v>-32.944451055812145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30.671455840382592</v>
      </c>
      <c r="C164" s="9">
        <f t="shared" si="42"/>
        <v>0.87000000000000066</v>
      </c>
      <c r="D164" s="9">
        <f t="shared" si="43"/>
        <v>40.850557540693245</v>
      </c>
      <c r="E164" s="9">
        <f t="shared" si="43"/>
        <v>18.738877646875903</v>
      </c>
      <c r="F164" s="9">
        <f t="shared" si="44"/>
        <v>20.176333486206158</v>
      </c>
      <c r="G164" s="10">
        <f t="shared" si="45"/>
        <v>8.6666666666666607</v>
      </c>
      <c r="H164" s="5">
        <f t="shared" si="45"/>
        <v>7.5</v>
      </c>
      <c r="I164">
        <f t="shared" si="46"/>
        <v>42.68771865798449</v>
      </c>
      <c r="J164">
        <f t="shared" si="47"/>
        <v>42.46173917574793</v>
      </c>
      <c r="K164">
        <f t="shared" si="47"/>
        <v>4.3865738787795427</v>
      </c>
      <c r="L164">
        <f t="shared" si="48"/>
        <v>-7.1204693766591793</v>
      </c>
      <c r="M164">
        <f t="shared" si="49"/>
        <v>-32.909590806655949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30.930339973021901</v>
      </c>
      <c r="C165" s="9">
        <f t="shared" si="42"/>
        <v>0.87600000000000067</v>
      </c>
      <c r="D165" s="9">
        <f t="shared" ref="D165:E180" si="51">D164+$C$7*(J164+J165)/2</f>
        <v>41.109441673332555</v>
      </c>
      <c r="E165" s="9">
        <f t="shared" si="51"/>
        <v>18.765023464599501</v>
      </c>
      <c r="F165" s="9">
        <f t="shared" si="44"/>
        <v>20.230241612519052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42.624331957473977</v>
      </c>
      <c r="J165">
        <f t="shared" si="47"/>
        <v>42.418304312550312</v>
      </c>
      <c r="K165">
        <f t="shared" si="47"/>
        <v>4.1858253748589416</v>
      </c>
      <c r="L165">
        <f t="shared" si="48"/>
        <v>-7.1026234020638341</v>
      </c>
      <c r="M165">
        <f t="shared" si="49"/>
        <v>-32.874884718195332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31.188959485020064</v>
      </c>
      <c r="C166" s="9">
        <f t="shared" si="42"/>
        <v>0.88200000000000067</v>
      </c>
      <c r="D166" s="9">
        <f t="shared" si="51"/>
        <v>41.368061185330717</v>
      </c>
      <c r="E166" s="9">
        <f t="shared" si="51"/>
        <v>18.789945362155958</v>
      </c>
      <c r="F166" s="9">
        <f t="shared" si="44"/>
        <v>20.283256581034127</v>
      </c>
      <c r="G166" s="10">
        <f t="shared" si="52"/>
        <v>8.6666666666666607</v>
      </c>
      <c r="H166" s="5">
        <f t="shared" si="52"/>
        <v>7.5</v>
      </c>
      <c r="I166">
        <f t="shared" si="46"/>
        <v>42.5619702528723</v>
      </c>
      <c r="J166">
        <f t="shared" si="47"/>
        <v>42.374978309797726</v>
      </c>
      <c r="K166">
        <f t="shared" si="47"/>
        <v>3.9852885780779501</v>
      </c>
      <c r="L166">
        <f t="shared" si="48"/>
        <v>-7.0849878828779458</v>
      </c>
      <c r="M166">
        <f t="shared" si="49"/>
        <v>-32.840330046921245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31.447315036510268</v>
      </c>
      <c r="C167" s="9">
        <f t="shared" si="42"/>
        <v>0.88800000000000068</v>
      </c>
      <c r="D167" s="9">
        <f t="shared" si="51"/>
        <v>41.626416736820921</v>
      </c>
      <c r="E167" s="9">
        <f t="shared" si="51"/>
        <v>18.813644628141709</v>
      </c>
      <c r="F167" s="9">
        <f t="shared" si="44"/>
        <v>20.335381095058469</v>
      </c>
      <c r="G167" s="10">
        <f t="shared" si="52"/>
        <v>8.6666666666666607</v>
      </c>
      <c r="H167" s="5">
        <f t="shared" si="52"/>
        <v>7.5</v>
      </c>
      <c r="I167">
        <f t="shared" si="46"/>
        <v>42.50063336550572</v>
      </c>
      <c r="J167">
        <f t="shared" si="47"/>
        <v>42.331759883712174</v>
      </c>
      <c r="K167">
        <f t="shared" si="47"/>
        <v>3.7849625647917304</v>
      </c>
      <c r="L167">
        <f t="shared" si="48"/>
        <v>-7.0675619716899654</v>
      </c>
      <c r="M167">
        <f t="shared" si="49"/>
        <v>-32.805924057980988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31.70540727981043</v>
      </c>
      <c r="C168" s="9">
        <f t="shared" si="42"/>
        <v>0.89400000000000068</v>
      </c>
      <c r="D168" s="9">
        <f t="shared" si="51"/>
        <v>41.884508980121083</v>
      </c>
      <c r="E168" s="9">
        <f t="shared" si="51"/>
        <v>18.83612254556984</v>
      </c>
      <c r="F168" s="9">
        <f t="shared" si="44"/>
        <v>20.386617845194674</v>
      </c>
      <c r="G168" s="10">
        <f t="shared" si="52"/>
        <v>8.6666666666666607</v>
      </c>
      <c r="H168" s="5">
        <f t="shared" si="52"/>
        <v>7.5</v>
      </c>
      <c r="I168">
        <f t="shared" si="46"/>
        <v>42.440321074622041</v>
      </c>
      <c r="J168">
        <f t="shared" si="47"/>
        <v>42.288647755684863</v>
      </c>
      <c r="K168">
        <f t="shared" si="47"/>
        <v>3.5848464280380465</v>
      </c>
      <c r="L168">
        <f t="shared" si="48"/>
        <v>-7.050344818927563</v>
      </c>
      <c r="M168">
        <f t="shared" si="49"/>
        <v>-32.77166402526246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31.963236859454753</v>
      </c>
      <c r="C169" s="9">
        <f t="shared" si="42"/>
        <v>0.90000000000000069</v>
      </c>
      <c r="D169" s="9">
        <f t="shared" si="51"/>
        <v>42.142338559765406</v>
      </c>
      <c r="E169" s="9">
        <f t="shared" si="51"/>
        <v>18.857380391971681</v>
      </c>
      <c r="F169" s="9">
        <f t="shared" si="44"/>
        <v>20.436969509494894</v>
      </c>
      <c r="G169" s="10">
        <f t="shared" si="52"/>
        <v>8.6666666666666607</v>
      </c>
      <c r="H169" s="5">
        <f t="shared" si="52"/>
        <v>7.5</v>
      </c>
      <c r="I169">
        <f t="shared" si="46"/>
        <v>42.381033116650435</v>
      </c>
      <c r="J169">
        <f t="shared" si="47"/>
        <v>42.245640652289403</v>
      </c>
      <c r="K169">
        <f t="shared" si="47"/>
        <v>3.3849392774839453</v>
      </c>
      <c r="L169">
        <f t="shared" si="48"/>
        <v>-7.0333355727140914</v>
      </c>
      <c r="M169">
        <f t="shared" si="49"/>
        <v>-32.737547231482566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32.220804412225391</v>
      </c>
      <c r="C170" s="9">
        <f t="shared" si="42"/>
        <v>0.90600000000000069</v>
      </c>
      <c r="D170" s="9">
        <f t="shared" si="51"/>
        <v>42.399906112536044</v>
      </c>
      <c r="E170" s="9">
        <f t="shared" si="51"/>
        <v>18.877419439498091</v>
      </c>
      <c r="F170" s="9">
        <f t="shared" si="44"/>
        <v>20.486438753613914</v>
      </c>
      <c r="G170" s="10">
        <f t="shared" si="52"/>
        <v>8.6666666666666607</v>
      </c>
      <c r="H170" s="5">
        <f t="shared" si="52"/>
        <v>7.5</v>
      </c>
      <c r="I170">
        <f t="shared" si="46"/>
        <v>42.32276918447473</v>
      </c>
      <c r="J170">
        <f t="shared" si="47"/>
        <v>42.202737305295848</v>
      </c>
      <c r="K170">
        <f t="shared" si="47"/>
        <v>3.1852402393719017</v>
      </c>
      <c r="L170">
        <f t="shared" si="48"/>
        <v>-7.0165333787282185</v>
      </c>
      <c r="M170">
        <f t="shared" si="49"/>
        <v>-32.703570968279742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32.478110567184181</v>
      </c>
      <c r="C171" s="9">
        <f t="shared" si="42"/>
        <v>0.9120000000000007</v>
      </c>
      <c r="D171" s="9">
        <f t="shared" si="51"/>
        <v>42.657212267494835</v>
      </c>
      <c r="E171" s="9">
        <f t="shared" si="51"/>
        <v>18.896240955020396</v>
      </c>
      <c r="F171" s="9">
        <f t="shared" si="44"/>
        <v>20.535028230961167</v>
      </c>
      <c r="G171" s="10">
        <f t="shared" si="52"/>
        <v>8.6666666666666607</v>
      </c>
      <c r="H171" s="5">
        <f t="shared" si="52"/>
        <v>7.5</v>
      </c>
      <c r="I171">
        <f t="shared" si="46"/>
        <v>42.265528926720577</v>
      </c>
      <c r="J171">
        <f t="shared" si="47"/>
        <v>42.159936451685603</v>
      </c>
      <c r="K171">
        <f t="shared" si="47"/>
        <v>2.9857484564653953</v>
      </c>
      <c r="L171">
        <f t="shared" si="48"/>
        <v>-6.9999373800667959</v>
      </c>
      <c r="M171">
        <f t="shared" si="49"/>
        <v>-32.669732536310626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32.735155945704506</v>
      </c>
      <c r="C172" s="9">
        <f t="shared" si="42"/>
        <v>0.9180000000000007</v>
      </c>
      <c r="D172" s="9">
        <f t="shared" si="51"/>
        <v>42.914257646015159</v>
      </c>
      <c r="E172" s="9">
        <f t="shared" si="51"/>
        <v>18.913846200230996</v>
      </c>
      <c r="F172" s="9">
        <f t="shared" si="44"/>
        <v>20.582740582851734</v>
      </c>
      <c r="G172" s="10">
        <f t="shared" si="52"/>
        <v>8.6666666666666607</v>
      </c>
      <c r="H172" s="5">
        <f t="shared" si="52"/>
        <v>7.5</v>
      </c>
      <c r="I172">
        <f t="shared" si="46"/>
        <v>42.209311947056953</v>
      </c>
      <c r="J172">
        <f t="shared" si="47"/>
        <v>42.117236833667192</v>
      </c>
      <c r="K172">
        <f t="shared" si="47"/>
        <v>2.7864630879939005</v>
      </c>
      <c r="L172">
        <f t="shared" si="48"/>
        <v>-6.9835467171110102</v>
      </c>
      <c r="M172">
        <f t="shared" si="49"/>
        <v>-32.636029245350578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32.991941161503206</v>
      </c>
      <c r="C173" s="9">
        <f t="shared" si="42"/>
        <v>0.92400000000000071</v>
      </c>
      <c r="D173" s="9">
        <f t="shared" si="51"/>
        <v>43.171042861813859</v>
      </c>
      <c r="E173" s="9">
        <f t="shared" si="51"/>
        <v>18.930236431743648</v>
      </c>
      <c r="F173" s="9">
        <f t="shared" si="44"/>
        <v>20.629578438656292</v>
      </c>
      <c r="G173" s="10">
        <f t="shared" si="52"/>
        <v>8.6666666666666607</v>
      </c>
      <c r="H173" s="5">
        <f t="shared" si="52"/>
        <v>7.5</v>
      </c>
      <c r="I173">
        <f t="shared" si="46"/>
        <v>42.154117803512477</v>
      </c>
      <c r="J173">
        <f t="shared" si="47"/>
        <v>42.074637198692812</v>
      </c>
      <c r="K173">
        <f t="shared" si="47"/>
        <v>2.587383309597262</v>
      </c>
      <c r="L173">
        <f t="shared" si="48"/>
        <v>-6.9673605273958952</v>
      </c>
      <c r="M173">
        <f t="shared" si="49"/>
        <v>-32.602458414398185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33.248466820672618</v>
      </c>
      <c r="C174" s="9">
        <f t="shared" si="42"/>
        <v>0.93000000000000071</v>
      </c>
      <c r="D174" s="9">
        <f t="shared" si="51"/>
        <v>43.427568520983272</v>
      </c>
      <c r="E174" s="9">
        <f t="shared" si="51"/>
        <v>18.945412901193393</v>
      </c>
      <c r="F174" s="9">
        <f t="shared" si="44"/>
        <v>20.675544415950071</v>
      </c>
      <c r="G174" s="10">
        <f t="shared" si="52"/>
        <v>8.6666666666666607</v>
      </c>
      <c r="H174" s="5">
        <f t="shared" si="52"/>
        <v>7.5</v>
      </c>
      <c r="I174">
        <f t="shared" si="46"/>
        <v>42.099946007806942</v>
      </c>
      <c r="J174">
        <f t="shared" si="47"/>
        <v>42.032136299475695</v>
      </c>
      <c r="K174">
        <f t="shared" si="47"/>
        <v>2.3885083132694329</v>
      </c>
      <c r="L174">
        <f t="shared" si="48"/>
        <v>-6.9513779454832294</v>
      </c>
      <c r="M174">
        <f t="shared" si="49"/>
        <v>-32.569017371783495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33.504733521712744</v>
      </c>
      <c r="C175" s="9">
        <f t="shared" si="42"/>
        <v>0.93600000000000072</v>
      </c>
      <c r="D175" s="9">
        <f t="shared" si="51"/>
        <v>43.683835222023397</v>
      </c>
      <c r="E175" s="9">
        <f t="shared" si="51"/>
        <v>18.959376855336135</v>
      </c>
      <c r="F175" s="9">
        <f t="shared" si="44"/>
        <v>20.72064112066079</v>
      </c>
      <c r="G175" s="10">
        <f t="shared" si="52"/>
        <v>8.6666666666666607</v>
      </c>
      <c r="H175" s="5">
        <f t="shared" si="52"/>
        <v>7.5</v>
      </c>
      <c r="I175">
        <f t="shared" si="46"/>
        <v>42.04679602469858</v>
      </c>
      <c r="J175">
        <f t="shared" si="47"/>
        <v>41.989732894008249</v>
      </c>
      <c r="K175">
        <f t="shared" si="47"/>
        <v>2.1898373073015538</v>
      </c>
      <c r="L175">
        <f t="shared" si="48"/>
        <v>-6.9355981028378908</v>
      </c>
      <c r="M175">
        <f t="shared" si="49"/>
        <v>-32.535703455279936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33.760741855563488</v>
      </c>
      <c r="C176" s="9">
        <f t="shared" si="42"/>
        <v>0.94200000000000073</v>
      </c>
      <c r="D176" s="9">
        <f t="shared" si="51"/>
        <v>43.939843555874141</v>
      </c>
      <c r="E176" s="9">
        <f t="shared" si="51"/>
        <v>18.972129536147889</v>
      </c>
      <c r="F176" s="9">
        <f t="shared" si="44"/>
        <v>20.764871147215555</v>
      </c>
      <c r="G176" s="10">
        <f t="shared" si="52"/>
        <v>8.6666666666666607</v>
      </c>
      <c r="H176" s="5">
        <f t="shared" si="52"/>
        <v>7.5</v>
      </c>
      <c r="I176">
        <f t="shared" si="46"/>
        <v>41.994667271347375</v>
      </c>
      <c r="J176">
        <f t="shared" si="47"/>
        <v>41.947425745580937</v>
      </c>
      <c r="K176">
        <f t="shared" si="47"/>
        <v>1.9913695162243461</v>
      </c>
      <c r="L176">
        <f t="shared" si="48"/>
        <v>-6.9200201277077262</v>
      </c>
      <c r="M176">
        <f t="shared" si="49"/>
        <v>-32.502514012219876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34.016492405637052</v>
      </c>
      <c r="C177" s="9">
        <f t="shared" si="42"/>
        <v>0.94800000000000073</v>
      </c>
      <c r="D177" s="9">
        <f t="shared" si="51"/>
        <v>44.195594105947706</v>
      </c>
      <c r="E177" s="9">
        <f t="shared" si="51"/>
        <v>18.983672180923662</v>
      </c>
      <c r="F177" s="9">
        <f t="shared" si="44"/>
        <v>20.808237078686755</v>
      </c>
      <c r="G177" s="10">
        <f t="shared" si="52"/>
        <v>8.6666666666666607</v>
      </c>
      <c r="H177" s="5">
        <f t="shared" si="52"/>
        <v>7.5</v>
      </c>
      <c r="I177">
        <f t="shared" si="46"/>
        <v>41.943559116694971</v>
      </c>
      <c r="J177">
        <f t="shared" si="47"/>
        <v>41.905213622801917</v>
      </c>
      <c r="K177">
        <f t="shared" si="47"/>
        <v>1.7931041807498049</v>
      </c>
      <c r="L177">
        <f t="shared" si="48"/>
        <v>-6.904643145006963</v>
      </c>
      <c r="M177">
        <f t="shared" si="49"/>
        <v>-32.469446399613645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34.27198574785043</v>
      </c>
      <c r="C178" s="9">
        <f t="shared" si="42"/>
        <v>0.95400000000000074</v>
      </c>
      <c r="D178" s="9">
        <f t="shared" si="51"/>
        <v>44.451087448161083</v>
      </c>
      <c r="E178" s="9">
        <f t="shared" si="51"/>
        <v>18.99400602237597</v>
      </c>
      <c r="F178" s="9">
        <f t="shared" si="44"/>
        <v>20.850741486936961</v>
      </c>
      <c r="G178" s="10">
        <f t="shared" si="52"/>
        <v>8.6666666666666607</v>
      </c>
      <c r="H178" s="5">
        <f t="shared" si="52"/>
        <v>7.5</v>
      </c>
      <c r="I178">
        <f t="shared" si="46"/>
        <v>41.893470880861535</v>
      </c>
      <c r="J178">
        <f t="shared" si="47"/>
        <v>41.863095299617378</v>
      </c>
      <c r="K178">
        <f t="shared" si="47"/>
        <v>1.5950405577121618</v>
      </c>
      <c r="L178">
        <f t="shared" si="48"/>
        <v>-6.889466276203251</v>
      </c>
      <c r="M178">
        <f t="shared" si="49"/>
        <v>-32.436497984271952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34.52722245065803</v>
      </c>
      <c r="C179" s="9">
        <f t="shared" si="42"/>
        <v>0.96000000000000074</v>
      </c>
      <c r="D179" s="9">
        <f t="shared" si="51"/>
        <v>44.706324150968683</v>
      </c>
      <c r="E179" s="9">
        <f t="shared" si="51"/>
        <v>19.003132288733017</v>
      </c>
      <c r="F179" s="9">
        <f t="shared" si="44"/>
        <v>20.892386932762786</v>
      </c>
      <c r="G179" s="10">
        <f t="shared" si="52"/>
        <v>8.6666666666666607</v>
      </c>
      <c r="H179" s="5">
        <f t="shared" si="52"/>
        <v>7.5</v>
      </c>
      <c r="I179">
        <f t="shared" si="46"/>
        <v>41.844401834559903</v>
      </c>
      <c r="J179">
        <f t="shared" si="47"/>
        <v>41.821069555332535</v>
      </c>
      <c r="K179">
        <f t="shared" si="47"/>
        <v>1.3971779200081029</v>
      </c>
      <c r="L179">
        <f t="shared" si="48"/>
        <v>-6.8744886392083151</v>
      </c>
      <c r="M179">
        <f t="shared" si="49"/>
        <v>-32.403666142931627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34.782203075084425</v>
      </c>
      <c r="C180" s="9">
        <f t="shared" si="42"/>
        <v>0.96600000000000075</v>
      </c>
      <c r="D180" s="9">
        <f t="shared" si="51"/>
        <v>44.961304775395078</v>
      </c>
      <c r="E180" s="9">
        <f t="shared" si="51"/>
        <v>19.011052203836478</v>
      </c>
      <c r="F180" s="9">
        <f t="shared" si="44"/>
        <v>20.933175966037776</v>
      </c>
      <c r="G180" s="10">
        <f t="shared" si="52"/>
        <v>8.6666666666666607</v>
      </c>
      <c r="H180" s="5">
        <f t="shared" si="52"/>
        <v>7.5</v>
      </c>
      <c r="I180">
        <f t="shared" si="46"/>
        <v>41.796351198527603</v>
      </c>
      <c r="J180">
        <f t="shared" si="47"/>
        <v>41.779135174633367</v>
      </c>
      <c r="K180">
        <f t="shared" si="47"/>
        <v>1.1995155565362201</v>
      </c>
      <c r="L180">
        <f t="shared" si="48"/>
        <v>-6.8597093482723572</v>
      </c>
      <c r="M180">
        <f t="shared" si="49"/>
        <v>-32.370948262384459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35.036928174757264</v>
      </c>
      <c r="C181" s="9">
        <f t="shared" si="42"/>
        <v>0.97200000000000075</v>
      </c>
      <c r="D181" s="9">
        <f t="shared" ref="D181:E196" si="53">D180+$C$7*(J180+J181)/2</f>
        <v>45.216029875067917</v>
      </c>
      <c r="E181" s="9">
        <f t="shared" si="53"/>
        <v>19.017766987238929</v>
      </c>
      <c r="F181" s="9">
        <f t="shared" si="44"/>
        <v>20.973111125854228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41.749318142976911</v>
      </c>
      <c r="J181">
        <f t="shared" si="47"/>
        <v>41.737290947608905</v>
      </c>
      <c r="K181">
        <f t="shared" si="47"/>
        <v>1.0020527721356749</v>
      </c>
      <c r="L181">
        <f t="shared" si="48"/>
        <v>-6.845127513882149</v>
      </c>
      <c r="M181">
        <f t="shared" si="49"/>
        <v>-32.338341739609255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35.291398295940283</v>
      </c>
      <c r="C182" s="9">
        <f t="shared" si="42"/>
        <v>0.97800000000000076</v>
      </c>
      <c r="D182" s="9">
        <f t="shared" si="53"/>
        <v>45.470499996250936</v>
      </c>
      <c r="E182" s="9">
        <f t="shared" si="53"/>
        <v>19.02327785430089</v>
      </c>
      <c r="F182" s="9">
        <f t="shared" si="44"/>
        <v>21.012194940664106</v>
      </c>
      <c r="G182" s="10">
        <f t="shared" si="54"/>
        <v>8.6666666666666607</v>
      </c>
      <c r="H182" s="5">
        <f t="shared" si="54"/>
        <v>7.5</v>
      </c>
      <c r="I182">
        <f t="shared" si="46"/>
        <v>41.703301787063538</v>
      </c>
      <c r="J182">
        <f t="shared" si="47"/>
        <v>41.695535669774223</v>
      </c>
      <c r="K182">
        <f t="shared" si="47"/>
        <v>0.80478888752405842</v>
      </c>
      <c r="L182">
        <f t="shared" si="48"/>
        <v>-6.8307422426629536</v>
      </c>
      <c r="M182">
        <f t="shared" si="49"/>
        <v>-32.305843981906712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35.545613977566482</v>
      </c>
      <c r="C183" s="9">
        <f t="shared" si="42"/>
        <v>0.98400000000000076</v>
      </c>
      <c r="D183" s="9">
        <f t="shared" si="53"/>
        <v>45.724715677877136</v>
      </c>
      <c r="E183" s="9">
        <f t="shared" si="53"/>
        <v>19.027586016287504</v>
      </c>
      <c r="F183" s="9">
        <f t="shared" si="44"/>
        <v>21.050429928418847</v>
      </c>
      <c r="G183" s="10">
        <f t="shared" si="54"/>
        <v>8.6666666666666607</v>
      </c>
      <c r="H183" s="5">
        <f t="shared" si="54"/>
        <v>7.5</v>
      </c>
      <c r="I183">
        <f t="shared" si="46"/>
        <v>41.658301198374105</v>
      </c>
      <c r="J183">
        <f t="shared" si="47"/>
        <v>41.653868142093977</v>
      </c>
      <c r="K183">
        <f t="shared" si="47"/>
        <v>0.60772323923442739</v>
      </c>
      <c r="L183">
        <f t="shared" si="48"/>
        <v>-6.8165526372842375</v>
      </c>
      <c r="M183">
        <f t="shared" si="49"/>
        <v>-32.273452407037226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35.799575751271441</v>
      </c>
      <c r="C184" s="9">
        <f t="shared" si="42"/>
        <v>0.99000000000000077</v>
      </c>
      <c r="D184" s="9">
        <f t="shared" si="53"/>
        <v>45.978677451582094</v>
      </c>
      <c r="E184" s="9">
        <f t="shared" si="53"/>
        <v>19.030692680464803</v>
      </c>
      <c r="F184" s="9">
        <f t="shared" si="44"/>
        <v>21.087818596708257</v>
      </c>
      <c r="G184" s="10">
        <f t="shared" si="54"/>
        <v>8.6666666666666607</v>
      </c>
      <c r="H184" s="5">
        <f t="shared" si="54"/>
        <v>7.5</v>
      </c>
      <c r="I184">
        <f t="shared" si="46"/>
        <v>41.614315392432928</v>
      </c>
      <c r="J184">
        <f t="shared" si="47"/>
        <v>41.612287171006543</v>
      </c>
      <c r="K184">
        <f t="shared" si="47"/>
        <v>0.4108551795515003</v>
      </c>
      <c r="L184">
        <f t="shared" si="48"/>
        <v>-6.8025577963692534</v>
      </c>
      <c r="M184">
        <f t="shared" si="49"/>
        <v>-32.241164443361434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36.053284141426779</v>
      </c>
      <c r="C185" s="9">
        <f t="shared" si="42"/>
        <v>0.99600000000000077</v>
      </c>
      <c r="D185" s="9">
        <f t="shared" si="53"/>
        <v>46.232385841737432</v>
      </c>
      <c r="E185" s="9">
        <f t="shared" si="53"/>
        <v>19.0325990501956</v>
      </c>
      <c r="F185" s="9">
        <f t="shared" si="44"/>
        <v>21.124363442898304</v>
      </c>
      <c r="G185" s="10">
        <f t="shared" si="54"/>
        <v>8.6666666666666607</v>
      </c>
      <c r="H185" s="5">
        <f t="shared" si="54"/>
        <v>7.5</v>
      </c>
      <c r="I185">
        <f t="shared" si="46"/>
        <v>41.571343332228366</v>
      </c>
      <c r="J185">
        <f t="shared" si="47"/>
        <v>41.570791568448691</v>
      </c>
      <c r="K185">
        <f t="shared" si="47"/>
        <v>0.21418407644699555</v>
      </c>
      <c r="L185">
        <f t="shared" si="48"/>
        <v>-6.788756814408524</v>
      </c>
      <c r="M185">
        <f t="shared" si="49"/>
        <v>-32.208977529983358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36.306739665173787</v>
      </c>
      <c r="C186" s="9">
        <f t="shared" si="42"/>
        <v>1.0020000000000007</v>
      </c>
      <c r="D186" s="9">
        <f t="shared" si="53"/>
        <v>46.48584136548444</v>
      </c>
      <c r="E186" s="9">
        <f t="shared" si="53"/>
        <v>19.033306325034982</v>
      </c>
      <c r="F186" s="9">
        <f t="shared" si="44"/>
        <v>21.160066954268071</v>
      </c>
      <c r="G186" s="10">
        <f t="shared" si="54"/>
        <v>8.6666666666666607</v>
      </c>
      <c r="H186" s="5">
        <f t="shared" si="54"/>
        <v>7.5</v>
      </c>
      <c r="I186">
        <f t="shared" si="46"/>
        <v>41.529383927759106</v>
      </c>
      <c r="J186">
        <f t="shared" si="47"/>
        <v>41.529380151880801</v>
      </c>
      <c r="K186">
        <f t="shared" si="47"/>
        <v>1.7709313514097047E-2</v>
      </c>
      <c r="L186">
        <f t="shared" si="48"/>
        <v>-6.7751487816772578</v>
      </c>
      <c r="M186">
        <f t="shared" si="49"/>
        <v>-32.176889116896049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36.559942832457175</v>
      </c>
      <c r="C187" s="9">
        <f t="shared" si="42"/>
        <v>1.0080000000000007</v>
      </c>
      <c r="D187" s="9">
        <f t="shared" si="53"/>
        <v>46.739044532767828</v>
      </c>
      <c r="E187" s="9">
        <f t="shared" si="53"/>
        <v>19.032815700825399</v>
      </c>
      <c r="F187" s="9">
        <f t="shared" si="44"/>
        <v>21.194931608145499</v>
      </c>
      <c r="G187" s="10">
        <f t="shared" si="54"/>
        <v>8.6666666666666607</v>
      </c>
      <c r="H187" s="5">
        <f t="shared" si="54"/>
        <v>7.5</v>
      </c>
      <c r="I187">
        <f t="shared" si="46"/>
        <v>41.4884360356006</v>
      </c>
      <c r="J187">
        <f t="shared" si="47"/>
        <v>41.488051744312571</v>
      </c>
      <c r="K187">
        <f t="shared" si="47"/>
        <v>-0.17856971009896885</v>
      </c>
      <c r="L187">
        <f t="shared" si="48"/>
        <v>-6.761732784156699</v>
      </c>
      <c r="M187">
        <f t="shared" si="49"/>
        <v>-32.144896665129636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36.81289414605903</v>
      </c>
      <c r="C188" s="9">
        <f t="shared" si="42"/>
        <v>1.0140000000000007</v>
      </c>
      <c r="D188" s="9">
        <f t="shared" si="53"/>
        <v>46.991995846369683</v>
      </c>
      <c r="E188" s="9">
        <f t="shared" si="53"/>
        <v>19.03112836979134</v>
      </c>
      <c r="F188" s="9">
        <f t="shared" si="44"/>
        <v>21.228959872042321</v>
      </c>
      <c r="G188" s="10">
        <f t="shared" si="54"/>
        <v>8.6666666666666607</v>
      </c>
      <c r="H188" s="5">
        <f t="shared" si="54"/>
        <v>7.5</v>
      </c>
      <c r="I188">
        <f t="shared" si="46"/>
        <v>41.448498458492161</v>
      </c>
      <c r="J188">
        <f t="shared" si="47"/>
        <v>41.446805174329214</v>
      </c>
      <c r="K188">
        <f t="shared" si="47"/>
        <v>-0.37465357975625968</v>
      </c>
      <c r="L188">
        <f t="shared" si="48"/>
        <v>-6.7485079034595046</v>
      </c>
      <c r="M188">
        <f t="shared" si="49"/>
        <v>-32.112997646901611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37.065594101632897</v>
      </c>
      <c r="C189" s="9">
        <f t="shared" si="42"/>
        <v>1.0200000000000007</v>
      </c>
      <c r="D189" s="9">
        <f t="shared" si="53"/>
        <v>47.24469580194355</v>
      </c>
      <c r="E189" s="9">
        <f t="shared" si="53"/>
        <v>19.028245520633607</v>
      </c>
      <c r="F189" s="9">
        <f t="shared" si="44"/>
        <v>21.262154203787919</v>
      </c>
      <c r="G189" s="10">
        <f t="shared" si="54"/>
        <v>8.6666666666666607</v>
      </c>
      <c r="H189" s="5">
        <f t="shared" si="54"/>
        <v>7.5</v>
      </c>
      <c r="I189">
        <f t="shared" si="46"/>
        <v>41.409569944944806</v>
      </c>
      <c r="J189">
        <f t="shared" si="47"/>
        <v>41.405639276118109</v>
      </c>
      <c r="K189">
        <f t="shared" si="47"/>
        <v>-0.57054286540235954</v>
      </c>
      <c r="L189">
        <f t="shared" si="48"/>
        <v>-6.7354732167591154</v>
      </c>
      <c r="M189">
        <f t="shared" si="49"/>
        <v>-32.081189545769263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37.31804318773802</v>
      </c>
      <c r="C190" s="9">
        <f t="shared" si="42"/>
        <v>1.0260000000000007</v>
      </c>
      <c r="D190" s="9">
        <f t="shared" si="53"/>
        <v>47.497144888048673</v>
      </c>
      <c r="E190" s="9">
        <f t="shared" si="53"/>
        <v>19.024168338623156</v>
      </c>
      <c r="F190" s="9">
        <f t="shared" si="44"/>
        <v>21.29451705166214</v>
      </c>
      <c r="G190" s="10">
        <f t="shared" si="54"/>
        <v>8.6666666666666607</v>
      </c>
      <c r="H190" s="5">
        <f t="shared" si="54"/>
        <v>7.5</v>
      </c>
      <c r="I190">
        <f t="shared" si="46"/>
        <v>41.371649188870187</v>
      </c>
      <c r="J190">
        <f t="shared" si="47"/>
        <v>41.364552889495876</v>
      </c>
      <c r="K190">
        <f t="shared" si="47"/>
        <v>-0.76623812163155203</v>
      </c>
      <c r="L190">
        <f t="shared" si="48"/>
        <v>-6.7226277967231596</v>
      </c>
      <c r="M190">
        <f t="shared" si="49"/>
        <v>-32.049469856784135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37.570241885873784</v>
      </c>
      <c r="C191" s="9">
        <f t="shared" si="42"/>
        <v>1.0320000000000007</v>
      </c>
      <c r="D191" s="9">
        <f t="shared" si="53"/>
        <v>47.749343586184438</v>
      </c>
      <c r="E191" s="9">
        <f t="shared" si="53"/>
        <v>19.018898005694517</v>
      </c>
      <c r="F191" s="9">
        <f t="shared" si="44"/>
        <v>21.326050854527235</v>
      </c>
      <c r="G191" s="10">
        <f t="shared" si="54"/>
        <v>8.6666666666666607</v>
      </c>
      <c r="H191" s="5">
        <f t="shared" si="54"/>
        <v>7.5</v>
      </c>
      <c r="I191">
        <f t="shared" si="46"/>
        <v>41.334734829230932</v>
      </c>
      <c r="J191">
        <f t="shared" si="47"/>
        <v>41.323544859935865</v>
      </c>
      <c r="K191">
        <f t="shared" si="47"/>
        <v>-0.96173988775793529</v>
      </c>
      <c r="L191">
        <f t="shared" si="48"/>
        <v>-6.7099707114509366</v>
      </c>
      <c r="M191">
        <f t="shared" si="49"/>
        <v>-32.017836086648352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37.82219067051431</v>
      </c>
      <c r="C192" s="9">
        <f t="shared" si="42"/>
        <v>1.0380000000000007</v>
      </c>
      <c r="D192" s="9">
        <f t="shared" si="53"/>
        <v>48.001292370824963</v>
      </c>
      <c r="E192" s="9">
        <f t="shared" si="53"/>
        <v>19.012435700538802</v>
      </c>
      <c r="F192" s="9">
        <f t="shared" si="44"/>
        <v>21.356758041958695</v>
      </c>
      <c r="G192" s="10">
        <f t="shared" si="54"/>
        <v>8.6666666666666607</v>
      </c>
      <c r="H192" s="5">
        <f t="shared" si="54"/>
        <v>7.5</v>
      </c>
      <c r="I192">
        <f t="shared" si="46"/>
        <v>41.298825449712545</v>
      </c>
      <c r="J192">
        <f t="shared" si="47"/>
        <v>41.282614038596016</v>
      </c>
      <c r="K192">
        <f t="shared" si="47"/>
        <v>-1.1570486878864903</v>
      </c>
      <c r="L192">
        <f t="shared" si="48"/>
        <v>-6.6975010244149615</v>
      </c>
      <c r="M192">
        <f t="shared" si="49"/>
        <v>-31.986285753872739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38.073890009143184</v>
      </c>
      <c r="C193" s="9">
        <f t="shared" si="42"/>
        <v>1.0440000000000007</v>
      </c>
      <c r="D193" s="9">
        <f t="shared" si="53"/>
        <v>48.252991709453838</v>
      </c>
      <c r="E193" s="9">
        <f t="shared" si="53"/>
        <v>19.004782598696245</v>
      </c>
      <c r="F193" s="9">
        <f t="shared" si="44"/>
        <v>21.386641034375121</v>
      </c>
      <c r="G193" s="10">
        <f t="shared" si="54"/>
        <v>8.6666666666666607</v>
      </c>
      <c r="H193" s="5">
        <f t="shared" si="54"/>
        <v>7.5</v>
      </c>
      <c r="I193">
        <f t="shared" si="46"/>
        <v>41.26391957841718</v>
      </c>
      <c r="J193">
        <f t="shared" si="47"/>
        <v>41.241759282347083</v>
      </c>
      <c r="K193">
        <f t="shared" si="47"/>
        <v>-1.3521650309851141</v>
      </c>
      <c r="L193">
        <f t="shared" si="48"/>
        <v>-6.6852177944066176</v>
      </c>
      <c r="M193">
        <f t="shared" si="49"/>
        <v>-31.954816388936511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38.325340362288436</v>
      </c>
      <c r="C194" s="9">
        <f t="shared" si="42"/>
        <v>1.0500000000000007</v>
      </c>
      <c r="D194" s="9">
        <f t="shared" si="53"/>
        <v>48.50444206259909</v>
      </c>
      <c r="E194" s="9">
        <f t="shared" si="53"/>
        <v>18.995939872648318</v>
      </c>
      <c r="F194" s="9">
        <f t="shared" si="44"/>
        <v>21.415702243167139</v>
      </c>
      <c r="G194" s="10">
        <f t="shared" si="54"/>
        <v>8.6666666666666607</v>
      </c>
      <c r="H194" s="5">
        <f t="shared" si="54"/>
        <v>7.5</v>
      </c>
      <c r="I194">
        <f t="shared" si="46"/>
        <v>41.230015687579431</v>
      </c>
      <c r="J194">
        <f t="shared" si="47"/>
        <v>41.200979453801203</v>
      </c>
      <c r="K194">
        <f t="shared" si="47"/>
        <v>-1.5470894109576268</v>
      </c>
      <c r="L194">
        <f t="shared" si="48"/>
        <v>-6.6731200754859161</v>
      </c>
      <c r="M194">
        <f t="shared" si="49"/>
        <v>-31.923425534448537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38.576542183557621</v>
      </c>
      <c r="C195" s="9">
        <f t="shared" si="42"/>
        <v>1.0560000000000007</v>
      </c>
      <c r="D195" s="9">
        <f t="shared" si="53"/>
        <v>48.755643883868274</v>
      </c>
      <c r="E195" s="9">
        <f t="shared" si="53"/>
        <v>18.985908691909408</v>
      </c>
      <c r="F195" s="9">
        <f t="shared" si="44"/>
        <v>21.443944070825278</v>
      </c>
      <c r="G195" s="10">
        <f t="shared" si="54"/>
        <v>8.6666666666666607</v>
      </c>
      <c r="H195" s="5">
        <f t="shared" si="54"/>
        <v>7.5</v>
      </c>
      <c r="I195">
        <f t="shared" si="46"/>
        <v>41.197112193304385</v>
      </c>
      <c r="J195">
        <f t="shared" si="47"/>
        <v>41.16027342134074</v>
      </c>
      <c r="K195">
        <f t="shared" si="47"/>
        <v>-1.7418223067177627</v>
      </c>
      <c r="L195">
        <f t="shared" si="48"/>
        <v>-6.6612069169353685</v>
      </c>
      <c r="M195">
        <f t="shared" si="49"/>
        <v>-31.892110745309942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38.827495919673112</v>
      </c>
      <c r="C196" s="9">
        <f t="shared" si="42"/>
        <v>1.0620000000000007</v>
      </c>
      <c r="D196" s="9">
        <f t="shared" si="53"/>
        <v>49.006597619983765</v>
      </c>
      <c r="E196" s="9">
        <f t="shared" si="53"/>
        <v>18.974690223118014</v>
      </c>
      <c r="F196" s="9">
        <f t="shared" si="44"/>
        <v>21.471368911066889</v>
      </c>
      <c r="G196" s="10">
        <f t="shared" si="54"/>
        <v>8.6666666666666607</v>
      </c>
      <c r="H196" s="5">
        <f t="shared" si="54"/>
        <v>7.5</v>
      </c>
      <c r="I196">
        <f t="shared" si="46"/>
        <v>41.16520745532808</v>
      </c>
      <c r="J196">
        <f t="shared" si="47"/>
        <v>41.119640059147436</v>
      </c>
      <c r="K196">
        <f t="shared" si="47"/>
        <v>-1.9363641822641533</v>
      </c>
      <c r="L196">
        <f t="shared" si="48"/>
        <v>-6.6494773632179953</v>
      </c>
      <c r="M196">
        <f t="shared" si="49"/>
        <v>-31.860869588877947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39.078202010507567</v>
      </c>
      <c r="C197" s="9">
        <f t="shared" si="42"/>
        <v>1.0680000000000007</v>
      </c>
      <c r="D197" s="9">
        <f t="shared" ref="D197:E212" si="55">D196+$C$7*(J196+J197)/2</f>
        <v>49.257303710818221</v>
      </c>
      <c r="E197" s="9">
        <f t="shared" si="55"/>
        <v>18.9622856301275</v>
      </c>
      <c r="F197" s="9">
        <f t="shared" si="44"/>
        <v>21.497979148961985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41.134299776800582</v>
      </c>
      <c r="J197">
        <f t="shared" si="47"/>
        <v>41.079078247231806</v>
      </c>
      <c r="K197">
        <f t="shared" si="47"/>
        <v>-2.130715486756309</v>
      </c>
      <c r="L197">
        <f t="shared" si="48"/>
        <v>-6.6379304539394601</v>
      </c>
      <c r="M197">
        <f t="shared" si="49"/>
        <v>-31.829699645130834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39.328660889119583</v>
      </c>
      <c r="C198" s="9">
        <f t="shared" si="42"/>
        <v>1.0740000000000007</v>
      </c>
      <c r="D198" s="9">
        <f t="shared" si="55"/>
        <v>49.507762589430236</v>
      </c>
      <c r="E198" s="9">
        <f t="shared" si="55"/>
        <v>18.948696074096389</v>
      </c>
      <c r="F198" s="9">
        <f t="shared" si="44"/>
        <v>21.523777161058241</v>
      </c>
      <c r="G198" s="10">
        <f t="shared" si="56"/>
        <v>8.6666666666666607</v>
      </c>
      <c r="H198" s="5">
        <f t="shared" si="56"/>
        <v>7.5</v>
      </c>
      <c r="I198">
        <f t="shared" si="46"/>
        <v>41.104387404091817</v>
      </c>
      <c r="J198">
        <f t="shared" si="47"/>
        <v>41.038586871462776</v>
      </c>
      <c r="K198">
        <f t="shared" si="47"/>
        <v>-2.3248766545916069</v>
      </c>
      <c r="L198">
        <f t="shared" si="48"/>
        <v>-6.6265652238143584</v>
      </c>
      <c r="M198">
        <f t="shared" si="49"/>
        <v>-31.79859850683388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39.578872981789516</v>
      </c>
      <c r="C199" s="9">
        <f t="shared" si="42"/>
        <v>1.0800000000000007</v>
      </c>
      <c r="D199" s="9">
        <f t="shared" si="55"/>
        <v>49.757974682100169</v>
      </c>
      <c r="E199" s="9">
        <f t="shared" si="55"/>
        <v>18.933922713578163</v>
      </c>
      <c r="F199" s="9">
        <f t="shared" si="44"/>
        <v>21.548765315504827</v>
      </c>
      <c r="G199" s="10">
        <f t="shared" si="56"/>
        <v>8.6666666666666607</v>
      </c>
      <c r="H199" s="5">
        <f t="shared" si="56"/>
        <v>7.5</v>
      </c>
      <c r="I199">
        <f t="shared" si="46"/>
        <v>41.075468526620178</v>
      </c>
      <c r="J199">
        <f t="shared" si="47"/>
        <v>40.998164823597506</v>
      </c>
      <c r="K199">
        <f t="shared" si="47"/>
        <v>-2.5188481054832934</v>
      </c>
      <c r="L199">
        <f t="shared" si="48"/>
        <v>-6.6153807026366112</v>
      </c>
      <c r="M199">
        <f t="shared" si="49"/>
        <v>-31.767563779706155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39.828838708055486</v>
      </c>
      <c r="C200" s="9">
        <f t="shared" si="42"/>
        <v>1.0860000000000007</v>
      </c>
      <c r="D200" s="9">
        <f t="shared" si="55"/>
        <v>50.007940408366139</v>
      </c>
      <c r="E200" s="9">
        <f t="shared" si="55"/>
        <v>18.917966704610592</v>
      </c>
      <c r="F200" s="9">
        <f t="shared" si="44"/>
        <v>21.572945972175351</v>
      </c>
      <c r="G200" s="10">
        <f t="shared" si="56"/>
        <v>8.6666666666666607</v>
      </c>
      <c r="H200" s="5">
        <f t="shared" si="56"/>
        <v>7.5</v>
      </c>
      <c r="I200">
        <f t="shared" si="46"/>
        <v>41.047541276704223</v>
      </c>
      <c r="J200">
        <f t="shared" si="47"/>
        <v>40.95781100131142</v>
      </c>
      <c r="K200">
        <f t="shared" si="47"/>
        <v>-2.712630244539501</v>
      </c>
      <c r="L200">
        <f t="shared" si="48"/>
        <v>-6.6043759152540238</v>
      </c>
      <c r="M200">
        <f t="shared" si="49"/>
        <v>-31.736593082588016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40.078558480749585</v>
      </c>
      <c r="C201" s="9">
        <f t="shared" si="42"/>
        <v>1.0920000000000007</v>
      </c>
      <c r="D201" s="9">
        <f t="shared" si="55"/>
        <v>50.257660181060238</v>
      </c>
      <c r="E201" s="9">
        <f t="shared" si="55"/>
        <v>18.900829200804598</v>
      </c>
      <c r="F201" s="9">
        <f t="shared" si="44"/>
        <v>21.596321482789811</v>
      </c>
      <c r="G201" s="10">
        <f t="shared" si="56"/>
        <v>8.6666666666666607</v>
      </c>
      <c r="H201" s="5">
        <f t="shared" si="56"/>
        <v>7.5</v>
      </c>
      <c r="I201">
        <f t="shared" si="46"/>
        <v>41.020603729437411</v>
      </c>
      <c r="J201">
        <f t="shared" si="47"/>
        <v>40.917524308228373</v>
      </c>
      <c r="K201">
        <f t="shared" si="47"/>
        <v>-2.9062234623432879</v>
      </c>
      <c r="L201">
        <f t="shared" si="48"/>
        <v>-6.5935498815469611</v>
      </c>
      <c r="M201">
        <f t="shared" si="49"/>
        <v>-31.705684047609179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40.328032706034229</v>
      </c>
      <c r="C202" s="9">
        <f t="shared" si="42"/>
        <v>1.0980000000000008</v>
      </c>
      <c r="D202" s="9">
        <f t="shared" si="55"/>
        <v>50.507134406344882</v>
      </c>
      <c r="E202" s="9">
        <f t="shared" si="55"/>
        <v>18.882511353432598</v>
      </c>
      <c r="F202" s="9">
        <f t="shared" si="44"/>
        <v>21.618894191035487</v>
      </c>
      <c r="G202" s="10">
        <f t="shared" si="56"/>
        <v>8.6666666666666607</v>
      </c>
      <c r="H202" s="5">
        <f t="shared" si="56"/>
        <v>7.5</v>
      </c>
      <c r="I202">
        <f t="shared" si="46"/>
        <v>40.994653902585924</v>
      </c>
      <c r="J202">
        <f t="shared" si="47"/>
        <v>40.877303653950939</v>
      </c>
      <c r="K202">
        <f t="shared" si="47"/>
        <v>-3.0996281350337038</v>
      </c>
      <c r="L202">
        <f t="shared" si="48"/>
        <v>-6.5829016164111227</v>
      </c>
      <c r="M202">
        <f t="shared" si="49"/>
        <v>-31.674834320357267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40.577261783438757</v>
      </c>
      <c r="C203" s="9">
        <f t="shared" si="42"/>
        <v>1.1040000000000008</v>
      </c>
      <c r="D203" s="9">
        <f t="shared" si="55"/>
        <v>50.756363483749411</v>
      </c>
      <c r="E203" s="9">
        <f t="shared" si="55"/>
        <v>18.863014311516363</v>
      </c>
      <c r="F203" s="9">
        <f t="shared" si="44"/>
        <v>21.640666432686878</v>
      </c>
      <c r="G203" s="10">
        <f t="shared" si="56"/>
        <v>8.6666666666666607</v>
      </c>
      <c r="H203" s="5">
        <f t="shared" si="56"/>
        <v>7.5</v>
      </c>
      <c r="I203">
        <f t="shared" si="46"/>
        <v>40.969689756509815</v>
      </c>
      <c r="J203">
        <f t="shared" si="47"/>
        <v>40.837147954090831</v>
      </c>
      <c r="K203">
        <f t="shared" si="47"/>
        <v>-3.2928446243878833</v>
      </c>
      <c r="L203">
        <f t="shared" si="48"/>
        <v>-6.5724301297444594</v>
      </c>
      <c r="M203">
        <f t="shared" si="49"/>
        <v>-31.644041560046652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40.826246105896146</v>
      </c>
      <c r="C204" s="9">
        <f t="shared" si="42"/>
        <v>1.1100000000000008</v>
      </c>
      <c r="D204" s="9">
        <f t="shared" si="55"/>
        <v>51.0053478062068</v>
      </c>
      <c r="E204" s="9">
        <f t="shared" si="55"/>
        <v>18.842339221914372</v>
      </c>
      <c r="F204" s="9">
        <f t="shared" si="44"/>
        <v>21.661640535724651</v>
      </c>
      <c r="G204" s="10">
        <f t="shared" si="56"/>
        <v>8.6666666666666607</v>
      </c>
      <c r="H204" s="5">
        <f t="shared" si="56"/>
        <v>7.5</v>
      </c>
      <c r="I204">
        <f t="shared" si="46"/>
        <v>40.94570919410733</v>
      </c>
      <c r="J204">
        <f t="shared" si="47"/>
        <v>40.797056130299389</v>
      </c>
      <c r="K204">
        <f t="shared" si="47"/>
        <v>-3.4858732779041679</v>
      </c>
      <c r="L204">
        <f t="shared" si="48"/>
        <v>-6.5621344264381589</v>
      </c>
      <c r="M204">
        <f t="shared" si="49"/>
        <v>-31.613303439687478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41.074986059779967</v>
      </c>
      <c r="C205" s="9">
        <f t="shared" si="42"/>
        <v>1.1160000000000008</v>
      </c>
      <c r="D205" s="9">
        <f t="shared" si="55"/>
        <v>51.25408776009062</v>
      </c>
      <c r="E205" s="9">
        <f t="shared" si="55"/>
        <v>18.820487229408663</v>
      </c>
      <c r="F205" s="9">
        <f t="shared" si="44"/>
        <v>21.681818820453543</v>
      </c>
      <c r="G205" s="10">
        <f t="shared" si="56"/>
        <v>8.6666666666666607</v>
      </c>
      <c r="H205" s="5">
        <f t="shared" si="56"/>
        <v>7.5</v>
      </c>
      <c r="I205">
        <f t="shared" si="46"/>
        <v>40.922710060782528</v>
      </c>
      <c r="J205">
        <f t="shared" si="47"/>
        <v>40.757027110298118</v>
      </c>
      <c r="K205">
        <f t="shared" si="47"/>
        <v>-3.6787144288862614</v>
      </c>
      <c r="L205">
        <f t="shared" si="48"/>
        <v>-6.5520135063717193</v>
      </c>
      <c r="M205">
        <f t="shared" si="49"/>
        <v>-31.582617646254743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41.323482024941498</v>
      </c>
      <c r="C206" s="9">
        <f t="shared" si="42"/>
        <v>1.1220000000000008</v>
      </c>
      <c r="D206" s="9">
        <f t="shared" si="55"/>
        <v>51.502583725252151</v>
      </c>
      <c r="E206" s="9">
        <f t="shared" si="55"/>
        <v>18.797459476791147</v>
      </c>
      <c r="F206" s="9">
        <f t="shared" si="44"/>
        <v>21.701203599619348</v>
      </c>
      <c r="G206" s="10">
        <f t="shared" si="56"/>
        <v>8.6666666666666607</v>
      </c>
      <c r="H206" s="5">
        <f t="shared" si="56"/>
        <v>7.5</v>
      </c>
      <c r="I206">
        <f t="shared" si="46"/>
        <v>40.900690144436197</v>
      </c>
      <c r="J206">
        <f t="shared" si="47"/>
        <v>40.717059827909253</v>
      </c>
      <c r="K206">
        <f t="shared" si="47"/>
        <v>-3.8713683965284154</v>
      </c>
      <c r="L206">
        <f t="shared" si="48"/>
        <v>-6.542066364412074</v>
      </c>
      <c r="M206">
        <f t="shared" si="49"/>
        <v>-31.551981880857312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41.571734374747038</v>
      </c>
      <c r="C207" s="9">
        <f t="shared" si="42"/>
        <v>1.1280000000000008</v>
      </c>
      <c r="D207" s="9">
        <f t="shared" si="55"/>
        <v>51.750836075057691</v>
      </c>
      <c r="E207" s="9">
        <f t="shared" si="55"/>
        <v>18.77325710494943</v>
      </c>
      <c r="F207" s="9">
        <f t="shared" si="44"/>
        <v>21.719797178524814</v>
      </c>
      <c r="G207" s="10">
        <f t="shared" si="56"/>
        <v>8.6666666666666607</v>
      </c>
      <c r="H207" s="5">
        <f t="shared" si="56"/>
        <v>7.5</v>
      </c>
      <c r="I207">
        <f t="shared" si="46"/>
        <v>40.879647175480002</v>
      </c>
      <c r="J207">
        <f t="shared" si="47"/>
        <v>40.677153223086343</v>
      </c>
      <c r="K207">
        <f t="shared" si="47"/>
        <v>-4.0638354860016452</v>
      </c>
      <c r="L207">
        <f t="shared" si="48"/>
        <v>-6.5322919904167511</v>
      </c>
      <c r="M207">
        <f t="shared" si="49"/>
        <v>-31.521393858906684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41.819743476115384</v>
      </c>
      <c r="C208" s="9">
        <f t="shared" si="42"/>
        <v>1.1340000000000008</v>
      </c>
      <c r="D208" s="9">
        <f t="shared" si="55"/>
        <v>51.998845176426038</v>
      </c>
      <c r="E208" s="9">
        <f t="shared" si="55"/>
        <v>18.747881252952073</v>
      </c>
      <c r="F208" s="9">
        <f t="shared" si="44"/>
        <v>21.737601855144625</v>
      </c>
      <c r="G208" s="10">
        <f t="shared" si="56"/>
        <v>8.6666666666666607</v>
      </c>
      <c r="H208" s="5">
        <f t="shared" si="56"/>
        <v>7.5</v>
      </c>
      <c r="I208">
        <f t="shared" si="46"/>
        <v>40.859578826873879</v>
      </c>
      <c r="J208">
        <f t="shared" si="47"/>
        <v>40.637306241944799</v>
      </c>
      <c r="K208">
        <f t="shared" si="47"/>
        <v>-4.2561159885409756</v>
      </c>
      <c r="L208">
        <f t="shared" si="48"/>
        <v>-6.522689369241041</v>
      </c>
      <c r="M208">
        <f t="shared" si="49"/>
        <v>-31.490851310285461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42.067509689555536</v>
      </c>
      <c r="C209" s="9">
        <f t="shared" si="42"/>
        <v>1.1400000000000008</v>
      </c>
      <c r="D209" s="9">
        <f t="shared" si="55"/>
        <v>52.246611389866189</v>
      </c>
      <c r="E209" s="9">
        <f t="shared" si="55"/>
        <v>18.721333058133347</v>
      </c>
      <c r="F209" s="9">
        <f t="shared" si="44"/>
        <v>21.754619920239303</v>
      </c>
      <c r="G209" s="10">
        <f t="shared" si="56"/>
        <v>8.6666666666666607</v>
      </c>
      <c r="H209" s="5">
        <f t="shared" si="56"/>
        <v>7.5</v>
      </c>
      <c r="I209">
        <f t="shared" si="46"/>
        <v>40.840482714186663</v>
      </c>
      <c r="J209">
        <f t="shared" si="47"/>
        <v>40.597517836792427</v>
      </c>
      <c r="K209">
        <f t="shared" si="47"/>
        <v>-4.4482101815337174</v>
      </c>
      <c r="L209">
        <f t="shared" si="48"/>
        <v>-6.5132574807491483</v>
      </c>
      <c r="M209">
        <f t="shared" si="49"/>
        <v>-31.460351979515305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42.315033369204542</v>
      </c>
      <c r="C210" s="9">
        <f t="shared" si="42"/>
        <v>1.1460000000000008</v>
      </c>
      <c r="D210" s="9">
        <f t="shared" si="55"/>
        <v>52.494135069515195</v>
      </c>
      <c r="E210" s="9">
        <f t="shared" si="55"/>
        <v>18.693613656177412</v>
      </c>
      <c r="F210" s="9">
        <f t="shared" si="44"/>
        <v>21.770853657468162</v>
      </c>
      <c r="G210" s="10">
        <f t="shared" si="56"/>
        <v>8.6666666666666607</v>
      </c>
      <c r="H210" s="5">
        <f t="shared" si="56"/>
        <v>7.5</v>
      </c>
      <c r="I210">
        <f t="shared" si="46"/>
        <v>40.822356395679776</v>
      </c>
      <c r="J210">
        <f t="shared" si="47"/>
        <v>40.55778696615986</v>
      </c>
      <c r="K210">
        <f t="shared" si="47"/>
        <v>-4.6401183286087608</v>
      </c>
      <c r="L210">
        <f t="shared" si="48"/>
        <v>-6.5039952998292909</v>
      </c>
      <c r="M210">
        <f t="shared" si="49"/>
        <v>-31.429893625924318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42.562314862865563</v>
      </c>
      <c r="C211" s="9">
        <f t="shared" si="42"/>
        <v>1.1520000000000008</v>
      </c>
      <c r="D211" s="9">
        <f t="shared" si="55"/>
        <v>52.741416563176216</v>
      </c>
      <c r="E211" s="9">
        <f t="shared" si="55"/>
        <v>18.66472418120199</v>
      </c>
      <c r="F211" s="9">
        <f t="shared" si="44"/>
        <v>21.786305343501287</v>
      </c>
      <c r="G211" s="10">
        <f t="shared" si="56"/>
        <v>8.6666666666666607</v>
      </c>
      <c r="H211" s="5">
        <f t="shared" si="56"/>
        <v>7.5</v>
      </c>
      <c r="I211">
        <f t="shared" si="46"/>
        <v>40.80519737241395</v>
      </c>
      <c r="J211">
        <f t="shared" si="47"/>
        <v>40.518112594830903</v>
      </c>
      <c r="K211">
        <f t="shared" si="47"/>
        <v>-4.8318406797268993</v>
      </c>
      <c r="L211">
        <f t="shared" si="48"/>
        <v>-6.4949017964127043</v>
      </c>
      <c r="M211">
        <f t="shared" si="49"/>
        <v>-31.399474023813688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42.809354512046106</v>
      </c>
      <c r="C212" s="9">
        <f t="shared" si="42"/>
        <v>1.1580000000000008</v>
      </c>
      <c r="D212" s="9">
        <f t="shared" si="55"/>
        <v>52.988456212356759</v>
      </c>
      <c r="E212" s="9">
        <f t="shared" si="55"/>
        <v>18.634665765841444</v>
      </c>
      <c r="F212" s="9">
        <f t="shared" si="44"/>
        <v>21.800977248130401</v>
      </c>
      <c r="G212" s="10">
        <f t="shared" si="56"/>
        <v>8.6666666666666607</v>
      </c>
      <c r="H212" s="5">
        <f t="shared" si="56"/>
        <v>7.5</v>
      </c>
      <c r="I212">
        <f t="shared" si="46"/>
        <v>40.789003088378905</v>
      </c>
      <c r="J212">
        <f t="shared" si="47"/>
        <v>40.478493693872785</v>
      </c>
      <c r="K212">
        <f t="shared" si="47"/>
        <v>-5.0233774712721626</v>
      </c>
      <c r="L212">
        <f t="shared" si="48"/>
        <v>-6.4859759354965432</v>
      </c>
      <c r="M212">
        <f t="shared" si="49"/>
        <v>-31.369090962623478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43.056152651996449</v>
      </c>
      <c r="C213" s="9">
        <f t="shared" ref="C213:C276" si="61">C212+_dt</f>
        <v>1.1640000000000008</v>
      </c>
      <c r="D213" s="9">
        <f t="shared" ref="D213:E228" si="62">D212+$C$7*(J212+J213)/2</f>
        <v>53.235254352307102</v>
      </c>
      <c r="E213" s="9">
        <f t="shared" si="62"/>
        <v>18.603439541329323</v>
      </c>
      <c r="F213" s="9">
        <f t="shared" ref="F213:F276" si="63">$O$1*D213^2+$O$2*D213+$O$3</f>
        <v>21.814871634378875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40.773770930645803</v>
      </c>
      <c r="J213">
        <f t="shared" ref="J213:K276" si="66">J212+L212*$C$7</f>
        <v>40.438929240666255</v>
      </c>
      <c r="K213">
        <f t="shared" si="66"/>
        <v>-5.2147289261441658</v>
      </c>
      <c r="L213">
        <f t="shared" ref="L213:L276" si="67">-$C$15*I213*J213</f>
        <v>-6.4772166771706026</v>
      </c>
      <c r="M213">
        <f t="shared" ref="M213:M276" si="68">-$C$6-$C$15*I213*K213</f>
        <v>-31.338742247097429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43.302709611748234</v>
      </c>
      <c r="C214" s="9">
        <f t="shared" si="61"/>
        <v>1.1700000000000008</v>
      </c>
      <c r="D214" s="9">
        <f t="shared" si="62"/>
        <v>53.481811312058888</v>
      </c>
      <c r="E214" s="9">
        <f t="shared" si="62"/>
        <v>18.571046637580334</v>
      </c>
      <c r="F214" s="9">
        <f t="shared" si="63"/>
        <v>21.827990758610632</v>
      </c>
      <c r="G214" s="10">
        <f t="shared" si="64"/>
        <v>8.6666666666666607</v>
      </c>
      <c r="H214" s="5">
        <f t="shared" si="64"/>
        <v>7.5</v>
      </c>
      <c r="I214">
        <f t="shared" si="65"/>
        <v>40.75949822954243</v>
      </c>
      <c r="J214">
        <f t="shared" si="66"/>
        <v>40.399418218935516</v>
      </c>
      <c r="K214">
        <f t="shared" si="66"/>
        <v>-5.40589525385146</v>
      </c>
      <c r="L214">
        <f t="shared" si="67"/>
        <v>-6.4686229766478602</v>
      </c>
      <c r="M214">
        <f t="shared" si="68"/>
        <v>-31.308425697446676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43.54902571415326</v>
      </c>
      <c r="C215" s="9">
        <f t="shared" si="61"/>
        <v>1.1760000000000008</v>
      </c>
      <c r="D215" s="9">
        <f t="shared" si="62"/>
        <v>53.728127414463913</v>
      </c>
      <c r="E215" s="9">
        <f t="shared" si="62"/>
        <v>18.537488183271741</v>
      </c>
      <c r="F215" s="9">
        <f t="shared" si="63"/>
        <v>21.840336870638055</v>
      </c>
      <c r="G215" s="10">
        <f t="shared" si="64"/>
        <v>8.6666666666666607</v>
      </c>
      <c r="H215" s="5">
        <f t="shared" si="64"/>
        <v>7.5</v>
      </c>
      <c r="I215">
        <f t="shared" si="65"/>
        <v>40.746182258850766</v>
      </c>
      <c r="J215">
        <f t="shared" si="66"/>
        <v>40.359959618777964</v>
      </c>
      <c r="K215">
        <f t="shared" si="66"/>
        <v>-5.5968766506058847</v>
      </c>
      <c r="L215">
        <f t="shared" si="67"/>
        <v>-6.4601937842987409</v>
      </c>
      <c r="M215">
        <f t="shared" si="68"/>
        <v>-31.278139149512221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43.795101275922448</v>
      </c>
      <c r="C216" s="9">
        <f t="shared" si="61"/>
        <v>1.1820000000000008</v>
      </c>
      <c r="D216" s="9">
        <f t="shared" si="62"/>
        <v>53.974202976233101</v>
      </c>
      <c r="E216" s="9">
        <f t="shared" si="62"/>
        <v>18.502765305924168</v>
      </c>
      <c r="F216" s="9">
        <f t="shared" si="63"/>
        <v>21.851912213828971</v>
      </c>
      <c r="G216" s="10">
        <f t="shared" si="64"/>
        <v>8.6666666666666607</v>
      </c>
      <c r="H216" s="5">
        <f t="shared" si="64"/>
        <v>7.5</v>
      </c>
      <c r="I216">
        <f t="shared" si="65"/>
        <v>40.733820236027022</v>
      </c>
      <c r="J216">
        <f t="shared" si="66"/>
        <v>40.320552436693738</v>
      </c>
      <c r="K216">
        <f t="shared" si="66"/>
        <v>-5.787673299417909</v>
      </c>
      <c r="L216">
        <f t="shared" si="67"/>
        <v>-6.4519280456891179</v>
      </c>
      <c r="M216">
        <f t="shared" si="68"/>
        <v>-31.247880454926065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44.040936607664989</v>
      </c>
      <c r="C217" s="9">
        <f t="shared" si="61"/>
        <v>1.1880000000000008</v>
      </c>
      <c r="D217" s="9">
        <f t="shared" si="62"/>
        <v>54.220038307975642</v>
      </c>
      <c r="E217" s="9">
        <f t="shared" si="62"/>
        <v>18.466879131981855</v>
      </c>
      <c r="F217" s="9">
        <f t="shared" si="63"/>
        <v>21.86271902521251</v>
      </c>
      <c r="G217" s="10">
        <f t="shared" si="64"/>
        <v>8.6666666666666607</v>
      </c>
      <c r="H217" s="5">
        <f t="shared" si="64"/>
        <v>7.5</v>
      </c>
      <c r="I217">
        <f t="shared" si="65"/>
        <v>40.722409322443717</v>
      </c>
      <c r="J217">
        <f t="shared" si="66"/>
        <v>40.281195675615038</v>
      </c>
      <c r="K217">
        <f t="shared" si="66"/>
        <v>-5.9782853701929577</v>
      </c>
      <c r="L217">
        <f t="shared" si="67"/>
        <v>-6.4438247016219572</v>
      </c>
      <c r="M217">
        <f t="shared" si="68"/>
        <v>-31.217647481270891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44.286532013927669</v>
      </c>
      <c r="C218" s="9">
        <f t="shared" si="61"/>
        <v>1.1940000000000008</v>
      </c>
      <c r="D218" s="9">
        <f t="shared" si="62"/>
        <v>54.465633714238322</v>
      </c>
      <c r="E218" s="9">
        <f t="shared" si="62"/>
        <v>18.429830786892289</v>
      </c>
      <c r="F218" s="9">
        <f t="shared" si="63"/>
        <v>21.872759535584088</v>
      </c>
      <c r="G218" s="10">
        <f t="shared" si="64"/>
        <v>8.6666666666666607</v>
      </c>
      <c r="H218" s="5">
        <f t="shared" si="64"/>
        <v>7.5</v>
      </c>
      <c r="I218">
        <f t="shared" si="65"/>
        <v>40.711946623653738</v>
      </c>
      <c r="J218">
        <f t="shared" si="66"/>
        <v>40.241888344935141</v>
      </c>
      <c r="K218">
        <f t="shared" si="66"/>
        <v>-6.1687130198287106</v>
      </c>
      <c r="L218">
        <f t="shared" si="67"/>
        <v>-6.4358826881825566</v>
      </c>
      <c r="M218">
        <f t="shared" si="68"/>
        <v>-31.187438112238123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44.531887793234361</v>
      </c>
      <c r="C219" s="9">
        <f t="shared" si="61"/>
        <v>1.2000000000000008</v>
      </c>
      <c r="D219" s="9">
        <f t="shared" si="62"/>
        <v>54.710989493545014</v>
      </c>
      <c r="E219" s="9">
        <f t="shared" si="62"/>
        <v>18.391621395185254</v>
      </c>
      <c r="F219" s="9">
        <f t="shared" si="63"/>
        <v>21.882035969609262</v>
      </c>
      <c r="G219" s="10">
        <f t="shared" si="64"/>
        <v>8.6666666666666607</v>
      </c>
      <c r="H219" s="5">
        <f t="shared" si="64"/>
        <v>7.5</v>
      </c>
      <c r="I219">
        <f t="shared" si="65"/>
        <v>40.702429189676117</v>
      </c>
      <c r="J219">
        <f t="shared" si="66"/>
        <v>40.202629460537224</v>
      </c>
      <c r="K219">
        <f t="shared" si="66"/>
        <v>-6.3589563923133632</v>
      </c>
      <c r="L219">
        <f t="shared" si="67"/>
        <v>-6.4281009367873638</v>
      </c>
      <c r="M219">
        <f t="shared" si="68"/>
        <v>-31.157250247784333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44.777004238125713</v>
      </c>
      <c r="C220" s="9">
        <f t="shared" si="61"/>
        <v>1.2060000000000008</v>
      </c>
      <c r="D220" s="9">
        <f t="shared" si="62"/>
        <v>54.956105938436366</v>
      </c>
      <c r="E220" s="9">
        <f t="shared" si="62"/>
        <v>18.352252080551281</v>
      </c>
      <c r="F220" s="9">
        <f t="shared" si="63"/>
        <v>21.890550545926665</v>
      </c>
      <c r="G220" s="10">
        <f t="shared" si="64"/>
        <v>8.6666666666666607</v>
      </c>
      <c r="H220" s="5">
        <f t="shared" si="64"/>
        <v>7.5</v>
      </c>
      <c r="I220">
        <f t="shared" si="65"/>
        <v>40.693854015303231</v>
      </c>
      <c r="J220">
        <f t="shared" si="66"/>
        <v>40.163418044822819</v>
      </c>
      <c r="K220">
        <f t="shared" si="66"/>
        <v>-6.5490156188248481</v>
      </c>
      <c r="L220">
        <f t="shared" si="67"/>
        <v>-6.4204783742362634</v>
      </c>
      <c r="M220">
        <f t="shared" si="68"/>
        <v>-31.127081804285815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45.02188163519898</v>
      </c>
      <c r="C221" s="9">
        <f t="shared" si="61"/>
        <v>1.2120000000000009</v>
      </c>
      <c r="D221" s="9">
        <f t="shared" si="62"/>
        <v>55.200983335509633</v>
      </c>
      <c r="E221" s="9">
        <f t="shared" si="62"/>
        <v>18.31172396591948</v>
      </c>
      <c r="F221" s="9">
        <f t="shared" si="63"/>
        <v>21.89830547724991</v>
      </c>
      <c r="G221" s="10">
        <f t="shared" si="64"/>
        <v>8.6666666666666607</v>
      </c>
      <c r="H221" s="5">
        <f t="shared" si="64"/>
        <v>7.5</v>
      </c>
      <c r="I221">
        <f t="shared" si="65"/>
        <v>40.686218040429239</v>
      </c>
      <c r="J221">
        <f t="shared" si="66"/>
        <v>40.12425312673998</v>
      </c>
      <c r="K221">
        <f t="shared" si="66"/>
        <v>-6.7388908178309919</v>
      </c>
      <c r="L221">
        <f t="shared" si="67"/>
        <v>-6.4130139227683074</v>
      </c>
      <c r="M221">
        <f t="shared" si="68"/>
        <v>-31.09693071469124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45.26652026514806</v>
      </c>
      <c r="C222" s="9">
        <f t="shared" si="61"/>
        <v>1.2180000000000009</v>
      </c>
      <c r="D222" s="9">
        <f t="shared" si="62"/>
        <v>55.445621965458713</v>
      </c>
      <c r="E222" s="9">
        <f t="shared" si="62"/>
        <v>18.270038173534765</v>
      </c>
      <c r="F222" s="9">
        <f t="shared" si="63"/>
        <v>21.905302970468462</v>
      </c>
      <c r="G222" s="10">
        <f t="shared" si="64"/>
        <v>8.6666666666666607</v>
      </c>
      <c r="H222" s="5">
        <f t="shared" si="64"/>
        <v>7.5</v>
      </c>
      <c r="I222">
        <f t="shared" si="65"/>
        <v>40.679518150399446</v>
      </c>
      <c r="J222">
        <f t="shared" si="66"/>
        <v>40.085133741811092</v>
      </c>
      <c r="K222">
        <f t="shared" si="66"/>
        <v>-6.9285820951906087</v>
      </c>
      <c r="L222">
        <f t="shared" si="67"/>
        <v>-6.4057065001208198</v>
      </c>
      <c r="M222">
        <f t="shared" si="68"/>
        <v>-31.066794928672277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45.51092040280367</v>
      </c>
      <c r="C223" s="9">
        <f t="shared" si="61"/>
        <v>1.2240000000000009</v>
      </c>
      <c r="D223" s="9">
        <f t="shared" si="62"/>
        <v>55.690022103114323</v>
      </c>
      <c r="E223" s="9">
        <f t="shared" si="62"/>
        <v>18.227195825034453</v>
      </c>
      <c r="F223" s="9">
        <f t="shared" si="63"/>
        <v>21.911545226747535</v>
      </c>
      <c r="G223" s="10">
        <f t="shared" si="64"/>
        <v>8.6666666666666607</v>
      </c>
      <c r="H223" s="5">
        <f t="shared" si="64"/>
        <v>7.5</v>
      </c>
      <c r="I223">
        <f t="shared" si="65"/>
        <v>40.673751176380328</v>
      </c>
      <c r="J223">
        <f t="shared" si="66"/>
        <v>40.046058932160356</v>
      </c>
      <c r="K223">
        <f t="shared" si="66"/>
        <v>-7.1180895442555094</v>
      </c>
      <c r="L223">
        <f t="shared" si="67"/>
        <v>-6.398555019591825</v>
      </c>
      <c r="M223">
        <f t="shared" si="68"/>
        <v>-31.036672412772102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45.755082317173709</v>
      </c>
      <c r="C224" s="9">
        <f t="shared" si="61"/>
        <v>1.2300000000000009</v>
      </c>
      <c r="D224" s="9">
        <f t="shared" si="62"/>
        <v>55.934184017484363</v>
      </c>
      <c r="E224" s="9">
        <f t="shared" si="62"/>
        <v>18.183198041524253</v>
      </c>
      <c r="F224" s="9">
        <f t="shared" si="63"/>
        <v>21.917034441626953</v>
      </c>
      <c r="G224" s="10">
        <f t="shared" si="64"/>
        <v>8.6666666666666607</v>
      </c>
      <c r="H224" s="5">
        <f t="shared" si="64"/>
        <v>7.5</v>
      </c>
      <c r="I224">
        <f t="shared" si="65"/>
        <v>40.668913895749874</v>
      </c>
      <c r="J224">
        <f t="shared" si="66"/>
        <v>40.007027746540849</v>
      </c>
      <c r="K224">
        <f t="shared" si="66"/>
        <v>-7.3074132459734189</v>
      </c>
      <c r="L224">
        <f t="shared" si="67"/>
        <v>-6.3915583901056969</v>
      </c>
      <c r="M224">
        <f t="shared" si="68"/>
        <v>-31.006561150551622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45.999006271483758</v>
      </c>
      <c r="C225" s="9">
        <f t="shared" si="61"/>
        <v>1.2360000000000009</v>
      </c>
      <c r="D225" s="9">
        <f t="shared" si="62"/>
        <v>56.178107971794411</v>
      </c>
      <c r="E225" s="9">
        <f t="shared" si="62"/>
        <v>18.138045943653609</v>
      </c>
      <c r="F225" s="9">
        <f t="shared" si="63"/>
        <v>21.921772805119062</v>
      </c>
      <c r="G225" s="10">
        <f t="shared" si="64"/>
        <v>8.6666666666666607</v>
      </c>
      <c r="H225" s="5">
        <f t="shared" si="64"/>
        <v>7.5</v>
      </c>
      <c r="I225">
        <f t="shared" si="65"/>
        <v>40.665003032507997</v>
      </c>
      <c r="J225">
        <f t="shared" si="66"/>
        <v>39.968039240361207</v>
      </c>
      <c r="K225">
        <f t="shared" si="66"/>
        <v>-7.496553268991784</v>
      </c>
      <c r="L225">
        <f t="shared" si="67"/>
        <v>-6.3847155162820179</v>
      </c>
      <c r="M225">
        <f t="shared" si="68"/>
        <v>-30.976459142733418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46.242692523217784</v>
      </c>
      <c r="C226" s="9">
        <f t="shared" si="61"/>
        <v>1.2420000000000009</v>
      </c>
      <c r="D226" s="9">
        <f t="shared" si="62"/>
        <v>56.421794223528437</v>
      </c>
      <c r="E226" s="9">
        <f t="shared" si="62"/>
        <v>18.091740651690408</v>
      </c>
      <c r="F226" s="9">
        <f t="shared" si="63"/>
        <v>21.925762501805512</v>
      </c>
      <c r="G226" s="10">
        <f t="shared" si="64"/>
        <v>8.6666666666666607</v>
      </c>
      <c r="H226" s="5">
        <f t="shared" si="64"/>
        <v>7.5</v>
      </c>
      <c r="I226">
        <f t="shared" si="65"/>
        <v>40.662015257706599</v>
      </c>
      <c r="J226">
        <f t="shared" si="66"/>
        <v>39.92909247571189</v>
      </c>
      <c r="K226">
        <f t="shared" si="66"/>
        <v>-7.6855096697624576</v>
      </c>
      <c r="L226">
        <f t="shared" si="67"/>
        <v>-6.3780252985075219</v>
      </c>
      <c r="M226">
        <f t="shared" si="68"/>
        <v>-30.946364407343189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46.48614132415895</v>
      </c>
      <c r="C227" s="9">
        <f t="shared" si="61"/>
        <v>1.2480000000000009</v>
      </c>
      <c r="D227" s="9">
        <f t="shared" si="62"/>
        <v>56.665243024469603</v>
      </c>
      <c r="E227" s="9">
        <f t="shared" si="62"/>
        <v>18.044283285595057</v>
      </c>
      <c r="F227" s="9">
        <f t="shared" si="63"/>
        <v>21.929005710933168</v>
      </c>
      <c r="G227" s="10">
        <f t="shared" si="64"/>
        <v>8.6666666666666607</v>
      </c>
      <c r="H227" s="5">
        <f t="shared" si="64"/>
        <v>7.5</v>
      </c>
      <c r="I227">
        <f t="shared" si="65"/>
        <v>40.659947189898986</v>
      </c>
      <c r="J227">
        <f t="shared" si="66"/>
        <v>39.890186521390994</v>
      </c>
      <c r="K227">
        <f t="shared" si="66"/>
        <v>-7.874282492647251</v>
      </c>
      <c r="L227">
        <f t="shared" si="67"/>
        <v>-6.3714866330110898</v>
      </c>
      <c r="M227">
        <f t="shared" si="68"/>
        <v>-30.916274979848708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46.729352920430628</v>
      </c>
      <c r="C228" s="9">
        <f t="shared" si="61"/>
        <v>1.2540000000000009</v>
      </c>
      <c r="D228" s="9">
        <f t="shared" si="62"/>
        <v>56.908454620741281</v>
      </c>
      <c r="E228" s="9">
        <f t="shared" si="62"/>
        <v>17.995674965093908</v>
      </c>
      <c r="F228" s="9">
        <f t="shared" si="63"/>
        <v>21.93150460650892</v>
      </c>
      <c r="G228" s="10">
        <f t="shared" si="64"/>
        <v>8.6666666666666607</v>
      </c>
      <c r="H228" s="5">
        <f t="shared" si="64"/>
        <v>7.5</v>
      </c>
      <c r="I228">
        <f t="shared" si="65"/>
        <v>40.658795395608344</v>
      </c>
      <c r="J228">
        <f t="shared" si="66"/>
        <v>39.851320452929627</v>
      </c>
      <c r="K228">
        <f t="shared" si="66"/>
        <v>-8.0628717700243282</v>
      </c>
      <c r="L228">
        <f t="shared" si="67"/>
        <v>-6.3650984119417187</v>
      </c>
      <c r="M228">
        <f t="shared" si="68"/>
        <v>-30.886188913296127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46.972327552537543</v>
      </c>
      <c r="C229" s="9">
        <f t="shared" si="61"/>
        <v>1.2600000000000009</v>
      </c>
      <c r="D229" s="9">
        <f t="shared" ref="D229:E244" si="70">D228+$C$7*(J228+J229)/2</f>
        <v>57.151429252848196</v>
      </c>
      <c r="E229" s="9">
        <f t="shared" si="70"/>
        <v>17.945916809752028</v>
      </c>
      <c r="F229" s="9">
        <f t="shared" si="63"/>
        <v>21.933261357393533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40.658556389814727</v>
      </c>
      <c r="J229">
        <f t="shared" si="66"/>
        <v>39.812493352616784</v>
      </c>
      <c r="K229">
        <f t="shared" si="66"/>
        <v>-8.2512775223954353</v>
      </c>
      <c r="L229">
        <f t="shared" si="67"/>
        <v>-6.3588595234493681</v>
      </c>
      <c r="M229">
        <f t="shared" si="68"/>
        <v>-30.85610427844356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47.215065455407071</v>
      </c>
      <c r="C230" s="9">
        <f t="shared" si="61"/>
        <v>1.2660000000000009</v>
      </c>
      <c r="D230" s="9">
        <f t="shared" si="70"/>
        <v>57.394167155717724</v>
      </c>
      <c r="E230" s="9">
        <f t="shared" si="70"/>
        <v>17.895009939045316</v>
      </c>
      <c r="F230" s="9">
        <f t="shared" si="63"/>
        <v>21.934278127394439</v>
      </c>
      <c r="G230" s="10">
        <f t="shared" si="71"/>
        <v>8.6666666666666607</v>
      </c>
      <c r="H230" s="5">
        <f t="shared" si="71"/>
        <v>7.5</v>
      </c>
      <c r="I230">
        <f t="shared" si="65"/>
        <v>40.659226636460353</v>
      </c>
      <c r="J230">
        <f t="shared" si="66"/>
        <v>39.773704309523744</v>
      </c>
      <c r="K230">
        <f t="shared" si="66"/>
        <v>-8.4394997584939411</v>
      </c>
      <c r="L230">
        <f t="shared" si="67"/>
        <v>-6.3527688517686318</v>
      </c>
      <c r="M230">
        <f t="shared" si="68"/>
        <v>-30.826019163891875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47.457566858430681</v>
      </c>
      <c r="C231" s="9">
        <f t="shared" si="61"/>
        <v>1.2720000000000009</v>
      </c>
      <c r="D231" s="9">
        <f t="shared" si="70"/>
        <v>57.636668558741334</v>
      </c>
      <c r="E231" s="9">
        <f t="shared" si="70"/>
        <v>17.84295547243196</v>
      </c>
      <c r="F231" s="9">
        <f t="shared" si="63"/>
        <v>21.934557075357574</v>
      </c>
      <c r="G231" s="10">
        <f t="shared" si="71"/>
        <v>8.6666666666666607</v>
      </c>
      <c r="H231" s="5">
        <f t="shared" si="71"/>
        <v>7.5</v>
      </c>
      <c r="I231">
        <f t="shared" si="65"/>
        <v>40.660802548972747</v>
      </c>
      <c r="J231">
        <f t="shared" si="66"/>
        <v>39.734952419527957</v>
      </c>
      <c r="K231">
        <f t="shared" si="66"/>
        <v>-8.6275384753936812</v>
      </c>
      <c r="L231">
        <f t="shared" si="67"/>
        <v>-6.3468252773051557</v>
      </c>
      <c r="M231">
        <f t="shared" si="68"/>
        <v>-30.795931676212589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47.699831985505519</v>
      </c>
      <c r="C232" s="9">
        <f t="shared" si="61"/>
        <v>1.2780000000000009</v>
      </c>
      <c r="D232" s="9">
        <f t="shared" si="70"/>
        <v>57.878933685816172</v>
      </c>
      <c r="E232" s="9">
        <f t="shared" si="70"/>
        <v>17.789754529423224</v>
      </c>
      <c r="F232" s="9">
        <f t="shared" si="63"/>
        <v>21.934100355258156</v>
      </c>
      <c r="G232" s="10">
        <f t="shared" si="71"/>
        <v>8.6666666666666607</v>
      </c>
      <c r="H232" s="5">
        <f t="shared" si="71"/>
        <v>7.5</v>
      </c>
      <c r="I232">
        <f t="shared" si="65"/>
        <v>40.663280490805306</v>
      </c>
      <c r="J232">
        <f t="shared" si="66"/>
        <v>39.696236785336396</v>
      </c>
      <c r="K232">
        <f t="shared" si="66"/>
        <v>-8.8153936586185786</v>
      </c>
      <c r="L232">
        <f t="shared" si="67"/>
        <v>-6.3410276767247078</v>
      </c>
      <c r="M232">
        <f t="shared" si="68"/>
        <v>-30.765839940072794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47.941861055076146</v>
      </c>
      <c r="C233" s="9">
        <f t="shared" si="61"/>
        <v>1.2840000000000009</v>
      </c>
      <c r="D233" s="9">
        <f t="shared" si="70"/>
        <v>58.120962755386799</v>
      </c>
      <c r="E233" s="9">
        <f t="shared" si="70"/>
        <v>17.735408229653565</v>
      </c>
      <c r="F233" s="9">
        <f t="shared" si="63"/>
        <v>21.932910116290497</v>
      </c>
      <c r="G233" s="10">
        <f t="shared" si="71"/>
        <v>8.6666666666666607</v>
      </c>
      <c r="H233" s="5">
        <f t="shared" si="71"/>
        <v>7.5</v>
      </c>
      <c r="I233">
        <f t="shared" si="65"/>
        <v>40.666656775994817</v>
      </c>
      <c r="J233">
        <f t="shared" si="66"/>
        <v>39.657556516508372</v>
      </c>
      <c r="K233">
        <f t="shared" si="66"/>
        <v>-9.0030652822530222</v>
      </c>
      <c r="L233">
        <f t="shared" si="67"/>
        <v>-6.3353749230448253</v>
      </c>
      <c r="M233">
        <f t="shared" si="68"/>
        <v>-30.735742098357019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48.183654280176405</v>
      </c>
      <c r="C234" s="9">
        <f t="shared" si="61"/>
        <v>1.2900000000000009</v>
      </c>
      <c r="D234" s="9">
        <f t="shared" si="70"/>
        <v>58.362755980487059</v>
      </c>
      <c r="E234" s="9">
        <f t="shared" si="70"/>
        <v>17.679917692950081</v>
      </c>
      <c r="F234" s="9">
        <f t="shared" si="63"/>
        <v>21.930988502956758</v>
      </c>
      <c r="G234" s="10">
        <f t="shared" si="71"/>
        <v>8.6666666666666607</v>
      </c>
      <c r="H234" s="5">
        <f t="shared" si="71"/>
        <v>7.5</v>
      </c>
      <c r="I234">
        <f t="shared" si="65"/>
        <v>40.670927669735732</v>
      </c>
      <c r="J234">
        <f t="shared" si="66"/>
        <v>39.618910729477797</v>
      </c>
      <c r="K234">
        <f t="shared" si="66"/>
        <v>-9.1905533090529996</v>
      </c>
      <c r="L234">
        <f t="shared" si="67"/>
        <v>-6.3298658857289949</v>
      </c>
      <c r="M234">
        <f t="shared" si="68"/>
        <v>-30.705636312285986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48.425211868471415</v>
      </c>
      <c r="C235" s="9">
        <f t="shared" si="61"/>
        <v>1.2960000000000009</v>
      </c>
      <c r="D235" s="9">
        <f t="shared" si="70"/>
        <v>58.604313568782068</v>
      </c>
      <c r="E235" s="9">
        <f t="shared" si="70"/>
        <v>17.623284039401266</v>
      </c>
      <c r="F235" s="9">
        <f t="shared" si="63"/>
        <v>21.928337655154763</v>
      </c>
      <c r="G235" s="10">
        <f t="shared" si="71"/>
        <v>8.6666666666666607</v>
      </c>
      <c r="H235" s="5">
        <f t="shared" si="71"/>
        <v>7.5</v>
      </c>
      <c r="I235">
        <f t="shared" si="65"/>
        <v>40.676089388970425</v>
      </c>
      <c r="J235">
        <f t="shared" si="66"/>
        <v>39.580298547574849</v>
      </c>
      <c r="K235">
        <f t="shared" si="66"/>
        <v>-9.3778576905579438</v>
      </c>
      <c r="L235">
        <f t="shared" si="67"/>
        <v>-6.3244994307832023</v>
      </c>
      <c r="M235">
        <f t="shared" si="68"/>
        <v>-30.675520761532162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48.666534022299714</v>
      </c>
      <c r="C236" s="9">
        <f t="shared" si="61"/>
        <v>1.3020000000000009</v>
      </c>
      <c r="D236" s="9">
        <f t="shared" si="70"/>
        <v>58.845635722610368</v>
      </c>
      <c r="E236" s="9">
        <f t="shared" si="70"/>
        <v>17.565508389425094</v>
      </c>
      <c r="F236" s="9">
        <f t="shared" si="63"/>
        <v>21.924959708264705</v>
      </c>
      <c r="G236" s="10">
        <f t="shared" si="71"/>
        <v>8.6666666666666607</v>
      </c>
      <c r="H236" s="5">
        <f t="shared" si="71"/>
        <v>7.5</v>
      </c>
      <c r="I236">
        <f t="shared" si="65"/>
        <v>40.682138102995246</v>
      </c>
      <c r="J236">
        <f t="shared" si="66"/>
        <v>39.541719101047072</v>
      </c>
      <c r="K236">
        <f t="shared" si="66"/>
        <v>-9.56497836720329</v>
      </c>
      <c r="L236">
        <f t="shared" si="67"/>
        <v>-6.3192744208548595</v>
      </c>
      <c r="M236">
        <f t="shared" si="68"/>
        <v>-30.645393644332035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48.907620938715503</v>
      </c>
      <c r="C237" s="9">
        <f t="shared" si="61"/>
        <v>1.3080000000000009</v>
      </c>
      <c r="D237" s="9">
        <f t="shared" si="70"/>
        <v>59.086722639026156</v>
      </c>
      <c r="E237" s="9">
        <f t="shared" si="70"/>
        <v>17.506591863836402</v>
      </c>
      <c r="F237" s="9">
        <f t="shared" si="63"/>
        <v>21.920856793234947</v>
      </c>
      <c r="G237" s="10">
        <f t="shared" si="71"/>
        <v>8.6666666666666607</v>
      </c>
      <c r="H237" s="5">
        <f t="shared" si="71"/>
        <v>7.5</v>
      </c>
      <c r="I237">
        <f t="shared" si="65"/>
        <v>40.68906993408185</v>
      </c>
      <c r="J237">
        <f t="shared" si="66"/>
        <v>39.503171527079857</v>
      </c>
      <c r="K237">
        <f t="shared" si="66"/>
        <v>-9.7519152684337147</v>
      </c>
      <c r="L237">
        <f t="shared" si="67"/>
        <v>-6.3141897153339617</v>
      </c>
      <c r="M237">
        <f t="shared" si="68"/>
        <v>-30.615253177595076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49.148472809531036</v>
      </c>
      <c r="C238" s="9">
        <f t="shared" si="61"/>
        <v>1.3140000000000009</v>
      </c>
      <c r="D238" s="9">
        <f t="shared" si="70"/>
        <v>59.327574509841689</v>
      </c>
      <c r="E238" s="9">
        <f t="shared" si="70"/>
        <v>17.446535583913587</v>
      </c>
      <c r="F238" s="9">
        <f t="shared" si="63"/>
        <v>21.916031036666745</v>
      </c>
      <c r="G238" s="10">
        <f t="shared" si="71"/>
        <v>8.6666666666666607</v>
      </c>
      <c r="H238" s="5">
        <f t="shared" si="71"/>
        <v>7.5</v>
      </c>
      <c r="I238">
        <f t="shared" si="65"/>
        <v>40.696880958113262</v>
      </c>
      <c r="J238">
        <f t="shared" si="66"/>
        <v>39.464654969816323</v>
      </c>
      <c r="K238">
        <f t="shared" si="66"/>
        <v>-9.938668312817045</v>
      </c>
      <c r="L238">
        <f t="shared" si="67"/>
        <v>-6.3092441704564166</v>
      </c>
      <c r="M238">
        <f t="shared" si="68"/>
        <v>-30.58509759700928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49.389089821359121</v>
      </c>
      <c r="C239" s="9">
        <f t="shared" si="61"/>
        <v>1.320000000000001</v>
      </c>
      <c r="D239" s="9">
        <f t="shared" si="70"/>
        <v>59.568191521669775</v>
      </c>
      <c r="E239" s="9">
        <f t="shared" si="70"/>
        <v>17.385340671464611</v>
      </c>
      <c r="F239" s="9">
        <f t="shared" si="63"/>
        <v>21.910484560898002</v>
      </c>
      <c r="G239" s="10">
        <f t="shared" si="71"/>
        <v>8.6666666666666607</v>
      </c>
      <c r="H239" s="5">
        <f t="shared" si="71"/>
        <v>7.5</v>
      </c>
      <c r="I239">
        <f t="shared" si="65"/>
        <v>40.705567205234331</v>
      </c>
      <c r="J239">
        <f t="shared" si="66"/>
        <v>39.42616858037654</v>
      </c>
      <c r="K239">
        <f t="shared" si="66"/>
        <v>-10.125237408158801</v>
      </c>
      <c r="L239">
        <f t="shared" si="67"/>
        <v>-6.3044366394094631</v>
      </c>
      <c r="M239">
        <f t="shared" si="68"/>
        <v>-30.554925157143281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49.629472155655741</v>
      </c>
      <c r="C240" s="9">
        <f t="shared" si="61"/>
        <v>1.326000000000001</v>
      </c>
      <c r="D240" s="9">
        <f t="shared" si="70"/>
        <v>59.808573855966394</v>
      </c>
      <c r="E240" s="9">
        <f t="shared" si="70"/>
        <v>17.323008248892293</v>
      </c>
      <c r="F240" s="9">
        <f t="shared" si="63"/>
        <v>21.904219484085985</v>
      </c>
      <c r="G240" s="10">
        <f t="shared" si="71"/>
        <v>8.6666666666666607</v>
      </c>
      <c r="H240" s="5">
        <f t="shared" si="71"/>
        <v>7.5</v>
      </c>
      <c r="I240">
        <f t="shared" si="65"/>
        <v>40.71512466051599</v>
      </c>
      <c r="J240">
        <f t="shared" si="66"/>
        <v>39.387711516876145</v>
      </c>
      <c r="K240">
        <f t="shared" si="66"/>
        <v>-10.311622451617374</v>
      </c>
      <c r="L240">
        <f t="shared" si="67"/>
        <v>-6.2997659724390678</v>
      </c>
      <c r="M240">
        <f t="shared" si="68"/>
        <v>-30.524734131544946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49.869619988762771</v>
      </c>
      <c r="C241" s="9">
        <f t="shared" si="61"/>
        <v>1.332000000000001</v>
      </c>
      <c r="D241" s="9">
        <f t="shared" si="70"/>
        <v>60.048721689073425</v>
      </c>
      <c r="E241" s="9">
        <f t="shared" si="70"/>
        <v>17.259539439258909</v>
      </c>
      <c r="F241" s="9">
        <f t="shared" si="63"/>
        <v>21.897237920289076</v>
      </c>
      <c r="G241" s="10">
        <f t="shared" si="71"/>
        <v>8.6666666666666607</v>
      </c>
      <c r="H241" s="5">
        <f t="shared" si="71"/>
        <v>7.5</v>
      </c>
      <c r="I241">
        <f t="shared" si="65"/>
        <v>40.725549264632903</v>
      </c>
      <c r="J241">
        <f t="shared" si="66"/>
        <v>39.349282944444269</v>
      </c>
      <c r="K241">
        <f t="shared" si="66"/>
        <v>-10.497823329819798</v>
      </c>
      <c r="L241">
        <f t="shared" si="67"/>
        <v>-6.2952310169592476</v>
      </c>
      <c r="M241">
        <f t="shared" si="68"/>
        <v>-30.494522812836397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50.109533491950813</v>
      </c>
      <c r="C242" s="9">
        <f t="shared" si="61"/>
        <v>1.338000000000001</v>
      </c>
      <c r="D242" s="9">
        <f t="shared" si="70"/>
        <v>60.288635192261466</v>
      </c>
      <c r="E242" s="9">
        <f t="shared" si="70"/>
        <v>17.194935366350077</v>
      </c>
      <c r="F242" s="9">
        <f t="shared" si="63"/>
        <v>21.889541979547438</v>
      </c>
      <c r="G242" s="10">
        <f t="shared" si="71"/>
        <v>8.6666666666666607</v>
      </c>
      <c r="H242" s="5">
        <f t="shared" si="71"/>
        <v>7.5</v>
      </c>
      <c r="I242">
        <f t="shared" si="65"/>
        <v>40.736836914553997</v>
      </c>
      <c r="J242">
        <f t="shared" si="66"/>
        <v>39.310882035240816</v>
      </c>
      <c r="K242">
        <f t="shared" si="66"/>
        <v>-10.6838399189781</v>
      </c>
      <c r="L242">
        <f t="shared" si="67"/>
        <v>-6.2908306176632021</v>
      </c>
      <c r="M242">
        <f t="shared" si="68"/>
        <v>-30.464289512805433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50.34921283146214</v>
      </c>
      <c r="C243" s="9">
        <f t="shared" si="61"/>
        <v>1.344000000000001</v>
      </c>
      <c r="D243" s="9">
        <f t="shared" si="70"/>
        <v>60.528314531772793</v>
      </c>
      <c r="E243" s="9">
        <f t="shared" si="70"/>
        <v>17.129197154737923</v>
      </c>
      <c r="F243" s="9">
        <f t="shared" si="63"/>
        <v>21.881133767962815</v>
      </c>
      <c r="G243" s="10">
        <f t="shared" si="71"/>
        <v>8.6666666666666607</v>
      </c>
      <c r="H243" s="5">
        <f t="shared" si="71"/>
        <v>7.5</v>
      </c>
      <c r="I243">
        <f t="shared" si="65"/>
        <v>40.748983464245391</v>
      </c>
      <c r="J243">
        <f t="shared" si="66"/>
        <v>39.272507968473072</v>
      </c>
      <c r="K243">
        <f t="shared" si="66"/>
        <v>-10.869672085006213</v>
      </c>
      <c r="L243">
        <f t="shared" si="67"/>
        <v>-6.2865636166361867</v>
      </c>
      <c r="M243">
        <f t="shared" si="68"/>
        <v>-30.434032562493286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50.588658168553735</v>
      </c>
      <c r="C244" s="9">
        <f t="shared" si="61"/>
        <v>1.350000000000001</v>
      </c>
      <c r="D244" s="9">
        <f t="shared" si="70"/>
        <v>60.767759868864388</v>
      </c>
      <c r="E244" s="9">
        <f t="shared" si="70"/>
        <v>17.06232592984356</v>
      </c>
      <c r="F244" s="9">
        <f t="shared" si="63"/>
        <v>21.872015387777164</v>
      </c>
      <c r="G244" s="10">
        <f t="shared" si="71"/>
        <v>8.6666666666666607</v>
      </c>
      <c r="H244" s="5">
        <f t="shared" si="71"/>
        <v>7.5</v>
      </c>
      <c r="I244">
        <f t="shared" si="65"/>
        <v>40.76198472538519</v>
      </c>
      <c r="J244">
        <f t="shared" si="66"/>
        <v>39.234159930411593</v>
      </c>
      <c r="K244">
        <f t="shared" si="66"/>
        <v>-11.055319683637423</v>
      </c>
      <c r="L244">
        <f t="shared" si="67"/>
        <v>-6.2824288534700239</v>
      </c>
      <c r="M244">
        <f t="shared" si="68"/>
        <v>-30.403750312278696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50.827869659540426</v>
      </c>
      <c r="C245" s="9">
        <f t="shared" si="61"/>
        <v>1.356000000000001</v>
      </c>
      <c r="D245" s="9">
        <f t="shared" ref="D245:E260" si="72">D244+$C$7*(J244+J245)/2</f>
        <v>61.006971359851079</v>
      </c>
      <c r="E245" s="9">
        <f t="shared" si="72"/>
        <v>16.99432281799881</v>
      </c>
      <c r="F245" s="9">
        <f t="shared" si="63"/>
        <v>21.862188937450426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40.775836468089707</v>
      </c>
      <c r="J245">
        <f t="shared" si="66"/>
        <v>39.195837114405428</v>
      </c>
      <c r="K245">
        <f t="shared" si="66"/>
        <v>-11.240782560542323</v>
      </c>
      <c r="L245">
        <f t="shared" si="67"/>
        <v>-6.2784251653791836</v>
      </c>
      <c r="M245">
        <f t="shared" si="68"/>
        <v>-30.373441131958206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51.066847455838094</v>
      </c>
      <c r="C246" s="9">
        <f t="shared" si="61"/>
        <v>1.362000000000001</v>
      </c>
      <c r="D246" s="9">
        <f t="shared" si="72"/>
        <v>61.245949156148747</v>
      </c>
      <c r="E246" s="9">
        <f t="shared" si="72"/>
        <v>16.925188946507241</v>
      </c>
      <c r="F246" s="9">
        <f t="shared" si="63"/>
        <v>21.851656511737193</v>
      </c>
      <c r="G246" s="10">
        <f t="shared" si="73"/>
        <v>8.6666666666666607</v>
      </c>
      <c r="H246" s="5">
        <f t="shared" si="73"/>
        <v>7.5</v>
      </c>
      <c r="I246">
        <f t="shared" si="65"/>
        <v>40.790534421650534</v>
      </c>
      <c r="J246">
        <f t="shared" si="66"/>
        <v>39.157538720896618</v>
      </c>
      <c r="K246">
        <f t="shared" si="66"/>
        <v>-11.426060551447268</v>
      </c>
      <c r="L246">
        <f t="shared" si="67"/>
        <v>-6.2745513873183203</v>
      </c>
      <c r="M246">
        <f t="shared" si="68"/>
        <v>-30.343103410822728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51.305591704007</v>
      </c>
      <c r="C247" s="9">
        <f t="shared" si="61"/>
        <v>1.368000000000001</v>
      </c>
      <c r="D247" s="9">
        <f t="shared" si="72"/>
        <v>61.484693404317653</v>
      </c>
      <c r="E247" s="9">
        <f t="shared" si="72"/>
        <v>16.854925443704456</v>
      </c>
      <c r="F247" s="9">
        <f t="shared" si="63"/>
        <v>21.840420201762456</v>
      </c>
      <c r="G247" s="10">
        <f t="shared" si="73"/>
        <v>8.6666666666666607</v>
      </c>
      <c r="H247" s="5">
        <f t="shared" si="73"/>
        <v>7.5</v>
      </c>
      <c r="I247">
        <f t="shared" si="65"/>
        <v>40.806074275282057</v>
      </c>
      <c r="J247">
        <f t="shared" si="66"/>
        <v>39.119263957433979</v>
      </c>
      <c r="K247">
        <f t="shared" si="66"/>
        <v>-11.611153482253286</v>
      </c>
      <c r="L247">
        <f t="shared" si="67"/>
        <v>-6.2708063521012054</v>
      </c>
      <c r="M247">
        <f t="shared" si="68"/>
        <v>-30.312735557730264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51.54410254579517</v>
      </c>
      <c r="C248" s="9">
        <f t="shared" si="61"/>
        <v>1.374000000000001</v>
      </c>
      <c r="D248" s="9">
        <f t="shared" si="72"/>
        <v>61.723204246105823</v>
      </c>
      <c r="E248" s="9">
        <f t="shared" si="72"/>
        <v>16.78353343901766</v>
      </c>
      <c r="F248" s="9">
        <f t="shared" si="63"/>
        <v>21.828482095096284</v>
      </c>
      <c r="G248" s="10">
        <f t="shared" si="73"/>
        <v>8.6666666666666607</v>
      </c>
      <c r="H248" s="5">
        <f t="shared" si="73"/>
        <v>7.5</v>
      </c>
      <c r="I248">
        <f t="shared" si="65"/>
        <v>40.822451678878735</v>
      </c>
      <c r="J248">
        <f t="shared" si="66"/>
        <v>39.081012038686161</v>
      </c>
      <c r="K248">
        <f t="shared" si="66"/>
        <v>-11.79606116915544</v>
      </c>
      <c r="L248">
        <f t="shared" si="67"/>
        <v>-6.2671888905209379</v>
      </c>
      <c r="M248">
        <f t="shared" si="68"/>
        <v>-30.282336001174812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51.782380118181848</v>
      </c>
      <c r="C249" s="9">
        <f t="shared" si="61"/>
        <v>1.380000000000001</v>
      </c>
      <c r="D249" s="9">
        <f t="shared" si="72"/>
        <v>61.961481818492501</v>
      </c>
      <c r="E249" s="9">
        <f t="shared" si="72"/>
        <v>16.711014063024511</v>
      </c>
      <c r="F249" s="9">
        <f t="shared" si="63"/>
        <v>21.815844275827555</v>
      </c>
      <c r="G249" s="10">
        <f t="shared" si="73"/>
        <v>8.6666666666666607</v>
      </c>
      <c r="H249" s="5">
        <f t="shared" si="73"/>
        <v>7.5</v>
      </c>
      <c r="I249">
        <f t="shared" si="65"/>
        <v>40.839662243781909</v>
      </c>
      <c r="J249">
        <f t="shared" si="66"/>
        <v>39.042782186453984</v>
      </c>
      <c r="K249">
        <f t="shared" si="66"/>
        <v>-11.980783418762606</v>
      </c>
      <c r="L249">
        <f t="shared" si="67"/>
        <v>-6.2636978314713874</v>
      </c>
      <c r="M249">
        <f t="shared" si="68"/>
        <v>-30.251903189351385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52.020424553421066</v>
      </c>
      <c r="C250" s="9">
        <f t="shared" si="61"/>
        <v>1.386000000000001</v>
      </c>
      <c r="D250" s="9">
        <f t="shared" si="72"/>
        <v>62.199526253731719</v>
      </c>
      <c r="E250" s="9">
        <f t="shared" si="72"/>
        <v>16.637368447511221</v>
      </c>
      <c r="F250" s="9">
        <f t="shared" si="63"/>
        <v>21.802508824636693</v>
      </c>
      <c r="G250" s="10">
        <f t="shared" si="73"/>
        <v>8.6666666666666607</v>
      </c>
      <c r="H250" s="5">
        <f t="shared" si="73"/>
        <v>7.5</v>
      </c>
      <c r="I250">
        <f t="shared" si="65"/>
        <v>40.857701543555265</v>
      </c>
      <c r="J250">
        <f t="shared" si="66"/>
        <v>39.004573629682007</v>
      </c>
      <c r="K250">
        <f t="shared" si="66"/>
        <v>-12.16532002821765</v>
      </c>
      <c r="L250">
        <f t="shared" si="67"/>
        <v>-6.2603320020697195</v>
      </c>
      <c r="M250">
        <f t="shared" si="68"/>
        <v>-30.221435590217176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52.258235979085228</v>
      </c>
      <c r="C251" s="9">
        <f t="shared" si="61"/>
        <v>1.392000000000001</v>
      </c>
      <c r="D251" s="9">
        <f t="shared" si="72"/>
        <v>62.437337679395881</v>
      </c>
      <c r="E251" s="9">
        <f t="shared" si="72"/>
        <v>16.562597725529937</v>
      </c>
      <c r="F251" s="9">
        <f t="shared" si="63"/>
        <v>21.788477818867356</v>
      </c>
      <c r="G251" s="10">
        <f t="shared" si="73"/>
        <v>8.6666666666666607</v>
      </c>
      <c r="H251" s="5">
        <f t="shared" si="73"/>
        <v>7.5</v>
      </c>
      <c r="I251">
        <f t="shared" si="65"/>
        <v>40.876565114768816</v>
      </c>
      <c r="J251">
        <f t="shared" si="66"/>
        <v>38.96638560446938</v>
      </c>
      <c r="K251">
        <f t="shared" si="66"/>
        <v>-12.349670785317974</v>
      </c>
      <c r="L251">
        <f t="shared" si="67"/>
        <v>-6.2570902277799894</v>
      </c>
      <c r="M251">
        <f t="shared" si="68"/>
        <v>-30.190931691548776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52.495814518108801</v>
      </c>
      <c r="C252" s="9">
        <f t="shared" si="61"/>
        <v>1.398000000000001</v>
      </c>
      <c r="D252" s="9">
        <f t="shared" si="72"/>
        <v>62.674916218419455</v>
      </c>
      <c r="E252" s="9">
        <f t="shared" si="72"/>
        <v>16.486703031455377</v>
      </c>
      <c r="F252" s="9">
        <f t="shared" si="63"/>
        <v>21.773753332597217</v>
      </c>
      <c r="G252" s="10">
        <f t="shared" si="73"/>
        <v>8.6666666666666607</v>
      </c>
      <c r="H252" s="5">
        <f t="shared" si="73"/>
        <v>7.5</v>
      </c>
      <c r="I252">
        <f t="shared" si="65"/>
        <v>40.89624845779057</v>
      </c>
      <c r="J252">
        <f t="shared" si="66"/>
        <v>38.928217354079919</v>
      </c>
      <c r="K252">
        <f t="shared" si="66"/>
        <v>-12.533835468636422</v>
      </c>
      <c r="L252">
        <f t="shared" si="67"/>
        <v>-6.2539713325376534</v>
      </c>
      <c r="M252">
        <f t="shared" si="68"/>
        <v>-30.160390000995498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52.733160288832046</v>
      </c>
      <c r="C253" s="9">
        <f t="shared" si="61"/>
        <v>1.404000000000001</v>
      </c>
      <c r="D253" s="9">
        <f t="shared" si="72"/>
        <v>62.912261989142699</v>
      </c>
      <c r="E253" s="9">
        <f t="shared" si="72"/>
        <v>16.409685501040727</v>
      </c>
      <c r="F253" s="9">
        <f t="shared" si="63"/>
        <v>21.758337436707663</v>
      </c>
      <c r="G253" s="10">
        <f t="shared" si="73"/>
        <v>8.6666666666666607</v>
      </c>
      <c r="H253" s="5">
        <f t="shared" si="73"/>
        <v>7.5</v>
      </c>
      <c r="I253">
        <f t="shared" si="65"/>
        <v>40.916747037585623</v>
      </c>
      <c r="J253">
        <f t="shared" si="66"/>
        <v>38.890068128951441</v>
      </c>
      <c r="K253">
        <f t="shared" si="66"/>
        <v>-12.717813847642494</v>
      </c>
      <c r="L253">
        <f t="shared" si="67"/>
        <v>-6.2509741388749607</v>
      </c>
      <c r="M253">
        <f t="shared" si="68"/>
        <v>-30.129809046128752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52.970273405044793</v>
      </c>
      <c r="C254" s="9">
        <f t="shared" si="61"/>
        <v>1.410000000000001</v>
      </c>
      <c r="D254" s="9">
        <f t="shared" si="72"/>
        <v>63.149375105355446</v>
      </c>
      <c r="E254" s="9">
        <f t="shared" si="72"/>
        <v>16.331546271472803</v>
      </c>
      <c r="F254" s="9">
        <f t="shared" si="63"/>
        <v>21.742232198952582</v>
      </c>
      <c r="G254" s="10">
        <f t="shared" si="73"/>
        <v>8.6666666666666607</v>
      </c>
      <c r="H254" s="5">
        <f t="shared" si="73"/>
        <v>7.5</v>
      </c>
      <c r="I254">
        <f t="shared" si="65"/>
        <v>40.938056284521984</v>
      </c>
      <c r="J254">
        <f t="shared" si="66"/>
        <v>38.851937186704305</v>
      </c>
      <c r="K254">
        <f t="shared" si="66"/>
        <v>-12.901605682823879</v>
      </c>
      <c r="L254">
        <f t="shared" si="67"/>
        <v>-6.2480974680470958</v>
      </c>
      <c r="M254">
        <f t="shared" si="68"/>
        <v>-30.099187374487467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53.207153976030298</v>
      </c>
      <c r="C255" s="9">
        <f t="shared" si="61"/>
        <v>1.416000000000001</v>
      </c>
      <c r="D255" s="9">
        <f t="shared" si="72"/>
        <v>63.386255676340951</v>
      </c>
      <c r="E255" s="9">
        <f t="shared" si="72"/>
        <v>16.252286481426474</v>
      </c>
      <c r="F255" s="9">
        <f t="shared" si="63"/>
        <v>21.725439684026146</v>
      </c>
      <c r="G255" s="10">
        <f t="shared" si="73"/>
        <v>8.6666666666666607</v>
      </c>
      <c r="H255" s="5">
        <f t="shared" si="73"/>
        <v>7.5</v>
      </c>
      <c r="I255">
        <f t="shared" si="65"/>
        <v>40.96017159518275</v>
      </c>
      <c r="J255">
        <f t="shared" si="66"/>
        <v>38.813823792149215</v>
      </c>
      <c r="K255">
        <f t="shared" si="66"/>
        <v>-13.085210725808253</v>
      </c>
      <c r="L255">
        <f t="shared" si="67"/>
        <v>-6.245340140159036</v>
      </c>
      <c r="M255">
        <f t="shared" si="68"/>
        <v>-30.068523553619588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53.443802106609098</v>
      </c>
      <c r="C256" s="9">
        <f t="shared" si="61"/>
        <v>1.422000000000001</v>
      </c>
      <c r="D256" s="9">
        <f t="shared" si="72"/>
        <v>63.622903806919751</v>
      </c>
      <c r="E256" s="9">
        <f t="shared" si="72"/>
        <v>16.171907271118329</v>
      </c>
      <c r="F256" s="9">
        <f t="shared" si="63"/>
        <v>21.70796195362956</v>
      </c>
      <c r="G256" s="10">
        <f t="shared" si="73"/>
        <v>8.6666666666666607</v>
      </c>
      <c r="H256" s="5">
        <f t="shared" si="73"/>
        <v>7.5</v>
      </c>
      <c r="I256">
        <f t="shared" si="65"/>
        <v>40.983088333184028</v>
      </c>
      <c r="J256">
        <f t="shared" si="66"/>
        <v>38.775727217294246</v>
      </c>
      <c r="K256">
        <f t="shared" si="66"/>
        <v>-13.268628719485331</v>
      </c>
      <c r="L256">
        <f t="shared" si="67"/>
        <v>-6.2427009742929922</v>
      </c>
      <c r="M256">
        <f t="shared" si="68"/>
        <v>-30.037816171119562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53.680217897182963</v>
      </c>
      <c r="C257" s="9">
        <f t="shared" si="61"/>
        <v>1.428000000000001</v>
      </c>
      <c r="D257" s="9">
        <f t="shared" si="72"/>
        <v>63.859319597493617</v>
      </c>
      <c r="E257" s="9">
        <f t="shared" si="72"/>
        <v>16.090409782359604</v>
      </c>
      <c r="F257" s="9">
        <f t="shared" si="63"/>
        <v>21.689801066536916</v>
      </c>
      <c r="G257" s="10">
        <f t="shared" si="73"/>
        <v>8.6666666666666607</v>
      </c>
      <c r="H257" s="5">
        <f t="shared" si="73"/>
        <v>7.5</v>
      </c>
      <c r="I257">
        <f t="shared" si="65"/>
        <v>41.006801829998182</v>
      </c>
      <c r="J257">
        <f t="shared" si="66"/>
        <v>38.737646741351057</v>
      </c>
      <c r="K257">
        <f t="shared" si="66"/>
        <v>-13.451859398129161</v>
      </c>
      <c r="L257">
        <f t="shared" si="67"/>
        <v>-6.2401787886363786</v>
      </c>
      <c r="M257">
        <f t="shared" si="68"/>
        <v>-30.007063834661917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53.916401443778838</v>
      </c>
      <c r="C258" s="9">
        <f t="shared" si="61"/>
        <v>1.4340000000000011</v>
      </c>
      <c r="D258" s="9">
        <f t="shared" si="72"/>
        <v>64.095503144089491</v>
      </c>
      <c r="E258" s="9">
        <f t="shared" si="72"/>
        <v>16.007795158608371</v>
      </c>
      <c r="F258" s="9">
        <f t="shared" si="63"/>
        <v>21.670959078659969</v>
      </c>
      <c r="G258" s="10">
        <f t="shared" si="73"/>
        <v>8.6666666666666607</v>
      </c>
      <c r="H258" s="5">
        <f t="shared" si="73"/>
        <v>7.5</v>
      </c>
      <c r="I258">
        <f t="shared" si="65"/>
        <v>41.031307385781858</v>
      </c>
      <c r="J258">
        <f t="shared" si="66"/>
        <v>38.699581650740377</v>
      </c>
      <c r="K258">
        <f t="shared" si="66"/>
        <v>-13.634902487520598</v>
      </c>
      <c r="L258">
        <f t="shared" si="67"/>
        <v>-6.2377724006102309</v>
      </c>
      <c r="M258">
        <f t="shared" si="68"/>
        <v>-29.976265172030853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54.152352838092838</v>
      </c>
      <c r="C259" s="9">
        <f t="shared" si="61"/>
        <v>1.4400000000000011</v>
      </c>
      <c r="D259" s="9">
        <f t="shared" si="72"/>
        <v>64.331454538403491</v>
      </c>
      <c r="E259" s="9">
        <f t="shared" si="72"/>
        <v>15.92406454502097</v>
      </c>
      <c r="F259" s="9">
        <f t="shared" si="63"/>
        <v>21.651438043112055</v>
      </c>
      <c r="G259" s="10">
        <f t="shared" si="73"/>
        <v>8.6666666666666607</v>
      </c>
      <c r="H259" s="5">
        <f t="shared" si="73"/>
        <v>7.5</v>
      </c>
      <c r="I259">
        <f t="shared" si="65"/>
        <v>41.056600270208293</v>
      </c>
      <c r="J259">
        <f t="shared" si="66"/>
        <v>38.661531239096654</v>
      </c>
      <c r="K259">
        <f t="shared" si="66"/>
        <v>-13.817757705069987</v>
      </c>
      <c r="L259">
        <f t="shared" si="67"/>
        <v>-6.2354806269979646</v>
      </c>
      <c r="M259">
        <f t="shared" si="68"/>
        <v>-29.945418831145886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54.388072167534261</v>
      </c>
      <c r="C260" s="9">
        <f t="shared" si="61"/>
        <v>1.4460000000000011</v>
      </c>
      <c r="D260" s="9">
        <f t="shared" si="72"/>
        <v>64.567173867844915</v>
      </c>
      <c r="E260" s="9">
        <f t="shared" si="72"/>
        <v>15.83921908850269</v>
      </c>
      <c r="F260" s="9">
        <f t="shared" si="63"/>
        <v>21.631240010270922</v>
      </c>
      <c r="G260" s="10">
        <f t="shared" si="73"/>
        <v>8.6666666666666607</v>
      </c>
      <c r="H260" s="5">
        <f t="shared" si="73"/>
        <v>7.5</v>
      </c>
      <c r="I260">
        <f t="shared" si="65"/>
        <v>41.082675723303431</v>
      </c>
      <c r="J260">
        <f t="shared" si="66"/>
        <v>38.623494807271967</v>
      </c>
      <c r="K260">
        <f t="shared" si="66"/>
        <v>-14.000424759939976</v>
      </c>
      <c r="L260">
        <f t="shared" si="67"/>
        <v>-6.2333022840744245</v>
      </c>
      <c r="M260">
        <f t="shared" si="68"/>
        <v>-29.914523480083549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54.623559515269619</v>
      </c>
      <c r="C261" s="9">
        <f t="shared" si="61"/>
        <v>1.4520000000000011</v>
      </c>
      <c r="D261" s="9">
        <f t="shared" ref="D261:E276" si="74">D260+$C$7*(J260+J261)/2</f>
        <v>64.802661215580272</v>
      </c>
      <c r="E261" s="9">
        <f t="shared" si="74"/>
        <v>15.75325993775771</v>
      </c>
      <c r="F261" s="9">
        <f t="shared" si="63"/>
        <v>21.610367027840649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41.109528956285345</v>
      </c>
      <c r="J261">
        <f t="shared" si="66"/>
        <v>38.585471663339113</v>
      </c>
      <c r="K261">
        <f t="shared" si="66"/>
        <v>-14.182903353168486</v>
      </c>
      <c r="L261">
        <f t="shared" si="67"/>
        <v>-6.2312361877351243</v>
      </c>
      <c r="M261">
        <f t="shared" si="68"/>
        <v>-29.883577807095143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54.858814960266713</v>
      </c>
      <c r="C262" s="9">
        <f t="shared" si="61"/>
        <v>1.4580000000000011</v>
      </c>
      <c r="D262" s="9">
        <f t="shared" si="74"/>
        <v>65.037916660577366</v>
      </c>
      <c r="E262" s="9">
        <f t="shared" si="74"/>
        <v>15.666188243338281</v>
      </c>
      <c r="F262" s="9">
        <f t="shared" si="63"/>
        <v>21.588821140912589</v>
      </c>
      <c r="G262" s="10">
        <f t="shared" si="75"/>
        <v>8.6666666666666607</v>
      </c>
      <c r="H262" s="5">
        <f t="shared" si="75"/>
        <v>7.5</v>
      </c>
      <c r="I262">
        <f t="shared" si="65"/>
        <v>41.137155152406514</v>
      </c>
      <c r="J262">
        <f t="shared" si="66"/>
        <v>38.54746112259393</v>
      </c>
      <c r="K262">
        <f t="shared" si="66"/>
        <v>-14.365193177791767</v>
      </c>
      <c r="L262">
        <f t="shared" si="67"/>
        <v>-6.2292811536256201</v>
      </c>
      <c r="M262">
        <f t="shared" si="68"/>
        <v>-29.852580520620602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55.093838577338673</v>
      </c>
      <c r="C263" s="9">
        <f t="shared" si="61"/>
        <v>1.4640000000000011</v>
      </c>
      <c r="D263" s="9">
        <f t="shared" si="74"/>
        <v>65.272940277649326</v>
      </c>
      <c r="E263" s="9">
        <f t="shared" si="74"/>
        <v>15.578005157693164</v>
      </c>
      <c r="F263" s="9">
        <f t="shared" si="63"/>
        <v>21.566604392025365</v>
      </c>
      <c r="G263" s="10">
        <f t="shared" si="75"/>
        <v>8.6666666666666607</v>
      </c>
      <c r="H263" s="5">
        <f t="shared" si="75"/>
        <v>7.5</v>
      </c>
      <c r="I263">
        <f t="shared" si="65"/>
        <v>41.165549467798364</v>
      </c>
      <c r="J263">
        <f t="shared" si="66"/>
        <v>38.509462507556812</v>
      </c>
      <c r="K263">
        <f t="shared" si="66"/>
        <v>-14.547293918967553</v>
      </c>
      <c r="L263">
        <f t="shared" si="67"/>
        <v>-6.2274359972708977</v>
      </c>
      <c r="M263">
        <f t="shared" si="68"/>
        <v>-29.821530349298399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55.328630437188039</v>
      </c>
      <c r="C264" s="9">
        <f t="shared" si="61"/>
        <v>1.4700000000000011</v>
      </c>
      <c r="D264" s="9">
        <f t="shared" si="74"/>
        <v>65.507732137498692</v>
      </c>
      <c r="E264" s="9">
        <f t="shared" si="74"/>
        <v>15.488711835215314</v>
      </c>
      <c r="F264" s="9">
        <f t="shared" si="63"/>
        <v>21.543718821223866</v>
      </c>
      <c r="G264" s="10">
        <f t="shared" si="75"/>
        <v>8.6666666666666607</v>
      </c>
      <c r="H264" s="5">
        <f t="shared" si="75"/>
        <v>7.5</v>
      </c>
      <c r="I264">
        <f t="shared" si="65"/>
        <v>41.194707032317822</v>
      </c>
      <c r="J264">
        <f t="shared" si="66"/>
        <v>38.471475147973457</v>
      </c>
      <c r="K264">
        <f t="shared" si="66"/>
        <v>-14.729205254098273</v>
      </c>
      <c r="L264">
        <f t="shared" si="67"/>
        <v>-6.225699534204769</v>
      </c>
      <c r="M264">
        <f t="shared" si="68"/>
        <v>-29.790426041971607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55.563190606450846</v>
      </c>
      <c r="C265" s="9">
        <f t="shared" si="61"/>
        <v>1.4760000000000011</v>
      </c>
      <c r="D265" s="9">
        <f t="shared" si="74"/>
        <v>65.742292306761499</v>
      </c>
      <c r="E265" s="9">
        <f t="shared" si="74"/>
        <v>15.398309432288803</v>
      </c>
      <c r="F265" s="9">
        <f t="shared" si="63"/>
        <v>21.520166466117299</v>
      </c>
      <c r="G265" s="10">
        <f t="shared" si="75"/>
        <v>8.6666666666666607</v>
      </c>
      <c r="H265" s="5">
        <f t="shared" si="75"/>
        <v>7.5</v>
      </c>
      <c r="I265">
        <f t="shared" si="65"/>
        <v>41.224622950395172</v>
      </c>
      <c r="J265">
        <f t="shared" si="66"/>
        <v>38.433498380814811</v>
      </c>
      <c r="K265">
        <f t="shared" si="66"/>
        <v>-14.910926852954301</v>
      </c>
      <c r="L265">
        <f t="shared" si="67"/>
        <v>-6.2240705800991227</v>
      </c>
      <c r="M265">
        <f t="shared" si="68"/>
        <v>-29.759266367690067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55.797519147740672</v>
      </c>
      <c r="C266" s="9">
        <f t="shared" si="61"/>
        <v>1.4820000000000011</v>
      </c>
      <c r="D266" s="9">
        <f t="shared" si="74"/>
        <v>65.976620848051326</v>
      </c>
      <c r="E266" s="9">
        <f t="shared" si="74"/>
        <v>15.306799107335012</v>
      </c>
      <c r="F266" s="9">
        <f t="shared" si="63"/>
        <v>21.495949361936304</v>
      </c>
      <c r="G266" s="10">
        <f t="shared" si="75"/>
        <v>8.6666666666666607</v>
      </c>
      <c r="H266" s="5">
        <f t="shared" si="75"/>
        <v>7.5</v>
      </c>
      <c r="I266">
        <f t="shared" si="65"/>
        <v>41.255292301882882</v>
      </c>
      <c r="J266">
        <f t="shared" si="66"/>
        <v>38.395531550276203</v>
      </c>
      <c r="K266">
        <f t="shared" si="66"/>
        <v>-15.092458377797211</v>
      </c>
      <c r="L266">
        <f t="shared" si="67"/>
        <v>-6.2225479508930137</v>
      </c>
      <c r="M266">
        <f t="shared" si="68"/>
        <v>-29.728050115708722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56.031616119692728</v>
      </c>
      <c r="C267" s="9">
        <f t="shared" si="61"/>
        <v>1.4880000000000011</v>
      </c>
      <c r="D267" s="9">
        <f t="shared" si="74"/>
        <v>66.210717820003381</v>
      </c>
      <c r="E267" s="9">
        <f t="shared" si="74"/>
        <v>15.214182020858047</v>
      </c>
      <c r="F267" s="9">
        <f t="shared" si="63"/>
        <v>21.471069541589081</v>
      </c>
      <c r="G267" s="10">
        <f t="shared" si="75"/>
        <v>8.6666666666666607</v>
      </c>
      <c r="H267" s="5">
        <f t="shared" si="75"/>
        <v>7.5</v>
      </c>
      <c r="I267">
        <f t="shared" si="65"/>
        <v>41.286710142904965</v>
      </c>
      <c r="J267">
        <f t="shared" si="66"/>
        <v>38.357574007775753</v>
      </c>
      <c r="K267">
        <f t="shared" si="66"/>
        <v>-15.273799483503034</v>
      </c>
      <c r="L267">
        <f t="shared" si="67"/>
        <v>-6.2211304629215087</v>
      </c>
      <c r="M267">
        <f t="shared" si="68"/>
        <v>-29.696776095482125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56.265481577007904</v>
      </c>
      <c r="C268" s="9">
        <f t="shared" si="61"/>
        <v>1.4940000000000011</v>
      </c>
      <c r="D268" s="9">
        <f t="shared" si="74"/>
        <v>66.444583277318557</v>
      </c>
      <c r="E268" s="9">
        <f t="shared" si="74"/>
        <v>15.120459335489421</v>
      </c>
      <c r="F268" s="9">
        <f t="shared" si="63"/>
        <v>21.445529035716643</v>
      </c>
      <c r="G268" s="10">
        <f t="shared" si="75"/>
        <v>8.6666666666666607</v>
      </c>
      <c r="H268" s="5">
        <f t="shared" si="75"/>
        <v>7.5</v>
      </c>
      <c r="I268">
        <f t="shared" si="65"/>
        <v>41.318871506706387</v>
      </c>
      <c r="J268">
        <f t="shared" si="66"/>
        <v>38.319625111951929</v>
      </c>
      <c r="K268">
        <f t="shared" si="66"/>
        <v>-15.454949817685474</v>
      </c>
      <c r="L268">
        <f t="shared" si="67"/>
        <v>-6.219816933044191</v>
      </c>
      <c r="M268">
        <f t="shared" si="68"/>
        <v>-29.665443136655156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56.49911557049677</v>
      </c>
      <c r="C269" s="9">
        <f t="shared" si="61"/>
        <v>1.5000000000000011</v>
      </c>
      <c r="D269" s="9">
        <f t="shared" si="74"/>
        <v>66.678217270807423</v>
      </c>
      <c r="E269" s="9">
        <f t="shared" si="74"/>
        <v>15.025632216031983</v>
      </c>
      <c r="F269" s="9">
        <f t="shared" si="63"/>
        <v>21.419329872746989</v>
      </c>
      <c r="G269" s="10">
        <f t="shared" si="75"/>
        <v>8.6666666666666607</v>
      </c>
      <c r="H269" s="5">
        <f t="shared" si="75"/>
        <v>7.5</v>
      </c>
      <c r="I269">
        <f t="shared" si="65"/>
        <v>41.351771404502067</v>
      </c>
      <c r="J269">
        <f t="shared" si="66"/>
        <v>38.28168422866036</v>
      </c>
      <c r="K269">
        <f t="shared" si="66"/>
        <v>-15.635909020819071</v>
      </c>
      <c r="L269">
        <f t="shared" si="67"/>
        <v>-6.2186061787732916</v>
      </c>
      <c r="M269">
        <f t="shared" si="68"/>
        <v>-29.634050089049982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56.732518147123642</v>
      </c>
      <c r="C270" s="9">
        <f t="shared" si="61"/>
        <v>1.5060000000000011</v>
      </c>
      <c r="D270" s="9">
        <f t="shared" si="74"/>
        <v>66.911619847434295</v>
      </c>
      <c r="E270" s="9">
        <f t="shared" si="74"/>
        <v>14.929701829503081</v>
      </c>
      <c r="F270" s="9">
        <f t="shared" si="63"/>
        <v>21.392474078948496</v>
      </c>
      <c r="G270" s="10">
        <f t="shared" si="75"/>
        <v>8.6666666666666607</v>
      </c>
      <c r="H270" s="5">
        <f t="shared" si="75"/>
        <v>7.5</v>
      </c>
      <c r="I270">
        <f t="shared" si="65"/>
        <v>41.385404826325022</v>
      </c>
      <c r="J270">
        <f t="shared" si="66"/>
        <v>38.243750730969843</v>
      </c>
      <c r="K270">
        <f t="shared" si="66"/>
        <v>-15.816676726362276</v>
      </c>
      <c r="L270">
        <f t="shared" si="67"/>
        <v>-6.2174970184013469</v>
      </c>
      <c r="M270">
        <f t="shared" si="68"/>
        <v>-29.602595822649281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56.965689350050525</v>
      </c>
      <c r="C271" s="9">
        <f t="shared" si="61"/>
        <v>1.5120000000000011</v>
      </c>
      <c r="D271" s="9">
        <f t="shared" si="74"/>
        <v>67.144791050361178</v>
      </c>
      <c r="E271" s="9">
        <f t="shared" si="74"/>
        <v>14.83266934517699</v>
      </c>
      <c r="F271" s="9">
        <f t="shared" si="63"/>
        <v>21.364963678482255</v>
      </c>
      <c r="G271" s="10">
        <f t="shared" si="75"/>
        <v>8.6666666666666607</v>
      </c>
      <c r="H271" s="5">
        <f t="shared" si="75"/>
        <v>7.5</v>
      </c>
      <c r="I271">
        <f t="shared" si="65"/>
        <v>41.419766741873403</v>
      </c>
      <c r="J271">
        <f t="shared" si="66"/>
        <v>38.205823999157595</v>
      </c>
      <c r="K271">
        <f t="shared" si="66"/>
        <v>-15.997252560880437</v>
      </c>
      <c r="L271">
        <f t="shared" si="67"/>
        <v>-6.2164882711283544</v>
      </c>
      <c r="M271">
        <f t="shared" si="68"/>
        <v>-29.571079227575776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57.198629218681106</v>
      </c>
      <c r="C272" s="9">
        <f t="shared" si="61"/>
        <v>1.5180000000000011</v>
      </c>
      <c r="D272" s="9">
        <f t="shared" si="74"/>
        <v>67.377730918991759</v>
      </c>
      <c r="E272" s="9">
        <f t="shared" si="74"/>
        <v>14.734535934626591</v>
      </c>
      <c r="F272" s="9">
        <f t="shared" si="63"/>
        <v>21.336800693453522</v>
      </c>
      <c r="G272" s="10">
        <f t="shared" si="75"/>
        <v>8.6666666666666607</v>
      </c>
      <c r="H272" s="5">
        <f t="shared" si="75"/>
        <v>7.5</v>
      </c>
      <c r="I272">
        <f t="shared" si="65"/>
        <v>41.454852101355733</v>
      </c>
      <c r="J272">
        <f t="shared" si="66"/>
        <v>38.167903420703709</v>
      </c>
      <c r="K272">
        <f t="shared" si="66"/>
        <v>-16.177636144168648</v>
      </c>
      <c r="L272">
        <f t="shared" si="67"/>
        <v>-6.2155787571883216</v>
      </c>
      <c r="M272">
        <f t="shared" si="68"/>
        <v>-29.539499214068101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57.431337788704624</v>
      </c>
      <c r="C273" s="9">
        <f t="shared" si="61"/>
        <v>1.5240000000000011</v>
      </c>
      <c r="D273" s="9">
        <f t="shared" si="74"/>
        <v>67.610439489015278</v>
      </c>
      <c r="E273" s="9">
        <f t="shared" si="74"/>
        <v>14.635302771764284</v>
      </c>
      <c r="F273" s="9">
        <f t="shared" si="63"/>
        <v>21.30798714396224</v>
      </c>
      <c r="G273" s="10">
        <f t="shared" si="75"/>
        <v>8.6666666666666607</v>
      </c>
      <c r="H273" s="5">
        <f t="shared" si="75"/>
        <v>7.5</v>
      </c>
      <c r="I273">
        <f t="shared" si="65"/>
        <v>41.490655836334177</v>
      </c>
      <c r="J273">
        <f t="shared" si="66"/>
        <v>38.129988390284858</v>
      </c>
      <c r="K273">
        <f t="shared" si="66"/>
        <v>-16.357827089374464</v>
      </c>
      <c r="L273">
        <f t="shared" si="67"/>
        <v>-6.2147672979751833</v>
      </c>
      <c r="M273">
        <f t="shared" si="68"/>
        <v>-29.507854712453074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57.663815092139785</v>
      </c>
      <c r="C274" s="9">
        <f t="shared" si="61"/>
        <v>1.5300000000000011</v>
      </c>
      <c r="D274" s="9">
        <f t="shared" si="74"/>
        <v>67.842916792450438</v>
      </c>
      <c r="E274" s="9">
        <f t="shared" si="74"/>
        <v>14.534971032882174</v>
      </c>
      <c r="F274" s="9">
        <f t="shared" si="63"/>
        <v>21.278525048152616</v>
      </c>
      <c r="G274" s="10">
        <f t="shared" si="75"/>
        <v>8.6666666666666607</v>
      </c>
      <c r="H274" s="5">
        <f t="shared" si="75"/>
        <v>7.5</v>
      </c>
      <c r="I274">
        <f t="shared" si="65"/>
        <v>41.527172860565315</v>
      </c>
      <c r="J274">
        <f t="shared" si="66"/>
        <v>38.09207830976721</v>
      </c>
      <c r="K274">
        <f t="shared" si="66"/>
        <v>-16.537825003120428</v>
      </c>
      <c r="L274">
        <f t="shared" si="67"/>
        <v>-6.2140527161679922</v>
      </c>
      <c r="M274">
        <f t="shared" si="68"/>
        <v>-29.476144673114334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57.896061157378583</v>
      </c>
      <c r="C275" s="9">
        <f t="shared" si="61"/>
        <v>1.5360000000000011</v>
      </c>
      <c r="D275" s="9">
        <f t="shared" si="74"/>
        <v>68.075162857689236</v>
      </c>
      <c r="E275" s="9">
        <f t="shared" si="74"/>
        <v>14.433541896691496</v>
      </c>
      <c r="F275" s="9">
        <f t="shared" si="63"/>
        <v>21.248416422261808</v>
      </c>
      <c r="G275" s="10">
        <f t="shared" si="75"/>
        <v>8.6666666666666607</v>
      </c>
      <c r="H275" s="5">
        <f t="shared" si="75"/>
        <v>7.5</v>
      </c>
      <c r="I275">
        <f t="shared" si="65"/>
        <v>41.564398070838102</v>
      </c>
      <c r="J275">
        <f t="shared" si="66"/>
        <v>38.054172588198583</v>
      </c>
      <c r="K275">
        <f t="shared" si="66"/>
        <v>-16.717629485626425</v>
      </c>
      <c r="L275">
        <f t="shared" si="67"/>
        <v>-6.2134338358553531</v>
      </c>
      <c r="M275">
        <f t="shared" si="68"/>
        <v>-29.444368066457503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58.128076009230071</v>
      </c>
      <c r="C276" s="9">
        <f t="shared" si="61"/>
        <v>1.5420000000000011</v>
      </c>
      <c r="D276" s="9">
        <f t="shared" si="74"/>
        <v>68.307177709540724</v>
      </c>
      <c r="E276" s="9">
        <f t="shared" si="74"/>
        <v>14.331016544361299</v>
      </c>
      <c r="F276" s="9">
        <f t="shared" si="63"/>
        <v>21.217663280667651</v>
      </c>
      <c r="G276" s="10">
        <f t="shared" si="75"/>
        <v>8.6666666666666607</v>
      </c>
      <c r="H276" s="5">
        <f t="shared" si="75"/>
        <v>7.5</v>
      </c>
      <c r="I276">
        <f t="shared" si="65"/>
        <v>41.602326347808571</v>
      </c>
      <c r="J276">
        <f t="shared" si="66"/>
        <v>38.016270641799863</v>
      </c>
      <c r="K276">
        <f t="shared" si="66"/>
        <v>-16.897240130831815</v>
      </c>
      <c r="L276">
        <f t="shared" si="67"/>
        <v>-6.2129094826590308</v>
      </c>
      <c r="M276">
        <f t="shared" si="68"/>
        <v>-29.412523882871813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58.35985966896412</v>
      </c>
      <c r="C277" s="9">
        <f t="shared" ref="C277:C289" si="80">C276+_dt</f>
        <v>1.5480000000000012</v>
      </c>
      <c r="D277" s="9">
        <f t="shared" ref="D277:E289" si="81">D276+$C$7*(J276+J277)/2</f>
        <v>68.538961369274773</v>
      </c>
      <c r="E277" s="9">
        <f t="shared" si="81"/>
        <v>14.227396159556385</v>
      </c>
      <c r="F277" s="9">
        <f t="shared" ref="F277:F289" si="82">$O$1*D277^2+$O$2*D277+$O$3</f>
        <v>21.186267635935483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41.640952556830968</v>
      </c>
      <c r="J277">
        <f t="shared" ref="J277:K289" si="85">J276+L276*$C$7</f>
        <v>37.978371893955646</v>
      </c>
      <c r="K277">
        <f t="shared" si="85"/>
        <v>-17.076656526517333</v>
      </c>
      <c r="L277">
        <f t="shared" ref="L277:L289" si="86">-$C$15*I277*J277</f>
        <v>-6.2124784838566693</v>
      </c>
      <c r="M277">
        <f t="shared" ref="M277:M289" si="87">-$C$6-$C$15*I277*K277</f>
        <v>-29.380611132688294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58.591412154355055</v>
      </c>
      <c r="C278" s="9">
        <f t="shared" si="80"/>
        <v>1.5540000000000012</v>
      </c>
      <c r="D278" s="9">
        <f t="shared" si="81"/>
        <v>68.770513854665708</v>
      </c>
      <c r="E278" s="9">
        <f t="shared" si="81"/>
        <v>14.122681928474504</v>
      </c>
      <c r="F278" s="9">
        <f t="shared" si="82"/>
        <v>21.154231498864146</v>
      </c>
      <c r="G278" s="10">
        <f t="shared" si="83"/>
        <v>8.6666666666666607</v>
      </c>
      <c r="H278" s="5">
        <f t="shared" si="83"/>
        <v>7.5</v>
      </c>
      <c r="I278">
        <f t="shared" si="84"/>
        <v>41.680271548784901</v>
      </c>
      <c r="J278">
        <f t="shared" si="85"/>
        <v>37.940475775204121</v>
      </c>
      <c r="K278">
        <f t="shared" si="85"/>
        <v>-17.255878254426733</v>
      </c>
      <c r="L278">
        <f t="shared" si="86"/>
        <v>-6.2121396685035748</v>
      </c>
      <c r="M278">
        <f t="shared" si="87"/>
        <v>-29.348628846134552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58.822733479725272</v>
      </c>
      <c r="C279" s="9">
        <f t="shared" si="80"/>
        <v>1.5600000000000012</v>
      </c>
      <c r="D279" s="9">
        <f t="shared" si="81"/>
        <v>69.001835180035926</v>
      </c>
      <c r="E279" s="9">
        <f t="shared" si="81"/>
        <v>14.016875039882819</v>
      </c>
      <c r="F279" s="9">
        <f t="shared" si="82"/>
        <v>21.121556878530921</v>
      </c>
      <c r="G279" s="10">
        <f t="shared" si="83"/>
        <v>8.6666666666666607</v>
      </c>
      <c r="H279" s="5">
        <f t="shared" si="83"/>
        <v>7.5</v>
      </c>
      <c r="I279">
        <f t="shared" si="84"/>
        <v>41.720278160898268</v>
      </c>
      <c r="J279">
        <f t="shared" si="85"/>
        <v>37.902581723226248</v>
      </c>
      <c r="K279">
        <f t="shared" si="85"/>
        <v>-17.434904890388154</v>
      </c>
      <c r="L279">
        <f t="shared" si="86"/>
        <v>-6.2118918675535291</v>
      </c>
      <c r="M279">
        <f t="shared" si="87"/>
        <v>-29.31657607328621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59.053823655988751</v>
      </c>
      <c r="C280" s="9">
        <f t="shared" si="80"/>
        <v>1.5660000000000012</v>
      </c>
      <c r="D280" s="9">
        <f t="shared" si="81"/>
        <v>69.232925356299404</v>
      </c>
      <c r="E280" s="9">
        <f t="shared" si="81"/>
        <v>13.909976685153609</v>
      </c>
      <c r="F280" s="9">
        <f t="shared" si="82"/>
        <v>21.088245782335715</v>
      </c>
      <c r="G280" s="10">
        <f t="shared" si="83"/>
        <v>8.6666666666666607</v>
      </c>
      <c r="H280" s="5">
        <f t="shared" si="83"/>
        <v>7.5</v>
      </c>
      <c r="I280">
        <f t="shared" si="84"/>
        <v>41.760967217565444</v>
      </c>
      <c r="J280">
        <f t="shared" si="85"/>
        <v>37.864689182834169</v>
      </c>
      <c r="K280">
        <f t="shared" si="85"/>
        <v>-17.6137360044352</v>
      </c>
      <c r="L280">
        <f t="shared" si="86"/>
        <v>-6.2117339139785406</v>
      </c>
      <c r="M280">
        <f t="shared" si="87"/>
        <v>-29.284451884015027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59.284682690694567</v>
      </c>
      <c r="C281" s="9">
        <f t="shared" si="80"/>
        <v>1.5720000000000012</v>
      </c>
      <c r="D281" s="9">
        <f t="shared" si="81"/>
        <v>69.46378439100522</v>
      </c>
      <c r="E281" s="9">
        <f t="shared" si="81"/>
        <v>13.801988058299251</v>
      </c>
      <c r="F281" s="9">
        <f t="shared" si="82"/>
        <v>21.054300216044272</v>
      </c>
      <c r="G281" s="10">
        <f t="shared" si="83"/>
        <v>8.6666666666666607</v>
      </c>
      <c r="H281" s="5">
        <f t="shared" si="83"/>
        <v>7.5</v>
      </c>
      <c r="I281">
        <f t="shared" si="84"/>
        <v>41.802333531160549</v>
      </c>
      <c r="J281">
        <f t="shared" si="85"/>
        <v>37.826797605958902</v>
      </c>
      <c r="K281">
        <f t="shared" si="85"/>
        <v>-17.79237116092769</v>
      </c>
      <c r="L281">
        <f t="shared" si="86"/>
        <v>-6.2116646428875244</v>
      </c>
      <c r="M281">
        <f t="shared" si="87"/>
        <v>-29.252255367933767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59.515310588070236</v>
      </c>
      <c r="C282" s="9">
        <f t="shared" si="80"/>
        <v>1.5780000000000012</v>
      </c>
      <c r="D282" s="9">
        <f t="shared" si="81"/>
        <v>69.694412288380889</v>
      </c>
      <c r="E282" s="9">
        <f t="shared" si="81"/>
        <v>13.692910356006472</v>
      </c>
      <c r="F282" s="9">
        <f t="shared" si="82"/>
        <v>21.019722183830527</v>
      </c>
      <c r="G282" s="10">
        <f t="shared" si="83"/>
        <v>8.6666666666666607</v>
      </c>
      <c r="H282" s="5">
        <f t="shared" si="83"/>
        <v>7.5</v>
      </c>
      <c r="I282">
        <f t="shared" si="84"/>
        <v>41.844371902845396</v>
      </c>
      <c r="J282">
        <f t="shared" si="85"/>
        <v>37.788906451637288</v>
      </c>
      <c r="K282">
        <f t="shared" si="85"/>
        <v>-17.970809918672085</v>
      </c>
      <c r="L282">
        <f t="shared" si="86"/>
        <v>-6.2116828916438429</v>
      </c>
      <c r="M282">
        <f t="shared" si="87"/>
        <v>-29.219985634337871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59.745707349065029</v>
      </c>
      <c r="C283" s="9">
        <f t="shared" si="80"/>
        <v>1.5840000000000012</v>
      </c>
      <c r="D283" s="9">
        <f t="shared" si="81"/>
        <v>69.924809049375682</v>
      </c>
      <c r="E283" s="9">
        <f t="shared" si="81"/>
        <v>13.582744777669845</v>
      </c>
      <c r="F283" s="9">
        <f t="shared" si="82"/>
        <v>20.984513688318035</v>
      </c>
      <c r="G283" s="10">
        <f t="shared" si="83"/>
        <v>8.6666666666666607</v>
      </c>
      <c r="H283" s="5">
        <f t="shared" si="83"/>
        <v>7.5</v>
      </c>
      <c r="I283">
        <f t="shared" si="84"/>
        <v>41.887077123371881</v>
      </c>
      <c r="J283">
        <f t="shared" si="85"/>
        <v>37.751015185998263</v>
      </c>
      <c r="K283">
        <f t="shared" si="85"/>
        <v>-18.149051831041547</v>
      </c>
      <c r="L283">
        <f t="shared" si="86"/>
        <v>-6.2117874999816785</v>
      </c>
      <c r="M283">
        <f t="shared" si="87"/>
        <v>-29.187641812143962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59.975872971393187</v>
      </c>
      <c r="C284" s="9">
        <f t="shared" si="80"/>
        <v>1.5900000000000012</v>
      </c>
      <c r="D284" s="9">
        <f t="shared" si="81"/>
        <v>70.15497467170384</v>
      </c>
      <c r="E284" s="9">
        <f t="shared" si="81"/>
        <v>13.471492525424576</v>
      </c>
      <c r="F284" s="9">
        <f t="shared" si="82"/>
        <v>20.94867673062058</v>
      </c>
      <c r="G284" s="10">
        <f t="shared" si="83"/>
        <v>8.6666666666666607</v>
      </c>
      <c r="H284" s="5">
        <f t="shared" si="83"/>
        <v>7.5</v>
      </c>
      <c r="I284">
        <f t="shared" si="84"/>
        <v>41.930443973878397</v>
      </c>
      <c r="J284">
        <f t="shared" si="85"/>
        <v>37.713123282248375</v>
      </c>
      <c r="K284">
        <f t="shared" si="85"/>
        <v>-18.327096446095624</v>
      </c>
      <c r="L284">
        <f t="shared" si="86"/>
        <v>-6.2119773101211608</v>
      </c>
      <c r="M284">
        <f t="shared" si="87"/>
        <v>-29.155223049825302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60.205807449577051</v>
      </c>
      <c r="C285" s="9">
        <f t="shared" si="80"/>
        <v>1.5960000000000012</v>
      </c>
      <c r="D285" s="9">
        <f t="shared" si="81"/>
        <v>70.384909149887704</v>
      </c>
      <c r="E285" s="9">
        <f t="shared" si="81"/>
        <v>13.359154804178552</v>
      </c>
      <c r="F285" s="9">
        <f t="shared" si="82"/>
        <v>20.912213310381883</v>
      </c>
      <c r="G285" s="10">
        <f t="shared" si="83"/>
        <v>8.6666666666666607</v>
      </c>
      <c r="H285" s="5">
        <f t="shared" si="83"/>
        <v>7.5</v>
      </c>
      <c r="I285">
        <f t="shared" si="84"/>
        <v>41.974467226680126</v>
      </c>
      <c r="J285">
        <f t="shared" si="85"/>
        <v>37.675230220656637</v>
      </c>
      <c r="K285">
        <f t="shared" si="85"/>
        <v>-18.504943306699559</v>
      </c>
      <c r="L285">
        <f t="shared" si="86"/>
        <v>-6.2122511668822655</v>
      </c>
      <c r="M285">
        <f t="shared" si="87"/>
        <v>-29.122728515344136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60.435510774990092</v>
      </c>
      <c r="C286" s="9">
        <f t="shared" si="80"/>
        <v>1.6020000000000012</v>
      </c>
      <c r="D286" s="9">
        <f t="shared" si="81"/>
        <v>70.614612475300746</v>
      </c>
      <c r="E286" s="9">
        <f t="shared" si="81"/>
        <v>13.245732821643657</v>
      </c>
      <c r="F286" s="9">
        <f t="shared" si="82"/>
        <v>20.875125425814396</v>
      </c>
      <c r="G286" s="10">
        <f t="shared" si="83"/>
        <v>8.6666666666666607</v>
      </c>
      <c r="H286" s="5">
        <f t="shared" si="83"/>
        <v>7.5</v>
      </c>
      <c r="I286">
        <f t="shared" si="84"/>
        <v>42.01914164605278</v>
      </c>
      <c r="J286">
        <f t="shared" si="85"/>
        <v>37.637335488538653</v>
      </c>
      <c r="K286">
        <f t="shared" si="85"/>
        <v>-18.682591950643157</v>
      </c>
      <c r="L286">
        <f t="shared" si="86"/>
        <v>-6.212607917797377</v>
      </c>
      <c r="M286">
        <f t="shared" si="87"/>
        <v>-29.090157396081128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60.664982935899872</v>
      </c>
      <c r="C287" s="9">
        <f t="shared" si="80"/>
        <v>1.6080000000000012</v>
      </c>
      <c r="D287" s="9">
        <f t="shared" si="81"/>
        <v>70.844084636210525</v>
      </c>
      <c r="E287" s="9">
        <f t="shared" si="81"/>
        <v>13.131227788366379</v>
      </c>
      <c r="F287" s="9">
        <f t="shared" si="82"/>
        <v>20.837415073737336</v>
      </c>
      <c r="G287" s="10">
        <f t="shared" si="83"/>
        <v>8.6666666666666607</v>
      </c>
      <c r="H287" s="5">
        <f t="shared" si="83"/>
        <v>7.5</v>
      </c>
      <c r="I287">
        <f t="shared" si="84"/>
        <v>42.064461989009708</v>
      </c>
      <c r="J287">
        <f t="shared" si="85"/>
        <v>37.59943858024009</v>
      </c>
      <c r="K287">
        <f t="shared" si="85"/>
        <v>-18.860041910759254</v>
      </c>
      <c r="L287">
        <f t="shared" si="86"/>
        <v>-6.2130464132225329</v>
      </c>
      <c r="M287">
        <f t="shared" si="87"/>
        <v>-29.057508898761828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60.894223917510814</v>
      </c>
      <c r="C288" s="9">
        <f t="shared" si="80"/>
        <v>1.6140000000000012</v>
      </c>
      <c r="D288" s="9">
        <f t="shared" si="81"/>
        <v>71.073325617821467</v>
      </c>
      <c r="E288" s="9">
        <f t="shared" si="81"/>
        <v>13.015640917757686</v>
      </c>
      <c r="F288" s="9">
        <f t="shared" si="82"/>
        <v>20.799084249613731</v>
      </c>
      <c r="G288" s="10">
        <f t="shared" si="83"/>
        <v>8.6666666666666607</v>
      </c>
      <c r="H288" s="5">
        <f t="shared" si="83"/>
        <v>7.5</v>
      </c>
      <c r="I288">
        <f t="shared" si="84"/>
        <v>42.110423006071834</v>
      </c>
      <c r="J288">
        <f t="shared" si="85"/>
        <v>37.561538997119435</v>
      </c>
      <c r="K288">
        <f t="shared" si="85"/>
        <v>-19.037292715041701</v>
      </c>
      <c r="L288">
        <f t="shared" si="86"/>
        <v>-6.2135655064472806</v>
      </c>
      <c r="M288">
        <f t="shared" si="87"/>
        <v>-29.024782249380284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61.123233702006999</v>
      </c>
      <c r="C289" s="9">
        <f t="shared" si="80"/>
        <v>1.6200000000000012</v>
      </c>
      <c r="D289" s="9">
        <f t="shared" si="81"/>
        <v>71.302335402317652</v>
      </c>
      <c r="E289" s="9">
        <f t="shared" si="81"/>
        <v>12.898973426122183</v>
      </c>
      <c r="F289" s="9">
        <f t="shared" si="82"/>
        <v>20.760134947586714</v>
      </c>
      <c r="G289" s="10">
        <f t="shared" si="83"/>
        <v>8.6666666666666607</v>
      </c>
      <c r="H289" s="5">
        <f t="shared" si="83"/>
        <v>7.5</v>
      </c>
      <c r="I289">
        <f t="shared" si="84"/>
        <v>42.157019442030517</v>
      </c>
      <c r="J289">
        <f t="shared" si="85"/>
        <v>37.523636247530106</v>
      </c>
      <c r="K289">
        <f t="shared" si="85"/>
        <v>-19.214343886762922</v>
      </c>
      <c r="L289">
        <f t="shared" si="86"/>
        <v>-6.2141640538031222</v>
      </c>
      <c r="M289">
        <f t="shared" si="87"/>
        <v>-28.991976693119842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39" priority="16" stopIfTrue="1" operator="greaterThan">
      <formula>$G$19</formula>
    </cfRule>
    <cfRule type="cellIs" dxfId="238" priority="17" stopIfTrue="1" operator="lessThan">
      <formula>$H$19</formula>
    </cfRule>
    <cfRule type="cellIs" dxfId="237" priority="18" stopIfTrue="1" operator="between">
      <formula>$H$19</formula>
      <formula>$G$19</formula>
    </cfRule>
  </conditionalFormatting>
  <conditionalFormatting sqref="E19:E20">
    <cfRule type="cellIs" dxfId="236" priority="13" stopIfTrue="1" operator="lessThan">
      <formula>$H$19</formula>
    </cfRule>
    <cfRule type="cellIs" dxfId="235" priority="14" stopIfTrue="1" operator="greaterThan">
      <formula>$G$19</formula>
    </cfRule>
    <cfRule type="cellIs" dxfId="234" priority="15" stopIfTrue="1" operator="between">
      <formula>$H$19</formula>
      <formula>$G$19</formula>
    </cfRule>
  </conditionalFormatting>
  <conditionalFormatting sqref="F19">
    <cfRule type="cellIs" dxfId="233" priority="10" stopIfTrue="1" operator="lessThan">
      <formula>$H$19</formula>
    </cfRule>
    <cfRule type="cellIs" dxfId="232" priority="11" stopIfTrue="1" operator="greaterThan">
      <formula>$G$19</formula>
    </cfRule>
    <cfRule type="cellIs" dxfId="231" priority="12" stopIfTrue="1" operator="between">
      <formula>$H$19</formula>
      <formula>$G$19</formula>
    </cfRule>
  </conditionalFormatting>
  <conditionalFormatting sqref="F20">
    <cfRule type="cellIs" dxfId="230" priority="7" stopIfTrue="1" operator="lessThan">
      <formula>$H$19</formula>
    </cfRule>
    <cfRule type="cellIs" dxfId="229" priority="8" stopIfTrue="1" operator="greaterThan">
      <formula>$G$19</formula>
    </cfRule>
    <cfRule type="cellIs" dxfId="228" priority="9" stopIfTrue="1" operator="between">
      <formula>$H$19</formula>
      <formula>$G$19</formula>
    </cfRule>
  </conditionalFormatting>
  <conditionalFormatting sqref="E21:E289">
    <cfRule type="cellIs" dxfId="227" priority="4" stopIfTrue="1" operator="lessThan">
      <formula>$H$19</formula>
    </cfRule>
    <cfRule type="cellIs" dxfId="226" priority="5" stopIfTrue="1" operator="greaterThan">
      <formula>$G$19</formula>
    </cfRule>
    <cfRule type="cellIs" dxfId="225" priority="6" stopIfTrue="1" operator="between">
      <formula>$H$19</formula>
      <formula>$G$19</formula>
    </cfRule>
  </conditionalFormatting>
  <conditionalFormatting sqref="F21:F289">
    <cfRule type="cellIs" dxfId="224" priority="1" stopIfTrue="1" operator="lessThan">
      <formula>$H$19</formula>
    </cfRule>
    <cfRule type="cellIs" dxfId="223" priority="2" stopIfTrue="1" operator="greaterThan">
      <formula>$G$19</formula>
    </cfRule>
    <cfRule type="cellIs" dxfId="22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SummaryChart!G19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-5.958370311396499E-3</v>
      </c>
      <c r="P1" s="5" t="s">
        <v>10</v>
      </c>
    </row>
    <row r="2" spans="2:22" ht="22.5" x14ac:dyDescent="0.3">
      <c r="C2" s="24">
        <f>SummaryChart!H19</f>
        <v>33.760386253272259</v>
      </c>
      <c r="D2" s="1" t="s">
        <v>18</v>
      </c>
      <c r="G2" s="9" t="s">
        <v>23</v>
      </c>
      <c r="O2" s="28">
        <f>TAN(C2/180*PI())</f>
        <v>0.66844087622135928</v>
      </c>
      <c r="P2" s="5" t="s">
        <v>12</v>
      </c>
    </row>
    <row r="3" spans="2:22" ht="22.5" x14ac:dyDescent="0.3">
      <c r="C3" s="24">
        <f>SummaryChart!J19/12</f>
        <v>1.1297674566469604</v>
      </c>
      <c r="D3" s="1" t="s">
        <v>19</v>
      </c>
      <c r="G3" s="9" t="s">
        <v>28</v>
      </c>
      <c r="O3" s="28">
        <f>C3</f>
        <v>1.1297674566469604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SummaryChart!I19</f>
        <v>11.203565876686374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3.3642477042990393E-2</v>
      </c>
      <c r="C12" s="14"/>
      <c r="D12" s="15">
        <f ca="1">CELL("contents",INDIRECT("D"&amp;C13-1))</f>
        <v>10.940927377781422</v>
      </c>
      <c r="E12" s="15">
        <f ca="1">CELL("contents",INDIRECT("E"&amp;C13-1))</f>
        <v>7.7044727387291738</v>
      </c>
      <c r="F12">
        <f ca="1">D13-D12</f>
        <v>0.29628097594794234</v>
      </c>
      <c r="G12">
        <f ca="1">D13-D11</f>
        <v>3.3642477042990393E-2</v>
      </c>
      <c r="H12" s="27">
        <f ca="1">G12/F12</f>
        <v>0.11354923121659186</v>
      </c>
      <c r="I12">
        <f ca="1">D13-D12</f>
        <v>0.29628097594794234</v>
      </c>
      <c r="J12">
        <f ca="1">E13-E12</f>
        <v>0.156780079026551</v>
      </c>
      <c r="K12">
        <f ca="1">ATAN(J12/I12)*180/PI()</f>
        <v>27.886008430242974</v>
      </c>
      <c r="N12" s="26">
        <f ca="1">E13-E12</f>
        <v>0.156780079026551</v>
      </c>
      <c r="O12" s="26">
        <f ca="1">N12+E13-H12*N12</f>
        <v>8.000230639338735</v>
      </c>
      <c r="P12">
        <f ca="1">IF(AND(G12&gt;0,G12&lt;F12),1,0)</f>
        <v>1</v>
      </c>
      <c r="Q12" s="26">
        <f ca="1">IF(P12=1,O12,O13)</f>
        <v>8.000230639338735</v>
      </c>
    </row>
    <row r="13" spans="2:22" x14ac:dyDescent="0.2">
      <c r="B13" t="str">
        <f ca="1">CELL("address",INDEX(B20:B290,MATCH(MIN(B20:B290),B20:B290,0)))</f>
        <v>$B$56</v>
      </c>
      <c r="C13">
        <f ca="1">CELL("row",INDEX(A20:A289,MATCH(MIN(A20:A289),A20:A289,0)))</f>
        <v>56</v>
      </c>
      <c r="D13" s="15">
        <f ca="1">CELL("contents",INDIRECT("D"&amp;C13))</f>
        <v>11.237208353729365</v>
      </c>
      <c r="E13" s="15">
        <f ca="1">CELL("contents",INDIRECT("E"&amp;C13))</f>
        <v>7.8612528177557248</v>
      </c>
      <c r="F13">
        <f ca="1">D14-D13</f>
        <v>0.2958908335796071</v>
      </c>
      <c r="G13">
        <f ca="1">D14-D11</f>
        <v>0.3295333106225975</v>
      </c>
      <c r="H13" s="27">
        <f ca="1">G13/F13</f>
        <v>1.11369894983225</v>
      </c>
      <c r="N13" s="26">
        <f ca="1">E14-E13</f>
        <v>0.1554153661206179</v>
      </c>
      <c r="O13" s="26">
        <f ca="1">E13+H13*N13</f>
        <v>8.0343387477920523</v>
      </c>
      <c r="P13">
        <f ca="1">IF(G13&lt;F13,1,0)</f>
        <v>0</v>
      </c>
    </row>
    <row r="14" spans="2:22" x14ac:dyDescent="0.2">
      <c r="D14" s="15">
        <f ca="1">CELL("contents",INDIRECT("D"&amp;C13+1))</f>
        <v>11.533099187308972</v>
      </c>
      <c r="E14" s="15">
        <f ca="1">CELL("contents",INDIRECT("E"&amp;C13+1))</f>
        <v>8.0166681838763427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71.944706171536197</v>
      </c>
      <c r="P15" s="10">
        <f>Q19</f>
        <v>10.644254592904721</v>
      </c>
      <c r="Q15" s="10">
        <f>Q19</f>
        <v>10.644254592904721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1.1297674566469604</v>
      </c>
      <c r="F19" s="9">
        <f>$O$1*D19^2+$O$2*D19+$O$3</f>
        <v>1.1297674566469604</v>
      </c>
      <c r="G19" s="18">
        <v>8.6666666666666607</v>
      </c>
      <c r="H19" s="17">
        <v>7.5</v>
      </c>
      <c r="I19">
        <f>C1</f>
        <v>62.5</v>
      </c>
      <c r="J19">
        <f>C1*COS(C2/180*PI())</f>
        <v>51.960555501725594</v>
      </c>
      <c r="K19">
        <f>C1*SIN(C2/180*PI())</f>
        <v>34.73255924852203</v>
      </c>
      <c r="L19">
        <f>-C15*I19*J19</f>
        <v>-12.757386165810868</v>
      </c>
      <c r="M19">
        <f>-C6-C15*I19*K19</f>
        <v>-40.701558386968863</v>
      </c>
      <c r="N19" s="16">
        <f>MAX(E19:E289)</f>
        <v>17.351657807117881</v>
      </c>
      <c r="O19" s="19">
        <f>INDEX(C19:C289,MATCH(N19,E19:E289,0),1)</f>
        <v>0.97200000000000075</v>
      </c>
      <c r="P19" s="19">
        <f>COUNTIF(E19:E289,"&gt;"&amp;H19)*_dt</f>
        <v>1.4159999999999999</v>
      </c>
      <c r="Q19" s="21">
        <f>INDEX(D19:D289,MATCH(T17,T19:T289,0),1)</f>
        <v>10.644254592904721</v>
      </c>
      <c r="R19" s="21">
        <f>INDEX(D19:D289,MATCH(T17,U19:U289,0),1)</f>
        <v>71.944706171536197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61.300451578631474</v>
      </c>
    </row>
    <row r="20" spans="1:22" x14ac:dyDescent="0.2">
      <c r="A20">
        <f>B20</f>
        <v>10.892032176627005</v>
      </c>
      <c r="B20">
        <f>ABS(D20-$D$11)</f>
        <v>10.892032176627005</v>
      </c>
      <c r="C20" s="9">
        <f>C19+_dt</f>
        <v>6.0000000000000001E-3</v>
      </c>
      <c r="D20" s="9">
        <f>D19+$C$7*(J19+J20)/2</f>
        <v>0.31153370005936898</v>
      </c>
      <c r="E20" s="9">
        <f>E19+$C$7*(K19+K20)/2</f>
        <v>1.3374301840871272</v>
      </c>
      <c r="F20" s="9">
        <f>$O$1*D20^2+$O$2*D20+$O$3</f>
        <v>1.3374310369059113</v>
      </c>
      <c r="G20" s="10">
        <f>G19</f>
        <v>8.6666666666666607</v>
      </c>
      <c r="H20" s="5">
        <f>H19</f>
        <v>7.5</v>
      </c>
      <c r="I20">
        <f>SQRT(J20^2+K20^2)</f>
        <v>62.300857901941853</v>
      </c>
      <c r="J20">
        <f>J19+L19*$C$7</f>
        <v>51.884011184730731</v>
      </c>
      <c r="K20">
        <f>K19+M19*$C$7</f>
        <v>34.488349898200219</v>
      </c>
      <c r="L20">
        <f>-$C$15*I20*J20</f>
        <v>-12.698004318001617</v>
      </c>
      <c r="M20">
        <f>-$C$6-$C$15*I20*K20</f>
        <v>-40.61461987360336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10.580956673596345</v>
      </c>
      <c r="B21">
        <f t="shared" ref="B21:B84" si="3">ABS(D21-$D$11)</f>
        <v>10.580956673596345</v>
      </c>
      <c r="C21" s="9">
        <f t="shared" ref="C21:C84" si="4">C20+_dt</f>
        <v>1.2E-2</v>
      </c>
      <c r="D21" s="9">
        <f t="shared" ref="D21:E36" si="5">D20+$C$7*(J20+J21)/2</f>
        <v>0.62260920309002932</v>
      </c>
      <c r="E21" s="9">
        <f t="shared" si="5"/>
        <v>1.5436292203186037</v>
      </c>
      <c r="F21" s="9">
        <f t="shared" ref="F21:F84" si="6">$O$1*D21^2+$O$2*D21+$O$3</f>
        <v>1.5436351820102061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62.102716753833285</v>
      </c>
      <c r="J21">
        <f t="shared" ref="J21:K84" si="9">J20+L20*$C$7</f>
        <v>51.807823158822721</v>
      </c>
      <c r="K21">
        <f t="shared" si="9"/>
        <v>34.244662178958599</v>
      </c>
      <c r="L21">
        <f t="shared" ref="L21:L84" si="10">-$C$15*I21*J21</f>
        <v>-12.639032861656943</v>
      </c>
      <c r="M21">
        <f t="shared" ref="M21:M84" si="11">-$C$6-$C$15*I21*K21</f>
        <v>-40.528325355252655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10.270337237234919</v>
      </c>
      <c r="B22">
        <f t="shared" si="3"/>
        <v>10.270337237234919</v>
      </c>
      <c r="C22" s="9">
        <f t="shared" si="4"/>
        <v>1.8000000000000002E-2</v>
      </c>
      <c r="D22" s="9">
        <f t="shared" si="5"/>
        <v>0.93322863945145584</v>
      </c>
      <c r="E22" s="9">
        <f t="shared" si="5"/>
        <v>1.7483676835359607</v>
      </c>
      <c r="F22" s="9">
        <f t="shared" si="6"/>
        <v>1.7483863879049242</v>
      </c>
      <c r="G22" s="10">
        <f t="shared" si="7"/>
        <v>8.6666666666666607</v>
      </c>
      <c r="H22" s="5">
        <f t="shared" si="7"/>
        <v>7.5</v>
      </c>
      <c r="I22">
        <f t="shared" si="8"/>
        <v>61.905574511343872</v>
      </c>
      <c r="J22">
        <f t="shared" si="9"/>
        <v>51.731988961652782</v>
      </c>
      <c r="K22">
        <f t="shared" si="9"/>
        <v>34.001492226827082</v>
      </c>
      <c r="L22">
        <f t="shared" si="10"/>
        <v>-12.580469051819833</v>
      </c>
      <c r="M22">
        <f t="shared" si="11"/>
        <v>-40.442669526554859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9.960171751907934</v>
      </c>
      <c r="B23">
        <f t="shared" si="3"/>
        <v>9.960171751907934</v>
      </c>
      <c r="C23" s="9">
        <f t="shared" si="4"/>
        <v>2.4E-2</v>
      </c>
      <c r="D23" s="9">
        <f t="shared" si="5"/>
        <v>1.2433941247784399</v>
      </c>
      <c r="E23" s="9">
        <f t="shared" si="5"/>
        <v>1.9516486688454453</v>
      </c>
      <c r="F23" s="9">
        <f t="shared" si="6"/>
        <v>1.9516911019088907</v>
      </c>
      <c r="G23" s="10">
        <f t="shared" si="7"/>
        <v>8.6666666666666607</v>
      </c>
      <c r="H23" s="5">
        <f t="shared" si="7"/>
        <v>7.5</v>
      </c>
      <c r="I23">
        <f t="shared" si="8"/>
        <v>61.709429178866522</v>
      </c>
      <c r="J23">
        <f t="shared" si="9"/>
        <v>51.656506147341865</v>
      </c>
      <c r="K23">
        <f t="shared" si="9"/>
        <v>33.758836209667756</v>
      </c>
      <c r="L23">
        <f t="shared" si="10"/>
        <v>-12.522310175832356</v>
      </c>
      <c r="M23">
        <f t="shared" si="11"/>
        <v>-40.357647128336296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9.650458116607048</v>
      </c>
      <c r="B24">
        <f t="shared" si="3"/>
        <v>9.650458116607048</v>
      </c>
      <c r="C24" s="9">
        <f t="shared" si="4"/>
        <v>0.03</v>
      </c>
      <c r="D24" s="9">
        <f t="shared" si="5"/>
        <v>1.5531077600793262</v>
      </c>
      <c r="E24" s="9">
        <f t="shared" si="5"/>
        <v>2.1534752484551416</v>
      </c>
      <c r="F24" s="9">
        <f t="shared" si="6"/>
        <v>2.1535557231657645</v>
      </c>
      <c r="G24" s="10">
        <f t="shared" si="7"/>
        <v>8.6666666666666607</v>
      </c>
      <c r="H24" s="5">
        <f t="shared" si="7"/>
        <v>7.5</v>
      </c>
      <c r="I24">
        <f t="shared" si="8"/>
        <v>61.514278809116213</v>
      </c>
      <c r="J24">
        <f t="shared" si="9"/>
        <v>51.581372286286872</v>
      </c>
      <c r="K24">
        <f t="shared" si="9"/>
        <v>33.516690326897738</v>
      </c>
      <c r="L24">
        <f t="shared" si="10"/>
        <v>-12.464553552947665</v>
      </c>
      <c r="M24">
        <f t="shared" si="11"/>
        <v>-40.273252946945071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9.3411942448532805</v>
      </c>
      <c r="B25">
        <f t="shared" si="3"/>
        <v>9.3411942448532805</v>
      </c>
      <c r="C25" s="9">
        <f t="shared" si="4"/>
        <v>3.5999999999999997E-2</v>
      </c>
      <c r="D25" s="9">
        <f t="shared" si="5"/>
        <v>1.8623716318330943</v>
      </c>
      <c r="E25" s="9">
        <f t="shared" si="5"/>
        <v>2.353850471863483</v>
      </c>
      <c r="F25" s="9">
        <f t="shared" si="6"/>
        <v>2.3539866030904775</v>
      </c>
      <c r="G25" s="10">
        <f t="shared" si="7"/>
        <v>8.6666666666666607</v>
      </c>
      <c r="H25" s="5">
        <f t="shared" si="7"/>
        <v>7.5</v>
      </c>
      <c r="I25">
        <f t="shared" si="8"/>
        <v>61.320121502729435</v>
      </c>
      <c r="J25">
        <f t="shared" si="9"/>
        <v>51.506584964969186</v>
      </c>
      <c r="K25">
        <f t="shared" si="9"/>
        <v>33.275050809216069</v>
      </c>
      <c r="L25">
        <f t="shared" si="10"/>
        <v>-12.40719653394663</v>
      </c>
      <c r="M25">
        <f t="shared" si="11"/>
        <v>-40.189481813593204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9.0323780646010761</v>
      </c>
      <c r="B26">
        <f t="shared" si="3"/>
        <v>9.0323780646010761</v>
      </c>
      <c r="C26" s="9">
        <f t="shared" si="4"/>
        <v>4.1999999999999996E-2</v>
      </c>
      <c r="D26" s="9">
        <f t="shared" si="5"/>
        <v>2.1711878120852983</v>
      </c>
      <c r="E26" s="9">
        <f t="shared" si="5"/>
        <v>2.5527773660461346</v>
      </c>
      <c r="F26" s="9">
        <f t="shared" si="6"/>
        <v>2.5529900458111001</v>
      </c>
      <c r="G26" s="10">
        <f t="shared" si="7"/>
        <v>8.6666666666666607</v>
      </c>
      <c r="H26" s="5">
        <f t="shared" si="7"/>
        <v>7.5</v>
      </c>
      <c r="I26">
        <f t="shared" si="8"/>
        <v>61.126955407864223</v>
      </c>
      <c r="J26">
        <f t="shared" si="9"/>
        <v>51.432141785765509</v>
      </c>
      <c r="K26">
        <f t="shared" si="9"/>
        <v>33.033913918334513</v>
      </c>
      <c r="L26">
        <f t="shared" si="10"/>
        <v>-12.350236500759038</v>
      </c>
      <c r="M26">
        <f t="shared" si="11"/>
        <v>-40.106328603707098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8.7240075181434964</v>
      </c>
      <c r="B27">
        <f t="shared" si="3"/>
        <v>8.7240075181434964</v>
      </c>
      <c r="C27" s="9">
        <f t="shared" si="4"/>
        <v>4.7999999999999994E-2</v>
      </c>
      <c r="D27" s="9">
        <f t="shared" si="5"/>
        <v>2.4795583585428775</v>
      </c>
      <c r="E27" s="9">
        <f t="shared" si="5"/>
        <v>2.7502589356412748</v>
      </c>
      <c r="F27" s="9">
        <f t="shared" si="6"/>
        <v>2.7505723086061789</v>
      </c>
      <c r="G27" s="10">
        <f t="shared" si="7"/>
        <v>8.6666666666666607</v>
      </c>
      <c r="H27" s="5">
        <f t="shared" si="7"/>
        <v>7.5</v>
      </c>
      <c r="I27">
        <f t="shared" si="8"/>
        <v>60.934778719800605</v>
      </c>
      <c r="J27">
        <f t="shared" si="9"/>
        <v>51.358040366760953</v>
      </c>
      <c r="K27">
        <f t="shared" si="9"/>
        <v>32.793275946712271</v>
      </c>
      <c r="L27">
        <f t="shared" si="10"/>
        <v>-12.293670866089256</v>
      </c>
      <c r="M27">
        <f t="shared" si="11"/>
        <v>-40.0237882362864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8.4160805620185215</v>
      </c>
      <c r="B28">
        <f t="shared" si="3"/>
        <v>8.4160805620185215</v>
      </c>
      <c r="C28" s="9">
        <f t="shared" si="4"/>
        <v>5.3999999999999992E-2</v>
      </c>
      <c r="D28" s="9">
        <f t="shared" si="5"/>
        <v>2.7874853146678538</v>
      </c>
      <c r="E28" s="9">
        <f t="shared" si="5"/>
        <v>2.9462981631332954</v>
      </c>
      <c r="F28" s="9">
        <f t="shared" si="6"/>
        <v>2.9467396023376224</v>
      </c>
      <c r="G28" s="10">
        <f t="shared" si="7"/>
        <v>8.6666666666666607</v>
      </c>
      <c r="H28" s="5">
        <f t="shared" si="7"/>
        <v>7.5</v>
      </c>
      <c r="I28">
        <f t="shared" si="8"/>
        <v>60.743589680541426</v>
      </c>
      <c r="J28">
        <f t="shared" si="9"/>
        <v>51.284278341564416</v>
      </c>
      <c r="K28">
        <f t="shared" si="9"/>
        <v>32.553133217294551</v>
      </c>
      <c r="L28">
        <f t="shared" si="10"/>
        <v>-12.237497073046264</v>
      </c>
      <c r="M28">
        <f t="shared" si="11"/>
        <v>-39.941855673270936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8.108595166916448</v>
      </c>
      <c r="B29">
        <f t="shared" si="3"/>
        <v>8.108595166916448</v>
      </c>
      <c r="C29" s="9">
        <f t="shared" si="4"/>
        <v>5.9999999999999991E-2</v>
      </c>
      <c r="D29" s="9">
        <f t="shared" si="5"/>
        <v>3.0949707097699255</v>
      </c>
      <c r="E29" s="9">
        <f t="shared" si="5"/>
        <v>3.1408980090349439</v>
      </c>
      <c r="F29" s="9">
        <f t="shared" si="6"/>
        <v>3.1414980918791859</v>
      </c>
      <c r="G29" s="10">
        <f t="shared" si="7"/>
        <v>8.6666666666666607</v>
      </c>
      <c r="H29" s="5">
        <f t="shared" si="7"/>
        <v>7.5</v>
      </c>
      <c r="I29">
        <f t="shared" si="8"/>
        <v>60.553386578413253</v>
      </c>
      <c r="J29">
        <f t="shared" si="9"/>
        <v>51.210853359126141</v>
      </c>
      <c r="K29">
        <f t="shared" si="9"/>
        <v>32.313482083254925</v>
      </c>
      <c r="L29">
        <f t="shared" si="10"/>
        <v>-12.181712594777956</v>
      </c>
      <c r="M29">
        <f t="shared" si="11"/>
        <v>-39.860525918915783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7.8015493175883979</v>
      </c>
      <c r="B30">
        <f t="shared" si="3"/>
        <v>7.8015493175883979</v>
      </c>
      <c r="C30" s="9">
        <f t="shared" si="4"/>
        <v>6.5999999999999989E-2</v>
      </c>
      <c r="D30" s="9">
        <f t="shared" si="5"/>
        <v>3.4020165590979765</v>
      </c>
      <c r="E30" s="9">
        <f t="shared" si="5"/>
        <v>3.3340614120679328</v>
      </c>
      <c r="F30" s="9">
        <f t="shared" si="6"/>
        <v>3.334853896540614</v>
      </c>
      <c r="G30" s="10">
        <f t="shared" si="7"/>
        <v>8.6666666666666607</v>
      </c>
      <c r="H30" s="5">
        <f t="shared" si="7"/>
        <v>7.5</v>
      </c>
      <c r="I30">
        <f t="shared" si="8"/>
        <v>60.364167747667373</v>
      </c>
      <c r="J30">
        <f t="shared" si="9"/>
        <v>51.137763083557473</v>
      </c>
      <c r="K30">
        <f t="shared" si="9"/>
        <v>32.07431892774143</v>
      </c>
      <c r="L30">
        <f t="shared" si="10"/>
        <v>-12.126314934109653</v>
      </c>
      <c r="M30">
        <f t="shared" si="11"/>
        <v>-39.779794019174162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7.4949410127558664</v>
      </c>
      <c r="B31">
        <f t="shared" si="3"/>
        <v>7.4949410127558664</v>
      </c>
      <c r="C31" s="9">
        <f t="shared" si="4"/>
        <v>7.1999999999999995E-2</v>
      </c>
      <c r="D31" s="9">
        <f t="shared" si="5"/>
        <v>3.7086248639305075</v>
      </c>
      <c r="E31" s="9">
        <f t="shared" si="5"/>
        <v>3.5257912893420364</v>
      </c>
      <c r="F31" s="9">
        <f t="shared" si="6"/>
        <v>3.5268130904875075</v>
      </c>
      <c r="G31" s="10">
        <f t="shared" si="7"/>
        <v>8.6666666666666607</v>
      </c>
      <c r="H31" s="5">
        <f t="shared" si="7"/>
        <v>7.5</v>
      </c>
      <c r="I31">
        <f t="shared" si="8"/>
        <v>60.175931568080678</v>
      </c>
      <c r="J31">
        <f t="shared" si="9"/>
        <v>51.065005193952814</v>
      </c>
      <c r="K31">
        <f t="shared" si="9"/>
        <v>31.835640163626387</v>
      </c>
      <c r="L31">
        <f t="shared" si="10"/>
        <v>-12.071301623186681</v>
      </c>
      <c r="M31">
        <f t="shared" si="11"/>
        <v>-39.699655061088279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7.1887682650213671</v>
      </c>
      <c r="B32">
        <f t="shared" si="3"/>
        <v>7.1887682650213671</v>
      </c>
      <c r="C32" s="9">
        <f t="shared" si="4"/>
        <v>7.8E-2</v>
      </c>
      <c r="D32" s="9">
        <f t="shared" si="5"/>
        <v>4.0147976116650073</v>
      </c>
      <c r="E32" s="9">
        <f t="shared" si="5"/>
        <v>3.7160905365326951</v>
      </c>
      <c r="F32" s="9">
        <f t="shared" si="6"/>
        <v>3.717381703156958</v>
      </c>
      <c r="G32" s="10">
        <f t="shared" si="7"/>
        <v>8.6666666666666607</v>
      </c>
      <c r="H32" s="5">
        <f t="shared" si="7"/>
        <v>7.5</v>
      </c>
      <c r="I32">
        <f t="shared" si="8"/>
        <v>59.988676464556342</v>
      </c>
      <c r="J32">
        <f t="shared" si="9"/>
        <v>50.992577384213696</v>
      </c>
      <c r="K32">
        <f t="shared" si="9"/>
        <v>31.597442233259859</v>
      </c>
      <c r="L32">
        <f t="shared" si="10"/>
        <v>-12.016670223120999</v>
      </c>
      <c r="M32">
        <f t="shared" si="11"/>
        <v>-39.620104172187737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6.8830291007801012</v>
      </c>
      <c r="B33">
        <f t="shared" si="3"/>
        <v>6.8830291007801012</v>
      </c>
      <c r="C33" s="9">
        <f t="shared" si="4"/>
        <v>8.4000000000000005E-2</v>
      </c>
      <c r="D33" s="9">
        <f t="shared" si="5"/>
        <v>4.3205367759062732</v>
      </c>
      <c r="E33" s="9">
        <f t="shared" si="5"/>
        <v>3.9049620280571546</v>
      </c>
      <c r="F33" s="9">
        <f t="shared" si="6"/>
        <v>3.9065657196690249</v>
      </c>
      <c r="G33" s="10">
        <f t="shared" si="7"/>
        <v>8.6666666666666607</v>
      </c>
      <c r="H33" s="5">
        <f t="shared" si="7"/>
        <v>7.5</v>
      </c>
      <c r="I33">
        <f t="shared" si="8"/>
        <v>59.80240090672401</v>
      </c>
      <c r="J33">
        <f t="shared" si="9"/>
        <v>50.920477362874969</v>
      </c>
      <c r="K33">
        <f t="shared" si="9"/>
        <v>31.359721608226732</v>
      </c>
      <c r="L33">
        <f t="shared" si="10"/>
        <v>-11.962418323641709</v>
      </c>
      <c r="M33">
        <f t="shared" si="11"/>
        <v>-39.541136519895616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6.5777215601326766</v>
      </c>
      <c r="B34">
        <f t="shared" si="3"/>
        <v>6.5777215601326766</v>
      </c>
      <c r="C34" s="9">
        <f t="shared" si="4"/>
        <v>9.0000000000000011E-2</v>
      </c>
      <c r="D34" s="9">
        <f t="shared" si="5"/>
        <v>4.6258443165536978</v>
      </c>
      <c r="E34" s="9">
        <f t="shared" si="5"/>
        <v>4.0924086172491565</v>
      </c>
      <c r="F34" s="9">
        <f t="shared" si="6"/>
        <v>4.0943710812340921</v>
      </c>
      <c r="G34" s="10">
        <f t="shared" si="7"/>
        <v>8.6666666666666607</v>
      </c>
      <c r="H34" s="5">
        <f t="shared" si="7"/>
        <v>7.5</v>
      </c>
      <c r="I34">
        <f t="shared" si="8"/>
        <v>59.617103408539663</v>
      </c>
      <c r="J34">
        <f t="shared" si="9"/>
        <v>50.848702852933116</v>
      </c>
      <c r="K34">
        <f t="shared" si="9"/>
        <v>31.122474789107358</v>
      </c>
      <c r="L34">
        <f t="shared" si="10"/>
        <v>-11.90854354274944</v>
      </c>
      <c r="M34">
        <f t="shared" si="11"/>
        <v>-39.462747310942035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6.272843696798847</v>
      </c>
      <c r="B35">
        <f t="shared" si="3"/>
        <v>6.272843696798847</v>
      </c>
      <c r="C35" s="9">
        <f t="shared" si="4"/>
        <v>9.6000000000000016E-2</v>
      </c>
      <c r="D35" s="9">
        <f t="shared" si="5"/>
        <v>4.9307221798875274</v>
      </c>
      <c r="E35" s="9">
        <f t="shared" si="5"/>
        <v>4.2784331365322039</v>
      </c>
      <c r="F35" s="9">
        <f t="shared" si="6"/>
        <v>4.2808036855561733</v>
      </c>
      <c r="G35" s="10">
        <f t="shared" si="7"/>
        <v>8.6666666666666607</v>
      </c>
      <c r="H35" s="5">
        <f t="shared" si="7"/>
        <v>7.5</v>
      </c>
      <c r="I35">
        <f t="shared" si="8"/>
        <v>59.43278252788469</v>
      </c>
      <c r="J35">
        <f t="shared" si="9"/>
        <v>50.777251591676617</v>
      </c>
      <c r="K35">
        <f t="shared" si="9"/>
        <v>30.885698305241707</v>
      </c>
      <c r="L35">
        <f t="shared" si="10"/>
        <v>-11.855043526374478</v>
      </c>
      <c r="M35">
        <f t="shared" si="11"/>
        <v>-39.384931790785032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5.9683935780322619</v>
      </c>
      <c r="B36">
        <f t="shared" si="3"/>
        <v>5.9683935780322619</v>
      </c>
      <c r="C36" s="9">
        <f t="shared" si="4"/>
        <v>0.10200000000000002</v>
      </c>
      <c r="D36" s="9">
        <f t="shared" si="5"/>
        <v>5.2351722986541125</v>
      </c>
      <c r="E36" s="9">
        <f t="shared" si="5"/>
        <v>4.4630383975914203</v>
      </c>
      <c r="F36" s="9">
        <f t="shared" si="6"/>
        <v>4.4658693872322059</v>
      </c>
      <c r="G36" s="10">
        <f t="shared" si="7"/>
        <v>8.6666666666666607</v>
      </c>
      <c r="H36" s="5">
        <f t="shared" si="7"/>
        <v>7.5</v>
      </c>
      <c r="I36">
        <f t="shared" si="8"/>
        <v>59.249436866164274</v>
      </c>
      <c r="J36">
        <f t="shared" si="9"/>
        <v>50.706121330518371</v>
      </c>
      <c r="K36">
        <f t="shared" si="9"/>
        <v>30.649388714496997</v>
      </c>
      <c r="L36">
        <f t="shared" si="10"/>
        <v>-11.801915948038552</v>
      </c>
      <c r="M36">
        <f t="shared" si="11"/>
        <v>-39.307685243038819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5.6643692845362166</v>
      </c>
      <c r="B37">
        <f t="shared" si="3"/>
        <v>5.6643692845362166</v>
      </c>
      <c r="C37" s="9">
        <f t="shared" si="4"/>
        <v>0.10800000000000003</v>
      </c>
      <c r="D37" s="9">
        <f t="shared" ref="D37:E52" si="13">D36+$C$7*(J36+J37)/2</f>
        <v>5.5391965921501578</v>
      </c>
      <c r="E37" s="9">
        <f t="shared" si="13"/>
        <v>4.6462271915440274</v>
      </c>
      <c r="F37" s="9">
        <f t="shared" si="6"/>
        <v>4.6495739981474111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59.067065067904799</v>
      </c>
      <c r="J37">
        <f t="shared" si="9"/>
        <v>50.635309834830139</v>
      </c>
      <c r="K37">
        <f t="shared" si="9"/>
        <v>30.413542603038763</v>
      </c>
      <c r="L37">
        <f t="shared" si="10"/>
        <v>-11.749158508520237</v>
      </c>
      <c r="M37">
        <f t="shared" si="11"/>
        <v>-39.231002988909118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5.3607689103803891</v>
      </c>
      <c r="B38">
        <f t="shared" si="3"/>
        <v>5.3607689103803891</v>
      </c>
      <c r="C38" s="9">
        <f t="shared" si="4"/>
        <v>0.11400000000000003</v>
      </c>
      <c r="D38" s="9">
        <f t="shared" si="13"/>
        <v>5.8427969663059853</v>
      </c>
      <c r="E38" s="9">
        <f t="shared" si="13"/>
        <v>4.8280022891084595</v>
      </c>
      <c r="F38" s="9">
        <f t="shared" si="6"/>
        <v>4.83192328786674</v>
      </c>
      <c r="G38" s="10">
        <f t="shared" si="14"/>
        <v>8.6666666666666607</v>
      </c>
      <c r="H38" s="5">
        <f t="shared" si="14"/>
        <v>7.5</v>
      </c>
      <c r="I38">
        <f t="shared" si="8"/>
        <v>58.885665820350326</v>
      </c>
      <c r="J38">
        <f t="shared" si="9"/>
        <v>50.564814883779015</v>
      </c>
      <c r="K38">
        <f t="shared" si="9"/>
        <v>30.17815658510531</v>
      </c>
      <c r="L38">
        <f t="shared" si="10"/>
        <v>-11.696768935523854</v>
      </c>
      <c r="M38">
        <f t="shared" si="11"/>
        <v>-39.154880386635632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5.0575905629185547</v>
      </c>
      <c r="B39">
        <f t="shared" si="3"/>
        <v>5.0575905629185547</v>
      </c>
      <c r="C39" s="9">
        <f t="shared" si="4"/>
        <v>0.12000000000000004</v>
      </c>
      <c r="D39" s="9">
        <f t="shared" si="13"/>
        <v>6.1459753137678197</v>
      </c>
      <c r="E39" s="9">
        <f t="shared" si="13"/>
        <v>5.0083664407721322</v>
      </c>
      <c r="F39" s="9">
        <f t="shared" si="6"/>
        <v>5.0129229840224863</v>
      </c>
      <c r="G39" s="10">
        <f t="shared" si="14"/>
        <v>8.6666666666666607</v>
      </c>
      <c r="H39" s="5">
        <f t="shared" si="14"/>
        <v>7.5</v>
      </c>
      <c r="I39">
        <f t="shared" si="8"/>
        <v>58.705237853057781</v>
      </c>
      <c r="J39">
        <f t="shared" si="9"/>
        <v>50.494634270165868</v>
      </c>
      <c r="K39">
        <f t="shared" si="9"/>
        <v>29.943227302785495</v>
      </c>
      <c r="L39">
        <f t="shared" si="10"/>
        <v>-11.644744983351814</v>
      </c>
      <c r="M39">
        <f t="shared" si="11"/>
        <v>-39.07931283094149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4.7548323627072602</v>
      </c>
      <c r="B40">
        <f t="shared" si="3"/>
        <v>4.7548323627072602</v>
      </c>
      <c r="C40" s="9">
        <f t="shared" si="4"/>
        <v>0.12600000000000003</v>
      </c>
      <c r="D40" s="9">
        <f t="shared" si="13"/>
        <v>6.4487335139791142</v>
      </c>
      <c r="E40" s="9">
        <f t="shared" si="13"/>
        <v>5.187322376957888</v>
      </c>
      <c r="F40" s="9">
        <f t="shared" si="6"/>
        <v>5.1925787726981003</v>
      </c>
      <c r="G40" s="10">
        <f t="shared" si="14"/>
        <v>8.6666666666666607</v>
      </c>
      <c r="H40" s="5">
        <f t="shared" si="14"/>
        <v>7.5</v>
      </c>
      <c r="I40">
        <f t="shared" si="8"/>
        <v>58.525779937490931</v>
      </c>
      <c r="J40">
        <f t="shared" si="9"/>
        <v>50.42476580026576</v>
      </c>
      <c r="K40">
        <f t="shared" si="9"/>
        <v>29.708751425799846</v>
      </c>
      <c r="L40">
        <f t="shared" si="10"/>
        <v>-11.593084432580303</v>
      </c>
      <c r="M40">
        <f t="shared" si="11"/>
        <v>-39.004295752489597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4.4524924434254523</v>
      </c>
      <c r="B41">
        <f t="shared" si="3"/>
        <v>4.4524924434254523</v>
      </c>
      <c r="C41" s="9">
        <f t="shared" si="4"/>
        <v>0.13200000000000003</v>
      </c>
      <c r="D41" s="9">
        <f t="shared" si="13"/>
        <v>6.7510734332609221</v>
      </c>
      <c r="E41" s="9">
        <f t="shared" si="13"/>
        <v>5.3648728081891424</v>
      </c>
      <c r="F41" s="9">
        <f t="shared" si="6"/>
        <v>5.3708962988082556</v>
      </c>
      <c r="G41" s="10">
        <f t="shared" si="14"/>
        <v>8.6666666666666607</v>
      </c>
      <c r="H41" s="5">
        <f t="shared" si="14"/>
        <v>7.5</v>
      </c>
      <c r="I41">
        <f t="shared" si="8"/>
        <v>58.347290886612868</v>
      </c>
      <c r="J41">
        <f t="shared" si="9"/>
        <v>50.355207293670276</v>
      </c>
      <c r="K41">
        <f t="shared" si="9"/>
        <v>29.47472565128491</v>
      </c>
      <c r="L41">
        <f t="shared" si="10"/>
        <v>-11.541785089738264</v>
      </c>
      <c r="M41">
        <f t="shared" si="11"/>
        <v>-38.929824617345751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4.1505689517950461</v>
      </c>
      <c r="B42">
        <f t="shared" si="3"/>
        <v>4.1505689517950461</v>
      </c>
      <c r="C42" s="9">
        <f t="shared" si="4"/>
        <v>0.13800000000000004</v>
      </c>
      <c r="D42" s="9">
        <f t="shared" si="13"/>
        <v>7.0529969248913282</v>
      </c>
      <c r="E42" s="9">
        <f t="shared" si="13"/>
        <v>5.5410204252537394</v>
      </c>
      <c r="F42" s="9">
        <f t="shared" si="6"/>
        <v>5.5478811664752339</v>
      </c>
      <c r="G42" s="10">
        <f t="shared" si="14"/>
        <v>8.6666666666666607</v>
      </c>
      <c r="H42" s="5">
        <f t="shared" si="14"/>
        <v>7.5</v>
      </c>
      <c r="I42">
        <f t="shared" si="8"/>
        <v>58.169769554476986</v>
      </c>
      <c r="J42">
        <f t="shared" si="9"/>
        <v>50.285956583131849</v>
      </c>
      <c r="K42">
        <f t="shared" si="9"/>
        <v>29.241146703580835</v>
      </c>
      <c r="L42">
        <f t="shared" si="10"/>
        <v>-11.490844786989575</v>
      </c>
      <c r="M42">
        <f t="shared" si="11"/>
        <v>-38.855894926448521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3.8490600475024213</v>
      </c>
      <c r="B43">
        <f t="shared" si="3"/>
        <v>3.8490600475024213</v>
      </c>
      <c r="C43" s="9">
        <f t="shared" si="4"/>
        <v>0.14400000000000004</v>
      </c>
      <c r="D43" s="9">
        <f t="shared" si="13"/>
        <v>7.3545058291839531</v>
      </c>
      <c r="E43" s="9">
        <f t="shared" si="13"/>
        <v>5.7157678993665479</v>
      </c>
      <c r="F43" s="9">
        <f t="shared" si="6"/>
        <v>5.7235389394016494</v>
      </c>
      <c r="G43" s="10">
        <f t="shared" si="14"/>
        <v>8.6666666666666607</v>
      </c>
      <c r="H43" s="5">
        <f t="shared" si="14"/>
        <v>7.5</v>
      </c>
      <c r="I43">
        <f t="shared" si="8"/>
        <v>57.993214835816218</v>
      </c>
      <c r="J43">
        <f t="shared" si="9"/>
        <v>50.217011514409911</v>
      </c>
      <c r="K43">
        <f t="shared" si="9"/>
        <v>29.008011334022143</v>
      </c>
      <c r="L43">
        <f t="shared" si="10"/>
        <v>-11.440261381818356</v>
      </c>
      <c r="M43">
        <f t="shared" si="11"/>
        <v>-38.782502215085714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3.5479639031208343</v>
      </c>
      <c r="B44">
        <f t="shared" si="3"/>
        <v>3.5479639031208343</v>
      </c>
      <c r="C44" s="9">
        <f t="shared" si="4"/>
        <v>0.15000000000000005</v>
      </c>
      <c r="D44" s="9">
        <f t="shared" si="13"/>
        <v>7.6556019735655401</v>
      </c>
      <c r="E44" s="9">
        <f t="shared" si="13"/>
        <v>5.889117882330809</v>
      </c>
      <c r="F44" s="9">
        <f t="shared" si="6"/>
        <v>5.8978751412395907</v>
      </c>
      <c r="G44" s="10">
        <f t="shared" si="14"/>
        <v>8.6666666666666607</v>
      </c>
      <c r="H44" s="5">
        <f t="shared" si="14"/>
        <v>7.5</v>
      </c>
      <c r="I44">
        <f t="shared" si="8"/>
        <v>57.817625665630509</v>
      </c>
      <c r="J44">
        <f t="shared" si="9"/>
        <v>50.148369946119004</v>
      </c>
      <c r="K44">
        <f t="shared" si="9"/>
        <v>28.77531632073163</v>
      </c>
      <c r="L44">
        <f t="shared" si="10"/>
        <v>-11.390032756717348</v>
      </c>
      <c r="M44">
        <f t="shared" si="11"/>
        <v>-38.709642052377447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3.2472787040337412</v>
      </c>
      <c r="B45">
        <f t="shared" si="3"/>
        <v>3.2472787040337412</v>
      </c>
      <c r="C45" s="9">
        <f t="shared" si="4"/>
        <v>0.15600000000000006</v>
      </c>
      <c r="D45" s="9">
        <f t="shared" si="13"/>
        <v>7.9562871726526332</v>
      </c>
      <c r="E45" s="9">
        <f t="shared" si="13"/>
        <v>6.0610730066982557</v>
      </c>
      <c r="F45" s="9">
        <f t="shared" si="6"/>
        <v>6.0708952559562013</v>
      </c>
      <c r="G45" s="10">
        <f t="shared" si="14"/>
        <v>8.6666666666666607</v>
      </c>
      <c r="H45" s="5">
        <f t="shared" si="14"/>
        <v>7.5</v>
      </c>
      <c r="I45">
        <f t="shared" si="8"/>
        <v>57.64300101877226</v>
      </c>
      <c r="J45">
        <f t="shared" si="9"/>
        <v>50.080029749578699</v>
      </c>
      <c r="K45">
        <f t="shared" si="9"/>
        <v>28.543058468417364</v>
      </c>
      <c r="L45">
        <f t="shared" si="10"/>
        <v>-11.340156818879253</v>
      </c>
      <c r="M45">
        <f t="shared" si="11"/>
        <v>-38.637310040765605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2.9470026483590086</v>
      </c>
      <c r="B46">
        <f t="shared" si="3"/>
        <v>2.9470026483590086</v>
      </c>
      <c r="C46" s="9">
        <f t="shared" si="4"/>
        <v>0.16200000000000006</v>
      </c>
      <c r="D46" s="9">
        <f t="shared" si="13"/>
        <v>8.2565632283273658</v>
      </c>
      <c r="E46" s="9">
        <f t="shared" si="13"/>
        <v>6.2316358859280259</v>
      </c>
      <c r="F46" s="9">
        <f t="shared" si="6"/>
        <v>6.2426047281957686</v>
      </c>
      <c r="G46" s="10">
        <f t="shared" si="14"/>
        <v>8.6666666666666607</v>
      </c>
      <c r="H46" s="5">
        <f t="shared" si="14"/>
        <v>7.5</v>
      </c>
      <c r="I46">
        <f t="shared" si="8"/>
        <v>57.469339909529808</v>
      </c>
      <c r="J46">
        <f t="shared" si="9"/>
        <v>50.011988808665421</v>
      </c>
      <c r="K46">
        <f t="shared" si="9"/>
        <v>28.311234608172771</v>
      </c>
      <c r="L46">
        <f t="shared" si="10"/>
        <v>-11.290631499891024</v>
      </c>
      <c r="M46">
        <f t="shared" si="11"/>
        <v>-38.565501815509791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2.647133946874014</v>
      </c>
      <c r="B47">
        <f t="shared" si="3"/>
        <v>2.647133946874014</v>
      </c>
      <c r="C47" s="9">
        <f t="shared" si="4"/>
        <v>0.16800000000000007</v>
      </c>
      <c r="D47" s="9">
        <f t="shared" si="13"/>
        <v>8.5564319298123603</v>
      </c>
      <c r="E47" s="9">
        <f t="shared" si="13"/>
        <v>6.4008091145443835</v>
      </c>
      <c r="F47" s="9">
        <f t="shared" si="6"/>
        <v>6.4130089636383438</v>
      </c>
      <c r="G47" s="10">
        <f t="shared" si="14"/>
        <v>8.6666666666666607</v>
      </c>
      <c r="H47" s="5">
        <f t="shared" si="14"/>
        <v>7.5</v>
      </c>
      <c r="I47">
        <f t="shared" si="8"/>
        <v>57.29664139120861</v>
      </c>
      <c r="J47">
        <f t="shared" si="9"/>
        <v>49.944245019666077</v>
      </c>
      <c r="K47">
        <f t="shared" si="9"/>
        <v>28.079841597279714</v>
      </c>
      <c r="L47">
        <f t="shared" si="10"/>
        <v>-11.241454755430974</v>
      </c>
      <c r="M47">
        <f t="shared" si="11"/>
        <v>-38.494213044189472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2.3476708229416161</v>
      </c>
      <c r="B48">
        <f t="shared" si="3"/>
        <v>2.3476708229416161</v>
      </c>
      <c r="C48" s="9">
        <f t="shared" si="4"/>
        <v>0.17400000000000007</v>
      </c>
      <c r="D48" s="9">
        <f t="shared" si="13"/>
        <v>8.8558950537447583</v>
      </c>
      <c r="E48" s="9">
        <f t="shared" si="13"/>
        <v>6.568595268293266</v>
      </c>
      <c r="F48" s="9">
        <f t="shared" si="6"/>
        <v>6.5821133293549661</v>
      </c>
      <c r="G48" s="10">
        <f t="shared" si="14"/>
        <v>8.6666666666666607</v>
      </c>
      <c r="H48" s="5">
        <f t="shared" si="14"/>
        <v>7.5</v>
      </c>
      <c r="I48">
        <f t="shared" si="8"/>
        <v>57.124904555710188</v>
      </c>
      <c r="J48">
        <f t="shared" si="9"/>
        <v>49.876796291133495</v>
      </c>
      <c r="K48">
        <f t="shared" si="9"/>
        <v>27.848876319014575</v>
      </c>
      <c r="L48">
        <f t="shared" si="10"/>
        <v>-11.192624564968687</v>
      </c>
      <c r="M48">
        <f t="shared" si="11"/>
        <v>-38.423439426212461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2.0486115124369846</v>
      </c>
      <c r="B49">
        <f t="shared" si="3"/>
        <v>2.0486115124369846</v>
      </c>
      <c r="C49" s="9">
        <f t="shared" si="4"/>
        <v>0.18000000000000008</v>
      </c>
      <c r="D49" s="9">
        <f t="shared" si="13"/>
        <v>9.1549543642493898</v>
      </c>
      <c r="E49" s="9">
        <f t="shared" si="13"/>
        <v>6.7349969042976818</v>
      </c>
      <c r="F49" s="9">
        <f t="shared" si="6"/>
        <v>6.7499231541595126</v>
      </c>
      <c r="G49" s="10">
        <f t="shared" si="14"/>
        <v>8.6666666666666607</v>
      </c>
      <c r="H49" s="5">
        <f t="shared" si="14"/>
        <v>7.5</v>
      </c>
      <c r="I49">
        <f t="shared" si="8"/>
        <v>56.954128533108545</v>
      </c>
      <c r="J49">
        <f t="shared" si="9"/>
        <v>49.809640543743683</v>
      </c>
      <c r="K49">
        <f t="shared" si="9"/>
        <v>27.6183356824573</v>
      </c>
      <c r="L49">
        <f t="shared" si="10"/>
        <v>-11.144138931467616</v>
      </c>
      <c r="M49">
        <f t="shared" si="11"/>
        <v>-38.353176692329541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1.7499542636752885</v>
      </c>
      <c r="B50">
        <f t="shared" si="3"/>
        <v>1.7499542636752885</v>
      </c>
      <c r="C50" s="9">
        <f t="shared" si="4"/>
        <v>0.18600000000000008</v>
      </c>
      <c r="D50" s="9">
        <f t="shared" si="13"/>
        <v>9.4536116130110859</v>
      </c>
      <c r="E50" s="9">
        <f t="shared" si="13"/>
        <v>6.9000165612119639</v>
      </c>
      <c r="F50" s="9">
        <f t="shared" si="6"/>
        <v>6.9164437289572236</v>
      </c>
      <c r="G50" s="10">
        <f t="shared" si="14"/>
        <v>8.6666666666666607</v>
      </c>
      <c r="H50" s="5">
        <f t="shared" si="14"/>
        <v>7.5</v>
      </c>
      <c r="I50">
        <f t="shared" si="8"/>
        <v>56.784312491224071</v>
      </c>
      <c r="J50">
        <f t="shared" si="9"/>
        <v>49.742775710154881</v>
      </c>
      <c r="K50">
        <f t="shared" si="9"/>
        <v>27.388216622303322</v>
      </c>
      <c r="L50">
        <f t="shared" si="10"/>
        <v>-11.095995881090355</v>
      </c>
      <c r="M50">
        <f t="shared" si="11"/>
        <v>-38.28342060415514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1.4516973373402191</v>
      </c>
      <c r="B51">
        <f t="shared" si="3"/>
        <v>1.4516973373402191</v>
      </c>
      <c r="C51" s="9">
        <f t="shared" si="4"/>
        <v>0.19200000000000009</v>
      </c>
      <c r="D51" s="9">
        <f t="shared" si="13"/>
        <v>9.7518685393461553</v>
      </c>
      <c r="E51" s="9">
        <f t="shared" si="13"/>
        <v>7.0636567593749087</v>
      </c>
      <c r="F51" s="9">
        <f t="shared" si="6"/>
        <v>7.081680307089961</v>
      </c>
      <c r="G51" s="10">
        <f t="shared" si="14"/>
        <v>8.6666666666666607</v>
      </c>
      <c r="H51" s="5">
        <f t="shared" si="14"/>
        <v>7.5</v>
      </c>
      <c r="I51">
        <f t="shared" si="8"/>
        <v>56.615455635194763</v>
      </c>
      <c r="J51">
        <f t="shared" si="9"/>
        <v>49.676199734868341</v>
      </c>
      <c r="K51">
        <f t="shared" si="9"/>
        <v>27.15851609867839</v>
      </c>
      <c r="L51">
        <f t="shared" si="10"/>
        <v>-11.048193462906472</v>
      </c>
      <c r="M51">
        <f t="shared" si="11"/>
        <v>-38.21416695369409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1.1538390064133406</v>
      </c>
      <c r="B52">
        <f t="shared" si="3"/>
        <v>1.1538390064133406</v>
      </c>
      <c r="C52" s="9">
        <f t="shared" si="4"/>
        <v>0.19800000000000009</v>
      </c>
      <c r="D52" s="9">
        <f t="shared" si="13"/>
        <v>10.049726870273034</v>
      </c>
      <c r="E52" s="9">
        <f t="shared" si="13"/>
        <v>7.2259200009618123</v>
      </c>
      <c r="F52" s="9">
        <f t="shared" si="6"/>
        <v>7.2456381046782194</v>
      </c>
      <c r="G52" s="10">
        <f t="shared" si="14"/>
        <v>8.6666666666666607</v>
      </c>
      <c r="H52" s="5">
        <f t="shared" si="14"/>
        <v>7.5</v>
      </c>
      <c r="I52">
        <f t="shared" si="8"/>
        <v>56.447557207044582</v>
      </c>
      <c r="J52">
        <f t="shared" si="9"/>
        <v>49.609910574090904</v>
      </c>
      <c r="K52">
        <f t="shared" si="9"/>
        <v>26.929231096956226</v>
      </c>
      <c r="L52">
        <f t="shared" si="10"/>
        <v>-11.000729748602877</v>
      </c>
      <c r="M52">
        <f t="shared" si="11"/>
        <v>-38.14541156287433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0.85637755610427035</v>
      </c>
      <c r="B53">
        <f t="shared" si="3"/>
        <v>0.85637755610427035</v>
      </c>
      <c r="C53" s="9">
        <f t="shared" si="4"/>
        <v>0.2040000000000001</v>
      </c>
      <c r="D53" s="9">
        <f t="shared" ref="D53:E68" si="15">D52+$C$7*(J52+J53)/2</f>
        <v>10.347188320582104</v>
      </c>
      <c r="E53" s="9">
        <f t="shared" si="15"/>
        <v>7.3868087701354179</v>
      </c>
      <c r="F53" s="9">
        <f t="shared" si="6"/>
        <v>7.4083223009599575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56.28061648524892</v>
      </c>
      <c r="J53">
        <f t="shared" si="9"/>
        <v>49.543906195599284</v>
      </c>
      <c r="K53">
        <f t="shared" si="9"/>
        <v>26.700358627578979</v>
      </c>
      <c r="L53">
        <f t="shared" si="10"/>
        <v>-10.95360283219663</v>
      </c>
      <c r="M53">
        <f t="shared" si="11"/>
        <v>-38.07715028308553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0.5593112837816534</v>
      </c>
      <c r="B54">
        <f t="shared" si="3"/>
        <v>0.5593112837816534</v>
      </c>
      <c r="C54" s="9">
        <f t="shared" si="4"/>
        <v>0.2100000000000001</v>
      </c>
      <c r="D54" s="9">
        <f t="shared" si="15"/>
        <v>10.644254592904721</v>
      </c>
      <c r="E54" s="9">
        <f t="shared" si="15"/>
        <v>7.5463255331957964</v>
      </c>
      <c r="F54" s="9">
        <f t="shared" si="6"/>
        <v>7.5697380386262685</v>
      </c>
      <c r="G54" s="10">
        <f t="shared" si="16"/>
        <v>8.6666666666666607</v>
      </c>
      <c r="H54" s="5">
        <f t="shared" si="16"/>
        <v>7.5</v>
      </c>
      <c r="I54">
        <f t="shared" si="8"/>
        <v>56.114632784297029</v>
      </c>
      <c r="J54">
        <f t="shared" si="9"/>
        <v>49.478184578606104</v>
      </c>
      <c r="K54">
        <f t="shared" si="9"/>
        <v>26.471895725880465</v>
      </c>
      <c r="L54">
        <f t="shared" si="10"/>
        <v>-10.906810829750155</v>
      </c>
      <c r="M54">
        <f t="shared" si="11"/>
        <v>-38.009378994723491</v>
      </c>
      <c r="S54">
        <f t="shared" si="0"/>
        <v>1</v>
      </c>
      <c r="T54" t="b">
        <f t="shared" si="1"/>
        <v>1</v>
      </c>
      <c r="U54" t="b">
        <f t="shared" si="2"/>
        <v>0</v>
      </c>
    </row>
    <row r="55" spans="1:21" x14ac:dyDescent="0.2">
      <c r="A55">
        <f t="shared" si="12"/>
        <v>0.26263849890495194</v>
      </c>
      <c r="B55">
        <f t="shared" si="3"/>
        <v>0.26263849890495194</v>
      </c>
      <c r="C55" s="9">
        <f t="shared" si="4"/>
        <v>0.21600000000000011</v>
      </c>
      <c r="D55" s="9">
        <f t="shared" si="15"/>
        <v>10.940927377781422</v>
      </c>
      <c r="E55" s="9">
        <f t="shared" si="15"/>
        <v>7.7044727387291738</v>
      </c>
      <c r="F55" s="9">
        <f t="shared" si="6"/>
        <v>7.7298904241539477</v>
      </c>
      <c r="G55" s="10">
        <f t="shared" si="16"/>
        <v>8.6666666666666607</v>
      </c>
      <c r="H55" s="5">
        <f t="shared" si="16"/>
        <v>7.5</v>
      </c>
      <c r="I55">
        <f t="shared" si="8"/>
        <v>55.94960545425127</v>
      </c>
      <c r="J55">
        <f t="shared" si="9"/>
        <v>49.412743713627606</v>
      </c>
      <c r="K55">
        <f t="shared" si="9"/>
        <v>26.243839451912123</v>
      </c>
      <c r="L55">
        <f t="shared" si="10"/>
        <v>-10.860351879088789</v>
      </c>
      <c r="M55">
        <f t="shared" si="11"/>
        <v>-37.942093606740421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3.3642477042990393E-2</v>
      </c>
      <c r="B56">
        <f t="shared" si="3"/>
        <v>3.3642477042990393E-2</v>
      </c>
      <c r="C56" s="9">
        <f t="shared" si="4"/>
        <v>0.22200000000000011</v>
      </c>
      <c r="D56" s="9">
        <f t="shared" si="15"/>
        <v>11.237208353729365</v>
      </c>
      <c r="E56" s="9">
        <f t="shared" si="15"/>
        <v>7.8612528177557248</v>
      </c>
      <c r="F56" s="9">
        <f t="shared" si="6"/>
        <v>7.8887845281349875</v>
      </c>
      <c r="G56" s="10">
        <f t="shared" si="16"/>
        <v>8.6666666666666607</v>
      </c>
      <c r="H56" s="5">
        <f t="shared" si="16"/>
        <v>7.5</v>
      </c>
      <c r="I56">
        <f t="shared" si="8"/>
        <v>55.785533880303049</v>
      </c>
      <c r="J56">
        <f t="shared" si="9"/>
        <v>49.347581602353074</v>
      </c>
      <c r="K56">
        <f t="shared" si="9"/>
        <v>26.01618689027168</v>
      </c>
      <c r="L56">
        <f t="shared" si="10"/>
        <v>-10.814224139520588</v>
      </c>
      <c r="M56">
        <f t="shared" si="11"/>
        <v>-37.875290056200839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0.3295333106225975</v>
      </c>
      <c r="C57" s="9">
        <f t="shared" si="4"/>
        <v>0.22800000000000012</v>
      </c>
      <c r="D57" s="9">
        <f t="shared" si="15"/>
        <v>11.533099187308972</v>
      </c>
      <c r="E57" s="9">
        <f t="shared" si="15"/>
        <v>8.0166681838763427</v>
      </c>
      <c r="F57" s="9">
        <f t="shared" si="6"/>
        <v>8.0464253856030474</v>
      </c>
      <c r="G57" s="10">
        <f t="shared" si="16"/>
        <v>8.6666666666666607</v>
      </c>
      <c r="H57" s="5">
        <f t="shared" si="16"/>
        <v>7.5</v>
      </c>
      <c r="I57">
        <f t="shared" si="8"/>
        <v>55.622417482325439</v>
      </c>
      <c r="J57">
        <f t="shared" si="9"/>
        <v>49.282696257515951</v>
      </c>
      <c r="K57">
        <f t="shared" si="9"/>
        <v>25.788935149934474</v>
      </c>
      <c r="L57">
        <f t="shared" si="10"/>
        <v>-10.768425791558373</v>
      </c>
      <c r="M57">
        <f t="shared" si="11"/>
        <v>-37.808964307843212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0.62503565650344584</v>
      </c>
      <c r="C58" s="9">
        <f t="shared" si="4"/>
        <v>0.23400000000000012</v>
      </c>
      <c r="D58" s="9">
        <f t="shared" si="15"/>
        <v>11.82860153318982</v>
      </c>
      <c r="E58" s="9">
        <f t="shared" si="15"/>
        <v>8.1707212334184085</v>
      </c>
      <c r="F58" s="9">
        <f t="shared" si="6"/>
        <v>8.2028179963569343</v>
      </c>
      <c r="G58" s="10">
        <f t="shared" si="16"/>
        <v>8.6666666666666607</v>
      </c>
      <c r="H58" s="5">
        <f t="shared" si="16"/>
        <v>7.5</v>
      </c>
      <c r="I58">
        <f t="shared" si="8"/>
        <v>55.460255714422225</v>
      </c>
      <c r="J58">
        <f t="shared" si="9"/>
        <v>49.218085702766601</v>
      </c>
      <c r="K58">
        <f t="shared" si="9"/>
        <v>25.562081364087415</v>
      </c>
      <c r="L58">
        <f t="shared" si="10"/>
        <v>-10.722955036643931</v>
      </c>
      <c r="M58">
        <f t="shared" si="11"/>
        <v>-37.743112353647177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0.9201511575293857</v>
      </c>
      <c r="C59" s="9">
        <f t="shared" si="4"/>
        <v>0.24000000000000013</v>
      </c>
      <c r="D59" s="9">
        <f t="shared" si="15"/>
        <v>12.12371703421576</v>
      </c>
      <c r="E59" s="9">
        <f t="shared" si="15"/>
        <v>8.3234143455805665</v>
      </c>
      <c r="F59" s="9">
        <f t="shared" si="6"/>
        <v>8.3579673252811304</v>
      </c>
      <c r="G59" s="10">
        <f t="shared" si="16"/>
        <v>8.6666666666666607</v>
      </c>
      <c r="H59" s="5">
        <f t="shared" si="16"/>
        <v>7.5</v>
      </c>
      <c r="I59">
        <f t="shared" si="8"/>
        <v>55.299048064473396</v>
      </c>
      <c r="J59">
        <f t="shared" si="9"/>
        <v>49.153747972546739</v>
      </c>
      <c r="K59">
        <f t="shared" si="9"/>
        <v>25.335622689965533</v>
      </c>
      <c r="L59">
        <f t="shared" si="10"/>
        <v>-10.677810096874307</v>
      </c>
      <c r="M59">
        <f t="shared" si="11"/>
        <v>-37.677730212406324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1.2148814447829217</v>
      </c>
      <c r="C60" s="9">
        <f t="shared" si="4"/>
        <v>0.24600000000000014</v>
      </c>
      <c r="D60" s="9">
        <f t="shared" si="15"/>
        <v>12.418447321469296</v>
      </c>
      <c r="E60" s="9">
        <f t="shared" si="15"/>
        <v>8.4747498825765355</v>
      </c>
      <c r="F60" s="9">
        <f t="shared" si="6"/>
        <v>8.5118783026634119</v>
      </c>
      <c r="G60" s="10">
        <f t="shared" si="16"/>
        <v>8.6666666666666607</v>
      </c>
      <c r="H60" s="5">
        <f t="shared" si="16"/>
        <v>7.5</v>
      </c>
      <c r="I60">
        <f t="shared" si="8"/>
        <v>55.138794053676854</v>
      </c>
      <c r="J60">
        <f t="shared" si="9"/>
        <v>49.08968111196549</v>
      </c>
      <c r="K60">
        <f t="shared" si="9"/>
        <v>25.109556308691094</v>
      </c>
      <c r="L60">
        <f t="shared" si="10"/>
        <v>-10.632989214730147</v>
      </c>
      <c r="M60">
        <f t="shared" si="11"/>
        <v>-37.61281392930649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1.509228137648849</v>
      </c>
      <c r="C61" s="9">
        <f t="shared" si="4"/>
        <v>0.25200000000000011</v>
      </c>
      <c r="D61" s="9">
        <f t="shared" si="15"/>
        <v>12.712794014335223</v>
      </c>
      <c r="E61" s="9">
        <f t="shared" si="15"/>
        <v>8.6247301897779547</v>
      </c>
      <c r="F61" s="9">
        <f t="shared" si="6"/>
        <v>8.6645558245095842</v>
      </c>
      <c r="G61" s="10">
        <f t="shared" si="16"/>
        <v>8.6666666666666607</v>
      </c>
      <c r="H61" s="5">
        <f t="shared" si="16"/>
        <v>7.5</v>
      </c>
      <c r="I61">
        <f t="shared" si="8"/>
        <v>54.979493236086363</v>
      </c>
      <c r="J61">
        <f t="shared" si="9"/>
        <v>49.025883176677112</v>
      </c>
      <c r="K61">
        <f t="shared" si="9"/>
        <v>24.883879425115254</v>
      </c>
      <c r="L61">
        <f t="shared" si="10"/>
        <v>-10.588490652806065</v>
      </c>
      <c r="M61">
        <f t="shared" si="11"/>
        <v>-37.548359575509522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1.8031928438771612</v>
      </c>
      <c r="C62" s="9">
        <f t="shared" si="4"/>
        <v>0.25800000000000012</v>
      </c>
      <c r="D62" s="9">
        <f t="shared" si="15"/>
        <v>13.006758720563536</v>
      </c>
      <c r="E62" s="9">
        <f t="shared" si="15"/>
        <v>8.7733575958562877</v>
      </c>
      <c r="F62" s="9">
        <f t="shared" si="6"/>
        <v>8.8160047528554131</v>
      </c>
      <c r="G62" s="10">
        <f t="shared" si="16"/>
        <v>8.6666666666666607</v>
      </c>
      <c r="H62" s="5">
        <f t="shared" si="16"/>
        <v>7.5</v>
      </c>
      <c r="I62">
        <f t="shared" si="8"/>
        <v>54.821145198145494</v>
      </c>
      <c r="J62">
        <f t="shared" si="9"/>
        <v>48.962352232760274</v>
      </c>
      <c r="K62">
        <f t="shared" si="9"/>
        <v>24.658589267662197</v>
      </c>
      <c r="L62">
        <f t="shared" si="10"/>
        <v>-10.544312693542899</v>
      </c>
      <c r="M62">
        <f t="shared" si="11"/>
        <v>-37.484363247742465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2.0967771596452387</v>
      </c>
      <c r="C63" s="9">
        <f t="shared" si="4"/>
        <v>0.26400000000000012</v>
      </c>
      <c r="D63" s="9">
        <f t="shared" si="15"/>
        <v>13.300343036331613</v>
      </c>
      <c r="E63" s="9">
        <f t="shared" si="15"/>
        <v>8.9206344129238015</v>
      </c>
      <c r="F63" s="9">
        <f t="shared" si="6"/>
        <v>8.9662299160757062</v>
      </c>
      <c r="G63" s="10">
        <f t="shared" si="16"/>
        <v>8.6666666666666607</v>
      </c>
      <c r="H63" s="5">
        <f t="shared" si="16"/>
        <v>7.5</v>
      </c>
      <c r="I63">
        <f t="shared" si="8"/>
        <v>54.663749558217589</v>
      </c>
      <c r="J63">
        <f t="shared" si="9"/>
        <v>48.899086356599014</v>
      </c>
      <c r="K63">
        <f t="shared" si="9"/>
        <v>24.433683088175744</v>
      </c>
      <c r="L63">
        <f t="shared" si="10"/>
        <v>-10.500453638961917</v>
      </c>
      <c r="M63">
        <f t="shared" si="11"/>
        <v>-37.420821067892064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2.3899826696193323</v>
      </c>
      <c r="C64" s="9">
        <f t="shared" si="4"/>
        <v>0.27000000000000013</v>
      </c>
      <c r="D64" s="9">
        <f t="shared" si="15"/>
        <v>13.593548546305707</v>
      </c>
      <c r="E64" s="9">
        <f t="shared" si="15"/>
        <v>9.066562936673634</v>
      </c>
      <c r="F64" s="9">
        <f t="shared" si="6"/>
        <v>9.1152361091906684</v>
      </c>
      <c r="G64" s="10">
        <f t="shared" si="16"/>
        <v>8.6666666666666607</v>
      </c>
      <c r="H64" s="5">
        <f t="shared" si="16"/>
        <v>7.5</v>
      </c>
      <c r="I64">
        <f t="shared" si="8"/>
        <v>54.507305966111581</v>
      </c>
      <c r="J64">
        <f t="shared" si="9"/>
        <v>48.836083634765245</v>
      </c>
      <c r="K64">
        <f t="shared" si="9"/>
        <v>24.209158161768393</v>
      </c>
      <c r="L64">
        <f t="shared" si="10"/>
        <v>-10.456911810400815</v>
      </c>
      <c r="M64">
        <f t="shared" si="11"/>
        <v>-37.357729182604714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2.6828109470153372</v>
      </c>
      <c r="C65" s="9">
        <f t="shared" si="4"/>
        <v>0.27600000000000013</v>
      </c>
      <c r="D65" s="9">
        <f t="shared" si="15"/>
        <v>13.886376823701712</v>
      </c>
      <c r="E65" s="9">
        <f t="shared" si="15"/>
        <v>9.2111454465189571</v>
      </c>
      <c r="F65" s="9">
        <f t="shared" si="6"/>
        <v>9.2630280941695204</v>
      </c>
      <c r="G65" s="10">
        <f t="shared" si="16"/>
        <v>8.6666666666666607</v>
      </c>
      <c r="H65" s="5">
        <f t="shared" si="16"/>
        <v>7.5</v>
      </c>
      <c r="I65">
        <f t="shared" si="8"/>
        <v>54.351814102603548</v>
      </c>
      <c r="J65">
        <f t="shared" si="9"/>
        <v>48.773342163902839</v>
      </c>
      <c r="K65">
        <f t="shared" si="9"/>
        <v>23.985011786672764</v>
      </c>
      <c r="L65">
        <f t="shared" si="10"/>
        <v>-10.413685548251534</v>
      </c>
      <c r="M65">
        <f t="shared" si="11"/>
        <v>-37.295083762891551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2.9752635536588858</v>
      </c>
      <c r="C66" s="9">
        <f t="shared" si="4"/>
        <v>0.28200000000000014</v>
      </c>
      <c r="D66" s="9">
        <f t="shared" si="15"/>
        <v>14.17882943034526</v>
      </c>
      <c r="E66" s="9">
        <f t="shared" si="15"/>
        <v>9.3543842057312609</v>
      </c>
      <c r="F66" s="9">
        <f t="shared" si="6"/>
        <v>9.4096106002314279</v>
      </c>
      <c r="G66" s="10">
        <f t="shared" si="16"/>
        <v>8.6666666666666607</v>
      </c>
      <c r="H66" s="5">
        <f t="shared" si="16"/>
        <v>7.5</v>
      </c>
      <c r="I66">
        <f t="shared" si="8"/>
        <v>54.197273678953977</v>
      </c>
      <c r="J66">
        <f t="shared" si="9"/>
        <v>48.710860050613327</v>
      </c>
      <c r="K66">
        <f t="shared" si="9"/>
        <v>23.761241284095416</v>
      </c>
      <c r="L66">
        <f t="shared" si="10"/>
        <v>-10.370773211699811</v>
      </c>
      <c r="M66">
        <f t="shared" si="11"/>
        <v>-37.23288100373891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3.2673420400447544</v>
      </c>
      <c r="C67" s="9">
        <f t="shared" si="4"/>
        <v>0.28800000000000014</v>
      </c>
      <c r="D67" s="9">
        <f t="shared" si="15"/>
        <v>14.470907916731129</v>
      </c>
      <c r="E67" s="9">
        <f t="shared" si="15"/>
        <v>9.496281461577766</v>
      </c>
      <c r="F67" s="9">
        <f t="shared" si="6"/>
        <v>9.5549883241437428</v>
      </c>
      <c r="G67" s="10">
        <f t="shared" si="16"/>
        <v>8.6666666666666607</v>
      </c>
      <c r="H67" s="5">
        <f t="shared" si="16"/>
        <v>7.5</v>
      </c>
      <c r="I67">
        <f t="shared" si="8"/>
        <v>54.043684436420584</v>
      </c>
      <c r="J67">
        <f t="shared" si="9"/>
        <v>48.648635411343129</v>
      </c>
      <c r="K67">
        <f t="shared" si="9"/>
        <v>23.537843998072983</v>
      </c>
      <c r="L67">
        <f t="shared" si="10"/>
        <v>-10.328173178466432</v>
      </c>
      <c r="M67">
        <f t="shared" si="11"/>
        <v>-37.171117123723917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3.5590479453956014</v>
      </c>
      <c r="C68" s="9">
        <f t="shared" si="4"/>
        <v>0.29400000000000015</v>
      </c>
      <c r="D68" s="9">
        <f t="shared" si="15"/>
        <v>14.762613822081976</v>
      </c>
      <c r="E68" s="9">
        <f t="shared" si="15"/>
        <v>9.6368394454579764</v>
      </c>
      <c r="F68" s="9">
        <f t="shared" si="6"/>
        <v>9.6991659305176867</v>
      </c>
      <c r="G68" s="10">
        <f t="shared" si="16"/>
        <v>8.6666666666666607</v>
      </c>
      <c r="H68" s="5">
        <f t="shared" si="16"/>
        <v>7.5</v>
      </c>
      <c r="I68">
        <f t="shared" si="8"/>
        <v>53.891046145766623</v>
      </c>
      <c r="J68">
        <f t="shared" si="9"/>
        <v>48.586666372272333</v>
      </c>
      <c r="K68">
        <f t="shared" si="9"/>
        <v>23.314817295330638</v>
      </c>
      <c r="L68">
        <f t="shared" si="10"/>
        <v>-10.285883844550108</v>
      </c>
      <c r="M68">
        <f t="shared" si="11"/>
        <v>-37.1097883646353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3.8503827977200338</v>
      </c>
      <c r="C69" s="9">
        <f t="shared" si="4"/>
        <v>0.30000000000000016</v>
      </c>
      <c r="D69" s="9">
        <f t="shared" ref="D69:E84" si="17">D68+$C$7*(J68+J69)/2</f>
        <v>15.053948674406408</v>
      </c>
      <c r="E69" s="9">
        <f t="shared" si="17"/>
        <v>9.776060373039396</v>
      </c>
      <c r="F69" s="9">
        <f t="shared" si="6"/>
        <v>9.8421480521013684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53.739358606764576</v>
      </c>
      <c r="J69">
        <f t="shared" si="9"/>
        <v>48.524951069205031</v>
      </c>
      <c r="K69">
        <f t="shared" si="9"/>
        <v>23.092158565142825</v>
      </c>
      <c r="L69">
        <f t="shared" si="10"/>
        <v>-10.243903623971992</v>
      </c>
      <c r="M69">
        <f t="shared" si="11"/>
        <v>-37.048890991099313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4.1413481138700323</v>
      </c>
      <c r="C70" s="9">
        <f t="shared" si="4"/>
        <v>0.30600000000000016</v>
      </c>
      <c r="D70" s="9">
        <f t="shared" si="17"/>
        <v>15.344913990556407</v>
      </c>
      <c r="E70" s="9">
        <f t="shared" si="17"/>
        <v>9.9139464443924137</v>
      </c>
      <c r="F70" s="9">
        <f t="shared" si="6"/>
        <v>9.9839392900702997</v>
      </c>
      <c r="G70" s="10">
        <f t="shared" si="18"/>
        <v>8.6666666666666607</v>
      </c>
      <c r="H70" s="5">
        <f t="shared" si="18"/>
        <v>7.5</v>
      </c>
      <c r="I70">
        <f t="shared" si="8"/>
        <v>53.588621647695192</v>
      </c>
      <c r="J70">
        <f t="shared" si="9"/>
        <v>48.4634876474612</v>
      </c>
      <c r="K70">
        <f t="shared" si="9"/>
        <v>22.869865219196228</v>
      </c>
      <c r="L70">
        <f t="shared" si="10"/>
        <v>-10.202230948521729</v>
      </c>
      <c r="M70">
        <f t="shared" si="11"/>
        <v>-36.988421290210781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4.4319453995977263</v>
      </c>
      <c r="C71" s="9">
        <f t="shared" si="4"/>
        <v>0.31200000000000017</v>
      </c>
      <c r="D71" s="9">
        <f t="shared" si="17"/>
        <v>15.635511276284101</v>
      </c>
      <c r="E71" s="9">
        <f t="shared" si="17"/>
        <v>10.050499844124367</v>
      </c>
      <c r="F71" s="9">
        <f t="shared" si="6"/>
        <v>10.12454421431536</v>
      </c>
      <c r="G71" s="10">
        <f t="shared" si="18"/>
        <v>8.6666666666666607</v>
      </c>
      <c r="H71" s="5">
        <f t="shared" si="18"/>
        <v>7.5</v>
      </c>
      <c r="I71">
        <f t="shared" si="8"/>
        <v>53.438835124841731</v>
      </c>
      <c r="J71">
        <f t="shared" si="9"/>
        <v>48.402274261770067</v>
      </c>
      <c r="K71">
        <f t="shared" si="9"/>
        <v>22.647934691454964</v>
      </c>
      <c r="L71">
        <f t="shared" si="10"/>
        <v>-10.160864267505042</v>
      </c>
      <c r="M71">
        <f t="shared" si="11"/>
        <v>-36.928375571169227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4.7221761496115313</v>
      </c>
      <c r="C72" s="9">
        <f t="shared" si="4"/>
        <v>0.31800000000000017</v>
      </c>
      <c r="D72" s="9">
        <f t="shared" si="17"/>
        <v>15.925742026297906</v>
      </c>
      <c r="E72" s="9">
        <f t="shared" si="17"/>
        <v>10.185722741512816</v>
      </c>
      <c r="F72" s="9">
        <f t="shared" si="6"/>
        <v>10.263967363728288</v>
      </c>
      <c r="G72" s="10">
        <f t="shared" si="18"/>
        <v>8.6666666666666607</v>
      </c>
      <c r="H72" s="5">
        <f t="shared" si="18"/>
        <v>7.5</v>
      </c>
      <c r="I72">
        <f t="shared" si="8"/>
        <v>53.289998921979354</v>
      </c>
      <c r="J72">
        <f t="shared" si="9"/>
        <v>48.341309076165039</v>
      </c>
      <c r="K72">
        <f t="shared" si="9"/>
        <v>22.426364438027949</v>
      </c>
      <c r="L72">
        <f t="shared" si="10"/>
        <v>-10.119802047492776</v>
      </c>
      <c r="M72">
        <f t="shared" si="11"/>
        <v>-36.868750164920002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5.0120418476316662</v>
      </c>
      <c r="C73" s="9">
        <f t="shared" si="4"/>
        <v>0.32400000000000018</v>
      </c>
      <c r="D73" s="9">
        <f t="shared" si="17"/>
        <v>16.215607724318041</v>
      </c>
      <c r="E73" s="9">
        <f t="shared" si="17"/>
        <v>10.319617290638014</v>
      </c>
      <c r="F73" s="9">
        <f t="shared" si="6"/>
        <v>10.402213246484699</v>
      </c>
      <c r="G73" s="10">
        <f t="shared" si="18"/>
        <v>8.6666666666666607</v>
      </c>
      <c r="H73" s="5">
        <f t="shared" si="18"/>
        <v>7.5</v>
      </c>
      <c r="I73">
        <f t="shared" si="8"/>
        <v>53.142112949859587</v>
      </c>
      <c r="J73">
        <f t="shared" si="9"/>
        <v>48.280590263880086</v>
      </c>
      <c r="K73">
        <f t="shared" si="9"/>
        <v>22.20515193703843</v>
      </c>
      <c r="L73">
        <f t="shared" si="10"/>
        <v>-10.079042772071391</v>
      </c>
      <c r="M73">
        <f t="shared" si="11"/>
        <v>-36.809541423800475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5.3015439664450508</v>
      </c>
      <c r="C74" s="9">
        <f t="shared" si="4"/>
        <v>0.33000000000000018</v>
      </c>
      <c r="D74" s="9">
        <f t="shared" si="17"/>
        <v>16.505109843131425</v>
      </c>
      <c r="E74" s="9">
        <f t="shared" si="17"/>
        <v>10.452185630514617</v>
      </c>
      <c r="F74" s="9">
        <f t="shared" si="6"/>
        <v>10.539286340324672</v>
      </c>
      <c r="G74" s="10">
        <f t="shared" si="18"/>
        <v>8.6666666666666607</v>
      </c>
      <c r="H74" s="5">
        <f t="shared" si="18"/>
        <v>7.5</v>
      </c>
      <c r="I74">
        <f t="shared" si="8"/>
        <v>52.995177145689766</v>
      </c>
      <c r="J74">
        <f t="shared" si="9"/>
        <v>48.220116007247654</v>
      </c>
      <c r="K74">
        <f t="shared" si="9"/>
        <v>21.984294688495627</v>
      </c>
      <c r="L74">
        <f t="shared" si="10"/>
        <v>-10.038584941594827</v>
      </c>
      <c r="M74">
        <f t="shared" si="11"/>
        <v>-36.75074572119123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5.5906839679595866</v>
      </c>
      <c r="C75" s="9">
        <f t="shared" si="4"/>
        <v>0.33600000000000019</v>
      </c>
      <c r="D75" s="9">
        <f t="shared" si="17"/>
        <v>16.794249844645961</v>
      </c>
      <c r="E75" s="9">
        <f t="shared" si="17"/>
        <v>10.583429885222609</v>
      </c>
      <c r="F75" s="9">
        <f t="shared" si="6"/>
        <v>10.675191092830957</v>
      </c>
      <c r="G75" s="10">
        <f t="shared" si="18"/>
        <v>8.6666666666666607</v>
      </c>
      <c r="H75" s="5">
        <f t="shared" si="18"/>
        <v>7.5</v>
      </c>
      <c r="I75">
        <f t="shared" si="8"/>
        <v>52.849191472607451</v>
      </c>
      <c r="J75">
        <f t="shared" si="9"/>
        <v>48.159884497598085</v>
      </c>
      <c r="K75">
        <f t="shared" si="9"/>
        <v>21.76379021416848</v>
      </c>
      <c r="L75">
        <f t="shared" si="10"/>
        <v>-9.9984270729377727</v>
      </c>
      <c r="M75">
        <f t="shared" si="11"/>
        <v>-36.692359451172123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5.8794633032578627</v>
      </c>
      <c r="C76" s="9">
        <f t="shared" si="4"/>
        <v>0.34200000000000019</v>
      </c>
      <c r="D76" s="9">
        <f t="shared" si="17"/>
        <v>17.083029179944237</v>
      </c>
      <c r="E76" s="9">
        <f t="shared" si="17"/>
        <v>10.713352164037499</v>
      </c>
      <c r="F76" s="9">
        <f t="shared" si="6"/>
        <v>10.809931921704806</v>
      </c>
      <c r="G76" s="10">
        <f t="shared" si="18"/>
        <v>8.6666666666666607</v>
      </c>
      <c r="H76" s="5">
        <f t="shared" si="18"/>
        <v>7.5</v>
      </c>
      <c r="I76">
        <f t="shared" si="8"/>
        <v>52.70415591914967</v>
      </c>
      <c r="J76">
        <f t="shared" si="9"/>
        <v>48.099893935160459</v>
      </c>
      <c r="K76">
        <f t="shared" si="9"/>
        <v>21.543636057461448</v>
      </c>
      <c r="L76">
        <f t="shared" si="10"/>
        <v>-9.9585676992501995</v>
      </c>
      <c r="M76">
        <f t="shared" si="11"/>
        <v>-36.634379028183439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6.1678834126502391</v>
      </c>
      <c r="C77" s="9">
        <f t="shared" si="4"/>
        <v>0.3480000000000002</v>
      </c>
      <c r="D77" s="9">
        <f t="shared" si="17"/>
        <v>17.371449289336613</v>
      </c>
      <c r="E77" s="9">
        <f t="shared" si="17"/>
        <v>10.84195456155976</v>
      </c>
      <c r="F77" s="9">
        <f t="shared" si="6"/>
        <v>10.943513215039459</v>
      </c>
      <c r="G77" s="10">
        <f t="shared" si="18"/>
        <v>8.6666666666666607</v>
      </c>
      <c r="H77" s="5">
        <f t="shared" si="18"/>
        <v>7.5</v>
      </c>
      <c r="I77">
        <f t="shared" si="8"/>
        <v>52.560070498716925</v>
      </c>
      <c r="J77">
        <f t="shared" si="9"/>
        <v>48.040142528964957</v>
      </c>
      <c r="K77">
        <f t="shared" si="9"/>
        <v>21.323829783292346</v>
      </c>
      <c r="L77">
        <f t="shared" si="10"/>
        <v>-9.9190053697132132</v>
      </c>
      <c r="M77">
        <f t="shared" si="11"/>
        <v>-36.5768008866918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6.4559457257273731</v>
      </c>
      <c r="C78" s="9">
        <f t="shared" si="4"/>
        <v>0.3540000000000002</v>
      </c>
      <c r="D78" s="9">
        <f t="shared" si="17"/>
        <v>17.659511602413748</v>
      </c>
      <c r="E78" s="9">
        <f t="shared" si="17"/>
        <v>10.969239157843553</v>
      </c>
      <c r="F78" s="9">
        <f t="shared" si="6"/>
        <v>11.075939331591343</v>
      </c>
      <c r="G78" s="10">
        <f t="shared" si="18"/>
        <v>8.6666666666666607</v>
      </c>
      <c r="H78" s="5">
        <f t="shared" si="18"/>
        <v>7.5</v>
      </c>
      <c r="I78">
        <f t="shared" si="8"/>
        <v>52.416935249032008</v>
      </c>
      <c r="J78">
        <f t="shared" si="9"/>
        <v>47.980628496746675</v>
      </c>
      <c r="K78">
        <f t="shared" si="9"/>
        <v>21.104368977972197</v>
      </c>
      <c r="L78">
        <f t="shared" si="10"/>
        <v>-9.879738649296149</v>
      </c>
      <c r="M78">
        <f t="shared" si="11"/>
        <v>-36.519621480861097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6.7436516614121675</v>
      </c>
      <c r="C79" s="9">
        <f t="shared" si="4"/>
        <v>0.36000000000000021</v>
      </c>
      <c r="D79" s="9">
        <f t="shared" si="17"/>
        <v>17.947217538098542</v>
      </c>
      <c r="E79" s="9">
        <f t="shared" si="17"/>
        <v>11.095208018524731</v>
      </c>
      <c r="F79" s="9">
        <f t="shared" si="6"/>
        <v>11.207214601048967</v>
      </c>
      <c r="G79" s="10">
        <f t="shared" si="18"/>
        <v>8.6666666666666607</v>
      </c>
      <c r="H79" s="5">
        <f t="shared" si="18"/>
        <v>7.5</v>
      </c>
      <c r="I79">
        <f t="shared" si="8"/>
        <v>52.274750231593423</v>
      </c>
      <c r="J79">
        <f t="shared" si="9"/>
        <v>47.921350064850898</v>
      </c>
      <c r="K79">
        <f t="shared" si="9"/>
        <v>20.88525124908703</v>
      </c>
      <c r="L79">
        <f t="shared" si="10"/>
        <v>-9.8407661185148729</v>
      </c>
      <c r="M79">
        <f t="shared" si="11"/>
        <v>-36.462837284228243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7.0310026280111391</v>
      </c>
      <c r="C80" s="9">
        <f t="shared" si="4"/>
        <v>0.36600000000000021</v>
      </c>
      <c r="D80" s="9">
        <f t="shared" si="17"/>
        <v>18.234568504697513</v>
      </c>
      <c r="E80" s="9">
        <f t="shared" si="17"/>
        <v>11.219863194948138</v>
      </c>
      <c r="F80" s="9">
        <f t="shared" si="6"/>
        <v>11.337343324299592</v>
      </c>
      <c r="G80" s="10">
        <f t="shared" si="18"/>
        <v>8.6666666666666607</v>
      </c>
      <c r="H80" s="5">
        <f t="shared" si="18"/>
        <v>7.5</v>
      </c>
      <c r="I80">
        <f t="shared" si="8"/>
        <v>52.13351553112345</v>
      </c>
      <c r="J80">
        <f t="shared" si="9"/>
        <v>47.862305468139809</v>
      </c>
      <c r="K80">
        <f t="shared" si="9"/>
        <v>20.666474225381659</v>
      </c>
      <c r="L80">
        <f t="shared" si="10"/>
        <v>-9.8020863731912726</v>
      </c>
      <c r="M80">
        <f t="shared" si="11"/>
        <v>-36.406444789383762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7.3180000232652613</v>
      </c>
      <c r="C81" s="9">
        <f t="shared" si="4"/>
        <v>0.37200000000000022</v>
      </c>
      <c r="D81" s="9">
        <f t="shared" si="17"/>
        <v>18.521565899951636</v>
      </c>
      <c r="E81" s="9">
        <f t="shared" si="17"/>
        <v>11.34320672429422</v>
      </c>
      <c r="F81" s="9">
        <f t="shared" si="6"/>
        <v>11.466329773693669</v>
      </c>
      <c r="G81" s="10">
        <f t="shared" si="18"/>
        <v>8.6666666666666607</v>
      </c>
      <c r="H81" s="5">
        <f t="shared" si="18"/>
        <v>7.5</v>
      </c>
      <c r="I81">
        <f t="shared" si="8"/>
        <v>51.993231255010826</v>
      </c>
      <c r="J81">
        <f t="shared" si="9"/>
        <v>47.803492949900658</v>
      </c>
      <c r="K81">
        <f t="shared" si="9"/>
        <v>20.448035556645358</v>
      </c>
      <c r="L81">
        <f t="shared" si="10"/>
        <v>-9.7636980242139</v>
      </c>
      <c r="M81">
        <f t="shared" si="11"/>
        <v>-36.350440507657268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7.6046452344002287</v>
      </c>
      <c r="C82" s="9">
        <f t="shared" si="4"/>
        <v>0.37800000000000022</v>
      </c>
      <c r="D82" s="9">
        <f t="shared" si="17"/>
        <v>18.808211111086603</v>
      </c>
      <c r="E82" s="9">
        <f t="shared" si="17"/>
        <v>11.465240629704955</v>
      </c>
      <c r="F82" s="9">
        <f t="shared" si="6"/>
        <v>11.594178193307087</v>
      </c>
      <c r="G82" s="10">
        <f t="shared" si="18"/>
        <v>8.6666666666666607</v>
      </c>
      <c r="H82" s="5">
        <f t="shared" si="18"/>
        <v>7.5</v>
      </c>
      <c r="I82">
        <f t="shared" si="8"/>
        <v>51.853897532747887</v>
      </c>
      <c r="J82">
        <f t="shared" si="9"/>
        <v>47.744910761755378</v>
      </c>
      <c r="K82">
        <f t="shared" si="9"/>
        <v>20.229932913599413</v>
      </c>
      <c r="L82">
        <f t="shared" si="10"/>
        <v>-9.7255996972997298</v>
      </c>
      <c r="M82">
        <f t="shared" si="11"/>
        <v>-36.294820968807748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7.8909396381762082</v>
      </c>
      <c r="C83" s="9">
        <f t="shared" si="4"/>
        <v>0.38400000000000023</v>
      </c>
      <c r="D83" s="9">
        <f t="shared" si="17"/>
        <v>19.094505514862583</v>
      </c>
      <c r="E83" s="9">
        <f t="shared" si="17"/>
        <v>11.585966920409112</v>
      </c>
      <c r="F83" s="9">
        <f t="shared" si="6"/>
        <v>11.720892799201252</v>
      </c>
      <c r="G83" s="10">
        <f t="shared" si="18"/>
        <v>8.6666666666666607</v>
      </c>
      <c r="H83" s="5">
        <f t="shared" si="18"/>
        <v>7.5</v>
      </c>
      <c r="I83">
        <f t="shared" si="8"/>
        <v>51.71551451536223</v>
      </c>
      <c r="J83">
        <f t="shared" si="9"/>
        <v>47.686557163571578</v>
      </c>
      <c r="K83">
        <f t="shared" si="9"/>
        <v>20.012163987786565</v>
      </c>
      <c r="L83">
        <f t="shared" si="10"/>
        <v>-9.6877900327570181</v>
      </c>
      <c r="M83">
        <f t="shared" si="11"/>
        <v>-36.239582720718623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8.1768846009370488</v>
      </c>
      <c r="C84" s="9">
        <f t="shared" si="4"/>
        <v>0.39000000000000024</v>
      </c>
      <c r="D84" s="9">
        <f t="shared" si="17"/>
        <v>19.380450477623423</v>
      </c>
      <c r="E84" s="9">
        <f t="shared" si="17"/>
        <v>11.705387591846858</v>
      </c>
      <c r="F84" s="9">
        <f t="shared" si="6"/>
        <v>11.846477779681024</v>
      </c>
      <c r="G84" s="10">
        <f t="shared" si="18"/>
        <v>8.6666666666666607</v>
      </c>
      <c r="H84" s="5">
        <f t="shared" si="18"/>
        <v>7.5</v>
      </c>
      <c r="I84">
        <f t="shared" si="8"/>
        <v>51.578082374842843</v>
      </c>
      <c r="J84">
        <f t="shared" si="9"/>
        <v>47.628430423375036</v>
      </c>
      <c r="K84">
        <f t="shared" si="9"/>
        <v>19.794726491462253</v>
      </c>
      <c r="L84">
        <f t="shared" si="10"/>
        <v>-9.6502676852492115</v>
      </c>
      <c r="M84">
        <f t="shared" si="11"/>
        <v>-36.18472232909766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8.4624814786589635</v>
      </c>
      <c r="C85" s="9">
        <f t="shared" ref="C85:C148" si="23">C84+_dt</f>
        <v>0.39600000000000024</v>
      </c>
      <c r="D85" s="9">
        <f t="shared" ref="D85:E100" si="24">D84+$C$7*(J84+J85)/2</f>
        <v>19.666047355345338</v>
      </c>
      <c r="E85" s="9">
        <f t="shared" si="24"/>
        <v>11.823504625793708</v>
      </c>
      <c r="F85" s="9">
        <f t="shared" ref="F85:F148" si="25">$O$1*D85^2+$O$2*D85+$O$3</f>
        <v>11.970937295550566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51.441601303560645</v>
      </c>
      <c r="J85">
        <f t="shared" ref="J85:K148" si="28">J84+L84*$C$7</f>
        <v>47.570528817263543</v>
      </c>
      <c r="K85">
        <f t="shared" si="28"/>
        <v>19.577618157487667</v>
      </c>
      <c r="L85">
        <f t="shared" ref="L85:L148" si="29">-$C$15*I85*J85</f>
        <v>-9.6130313235599196</v>
      </c>
      <c r="M85">
        <f t="shared" ref="M85:M148" si="30">-$C$6-$C$15*I85*K85</f>
        <v>-36.130236377181618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8.7477316169987223</v>
      </c>
      <c r="C86" s="9">
        <f t="shared" si="23"/>
        <v>0.40200000000000025</v>
      </c>
      <c r="D86" s="9">
        <f t="shared" si="24"/>
        <v>19.951297493685097</v>
      </c>
      <c r="E86" s="9">
        <f t="shared" si="24"/>
        <v>11.940319990483845</v>
      </c>
      <c r="F86" s="9">
        <f t="shared" si="25"/>
        <v>12.094275480367081</v>
      </c>
      <c r="G86" s="10">
        <f t="shared" si="26"/>
        <v>8.6666666666666607</v>
      </c>
      <c r="H86" s="5">
        <f t="shared" si="26"/>
        <v>7.5</v>
      </c>
      <c r="I86">
        <f t="shared" si="27"/>
        <v>51.306071513683342</v>
      </c>
      <c r="J86">
        <f t="shared" si="28"/>
        <v>47.51285062932218</v>
      </c>
      <c r="K86">
        <f t="shared" si="28"/>
        <v>19.360836739224577</v>
      </c>
      <c r="L86">
        <f t="shared" si="29"/>
        <v>-9.5760796303588638</v>
      </c>
      <c r="M86">
        <f t="shared" si="30"/>
        <v>-36.076121465445674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9.0326363513413082</v>
      </c>
      <c r="C87" s="9">
        <f t="shared" si="23"/>
        <v>0.40800000000000025</v>
      </c>
      <c r="D87" s="9">
        <f t="shared" si="24"/>
        <v>20.236202228027683</v>
      </c>
      <c r="E87" s="9">
        <f t="shared" si="24"/>
        <v>12.055835640732814</v>
      </c>
      <c r="F87" s="9">
        <f t="shared" si="25"/>
        <v>12.216496440692485</v>
      </c>
      <c r="G87" s="10">
        <f t="shared" si="26"/>
        <v>8.6666666666666607</v>
      </c>
      <c r="H87" s="5">
        <f t="shared" si="26"/>
        <v>7.5</v>
      </c>
      <c r="I87">
        <f t="shared" si="27"/>
        <v>51.171493236584801</v>
      </c>
      <c r="J87">
        <f t="shared" si="28"/>
        <v>47.455394151540027</v>
      </c>
      <c r="K87">
        <f t="shared" si="28"/>
        <v>19.144380010431902</v>
      </c>
      <c r="L87">
        <f t="shared" si="29"/>
        <v>-9.5394113019688529</v>
      </c>
      <c r="M87">
        <f t="shared" si="30"/>
        <v>-36.02237421131764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9.3171970068471115</v>
      </c>
      <c r="C88" s="9">
        <f t="shared" si="23"/>
        <v>0.41400000000000026</v>
      </c>
      <c r="D88" s="9">
        <f t="shared" si="24"/>
        <v>20.520762883533486</v>
      </c>
      <c r="E88" s="9">
        <f t="shared" si="24"/>
        <v>12.170053518059602</v>
      </c>
      <c r="F88" s="9">
        <f t="shared" si="25"/>
        <v>12.337604256343084</v>
      </c>
      <c r="G88" s="10">
        <f t="shared" si="26"/>
        <v>8.6666666666666607</v>
      </c>
      <c r="H88" s="5">
        <f t="shared" si="26"/>
        <v>7.5</v>
      </c>
      <c r="I88">
        <f t="shared" si="27"/>
        <v>51.037866722248616</v>
      </c>
      <c r="J88">
        <f t="shared" si="28"/>
        <v>47.398157683728215</v>
      </c>
      <c r="K88">
        <f t="shared" si="28"/>
        <v>18.928245765163997</v>
      </c>
      <c r="L88">
        <f t="shared" si="29"/>
        <v>-9.5030250481336935</v>
      </c>
      <c r="M88">
        <f t="shared" si="30"/>
        <v>-35.968991248896899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9.6014148984986161</v>
      </c>
      <c r="C89" s="9">
        <f t="shared" si="23"/>
        <v>0.42000000000000026</v>
      </c>
      <c r="D89" s="9">
        <f t="shared" si="24"/>
        <v>20.80498077518499</v>
      </c>
      <c r="E89" s="9">
        <f t="shared" si="24"/>
        <v>12.282975550808105</v>
      </c>
      <c r="F89" s="9">
        <f t="shared" si="25"/>
        <v>12.457602980637212</v>
      </c>
      <c r="G89" s="10">
        <f t="shared" si="26"/>
        <v>8.6666666666666607</v>
      </c>
      <c r="H89" s="5">
        <f t="shared" si="26"/>
        <v>7.5</v>
      </c>
      <c r="I89">
        <f t="shared" si="27"/>
        <v>50.905192238666096</v>
      </c>
      <c r="J89">
        <f t="shared" si="28"/>
        <v>47.34113953343941</v>
      </c>
      <c r="K89">
        <f t="shared" si="28"/>
        <v>18.712431817670616</v>
      </c>
      <c r="L89">
        <f t="shared" si="29"/>
        <v>-9.466919591787061</v>
      </c>
      <c r="M89">
        <f t="shared" si="30"/>
        <v>-35.91596922867808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9.8852913311465986</v>
      </c>
      <c r="C90" s="9">
        <f t="shared" si="23"/>
        <v>0.42600000000000027</v>
      </c>
      <c r="D90" s="9">
        <f t="shared" si="24"/>
        <v>21.088857207832973</v>
      </c>
      <c r="E90" s="9">
        <f t="shared" si="24"/>
        <v>12.394603654268012</v>
      </c>
      <c r="F90" s="9">
        <f t="shared" si="25"/>
        <v>12.57649664064088</v>
      </c>
      <c r="G90" s="10">
        <f t="shared" si="26"/>
        <v>8.6666666666666607</v>
      </c>
      <c r="H90" s="5">
        <f t="shared" si="26"/>
        <v>7.5</v>
      </c>
      <c r="I90">
        <f t="shared" si="27"/>
        <v>50.77347007122858</v>
      </c>
      <c r="J90">
        <f t="shared" si="28"/>
        <v>47.284338015888686</v>
      </c>
      <c r="K90">
        <f t="shared" si="28"/>
        <v>18.496936002298547</v>
      </c>
      <c r="L90">
        <f t="shared" si="29"/>
        <v>-9.4310936688222959</v>
      </c>
      <c r="M90">
        <f t="shared" si="30"/>
        <v>-35.86330481727947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10.168827599555891</v>
      </c>
      <c r="C91" s="9">
        <f t="shared" si="23"/>
        <v>0.43200000000000027</v>
      </c>
      <c r="D91" s="9">
        <f t="shared" si="24"/>
        <v>21.372393476242266</v>
      </c>
      <c r="E91" s="9">
        <f t="shared" si="24"/>
        <v>12.504939730795092</v>
      </c>
      <c r="F91" s="9">
        <f t="shared" si="25"/>
        <v>12.694289237411486</v>
      </c>
      <c r="G91" s="10">
        <f t="shared" si="26"/>
        <v>8.6666666666666607</v>
      </c>
      <c r="H91" s="5">
        <f t="shared" si="26"/>
        <v>7.5</v>
      </c>
      <c r="I91">
        <f t="shared" si="27"/>
        <v>50.642700522113991</v>
      </c>
      <c r="J91">
        <f t="shared" si="28"/>
        <v>47.227751453875754</v>
      </c>
      <c r="K91">
        <f t="shared" si="28"/>
        <v>18.281756173394871</v>
      </c>
      <c r="L91">
        <f t="shared" si="29"/>
        <v>-9.3955460278630838</v>
      </c>
      <c r="M91">
        <f t="shared" si="30"/>
        <v>-35.810994697176199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10.452024988450644</v>
      </c>
      <c r="C92" s="9">
        <f t="shared" si="23"/>
        <v>0.43800000000000028</v>
      </c>
      <c r="D92" s="9">
        <f t="shared" si="24"/>
        <v>21.655590865137018</v>
      </c>
      <c r="E92" s="9">
        <f t="shared" si="24"/>
        <v>12.613985669930912</v>
      </c>
      <c r="F92" s="9">
        <f t="shared" si="25"/>
        <v>12.810984746239587</v>
      </c>
      <c r="G92" s="10">
        <f t="shared" si="26"/>
        <v>8.6666666666666607</v>
      </c>
      <c r="H92" s="5">
        <f t="shared" si="26"/>
        <v>7.5</v>
      </c>
      <c r="I92">
        <f t="shared" si="27"/>
        <v>50.512883909667835</v>
      </c>
      <c r="J92">
        <f t="shared" si="28"/>
        <v>47.171378177708576</v>
      </c>
      <c r="K92">
        <f t="shared" si="28"/>
        <v>18.066890205211813</v>
      </c>
      <c r="L92">
        <f t="shared" si="29"/>
        <v>-9.3602754300350615</v>
      </c>
      <c r="M92">
        <f t="shared" si="30"/>
        <v>-35.759035566438058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10.734884772559154</v>
      </c>
      <c r="C93" s="9">
        <f t="shared" si="23"/>
        <v>0.44400000000000028</v>
      </c>
      <c r="D93" s="9">
        <f t="shared" si="24"/>
        <v>21.938450649245528</v>
      </c>
      <c r="E93" s="9">
        <f t="shared" si="24"/>
        <v>12.721743348521986</v>
      </c>
      <c r="F93" s="9">
        <f t="shared" si="25"/>
        <v>12.926587116888737</v>
      </c>
      <c r="G93" s="10">
        <f t="shared" si="26"/>
        <v>8.6666666666666607</v>
      </c>
      <c r="H93" s="5">
        <f t="shared" si="26"/>
        <v>7.5</v>
      </c>
      <c r="I93">
        <f t="shared" si="27"/>
        <v>50.384020567778407</v>
      </c>
      <c r="J93">
        <f t="shared" si="28"/>
        <v>47.115216525128368</v>
      </c>
      <c r="K93">
        <f t="shared" si="28"/>
        <v>17.852335991813185</v>
      </c>
      <c r="L93">
        <f t="shared" si="29"/>
        <v>-9.3252806487382447</v>
      </c>
      <c r="M93">
        <f t="shared" si="30"/>
        <v>-35.707424138472113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11.017408216658248</v>
      </c>
      <c r="C94" s="9">
        <f t="shared" si="23"/>
        <v>0.45000000000000029</v>
      </c>
      <c r="D94" s="9">
        <f t="shared" si="24"/>
        <v>22.220974093344623</v>
      </c>
      <c r="E94" s="9">
        <f t="shared" si="24"/>
        <v>12.828214630838373</v>
      </c>
      <c r="F94" s="9">
        <f t="shared" si="25"/>
        <v>13.041100273833457</v>
      </c>
      <c r="G94" s="10">
        <f t="shared" si="26"/>
        <v>8.6666666666666607</v>
      </c>
      <c r="H94" s="5">
        <f t="shared" si="26"/>
        <v>7.5</v>
      </c>
      <c r="I94">
        <f t="shared" si="27"/>
        <v>50.25611084524644</v>
      </c>
      <c r="J94">
        <f t="shared" si="28"/>
        <v>47.059264841235937</v>
      </c>
      <c r="K94">
        <f t="shared" si="28"/>
        <v>17.638091446982351</v>
      </c>
      <c r="L94">
        <f t="shared" si="29"/>
        <v>-9.2905604694203596</v>
      </c>
      <c r="M94">
        <f t="shared" si="30"/>
        <v>-35.656157141770002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11.299596575617214</v>
      </c>
      <c r="C95" s="9">
        <f t="shared" si="23"/>
        <v>0.45600000000000029</v>
      </c>
      <c r="D95" s="9">
        <f t="shared" si="24"/>
        <v>22.503162452303588</v>
      </c>
      <c r="E95" s="9">
        <f t="shared" si="24"/>
        <v>12.933401368691715</v>
      </c>
      <c r="F95" s="9">
        <f t="shared" si="25"/>
        <v>13.154528116495339</v>
      </c>
      <c r="G95" s="10">
        <f t="shared" si="26"/>
        <v>8.6666666666666607</v>
      </c>
      <c r="H95" s="5">
        <f t="shared" si="26"/>
        <v>7.5</v>
      </c>
      <c r="I95">
        <f t="shared" si="27"/>
        <v>50.129155105149032</v>
      </c>
      <c r="J95">
        <f t="shared" si="28"/>
        <v>47.003521478419415</v>
      </c>
      <c r="K95">
        <f t="shared" si="28"/>
        <v>17.424154504131732</v>
      </c>
      <c r="L95">
        <f t="shared" si="29"/>
        <v>-9.2561136893509737</v>
      </c>
      <c r="M95">
        <f t="shared" si="30"/>
        <v>-35.605231319659914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11.581451094441322</v>
      </c>
      <c r="C96" s="9">
        <f t="shared" si="23"/>
        <v>0.4620000000000003</v>
      </c>
      <c r="D96" s="9">
        <f t="shared" si="24"/>
        <v>22.785016971127696</v>
      </c>
      <c r="E96" s="9">
        <f t="shared" si="24"/>
        <v>13.037305401552752</v>
      </c>
      <c r="F96" s="9">
        <f t="shared" si="25"/>
        <v>13.266874519477298</v>
      </c>
      <c r="G96" s="10">
        <f t="shared" si="26"/>
        <v>8.6666666666666607</v>
      </c>
      <c r="H96" s="5">
        <f t="shared" si="26"/>
        <v>7.5</v>
      </c>
      <c r="I96">
        <f t="shared" si="27"/>
        <v>50.003153724198008</v>
      </c>
      <c r="J96">
        <f t="shared" si="28"/>
        <v>46.947984796283308</v>
      </c>
      <c r="K96">
        <f t="shared" si="28"/>
        <v>17.210523116213771</v>
      </c>
      <c r="L96">
        <f t="shared" si="29"/>
        <v>-9.2219391173964897</v>
      </c>
      <c r="M96">
        <f t="shared" si="30"/>
        <v>-35.554643430063329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11.862973008314908</v>
      </c>
      <c r="C97" s="9">
        <f t="shared" si="23"/>
        <v>0.4680000000000003</v>
      </c>
      <c r="D97" s="9">
        <f t="shared" si="24"/>
        <v>23.066538885001282</v>
      </c>
      <c r="E97" s="9">
        <f t="shared" si="24"/>
        <v>13.139928556668293</v>
      </c>
      <c r="F97" s="9">
        <f t="shared" si="25"/>
        <v>13.378143332796</v>
      </c>
      <c r="G97" s="10">
        <f t="shared" si="26"/>
        <v>8.6666666666666607</v>
      </c>
      <c r="H97" s="5">
        <f t="shared" si="26"/>
        <v>7.5</v>
      </c>
      <c r="I97">
        <f t="shared" si="27"/>
        <v>49.878107092092662</v>
      </c>
      <c r="J97">
        <f t="shared" si="28"/>
        <v>46.892653161578927</v>
      </c>
      <c r="K97">
        <f t="shared" si="28"/>
        <v>16.99719525563339</v>
      </c>
      <c r="L97">
        <f t="shared" si="29"/>
        <v>-9.188035573795938</v>
      </c>
      <c r="M97">
        <f t="shared" si="30"/>
        <v>-35.504390245256417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12.144163542644053</v>
      </c>
      <c r="C98" s="9">
        <f t="shared" si="23"/>
        <v>0.47400000000000031</v>
      </c>
      <c r="D98" s="9">
        <f t="shared" si="24"/>
        <v>23.347729419330427</v>
      </c>
      <c r="E98" s="9">
        <f t="shared" si="24"/>
        <v>13.241272649177679</v>
      </c>
      <c r="F98" s="9">
        <f t="shared" si="25"/>
        <v>13.488338382112499</v>
      </c>
      <c r="G98" s="10">
        <f t="shared" si="26"/>
        <v>8.6666666666666607</v>
      </c>
      <c r="H98" s="5">
        <f t="shared" si="26"/>
        <v>7.5</v>
      </c>
      <c r="I98">
        <f t="shared" si="27"/>
        <v>49.754015610866965</v>
      </c>
      <c r="J98">
        <f t="shared" si="28"/>
        <v>46.837524948136149</v>
      </c>
      <c r="K98">
        <f t="shared" si="28"/>
        <v>16.78416891416185</v>
      </c>
      <c r="L98">
        <f t="shared" si="29"/>
        <v>-9.1544018899375761</v>
      </c>
      <c r="M98">
        <f t="shared" si="30"/>
        <v>-35.454468551636161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12.425023913098849</v>
      </c>
      <c r="C99" s="9">
        <f t="shared" si="23"/>
        <v>0.48000000000000032</v>
      </c>
      <c r="D99" s="9">
        <f t="shared" si="24"/>
        <v>23.628589789785224</v>
      </c>
      <c r="E99" s="9">
        <f t="shared" si="24"/>
        <v>13.341339482228721</v>
      </c>
      <c r="F99" s="9">
        <f t="shared" si="25"/>
        <v>13.597463468961092</v>
      </c>
      <c r="G99" s="10">
        <f t="shared" si="26"/>
        <v>8.6666666666666607</v>
      </c>
      <c r="H99" s="5">
        <f t="shared" si="26"/>
        <v>7.5</v>
      </c>
      <c r="I99">
        <f t="shared" si="27"/>
        <v>49.630879694231233</v>
      </c>
      <c r="J99">
        <f t="shared" si="28"/>
        <v>46.782598536796527</v>
      </c>
      <c r="K99">
        <f t="shared" si="28"/>
        <v>16.571442102852032</v>
      </c>
      <c r="L99">
        <f t="shared" si="29"/>
        <v>-9.1210369081363023</v>
      </c>
      <c r="M99">
        <f t="shared" si="30"/>
        <v>-35.404875149491154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12.705555325655281</v>
      </c>
      <c r="C100" s="9">
        <f t="shared" si="23"/>
        <v>0.48600000000000032</v>
      </c>
      <c r="D100" s="9">
        <f t="shared" si="24"/>
        <v>23.909121202341655</v>
      </c>
      <c r="E100" s="9">
        <f t="shared" si="24"/>
        <v>13.440130847093142</v>
      </c>
      <c r="F100" s="9">
        <f t="shared" si="25"/>
        <v>13.705522370976428</v>
      </c>
      <c r="G100" s="10">
        <f t="shared" si="26"/>
        <v>8.6666666666666607</v>
      </c>
      <c r="H100" s="5">
        <f t="shared" si="26"/>
        <v>7.5</v>
      </c>
      <c r="I100">
        <f t="shared" si="27"/>
        <v>49.50869976690835</v>
      </c>
      <c r="J100">
        <f t="shared" si="28"/>
        <v>46.72787231534771</v>
      </c>
      <c r="K100">
        <f t="shared" si="28"/>
        <v>16.359012851955086</v>
      </c>
      <c r="L100">
        <f t="shared" si="29"/>
        <v>-9.0879394814118406</v>
      </c>
      <c r="M100">
        <f t="shared" si="30"/>
        <v>-35.355606852777157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12.985758976636701</v>
      </c>
      <c r="C101" s="9">
        <f t="shared" si="23"/>
        <v>0.49200000000000033</v>
      </c>
      <c r="D101" s="9">
        <f t="shared" ref="D101:E116" si="32">D100+$C$7*(J100+J101)/2</f>
        <v>24.189324853323075</v>
      </c>
      <c r="E101" s="9">
        <f t="shared" si="32"/>
        <v>13.537648523281522</v>
      </c>
      <c r="F101" s="9">
        <f t="shared" si="25"/>
        <v>13.812518842118855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49.387476263964587</v>
      </c>
      <c r="J101">
        <f t="shared" si="28"/>
        <v>46.673344678459237</v>
      </c>
      <c r="K101">
        <f t="shared" si="28"/>
        <v>16.146879210838424</v>
      </c>
      <c r="L101">
        <f t="shared" si="29"/>
        <v>-9.0551084732677385</v>
      </c>
      <c r="M101">
        <f t="shared" si="30"/>
        <v>-35.306660488897286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13.265636052754937</v>
      </c>
      <c r="C102" s="9">
        <f t="shared" si="23"/>
        <v>0.49800000000000033</v>
      </c>
      <c r="D102" s="9">
        <f t="shared" si="32"/>
        <v>24.469201929441311</v>
      </c>
      <c r="E102" s="9">
        <f t="shared" si="32"/>
        <v>13.633894278657753</v>
      </c>
      <c r="F102" s="9">
        <f t="shared" si="25"/>
        <v>13.918456612898069</v>
      </c>
      <c r="G102" s="10">
        <f t="shared" si="33"/>
        <v>8.6666666666666607</v>
      </c>
      <c r="H102" s="5">
        <f t="shared" si="33"/>
        <v>7.5</v>
      </c>
      <c r="I102">
        <f t="shared" si="27"/>
        <v>49.267209630135028</v>
      </c>
      <c r="J102">
        <f t="shared" si="28"/>
        <v>46.619014027619627</v>
      </c>
      <c r="K102">
        <f t="shared" si="28"/>
        <v>15.93503924790504</v>
      </c>
      <c r="L102">
        <f t="shared" si="29"/>
        <v>-9.0225427574711219</v>
      </c>
      <c r="M102">
        <f t="shared" si="30"/>
        <v>-35.258032898486952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13.545187731151019</v>
      </c>
      <c r="C103" s="9">
        <f t="shared" si="23"/>
        <v>0.50400000000000034</v>
      </c>
      <c r="D103" s="9">
        <f t="shared" si="32"/>
        <v>24.748753607837394</v>
      </c>
      <c r="E103" s="9">
        <f t="shared" si="32"/>
        <v>13.72886986955301</v>
      </c>
      <c r="F103" s="9">
        <f t="shared" si="25"/>
        <v>14.02333939059508</v>
      </c>
      <c r="G103" s="10">
        <f t="shared" si="33"/>
        <v>8.6666666666666607</v>
      </c>
      <c r="H103" s="5">
        <f t="shared" si="33"/>
        <v>7.5</v>
      </c>
      <c r="I103">
        <f t="shared" si="27"/>
        <v>49.147900319143751</v>
      </c>
      <c r="J103">
        <f t="shared" si="28"/>
        <v>46.564878771074802</v>
      </c>
      <c r="K103">
        <f t="shared" si="28"/>
        <v>15.723491050514118</v>
      </c>
      <c r="L103">
        <f t="shared" si="29"/>
        <v>-8.990241217833244</v>
      </c>
      <c r="M103">
        <f t="shared" si="30"/>
        <v>-35.209720935203485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13.824415179435546</v>
      </c>
      <c r="C104" s="9">
        <f t="shared" si="23"/>
        <v>0.51000000000000034</v>
      </c>
      <c r="D104" s="9">
        <f t="shared" si="32"/>
        <v>25.02798105612192</v>
      </c>
      <c r="E104" s="9">
        <f t="shared" si="32"/>
        <v>13.822577040879262</v>
      </c>
      <c r="F104" s="9">
        <f t="shared" si="25"/>
        <v>14.127170859482465</v>
      </c>
      <c r="G104" s="10">
        <f t="shared" si="33"/>
        <v>8.6666666666666607</v>
      </c>
      <c r="H104" s="5">
        <f t="shared" si="33"/>
        <v>7.5</v>
      </c>
      <c r="I104">
        <f t="shared" si="27"/>
        <v>49.029548793018741</v>
      </c>
      <c r="J104">
        <f t="shared" si="28"/>
        <v>46.510937323767806</v>
      </c>
      <c r="K104">
        <f t="shared" si="28"/>
        <v>15.512232724902898</v>
      </c>
      <c r="L104">
        <f t="shared" si="29"/>
        <v>-8.9582027479907982</v>
      </c>
      <c r="M104">
        <f t="shared" si="30"/>
        <v>-35.161721465520465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14.103319555728687</v>
      </c>
      <c r="C105" s="9">
        <f t="shared" si="23"/>
        <v>0.51600000000000035</v>
      </c>
      <c r="D105" s="9">
        <f t="shared" si="32"/>
        <v>25.306885432415061</v>
      </c>
      <c r="E105" s="9">
        <f t="shared" si="32"/>
        <v>13.9150175262423</v>
      </c>
      <c r="F105" s="9">
        <f t="shared" si="25"/>
        <v>14.229954681043001</v>
      </c>
      <c r="G105" s="10">
        <f t="shared" si="33"/>
        <v>8.6666666666666607</v>
      </c>
      <c r="H105" s="5">
        <f t="shared" si="33"/>
        <v>7.5</v>
      </c>
      <c r="I105">
        <f t="shared" si="27"/>
        <v>48.912155521401722</v>
      </c>
      <c r="J105">
        <f t="shared" si="28"/>
        <v>46.457188107279862</v>
      </c>
      <c r="K105">
        <f t="shared" si="28"/>
        <v>15.301262396109776</v>
      </c>
      <c r="L105">
        <f t="shared" si="29"/>
        <v>-8.9264262511880226</v>
      </c>
      <c r="M105">
        <f t="shared" si="30"/>
        <v>-35.114031368526746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14.381902008699845</v>
      </c>
      <c r="C106" s="9">
        <f t="shared" si="23"/>
        <v>0.52200000000000035</v>
      </c>
      <c r="D106" s="9">
        <f t="shared" si="32"/>
        <v>25.585467885386219</v>
      </c>
      <c r="E106" s="9">
        <f t="shared" si="32"/>
        <v>14.006193048054325</v>
      </c>
      <c r="F106" s="9">
        <f t="shared" si="25"/>
        <v>14.33169449418665</v>
      </c>
      <c r="G106" s="10">
        <f t="shared" si="33"/>
        <v>8.6666666666666607</v>
      </c>
      <c r="H106" s="5">
        <f t="shared" si="33"/>
        <v>7.5</v>
      </c>
      <c r="I106">
        <f t="shared" si="27"/>
        <v>48.795720980852877</v>
      </c>
      <c r="J106">
        <f t="shared" si="28"/>
        <v>46.403629549772731</v>
      </c>
      <c r="K106">
        <f t="shared" si="28"/>
        <v>15.090578207898615</v>
      </c>
      <c r="L106">
        <f t="shared" si="29"/>
        <v>-8.894910640059571</v>
      </c>
      <c r="M106">
        <f t="shared" si="30"/>
        <v>-35.066647535730226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14.660163677606961</v>
      </c>
      <c r="C107" s="9">
        <f t="shared" si="23"/>
        <v>0.52800000000000036</v>
      </c>
      <c r="D107" s="9">
        <f t="shared" si="32"/>
        <v>25.863729554293336</v>
      </c>
      <c r="E107" s="9">
        <f t="shared" si="32"/>
        <v>14.096105317646073</v>
      </c>
      <c r="F107" s="9">
        <f t="shared" si="25"/>
        <v>14.432393915465894</v>
      </c>
      <c r="G107" s="10">
        <f t="shared" si="33"/>
        <v>8.6666666666666607</v>
      </c>
      <c r="H107" s="5">
        <f t="shared" si="33"/>
        <v>7.5</v>
      </c>
      <c r="I107">
        <f t="shared" si="27"/>
        <v>48.680245654150696</v>
      </c>
      <c r="J107">
        <f t="shared" si="28"/>
        <v>46.350260085932376</v>
      </c>
      <c r="K107">
        <f t="shared" si="28"/>
        <v>14.880178322684234</v>
      </c>
      <c r="L107">
        <f t="shared" si="29"/>
        <v>-8.8636548364141756</v>
      </c>
      <c r="M107">
        <f t="shared" si="30"/>
        <v>-35.019566870866292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14.938105692335499</v>
      </c>
      <c r="C108" s="9">
        <f t="shared" si="23"/>
        <v>0.53400000000000036</v>
      </c>
      <c r="D108" s="9">
        <f t="shared" si="32"/>
        <v>26.141671569021874</v>
      </c>
      <c r="E108" s="9">
        <f t="shared" si="32"/>
        <v>14.184756035378502</v>
      </c>
      <c r="F108" s="9">
        <f t="shared" si="25"/>
        <v>14.532056539289535</v>
      </c>
      <c r="G108" s="10">
        <f t="shared" si="33"/>
        <v>8.6666666666666607</v>
      </c>
      <c r="H108" s="5">
        <f t="shared" si="33"/>
        <v>7.5</v>
      </c>
      <c r="I108">
        <f t="shared" si="27"/>
        <v>48.565730029586838</v>
      </c>
      <c r="J108">
        <f t="shared" si="28"/>
        <v>46.297078156913891</v>
      </c>
      <c r="K108">
        <f t="shared" si="28"/>
        <v>14.670060921459037</v>
      </c>
      <c r="L108">
        <f t="shared" si="29"/>
        <v>-8.8326577710190701</v>
      </c>
      <c r="M108">
        <f t="shared" si="30"/>
        <v>-34.972786289710982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15.215729173437106</v>
      </c>
      <c r="C109" s="9">
        <f t="shared" si="23"/>
        <v>0.54000000000000037</v>
      </c>
      <c r="D109" s="9">
        <f t="shared" si="32"/>
        <v>26.41929505012348</v>
      </c>
      <c r="E109" s="9">
        <f t="shared" si="32"/>
        <v>14.272146890754042</v>
      </c>
      <c r="F109" s="9">
        <f t="shared" si="25"/>
        <v>14.630685938134839</v>
      </c>
      <c r="G109" s="10">
        <f t="shared" si="33"/>
        <v>8.6666666666666607</v>
      </c>
      <c r="H109" s="5">
        <f t="shared" si="33"/>
        <v>7.5</v>
      </c>
      <c r="I109">
        <f t="shared" si="27"/>
        <v>48.452174600256349</v>
      </c>
      <c r="J109">
        <f t="shared" si="28"/>
        <v>46.244082210287779</v>
      </c>
      <c r="K109">
        <f t="shared" si="28"/>
        <v>14.46022420372077</v>
      </c>
      <c r="L109">
        <f t="shared" si="29"/>
        <v>-8.8019183833852299</v>
      </c>
      <c r="M109">
        <f t="shared" si="30"/>
        <v>-34.926302719898871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15.493035232167932</v>
      </c>
      <c r="C110" s="9">
        <f t="shared" si="23"/>
        <v>0.54600000000000037</v>
      </c>
      <c r="D110" s="9">
        <f t="shared" si="32"/>
        <v>26.696601108854306</v>
      </c>
      <c r="E110" s="9">
        <f t="shared" si="32"/>
        <v>14.358279562527409</v>
      </c>
      <c r="F110" s="9">
        <f t="shared" si="25"/>
        <v>14.728285662758182</v>
      </c>
      <c r="G110" s="10">
        <f t="shared" si="33"/>
        <v>8.6666666666666607</v>
      </c>
      <c r="H110" s="5">
        <f t="shared" si="33"/>
        <v>7.5</v>
      </c>
      <c r="I110">
        <f t="shared" si="27"/>
        <v>48.339579863343168</v>
      </c>
      <c r="J110">
        <f t="shared" si="28"/>
        <v>46.19127069998747</v>
      </c>
      <c r="K110">
        <f t="shared" si="28"/>
        <v>14.250666387401377</v>
      </c>
      <c r="L110">
        <f t="shared" si="29"/>
        <v>-8.7714356215533851</v>
      </c>
      <c r="M110">
        <f t="shared" si="30"/>
        <v>-34.880113100745675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15.770024970526668</v>
      </c>
      <c r="C111" s="9">
        <f t="shared" si="23"/>
        <v>0.55200000000000038</v>
      </c>
      <c r="D111" s="9">
        <f t="shared" si="32"/>
        <v>26.973590847213043</v>
      </c>
      <c r="E111" s="9">
        <f t="shared" si="32"/>
        <v>14.443155718816003</v>
      </c>
      <c r="F111" s="9">
        <f t="shared" si="25"/>
        <v>14.824859242404084</v>
      </c>
      <c r="G111" s="10">
        <f t="shared" si="33"/>
        <v>8.6666666666666607</v>
      </c>
      <c r="H111" s="5">
        <f t="shared" si="33"/>
        <v>7.5</v>
      </c>
      <c r="I111">
        <f t="shared" si="27"/>
        <v>48.227946319401141</v>
      </c>
      <c r="J111">
        <f t="shared" si="28"/>
        <v>46.138642086258152</v>
      </c>
      <c r="K111">
        <f t="shared" si="28"/>
        <v>14.041385708796904</v>
      </c>
      <c r="L111">
        <f t="shared" si="29"/>
        <v>-8.7412084418808522</v>
      </c>
      <c r="M111">
        <f t="shared" si="30"/>
        <v>-34.83421438307559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16.046699481292265</v>
      </c>
      <c r="C112" s="9">
        <f t="shared" si="23"/>
        <v>0.55800000000000038</v>
      </c>
      <c r="D112" s="9">
        <f t="shared" si="32"/>
        <v>27.250265357978638</v>
      </c>
      <c r="E112" s="9">
        <f t="shared" si="32"/>
        <v>14.52677701720989</v>
      </c>
      <c r="F112" s="9">
        <f t="shared" si="25"/>
        <v>14.920410185012784</v>
      </c>
      <c r="G112" s="10">
        <f t="shared" si="33"/>
        <v>8.6666666666666607</v>
      </c>
      <c r="H112" s="5">
        <f t="shared" si="33"/>
        <v>7.5</v>
      </c>
      <c r="I112">
        <f t="shared" si="27"/>
        <v>48.117274471630623</v>
      </c>
      <c r="J112">
        <f t="shared" si="28"/>
        <v>46.086194835606868</v>
      </c>
      <c r="K112">
        <f t="shared" si="28"/>
        <v>13.832380422498451</v>
      </c>
      <c r="L112">
        <f t="shared" si="29"/>
        <v>-8.7112358088291586</v>
      </c>
      <c r="M112">
        <f t="shared" si="30"/>
        <v>-34.788603529053304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16.323059848061348</v>
      </c>
      <c r="C113" s="9">
        <f t="shared" si="23"/>
        <v>0.56400000000000039</v>
      </c>
      <c r="D113" s="9">
        <f t="shared" si="32"/>
        <v>27.526625724747721</v>
      </c>
      <c r="E113" s="9">
        <f t="shared" si="32"/>
        <v>14.609145104881357</v>
      </c>
      <c r="F113" s="9">
        <f t="shared" si="25"/>
        <v>15.014941977426233</v>
      </c>
      <c r="G113" s="10">
        <f t="shared" si="33"/>
        <v>8.6666666666666607</v>
      </c>
      <c r="H113" s="5">
        <f t="shared" si="33"/>
        <v>7.5</v>
      </c>
      <c r="I113">
        <f t="shared" si="27"/>
        <v>48.007564825150808</v>
      </c>
      <c r="J113">
        <f t="shared" si="28"/>
        <v>46.033927420753891</v>
      </c>
      <c r="K113">
        <f t="shared" si="28"/>
        <v>13.623648801324132</v>
      </c>
      <c r="L113">
        <f t="shared" si="29"/>
        <v>-8.6815166947525135</v>
      </c>
      <c r="M113">
        <f t="shared" si="30"/>
        <v>-34.743277512020796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16.599107145285366</v>
      </c>
      <c r="C114" s="9">
        <f t="shared" si="23"/>
        <v>0.5700000000000004</v>
      </c>
      <c r="D114" s="9">
        <f t="shared" si="32"/>
        <v>27.802673021971739</v>
      </c>
      <c r="E114" s="9">
        <f t="shared" si="32"/>
        <v>14.690261618694086</v>
      </c>
      <c r="F114" s="9">
        <f t="shared" si="25"/>
        <v>15.108458085592641</v>
      </c>
      <c r="G114" s="10">
        <f t="shared" si="33"/>
        <v>8.6666666666666607</v>
      </c>
      <c r="H114" s="5">
        <f t="shared" si="33"/>
        <v>7.5</v>
      </c>
      <c r="I114">
        <f t="shared" si="27"/>
        <v>47.898817886267999</v>
      </c>
      <c r="J114">
        <f t="shared" si="28"/>
        <v>45.981838320585375</v>
      </c>
      <c r="K114">
        <f t="shared" si="28"/>
        <v>13.415189136252007</v>
      </c>
      <c r="L114">
        <f t="shared" si="29"/>
        <v>-8.6520500796871023</v>
      </c>
      <c r="M114">
        <f t="shared" si="30"/>
        <v>-34.698233316338822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16.874842438307439</v>
      </c>
      <c r="C115" s="9">
        <f t="shared" si="23"/>
        <v>0.5760000000000004</v>
      </c>
      <c r="D115" s="9">
        <f t="shared" si="32"/>
        <v>28.078408314993816</v>
      </c>
      <c r="E115" s="9">
        <f t="shared" si="32"/>
        <v>14.770128185311904</v>
      </c>
      <c r="F115" s="9">
        <f t="shared" si="25"/>
        <v>15.200961954769525</v>
      </c>
      <c r="G115" s="10">
        <f t="shared" si="33"/>
        <v>8.6666666666666607</v>
      </c>
      <c r="H115" s="5">
        <f t="shared" si="33"/>
        <v>7.5</v>
      </c>
      <c r="I115">
        <f t="shared" si="27"/>
        <v>47.791034161739788</v>
      </c>
      <c r="J115">
        <f t="shared" si="28"/>
        <v>45.929926020107253</v>
      </c>
      <c r="K115">
        <f t="shared" si="28"/>
        <v>13.206999736353973</v>
      </c>
      <c r="L115">
        <f t="shared" si="29"/>
        <v>-8.6228349511412219</v>
      </c>
      <c r="M115">
        <f t="shared" si="30"/>
        <v>-34.653467937233138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17.150266783398962</v>
      </c>
      <c r="C116" s="9">
        <f t="shared" si="23"/>
        <v>0.58200000000000041</v>
      </c>
      <c r="D116" s="9">
        <f t="shared" si="32"/>
        <v>28.353832660085338</v>
      </c>
      <c r="E116" s="9">
        <f t="shared" si="32"/>
        <v>14.848746421307158</v>
      </c>
      <c r="F116" s="9">
        <f t="shared" si="25"/>
        <v>15.292457009725283</v>
      </c>
      <c r="G116" s="10">
        <f t="shared" si="33"/>
        <v>8.6666666666666607</v>
      </c>
      <c r="H116" s="5">
        <f t="shared" si="33"/>
        <v>7.5</v>
      </c>
      <c r="I116">
        <f t="shared" si="27"/>
        <v>47.684214158035488</v>
      </c>
      <c r="J116">
        <f t="shared" si="28"/>
        <v>45.878189010400405</v>
      </c>
      <c r="K116">
        <f t="shared" si="28"/>
        <v>12.999078928730574</v>
      </c>
      <c r="L116">
        <f t="shared" si="29"/>
        <v>-8.5938703038862734</v>
      </c>
      <c r="M116">
        <f t="shared" si="30"/>
        <v>-34.608978380645468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17.425381227795896</v>
      </c>
      <c r="C117" s="9">
        <f t="shared" si="23"/>
        <v>0.58800000000000041</v>
      </c>
      <c r="D117" s="9">
        <f t="shared" ref="D117:E132" si="34">D116+$C$7*(J116+J117)/2</f>
        <v>28.628947104482272</v>
      </c>
      <c r="E117" s="9">
        <f t="shared" si="34"/>
        <v>14.92611793326869</v>
      </c>
      <c r="F117" s="9">
        <f t="shared" si="25"/>
        <v>15.382946654939346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47.578358380592924</v>
      </c>
      <c r="J117">
        <f t="shared" si="28"/>
        <v>45.82662578857709</v>
      </c>
      <c r="K117">
        <f t="shared" si="28"/>
        <v>12.791425058446702</v>
      </c>
      <c r="L117">
        <f t="shared" si="29"/>
        <v>-8.5651551397486667</v>
      </c>
      <c r="M117">
        <f t="shared" si="30"/>
        <v>-34.564761663089193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17.700186809734845</v>
      </c>
      <c r="C118" s="9">
        <f t="shared" si="23"/>
        <v>0.59400000000000042</v>
      </c>
      <c r="D118" s="9">
        <f t="shared" si="34"/>
        <v>28.903752686421218</v>
      </c>
      <c r="E118" s="9">
        <f t="shared" si="34"/>
        <v>15.002244317909435</v>
      </c>
      <c r="F118" s="9">
        <f t="shared" si="25"/>
        <v>15.472434274800865</v>
      </c>
      <c r="G118" s="10">
        <f t="shared" si="35"/>
        <v>8.6666666666666607</v>
      </c>
      <c r="H118" s="5">
        <f t="shared" si="35"/>
        <v>7.5</v>
      </c>
      <c r="I118">
        <f t="shared" si="27"/>
        <v>47.473467333071689</v>
      </c>
      <c r="J118">
        <f t="shared" si="28"/>
        <v>45.775234857738596</v>
      </c>
      <c r="K118">
        <f t="shared" si="28"/>
        <v>12.584036488468167</v>
      </c>
      <c r="L118">
        <f t="shared" si="29"/>
        <v>-8.5366884674025787</v>
      </c>
      <c r="M118">
        <f t="shared" si="30"/>
        <v>-34.520814811509773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17.97468455848886</v>
      </c>
      <c r="C119" s="9">
        <f t="shared" si="23"/>
        <v>0.60000000000000042</v>
      </c>
      <c r="D119" s="9">
        <f t="shared" si="34"/>
        <v>29.178250435175237</v>
      </c>
      <c r="E119" s="9">
        <f t="shared" si="34"/>
        <v>15.077127162173637</v>
      </c>
      <c r="F119" s="9">
        <f t="shared" si="25"/>
        <v>15.560923233805998</v>
      </c>
      <c r="G119" s="10">
        <f t="shared" si="35"/>
        <v>8.6666666666666607</v>
      </c>
      <c r="H119" s="5">
        <f t="shared" si="35"/>
        <v>7.5</v>
      </c>
      <c r="I119">
        <f t="shared" si="27"/>
        <v>47.3695415166031</v>
      </c>
      <c r="J119">
        <f t="shared" si="28"/>
        <v>45.724014726934179</v>
      </c>
      <c r="K119">
        <f t="shared" si="28"/>
        <v>12.376911599599108</v>
      </c>
      <c r="L119">
        <f t="shared" si="29"/>
        <v>-8.5084693021636557</v>
      </c>
      <c r="M119">
        <f t="shared" si="30"/>
        <v>-34.477134863149914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18.24887549440303</v>
      </c>
      <c r="C120" s="9">
        <f t="shared" si="23"/>
        <v>0.60600000000000043</v>
      </c>
      <c r="D120" s="9">
        <f t="shared" si="34"/>
        <v>29.452441371089403</v>
      </c>
      <c r="E120" s="9">
        <f t="shared" si="34"/>
        <v>15.150768043343694</v>
      </c>
      <c r="F120" s="9">
        <f t="shared" si="25"/>
        <v>15.648416876753807</v>
      </c>
      <c r="G120" s="10">
        <f t="shared" si="35"/>
        <v>8.6666666666666607</v>
      </c>
      <c r="H120" s="5">
        <f t="shared" si="35"/>
        <v>7.5</v>
      </c>
      <c r="I120">
        <f t="shared" si="27"/>
        <v>47.266581429037018</v>
      </c>
      <c r="J120">
        <f t="shared" si="28"/>
        <v>45.672963911121194</v>
      </c>
      <c r="K120">
        <f t="shared" si="28"/>
        <v>12.170048790420209</v>
      </c>
      <c r="L120">
        <f t="shared" si="29"/>
        <v>-8.4804966657836278</v>
      </c>
      <c r="M120">
        <f t="shared" si="30"/>
        <v>-34.433718865419458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18.522760628929774</v>
      </c>
      <c r="C121" s="9">
        <f t="shared" si="23"/>
        <v>0.61200000000000043</v>
      </c>
      <c r="D121" s="9">
        <f t="shared" si="34"/>
        <v>29.726326505616147</v>
      </c>
      <c r="E121" s="9">
        <f t="shared" si="34"/>
        <v>15.223168529146639</v>
      </c>
      <c r="F121" s="9">
        <f t="shared" si="25"/>
        <v>15.734918528940732</v>
      </c>
      <c r="G121" s="10">
        <f t="shared" si="35"/>
        <v>8.6666666666666607</v>
      </c>
      <c r="H121" s="5">
        <f t="shared" si="35"/>
        <v>7.5</v>
      </c>
      <c r="I121">
        <f t="shared" si="27"/>
        <v>47.164587564185773</v>
      </c>
      <c r="J121">
        <f t="shared" si="28"/>
        <v>45.62208093112649</v>
      </c>
      <c r="K121">
        <f t="shared" si="28"/>
        <v>11.963446477227691</v>
      </c>
      <c r="L121">
        <f t="shared" si="29"/>
        <v>-8.4527695862458998</v>
      </c>
      <c r="M121">
        <f t="shared" si="30"/>
        <v>-34.390563875770013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18.796340964663976</v>
      </c>
      <c r="C122" s="9">
        <f t="shared" si="23"/>
        <v>0.61800000000000044</v>
      </c>
      <c r="D122" s="9">
        <f t="shared" si="34"/>
        <v>29.999906841350352</v>
      </c>
      <c r="E122" s="9">
        <f t="shared" si="34"/>
        <v>15.294330177860241</v>
      </c>
      <c r="F122" s="9">
        <f t="shared" si="25"/>
        <v>15.82043149635372</v>
      </c>
      <c r="G122" s="10">
        <f t="shared" si="35"/>
        <v>8.6666666666666607</v>
      </c>
      <c r="H122" s="5">
        <f t="shared" si="35"/>
        <v>7.5</v>
      </c>
      <c r="I122">
        <f t="shared" si="27"/>
        <v>47.063560411065254</v>
      </c>
      <c r="J122">
        <f t="shared" si="28"/>
        <v>45.571364313609017</v>
      </c>
      <c r="K122">
        <f t="shared" si="28"/>
        <v>11.757103093973072</v>
      </c>
      <c r="L122">
        <f t="shared" si="29"/>
        <v>-8.4252870975620997</v>
      </c>
      <c r="M122">
        <f t="shared" si="30"/>
        <v>-34.347666961574319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19.069617495377877</v>
      </c>
      <c r="C123" s="9">
        <f t="shared" si="23"/>
        <v>0.62400000000000044</v>
      </c>
      <c r="D123" s="9">
        <f t="shared" si="34"/>
        <v>30.273183372064249</v>
      </c>
      <c r="E123" s="9">
        <f t="shared" si="34"/>
        <v>15.364254538418772</v>
      </c>
      <c r="F123" s="9">
        <f t="shared" si="25"/>
        <v>15.904959065861973</v>
      </c>
      <c r="G123" s="10">
        <f t="shared" si="35"/>
        <v>8.6666666666666607</v>
      </c>
      <c r="H123" s="5">
        <f t="shared" si="35"/>
        <v>7.5</v>
      </c>
      <c r="I123">
        <f t="shared" si="27"/>
        <v>46.963500453133562</v>
      </c>
      <c r="J123">
        <f t="shared" si="28"/>
        <v>45.520812591023642</v>
      </c>
      <c r="K123">
        <f t="shared" si="28"/>
        <v>11.551017092203626</v>
      </c>
      <c r="L123">
        <f t="shared" si="29"/>
        <v>-8.3980482395696381</v>
      </c>
      <c r="M123">
        <f t="shared" si="30"/>
        <v>-34.305025200010341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19.342591206055701</v>
      </c>
      <c r="C124" s="9">
        <f t="shared" si="23"/>
        <v>0.63000000000000045</v>
      </c>
      <c r="D124" s="9">
        <f t="shared" si="34"/>
        <v>30.546157082742077</v>
      </c>
      <c r="E124" s="9">
        <f t="shared" si="34"/>
        <v>15.432943150518394</v>
      </c>
      <c r="F124" s="9">
        <f t="shared" si="25"/>
        <v>15.988504505407366</v>
      </c>
      <c r="G124" s="10">
        <f t="shared" si="35"/>
        <v>8.6666666666666607</v>
      </c>
      <c r="H124" s="5">
        <f t="shared" si="35"/>
        <v>7.5</v>
      </c>
      <c r="I124">
        <f t="shared" si="27"/>
        <v>46.864408167527316</v>
      </c>
      <c r="J124">
        <f t="shared" si="28"/>
        <v>45.470424301586228</v>
      </c>
      <c r="K124">
        <f t="shared" si="28"/>
        <v>11.345186941003563</v>
      </c>
      <c r="L124">
        <f t="shared" si="29"/>
        <v>-8.3710520577303011</v>
      </c>
      <c r="M124">
        <f t="shared" si="30"/>
        <v>-34.262635677950115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19.61526307292818</v>
      </c>
      <c r="C125" s="9">
        <f t="shared" si="23"/>
        <v>0.63600000000000045</v>
      </c>
      <c r="D125" s="9">
        <f t="shared" si="34"/>
        <v>30.818828949614556</v>
      </c>
      <c r="E125" s="9">
        <f t="shared" si="34"/>
        <v>15.500397544722212</v>
      </c>
      <c r="F125" s="9">
        <f t="shared" si="25"/>
        <v>16.071071064193525</v>
      </c>
      <c r="G125" s="10">
        <f t="shared" si="35"/>
        <v>8.6666666666666607</v>
      </c>
      <c r="H125" s="5">
        <f t="shared" si="35"/>
        <v>7.5</v>
      </c>
      <c r="I125">
        <f t="shared" si="27"/>
        <v>46.766284024295757</v>
      </c>
      <c r="J125">
        <f t="shared" si="28"/>
        <v>45.420197989239846</v>
      </c>
      <c r="K125">
        <f t="shared" si="28"/>
        <v>11.139611126935863</v>
      </c>
      <c r="L125">
        <f t="shared" si="29"/>
        <v>-8.3442976029298741</v>
      </c>
      <c r="M125">
        <f t="shared" si="30"/>
        <v>-34.220495491853256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19.887634063506766</v>
      </c>
      <c r="C126" s="9">
        <f t="shared" si="23"/>
        <v>0.64200000000000046</v>
      </c>
      <c r="D126" s="9">
        <f t="shared" si="34"/>
        <v>31.091199940193142</v>
      </c>
      <c r="E126" s="9">
        <f t="shared" si="34"/>
        <v>15.566619242564974</v>
      </c>
      <c r="F126" s="9">
        <f t="shared" si="25"/>
        <v>16.152661972873567</v>
      </c>
      <c r="G126" s="10">
        <f t="shared" si="35"/>
        <v>8.6666666666666607</v>
      </c>
      <c r="H126" s="5">
        <f t="shared" si="35"/>
        <v>7.5</v>
      </c>
      <c r="I126">
        <f t="shared" si="27"/>
        <v>46.669128485633131</v>
      </c>
      <c r="J126">
        <f t="shared" si="28"/>
        <v>45.370132203622269</v>
      </c>
      <c r="K126">
        <f t="shared" si="28"/>
        <v>10.934288153984744</v>
      </c>
      <c r="L126">
        <f t="shared" si="29"/>
        <v>-8.3177839312788677</v>
      </c>
      <c r="M126">
        <f t="shared" si="30"/>
        <v>-34.178601747665304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20.159705136617738</v>
      </c>
      <c r="C127" s="9">
        <f t="shared" si="23"/>
        <v>0.64800000000000046</v>
      </c>
      <c r="D127" s="9">
        <f t="shared" si="34"/>
        <v>31.363271013304114</v>
      </c>
      <c r="E127" s="9">
        <f t="shared" si="34"/>
        <v>15.631609756657424</v>
      </c>
      <c r="F127" s="9">
        <f t="shared" si="25"/>
        <v>16.233280443736565</v>
      </c>
      <c r="G127" s="10">
        <f t="shared" si="35"/>
        <v>8.6666666666666607</v>
      </c>
      <c r="H127" s="5">
        <f t="shared" si="35"/>
        <v>7.5</v>
      </c>
      <c r="I127">
        <f t="shared" si="27"/>
        <v>46.57294200510929</v>
      </c>
      <c r="J127">
        <f t="shared" si="28"/>
        <v>45.320225500034596</v>
      </c>
      <c r="K127">
        <f t="shared" si="28"/>
        <v>10.729216543498751</v>
      </c>
      <c r="L127">
        <f t="shared" si="29"/>
        <v>-8.2915101039143391</v>
      </c>
      <c r="M127">
        <f t="shared" si="30"/>
        <v>-34.136951560720654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20.431477242436074</v>
      </c>
      <c r="C128" s="9">
        <f t="shared" si="23"/>
        <v>0.65400000000000047</v>
      </c>
      <c r="D128" s="9">
        <f t="shared" si="34"/>
        <v>31.63504311912245</v>
      </c>
      <c r="E128" s="9">
        <f t="shared" si="34"/>
        <v>15.695370590790324</v>
      </c>
      <c r="F128" s="9">
        <f t="shared" si="25"/>
        <v>16.312929670892686</v>
      </c>
      <c r="G128" s="10">
        <f t="shared" si="35"/>
        <v>8.6666666666666607</v>
      </c>
      <c r="H128" s="5">
        <f t="shared" si="35"/>
        <v>7.5</v>
      </c>
      <c r="I128">
        <f t="shared" si="27"/>
        <v>46.477725026898987</v>
      </c>
      <c r="J128">
        <f t="shared" si="28"/>
        <v>45.270476439411112</v>
      </c>
      <c r="K128">
        <f t="shared" si="28"/>
        <v>10.524394834134426</v>
      </c>
      <c r="L128">
        <f t="shared" si="29"/>
        <v>-8.2654751868028615</v>
      </c>
      <c r="M128">
        <f t="shared" si="30"/>
        <v>-34.095542055650299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20.702951322519183</v>
      </c>
      <c r="C129" s="9">
        <f t="shared" si="23"/>
        <v>0.66000000000000048</v>
      </c>
      <c r="D129" s="9">
        <f t="shared" si="34"/>
        <v>31.906517199205556</v>
      </c>
      <c r="E129" s="9">
        <f t="shared" si="34"/>
        <v>15.757903240038129</v>
      </c>
      <c r="F129" s="9">
        <f t="shared" si="25"/>
        <v>16.391612830457085</v>
      </c>
      <c r="G129" s="10">
        <f t="shared" si="35"/>
        <v>8.6666666666666607</v>
      </c>
      <c r="H129" s="5">
        <f t="shared" si="35"/>
        <v>7.5</v>
      </c>
      <c r="I129">
        <f t="shared" si="27"/>
        <v>46.383477985009904</v>
      </c>
      <c r="J129">
        <f t="shared" si="28"/>
        <v>45.220883588290292</v>
      </c>
      <c r="K129">
        <f t="shared" si="28"/>
        <v>10.319821581800525</v>
      </c>
      <c r="L129">
        <f t="shared" si="29"/>
        <v>-8.2396782505446371</v>
      </c>
      <c r="M129">
        <f t="shared" si="30"/>
        <v>-34.054370366294251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20.97412830984041</v>
      </c>
      <c r="C130" s="9">
        <f t="shared" si="23"/>
        <v>0.66600000000000048</v>
      </c>
      <c r="D130" s="9">
        <f t="shared" si="34"/>
        <v>32.177694186526786</v>
      </c>
      <c r="E130" s="9">
        <f t="shared" si="34"/>
        <v>15.819209190862338</v>
      </c>
      <c r="F130" s="9">
        <f t="shared" si="25"/>
        <v>16.469333080732461</v>
      </c>
      <c r="G130" s="10">
        <f t="shared" si="35"/>
        <v>8.6666666666666607</v>
      </c>
      <c r="H130" s="5">
        <f t="shared" si="35"/>
        <v>7.5</v>
      </c>
      <c r="I130">
        <f t="shared" si="27"/>
        <v>46.2902013025099</v>
      </c>
      <c r="J130">
        <f t="shared" si="28"/>
        <v>45.171445518787024</v>
      </c>
      <c r="K130">
        <f t="shared" si="28"/>
        <v>10.115495359602759</v>
      </c>
      <c r="L130">
        <f t="shared" si="29"/>
        <v>-8.2141183701788592</v>
      </c>
      <c r="M130">
        <f t="shared" si="30"/>
        <v>-34.013433635618647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21.245009128822467</v>
      </c>
      <c r="C131" s="9">
        <f t="shared" si="23"/>
        <v>0.67200000000000049</v>
      </c>
      <c r="D131" s="9">
        <f t="shared" si="34"/>
        <v>32.448575005508843</v>
      </c>
      <c r="E131" s="9">
        <f t="shared" si="34"/>
        <v>15.879289921214514</v>
      </c>
      <c r="F131" s="9">
        <f t="shared" si="25"/>
        <v>16.546093562390439</v>
      </c>
      <c r="G131" s="10">
        <f t="shared" si="35"/>
        <v>8.6666666666666607</v>
      </c>
      <c r="H131" s="5">
        <f t="shared" si="35"/>
        <v>7.5</v>
      </c>
      <c r="I131">
        <f t="shared" si="27"/>
        <v>46.197895390753501</v>
      </c>
      <c r="J131">
        <f t="shared" si="28"/>
        <v>45.122160808565951</v>
      </c>
      <c r="K131">
        <f t="shared" si="28"/>
        <v>9.9114147577890481</v>
      </c>
      <c r="L131">
        <f t="shared" si="29"/>
        <v>-8.1887946249902459</v>
      </c>
      <c r="M131">
        <f t="shared" si="30"/>
        <v>-33.972729015637569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21.515594695370616</v>
      </c>
      <c r="C132" s="9">
        <f t="shared" si="23"/>
        <v>0.67800000000000049</v>
      </c>
      <c r="D132" s="9">
        <f t="shared" si="34"/>
        <v>32.719160572056992</v>
      </c>
      <c r="E132" s="9">
        <f t="shared" si="34"/>
        <v>15.938146900638968</v>
      </c>
      <c r="F132" s="9">
        <f t="shared" si="25"/>
        <v>16.62189739865163</v>
      </c>
      <c r="G132" s="10">
        <f t="shared" si="35"/>
        <v>8.6666666666666607</v>
      </c>
      <c r="H132" s="5">
        <f t="shared" si="35"/>
        <v>7.5</v>
      </c>
      <c r="I132">
        <f t="shared" si="27"/>
        <v>46.10656064860806</v>
      </c>
      <c r="J132">
        <f t="shared" si="28"/>
        <v>45.073028040816013</v>
      </c>
      <c r="K132">
        <f t="shared" si="28"/>
        <v>9.707578383695223</v>
      </c>
      <c r="L132">
        <f t="shared" si="29"/>
        <v>-8.1637060983169043</v>
      </c>
      <c r="M132">
        <f t="shared" si="30"/>
        <v>-33.932253667339523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21.785885916905741</v>
      </c>
      <c r="C133" s="9">
        <f t="shared" si="23"/>
        <v>0.6840000000000005</v>
      </c>
      <c r="D133" s="9">
        <f t="shared" ref="D133:E148" si="36">D132+$C$7*(J132+J133)/2</f>
        <v>32.989451793592117</v>
      </c>
      <c r="E133" s="9">
        <f t="shared" si="36"/>
        <v>15.995781590375127</v>
      </c>
      <c r="F133" s="9">
        <f t="shared" si="25"/>
        <v>16.696747695464488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46.016197461679795</v>
      </c>
      <c r="J133">
        <f t="shared" si="28"/>
        <v>45.024045804226112</v>
      </c>
      <c r="K133">
        <f t="shared" si="28"/>
        <v>9.5039848616911851</v>
      </c>
      <c r="L133">
        <f t="shared" si="29"/>
        <v>-8.1388518773594427</v>
      </c>
      <c r="M133">
        <f t="shared" si="30"/>
        <v>-33.892004760618612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22.055883692397302</v>
      </c>
      <c r="C134" s="9">
        <f t="shared" si="23"/>
        <v>0.6900000000000005</v>
      </c>
      <c r="D134" s="9">
        <f t="shared" si="36"/>
        <v>33.259449569083678</v>
      </c>
      <c r="E134" s="9">
        <f t="shared" si="36"/>
        <v>16.052195443459585</v>
      </c>
      <c r="F134" s="9">
        <f t="shared" si="25"/>
        <v>16.770647541682969</v>
      </c>
      <c r="G134" s="10">
        <f t="shared" si="37"/>
        <v>8.6666666666666607</v>
      </c>
      <c r="H134" s="5">
        <f t="shared" si="37"/>
        <v>7.5</v>
      </c>
      <c r="I134">
        <f t="shared" si="27"/>
        <v>45.926806201540018</v>
      </c>
      <c r="J134">
        <f t="shared" si="28"/>
        <v>44.975212692961954</v>
      </c>
      <c r="K134">
        <f t="shared" si="28"/>
        <v>9.300632833127473</v>
      </c>
      <c r="L134">
        <f t="shared" si="29"/>
        <v>-8.1142310529914674</v>
      </c>
      <c r="M134">
        <f t="shared" si="30"/>
        <v>-33.851979474210353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22.325588912396121</v>
      </c>
      <c r="C135" s="9">
        <f t="shared" si="23"/>
        <v>0.69600000000000051</v>
      </c>
      <c r="D135" s="9">
        <f t="shared" si="36"/>
        <v>33.529154789082497</v>
      </c>
      <c r="E135" s="9">
        <f t="shared" si="36"/>
        <v>16.107389904827812</v>
      </c>
      <c r="F135" s="9">
        <f t="shared" si="25"/>
        <v>16.843600009242895</v>
      </c>
      <c r="G135" s="10">
        <f t="shared" si="37"/>
        <v>8.6666666666666607</v>
      </c>
      <c r="H135" s="5">
        <f t="shared" si="37"/>
        <v>7.5</v>
      </c>
      <c r="I135">
        <f t="shared" si="27"/>
        <v>45.838387224951788</v>
      </c>
      <c r="J135">
        <f t="shared" si="28"/>
        <v>44.926527306644005</v>
      </c>
      <c r="K135">
        <f t="shared" si="28"/>
        <v>9.0975209562822101</v>
      </c>
      <c r="L135">
        <f t="shared" si="29"/>
        <v>-8.089842719571422</v>
      </c>
      <c r="M135">
        <f t="shared" si="30"/>
        <v>-33.812174995632127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22.595002459067032</v>
      </c>
      <c r="C136" s="9">
        <f t="shared" si="23"/>
        <v>0.70200000000000051</v>
      </c>
      <c r="D136" s="9">
        <f t="shared" si="36"/>
        <v>33.798568335753409</v>
      </c>
      <c r="E136" s="9">
        <f t="shared" si="36"/>
        <v>16.161366411415585</v>
      </c>
      <c r="F136" s="9">
        <f t="shared" si="25"/>
        <v>16.915608153337207</v>
      </c>
      <c r="G136" s="10">
        <f t="shared" si="37"/>
        <v>8.6666666666666607</v>
      </c>
      <c r="H136" s="5">
        <f t="shared" si="37"/>
        <v>7.5</v>
      </c>
      <c r="I136">
        <f t="shared" si="27"/>
        <v>45.750940873097321</v>
      </c>
      <c r="J136">
        <f t="shared" si="28"/>
        <v>44.877988250326574</v>
      </c>
      <c r="K136">
        <f t="shared" si="28"/>
        <v>8.8946479063084176</v>
      </c>
      <c r="L136">
        <f t="shared" si="29"/>
        <v>-8.0656859747558656</v>
      </c>
      <c r="M136">
        <f t="shared" si="30"/>
        <v>-33.772588521128313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22.864125206221445</v>
      </c>
      <c r="C137" s="9">
        <f t="shared" si="23"/>
        <v>0.70800000000000052</v>
      </c>
      <c r="D137" s="9">
        <f t="shared" si="36"/>
        <v>34.067691082907821</v>
      </c>
      <c r="E137" s="9">
        <f t="shared" si="36"/>
        <v>16.214126392260056</v>
      </c>
      <c r="F137" s="9">
        <f t="shared" si="25"/>
        <v>16.986675012589934</v>
      </c>
      <c r="G137" s="10">
        <f t="shared" si="37"/>
        <v>8.6666666666666607</v>
      </c>
      <c r="H137" s="5">
        <f t="shared" si="37"/>
        <v>7.5</v>
      </c>
      <c r="I137">
        <f t="shared" si="27"/>
        <v>45.664467470806429</v>
      </c>
      <c r="J137">
        <f t="shared" si="28"/>
        <v>44.829594134478036</v>
      </c>
      <c r="K137">
        <f t="shared" si="28"/>
        <v>8.6920123751816476</v>
      </c>
      <c r="L137">
        <f t="shared" si="29"/>
        <v>-8.0417599193141793</v>
      </c>
      <c r="M137">
        <f t="shared" si="30"/>
        <v>-33.733217255619984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23.132958019349765</v>
      </c>
      <c r="C138" s="9">
        <f t="shared" si="23"/>
        <v>0.71400000000000052</v>
      </c>
      <c r="D138" s="9">
        <f t="shared" si="36"/>
        <v>34.336523896036141</v>
      </c>
      <c r="E138" s="9">
        <f t="shared" si="36"/>
        <v>16.265671268600546</v>
      </c>
      <c r="F138" s="9">
        <f t="shared" si="25"/>
        <v>17.056803609229078</v>
      </c>
      <c r="G138" s="10">
        <f t="shared" si="37"/>
        <v>8.6666666666666607</v>
      </c>
      <c r="H138" s="5">
        <f t="shared" si="37"/>
        <v>7.5</v>
      </c>
      <c r="I138">
        <f t="shared" si="27"/>
        <v>45.578967325786344</v>
      </c>
      <c r="J138">
        <f t="shared" si="28"/>
        <v>44.78134357496215</v>
      </c>
      <c r="K138">
        <f t="shared" si="28"/>
        <v>8.489613071647927</v>
      </c>
      <c r="L138">
        <f t="shared" si="29"/>
        <v>-8.0180636569448041</v>
      </c>
      <c r="M138">
        <f t="shared" si="30"/>
        <v>-33.69405841265921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23.401501755653712</v>
      </c>
      <c r="C139" s="9">
        <f t="shared" si="23"/>
        <v>0.72000000000000053</v>
      </c>
      <c r="D139" s="9">
        <f t="shared" si="36"/>
        <v>34.605067632340088</v>
      </c>
      <c r="E139" s="9">
        <f t="shared" si="36"/>
        <v>16.316002453979007</v>
      </c>
      <c r="F139" s="9">
        <f t="shared" si="25"/>
        <v>17.125996949258205</v>
      </c>
      <c r="G139" s="10">
        <f t="shared" si="37"/>
        <v>8.6666666666666607</v>
      </c>
      <c r="H139" s="5">
        <f t="shared" si="37"/>
        <v>7.5</v>
      </c>
      <c r="I139">
        <f t="shared" si="27"/>
        <v>45.494440727853124</v>
      </c>
      <c r="J139">
        <f t="shared" si="28"/>
        <v>44.733235193020484</v>
      </c>
      <c r="K139">
        <f t="shared" si="28"/>
        <v>8.2874487211719714</v>
      </c>
      <c r="L139">
        <f t="shared" si="29"/>
        <v>-7.994596294092962</v>
      </c>
      <c r="M139">
        <f t="shared" si="30"/>
        <v>-33.65510921438797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23.669757264078541</v>
      </c>
      <c r="C140" s="9">
        <f t="shared" si="23"/>
        <v>0.72600000000000053</v>
      </c>
      <c r="D140" s="9">
        <f t="shared" si="36"/>
        <v>34.873323140764917</v>
      </c>
      <c r="E140" s="9">
        <f t="shared" si="36"/>
        <v>16.365121354340179</v>
      </c>
      <c r="F140" s="9">
        <f t="shared" si="25"/>
        <v>17.19425802262699</v>
      </c>
      <c r="G140" s="10">
        <f t="shared" si="37"/>
        <v>8.6666666666666607</v>
      </c>
      <c r="H140" s="5">
        <f t="shared" si="37"/>
        <v>7.5</v>
      </c>
      <c r="I140">
        <f t="shared" si="27"/>
        <v>45.410887948165062</v>
      </c>
      <c r="J140">
        <f t="shared" si="28"/>
        <v>44.685267615255924</v>
      </c>
      <c r="K140">
        <f t="shared" si="28"/>
        <v>8.085518065885644</v>
      </c>
      <c r="L140">
        <f t="shared" si="29"/>
        <v>-7.9713569397699899</v>
      </c>
      <c r="M140">
        <f t="shared" si="30"/>
        <v>-33.616366891501585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23.937725385345161</v>
      </c>
      <c r="C141" s="9">
        <f t="shared" si="23"/>
        <v>0.73200000000000054</v>
      </c>
      <c r="D141" s="9">
        <f t="shared" si="36"/>
        <v>35.141291262031537</v>
      </c>
      <c r="E141" s="9">
        <f t="shared" si="36"/>
        <v>16.413029368131447</v>
      </c>
      <c r="F141" s="9">
        <f t="shared" si="25"/>
        <v>17.261589803400515</v>
      </c>
      <c r="G141" s="10">
        <f t="shared" si="37"/>
        <v>8.6666666666666607</v>
      </c>
      <c r="H141" s="5">
        <f t="shared" si="37"/>
        <v>7.5</v>
      </c>
      <c r="I141">
        <f t="shared" si="27"/>
        <v>45.328309238458374</v>
      </c>
      <c r="J141">
        <f t="shared" si="28"/>
        <v>44.637439473617306</v>
      </c>
      <c r="K141">
        <f t="shared" si="28"/>
        <v>7.8838198645366342</v>
      </c>
      <c r="L141">
        <f t="shared" si="29"/>
        <v>-7.9483447053742831</v>
      </c>
      <c r="M141">
        <f t="shared" si="30"/>
        <v>-33.577828683216723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24.20540695198217</v>
      </c>
      <c r="C142" s="9">
        <f t="shared" si="23"/>
        <v>0.73800000000000054</v>
      </c>
      <c r="D142" s="9">
        <f t="shared" si="36"/>
        <v>35.408972828668546</v>
      </c>
      <c r="E142" s="9">
        <f t="shared" si="36"/>
        <v>16.459727886402369</v>
      </c>
      <c r="F142" s="9">
        <f t="shared" si="25"/>
        <v>17.327995249927465</v>
      </c>
      <c r="G142" s="10">
        <f t="shared" si="37"/>
        <v>8.6666666666666607</v>
      </c>
      <c r="H142" s="5">
        <f t="shared" si="37"/>
        <v>7.5</v>
      </c>
      <c r="I142">
        <f t="shared" si="27"/>
        <v>45.246704830285466</v>
      </c>
      <c r="J142">
        <f t="shared" si="28"/>
        <v>44.589749405385064</v>
      </c>
      <c r="K142">
        <f t="shared" si="28"/>
        <v>7.6823528924373337</v>
      </c>
      <c r="L142">
        <f t="shared" si="29"/>
        <v>-7.9255587045138887</v>
      </c>
      <c r="M142">
        <f t="shared" si="30"/>
        <v>-33.539491837243894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24.472802788357797</v>
      </c>
      <c r="C143" s="9">
        <f t="shared" si="23"/>
        <v>0.74400000000000055</v>
      </c>
      <c r="D143" s="9">
        <f t="shared" si="36"/>
        <v>35.676368665044173</v>
      </c>
      <c r="E143" s="9">
        <f t="shared" si="36"/>
        <v>16.505218292903923</v>
      </c>
      <c r="F143" s="9">
        <f t="shared" si="25"/>
        <v>17.39347730500717</v>
      </c>
      <c r="G143" s="10">
        <f t="shared" si="37"/>
        <v>8.6666666666666607</v>
      </c>
      <c r="H143" s="5">
        <f t="shared" si="37"/>
        <v>7.5</v>
      </c>
      <c r="I143">
        <f t="shared" si="27"/>
        <v>45.166074934256123</v>
      </c>
      <c r="J143">
        <f t="shared" si="28"/>
        <v>44.54219605315798</v>
      </c>
      <c r="K143">
        <f t="shared" si="28"/>
        <v>7.4811159414138704</v>
      </c>
      <c r="L143">
        <f t="shared" si="29"/>
        <v>-7.9029980528308039</v>
      </c>
      <c r="M143">
        <f t="shared" si="30"/>
        <v>-33.501353609764458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24.739913710711797</v>
      </c>
      <c r="C144" s="9">
        <f t="shared" si="23"/>
        <v>0.75000000000000056</v>
      </c>
      <c r="D144" s="9">
        <f t="shared" si="36"/>
        <v>35.943479587398173</v>
      </c>
      <c r="E144" s="9">
        <f t="shared" si="36"/>
        <v>16.549501964187431</v>
      </c>
      <c r="F144" s="9">
        <f t="shared" si="25"/>
        <v>17.458038896055537</v>
      </c>
      <c r="G144" s="10">
        <f t="shared" si="37"/>
        <v>8.6666666666666607</v>
      </c>
      <c r="H144" s="5">
        <f t="shared" si="37"/>
        <v>7.5</v>
      </c>
      <c r="I144">
        <f t="shared" si="27"/>
        <v>45.086419739281993</v>
      </c>
      <c r="J144">
        <f t="shared" si="28"/>
        <v>44.494778064840993</v>
      </c>
      <c r="K144">
        <f t="shared" si="28"/>
        <v>7.2801078197552833</v>
      </c>
      <c r="L144">
        <f t="shared" si="29"/>
        <v>-7.8806618678270306</v>
      </c>
      <c r="M144">
        <f t="shared" si="30"/>
        <v>-33.463411265412049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25.006740527187219</v>
      </c>
      <c r="C145" s="9">
        <f t="shared" si="23"/>
        <v>0.75600000000000056</v>
      </c>
      <c r="D145" s="9">
        <f t="shared" si="36"/>
        <v>36.210306403873595</v>
      </c>
      <c r="E145" s="9">
        <f t="shared" si="36"/>
        <v>16.592580269703184</v>
      </c>
      <c r="F145" s="9">
        <f t="shared" si="25"/>
        <v>17.521682935269819</v>
      </c>
      <c r="G145" s="10">
        <f t="shared" si="37"/>
        <v>8.6666666666666607</v>
      </c>
      <c r="H145" s="5">
        <f t="shared" si="37"/>
        <v>7.5</v>
      </c>
      <c r="I145">
        <f t="shared" si="27"/>
        <v>45.00773941182463</v>
      </c>
      <c r="J145">
        <f t="shared" si="28"/>
        <v>44.447494093634027</v>
      </c>
      <c r="K145">
        <f t="shared" si="28"/>
        <v>7.0793273521628111</v>
      </c>
      <c r="L145">
        <f t="shared" si="29"/>
        <v>-7.8585492686924177</v>
      </c>
      <c r="M145">
        <f t="shared" si="30"/>
        <v>-33.425662077258508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25.27328403786219</v>
      </c>
      <c r="C146" s="9">
        <f t="shared" si="23"/>
        <v>0.76200000000000057</v>
      </c>
      <c r="D146" s="9">
        <f t="shared" si="36"/>
        <v>36.476849914548566</v>
      </c>
      <c r="E146" s="9">
        <f t="shared" si="36"/>
        <v>16.634454571898772</v>
      </c>
      <c r="F146" s="9">
        <f t="shared" si="25"/>
        <v>17.584412319792332</v>
      </c>
      <c r="G146" s="10">
        <f t="shared" si="37"/>
        <v>8.6666666666666607</v>
      </c>
      <c r="H146" s="5">
        <f t="shared" si="37"/>
        <v>7.5</v>
      </c>
      <c r="I146">
        <f t="shared" si="27"/>
        <v>44.930034095147448</v>
      </c>
      <c r="J146">
        <f t="shared" si="28"/>
        <v>44.400342798021875</v>
      </c>
      <c r="K146">
        <f t="shared" si="28"/>
        <v>6.8787733796992603</v>
      </c>
      <c r="L146">
        <f t="shared" si="29"/>
        <v>-7.8366593761343264</v>
      </c>
      <c r="M146">
        <f t="shared" si="30"/>
        <v>-33.388103326804156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25.539545034781554</v>
      </c>
      <c r="C147" s="9">
        <f t="shared" si="23"/>
        <v>0.76800000000000057</v>
      </c>
      <c r="D147" s="9">
        <f t="shared" si="36"/>
        <v>36.74311091146793</v>
      </c>
      <c r="E147" s="9">
        <f t="shared" si="36"/>
        <v>16.675126226317087</v>
      </c>
      <c r="F147" s="9">
        <f t="shared" si="25"/>
        <v>17.646229931872998</v>
      </c>
      <c r="G147" s="10">
        <f t="shared" si="37"/>
        <v>8.6666666666666607</v>
      </c>
      <c r="H147" s="5">
        <f t="shared" si="37"/>
        <v>7.5</v>
      </c>
      <c r="I147">
        <f t="shared" si="27"/>
        <v>44.853303908571959</v>
      </c>
      <c r="J147">
        <f t="shared" si="28"/>
        <v>44.35332284176507</v>
      </c>
      <c r="K147">
        <f t="shared" si="28"/>
        <v>6.6784447597384355</v>
      </c>
      <c r="L147">
        <f t="shared" si="29"/>
        <v>-7.8149913122091998</v>
      </c>
      <c r="M147">
        <f t="shared" si="30"/>
        <v>-33.350732303972471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25.805524301988527</v>
      </c>
      <c r="C148" s="9">
        <f t="shared" si="23"/>
        <v>0.77400000000000058</v>
      </c>
      <c r="D148" s="9">
        <f t="shared" si="36"/>
        <v>37.009090178674903</v>
      </c>
      <c r="E148" s="9">
        <f t="shared" si="36"/>
        <v>16.714596581694046</v>
      </c>
      <c r="F148" s="9">
        <f t="shared" si="25"/>
        <v>17.707138639030838</v>
      </c>
      <c r="G148" s="10">
        <f t="shared" si="37"/>
        <v>8.6666666666666607</v>
      </c>
      <c r="H148" s="5">
        <f t="shared" si="37"/>
        <v>7.5</v>
      </c>
      <c r="I148">
        <f t="shared" si="27"/>
        <v>44.777548946738669</v>
      </c>
      <c r="J148">
        <f t="shared" si="28"/>
        <v>44.306432893891817</v>
      </c>
      <c r="K148">
        <f t="shared" si="28"/>
        <v>6.4783403659146011</v>
      </c>
      <c r="L148">
        <f t="shared" si="29"/>
        <v>-7.7935442001560373</v>
      </c>
      <c r="M148">
        <f t="shared" si="30"/>
        <v>-33.313546307109078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26.071222615556273</v>
      </c>
      <c r="C149" s="9">
        <f t="shared" ref="C149:C212" si="42">C148+_dt</f>
        <v>0.78000000000000058</v>
      </c>
      <c r="D149" s="9">
        <f t="shared" ref="D149:E164" si="43">D148+$C$7*(J148+J149)/2</f>
        <v>37.274788492242649</v>
      </c>
      <c r="E149" s="9">
        <f t="shared" si="43"/>
        <v>16.752866980056005</v>
      </c>
      <c r="F149" s="9">
        <f t="shared" ref="F149:F212" si="44">$O$1*D149^2+$O$2*D149+$O$3</f>
        <v>17.767141294214358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44.702769278872843</v>
      </c>
      <c r="J149">
        <f t="shared" ref="J149:K212" si="47">J148+L148*$C$7</f>
        <v>44.259671628690882</v>
      </c>
      <c r="K149">
        <f t="shared" si="47"/>
        <v>6.2784590880719469</v>
      </c>
      <c r="L149">
        <f t="shared" ref="L149:L212" si="48">-$C$15*I149*J149</f>
        <v>-7.772317164231862</v>
      </c>
      <c r="M149">
        <f t="shared" ref="M149:M212" si="49">-$C$6-$C$15*I149*K149</f>
        <v>-33.276542642985092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26.336640743619462</v>
      </c>
      <c r="C150" s="9">
        <f t="shared" si="42"/>
        <v>0.78600000000000059</v>
      </c>
      <c r="D150" s="9">
        <f t="shared" si="43"/>
        <v>37.540206620305838</v>
      </c>
      <c r="E150" s="9">
        <f t="shared" si="43"/>
        <v>16.789938756816863</v>
      </c>
      <c r="F150" s="9">
        <f t="shared" si="44"/>
        <v>17.826240735960852</v>
      </c>
      <c r="G150" s="10">
        <f t="shared" si="45"/>
        <v>8.6666666666666607</v>
      </c>
      <c r="H150" s="5">
        <f t="shared" si="45"/>
        <v>7.5</v>
      </c>
      <c r="I150">
        <f t="shared" si="46"/>
        <v>44.628964948055675</v>
      </c>
      <c r="J150">
        <f t="shared" si="47"/>
        <v>44.21303772570549</v>
      </c>
      <c r="K150">
        <f t="shared" si="47"/>
        <v>6.0787998322140364</v>
      </c>
      <c r="L150">
        <f t="shared" si="48"/>
        <v>-7.7513093295491924</v>
      </c>
      <c r="M150">
        <f t="shared" si="49"/>
        <v>-33.239718626804688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26.601779446405764</v>
      </c>
      <c r="C151" s="9">
        <f t="shared" si="42"/>
        <v>0.79200000000000059</v>
      </c>
      <c r="D151" s="9">
        <f t="shared" si="43"/>
        <v>37.805345323092141</v>
      </c>
      <c r="E151" s="9">
        <f t="shared" si="43"/>
        <v>16.825813240874865</v>
      </c>
      <c r="F151" s="9">
        <f t="shared" si="44"/>
        <v>17.884439788554623</v>
      </c>
      <c r="G151" s="10">
        <f t="shared" si="45"/>
        <v>8.6666666666666607</v>
      </c>
      <c r="H151" s="5">
        <f t="shared" si="45"/>
        <v>7.5</v>
      </c>
      <c r="I151">
        <f t="shared" si="46"/>
        <v>44.55613597050106</v>
      </c>
      <c r="J151">
        <f t="shared" si="47"/>
        <v>44.166529869728194</v>
      </c>
      <c r="K151">
        <f t="shared" si="47"/>
        <v>5.8793615204532079</v>
      </c>
      <c r="L151">
        <f t="shared" si="48"/>
        <v>-7.7305198219155962</v>
      </c>
      <c r="M151">
        <f t="shared" si="49"/>
        <v>-33.2030715822169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26.866639476267338</v>
      </c>
      <c r="C152" s="9">
        <f t="shared" si="42"/>
        <v>0.7980000000000006</v>
      </c>
      <c r="D152" s="9">
        <f t="shared" si="43"/>
        <v>38.070205352953714</v>
      </c>
      <c r="E152" s="9">
        <f t="shared" si="43"/>
        <v>16.860491754709106</v>
      </c>
      <c r="F152" s="9">
        <f t="shared" si="44"/>
        <v>17.941741262184159</v>
      </c>
      <c r="G152" s="10">
        <f t="shared" si="45"/>
        <v>8.6666666666666607</v>
      </c>
      <c r="H152" s="5">
        <f t="shared" si="45"/>
        <v>7.5</v>
      </c>
      <c r="I152">
        <f t="shared" si="46"/>
        <v>44.484282334838404</v>
      </c>
      <c r="J152">
        <f t="shared" si="47"/>
        <v>44.1201467507967</v>
      </c>
      <c r="K152">
        <f t="shared" si="47"/>
        <v>5.6801430909599064</v>
      </c>
      <c r="L152">
        <f t="shared" si="48"/>
        <v>-7.7099477676753398</v>
      </c>
      <c r="M152">
        <f t="shared" si="49"/>
        <v>-33.166598841331641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27.131221577712303</v>
      </c>
      <c r="C153" s="9">
        <f t="shared" si="42"/>
        <v>0.8040000000000006</v>
      </c>
      <c r="D153" s="9">
        <f t="shared" si="43"/>
        <v>38.334787454398679</v>
      </c>
      <c r="E153" s="9">
        <f t="shared" si="43"/>
        <v>16.893975614475721</v>
      </c>
      <c r="F153" s="9">
        <f t="shared" si="44"/>
        <v>17.998147953098186</v>
      </c>
      <c r="G153" s="10">
        <f t="shared" si="45"/>
        <v>8.6666666666666607</v>
      </c>
      <c r="H153" s="5">
        <f t="shared" si="45"/>
        <v>7.5</v>
      </c>
      <c r="I153">
        <f t="shared" si="46"/>
        <v>44.413404001401808</v>
      </c>
      <c r="J153">
        <f t="shared" si="47"/>
        <v>44.07388706419065</v>
      </c>
      <c r="K153">
        <f t="shared" si="47"/>
        <v>5.4811434979119165</v>
      </c>
      <c r="L153">
        <f t="shared" si="48"/>
        <v>-7.6895922935532095</v>
      </c>
      <c r="M153">
        <f t="shared" si="49"/>
        <v>-33.130297744739813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27.395526487436165</v>
      </c>
      <c r="C154" s="9">
        <f t="shared" si="42"/>
        <v>0.81000000000000061</v>
      </c>
      <c r="D154" s="9">
        <f t="shared" si="43"/>
        <v>38.599092364122541</v>
      </c>
      <c r="E154" s="9">
        <f t="shared" si="43"/>
        <v>16.926266130103787</v>
      </c>
      <c r="F154" s="9">
        <f t="shared" si="44"/>
        <v>18.053662643760759</v>
      </c>
      <c r="G154" s="10">
        <f t="shared" si="45"/>
        <v>8.6666666666666607</v>
      </c>
      <c r="H154" s="5">
        <f t="shared" si="45"/>
        <v>7.5</v>
      </c>
      <c r="I154">
        <f t="shared" si="46"/>
        <v>44.343500901525971</v>
      </c>
      <c r="J154">
        <f t="shared" si="47"/>
        <v>44.027749510429331</v>
      </c>
      <c r="K154">
        <f t="shared" si="47"/>
        <v>5.2823617114434773</v>
      </c>
      <c r="L154">
        <f t="shared" si="48"/>
        <v>-7.6694525265005362</v>
      </c>
      <c r="M154">
        <f t="shared" si="49"/>
        <v>-33.094165641537572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27.659554934353267</v>
      </c>
      <c r="C155" s="9">
        <f t="shared" si="42"/>
        <v>0.81600000000000061</v>
      </c>
      <c r="D155" s="9">
        <f t="shared" si="43"/>
        <v>38.863120811039643</v>
      </c>
      <c r="E155" s="9">
        <f t="shared" si="43"/>
        <v>16.9573646053909</v>
      </c>
      <c r="F155" s="9">
        <f t="shared" si="44"/>
        <v>18.108288103005197</v>
      </c>
      <c r="G155" s="10">
        <f t="shared" si="45"/>
        <v>8.6666666666666607</v>
      </c>
      <c r="H155" s="5">
        <f t="shared" si="45"/>
        <v>7.5</v>
      </c>
      <c r="I155">
        <f t="shared" si="46"/>
        <v>44.274572936849196</v>
      </c>
      <c r="J155">
        <f t="shared" si="47"/>
        <v>43.981732795270325</v>
      </c>
      <c r="K155">
        <f t="shared" si="47"/>
        <v>5.083796717594252</v>
      </c>
      <c r="L155">
        <f t="shared" si="48"/>
        <v>-7.6495275935434748</v>
      </c>
      <c r="M155">
        <f t="shared" si="49"/>
        <v>-33.058199889354633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27.923307639628206</v>
      </c>
      <c r="C156" s="9">
        <f t="shared" si="42"/>
        <v>0.82200000000000062</v>
      </c>
      <c r="D156" s="9">
        <f t="shared" si="43"/>
        <v>39.126873516314582</v>
      </c>
      <c r="E156" s="9">
        <f t="shared" si="43"/>
        <v>16.987272338098457</v>
      </c>
      <c r="F156" s="9">
        <f t="shared" si="44"/>
        <v>18.162027086187052</v>
      </c>
      <c r="G156" s="10">
        <f t="shared" si="45"/>
        <v>8.6666666666666607</v>
      </c>
      <c r="H156" s="5">
        <f t="shared" si="45"/>
        <v>7.5</v>
      </c>
      <c r="I156">
        <f t="shared" si="46"/>
        <v>44.20661997862387</v>
      </c>
      <c r="J156">
        <f t="shared" si="47"/>
        <v>43.935835629709061</v>
      </c>
      <c r="K156">
        <f t="shared" si="47"/>
        <v>4.8854475182581245</v>
      </c>
      <c r="L156">
        <f t="shared" si="48"/>
        <v>-7.6298166216335881</v>
      </c>
      <c r="M156">
        <f t="shared" si="49"/>
        <v>-33.022397854386526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28.186785316707272</v>
      </c>
      <c r="C157" s="9">
        <f t="shared" si="42"/>
        <v>0.82800000000000062</v>
      </c>
      <c r="D157" s="9">
        <f t="shared" si="43"/>
        <v>39.390351193393649</v>
      </c>
      <c r="E157" s="9">
        <f t="shared" si="43"/>
        <v>17.015990620046626</v>
      </c>
      <c r="F157" s="9">
        <f t="shared" si="44"/>
        <v>18.214882335336</v>
      </c>
      <c r="G157" s="10">
        <f t="shared" si="45"/>
        <v>8.6666666666666607</v>
      </c>
      <c r="H157" s="5">
        <f t="shared" si="45"/>
        <v>7.5</v>
      </c>
      <c r="I157">
        <f t="shared" si="46"/>
        <v>44.139641867034648</v>
      </c>
      <c r="J157">
        <f t="shared" si="47"/>
        <v>43.890056729979257</v>
      </c>
      <c r="K157">
        <f t="shared" si="47"/>
        <v>4.6873131311318055</v>
      </c>
      <c r="L157">
        <f t="shared" si="48"/>
        <v>-7.6103187375007604</v>
      </c>
      <c r="M157">
        <f t="shared" si="49"/>
        <v>-32.986756911430916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28.449988671349871</v>
      </c>
      <c r="C158" s="9">
        <f t="shared" si="42"/>
        <v>0.83400000000000063</v>
      </c>
      <c r="D158" s="9">
        <f t="shared" si="43"/>
        <v>39.653554548036247</v>
      </c>
      <c r="E158" s="9">
        <f t="shared" si="43"/>
        <v>17.043520737209011</v>
      </c>
      <c r="F158" s="9">
        <f t="shared" si="44"/>
        <v>18.266856579306719</v>
      </c>
      <c r="G158" s="10">
        <f t="shared" si="45"/>
        <v>8.6666666666666607</v>
      </c>
      <c r="H158" s="5">
        <f t="shared" si="45"/>
        <v>7.5</v>
      </c>
      <c r="I158">
        <f t="shared" si="46"/>
        <v>44.073638410524964</v>
      </c>
      <c r="J158">
        <f t="shared" si="47"/>
        <v>43.844394817554253</v>
      </c>
      <c r="K158">
        <f t="shared" si="47"/>
        <v>4.4893925896632201</v>
      </c>
      <c r="L158">
        <f t="shared" si="48"/>
        <v>-7.591033067508536</v>
      </c>
      <c r="M158">
        <f t="shared" si="49"/>
        <v>-32.951274443927709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28.712918401659984</v>
      </c>
      <c r="C159" s="9">
        <f t="shared" si="42"/>
        <v>0.84000000000000064</v>
      </c>
      <c r="D159" s="9">
        <f t="shared" si="43"/>
        <v>39.91648427834636</v>
      </c>
      <c r="E159" s="9">
        <f t="shared" si="43"/>
        <v>17.069863969806999</v>
      </c>
      <c r="F159" s="9">
        <f t="shared" si="44"/>
        <v>18.317952533928711</v>
      </c>
      <c r="G159" s="10">
        <f t="shared" si="45"/>
        <v>8.6666666666666607</v>
      </c>
      <c r="H159" s="5">
        <f t="shared" si="45"/>
        <v>7.5</v>
      </c>
      <c r="I159">
        <f t="shared" si="46"/>
        <v>44.008609385131884</v>
      </c>
      <c r="J159">
        <f t="shared" si="47"/>
        <v>43.798848619149204</v>
      </c>
      <c r="K159">
        <f t="shared" si="47"/>
        <v>4.2916849429996535</v>
      </c>
      <c r="L159">
        <f t="shared" si="48"/>
        <v>-7.5719587375118591</v>
      </c>
      <c r="M159">
        <f t="shared" si="49"/>
        <v>-32.915947844003064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28.975575198117603</v>
      </c>
      <c r="C160" s="9">
        <f t="shared" si="42"/>
        <v>0.84600000000000064</v>
      </c>
      <c r="D160" s="9">
        <f t="shared" si="43"/>
        <v>40.179141074803979</v>
      </c>
      <c r="E160" s="9">
        <f t="shared" si="43"/>
        <v>17.095021592403803</v>
      </c>
      <c r="F160" s="9">
        <f t="shared" si="44"/>
        <v>18.368172902155134</v>
      </c>
      <c r="G160" s="10">
        <f t="shared" si="45"/>
        <v>8.6666666666666607</v>
      </c>
      <c r="H160" s="5">
        <f t="shared" si="45"/>
        <v>7.5</v>
      </c>
      <c r="I160">
        <f t="shared" si="46"/>
        <v>43.944554533829994</v>
      </c>
      <c r="J160">
        <f t="shared" si="47"/>
        <v>43.75341686672413</v>
      </c>
      <c r="K160">
        <f t="shared" si="47"/>
        <v>4.0941892559356354</v>
      </c>
      <c r="L160">
        <f t="shared" si="48"/>
        <v>-7.5530948727173337</v>
      </c>
      <c r="M160">
        <f t="shared" si="49"/>
        <v>-32.88077451251722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29.23795974361024</v>
      </c>
      <c r="C161" s="9">
        <f t="shared" si="42"/>
        <v>0.85200000000000065</v>
      </c>
      <c r="D161" s="9">
        <f t="shared" si="43"/>
        <v>40.441525620296616</v>
      </c>
      <c r="E161" s="9">
        <f t="shared" si="43"/>
        <v>17.118994873998194</v>
      </c>
      <c r="F161" s="9">
        <f t="shared" si="44"/>
        <v>18.417520374210582</v>
      </c>
      <c r="G161" s="10">
        <f t="shared" si="45"/>
        <v>8.6666666666666607</v>
      </c>
      <c r="H161" s="5">
        <f t="shared" si="45"/>
        <v>7.5</v>
      </c>
      <c r="I161">
        <f t="shared" si="46"/>
        <v>43.881473565884463</v>
      </c>
      <c r="J161">
        <f t="shared" si="47"/>
        <v>43.70809829748783</v>
      </c>
      <c r="K161">
        <f t="shared" si="47"/>
        <v>3.8969046088605319</v>
      </c>
      <c r="L161">
        <f t="shared" si="48"/>
        <v>-7.5344405975460012</v>
      </c>
      <c r="M161">
        <f t="shared" si="49"/>
        <v>-32.845751859116014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29.500072713464412</v>
      </c>
      <c r="C162" s="9">
        <f t="shared" si="42"/>
        <v>0.85800000000000065</v>
      </c>
      <c r="D162" s="9">
        <f t="shared" si="43"/>
        <v>40.703638590150788</v>
      </c>
      <c r="E162" s="9">
        <f t="shared" si="43"/>
        <v>17.141785078117891</v>
      </c>
      <c r="F162" s="9">
        <f t="shared" si="44"/>
        <v>18.465997627737892</v>
      </c>
      <c r="G162" s="10">
        <f t="shared" si="45"/>
        <v>8.6666666666666607</v>
      </c>
      <c r="H162" s="5">
        <f t="shared" si="45"/>
        <v>7.5</v>
      </c>
      <c r="I162">
        <f t="shared" si="46"/>
        <v>43.819366156213661</v>
      </c>
      <c r="J162">
        <f t="shared" si="47"/>
        <v>43.662891653902555</v>
      </c>
      <c r="K162">
        <f t="shared" si="47"/>
        <v>3.6998300977058358</v>
      </c>
      <c r="L162">
        <f t="shared" si="48"/>
        <v>-7.5159950354986806</v>
      </c>
      <c r="M162">
        <f t="shared" si="49"/>
        <v>-32.810877302286052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29.761914775477187</v>
      </c>
      <c r="C163" s="9">
        <f t="shared" si="42"/>
        <v>0.86400000000000066</v>
      </c>
      <c r="D163" s="9">
        <f t="shared" si="43"/>
        <v>40.965480652163563</v>
      </c>
      <c r="E163" s="9">
        <f t="shared" si="43"/>
        <v>17.163393462912683</v>
      </c>
      <c r="F163" s="9">
        <f t="shared" si="44"/>
        <v>18.513607327943902</v>
      </c>
      <c r="G163" s="10">
        <f t="shared" si="45"/>
        <v>8.6666666666666607</v>
      </c>
      <c r="H163" s="5">
        <f t="shared" si="45"/>
        <v>7.5</v>
      </c>
      <c r="I163">
        <f t="shared" si="46"/>
        <v>43.75823194476181</v>
      </c>
      <c r="J163">
        <f t="shared" si="47"/>
        <v>43.617795683689565</v>
      </c>
      <c r="K163">
        <f t="shared" si="47"/>
        <v>3.5029648338921193</v>
      </c>
      <c r="L163">
        <f t="shared" si="48"/>
        <v>-7.4977573090239522</v>
      </c>
      <c r="M163">
        <f t="shared" si="49"/>
        <v>-32.776148269413575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30.023486589947765</v>
      </c>
      <c r="C164" s="9">
        <f t="shared" si="42"/>
        <v>0.87000000000000066</v>
      </c>
      <c r="D164" s="9">
        <f t="shared" si="43"/>
        <v>41.227052466634142</v>
      </c>
      <c r="E164" s="9">
        <f t="shared" si="43"/>
        <v>17.183821281247187</v>
      </c>
      <c r="F164" s="9">
        <f t="shared" si="44"/>
        <v>18.560352127744224</v>
      </c>
      <c r="G164" s="10">
        <f t="shared" si="45"/>
        <v>8.6666666666666607</v>
      </c>
      <c r="H164" s="5">
        <f t="shared" si="45"/>
        <v>7.5</v>
      </c>
      <c r="I164">
        <f t="shared" si="46"/>
        <v>43.698070535881847</v>
      </c>
      <c r="J164">
        <f t="shared" si="47"/>
        <v>43.572809139835421</v>
      </c>
      <c r="K164">
        <f t="shared" si="47"/>
        <v>3.306307944275638</v>
      </c>
      <c r="L164">
        <f t="shared" si="48"/>
        <v>-7.4797265393887926</v>
      </c>
      <c r="M164">
        <f t="shared" si="49"/>
        <v>-32.741562196846779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30.28478880970907</v>
      </c>
      <c r="C165" s="9">
        <f t="shared" si="42"/>
        <v>0.87600000000000067</v>
      </c>
      <c r="D165" s="9">
        <f t="shared" ref="D165:E180" si="51">D164+$C$7*(J164+J165)/2</f>
        <v>41.488354686395446</v>
      </c>
      <c r="E165" s="9">
        <f t="shared" si="51"/>
        <v>17.2030697807933</v>
      </c>
      <c r="F165" s="9">
        <f t="shared" si="44"/>
        <v>18.606234667907025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43.638881497729017</v>
      </c>
      <c r="J165">
        <f t="shared" si="47"/>
        <v>43.527930780599085</v>
      </c>
      <c r="K165">
        <f t="shared" si="47"/>
        <v>3.1098585710945574</v>
      </c>
      <c r="L165">
        <f t="shared" si="48"/>
        <v>-7.4619018465519238</v>
      </c>
      <c r="M165">
        <f t="shared" si="49"/>
        <v>-32.707116529961695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30.545822080159425</v>
      </c>
      <c r="C166" s="9">
        <f t="shared" si="42"/>
        <v>0.88200000000000067</v>
      </c>
      <c r="D166" s="9">
        <f t="shared" si="51"/>
        <v>41.749387956845801</v>
      </c>
      <c r="E166" s="9">
        <f t="shared" si="51"/>
        <v>17.221140204122328</v>
      </c>
      <c r="F166" s="9">
        <f t="shared" si="44"/>
        <v>18.651257577195786</v>
      </c>
      <c r="G166" s="10">
        <f t="shared" si="52"/>
        <v>8.6666666666666607</v>
      </c>
      <c r="H166" s="5">
        <f t="shared" si="52"/>
        <v>7.5</v>
      </c>
      <c r="I166">
        <f t="shared" si="46"/>
        <v>43.580664361665356</v>
      </c>
      <c r="J166">
        <f t="shared" si="47"/>
        <v>43.483159369519775</v>
      </c>
      <c r="K166">
        <f t="shared" si="47"/>
        <v>2.9136158719147871</v>
      </c>
      <c r="L166">
        <f t="shared" si="48"/>
        <v>-7.4442823490399039</v>
      </c>
      <c r="M166">
        <f t="shared" si="49"/>
        <v>-32.672808723231405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30.806587039294264</v>
      </c>
      <c r="C167" s="9">
        <f t="shared" si="42"/>
        <v>0.88800000000000068</v>
      </c>
      <c r="D167" s="9">
        <f t="shared" si="51"/>
        <v>42.01015291598064</v>
      </c>
      <c r="E167" s="9">
        <f t="shared" si="51"/>
        <v>17.238033788796798</v>
      </c>
      <c r="F167" s="9">
        <f t="shared" si="44"/>
        <v>18.695423472511102</v>
      </c>
      <c r="G167" s="10">
        <f t="shared" si="52"/>
        <v>8.6666666666666607</v>
      </c>
      <c r="H167" s="5">
        <f t="shared" si="52"/>
        <v>7.5</v>
      </c>
      <c r="I167">
        <f t="shared" si="46"/>
        <v>43.523418621675624</v>
      </c>
      <c r="J167">
        <f t="shared" si="47"/>
        <v>43.438493675425534</v>
      </c>
      <c r="K167">
        <f t="shared" si="47"/>
        <v>2.7175790195753988</v>
      </c>
      <c r="L167">
        <f t="shared" si="48"/>
        <v>-7.4268671638260209</v>
      </c>
      <c r="M167">
        <f t="shared" si="49"/>
        <v>-32.638636240298666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31.067084317737866</v>
      </c>
      <c r="C168" s="9">
        <f t="shared" si="42"/>
        <v>0.89400000000000068</v>
      </c>
      <c r="D168" s="9">
        <f t="shared" si="51"/>
        <v>42.270650194424242</v>
      </c>
      <c r="E168" s="9">
        <f t="shared" si="51"/>
        <v>17.253751767461925</v>
      </c>
      <c r="F168" s="9">
        <f t="shared" si="44"/>
        <v>18.738734959031476</v>
      </c>
      <c r="G168" s="10">
        <f t="shared" si="52"/>
        <v>8.6666666666666607</v>
      </c>
      <c r="H168" s="5">
        <f t="shared" si="52"/>
        <v>7.5</v>
      </c>
      <c r="I168">
        <f t="shared" si="46"/>
        <v>43.467143733794785</v>
      </c>
      <c r="J168">
        <f t="shared" si="47"/>
        <v>43.393932472442579</v>
      </c>
      <c r="K168">
        <f t="shared" si="47"/>
        <v>2.5217472021336067</v>
      </c>
      <c r="L168">
        <f t="shared" si="48"/>
        <v>-7.4096554062120124</v>
      </c>
      <c r="M168">
        <f t="shared" si="49"/>
        <v>-32.604596554051774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31.327314538775212</v>
      </c>
      <c r="C169" s="9">
        <f t="shared" si="42"/>
        <v>0.90000000000000069</v>
      </c>
      <c r="D169" s="9">
        <f t="shared" si="51"/>
        <v>42.530880415461588</v>
      </c>
      <c r="E169" s="9">
        <f t="shared" si="51"/>
        <v>17.268295367936751</v>
      </c>
      <c r="F169" s="9">
        <f t="shared" si="44"/>
        <v>18.781194630353106</v>
      </c>
      <c r="G169" s="10">
        <f t="shared" si="52"/>
        <v>8.6666666666666607</v>
      </c>
      <c r="H169" s="5">
        <f t="shared" si="52"/>
        <v>7.5</v>
      </c>
      <c r="I169">
        <f t="shared" si="46"/>
        <v>43.411839115547572</v>
      </c>
      <c r="J169">
        <f t="shared" si="47"/>
        <v>43.349474540005303</v>
      </c>
      <c r="K169">
        <f t="shared" si="47"/>
        <v>2.326119622809296</v>
      </c>
      <c r="L169">
        <f t="shared" si="48"/>
        <v>-7.3926461897126554</v>
      </c>
      <c r="M169">
        <f t="shared" si="49"/>
        <v>-32.570687146703641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31.587278318383831</v>
      </c>
      <c r="C170" s="9">
        <f t="shared" si="42"/>
        <v>0.90600000000000069</v>
      </c>
      <c r="D170" s="9">
        <f t="shared" si="51"/>
        <v>42.790844195070207</v>
      </c>
      <c r="E170" s="9">
        <f t="shared" si="51"/>
        <v>17.281665813304965</v>
      </c>
      <c r="F170" s="9">
        <f t="shared" si="44"/>
        <v>18.822805068628739</v>
      </c>
      <c r="G170" s="10">
        <f t="shared" si="52"/>
        <v>8.6666666666666607</v>
      </c>
      <c r="H170" s="5">
        <f t="shared" si="52"/>
        <v>7.5</v>
      </c>
      <c r="I170">
        <f t="shared" si="46"/>
        <v>43.357504145400391</v>
      </c>
      <c r="J170">
        <f t="shared" si="47"/>
        <v>43.305118662867031</v>
      </c>
      <c r="K170">
        <f t="shared" si="47"/>
        <v>2.1306954999290739</v>
      </c>
      <c r="L170">
        <f t="shared" si="48"/>
        <v>-7.3758386259432847</v>
      </c>
      <c r="M170">
        <f t="shared" si="49"/>
        <v>-32.536905509873968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31.846976265265766</v>
      </c>
      <c r="C171" s="9">
        <f t="shared" si="42"/>
        <v>0.9120000000000007</v>
      </c>
      <c r="D171" s="9">
        <f t="shared" si="51"/>
        <v>43.050542141952143</v>
      </c>
      <c r="E171" s="9">
        <f t="shared" si="51"/>
        <v>17.293864322005362</v>
      </c>
      <c r="F171" s="9">
        <f t="shared" si="44"/>
        <v>18.863568844705519</v>
      </c>
      <c r="G171" s="10">
        <f t="shared" si="52"/>
        <v>8.6666666666666607</v>
      </c>
      <c r="H171" s="5">
        <f t="shared" si="52"/>
        <v>7.5</v>
      </c>
      <c r="I171">
        <f t="shared" si="46"/>
        <v>43.30413816222579</v>
      </c>
      <c r="J171">
        <f t="shared" si="47"/>
        <v>43.26086363111137</v>
      </c>
      <c r="K171">
        <f t="shared" si="47"/>
        <v>1.93547406686983</v>
      </c>
      <c r="L171">
        <f t="shared" si="48"/>
        <v>-7.3592318245102391</v>
      </c>
      <c r="M171">
        <f t="shared" si="49"/>
        <v>-32.503249144674477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32.106408980879593</v>
      </c>
      <c r="C172" s="9">
        <f t="shared" si="42"/>
        <v>0.9180000000000007</v>
      </c>
      <c r="D172" s="9">
        <f t="shared" si="51"/>
        <v>43.309974857565969</v>
      </c>
      <c r="E172" s="9">
        <f t="shared" si="51"/>
        <v>17.304892107921976</v>
      </c>
      <c r="F172" s="9">
        <f t="shared" si="44"/>
        <v>18.903488518261859</v>
      </c>
      <c r="G172" s="10">
        <f t="shared" si="52"/>
        <v>8.6666666666666607</v>
      </c>
      <c r="H172" s="5">
        <f t="shared" si="52"/>
        <v>7.5</v>
      </c>
      <c r="I172">
        <f t="shared" si="46"/>
        <v>43.251740464779999</v>
      </c>
      <c r="J172">
        <f t="shared" si="47"/>
        <v>43.216708240164309</v>
      </c>
      <c r="K172">
        <f t="shared" si="47"/>
        <v>1.7404545720017832</v>
      </c>
      <c r="L172">
        <f t="shared" si="48"/>
        <v>-7.3428248929043134</v>
      </c>
      <c r="M172">
        <f t="shared" si="49"/>
        <v>-32.469715561797152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32.365577059472507</v>
      </c>
      <c r="C173" s="9">
        <f t="shared" si="42"/>
        <v>0.92400000000000071</v>
      </c>
      <c r="D173" s="9">
        <f t="shared" si="51"/>
        <v>43.569142936158883</v>
      </c>
      <c r="E173" s="9">
        <f t="shared" si="51"/>
        <v>17.314750380473875</v>
      </c>
      <c r="F173" s="9">
        <f t="shared" si="44"/>
        <v>18.942566637943337</v>
      </c>
      <c r="G173" s="10">
        <f t="shared" si="52"/>
        <v>8.6666666666666607</v>
      </c>
      <c r="H173" s="5">
        <f t="shared" si="52"/>
        <v>7.5</v>
      </c>
      <c r="I173">
        <f t="shared" si="46"/>
        <v>43.200310311193711</v>
      </c>
      <c r="J173">
        <f t="shared" si="47"/>
        <v>43.172651290806883</v>
      </c>
      <c r="K173">
        <f t="shared" si="47"/>
        <v>1.5456362786310003</v>
      </c>
      <c r="L173">
        <f t="shared" si="48"/>
        <v>-7.3266169363972207</v>
      </c>
      <c r="M173">
        <f t="shared" si="49"/>
        <v>-32.436302281605279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32.624481088112496</v>
      </c>
      <c r="C174" s="9">
        <f t="shared" si="42"/>
        <v>0.93000000000000071</v>
      </c>
      <c r="D174" s="9">
        <f t="shared" si="51"/>
        <v>43.828046964798872</v>
      </c>
      <c r="E174" s="9">
        <f t="shared" si="51"/>
        <v>17.323440344704593</v>
      </c>
      <c r="F174" s="9">
        <f t="shared" si="44"/>
        <v>18.980805741497655</v>
      </c>
      <c r="G174" s="10">
        <f t="shared" si="52"/>
        <v>8.6666666666666607</v>
      </c>
      <c r="H174" s="5">
        <f t="shared" si="52"/>
        <v>7.5</v>
      </c>
      <c r="I174">
        <f t="shared" si="46"/>
        <v>43.149846918476449</v>
      </c>
      <c r="J174">
        <f t="shared" si="47"/>
        <v>43.128691589188499</v>
      </c>
      <c r="K174">
        <f t="shared" si="47"/>
        <v>1.3510184649413686</v>
      </c>
      <c r="L174">
        <f t="shared" si="48"/>
        <v>-7.3106070579411258</v>
      </c>
      <c r="M174">
        <f t="shared" si="49"/>
        <v>-32.403006834227384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32.883121646720582</v>
      </c>
      <c r="C175" s="9">
        <f t="shared" si="42"/>
        <v>0.93600000000000072</v>
      </c>
      <c r="D175" s="9">
        <f t="shared" si="51"/>
        <v>44.086687523406958</v>
      </c>
      <c r="E175" s="9">
        <f t="shared" si="51"/>
        <v>17.330963201371226</v>
      </c>
      <c r="F175" s="9">
        <f t="shared" si="44"/>
        <v>19.018208355908587</v>
      </c>
      <c r="G175" s="10">
        <f t="shared" si="52"/>
        <v>8.6666666666666607</v>
      </c>
      <c r="H175" s="5">
        <f t="shared" si="52"/>
        <v>7.5</v>
      </c>
      <c r="I175">
        <f t="shared" si="46"/>
        <v>43.100349462034849</v>
      </c>
      <c r="J175">
        <f t="shared" si="47"/>
        <v>43.084827946840853</v>
      </c>
      <c r="K175">
        <f t="shared" si="47"/>
        <v>1.1566004239360042</v>
      </c>
      <c r="L175">
        <f t="shared" si="48"/>
        <v>-7.2947943580712593</v>
      </c>
      <c r="M175">
        <f t="shared" si="49"/>
        <v>-32.369826759653797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33.141499308103185</v>
      </c>
      <c r="C176" s="9">
        <f t="shared" si="42"/>
        <v>0.94200000000000073</v>
      </c>
      <c r="D176" s="9">
        <f t="shared" si="51"/>
        <v>44.345065184789561</v>
      </c>
      <c r="E176" s="9">
        <f t="shared" si="51"/>
        <v>17.337320147033168</v>
      </c>
      <c r="F176" s="9">
        <f t="shared" si="44"/>
        <v>19.054776997528997</v>
      </c>
      <c r="G176" s="10">
        <f t="shared" si="52"/>
        <v>8.6666666666666607</v>
      </c>
      <c r="H176" s="5">
        <f t="shared" si="52"/>
        <v>7.5</v>
      </c>
      <c r="I176">
        <f t="shared" si="46"/>
        <v>43.051817075205101</v>
      </c>
      <c r="J176">
        <f t="shared" si="47"/>
        <v>43.041059180692429</v>
      </c>
      <c r="K176">
        <f t="shared" si="47"/>
        <v>0.96238146337808139</v>
      </c>
      <c r="L176">
        <f t="shared" si="48"/>
        <v>-7.2791779348116545</v>
      </c>
      <c r="M176">
        <f t="shared" si="49"/>
        <v>-32.336759607835951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33.399614637984513</v>
      </c>
      <c r="C177" s="9">
        <f t="shared" si="42"/>
        <v>0.94800000000000073</v>
      </c>
      <c r="D177" s="9">
        <f t="shared" si="51"/>
        <v>44.603180514670889</v>
      </c>
      <c r="E177" s="9">
        <f t="shared" si="51"/>
        <v>17.342512374140494</v>
      </c>
      <c r="F177" s="9">
        <f t="shared" si="44"/>
        <v>19.090514172212892</v>
      </c>
      <c r="G177" s="10">
        <f t="shared" si="52"/>
        <v>8.6666666666666607</v>
      </c>
      <c r="H177" s="5">
        <f t="shared" si="52"/>
        <v>7.5</v>
      </c>
      <c r="I177">
        <f t="shared" si="46"/>
        <v>43.00424884879989</v>
      </c>
      <c r="J177">
        <f t="shared" si="47"/>
        <v>42.997384113083562</v>
      </c>
      <c r="K177">
        <f t="shared" si="47"/>
        <v>0.76836090573106564</v>
      </c>
      <c r="L177">
        <f t="shared" si="48"/>
        <v>-7.2637568835840503</v>
      </c>
      <c r="M177">
        <f t="shared" si="49"/>
        <v>-32.303802938788145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33.657468195039108</v>
      </c>
      <c r="C178" s="9">
        <f t="shared" si="42"/>
        <v>0.95400000000000074</v>
      </c>
      <c r="D178" s="9">
        <f t="shared" si="51"/>
        <v>44.861034071725484</v>
      </c>
      <c r="E178" s="9">
        <f t="shared" si="51"/>
        <v>17.346541071121983</v>
      </c>
      <c r="F178" s="9">
        <f t="shared" si="44"/>
        <v>19.12542237544649</v>
      </c>
      <c r="G178" s="10">
        <f t="shared" si="52"/>
        <v>8.6666666666666607</v>
      </c>
      <c r="H178" s="5">
        <f t="shared" si="52"/>
        <v>7.5</v>
      </c>
      <c r="I178">
        <f t="shared" si="46"/>
        <v>42.95764383067003</v>
      </c>
      <c r="J178">
        <f t="shared" si="47"/>
        <v>42.953801571782058</v>
      </c>
      <c r="K178">
        <f t="shared" si="47"/>
        <v>0.57453808809833673</v>
      </c>
      <c r="L178">
        <f t="shared" si="48"/>
        <v>-7.2485302971199621</v>
      </c>
      <c r="M178">
        <f t="shared" si="49"/>
        <v>-32.2709543226918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33.91506053092445</v>
      </c>
      <c r="C179" s="9">
        <f t="shared" si="42"/>
        <v>0.96000000000000074</v>
      </c>
      <c r="D179" s="9">
        <f t="shared" si="51"/>
        <v>45.118626407610826</v>
      </c>
      <c r="E179" s="9">
        <f t="shared" si="51"/>
        <v>17.349407422472765</v>
      </c>
      <c r="F179" s="9">
        <f t="shared" si="44"/>
        <v>19.159504092478386</v>
      </c>
      <c r="G179" s="10">
        <f t="shared" si="52"/>
        <v>8.6666666666666607</v>
      </c>
      <c r="H179" s="5">
        <f t="shared" si="52"/>
        <v>7.5</v>
      </c>
      <c r="I179">
        <f t="shared" si="46"/>
        <v>42.912001025281185</v>
      </c>
      <c r="J179">
        <f t="shared" si="47"/>
        <v>42.910310389999339</v>
      </c>
      <c r="K179">
        <f t="shared" si="47"/>
        <v>0.38091236216218594</v>
      </c>
      <c r="L179">
        <f t="shared" si="48"/>
        <v>-7.2334972653759744</v>
      </c>
      <c r="M179">
        <f t="shared" si="49"/>
        <v>-32.238211340002103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34.172392190313666</v>
      </c>
      <c r="C180" s="9">
        <f t="shared" si="42"/>
        <v>0.96600000000000075</v>
      </c>
      <c r="D180" s="9">
        <f t="shared" si="51"/>
        <v>45.375958067000042</v>
      </c>
      <c r="E180" s="9">
        <f t="shared" si="51"/>
        <v>17.351112608841618</v>
      </c>
      <c r="F180" s="9">
        <f t="shared" si="44"/>
        <v>19.192761798448679</v>
      </c>
      <c r="G180" s="10">
        <f t="shared" si="52"/>
        <v>8.6666666666666607</v>
      </c>
      <c r="H180" s="5">
        <f t="shared" si="52"/>
        <v>7.5</v>
      </c>
      <c r="I180">
        <f t="shared" si="46"/>
        <v>42.867319393305827</v>
      </c>
      <c r="J180">
        <f t="shared" si="47"/>
        <v>42.866909406407082</v>
      </c>
      <c r="K180">
        <f t="shared" si="47"/>
        <v>0.18748309412217332</v>
      </c>
      <c r="L180">
        <f t="shared" si="48"/>
        <v>-7.2186568754522762</v>
      </c>
      <c r="M180">
        <f t="shared" si="49"/>
        <v>-32.205571581556889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34.429463710928353</v>
      </c>
      <c r="C181" s="9">
        <f t="shared" si="42"/>
        <v>0.97200000000000075</v>
      </c>
      <c r="D181" s="9">
        <f t="shared" ref="D181:E196" si="53">D180+$C$7*(J180+J181)/2</f>
        <v>45.633029587614729</v>
      </c>
      <c r="E181" s="9">
        <f t="shared" si="53"/>
        <v>17.351657807117881</v>
      </c>
      <c r="F181" s="9">
        <f t="shared" si="44"/>
        <v>19.225197958517246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42.823597851230723</v>
      </c>
      <c r="J181">
        <f t="shared" si="47"/>
        <v>42.823597465154371</v>
      </c>
      <c r="K181">
        <f t="shared" si="47"/>
        <v>-5.7503353671680135E-3</v>
      </c>
      <c r="L181">
        <f t="shared" si="48"/>
        <v>-7.2040082115144379</v>
      </c>
      <c r="M181">
        <f t="shared" si="49"/>
        <v>-32.17303264868773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34.686275623571468</v>
      </c>
      <c r="C182" s="9">
        <f t="shared" si="42"/>
        <v>0.97800000000000076</v>
      </c>
      <c r="D182" s="9">
        <f t="shared" si="53"/>
        <v>45.889841500257845</v>
      </c>
      <c r="E182" s="9">
        <f t="shared" si="53"/>
        <v>17.351044190518003</v>
      </c>
      <c r="F182" s="9">
        <f t="shared" si="44"/>
        <v>19.256815027991003</v>
      </c>
      <c r="G182" s="10">
        <f t="shared" si="54"/>
        <v>8.6666666666666607</v>
      </c>
      <c r="H182" s="5">
        <f t="shared" si="54"/>
        <v>7.5</v>
      </c>
      <c r="I182">
        <f t="shared" si="46"/>
        <v>42.780835270980212</v>
      </c>
      <c r="J182">
        <f t="shared" si="47"/>
        <v>42.780373415885286</v>
      </c>
      <c r="K182">
        <f t="shared" si="47"/>
        <v>-0.19878853125929441</v>
      </c>
      <c r="L182">
        <f t="shared" si="48"/>
        <v>-7.1895503547184969</v>
      </c>
      <c r="M182">
        <f t="shared" si="49"/>
        <v>-32.140592153333131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34.942828452160398</v>
      </c>
      <c r="C183" s="9">
        <f t="shared" si="42"/>
        <v>0.98400000000000076</v>
      </c>
      <c r="D183" s="9">
        <f t="shared" si="53"/>
        <v>46.146394328846775</v>
      </c>
      <c r="E183" s="9">
        <f t="shared" si="53"/>
        <v>17.349272928671688</v>
      </c>
      <c r="F183" s="9">
        <f t="shared" si="44"/>
        <v>19.287615452450204</v>
      </c>
      <c r="G183" s="10">
        <f t="shared" si="54"/>
        <v>8.6666666666666607</v>
      </c>
      <c r="H183" s="5">
        <f t="shared" si="54"/>
        <v>7.5</v>
      </c>
      <c r="I183">
        <f t="shared" si="46"/>
        <v>42.739030479555481</v>
      </c>
      <c r="J183">
        <f t="shared" si="47"/>
        <v>42.737236113756978</v>
      </c>
      <c r="K183">
        <f t="shared" si="47"/>
        <v>-0.39163208417929318</v>
      </c>
      <c r="L183">
        <f t="shared" si="48"/>
        <v>-7.1752823831393364</v>
      </c>
      <c r="M183">
        <f t="shared" si="49"/>
        <v>-32.108247718153692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35.19912271376004</v>
      </c>
      <c r="C184" s="9">
        <f t="shared" si="42"/>
        <v>0.99000000000000077</v>
      </c>
      <c r="D184" s="9">
        <f t="shared" si="53"/>
        <v>46.402688590446417</v>
      </c>
      <c r="E184" s="9">
        <f t="shared" si="53"/>
        <v>17.346345187707687</v>
      </c>
      <c r="F184" s="9">
        <f t="shared" si="44"/>
        <v>19.317601667873859</v>
      </c>
      <c r="G184" s="10">
        <f t="shared" si="54"/>
        <v>8.6666666666666607</v>
      </c>
      <c r="H184" s="5">
        <f t="shared" si="54"/>
        <v>7.5</v>
      </c>
      <c r="I184">
        <f t="shared" si="46"/>
        <v>42.698182258690053</v>
      </c>
      <c r="J184">
        <f t="shared" si="47"/>
        <v>42.694184419458139</v>
      </c>
      <c r="K184">
        <f t="shared" si="47"/>
        <v>-0.58428157048821538</v>
      </c>
      <c r="L184">
        <f t="shared" si="48"/>
        <v>-7.1612033717023857</v>
      </c>
      <c r="M184">
        <f t="shared" si="49"/>
        <v>-32.075996976649193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35.4551589186161</v>
      </c>
      <c r="C185" s="9">
        <f t="shared" si="42"/>
        <v>0.99600000000000077</v>
      </c>
      <c r="D185" s="9">
        <f t="shared" si="53"/>
        <v>46.658724795302476</v>
      </c>
      <c r="E185" s="9">
        <f t="shared" si="53"/>
        <v>17.342262130339179</v>
      </c>
      <c r="F185" s="9">
        <f t="shared" si="44"/>
        <v>19.346776100764167</v>
      </c>
      <c r="G185" s="10">
        <f t="shared" si="54"/>
        <v>8.6666666666666607</v>
      </c>
      <c r="H185" s="5">
        <f t="shared" si="54"/>
        <v>7.5</v>
      </c>
      <c r="I185">
        <f t="shared" si="46"/>
        <v>42.658289344521812</v>
      </c>
      <c r="J185">
        <f t="shared" si="47"/>
        <v>42.651217199227922</v>
      </c>
      <c r="K185">
        <f t="shared" si="47"/>
        <v>-0.77673755234811059</v>
      </c>
      <c r="L185">
        <f t="shared" si="48"/>
        <v>-7.1473123921186978</v>
      </c>
      <c r="M185">
        <f t="shared" si="49"/>
        <v>-32.043837573277457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35.710937570188406</v>
      </c>
      <c r="C186" s="9">
        <f t="shared" si="42"/>
        <v>1.0020000000000007</v>
      </c>
      <c r="D186" s="9">
        <f t="shared" si="53"/>
        <v>46.914503446874782</v>
      </c>
      <c r="E186" s="9">
        <f t="shared" si="53"/>
        <v>17.337024915948771</v>
      </c>
      <c r="F186" s="9">
        <f t="shared" si="44"/>
        <v>19.375141168269963</v>
      </c>
      <c r="G186" s="10">
        <f t="shared" si="54"/>
        <v>8.6666666666666607</v>
      </c>
      <c r="H186" s="5">
        <f t="shared" si="54"/>
        <v>7.5</v>
      </c>
      <c r="I186">
        <f t="shared" si="46"/>
        <v>42.619350427281553</v>
      </c>
      <c r="J186">
        <f t="shared" si="47"/>
        <v>42.608333324875211</v>
      </c>
      <c r="K186">
        <f t="shared" si="47"/>
        <v>-0.96900057778777537</v>
      </c>
      <c r="L186">
        <f t="shared" si="48"/>
        <v>-7.1336085128233435</v>
      </c>
      <c r="M186">
        <f t="shared" si="49"/>
        <v>-32.011767163574973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35.966459165184425</v>
      </c>
      <c r="C187" s="9">
        <f t="shared" si="42"/>
        <v>1.0080000000000007</v>
      </c>
      <c r="D187" s="9">
        <f t="shared" si="53"/>
        <v>47.170025041870801</v>
      </c>
      <c r="E187" s="9">
        <f t="shared" si="53"/>
        <v>17.330634700673098</v>
      </c>
      <c r="F187" s="9">
        <f t="shared" si="44"/>
        <v>19.402699278309335</v>
      </c>
      <c r="G187" s="10">
        <f t="shared" si="54"/>
        <v>8.6666666666666607</v>
      </c>
      <c r="H187" s="5">
        <f t="shared" si="54"/>
        <v>7.5</v>
      </c>
      <c r="I187">
        <f t="shared" si="46"/>
        <v>42.581364150998454</v>
      </c>
      <c r="J187">
        <f t="shared" si="47"/>
        <v>42.565531673798269</v>
      </c>
      <c r="K187">
        <f t="shared" si="47"/>
        <v>-1.1610711807692251</v>
      </c>
      <c r="L187">
        <f t="shared" si="48"/>
        <v>-7.1200907989172046</v>
      </c>
      <c r="M187">
        <f t="shared" si="49"/>
        <v>-31.97978341427903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36.221724193592834</v>
      </c>
      <c r="C188" s="9">
        <f t="shared" si="42"/>
        <v>1.0140000000000007</v>
      </c>
      <c r="D188" s="9">
        <f t="shared" si="53"/>
        <v>47.42529007027921</v>
      </c>
      <c r="E188" s="9">
        <f t="shared" si="53"/>
        <v>17.323092637487026</v>
      </c>
      <c r="F188" s="9">
        <f t="shared" si="44"/>
        <v>19.429452829691165</v>
      </c>
      <c r="G188" s="10">
        <f t="shared" si="54"/>
        <v>8.6666666666666607</v>
      </c>
      <c r="H188" s="5">
        <f t="shared" si="54"/>
        <v>7.5</v>
      </c>
      <c r="I188">
        <f t="shared" si="46"/>
        <v>42.544329113222588</v>
      </c>
      <c r="J188">
        <f t="shared" si="47"/>
        <v>42.522811129004765</v>
      </c>
      <c r="K188">
        <f t="shared" si="47"/>
        <v>-1.3529498812548992</v>
      </c>
      <c r="L188">
        <f t="shared" si="48"/>
        <v>-7.106758312112162</v>
      </c>
      <c r="M188">
        <f t="shared" si="49"/>
        <v>-31.947884003451481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36.476733138717243</v>
      </c>
      <c r="C189" s="9">
        <f t="shared" si="42"/>
        <v>1.0200000000000007</v>
      </c>
      <c r="D189" s="9">
        <f t="shared" si="53"/>
        <v>47.680299015403619</v>
      </c>
      <c r="E189" s="9">
        <f t="shared" si="53"/>
        <v>17.314399876287435</v>
      </c>
      <c r="F189" s="9">
        <f t="shared" si="44"/>
        <v>19.455404212235848</v>
      </c>
      <c r="G189" s="10">
        <f t="shared" si="54"/>
        <v>8.6666666666666607</v>
      </c>
      <c r="H189" s="5">
        <f t="shared" si="54"/>
        <v>7.5</v>
      </c>
      <c r="I189">
        <f t="shared" si="46"/>
        <v>42.508243864764587</v>
      </c>
      <c r="J189">
        <f t="shared" si="47"/>
        <v>42.480170579132093</v>
      </c>
      <c r="K189">
        <f t="shared" si="47"/>
        <v>-1.544637185275608</v>
      </c>
      <c r="L189">
        <f t="shared" si="48"/>
        <v>-7.0936101106796619</v>
      </c>
      <c r="M189">
        <f t="shared" si="49"/>
        <v>-31.916066620603793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36.731486477210041</v>
      </c>
      <c r="C190" s="9">
        <f t="shared" si="42"/>
        <v>1.0260000000000007</v>
      </c>
      <c r="D190" s="9">
        <f t="shared" si="53"/>
        <v>47.935052353896417</v>
      </c>
      <c r="E190" s="9">
        <f t="shared" si="53"/>
        <v>17.304557563976612</v>
      </c>
      <c r="F190" s="9">
        <f t="shared" si="44"/>
        <v>19.480555806895001</v>
      </c>
      <c r="G190" s="10">
        <f t="shared" si="54"/>
        <v>8.6666666666666607</v>
      </c>
      <c r="H190" s="5">
        <f t="shared" si="54"/>
        <v>7.5</v>
      </c>
      <c r="I190">
        <f t="shared" si="46"/>
        <v>42.473106909452696</v>
      </c>
      <c r="J190">
        <f t="shared" si="47"/>
        <v>42.437608918468015</v>
      </c>
      <c r="K190">
        <f t="shared" si="47"/>
        <v>-1.7361335849992308</v>
      </c>
      <c r="L190">
        <f t="shared" si="48"/>
        <v>-7.0806452494027035</v>
      </c>
      <c r="M190">
        <f t="shared" si="49"/>
        <v>-31.884328966823489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36.985984679106359</v>
      </c>
      <c r="C191" s="9">
        <f t="shared" si="42"/>
        <v>1.0320000000000007</v>
      </c>
      <c r="D191" s="9">
        <f t="shared" si="53"/>
        <v>48.189550555792735</v>
      </c>
      <c r="E191" s="9">
        <f t="shared" si="53"/>
        <v>17.293566844545214</v>
      </c>
      <c r="F191" s="9">
        <f t="shared" si="44"/>
        <v>19.504909985870249</v>
      </c>
      <c r="G191" s="10">
        <f t="shared" si="54"/>
        <v>8.6666666666666607</v>
      </c>
      <c r="H191" s="5">
        <f t="shared" si="54"/>
        <v>7.5</v>
      </c>
      <c r="I191">
        <f t="shared" si="46"/>
        <v>42.438916703907353</v>
      </c>
      <c r="J191">
        <f t="shared" si="47"/>
        <v>42.3951250469716</v>
      </c>
      <c r="K191">
        <f t="shared" si="47"/>
        <v>-1.9274395588001716</v>
      </c>
      <c r="L191">
        <f t="shared" si="48"/>
        <v>-7.067862779531243</v>
      </c>
      <c r="M191">
        <f t="shared" si="49"/>
        <v>-31.852668754901739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37.240228207858159</v>
      </c>
      <c r="C192" s="9">
        <f t="shared" si="42"/>
        <v>1.0380000000000007</v>
      </c>
      <c r="D192" s="9">
        <f t="shared" si="53"/>
        <v>48.443794084544535</v>
      </c>
      <c r="E192" s="9">
        <f t="shared" si="53"/>
        <v>17.281428859154826</v>
      </c>
      <c r="F192" s="9">
        <f t="shared" si="44"/>
        <v>19.528469112731106</v>
      </c>
      <c r="G192" s="10">
        <f t="shared" si="54"/>
        <v>8.6666666666666607</v>
      </c>
      <c r="H192" s="5">
        <f t="shared" si="54"/>
        <v>7.5</v>
      </c>
      <c r="I192">
        <f t="shared" si="46"/>
        <v>42.405671657333379</v>
      </c>
      <c r="J192">
        <f t="shared" si="47"/>
        <v>42.352717870294413</v>
      </c>
      <c r="K192">
        <f t="shared" si="47"/>
        <v>-2.1185555713295821</v>
      </c>
      <c r="L192">
        <f t="shared" si="48"/>
        <v>-7.0552617487410005</v>
      </c>
      <c r="M192">
        <f t="shared" si="49"/>
        <v>-31.821083709462069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37.494217520368451</v>
      </c>
      <c r="C193" s="9">
        <f t="shared" si="42"/>
        <v>1.0440000000000007</v>
      </c>
      <c r="D193" s="9">
        <f t="shared" si="53"/>
        <v>48.697783397054828</v>
      </c>
      <c r="E193" s="9">
        <f t="shared" si="53"/>
        <v>17.268144746220077</v>
      </c>
      <c r="F193" s="9">
        <f t="shared" si="44"/>
        <v>19.551235542531856</v>
      </c>
      <c r="G193" s="10">
        <f t="shared" si="54"/>
        <v>8.6666666666666607</v>
      </c>
      <c r="H193" s="5">
        <f t="shared" si="54"/>
        <v>7.5</v>
      </c>
      <c r="I193">
        <f t="shared" si="46"/>
        <v>42.37337013132997</v>
      </c>
      <c r="J193">
        <f t="shared" si="47"/>
        <v>42.310386299801969</v>
      </c>
      <c r="K193">
        <f t="shared" si="47"/>
        <v>-2.3094820735863544</v>
      </c>
      <c r="L193">
        <f t="shared" si="48"/>
        <v>-7.0428412010957029</v>
      </c>
      <c r="M193">
        <f t="shared" si="49"/>
        <v>-31.789571567090086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37.747953067025641</v>
      </c>
      <c r="C194" s="9">
        <f t="shared" si="42"/>
        <v>1.0500000000000007</v>
      </c>
      <c r="D194" s="9">
        <f t="shared" si="53"/>
        <v>48.951518943712017</v>
      </c>
      <c r="E194" s="9">
        <f t="shared" si="53"/>
        <v>17.253715641490352</v>
      </c>
      <c r="F194" s="9">
        <f t="shared" si="44"/>
        <v>19.573211621927577</v>
      </c>
      <c r="G194" s="10">
        <f t="shared" si="54"/>
        <v>8.6666666666666607</v>
      </c>
      <c r="H194" s="5">
        <f t="shared" si="54"/>
        <v>7.5</v>
      </c>
      <c r="I194">
        <f t="shared" si="46"/>
        <v>42.342010439718571</v>
      </c>
      <c r="J194">
        <f t="shared" si="47"/>
        <v>42.268129252595394</v>
      </c>
      <c r="K194">
        <f t="shared" si="47"/>
        <v>-2.5002195029888949</v>
      </c>
      <c r="L194">
        <f t="shared" si="48"/>
        <v>-7.0306001770127455</v>
      </c>
      <c r="M194">
        <f t="shared" si="49"/>
        <v>-31.758130076464052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38.001435291738026</v>
      </c>
      <c r="C195" s="9">
        <f t="shared" si="42"/>
        <v>1.0560000000000007</v>
      </c>
      <c r="D195" s="9">
        <f t="shared" si="53"/>
        <v>49.205001168424403</v>
      </c>
      <c r="E195" s="9">
        <f t="shared" si="53"/>
        <v>17.238142678131041</v>
      </c>
      <c r="F195" s="9">
        <f t="shared" si="44"/>
        <v>19.594399689289176</v>
      </c>
      <c r="G195" s="10">
        <f t="shared" si="54"/>
        <v>8.6666666666666607</v>
      </c>
      <c r="H195" s="5">
        <f t="shared" si="54"/>
        <v>7.5</v>
      </c>
      <c r="I195">
        <f t="shared" si="46"/>
        <v>42.311590848388732</v>
      </c>
      <c r="J195">
        <f t="shared" si="47"/>
        <v>42.225945651533316</v>
      </c>
      <c r="K195">
        <f t="shared" si="47"/>
        <v>-2.6907682834476794</v>
      </c>
      <c r="L195">
        <f t="shared" si="48"/>
        <v>-7.0185377132322726</v>
      </c>
      <c r="M195">
        <f t="shared" si="49"/>
        <v>-31.726756998486284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38.254664631968389</v>
      </c>
      <c r="C196" s="9">
        <f t="shared" si="42"/>
        <v>1.0620000000000007</v>
      </c>
      <c r="D196" s="9">
        <f t="shared" si="53"/>
        <v>49.458230508654765</v>
      </c>
      <c r="E196" s="9">
        <f t="shared" si="53"/>
        <v>17.221426986804381</v>
      </c>
      <c r="F196" s="9">
        <f t="shared" si="44"/>
        <v>19.614802074817518</v>
      </c>
      <c r="G196" s="10">
        <f t="shared" si="54"/>
        <v>8.6666666666666607</v>
      </c>
      <c r="H196" s="5">
        <f t="shared" si="54"/>
        <v>7.5</v>
      </c>
      <c r="I196">
        <f t="shared" si="46"/>
        <v>42.28210957516206</v>
      </c>
      <c r="J196">
        <f t="shared" si="47"/>
        <v>42.18383442525392</v>
      </c>
      <c r="K196">
        <f t="shared" si="47"/>
        <v>-2.8811288254385969</v>
      </c>
      <c r="L196">
        <f t="shared" si="48"/>
        <v>-7.0066528427896797</v>
      </c>
      <c r="M196">
        <f t="shared" si="49"/>
        <v>-31.695450106415233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38.507641518768743</v>
      </c>
      <c r="C197" s="9">
        <f t="shared" si="42"/>
        <v>1.0680000000000007</v>
      </c>
      <c r="D197" s="9">
        <f t="shared" ref="D197:E212" si="55">D196+$C$7*(J196+J197)/2</f>
        <v>49.711207395455119</v>
      </c>
      <c r="E197" s="9">
        <f t="shared" si="55"/>
        <v>17.203569695749835</v>
      </c>
      <c r="F197" s="9">
        <f t="shared" si="44"/>
        <v>19.634421100656589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42.253564789674272</v>
      </c>
      <c r="J197">
        <f t="shared" si="47"/>
        <v>42.141794508197179</v>
      </c>
      <c r="K197">
        <f t="shared" si="47"/>
        <v>-3.0713015260770882</v>
      </c>
      <c r="L197">
        <f t="shared" si="48"/>
        <v>-6.9949445949915177</v>
      </c>
      <c r="M197">
        <f t="shared" si="49"/>
        <v>-31.664207185998137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38.760366376815213</v>
      </c>
      <c r="C198" s="9">
        <f t="shared" si="42"/>
        <v>1.0740000000000007</v>
      </c>
      <c r="D198" s="9">
        <f t="shared" si="55"/>
        <v>49.963932253501589</v>
      </c>
      <c r="E198" s="9">
        <f t="shared" si="55"/>
        <v>17.184571930864024</v>
      </c>
      <c r="F198" s="9">
        <f t="shared" si="44"/>
        <v>19.653259081005764</v>
      </c>
      <c r="G198" s="10">
        <f t="shared" si="56"/>
        <v>8.6666666666666607</v>
      </c>
      <c r="H198" s="5">
        <f t="shared" si="56"/>
        <v>7.5</v>
      </c>
      <c r="I198">
        <f t="shared" si="46"/>
        <v>42.225954613275555</v>
      </c>
      <c r="J198">
        <f t="shared" si="47"/>
        <v>42.099824840627228</v>
      </c>
      <c r="K198">
        <f t="shared" si="47"/>
        <v>-3.2612867691930769</v>
      </c>
      <c r="L198">
        <f t="shared" si="48"/>
        <v>-6.9834119953948219</v>
      </c>
      <c r="M198">
        <f t="shared" si="49"/>
        <v>-31.633026035604139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39.01283962444306</v>
      </c>
      <c r="C199" s="9">
        <f t="shared" si="42"/>
        <v>1.0800000000000007</v>
      </c>
      <c r="D199" s="9">
        <f t="shared" si="55"/>
        <v>50.216405501129437</v>
      </c>
      <c r="E199" s="9">
        <f t="shared" si="55"/>
        <v>17.164434815780226</v>
      </c>
      <c r="F199" s="9">
        <f t="shared" si="44"/>
        <v>19.67131832223113</v>
      </c>
      <c r="G199" s="10">
        <f t="shared" si="56"/>
        <v>8.6666666666666607</v>
      </c>
      <c r="H199" s="5">
        <f t="shared" si="56"/>
        <v>7.5</v>
      </c>
      <c r="I199">
        <f t="shared" si="46"/>
        <v>42.199277118949105</v>
      </c>
      <c r="J199">
        <f t="shared" si="47"/>
        <v>42.057924368654859</v>
      </c>
      <c r="K199">
        <f t="shared" si="47"/>
        <v>-3.4510849254067018</v>
      </c>
      <c r="L199">
        <f t="shared" si="48"/>
        <v>-6.9720540657898171</v>
      </c>
      <c r="M199">
        <f t="shared" si="49"/>
        <v>-31.601904466357826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39.265061673681807</v>
      </c>
      <c r="C200" s="9">
        <f t="shared" si="42"/>
        <v>1.0860000000000007</v>
      </c>
      <c r="D200" s="9">
        <f t="shared" si="55"/>
        <v>50.468627550368183</v>
      </c>
      <c r="E200" s="9">
        <f t="shared" si="55"/>
        <v>17.143159471947392</v>
      </c>
      <c r="F200" s="9">
        <f t="shared" si="44"/>
        <v>19.688601122975903</v>
      </c>
      <c r="G200" s="10">
        <f t="shared" si="56"/>
        <v>8.6666666666666607</v>
      </c>
      <c r="H200" s="5">
        <f t="shared" si="56"/>
        <v>7.5</v>
      </c>
      <c r="I200">
        <f t="shared" si="46"/>
        <v>42.17353033124801</v>
      </c>
      <c r="J200">
        <f t="shared" si="47"/>
        <v>42.01609204426012</v>
      </c>
      <c r="K200">
        <f t="shared" si="47"/>
        <v>-3.6406963522048486</v>
      </c>
      <c r="L200">
        <f t="shared" si="48"/>
        <v>-6.960869824186009</v>
      </c>
      <c r="M200">
        <f t="shared" si="49"/>
        <v>-31.570840302272973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39.517032930290533</v>
      </c>
      <c r="C201" s="9">
        <f t="shared" si="42"/>
        <v>1.0920000000000007</v>
      </c>
      <c r="D201" s="9">
        <f t="shared" si="55"/>
        <v>50.720598806976909</v>
      </c>
      <c r="E201" s="9">
        <f t="shared" si="55"/>
        <v>17.120747018708723</v>
      </c>
      <c r="F201" s="9">
        <f t="shared" si="44"/>
        <v>19.705109774269822</v>
      </c>
      <c r="G201" s="10">
        <f t="shared" si="56"/>
        <v>8.6666666666666607</v>
      </c>
      <c r="H201" s="5">
        <f t="shared" si="56"/>
        <v>7.5</v>
      </c>
      <c r="I201">
        <f t="shared" si="46"/>
        <v>42.148712226250481</v>
      </c>
      <c r="J201">
        <f t="shared" si="47"/>
        <v>41.974326825315003</v>
      </c>
      <c r="K201">
        <f t="shared" si="47"/>
        <v>-3.8301213940184864</v>
      </c>
      <c r="L201">
        <f t="shared" si="48"/>
        <v>-6.9498582848016675</v>
      </c>
      <c r="M201">
        <f t="shared" si="49"/>
        <v>-31.539831380386509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39.768753793793294</v>
      </c>
      <c r="C202" s="9">
        <f t="shared" si="42"/>
        <v>1.0980000000000008</v>
      </c>
      <c r="D202" s="9">
        <f t="shared" si="55"/>
        <v>50.972319670479671</v>
      </c>
      <c r="E202" s="9">
        <f t="shared" si="55"/>
        <v>17.097198573379764</v>
      </c>
      <c r="F202" s="9">
        <f t="shared" si="44"/>
        <v>19.720846559637771</v>
      </c>
      <c r="G202" s="10">
        <f t="shared" si="56"/>
        <v>8.6666666666666607</v>
      </c>
      <c r="H202" s="5">
        <f t="shared" si="56"/>
        <v>7.5</v>
      </c>
      <c r="I202">
        <f t="shared" si="46"/>
        <v>42.124820731533369</v>
      </c>
      <c r="J202">
        <f t="shared" si="47"/>
        <v>41.932627675606192</v>
      </c>
      <c r="K202">
        <f t="shared" si="47"/>
        <v>-4.0193603823008051</v>
      </c>
      <c r="L202">
        <f t="shared" si="48"/>
        <v>-6.9390184580566299</v>
      </c>
      <c r="M202">
        <f t="shared" si="49"/>
        <v>-31.508875550892515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40.020224657514689</v>
      </c>
      <c r="C203" s="9">
        <f t="shared" si="42"/>
        <v>1.1040000000000008</v>
      </c>
      <c r="D203" s="9">
        <f t="shared" si="55"/>
        <v>51.223790534201065</v>
      </c>
      <c r="E203" s="9">
        <f t="shared" si="55"/>
        <v>17.072515251326042</v>
      </c>
      <c r="F203" s="9">
        <f t="shared" si="44"/>
        <v>19.735813755207303</v>
      </c>
      <c r="G203" s="10">
        <f t="shared" si="56"/>
        <v>8.6666666666666607</v>
      </c>
      <c r="H203" s="5">
        <f t="shared" si="56"/>
        <v>7.5</v>
      </c>
      <c r="I203">
        <f t="shared" si="46"/>
        <v>42.101853726164094</v>
      </c>
      <c r="J203">
        <f t="shared" si="47"/>
        <v>41.890993564857851</v>
      </c>
      <c r="K203">
        <f t="shared" si="47"/>
        <v>-4.2084136356061599</v>
      </c>
      <c r="L203">
        <f t="shared" si="48"/>
        <v>-6.9283493505684728</v>
      </c>
      <c r="M203">
        <f t="shared" si="49"/>
        <v>-31.47797067727619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40.271445908615526</v>
      </c>
      <c r="C204" s="9">
        <f t="shared" si="42"/>
        <v>1.1100000000000008</v>
      </c>
      <c r="D204" s="9">
        <f t="shared" si="55"/>
        <v>51.475011785301902</v>
      </c>
      <c r="E204" s="9">
        <f t="shared" si="55"/>
        <v>17.046698166040215</v>
      </c>
      <c r="F204" s="9">
        <f t="shared" si="44"/>
        <v>19.750013629815353</v>
      </c>
      <c r="G204" s="10">
        <f t="shared" si="56"/>
        <v>8.6666666666666607</v>
      </c>
      <c r="H204" s="5">
        <f t="shared" si="56"/>
        <v>7.5</v>
      </c>
      <c r="I204">
        <f t="shared" si="46"/>
        <v>42.079809040710849</v>
      </c>
      <c r="J204">
        <f t="shared" si="47"/>
        <v>41.849423468754438</v>
      </c>
      <c r="K204">
        <f t="shared" si="47"/>
        <v>-4.3972814596698173</v>
      </c>
      <c r="L204">
        <f t="shared" si="48"/>
        <v>-6.91784996515198</v>
      </c>
      <c r="M204">
        <f t="shared" si="49"/>
        <v>-31.447114636447687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40.522417928128682</v>
      </c>
      <c r="C205" s="9">
        <f t="shared" si="42"/>
        <v>1.1160000000000008</v>
      </c>
      <c r="D205" s="9">
        <f t="shared" si="55"/>
        <v>51.725983804815058</v>
      </c>
      <c r="E205" s="9">
        <f t="shared" si="55"/>
        <v>17.01974842921874</v>
      </c>
      <c r="F205" s="9">
        <f t="shared" si="44"/>
        <v>19.763448445113987</v>
      </c>
      <c r="G205" s="10">
        <f t="shared" si="56"/>
        <v>8.6666666666666607</v>
      </c>
      <c r="H205" s="5">
        <f t="shared" si="56"/>
        <v>7.5</v>
      </c>
      <c r="I205">
        <f t="shared" si="46"/>
        <v>42.058684457271106</v>
      </c>
      <c r="J205">
        <f t="shared" si="47"/>
        <v>41.807916368963525</v>
      </c>
      <c r="K205">
        <f t="shared" si="47"/>
        <v>-4.5859641474885038</v>
      </c>
      <c r="L205">
        <f t="shared" si="48"/>
        <v>-6.9075193008219209</v>
      </c>
      <c r="M205">
        <f t="shared" si="49"/>
        <v>-31.416305318875676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40.773141090995047</v>
      </c>
      <c r="C206" s="9">
        <f t="shared" si="42"/>
        <v>1.1220000000000008</v>
      </c>
      <c r="D206" s="9">
        <f t="shared" si="55"/>
        <v>51.976706967681423</v>
      </c>
      <c r="E206" s="9">
        <f t="shared" si="55"/>
        <v>16.991667150838069</v>
      </c>
      <c r="F206" s="9">
        <f t="shared" si="44"/>
        <v>19.776120455675187</v>
      </c>
      <c r="G206" s="10">
        <f t="shared" si="56"/>
        <v>8.6666666666666607</v>
      </c>
      <c r="H206" s="5">
        <f t="shared" si="56"/>
        <v>7.5</v>
      </c>
      <c r="I206">
        <f t="shared" si="46"/>
        <v>42.038477709518403</v>
      </c>
      <c r="J206">
        <f t="shared" si="47"/>
        <v>41.766471253158592</v>
      </c>
      <c r="K206">
        <f t="shared" si="47"/>
        <v>-4.7744619794017575</v>
      </c>
      <c r="L206">
        <f t="shared" si="48"/>
        <v>-6.8973563527990818</v>
      </c>
      <c r="M206">
        <f t="shared" si="49"/>
        <v>-31.385540628720605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41.023615766099645</v>
      </c>
      <c r="C207" s="9">
        <f t="shared" si="42"/>
        <v>1.1280000000000008</v>
      </c>
      <c r="D207" s="9">
        <f t="shared" si="55"/>
        <v>52.227181642786022</v>
      </c>
      <c r="E207" s="9">
        <f t="shared" si="55"/>
        <v>16.962455439230339</v>
      </c>
      <c r="F207" s="9">
        <f t="shared" si="44"/>
        <v>19.788031909094784</v>
      </c>
      <c r="G207" s="10">
        <f t="shared" si="56"/>
        <v>8.6666666666666607</v>
      </c>
      <c r="H207" s="5">
        <f t="shared" si="56"/>
        <v>7.5</v>
      </c>
      <c r="I207">
        <f t="shared" si="46"/>
        <v>42.019186482767338</v>
      </c>
      <c r="J207">
        <f t="shared" si="47"/>
        <v>41.725087115041795</v>
      </c>
      <c r="K207">
        <f t="shared" si="47"/>
        <v>-4.9627752231740816</v>
      </c>
      <c r="L207">
        <f t="shared" si="48"/>
        <v>-6.8873601125195627</v>
      </c>
      <c r="M207">
        <f t="shared" si="49"/>
        <v>-31.354818483967463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41.273842316307871</v>
      </c>
      <c r="C208" s="9">
        <f t="shared" si="42"/>
        <v>1.1340000000000008</v>
      </c>
      <c r="D208" s="9">
        <f t="shared" si="55"/>
        <v>52.477408192994247</v>
      </c>
      <c r="E208" s="9">
        <f t="shared" si="55"/>
        <v>16.932114401158582</v>
      </c>
      <c r="F208" s="9">
        <f t="shared" si="44"/>
        <v>19.799185046095385</v>
      </c>
      <c r="G208" s="10">
        <f t="shared" si="56"/>
        <v>8.6666666666666607</v>
      </c>
      <c r="H208" s="5">
        <f t="shared" si="56"/>
        <v>7.5</v>
      </c>
      <c r="I208">
        <f t="shared" si="46"/>
        <v>42.000808414056657</v>
      </c>
      <c r="J208">
        <f t="shared" si="47"/>
        <v>41.683762954366678</v>
      </c>
      <c r="K208">
        <f t="shared" si="47"/>
        <v>-5.1509041340778863</v>
      </c>
      <c r="L208">
        <f t="shared" si="48"/>
        <v>-6.8775295676472741</v>
      </c>
      <c r="M208">
        <f t="shared" si="49"/>
        <v>-31.32413681655806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41.523821098501855</v>
      </c>
      <c r="C209" s="9">
        <f t="shared" si="42"/>
        <v>1.1400000000000008</v>
      </c>
      <c r="D209" s="9">
        <f t="shared" si="55"/>
        <v>52.727386975188232</v>
      </c>
      <c r="E209" s="9">
        <f t="shared" si="55"/>
        <v>16.900645141891417</v>
      </c>
      <c r="F209" s="9">
        <f t="shared" si="44"/>
        <v>19.809582100628422</v>
      </c>
      <c r="G209" s="10">
        <f t="shared" si="56"/>
        <v>8.6666666666666607</v>
      </c>
      <c r="H209" s="5">
        <f t="shared" si="56"/>
        <v>7.5</v>
      </c>
      <c r="I209">
        <f t="shared" si="46"/>
        <v>41.983341092250463</v>
      </c>
      <c r="J209">
        <f t="shared" si="47"/>
        <v>41.642497776960795</v>
      </c>
      <c r="K209">
        <f t="shared" si="47"/>
        <v>-5.3388489549772347</v>
      </c>
      <c r="L209">
        <f t="shared" si="48"/>
        <v>-6.8678637020896378</v>
      </c>
      <c r="M209">
        <f t="shared" si="49"/>
        <v>-31.2934935725226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41.77355246361698</v>
      </c>
      <c r="C210" s="9">
        <f t="shared" si="42"/>
        <v>1.1460000000000008</v>
      </c>
      <c r="D210" s="9">
        <f t="shared" si="55"/>
        <v>52.977118340303356</v>
      </c>
      <c r="E210" s="9">
        <f t="shared" si="55"/>
        <v>16.868048765277248</v>
      </c>
      <c r="F210" s="9">
        <f t="shared" si="44"/>
        <v>19.819225299975248</v>
      </c>
      <c r="G210" s="10">
        <f t="shared" si="56"/>
        <v>8.6666666666666607</v>
      </c>
      <c r="H210" s="5">
        <f t="shared" si="56"/>
        <v>7.5</v>
      </c>
      <c r="I210">
        <f t="shared" si="46"/>
        <v>41.966782058157342</v>
      </c>
      <c r="J210">
        <f t="shared" si="47"/>
        <v>41.601290594748257</v>
      </c>
      <c r="K210">
        <f t="shared" si="47"/>
        <v>-5.5266099164123705</v>
      </c>
      <c r="L210">
        <f t="shared" si="48"/>
        <v>-6.8583614960164248</v>
      </c>
      <c r="M210">
        <f t="shared" si="49"/>
        <v>-31.262886712110557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42.023036756678543</v>
      </c>
      <c r="C211" s="9">
        <f t="shared" si="42"/>
        <v>1.1520000000000008</v>
      </c>
      <c r="D211" s="9">
        <f t="shared" si="55"/>
        <v>53.226602633364919</v>
      </c>
      <c r="E211" s="9">
        <f t="shared" si="55"/>
        <v>16.834326373817955</v>
      </c>
      <c r="F211" s="9">
        <f t="shared" si="44"/>
        <v>19.828116864847345</v>
      </c>
      <c r="G211" s="10">
        <f t="shared" si="56"/>
        <v>8.6666666666666607</v>
      </c>
      <c r="H211" s="5">
        <f t="shared" si="56"/>
        <v>7.5</v>
      </c>
      <c r="I211">
        <f t="shared" si="46"/>
        <v>41.951128804667412</v>
      </c>
      <c r="J211">
        <f t="shared" si="47"/>
        <v>41.560140425772161</v>
      </c>
      <c r="K211">
        <f t="shared" si="47"/>
        <v>-5.7141872366850341</v>
      </c>
      <c r="L211">
        <f t="shared" si="48"/>
        <v>-6.849021925881738</v>
      </c>
      <c r="M211">
        <f t="shared" si="49"/>
        <v>-31.232314209920712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42.272274316838512</v>
      </c>
      <c r="C212" s="9">
        <f t="shared" si="42"/>
        <v>1.1580000000000008</v>
      </c>
      <c r="D212" s="9">
        <f t="shared" si="55"/>
        <v>53.475840193524888</v>
      </c>
      <c r="E212" s="9">
        <f t="shared" si="55"/>
        <v>16.799479068742066</v>
      </c>
      <c r="F212" s="9">
        <f t="shared" si="44"/>
        <v>19.836259009485541</v>
      </c>
      <c r="G212" s="10">
        <f t="shared" si="56"/>
        <v>8.6666666666666607</v>
      </c>
      <c r="H212" s="5">
        <f t="shared" si="56"/>
        <v>7.5</v>
      </c>
      <c r="I212">
        <f t="shared" si="46"/>
        <v>41.936378776906999</v>
      </c>
      <c r="J212">
        <f t="shared" si="47"/>
        <v>41.519046294216871</v>
      </c>
      <c r="K212">
        <f t="shared" si="47"/>
        <v>-5.9015811219445586</v>
      </c>
      <c r="L212">
        <f t="shared" si="48"/>
        <v>-6.8398439644490514</v>
      </c>
      <c r="M212">
        <f t="shared" si="49"/>
        <v>-31.201774055030221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42.521265477412456</v>
      </c>
      <c r="C213" s="9">
        <f t="shared" ref="C213:C276" si="61">C212+_dt</f>
        <v>1.1640000000000008</v>
      </c>
      <c r="D213" s="9">
        <f t="shared" ref="D213:E228" si="62">D212+$C$7*(J212+J213)/2</f>
        <v>53.724831354098832</v>
      </c>
      <c r="E213" s="9">
        <f t="shared" si="62"/>
        <v>16.763507950077408</v>
      </c>
      <c r="F213" s="9">
        <f t="shared" ref="F213:F276" si="63">$O$1*D213^2+$O$2*D213+$O$3</f>
        <v>19.843653941758369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41.92252937241112</v>
      </c>
      <c r="J213">
        <f t="shared" ref="J213:K276" si="66">J212+L212*$C$7</f>
        <v>41.47800723043018</v>
      </c>
      <c r="K213">
        <f t="shared" si="66"/>
        <v>-6.0887917662747402</v>
      </c>
      <c r="L213">
        <f t="shared" ref="L213:L276" si="67">-$C$15*I213*J213</f>
        <v>-6.830826580819334</v>
      </c>
      <c r="M213">
        <f t="shared" ref="M213:M276" si="68">-$C$6-$C$15*I213*K213</f>
        <v>-31.1712642511227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42.770010565916586</v>
      </c>
      <c r="C214" s="9">
        <f t="shared" si="61"/>
        <v>1.1700000000000008</v>
      </c>
      <c r="D214" s="9">
        <f t="shared" si="62"/>
        <v>53.973576442602962</v>
      </c>
      <c r="E214" s="9">
        <f t="shared" si="62"/>
        <v>16.726414116723237</v>
      </c>
      <c r="F214" s="9">
        <f t="shared" si="63"/>
        <v>19.850303863259452</v>
      </c>
      <c r="G214" s="10">
        <f t="shared" si="64"/>
        <v>8.6666666666666607</v>
      </c>
      <c r="H214" s="5">
        <f t="shared" si="64"/>
        <v>7.5</v>
      </c>
      <c r="I214">
        <f t="shared" si="65"/>
        <v>41.909577941313231</v>
      </c>
      <c r="J214">
        <f t="shared" si="66"/>
        <v>41.437022270945263</v>
      </c>
      <c r="K214">
        <f t="shared" si="66"/>
        <v>-6.2758193517814762</v>
      </c>
      <c r="L214">
        <f t="shared" si="67"/>
        <v>-6.8219687404621485</v>
      </c>
      <c r="M214">
        <f t="shared" si="68"/>
        <v>-31.140782816615168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43.018509904104931</v>
      </c>
      <c r="C215" s="9">
        <f t="shared" si="61"/>
        <v>1.1760000000000008</v>
      </c>
      <c r="D215" s="9">
        <f t="shared" si="62"/>
        <v>54.222075780791307</v>
      </c>
      <c r="E215" s="9">
        <f t="shared" si="62"/>
        <v>16.688198666521849</v>
      </c>
      <c r="F215" s="9">
        <f t="shared" si="63"/>
        <v>19.856210969403993</v>
      </c>
      <c r="G215" s="10">
        <f t="shared" si="64"/>
        <v>8.6666666666666607</v>
      </c>
      <c r="H215" s="5">
        <f t="shared" si="64"/>
        <v>7.5</v>
      </c>
      <c r="I215">
        <f t="shared" si="65"/>
        <v>41.897521786552453</v>
      </c>
      <c r="J215">
        <f t="shared" si="66"/>
        <v>41.396090458502492</v>
      </c>
      <c r="K215">
        <f t="shared" si="66"/>
        <v>-6.4626640486811668</v>
      </c>
      <c r="L215">
        <f t="shared" si="67"/>
        <v>-6.8132694052497467</v>
      </c>
      <c r="M215">
        <f t="shared" si="68"/>
        <v>-31.110327784783767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43.266763808006651</v>
      </c>
      <c r="C216" s="9">
        <f t="shared" si="61"/>
        <v>1.1820000000000008</v>
      </c>
      <c r="D216" s="9">
        <f t="shared" si="62"/>
        <v>54.470329684693027</v>
      </c>
      <c r="E216" s="9">
        <f t="shared" si="62"/>
        <v>16.648862696329637</v>
      </c>
      <c r="F216" s="9">
        <f t="shared" si="63"/>
        <v>19.861377449524312</v>
      </c>
      <c r="G216" s="10">
        <f t="shared" si="64"/>
        <v>8.6666666666666607</v>
      </c>
      <c r="H216" s="5">
        <f t="shared" si="64"/>
        <v>7.5</v>
      </c>
      <c r="I216">
        <f t="shared" si="65"/>
        <v>41.886358164097857</v>
      </c>
      <c r="J216">
        <f t="shared" si="66"/>
        <v>41.355210842070996</v>
      </c>
      <c r="K216">
        <f t="shared" si="66"/>
        <v>-6.6493260153898692</v>
      </c>
      <c r="L216">
        <f t="shared" si="67"/>
        <v>-6.80472753349407</v>
      </c>
      <c r="M216">
        <f t="shared" si="68"/>
        <v>-31.079897203888226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43.514772587963471</v>
      </c>
      <c r="C217" s="9">
        <f t="shared" si="61"/>
        <v>1.1880000000000008</v>
      </c>
      <c r="D217" s="9">
        <f t="shared" si="62"/>
        <v>54.718338464649847</v>
      </c>
      <c r="E217" s="9">
        <f t="shared" si="62"/>
        <v>16.608407302087627</v>
      </c>
      <c r="F217" s="9">
        <f t="shared" si="63"/>
        <v>19.86580548696449</v>
      </c>
      <c r="G217" s="10">
        <f t="shared" si="64"/>
        <v>8.6666666666666607</v>
      </c>
      <c r="H217" s="5">
        <f t="shared" si="64"/>
        <v>7.5</v>
      </c>
      <c r="I217">
        <f t="shared" si="65"/>
        <v>41.876084283189783</v>
      </c>
      <c r="J217">
        <f t="shared" si="66"/>
        <v>41.31438247687003</v>
      </c>
      <c r="K217">
        <f t="shared" si="66"/>
        <v>-6.8358053986131981</v>
      </c>
      <c r="L217">
        <f t="shared" si="67"/>
        <v>-6.7963420799866396</v>
      </c>
      <c r="M217">
        <f t="shared" si="68"/>
        <v>-31.04948913729487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43.762536548667249</v>
      </c>
      <c r="C218" s="9">
        <f t="shared" si="61"/>
        <v>1.1940000000000008</v>
      </c>
      <c r="D218" s="9">
        <f t="shared" si="62"/>
        <v>54.966102425353625</v>
      </c>
      <c r="E218" s="9">
        <f t="shared" si="62"/>
        <v>16.566833578891476</v>
      </c>
      <c r="F218" s="9">
        <f t="shared" si="63"/>
        <v>19.869497259174057</v>
      </c>
      <c r="G218" s="10">
        <f t="shared" si="64"/>
        <v>8.6666666666666607</v>
      </c>
      <c r="H218" s="5">
        <f t="shared" si="64"/>
        <v>7.5</v>
      </c>
      <c r="I218">
        <f t="shared" si="65"/>
        <v>41.866697306597949</v>
      </c>
      <c r="J218">
        <f t="shared" si="66"/>
        <v>41.273604424390108</v>
      </c>
      <c r="K218">
        <f t="shared" si="66"/>
        <v>-7.0221023334369672</v>
      </c>
      <c r="L218">
        <f t="shared" si="67"/>
        <v>-6.7881119960412972</v>
      </c>
      <c r="M218">
        <f t="shared" si="68"/>
        <v>-31.019101663598224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44.01005598919766</v>
      </c>
      <c r="C219" s="9">
        <f t="shared" si="61"/>
        <v>1.2000000000000008</v>
      </c>
      <c r="D219" s="9">
        <f t="shared" si="62"/>
        <v>55.213621865884036</v>
      </c>
      <c r="E219" s="9">
        <f t="shared" si="62"/>
        <v>16.524142621060911</v>
      </c>
      <c r="F219" s="9">
        <f t="shared" si="63"/>
        <v>19.872454937800796</v>
      </c>
      <c r="G219" s="10">
        <f t="shared" si="64"/>
        <v>8.6666666666666607</v>
      </c>
      <c r="H219" s="5">
        <f t="shared" si="64"/>
        <v>7.5</v>
      </c>
      <c r="I219">
        <f t="shared" si="65"/>
        <v>41.858194350896042</v>
      </c>
      <c r="J219">
        <f t="shared" si="66"/>
        <v>41.232875752413861</v>
      </c>
      <c r="K219">
        <f t="shared" si="66"/>
        <v>-7.2082169434185568</v>
      </c>
      <c r="L219">
        <f t="shared" si="67"/>
        <v>-6.7800362295396894</v>
      </c>
      <c r="M219">
        <f t="shared" si="68"/>
        <v>-30.988732876740993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44.257331203060012</v>
      </c>
      <c r="C220" s="9">
        <f t="shared" si="61"/>
        <v>1.2060000000000008</v>
      </c>
      <c r="D220" s="9">
        <f t="shared" si="62"/>
        <v>55.460897079746388</v>
      </c>
      <c r="E220" s="9">
        <f t="shared" si="62"/>
        <v>16.48033552220862</v>
      </c>
      <c r="F220" s="9">
        <f t="shared" si="63"/>
        <v>19.874680688782565</v>
      </c>
      <c r="G220" s="10">
        <f t="shared" si="64"/>
        <v>8.6666666666666607</v>
      </c>
      <c r="H220" s="5">
        <f t="shared" si="64"/>
        <v>7.5</v>
      </c>
      <c r="I220">
        <f t="shared" si="65"/>
        <v>41.850572486752853</v>
      </c>
      <c r="J220">
        <f t="shared" si="66"/>
        <v>41.192195535036625</v>
      </c>
      <c r="K220">
        <f t="shared" si="66"/>
        <v>-7.3941493406790029</v>
      </c>
      <c r="L220">
        <f t="shared" si="67"/>
        <v>-6.7721137249795458</v>
      </c>
      <c r="M220">
        <f t="shared" si="68"/>
        <v>-30.958380886132435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44.504362478223179</v>
      </c>
      <c r="C221" s="9">
        <f t="shared" si="61"/>
        <v>1.2120000000000009</v>
      </c>
      <c r="D221" s="9">
        <f t="shared" si="62"/>
        <v>55.707928354909555</v>
      </c>
      <c r="E221" s="9">
        <f t="shared" si="62"/>
        <v>16.435413375308595</v>
      </c>
      <c r="F221" s="9">
        <f t="shared" si="63"/>
        <v>19.876176672438245</v>
      </c>
      <c r="G221" s="10">
        <f t="shared" si="64"/>
        <v>8.6666666666666607</v>
      </c>
      <c r="H221" s="5">
        <f t="shared" si="64"/>
        <v>7.5</v>
      </c>
      <c r="I221">
        <f t="shared" si="65"/>
        <v>41.84382873923942</v>
      </c>
      <c r="J221">
        <f t="shared" si="66"/>
        <v>41.151562852686745</v>
      </c>
      <c r="K221">
        <f t="shared" si="66"/>
        <v>-7.5798996259957976</v>
      </c>
      <c r="L221">
        <f t="shared" si="67"/>
        <v>-6.7643434235255935</v>
      </c>
      <c r="M221">
        <f t="shared" si="68"/>
        <v>-30.928043816765001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44.751150097157677</v>
      </c>
      <c r="C222" s="9">
        <f t="shared" si="61"/>
        <v>1.2180000000000009</v>
      </c>
      <c r="D222" s="9">
        <f t="shared" si="62"/>
        <v>55.954715973844053</v>
      </c>
      <c r="E222" s="9">
        <f t="shared" si="62"/>
        <v>16.38937727276392</v>
      </c>
      <c r="F222" s="9">
        <f t="shared" si="63"/>
        <v>19.876945043557772</v>
      </c>
      <c r="G222" s="10">
        <f t="shared" si="64"/>
        <v>8.6666666666666607</v>
      </c>
      <c r="H222" s="5">
        <f t="shared" si="64"/>
        <v>7.5</v>
      </c>
      <c r="I222">
        <f t="shared" si="65"/>
        <v>41.837960088152172</v>
      </c>
      <c r="J222">
        <f t="shared" si="66"/>
        <v>41.110976792145593</v>
      </c>
      <c r="K222">
        <f t="shared" si="66"/>
        <v>-7.7654678888963877</v>
      </c>
      <c r="L222">
        <f t="shared" si="67"/>
        <v>-6.756724263063151</v>
      </c>
      <c r="M222">
        <f t="shared" si="68"/>
        <v>-30.897719809329161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44.997694336873813</v>
      </c>
      <c r="C223" s="9">
        <f t="shared" si="61"/>
        <v>1.2240000000000009</v>
      </c>
      <c r="D223" s="9">
        <f t="shared" si="62"/>
        <v>56.20126021356019</v>
      </c>
      <c r="E223" s="9">
        <f t="shared" si="62"/>
        <v>16.342228306473974</v>
      </c>
      <c r="F223" s="9">
        <f t="shared" si="63"/>
        <v>19.876987951491188</v>
      </c>
      <c r="G223" s="10">
        <f t="shared" si="64"/>
        <v>8.6666666666666607</v>
      </c>
      <c r="H223" s="5">
        <f t="shared" si="64"/>
        <v>7.5</v>
      </c>
      <c r="I223">
        <f t="shared" si="65"/>
        <v>41.832963468351721</v>
      </c>
      <c r="J223">
        <f t="shared" si="66"/>
        <v>41.070436446567214</v>
      </c>
      <c r="K223">
        <f t="shared" si="66"/>
        <v>-7.9508542077523625</v>
      </c>
      <c r="L223">
        <f t="shared" si="67"/>
        <v>-6.7492551782542636</v>
      </c>
      <c r="M223">
        <f t="shared" si="68"/>
        <v>-30.867407020326354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45.243995468960009</v>
      </c>
      <c r="C224" s="9">
        <f t="shared" si="61"/>
        <v>1.2300000000000009</v>
      </c>
      <c r="D224" s="9">
        <f t="shared" si="62"/>
        <v>56.447561345646385</v>
      </c>
      <c r="E224" s="9">
        <f t="shared" si="62"/>
        <v>16.293967567901095</v>
      </c>
      <c r="F224" s="9">
        <f t="shared" si="63"/>
        <v>19.87630754023683</v>
      </c>
      <c r="G224" s="10">
        <f t="shared" si="64"/>
        <v>8.6666666666666607</v>
      </c>
      <c r="H224" s="5">
        <f t="shared" si="64"/>
        <v>7.5</v>
      </c>
      <c r="I224">
        <f t="shared" si="65"/>
        <v>41.828835770117081</v>
      </c>
      <c r="J224">
        <f t="shared" si="66"/>
        <v>41.02994091549769</v>
      </c>
      <c r="K224">
        <f t="shared" si="66"/>
        <v>-8.1360586498743199</v>
      </c>
      <c r="L224">
        <f t="shared" si="67"/>
        <v>-6.7419351005963932</v>
      </c>
      <c r="M224">
        <f t="shared" si="68"/>
        <v>-30.837103622179974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45.490053759621183</v>
      </c>
      <c r="C225" s="9">
        <f t="shared" si="61"/>
        <v>1.2360000000000009</v>
      </c>
      <c r="D225" s="9">
        <f t="shared" si="62"/>
        <v>56.69361963630756</v>
      </c>
      <c r="E225" s="9">
        <f t="shared" si="62"/>
        <v>16.244596148136651</v>
      </c>
      <c r="F225" s="9">
        <f t="shared" si="63"/>
        <v>19.874905948528561</v>
      </c>
      <c r="G225" s="10">
        <f t="shared" si="64"/>
        <v>8.6666666666666607</v>
      </c>
      <c r="H225" s="5">
        <f t="shared" si="64"/>
        <v>7.5</v>
      </c>
      <c r="I225">
        <f t="shared" si="65"/>
        <v>41.825573839515037</v>
      </c>
      <c r="J225">
        <f t="shared" si="66"/>
        <v>40.989489304894114</v>
      </c>
      <c r="K225">
        <f t="shared" si="66"/>
        <v>-8.3210812716073992</v>
      </c>
      <c r="L225">
        <f t="shared" si="67"/>
        <v>-6.7347629584835635</v>
      </c>
      <c r="M225">
        <f t="shared" si="68"/>
        <v>-30.806807803344316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45.735869469717294</v>
      </c>
      <c r="C226" s="9">
        <f t="shared" si="61"/>
        <v>1.2420000000000009</v>
      </c>
      <c r="D226" s="9">
        <f t="shared" si="62"/>
        <v>56.93943534640367</v>
      </c>
      <c r="E226" s="9">
        <f t="shared" si="62"/>
        <v>16.194115137966545</v>
      </c>
      <c r="F226" s="9">
        <f t="shared" si="63"/>
        <v>19.872785309922122</v>
      </c>
      <c r="G226" s="10">
        <f t="shared" si="64"/>
        <v>8.6666666666666607</v>
      </c>
      <c r="H226" s="5">
        <f t="shared" si="64"/>
        <v>7.5</v>
      </c>
      <c r="I226">
        <f t="shared" si="65"/>
        <v>41.823174478784431</v>
      </c>
      <c r="J226">
        <f t="shared" si="66"/>
        <v>40.949080727143212</v>
      </c>
      <c r="K226">
        <f t="shared" si="66"/>
        <v>-8.5059221184274652</v>
      </c>
      <c r="L226">
        <f t="shared" si="67"/>
        <v>-6.7277376772699213</v>
      </c>
      <c r="M226">
        <f t="shared" si="68"/>
        <v>-30.776517768411445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45.981442854801962</v>
      </c>
      <c r="C227" s="9">
        <f t="shared" si="61"/>
        <v>1.2480000000000009</v>
      </c>
      <c r="D227" s="9">
        <f t="shared" si="62"/>
        <v>57.185008731488338</v>
      </c>
      <c r="E227" s="9">
        <f t="shared" si="62"/>
        <v>16.142525627936148</v>
      </c>
      <c r="F227" s="9">
        <f t="shared" si="63"/>
        <v>19.869947752880496</v>
      </c>
      <c r="G227" s="10">
        <f t="shared" si="64"/>
        <v>8.6666666666666607</v>
      </c>
      <c r="H227" s="5">
        <f t="shared" si="64"/>
        <v>7.5</v>
      </c>
      <c r="I227">
        <f t="shared" si="65"/>
        <v>41.821634446735047</v>
      </c>
      <c r="J227">
        <f t="shared" si="66"/>
        <v>40.908714301079591</v>
      </c>
      <c r="K227">
        <f t="shared" si="66"/>
        <v>-8.6905812250379331</v>
      </c>
      <c r="L227">
        <f t="shared" si="67"/>
        <v>-6.7208581793356537</v>
      </c>
      <c r="M227">
        <f t="shared" si="68"/>
        <v>-30.746231738215844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46.22677416516121</v>
      </c>
      <c r="C228" s="9">
        <f t="shared" si="61"/>
        <v>1.2540000000000009</v>
      </c>
      <c r="D228" s="9">
        <f t="shared" si="62"/>
        <v>57.430340041847586</v>
      </c>
      <c r="E228" s="9">
        <f t="shared" si="62"/>
        <v>16.089828708414633</v>
      </c>
      <c r="F228" s="9">
        <f t="shared" si="63"/>
        <v>19.866395400858426</v>
      </c>
      <c r="G228" s="10">
        <f t="shared" si="64"/>
        <v>8.6666666666666607</v>
      </c>
      <c r="H228" s="5">
        <f t="shared" si="64"/>
        <v>7.5</v>
      </c>
      <c r="I228">
        <f t="shared" si="65"/>
        <v>41.820950459160812</v>
      </c>
      <c r="J228">
        <f t="shared" si="66"/>
        <v>40.86838915200358</v>
      </c>
      <c r="K228">
        <f t="shared" si="66"/>
        <v>-8.8750586154672284</v>
      </c>
      <c r="L228">
        <f t="shared" si="67"/>
        <v>-6.7141233841552053</v>
      </c>
      <c r="M228">
        <f t="shared" si="68"/>
        <v>-30.715947949936869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46.471863645852316</v>
      </c>
      <c r="C229" s="9">
        <f t="shared" si="61"/>
        <v>1.2600000000000009</v>
      </c>
      <c r="D229" s="9">
        <f t="shared" ref="D229:E244" si="70">D228+$C$7*(J228+J229)/2</f>
        <v>57.675429522538693</v>
      </c>
      <c r="E229" s="9">
        <f t="shared" si="70"/>
        <v>16.036025469658732</v>
      </c>
      <c r="F229" s="9">
        <f t="shared" si="63"/>
        <v>19.862130372385984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41.821119189266973</v>
      </c>
      <c r="J229">
        <f t="shared" si="66"/>
        <v>40.828104411698646</v>
      </c>
      <c r="K229">
        <f t="shared" si="66"/>
        <v>-9.0593543031668489</v>
      </c>
      <c r="L229">
        <f t="shared" si="67"/>
        <v>-6.7075322083676978</v>
      </c>
      <c r="M229">
        <f t="shared" si="68"/>
        <v>-30.685664657198863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46.716711536742757</v>
      </c>
      <c r="C230" s="9">
        <f t="shared" si="61"/>
        <v>1.2660000000000009</v>
      </c>
      <c r="D230" s="9">
        <f t="shared" si="70"/>
        <v>57.920277413429133</v>
      </c>
      <c r="E230" s="9">
        <f t="shared" si="70"/>
        <v>15.981117001875901</v>
      </c>
      <c r="F230" s="9">
        <f t="shared" si="63"/>
        <v>19.857154781151191</v>
      </c>
      <c r="G230" s="10">
        <f t="shared" si="71"/>
        <v>8.6666666666666607</v>
      </c>
      <c r="H230" s="5">
        <f t="shared" si="71"/>
        <v>7.5</v>
      </c>
      <c r="I230">
        <f t="shared" si="65"/>
        <v>41.822137268111085</v>
      </c>
      <c r="J230">
        <f t="shared" si="66"/>
        <v>40.787859218448439</v>
      </c>
      <c r="K230">
        <f t="shared" si="66"/>
        <v>-9.2434682911100428</v>
      </c>
      <c r="L230">
        <f t="shared" si="67"/>
        <v>-6.701083565849566</v>
      </c>
      <c r="M230">
        <f t="shared" si="68"/>
        <v>-30.655380130168908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46.961318072549261</v>
      </c>
      <c r="C231" s="9">
        <f t="shared" si="61"/>
        <v>1.2720000000000009</v>
      </c>
      <c r="D231" s="9">
        <f t="shared" si="70"/>
        <v>58.164883949235637</v>
      </c>
      <c r="E231" s="9">
        <f t="shared" si="70"/>
        <v>15.925104395286898</v>
      </c>
      <c r="F231" s="9">
        <f t="shared" si="63"/>
        <v>19.851470736081769</v>
      </c>
      <c r="G231" s="10">
        <f t="shared" si="71"/>
        <v>8.6666666666666607</v>
      </c>
      <c r="H231" s="5">
        <f t="shared" si="71"/>
        <v>7.5</v>
      </c>
      <c r="I231">
        <f t="shared" si="65"/>
        <v>41.824001285057321</v>
      </c>
      <c r="J231">
        <f t="shared" si="66"/>
        <v>40.747652717053342</v>
      </c>
      <c r="K231">
        <f t="shared" si="66"/>
        <v>-9.4274005718910558</v>
      </c>
      <c r="L231">
        <f t="shared" si="67"/>
        <v>-6.6947763677892693</v>
      </c>
      <c r="M231">
        <f t="shared" si="68"/>
        <v>-30.625092655652157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47.205683482876964</v>
      </c>
      <c r="C232" s="9">
        <f t="shared" si="61"/>
        <v>1.2780000000000009</v>
      </c>
      <c r="D232" s="9">
        <f t="shared" si="70"/>
        <v>58.40924935956334</v>
      </c>
      <c r="E232" s="9">
        <f t="shared" si="70"/>
        <v>15.86798874018775</v>
      </c>
      <c r="F232" s="9">
        <f t="shared" si="63"/>
        <v>19.845080341425991</v>
      </c>
      <c r="G232" s="10">
        <f t="shared" si="71"/>
        <v>8.6666666666666607</v>
      </c>
      <c r="H232" s="5">
        <f t="shared" si="71"/>
        <v>7.5</v>
      </c>
      <c r="I232">
        <f t="shared" si="65"/>
        <v>41.826707788243887</v>
      </c>
      <c r="J232">
        <f t="shared" si="66"/>
        <v>40.707484058846603</v>
      </c>
      <c r="K232">
        <f t="shared" si="66"/>
        <v>-9.6111511278249679</v>
      </c>
      <c r="L232">
        <f t="shared" si="67"/>
        <v>-6.6886095227640565</v>
      </c>
      <c r="M232">
        <f t="shared" si="68"/>
        <v>-30.594800537184661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47.449807992258634</v>
      </c>
      <c r="C233" s="9">
        <f t="shared" si="61"/>
        <v>1.2840000000000009</v>
      </c>
      <c r="D233" s="9">
        <f t="shared" si="70"/>
        <v>58.65337386894501</v>
      </c>
      <c r="E233" s="9">
        <f t="shared" si="70"/>
        <v>15.80977112701113</v>
      </c>
      <c r="F233" s="9">
        <f t="shared" si="63"/>
        <v>19.837985696832497</v>
      </c>
      <c r="G233" s="10">
        <f t="shared" si="71"/>
        <v>8.6666666666666607</v>
      </c>
      <c r="H233" s="5">
        <f t="shared" si="71"/>
        <v>7.5</v>
      </c>
      <c r="I233">
        <f t="shared" si="65"/>
        <v>41.830253285063193</v>
      </c>
      <c r="J233">
        <f t="shared" si="66"/>
        <v>40.667352401710019</v>
      </c>
      <c r="K233">
        <f t="shared" si="66"/>
        <v>-9.7947199310480766</v>
      </c>
      <c r="L233">
        <f t="shared" si="67"/>
        <v>-6.6825819368187158</v>
      </c>
      <c r="M233">
        <f t="shared" si="68"/>
        <v>-30.564502095123657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47.693691820194033</v>
      </c>
      <c r="C234" s="9">
        <f t="shared" si="61"/>
        <v>1.2900000000000009</v>
      </c>
      <c r="D234" s="9">
        <f t="shared" si="70"/>
        <v>58.897257696880409</v>
      </c>
      <c r="E234" s="9">
        <f t="shared" si="70"/>
        <v>15.75045264638713</v>
      </c>
      <c r="F234" s="9">
        <f t="shared" si="63"/>
        <v>19.830188897429384</v>
      </c>
      <c r="G234" s="10">
        <f t="shared" si="71"/>
        <v>8.6666666666666607</v>
      </c>
      <c r="H234" s="5">
        <f t="shared" si="71"/>
        <v>7.5</v>
      </c>
      <c r="I234">
        <f t="shared" si="65"/>
        <v>41.83463424265446</v>
      </c>
      <c r="J234">
        <f t="shared" si="66"/>
        <v>40.627256910089109</v>
      </c>
      <c r="K234">
        <f t="shared" si="66"/>
        <v>-9.978106943618819</v>
      </c>
      <c r="L234">
        <f t="shared" si="67"/>
        <v>-6.6766925135462367</v>
      </c>
      <c r="M234">
        <f t="shared" si="68"/>
        <v>-30.534195666735272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47.937335181189326</v>
      </c>
      <c r="C235" s="9">
        <f t="shared" si="61"/>
        <v>1.2960000000000009</v>
      </c>
      <c r="D235" s="9">
        <f t="shared" si="70"/>
        <v>59.140901057875702</v>
      </c>
      <c r="E235" s="9">
        <f t="shared" si="70"/>
        <v>15.690034389203415</v>
      </c>
      <c r="F235" s="9">
        <f t="shared" si="63"/>
        <v>19.82169203390221</v>
      </c>
      <c r="G235" s="10">
        <f t="shared" si="71"/>
        <v>8.6666666666666607</v>
      </c>
      <c r="H235" s="5">
        <f t="shared" si="71"/>
        <v>7.5</v>
      </c>
      <c r="I235">
        <f t="shared" si="65"/>
        <v>41.839847088408362</v>
      </c>
      <c r="J235">
        <f t="shared" si="66"/>
        <v>40.587196755007831</v>
      </c>
      <c r="K235">
        <f t="shared" si="66"/>
        <v>-10.16131211761923</v>
      </c>
      <c r="L235">
        <f t="shared" si="67"/>
        <v>-6.6709401541703173</v>
      </c>
      <c r="M235">
        <f t="shared" si="68"/>
        <v>-30.503879606279536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48.180738284796597</v>
      </c>
      <c r="C236" s="9">
        <f t="shared" si="61"/>
        <v>1.3020000000000009</v>
      </c>
      <c r="D236" s="9">
        <f t="shared" si="70"/>
        <v>59.384304161482973</v>
      </c>
      <c r="E236" s="9">
        <f t="shared" si="70"/>
        <v>15.628517446664787</v>
      </c>
      <c r="F236" s="9">
        <f t="shared" si="63"/>
        <v>19.812497192571179</v>
      </c>
      <c r="G236" s="10">
        <f t="shared" si="71"/>
        <v>8.6666666666666607</v>
      </c>
      <c r="H236" s="5">
        <f t="shared" si="71"/>
        <v>7.5</v>
      </c>
      <c r="I236">
        <f t="shared" si="65"/>
        <v>41.84588821048343</v>
      </c>
      <c r="J236">
        <f t="shared" si="66"/>
        <v>40.547171114082808</v>
      </c>
      <c r="K236">
        <f t="shared" si="66"/>
        <v>-10.344335395256907</v>
      </c>
      <c r="L236">
        <f t="shared" si="67"/>
        <v>-6.6653237576296629</v>
      </c>
      <c r="M236">
        <f t="shared" si="68"/>
        <v>-30.473552285092751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48.423901335653454</v>
      </c>
      <c r="C237" s="9">
        <f t="shared" si="61"/>
        <v>1.3080000000000009</v>
      </c>
      <c r="D237" s="9">
        <f t="shared" si="70"/>
        <v>59.62746721233983</v>
      </c>
      <c r="E237" s="9">
        <f t="shared" si="70"/>
        <v>15.565902910352115</v>
      </c>
      <c r="F237" s="9">
        <f t="shared" si="63"/>
        <v>19.802606455467419</v>
      </c>
      <c r="G237" s="10">
        <f t="shared" si="71"/>
        <v>8.6666666666666607</v>
      </c>
      <c r="H237" s="5">
        <f t="shared" si="71"/>
        <v>7.5</v>
      </c>
      <c r="I237">
        <f t="shared" si="65"/>
        <v>41.852753958333864</v>
      </c>
      <c r="J237">
        <f t="shared" si="66"/>
        <v>40.507179171537032</v>
      </c>
      <c r="K237">
        <f t="shared" si="66"/>
        <v>-10.527176708967463</v>
      </c>
      <c r="L237">
        <f t="shared" si="67"/>
        <v>-6.6598422206639993</v>
      </c>
      <c r="M237">
        <f t="shared" si="68"/>
        <v>-30.443212091667061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48.666824533522707</v>
      </c>
      <c r="C238" s="9">
        <f t="shared" si="61"/>
        <v>1.3140000000000009</v>
      </c>
      <c r="D238" s="9">
        <f t="shared" si="70"/>
        <v>59.870390410209083</v>
      </c>
      <c r="E238" s="9">
        <f t="shared" si="70"/>
        <v>15.50219187228066</v>
      </c>
      <c r="F238" s="9">
        <f t="shared" si="63"/>
        <v>19.79202190040828</v>
      </c>
      <c r="G238" s="10">
        <f t="shared" si="71"/>
        <v>8.6666666666666607</v>
      </c>
      <c r="H238" s="5">
        <f t="shared" si="71"/>
        <v>7.5</v>
      </c>
      <c r="I238">
        <f t="shared" si="65"/>
        <v>41.860440643248289</v>
      </c>
      <c r="J238">
        <f t="shared" si="66"/>
        <v>40.467220118213049</v>
      </c>
      <c r="K238">
        <f t="shared" si="66"/>
        <v>-10.709835981517466</v>
      </c>
      <c r="L238">
        <f t="shared" si="67"/>
        <v>-6.654494437901719</v>
      </c>
      <c r="M238">
        <f t="shared" si="68"/>
        <v>-30.412857431727268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48.909508073332105</v>
      </c>
      <c r="C239" s="9">
        <f t="shared" si="61"/>
        <v>1.320000000000001</v>
      </c>
      <c r="D239" s="9">
        <f t="shared" si="70"/>
        <v>60.113073950018482</v>
      </c>
      <c r="E239" s="9">
        <f t="shared" si="70"/>
        <v>15.437385424957784</v>
      </c>
      <c r="F239" s="9">
        <f t="shared" si="63"/>
        <v>19.780745601071818</v>
      </c>
      <c r="G239" s="10">
        <f t="shared" si="71"/>
        <v>8.6666666666666607</v>
      </c>
      <c r="H239" s="5">
        <f t="shared" si="71"/>
        <v>7.5</v>
      </c>
      <c r="I239">
        <f t="shared" si="65"/>
        <v>41.868944538899278</v>
      </c>
      <c r="J239">
        <f t="shared" si="66"/>
        <v>40.427293151585637</v>
      </c>
      <c r="K239">
        <f t="shared" si="66"/>
        <v>-10.89231312610783</v>
      </c>
      <c r="L239">
        <f t="shared" si="67"/>
        <v>-6.6492793019491385</v>
      </c>
      <c r="M239">
        <f t="shared" si="68"/>
        <v>-30.382486728304809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49.151952145214182</v>
      </c>
      <c r="C240" s="9">
        <f t="shared" si="61"/>
        <v>1.326000000000001</v>
      </c>
      <c r="D240" s="9">
        <f t="shared" si="70"/>
        <v>60.355518021900558</v>
      </c>
      <c r="E240" s="9">
        <f t="shared" si="70"/>
        <v>15.371484661440027</v>
      </c>
      <c r="F240" s="9">
        <f t="shared" si="63"/>
        <v>19.768779627070288</v>
      </c>
      <c r="G240" s="10">
        <f t="shared" si="71"/>
        <v>8.6666666666666607</v>
      </c>
      <c r="H240" s="5">
        <f t="shared" si="71"/>
        <v>7.5</v>
      </c>
      <c r="I240">
        <f t="shared" si="65"/>
        <v>41.878261881903114</v>
      </c>
      <c r="J240">
        <f t="shared" si="66"/>
        <v>40.387397475773945</v>
      </c>
      <c r="K240">
        <f t="shared" si="66"/>
        <v>-11.074608046477659</v>
      </c>
      <c r="L240">
        <f t="shared" si="67"/>
        <v>-6.6441957034812456</v>
      </c>
      <c r="M240">
        <f t="shared" si="68"/>
        <v>-30.352098421808854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49.39415693454616</v>
      </c>
      <c r="C241" s="9">
        <f t="shared" si="61"/>
        <v>1.332000000000001</v>
      </c>
      <c r="D241" s="9">
        <f t="shared" si="70"/>
        <v>60.597722811232536</v>
      </c>
      <c r="E241" s="9">
        <f t="shared" si="70"/>
        <v>15.304490675389568</v>
      </c>
      <c r="F241" s="9">
        <f t="shared" si="63"/>
        <v>19.756126044022775</v>
      </c>
      <c r="G241" s="10">
        <f t="shared" si="71"/>
        <v>8.6666666666666607</v>
      </c>
      <c r="H241" s="5">
        <f t="shared" si="71"/>
        <v>7.5</v>
      </c>
      <c r="I241">
        <f t="shared" si="65"/>
        <v>41.888388872389456</v>
      </c>
      <c r="J241">
        <f t="shared" si="66"/>
        <v>40.347532301553059</v>
      </c>
      <c r="K241">
        <f t="shared" si="66"/>
        <v>-11.256720637008511</v>
      </c>
      <c r="L241">
        <f t="shared" si="67"/>
        <v>-6.6392425313338936</v>
      </c>
      <c r="M241">
        <f t="shared" si="68"/>
        <v>-30.321690970094494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49.636122621989912</v>
      </c>
      <c r="C242" s="9">
        <f t="shared" si="61"/>
        <v>1.338000000000001</v>
      </c>
      <c r="D242" s="9">
        <f t="shared" si="70"/>
        <v>60.839688498676288</v>
      </c>
      <c r="E242" s="9">
        <f t="shared" si="70"/>
        <v>15.236404561130055</v>
      </c>
      <c r="F242" s="9">
        <f t="shared" si="63"/>
        <v>19.742786913626951</v>
      </c>
      <c r="G242" s="10">
        <f t="shared" si="71"/>
        <v>8.6666666666666607</v>
      </c>
      <c r="H242" s="5">
        <f t="shared" si="71"/>
        <v>7.5</v>
      </c>
      <c r="I242">
        <f t="shared" si="65"/>
        <v>41.899321674580648</v>
      </c>
      <c r="J242">
        <f t="shared" si="66"/>
        <v>40.307696846365054</v>
      </c>
      <c r="K242">
        <f t="shared" si="66"/>
        <v>-11.438650782829079</v>
      </c>
      <c r="L242">
        <f t="shared" si="67"/>
        <v>-6.6344186725973806</v>
      </c>
      <c r="M242">
        <f t="shared" si="68"/>
        <v>-30.29126284852801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49.877849383531995</v>
      </c>
      <c r="C243" s="9">
        <f t="shared" si="61"/>
        <v>1.344000000000001</v>
      </c>
      <c r="D243" s="9">
        <f t="shared" si="70"/>
        <v>61.081415260218371</v>
      </c>
      <c r="E243" s="9">
        <f t="shared" si="70"/>
        <v>15.167227413701807</v>
      </c>
      <c r="F243" s="9">
        <f t="shared" si="63"/>
        <v>19.728764293729835</v>
      </c>
      <c r="G243" s="10">
        <f t="shared" si="71"/>
        <v>8.6666666666666607</v>
      </c>
      <c r="H243" s="5">
        <f t="shared" si="71"/>
        <v>7.5</v>
      </c>
      <c r="I243">
        <f t="shared" si="65"/>
        <v>41.911056417380152</v>
      </c>
      <c r="J243">
        <f t="shared" si="66"/>
        <v>40.267890334329472</v>
      </c>
      <c r="K243">
        <f t="shared" si="66"/>
        <v>-11.620398359920246</v>
      </c>
      <c r="L243">
        <f t="shared" si="67"/>
        <v>-6.6297230127113354</v>
      </c>
      <c r="M243">
        <f t="shared" si="68"/>
        <v>-30.260812550049149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50.119337390523746</v>
      </c>
      <c r="C244" s="9">
        <f t="shared" si="61"/>
        <v>1.350000000000001</v>
      </c>
      <c r="D244" s="9">
        <f t="shared" si="70"/>
        <v>61.322903267210123</v>
      </c>
      <c r="E244" s="9">
        <f t="shared" si="70"/>
        <v>15.096960328916385</v>
      </c>
      <c r="F244" s="9">
        <f t="shared" si="63"/>
        <v>19.71406023839776</v>
      </c>
      <c r="G244" s="10">
        <f t="shared" si="71"/>
        <v>8.6666666666666607</v>
      </c>
      <c r="H244" s="5">
        <f t="shared" si="71"/>
        <v>7.5</v>
      </c>
      <c r="I244">
        <f t="shared" si="65"/>
        <v>41.9235891949698</v>
      </c>
      <c r="J244">
        <f t="shared" si="66"/>
        <v>40.228111996253205</v>
      </c>
      <c r="K244">
        <f t="shared" si="66"/>
        <v>-11.801963235220541</v>
      </c>
      <c r="L244">
        <f t="shared" si="67"/>
        <v>-6.6251544355608312</v>
      </c>
      <c r="M244">
        <f t="shared" si="68"/>
        <v>-30.230338585230406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50.360586809721426</v>
      </c>
      <c r="C245" s="9">
        <f t="shared" si="61"/>
        <v>1.356000000000001</v>
      </c>
      <c r="D245" s="9">
        <f t="shared" ref="D245:E260" si="72">D244+$C$7*(J244+J245)/2</f>
        <v>61.564152686407802</v>
      </c>
      <c r="E245" s="9">
        <f t="shared" si="72"/>
        <v>15.025604403410528</v>
      </c>
      <c r="F245" s="9">
        <f t="shared" si="63"/>
        <v>19.698676797985378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41.936916067415467</v>
      </c>
      <c r="J245">
        <f t="shared" si="66"/>
        <v>40.188361069639839</v>
      </c>
      <c r="K245">
        <f t="shared" si="66"/>
        <v>-11.983345266731924</v>
      </c>
      <c r="L245">
        <f t="shared" si="67"/>
        <v>-6.6207118235736839</v>
      </c>
      <c r="M245">
        <f t="shared" si="68"/>
        <v>-30.199839482333267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50.601597803326442</v>
      </c>
      <c r="C246" s="9">
        <f t="shared" si="61"/>
        <v>1.362000000000001</v>
      </c>
      <c r="D246" s="9">
        <f t="shared" si="72"/>
        <v>61.805163680012818</v>
      </c>
      <c r="E246" s="9">
        <f t="shared" si="72"/>
        <v>14.953160734699454</v>
      </c>
      <c r="F246" s="9">
        <f t="shared" si="63"/>
        <v>19.68261601920376</v>
      </c>
      <c r="G246" s="10">
        <f t="shared" si="73"/>
        <v>8.6666666666666607</v>
      </c>
      <c r="H246" s="5">
        <f t="shared" si="73"/>
        <v>7.5</v>
      </c>
      <c r="I246">
        <f t="shared" si="65"/>
        <v>41.951033061280825</v>
      </c>
      <c r="J246">
        <f t="shared" si="66"/>
        <v>40.148636798698398</v>
      </c>
      <c r="K246">
        <f t="shared" si="66"/>
        <v>-12.164544303625924</v>
      </c>
      <c r="L246">
        <f t="shared" si="67"/>
        <v>-6.6163940578188445</v>
      </c>
      <c r="M246">
        <f t="shared" si="68"/>
        <v>-30.169313787361418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50.842370529025594</v>
      </c>
      <c r="C247" s="9">
        <f t="shared" si="61"/>
        <v>1.368000000000001</v>
      </c>
      <c r="D247" s="9">
        <f t="shared" si="72"/>
        <v>62.04593640571197</v>
      </c>
      <c r="E247" s="9">
        <f t="shared" si="72"/>
        <v>14.879630421229527</v>
      </c>
      <c r="F247" s="9">
        <f t="shared" si="63"/>
        <v>19.665879945187672</v>
      </c>
      <c r="G247" s="10">
        <f t="shared" si="73"/>
        <v>8.6666666666666607</v>
      </c>
      <c r="H247" s="5">
        <f t="shared" si="73"/>
        <v>7.5</v>
      </c>
      <c r="I247">
        <f t="shared" si="65"/>
        <v>41.965936170248725</v>
      </c>
      <c r="J247">
        <f t="shared" si="66"/>
        <v>40.108938434351487</v>
      </c>
      <c r="K247">
        <f t="shared" si="66"/>
        <v>-12.345560186350092</v>
      </c>
      <c r="L247">
        <f t="shared" si="67"/>
        <v>-6.6122000181058276</v>
      </c>
      <c r="M247">
        <f t="shared" si="68"/>
        <v>-30.138760064110869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51.082905140031379</v>
      </c>
      <c r="C248" s="9">
        <f t="shared" si="61"/>
        <v>1.374000000000001</v>
      </c>
      <c r="D248" s="9">
        <f t="shared" si="72"/>
        <v>62.286471016717755</v>
      </c>
      <c r="E248" s="9">
        <f t="shared" si="72"/>
        <v>14.805014562430271</v>
      </c>
      <c r="F248" s="9">
        <f t="shared" si="63"/>
        <v>19.648470615561852</v>
      </c>
      <c r="G248" s="10">
        <f t="shared" si="73"/>
        <v>8.6666666666666607</v>
      </c>
      <c r="H248" s="5">
        <f t="shared" si="73"/>
        <v>7.5</v>
      </c>
      <c r="I248">
        <f t="shared" si="65"/>
        <v>41.981621355749851</v>
      </c>
      <c r="J248">
        <f t="shared" si="66"/>
        <v>40.069265234242849</v>
      </c>
      <c r="K248">
        <f t="shared" si="66"/>
        <v>-12.526392746734757</v>
      </c>
      <c r="L248">
        <f t="shared" si="67"/>
        <v>-6.6081285830850955</v>
      </c>
      <c r="M248">
        <f t="shared" si="68"/>
        <v>-30.108176894216964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51.323201785122343</v>
      </c>
      <c r="C249" s="9">
        <f t="shared" si="61"/>
        <v>1.380000000000001</v>
      </c>
      <c r="D249" s="9">
        <f t="shared" si="72"/>
        <v>62.526767661808719</v>
      </c>
      <c r="E249" s="9">
        <f t="shared" si="72"/>
        <v>14.729314258765767</v>
      </c>
      <c r="F249" s="9">
        <f t="shared" si="63"/>
        <v>19.630390066506518</v>
      </c>
      <c r="G249" s="10">
        <f t="shared" si="73"/>
        <v>8.6666666666666607</v>
      </c>
      <c r="H249" s="5">
        <f t="shared" si="73"/>
        <v>7.5</v>
      </c>
      <c r="I249">
        <f t="shared" si="65"/>
        <v>41.998084547598303</v>
      </c>
      <c r="J249">
        <f t="shared" si="66"/>
        <v>40.029616462744336</v>
      </c>
      <c r="K249">
        <f t="shared" si="66"/>
        <v>-12.707041808100058</v>
      </c>
      <c r="L249">
        <f t="shared" si="67"/>
        <v>-6.6041786303493559</v>
      </c>
      <c r="M249">
        <f t="shared" si="68"/>
        <v>-30.077562877198325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51.563260608683464</v>
      </c>
      <c r="C250" s="9">
        <f t="shared" si="61"/>
        <v>1.386000000000001</v>
      </c>
      <c r="D250" s="9">
        <f t="shared" si="72"/>
        <v>62.76682648536984</v>
      </c>
      <c r="E250" s="9">
        <f t="shared" si="72"/>
        <v>14.652530611785377</v>
      </c>
      <c r="F250" s="9">
        <f t="shared" si="63"/>
        <v>19.611640330821864</v>
      </c>
      <c r="G250" s="10">
        <f t="shared" si="73"/>
        <v>8.6666666666666607</v>
      </c>
      <c r="H250" s="5">
        <f t="shared" si="73"/>
        <v>7.5</v>
      </c>
      <c r="I250">
        <f t="shared" si="65"/>
        <v>42.01532164463368</v>
      </c>
      <c r="J250">
        <f t="shared" si="66"/>
        <v>39.989991390962238</v>
      </c>
      <c r="K250">
        <f t="shared" si="66"/>
        <v>-12.887507185363248</v>
      </c>
      <c r="L250">
        <f t="shared" si="67"/>
        <v>-6.6003490365356763</v>
      </c>
      <c r="M250">
        <f t="shared" si="68"/>
        <v>-30.046916630497623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51.803081750746578</v>
      </c>
      <c r="C251" s="9">
        <f t="shared" si="61"/>
        <v>1.392000000000001</v>
      </c>
      <c r="D251" s="9">
        <f t="shared" si="72"/>
        <v>63.006647627432955</v>
      </c>
      <c r="E251" s="9">
        <f t="shared" si="72"/>
        <v>14.574664724173848</v>
      </c>
      <c r="F251" s="9">
        <f t="shared" si="63"/>
        <v>19.592223437991763</v>
      </c>
      <c r="G251" s="10">
        <f t="shared" si="73"/>
        <v>8.6666666666666607</v>
      </c>
      <c r="H251" s="5">
        <f t="shared" si="73"/>
        <v>7.5</v>
      </c>
      <c r="I251">
        <f t="shared" si="65"/>
        <v>42.033328515369277</v>
      </c>
      <c r="J251">
        <f t="shared" si="66"/>
        <v>39.950389296743026</v>
      </c>
      <c r="K251">
        <f t="shared" si="66"/>
        <v>-13.067788685146233</v>
      </c>
      <c r="L251">
        <f t="shared" si="67"/>
        <v>-6.5966386774283619</v>
      </c>
      <c r="M251">
        <f t="shared" si="68"/>
        <v>-30.01623678951924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52.042665347030841</v>
      </c>
      <c r="C252" s="9">
        <f t="shared" si="61"/>
        <v>1.398000000000001</v>
      </c>
      <c r="D252" s="9">
        <f t="shared" si="72"/>
        <v>63.246231223717217</v>
      </c>
      <c r="E252" s="9">
        <f t="shared" si="72"/>
        <v>14.49571769980076</v>
      </c>
      <c r="F252" s="9">
        <f t="shared" si="63"/>
        <v>19.572141414246552</v>
      </c>
      <c r="G252" s="10">
        <f t="shared" si="73"/>
        <v>8.6666666666666607</v>
      </c>
      <c r="H252" s="5">
        <f t="shared" si="73"/>
        <v>7.5</v>
      </c>
      <c r="I252">
        <f t="shared" si="65"/>
        <v>42.052100998646011</v>
      </c>
      <c r="J252">
        <f t="shared" si="66"/>
        <v>39.910809464678458</v>
      </c>
      <c r="K252">
        <f t="shared" si="66"/>
        <v>-13.247886105883349</v>
      </c>
      <c r="L252">
        <f t="shared" si="67"/>
        <v>-6.5930464280625252</v>
      </c>
      <c r="M252">
        <f t="shared" si="68"/>
        <v>-29.985522007663768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52.282011528983205</v>
      </c>
      <c r="C253" s="9">
        <f t="shared" si="61"/>
        <v>1.404000000000001</v>
      </c>
      <c r="D253" s="9">
        <f t="shared" si="72"/>
        <v>63.485577405669581</v>
      </c>
      <c r="E253" s="9">
        <f t="shared" si="72"/>
        <v>14.415690643769322</v>
      </c>
      <c r="F253" s="9">
        <f t="shared" si="63"/>
        <v>19.551396282624918</v>
      </c>
      <c r="G253" s="10">
        <f t="shared" si="73"/>
        <v>8.6666666666666607</v>
      </c>
      <c r="H253" s="5">
        <f t="shared" si="73"/>
        <v>7.5</v>
      </c>
      <c r="I253">
        <f t="shared" si="65"/>
        <v>42.071634904291749</v>
      </c>
      <c r="J253">
        <f t="shared" si="66"/>
        <v>39.871251186110079</v>
      </c>
      <c r="K253">
        <f t="shared" si="66"/>
        <v>-13.427799237929332</v>
      </c>
      <c r="L253">
        <f t="shared" si="67"/>
        <v>-6.589571162828296</v>
      </c>
      <c r="M253">
        <f t="shared" si="68"/>
        <v>-29.954770956359358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52.521120423818935</v>
      </c>
      <c r="C254" s="9">
        <f t="shared" si="61"/>
        <v>1.410000000000001</v>
      </c>
      <c r="D254" s="9">
        <f t="shared" si="72"/>
        <v>63.724686300505311</v>
      </c>
      <c r="E254" s="9">
        <f t="shared" si="72"/>
        <v>14.334584662464531</v>
      </c>
      <c r="F254" s="9">
        <f t="shared" si="63"/>
        <v>19.529990063034916</v>
      </c>
      <c r="G254" s="10">
        <f t="shared" si="73"/>
        <v>8.6666666666666607</v>
      </c>
      <c r="H254" s="5">
        <f t="shared" si="73"/>
        <v>7.5</v>
      </c>
      <c r="I254">
        <f t="shared" si="65"/>
        <v>42.091926013785596</v>
      </c>
      <c r="J254">
        <f t="shared" si="66"/>
        <v>39.831713759133109</v>
      </c>
      <c r="K254">
        <f t="shared" si="66"/>
        <v>-13.607527863667487</v>
      </c>
      <c r="L254">
        <f t="shared" si="67"/>
        <v>-6.5862117555755848</v>
      </c>
      <c r="M254">
        <f t="shared" si="68"/>
        <v>-29.923982325089906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52.759992154562134</v>
      </c>
      <c r="C255" s="9">
        <f t="shared" si="61"/>
        <v>1.416000000000001</v>
      </c>
      <c r="D255" s="9">
        <f t="shared" si="72"/>
        <v>63.96355803124851</v>
      </c>
      <c r="E255" s="9">
        <f t="shared" si="72"/>
        <v>14.252400863600673</v>
      </c>
      <c r="F255" s="9">
        <f t="shared" si="63"/>
        <v>19.507924772314144</v>
      </c>
      <c r="G255" s="10">
        <f t="shared" si="73"/>
        <v>8.6666666666666607</v>
      </c>
      <c r="H255" s="5">
        <f t="shared" si="73"/>
        <v>7.5</v>
      </c>
      <c r="I255">
        <f t="shared" si="65"/>
        <v>42.11297008092675</v>
      </c>
      <c r="J255">
        <f t="shared" si="66"/>
        <v>39.792196488599657</v>
      </c>
      <c r="K255">
        <f t="shared" si="66"/>
        <v>-13.787071757618026</v>
      </c>
      <c r="L255">
        <f t="shared" si="67"/>
        <v>-6.582967079719336</v>
      </c>
      <c r="M255">
        <f t="shared" si="68"/>
        <v>-29.893154821420072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52.998626840086295</v>
      </c>
      <c r="C256" s="9">
        <f t="shared" si="61"/>
        <v>1.422000000000001</v>
      </c>
      <c r="D256" s="9">
        <f t="shared" si="72"/>
        <v>64.202192716772672</v>
      </c>
      <c r="E256" s="9">
        <f t="shared" si="72"/>
        <v>14.16914035626818</v>
      </c>
      <c r="F256" s="9">
        <f t="shared" si="63"/>
        <v>19.485202424288989</v>
      </c>
      <c r="G256" s="10">
        <f t="shared" si="73"/>
        <v>8.6666666666666607</v>
      </c>
      <c r="H256" s="5">
        <f t="shared" si="73"/>
        <v>7.5</v>
      </c>
      <c r="I256">
        <f t="shared" si="65"/>
        <v>42.134762832507583</v>
      </c>
      <c r="J256">
        <f t="shared" si="66"/>
        <v>39.752698686121342</v>
      </c>
      <c r="K256">
        <f t="shared" si="66"/>
        <v>-13.966430686546547</v>
      </c>
      <c r="L256">
        <f t="shared" si="67"/>
        <v>-6.5798360083452225</v>
      </c>
      <c r="M256">
        <f t="shared" si="68"/>
        <v>-29.862287171017144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53.237024595154871</v>
      </c>
      <c r="C257" s="9">
        <f t="shared" si="61"/>
        <v>1.428000000000001</v>
      </c>
      <c r="D257" s="9">
        <f t="shared" si="72"/>
        <v>64.440590471841247</v>
      </c>
      <c r="E257" s="9">
        <f t="shared" si="72"/>
        <v>14.084804250979822</v>
      </c>
      <c r="F257" s="9">
        <f t="shared" si="63"/>
        <v>19.461825029833026</v>
      </c>
      <c r="G257" s="10">
        <f t="shared" si="73"/>
        <v>8.6666666666666607</v>
      </c>
      <c r="H257" s="5">
        <f t="shared" si="73"/>
        <v>7.5</v>
      </c>
      <c r="I257">
        <f t="shared" si="65"/>
        <v>42.157299968990621</v>
      </c>
      <c r="J257">
        <f t="shared" si="66"/>
        <v>39.713219670071268</v>
      </c>
      <c r="K257">
        <f t="shared" si="66"/>
        <v>-14.14560440957265</v>
      </c>
      <c r="L257">
        <f t="shared" si="67"/>
        <v>-6.5768174143157099</v>
      </c>
      <c r="M257">
        <f t="shared" si="68"/>
        <v>-29.831378117669715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53.475185530461836</v>
      </c>
      <c r="C258" s="9">
        <f t="shared" si="61"/>
        <v>1.4340000000000011</v>
      </c>
      <c r="D258" s="9">
        <f t="shared" si="72"/>
        <v>64.678751407148212</v>
      </c>
      <c r="E258" s="9">
        <f t="shared" si="72"/>
        <v>13.999393659716269</v>
      </c>
      <c r="F258" s="9">
        <f t="shared" si="63"/>
        <v>19.437794596924576</v>
      </c>
      <c r="G258" s="10">
        <f t="shared" si="73"/>
        <v>8.6666666666666607</v>
      </c>
      <c r="H258" s="5">
        <f t="shared" si="73"/>
        <v>7.5</v>
      </c>
      <c r="I258">
        <f t="shared" si="65"/>
        <v>42.180577165188929</v>
      </c>
      <c r="J258">
        <f t="shared" si="66"/>
        <v>39.673758765585376</v>
      </c>
      <c r="K258">
        <f t="shared" si="66"/>
        <v>-14.324592678278668</v>
      </c>
      <c r="L258">
        <f t="shared" si="67"/>
        <v>-6.5739101703764202</v>
      </c>
      <c r="M258">
        <f t="shared" si="68"/>
        <v>-29.800426423303218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53.713109752672288</v>
      </c>
      <c r="C259" s="9">
        <f t="shared" si="61"/>
        <v>1.4400000000000011</v>
      </c>
      <c r="D259" s="9">
        <f t="shared" si="72"/>
        <v>64.916675629358664</v>
      </c>
      <c r="E259" s="9">
        <f t="shared" si="72"/>
        <v>13.912909695970978</v>
      </c>
      <c r="F259" s="9">
        <f t="shared" si="63"/>
        <v>19.413113130703309</v>
      </c>
      <c r="G259" s="10">
        <f t="shared" si="73"/>
        <v>8.6666666666666607</v>
      </c>
      <c r="H259" s="5">
        <f t="shared" si="73"/>
        <v>7.5</v>
      </c>
      <c r="I259">
        <f t="shared" si="65"/>
        <v>42.204590070949571</v>
      </c>
      <c r="J259">
        <f t="shared" si="66"/>
        <v>39.634315304563117</v>
      </c>
      <c r="K259">
        <f t="shared" si="66"/>
        <v>-14.503395236818488</v>
      </c>
      <c r="L259">
        <f t="shared" si="67"/>
        <v>-6.5711131492627306</v>
      </c>
      <c r="M259">
        <f t="shared" si="68"/>
        <v>-29.769430867992309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53.950797364462979</v>
      </c>
      <c r="C260" s="9">
        <f t="shared" si="61"/>
        <v>1.4460000000000011</v>
      </c>
      <c r="D260" s="9">
        <f t="shared" si="72"/>
        <v>65.154363241149355</v>
      </c>
      <c r="E260" s="9">
        <f t="shared" si="72"/>
        <v>13.825353474794444</v>
      </c>
      <c r="F260" s="9">
        <f t="shared" si="63"/>
        <v>19.387782633526104</v>
      </c>
      <c r="G260" s="10">
        <f t="shared" si="73"/>
        <v>8.6666666666666607</v>
      </c>
      <c r="H260" s="5">
        <f t="shared" si="73"/>
        <v>7.5</v>
      </c>
      <c r="I260">
        <f t="shared" si="65"/>
        <v>42.229334311839928</v>
      </c>
      <c r="J260">
        <f t="shared" si="66"/>
        <v>39.594888625667544</v>
      </c>
      <c r="K260">
        <f t="shared" si="66"/>
        <v>-14.682011822026441</v>
      </c>
      <c r="L260">
        <f t="shared" si="67"/>
        <v>-6.5684252238065728</v>
      </c>
      <c r="M260">
        <f t="shared" si="68"/>
        <v>-29.738390249970077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54.188248464562953</v>
      </c>
      <c r="C261" s="9">
        <f t="shared" si="61"/>
        <v>1.4520000000000011</v>
      </c>
      <c r="D261" s="9">
        <f t="shared" ref="D261:E276" si="74">D260+$C$7*(J260+J261)/2</f>
        <v>65.391814341249329</v>
      </c>
      <c r="E261" s="9">
        <f t="shared" si="74"/>
        <v>13.736726112837786</v>
      </c>
      <c r="F261" s="9">
        <f t="shared" si="63"/>
        <v>19.361805105021968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42.254805489836201</v>
      </c>
      <c r="J261">
        <f t="shared" si="66"/>
        <v>39.555478074324704</v>
      </c>
      <c r="K261">
        <f t="shared" si="66"/>
        <v>-14.860442163526262</v>
      </c>
      <c r="L261">
        <f t="shared" si="67"/>
        <v>-6.5658452670433265</v>
      </c>
      <c r="M261">
        <f t="shared" si="68"/>
        <v>-29.707303385634134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54.425463147794098</v>
      </c>
      <c r="C262" s="9">
        <f t="shared" si="61"/>
        <v>1.4580000000000011</v>
      </c>
      <c r="D262" s="9">
        <f t="shared" si="74"/>
        <v>65.629029024480474</v>
      </c>
      <c r="E262" s="9">
        <f t="shared" si="74"/>
        <v>13.647028728395687</v>
      </c>
      <c r="F262" s="9">
        <f t="shared" si="63"/>
        <v>19.335182542146093</v>
      </c>
      <c r="G262" s="10">
        <f t="shared" si="75"/>
        <v>8.6666666666666607</v>
      </c>
      <c r="H262" s="5">
        <f t="shared" si="75"/>
        <v>7.5</v>
      </c>
      <c r="I262">
        <f t="shared" si="65"/>
        <v>42.280999184014057</v>
      </c>
      <c r="J262">
        <f t="shared" si="66"/>
        <v>39.516083002722446</v>
      </c>
      <c r="K262">
        <f t="shared" si="66"/>
        <v>-15.038685983840066</v>
      </c>
      <c r="L262">
        <f t="shared" si="67"/>
        <v>-6.5633721523187871</v>
      </c>
      <c r="M262">
        <f t="shared" si="68"/>
        <v>-29.676169109549583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54.662441505111694</v>
      </c>
      <c r="C263" s="9">
        <f t="shared" si="61"/>
        <v>1.4640000000000011</v>
      </c>
      <c r="D263" s="9">
        <f t="shared" si="74"/>
        <v>65.86600738179807</v>
      </c>
      <c r="E263" s="9">
        <f t="shared" si="74"/>
        <v>13.556262441448675</v>
      </c>
      <c r="F263" s="9">
        <f t="shared" si="63"/>
        <v>19.307916939233131</v>
      </c>
      <c r="G263" s="10">
        <f t="shared" si="75"/>
        <v>8.6666666666666607</v>
      </c>
      <c r="H263" s="5">
        <f t="shared" si="75"/>
        <v>7.5</v>
      </c>
      <c r="I263">
        <f t="shared" si="65"/>
        <v>42.307910951240871</v>
      </c>
      <c r="J263">
        <f t="shared" si="66"/>
        <v>39.476702769808533</v>
      </c>
      <c r="K263">
        <f t="shared" si="66"/>
        <v>-15.216742998497363</v>
      </c>
      <c r="L263">
        <f t="shared" si="67"/>
        <v>-6.5610047533961335</v>
      </c>
      <c r="M263">
        <f t="shared" si="68"/>
        <v>-29.644986274448858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54.89918362364498</v>
      </c>
      <c r="C264" s="9">
        <f t="shared" si="61"/>
        <v>1.4700000000000011</v>
      </c>
      <c r="D264" s="9">
        <f t="shared" si="74"/>
        <v>66.102749500331356</v>
      </c>
      <c r="E264" s="9">
        <f t="shared" si="74"/>
        <v>13.464428373704751</v>
      </c>
      <c r="F264" s="9">
        <f t="shared" si="63"/>
        <v>19.280010288049535</v>
      </c>
      <c r="G264" s="10">
        <f t="shared" si="75"/>
        <v>8.6666666666666607</v>
      </c>
      <c r="H264" s="5">
        <f t="shared" si="75"/>
        <v>7.5</v>
      </c>
      <c r="I264">
        <f t="shared" si="65"/>
        <v>42.335536326869253</v>
      </c>
      <c r="J264">
        <f t="shared" si="66"/>
        <v>39.437336741288156</v>
      </c>
      <c r="K264">
        <f t="shared" si="66"/>
        <v>-15.394612916144057</v>
      </c>
      <c r="L264">
        <f t="shared" si="67"/>
        <v>-6.5587419445628319</v>
      </c>
      <c r="M264">
        <f t="shared" si="68"/>
        <v>-29.613753751228465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55.135689586737705</v>
      </c>
      <c r="C265" s="9">
        <f t="shared" si="61"/>
        <v>1.4760000000000011</v>
      </c>
      <c r="D265" s="9">
        <f t="shared" si="74"/>
        <v>66.339255463424081</v>
      </c>
      <c r="E265" s="9">
        <f t="shared" si="74"/>
        <v>13.371527648640365</v>
      </c>
      <c r="F265" s="9">
        <f t="shared" si="63"/>
        <v>19.251464577845063</v>
      </c>
      <c r="G265" s="10">
        <f t="shared" si="75"/>
        <v>8.6666666666666607</v>
      </c>
      <c r="H265" s="5">
        <f t="shared" si="75"/>
        <v>7.5</v>
      </c>
      <c r="I265">
        <f t="shared" si="65"/>
        <v>42.363870825431547</v>
      </c>
      <c r="J265">
        <f t="shared" si="66"/>
        <v>39.39798428962078</v>
      </c>
      <c r="K265">
        <f t="shared" si="66"/>
        <v>-15.572295438651429</v>
      </c>
      <c r="L265">
        <f t="shared" si="67"/>
        <v>-6.5565826007374248</v>
      </c>
      <c r="M265">
        <f t="shared" si="68"/>
        <v>-29.58247042894266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55.371959473988618</v>
      </c>
      <c r="C266" s="9">
        <f t="shared" si="61"/>
        <v>1.4820000000000011</v>
      </c>
      <c r="D266" s="9">
        <f t="shared" si="74"/>
        <v>66.575525350674994</v>
      </c>
      <c r="E266" s="9">
        <f t="shared" si="74"/>
        <v>13.277561391540736</v>
      </c>
      <c r="F266" s="9">
        <f t="shared" si="63"/>
        <v>19.222281795403529</v>
      </c>
      <c r="G266" s="10">
        <f t="shared" si="75"/>
        <v>8.6666666666666607</v>
      </c>
      <c r="H266" s="5">
        <f t="shared" si="75"/>
        <v>7.5</v>
      </c>
      <c r="I266">
        <f t="shared" si="65"/>
        <v>42.392909941334899</v>
      </c>
      <c r="J266">
        <f t="shared" si="66"/>
        <v>39.358644794016357</v>
      </c>
      <c r="K266">
        <f t="shared" si="66"/>
        <v>-15.749790261225085</v>
      </c>
      <c r="L266">
        <f t="shared" si="67"/>
        <v>-6.5545255975761467</v>
      </c>
      <c r="M266">
        <f t="shared" si="68"/>
        <v>-29.551135214794041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55.607993361291953</v>
      </c>
      <c r="C267" s="9">
        <f t="shared" si="61"/>
        <v>1.4880000000000011</v>
      </c>
      <c r="D267" s="9">
        <f t="shared" si="74"/>
        <v>66.811559237978329</v>
      </c>
      <c r="E267" s="9">
        <f t="shared" si="74"/>
        <v>13.18253072953952</v>
      </c>
      <c r="F267" s="9">
        <f t="shared" si="63"/>
        <v>19.192463925092596</v>
      </c>
      <c r="G267" s="10">
        <f t="shared" si="75"/>
        <v>8.6666666666666607</v>
      </c>
      <c r="H267" s="5">
        <f t="shared" si="75"/>
        <v>7.5</v>
      </c>
      <c r="I267">
        <f t="shared" si="65"/>
        <v>42.422649149556655</v>
      </c>
      <c r="J267">
        <f t="shared" si="66"/>
        <v>39.319317640430903</v>
      </c>
      <c r="K267">
        <f t="shared" si="66"/>
        <v>-15.927097072513849</v>
      </c>
      <c r="L267">
        <f t="shared" si="67"/>
        <v>-6.5525698115793301</v>
      </c>
      <c r="M267">
        <f t="shared" si="68"/>
        <v>-29.519747034121114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55.843791320877934</v>
      </c>
      <c r="C268" s="9">
        <f t="shared" si="61"/>
        <v>1.4940000000000011</v>
      </c>
      <c r="D268" s="9">
        <f t="shared" si="74"/>
        <v>67.04735719756431</v>
      </c>
      <c r="E268" s="9">
        <f t="shared" si="74"/>
        <v>13.086436791657823</v>
      </c>
      <c r="F268" s="9">
        <f t="shared" si="63"/>
        <v>19.162012948912786</v>
      </c>
      <c r="G268" s="10">
        <f t="shared" si="75"/>
        <v>8.6666666666666607</v>
      </c>
      <c r="H268" s="5">
        <f t="shared" si="75"/>
        <v>7.5</v>
      </c>
      <c r="I268">
        <f t="shared" si="65"/>
        <v>42.4530839063396</v>
      </c>
      <c r="J268">
        <f t="shared" si="66"/>
        <v>39.280002221561425</v>
      </c>
      <c r="K268">
        <f t="shared" si="66"/>
        <v>-16.104215554718575</v>
      </c>
      <c r="L268">
        <f t="shared" si="67"/>
        <v>-6.5507141201974974</v>
      </c>
      <c r="M268">
        <f t="shared" si="68"/>
        <v>-29.48830483038283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56.07935342135314</v>
      </c>
      <c r="C269" s="9">
        <f t="shared" si="61"/>
        <v>1.5000000000000011</v>
      </c>
      <c r="D269" s="9">
        <f t="shared" si="74"/>
        <v>67.282919298039516</v>
      </c>
      <c r="E269" s="9">
        <f t="shared" si="74"/>
        <v>12.989280708842564</v>
      </c>
      <c r="F269" s="9">
        <f t="shared" si="63"/>
        <v>19.130930846545649</v>
      </c>
      <c r="G269" s="10">
        <f t="shared" si="75"/>
        <v>8.6666666666666607</v>
      </c>
      <c r="H269" s="5">
        <f t="shared" si="75"/>
        <v>7.5</v>
      </c>
      <c r="I269">
        <f t="shared" si="65"/>
        <v>42.484209649886886</v>
      </c>
      <c r="J269">
        <f t="shared" si="66"/>
        <v>39.240697936840242</v>
      </c>
      <c r="K269">
        <f t="shared" si="66"/>
        <v>-16.281145383700871</v>
      </c>
      <c r="L269">
        <f t="shared" si="67"/>
        <v>-6.5489574019371579</v>
      </c>
      <c r="M269">
        <f t="shared" si="68"/>
        <v>-29.456807565140149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56.314679727740945</v>
      </c>
      <c r="C270" s="9">
        <f t="shared" si="61"/>
        <v>1.5060000000000011</v>
      </c>
      <c r="D270" s="9">
        <f t="shared" si="74"/>
        <v>67.518245604427321</v>
      </c>
      <c r="E270" s="9">
        <f t="shared" si="74"/>
        <v>12.891063614004187</v>
      </c>
      <c r="F270" s="9">
        <f t="shared" si="63"/>
        <v>19.099219595401141</v>
      </c>
      <c r="G270" s="10">
        <f t="shared" si="75"/>
        <v>8.6666666666666607</v>
      </c>
      <c r="H270" s="5">
        <f t="shared" si="75"/>
        <v>7.5</v>
      </c>
      <c r="I270">
        <f t="shared" si="65"/>
        <v>42.516021801056205</v>
      </c>
      <c r="J270">
        <f t="shared" si="66"/>
        <v>39.201404192428619</v>
      </c>
      <c r="K270">
        <f t="shared" si="66"/>
        <v>-16.457886229091713</v>
      </c>
      <c r="L270">
        <f t="shared" si="67"/>
        <v>-6.5472985364661902</v>
      </c>
      <c r="M270">
        <f t="shared" si="68"/>
        <v>-29.425254218034592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56.549770301521853</v>
      </c>
      <c r="C271" s="9">
        <f t="shared" si="61"/>
        <v>1.5120000000000011</v>
      </c>
      <c r="D271" s="9">
        <f t="shared" si="74"/>
        <v>67.75333617820823</v>
      </c>
      <c r="E271" s="9">
        <f t="shared" si="74"/>
        <v>12.791786642053712</v>
      </c>
      <c r="F271" s="9">
        <f t="shared" si="63"/>
        <v>19.066881170664058</v>
      </c>
      <c r="G271" s="10">
        <f t="shared" si="75"/>
        <v>8.6666666666666607</v>
      </c>
      <c r="H271" s="5">
        <f t="shared" si="75"/>
        <v>7.5</v>
      </c>
      <c r="I271">
        <f t="shared" si="65"/>
        <v>42.548515764052922</v>
      </c>
      <c r="J271">
        <f t="shared" si="66"/>
        <v>39.162120401209819</v>
      </c>
      <c r="K271">
        <f t="shared" si="66"/>
        <v>-16.634437754399922</v>
      </c>
      <c r="L271">
        <f t="shared" si="67"/>
        <v>-6.5457364047188102</v>
      </c>
      <c r="M271">
        <f t="shared" si="68"/>
        <v>-29.393643786763882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56.784625200673823</v>
      </c>
      <c r="C272" s="9">
        <f t="shared" si="61"/>
        <v>1.5180000000000011</v>
      </c>
      <c r="D272" s="9">
        <f t="shared" si="74"/>
        <v>67.988191077360199</v>
      </c>
      <c r="E272" s="9">
        <f t="shared" si="74"/>
        <v>12.691450929939151</v>
      </c>
      <c r="F272" s="9">
        <f t="shared" si="63"/>
        <v>19.033917545339815</v>
      </c>
      <c r="G272" s="10">
        <f t="shared" si="75"/>
        <v>8.6666666666666607</v>
      </c>
      <c r="H272" s="5">
        <f t="shared" si="75"/>
        <v>7.5</v>
      </c>
      <c r="I272">
        <f t="shared" si="65"/>
        <v>42.581686927121872</v>
      </c>
      <c r="J272">
        <f t="shared" si="66"/>
        <v>39.122845982781506</v>
      </c>
      <c r="K272">
        <f t="shared" si="66"/>
        <v>-16.810799617120505</v>
      </c>
      <c r="L272">
        <f t="shared" si="67"/>
        <v>-6.5442698890000335</v>
      </c>
      <c r="M272">
        <f t="shared" si="68"/>
        <v>-29.361975287054683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57.019244479712505</v>
      </c>
      <c r="C273" s="9">
        <f t="shared" si="61"/>
        <v>1.5240000000000011</v>
      </c>
      <c r="D273" s="9">
        <f t="shared" si="74"/>
        <v>68.222810356398881</v>
      </c>
      <c r="E273" s="9">
        <f t="shared" si="74"/>
        <v>12.590057616681261</v>
      </c>
      <c r="F273" s="9">
        <f t="shared" si="63"/>
        <v>19.000330690299261</v>
      </c>
      <c r="G273" s="10">
        <f t="shared" si="75"/>
        <v>8.6666666666666607</v>
      </c>
      <c r="H273" s="5">
        <f t="shared" si="75"/>
        <v>7.5</v>
      </c>
      <c r="I273">
        <f t="shared" si="65"/>
        <v>42.61553066323755</v>
      </c>
      <c r="J273">
        <f t="shared" si="66"/>
        <v>39.083580363447503</v>
      </c>
      <c r="K273">
        <f t="shared" si="66"/>
        <v>-16.986971468842832</v>
      </c>
      <c r="L273">
        <f t="shared" si="67"/>
        <v>-6.5428978730896272</v>
      </c>
      <c r="M273">
        <f t="shared" si="68"/>
        <v>-29.330247752632403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57.253628189731479</v>
      </c>
      <c r="C274" s="9">
        <f t="shared" si="61"/>
        <v>1.5300000000000011</v>
      </c>
      <c r="D274" s="9">
        <f t="shared" si="74"/>
        <v>68.457194066417856</v>
      </c>
      <c r="E274" s="9">
        <f t="shared" si="74"/>
        <v>12.487607843408655</v>
      </c>
      <c r="F274" s="9">
        <f t="shared" si="63"/>
        <v>18.966122574322721</v>
      </c>
      <c r="G274" s="10">
        <f t="shared" si="75"/>
        <v>8.6666666666666607</v>
      </c>
      <c r="H274" s="5">
        <f t="shared" si="75"/>
        <v>7.5</v>
      </c>
      <c r="I274">
        <f t="shared" si="65"/>
        <v>42.650042330792274</v>
      </c>
      <c r="J274">
        <f t="shared" si="66"/>
        <v>39.044322976208967</v>
      </c>
      <c r="K274">
        <f t="shared" si="66"/>
        <v>-17.162952955358627</v>
      </c>
      <c r="L274">
        <f t="shared" si="67"/>
        <v>-6.5416192423454689</v>
      </c>
      <c r="M274">
        <f t="shared" si="68"/>
        <v>-29.298460235188195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57.487776378442369</v>
      </c>
      <c r="C275" s="9">
        <f t="shared" si="61"/>
        <v>1.5360000000000011</v>
      </c>
      <c r="D275" s="9">
        <f t="shared" si="74"/>
        <v>68.691342255128745</v>
      </c>
      <c r="E275" s="9">
        <f t="shared" si="74"/>
        <v>12.38410275339227</v>
      </c>
      <c r="F275" s="9">
        <f t="shared" si="63"/>
        <v>18.931295164143325</v>
      </c>
      <c r="G275" s="10">
        <f t="shared" si="75"/>
        <v>8.6666666666666607</v>
      </c>
      <c r="H275" s="5">
        <f t="shared" si="75"/>
        <v>7.5</v>
      </c>
      <c r="I275">
        <f t="shared" si="65"/>
        <v>42.685217274282188</v>
      </c>
      <c r="J275">
        <f t="shared" si="66"/>
        <v>39.005073260754891</v>
      </c>
      <c r="K275">
        <f t="shared" si="66"/>
        <v>-17.338743716769756</v>
      </c>
      <c r="L275">
        <f t="shared" si="67"/>
        <v>-6.540432883806278</v>
      </c>
      <c r="M275">
        <f t="shared" si="68"/>
        <v>-29.266611804343125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57.721689090214987</v>
      </c>
      <c r="C276" s="9">
        <f t="shared" si="61"/>
        <v>1.5420000000000011</v>
      </c>
      <c r="D276" s="9">
        <f t="shared" si="74"/>
        <v>68.925254966901363</v>
      </c>
      <c r="E276" s="9">
        <f t="shared" si="74"/>
        <v>12.279543492079172</v>
      </c>
      <c r="F276" s="9">
        <f t="shared" si="63"/>
        <v>18.895850424489325</v>
      </c>
      <c r="G276" s="10">
        <f t="shared" si="75"/>
        <v>8.6666666666666607</v>
      </c>
      <c r="H276" s="5">
        <f t="shared" si="75"/>
        <v>7.5</v>
      </c>
      <c r="I276">
        <f t="shared" si="65"/>
        <v>42.721050824990733</v>
      </c>
      <c r="J276">
        <f t="shared" si="66"/>
        <v>38.965830663452053</v>
      </c>
      <c r="K276">
        <f t="shared" si="66"/>
        <v>-17.514343387595815</v>
      </c>
      <c r="L276">
        <f t="shared" si="67"/>
        <v>-6.5393376862936954</v>
      </c>
      <c r="M276">
        <f t="shared" si="68"/>
        <v>-29.234701547609522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57.955366366117353</v>
      </c>
      <c r="C277" s="9">
        <f t="shared" ref="C277:C289" si="80">C276+_dt</f>
        <v>1.5480000000000012</v>
      </c>
      <c r="D277" s="9">
        <f t="shared" ref="D277:E289" si="81">D276+$C$7*(J276+J277)/2</f>
        <v>69.158932242803729</v>
      </c>
      <c r="E277" s="9">
        <f t="shared" si="81"/>
        <v>12.17393120712574</v>
      </c>
      <c r="F277" s="9">
        <f t="shared" ref="F277:F289" si="82">$O$1*D277^2+$O$2*D277+$O$3</f>
        <v>18.859790318125849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42.757538301669257</v>
      </c>
      <c r="J277">
        <f t="shared" ref="J277:K289" si="85">J276+L276*$C$7</f>
        <v>38.92659463733429</v>
      </c>
      <c r="K277">
        <f t="shared" si="85"/>
        <v>-17.689751596881472</v>
      </c>
      <c r="L277">
        <f t="shared" ref="L277:L289" si="86">-$C$15*I277*J277</f>
        <v>-6.5383325405136237</v>
      </c>
      <c r="M277">
        <f t="shared" ref="M277:M289" si="87">-$C$6-$C$15*I277*K277</f>
        <v>-29.20272857034962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58.188808243955627</v>
      </c>
      <c r="C278" s="9">
        <f t="shared" si="80"/>
        <v>1.5540000000000012</v>
      </c>
      <c r="D278" s="9">
        <f t="shared" si="81"/>
        <v>69.392374120642003</v>
      </c>
      <c r="E278" s="9">
        <f t="shared" si="81"/>
        <v>12.067267048430185</v>
      </c>
      <c r="F278" s="9">
        <f t="shared" si="82"/>
        <v>18.823116805895651</v>
      </c>
      <c r="G278" s="10">
        <f t="shared" si="83"/>
        <v>8.6666666666666607</v>
      </c>
      <c r="H278" s="5">
        <f t="shared" si="83"/>
        <v>7.5</v>
      </c>
      <c r="I278">
        <f t="shared" si="84"/>
        <v>42.794675011214629</v>
      </c>
      <c r="J278">
        <f t="shared" si="85"/>
        <v>38.887364642091207</v>
      </c>
      <c r="K278">
        <f t="shared" si="85"/>
        <v>-17.864967968303571</v>
      </c>
      <c r="L278">
        <f t="shared" si="86"/>
        <v>-6.537416339156839</v>
      </c>
      <c r="M278">
        <f t="shared" si="87"/>
        <v>-29.170691995731474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58.42201475831407</v>
      </c>
      <c r="C279" s="9">
        <f t="shared" si="80"/>
        <v>1.5600000000000012</v>
      </c>
      <c r="D279" s="9">
        <f t="shared" si="81"/>
        <v>69.625580635000446</v>
      </c>
      <c r="E279" s="9">
        <f t="shared" si="81"/>
        <v>11.959552168164441</v>
      </c>
      <c r="F279" s="9">
        <f t="shared" si="82"/>
        <v>18.785831846759194</v>
      </c>
      <c r="G279" s="10">
        <f t="shared" si="83"/>
        <v>8.6666666666666607</v>
      </c>
      <c r="H279" s="5">
        <f t="shared" si="83"/>
        <v>7.5</v>
      </c>
      <c r="I279">
        <f t="shared" si="84"/>
        <v>42.832456249343522</v>
      </c>
      <c r="J279">
        <f t="shared" si="85"/>
        <v>38.848140144056266</v>
      </c>
      <c r="K279">
        <f t="shared" si="85"/>
        <v>-18.039992120277958</v>
      </c>
      <c r="L279">
        <f t="shared" si="86"/>
        <v>-6.5365879769987991</v>
      </c>
      <c r="M279">
        <f t="shared" si="87"/>
        <v>-29.138590964682162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58.65498594059482</v>
      </c>
      <c r="C280" s="9">
        <f t="shared" si="80"/>
        <v>1.5660000000000012</v>
      </c>
      <c r="D280" s="9">
        <f t="shared" si="81"/>
        <v>69.858551817281196</v>
      </c>
      <c r="E280" s="9">
        <f t="shared" si="81"/>
        <v>11.850787720805409</v>
      </c>
      <c r="F280" s="9">
        <f t="shared" si="82"/>
        <v>18.747937397833873</v>
      </c>
      <c r="G280" s="10">
        <f t="shared" si="83"/>
        <v>8.6666666666666607</v>
      </c>
      <c r="H280" s="5">
        <f t="shared" si="83"/>
        <v>7.5</v>
      </c>
      <c r="I280">
        <f t="shared" si="84"/>
        <v>42.870877301263015</v>
      </c>
      <c r="J280">
        <f t="shared" si="85"/>
        <v>38.808920616194271</v>
      </c>
      <c r="K280">
        <f t="shared" si="85"/>
        <v>-18.214823666066049</v>
      </c>
      <c r="L280">
        <f t="shared" si="86"/>
        <v>-6.5358463509986064</v>
      </c>
      <c r="M280">
        <f t="shared" si="87"/>
        <v>-29.106424635838398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58.887721819057667</v>
      </c>
      <c r="C281" s="9">
        <f t="shared" si="80"/>
        <v>1.5720000000000012</v>
      </c>
      <c r="D281" s="9">
        <f t="shared" si="81"/>
        <v>70.091287695744043</v>
      </c>
      <c r="E281" s="9">
        <f t="shared" si="81"/>
        <v>11.740974863165567</v>
      </c>
      <c r="F281" s="9">
        <f t="shared" si="82"/>
        <v>18.709435414432537</v>
      </c>
      <c r="G281" s="10">
        <f t="shared" si="83"/>
        <v>8.6666666666666607</v>
      </c>
      <c r="H281" s="5">
        <f t="shared" si="83"/>
        <v>7.5</v>
      </c>
      <c r="I281">
        <f t="shared" si="84"/>
        <v>42.90993344233749</v>
      </c>
      <c r="J281">
        <f t="shared" si="85"/>
        <v>38.769705538088282</v>
      </c>
      <c r="K281">
        <f t="shared" si="85"/>
        <v>-18.389462213881078</v>
      </c>
      <c r="L281">
        <f t="shared" si="86"/>
        <v>-6.535190360397122</v>
      </c>
      <c r="M281">
        <f t="shared" si="87"/>
        <v>-29.07419218549451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59.120222418859704</v>
      </c>
      <c r="C282" s="9">
        <f t="shared" si="80"/>
        <v>1.5780000000000012</v>
      </c>
      <c r="D282" s="9">
        <f t="shared" si="81"/>
        <v>70.32378829554608</v>
      </c>
      <c r="E282" s="9">
        <f t="shared" si="81"/>
        <v>11.630114754422941</v>
      </c>
      <c r="F282" s="9">
        <f t="shared" si="82"/>
        <v>18.670327850101099</v>
      </c>
      <c r="G282" s="10">
        <f t="shared" si="83"/>
        <v>8.6666666666666607</v>
      </c>
      <c r="H282" s="5">
        <f t="shared" si="83"/>
        <v>7.5</v>
      </c>
      <c r="I282">
        <f t="shared" si="84"/>
        <v>42.949619938751304</v>
      </c>
      <c r="J282">
        <f t="shared" si="85"/>
        <v>38.730494395925902</v>
      </c>
      <c r="K282">
        <f t="shared" si="85"/>
        <v>-18.563907366994044</v>
      </c>
      <c r="L282">
        <f t="shared" si="86"/>
        <v>-6.5346189068141483</v>
      </c>
      <c r="M282">
        <f t="shared" si="87"/>
        <v>-29.041892807547889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59.352487762094931</v>
      </c>
      <c r="C283" s="9">
        <f t="shared" si="80"/>
        <v>1.5840000000000012</v>
      </c>
      <c r="D283" s="9">
        <f t="shared" si="81"/>
        <v>70.556053638781307</v>
      </c>
      <c r="E283" s="9">
        <f t="shared" si="81"/>
        <v>11.518208556150441</v>
      </c>
      <c r="F283" s="9">
        <f t="shared" si="82"/>
        <v>18.630616656655498</v>
      </c>
      <c r="G283" s="10">
        <f t="shared" si="83"/>
        <v>8.6666666666666607</v>
      </c>
      <c r="H283" s="5">
        <f t="shared" si="83"/>
        <v>7.5</v>
      </c>
      <c r="I283">
        <f t="shared" si="84"/>
        <v>42.989932048167255</v>
      </c>
      <c r="J283">
        <f t="shared" si="85"/>
        <v>38.691286682485014</v>
      </c>
      <c r="K283">
        <f t="shared" si="85"/>
        <v>-18.73815872383933</v>
      </c>
      <c r="L283">
        <f t="shared" si="86"/>
        <v>-6.5341308943446856</v>
      </c>
      <c r="M283">
        <f t="shared" si="87"/>
        <v>-29.009525713441867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59.584517867833746</v>
      </c>
      <c r="C284" s="9">
        <f t="shared" si="80"/>
        <v>1.5900000000000012</v>
      </c>
      <c r="D284" s="9">
        <f t="shared" si="81"/>
        <v>70.788083744520122</v>
      </c>
      <c r="E284" s="9">
        <f t="shared" si="81"/>
        <v>11.405257432344563</v>
      </c>
      <c r="F284" s="9">
        <f t="shared" si="82"/>
        <v>18.590303784217834</v>
      </c>
      <c r="G284" s="10">
        <f t="shared" si="83"/>
        <v>8.6666666666666607</v>
      </c>
      <c r="H284" s="5">
        <f t="shared" si="83"/>
        <v>7.5</v>
      </c>
      <c r="I284">
        <f t="shared" si="84"/>
        <v>43.030865020380467</v>
      </c>
      <c r="J284">
        <f t="shared" si="85"/>
        <v>38.652081897118947</v>
      </c>
      <c r="K284">
        <f t="shared" si="85"/>
        <v>-18.91221587811998</v>
      </c>
      <c r="L284">
        <f t="shared" si="86"/>
        <v>-6.5337252296542108</v>
      </c>
      <c r="M284">
        <f t="shared" si="87"/>
        <v>-28.977090132106184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59.816312752162325</v>
      </c>
      <c r="C285" s="9">
        <f t="shared" si="80"/>
        <v>1.5960000000000012</v>
      </c>
      <c r="D285" s="9">
        <f t="shared" si="81"/>
        <v>71.019878628848701</v>
      </c>
      <c r="E285" s="9">
        <f t="shared" si="81"/>
        <v>11.291262549453466</v>
      </c>
      <c r="F285" s="9">
        <f t="shared" si="82"/>
        <v>18.549391181251696</v>
      </c>
      <c r="G285" s="10">
        <f t="shared" si="83"/>
        <v>8.6666666666666607</v>
      </c>
      <c r="H285" s="5">
        <f t="shared" si="83"/>
        <v>7.5</v>
      </c>
      <c r="I285">
        <f t="shared" si="84"/>
        <v>43.072414097967481</v>
      </c>
      <c r="J285">
        <f t="shared" si="85"/>
        <v>38.612879545741023</v>
      </c>
      <c r="K285">
        <f t="shared" si="85"/>
        <v>-19.086078418912617</v>
      </c>
      <c r="L285">
        <f t="shared" si="86"/>
        <v>-6.5334008220729345</v>
      </c>
      <c r="M285">
        <f t="shared" si="87"/>
        <v>-28.944585309894968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60.047872428221972</v>
      </c>
      <c r="C286" s="9">
        <f t="shared" si="80"/>
        <v>1.6020000000000012</v>
      </c>
      <c r="D286" s="9">
        <f t="shared" si="81"/>
        <v>71.251438304908348</v>
      </c>
      <c r="E286" s="9">
        <f t="shared" si="81"/>
        <v>11.176225076404412</v>
      </c>
      <c r="F286" s="9">
        <f t="shared" si="82"/>
        <v>18.507880794596808</v>
      </c>
      <c r="G286" s="10">
        <f t="shared" si="83"/>
        <v>8.6666666666666607</v>
      </c>
      <c r="H286" s="5">
        <f t="shared" si="83"/>
        <v>7.5</v>
      </c>
      <c r="I286">
        <f t="shared" si="84"/>
        <v>43.114574516930347</v>
      </c>
      <c r="J286">
        <f t="shared" si="85"/>
        <v>38.573679140808586</v>
      </c>
      <c r="K286">
        <f t="shared" si="85"/>
        <v>-19.259745930771988</v>
      </c>
      <c r="L286">
        <f t="shared" si="86"/>
        <v>-6.5331565836890206</v>
      </c>
      <c r="M286">
        <f t="shared" si="87"/>
        <v>-28.91201051052235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60.279196906248323</v>
      </c>
      <c r="C287" s="9">
        <f t="shared" si="80"/>
        <v>1.6080000000000012</v>
      </c>
      <c r="D287" s="9">
        <f t="shared" si="81"/>
        <v>71.482762782934699</v>
      </c>
      <c r="E287" s="9">
        <f t="shared" si="81"/>
        <v>11.060146184630591</v>
      </c>
      <c r="F287" s="9">
        <f t="shared" si="82"/>
        <v>18.465774569502877</v>
      </c>
      <c r="G287" s="10">
        <f t="shared" si="83"/>
        <v>8.6666666666666607</v>
      </c>
      <c r="H287" s="5">
        <f t="shared" si="83"/>
        <v>7.5</v>
      </c>
      <c r="I287">
        <f t="shared" si="84"/>
        <v>43.157341507335644</v>
      </c>
      <c r="J287">
        <f t="shared" si="85"/>
        <v>38.534480201306451</v>
      </c>
      <c r="K287">
        <f t="shared" si="85"/>
        <v>-19.433217993835122</v>
      </c>
      <c r="L287">
        <f t="shared" si="86"/>
        <v>-6.5329914294407549</v>
      </c>
      <c r="M287">
        <f t="shared" si="87"/>
        <v>-28.879365014995727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60.510286193610433</v>
      </c>
      <c r="C288" s="9">
        <f t="shared" si="80"/>
        <v>1.6140000000000012</v>
      </c>
      <c r="D288" s="9">
        <f t="shared" si="81"/>
        <v>71.713852070296809</v>
      </c>
      <c r="E288" s="9">
        <f t="shared" si="81"/>
        <v>10.94302704809731</v>
      </c>
      <c r="F288" s="9">
        <f t="shared" si="82"/>
        <v>18.423074449662646</v>
      </c>
      <c r="G288" s="10">
        <f t="shared" si="83"/>
        <v>8.6666666666666607</v>
      </c>
      <c r="H288" s="5">
        <f t="shared" si="83"/>
        <v>7.5</v>
      </c>
      <c r="I288">
        <f t="shared" si="84"/>
        <v>43.200710293947985</v>
      </c>
      <c r="J288">
        <f t="shared" si="85"/>
        <v>38.495282252729808</v>
      </c>
      <c r="K288">
        <f t="shared" si="85"/>
        <v>-19.606494183925097</v>
      </c>
      <c r="L288">
        <f t="shared" si="86"/>
        <v>-6.5329042772075843</v>
      </c>
      <c r="M288">
        <f t="shared" si="87"/>
        <v>-28.846648121546714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60.741140294849821</v>
      </c>
      <c r="C289" s="9">
        <f t="shared" si="80"/>
        <v>1.6200000000000012</v>
      </c>
      <c r="D289" s="9">
        <f t="shared" si="81"/>
        <v>71.944706171536197</v>
      </c>
      <c r="E289" s="9">
        <f t="shared" si="81"/>
        <v>10.824868843327572</v>
      </c>
      <c r="F289" s="9">
        <f t="shared" si="82"/>
        <v>18.379782377244318</v>
      </c>
      <c r="G289" s="10">
        <f t="shared" si="83"/>
        <v>8.6666666666666607</v>
      </c>
      <c r="H289" s="5">
        <f t="shared" si="83"/>
        <v>7.5</v>
      </c>
      <c r="I289">
        <f t="shared" si="84"/>
        <v>43.244676096857987</v>
      </c>
      <c r="J289">
        <f t="shared" si="85"/>
        <v>38.456084827066562</v>
      </c>
      <c r="K289">
        <f t="shared" si="85"/>
        <v>-19.779574072654377</v>
      </c>
      <c r="L289">
        <f t="shared" si="86"/>
        <v>-6.5328940479000517</v>
      </c>
      <c r="M289">
        <f t="shared" si="87"/>
        <v>-28.81385914555986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21" priority="16" stopIfTrue="1" operator="greaterThan">
      <formula>$G$19</formula>
    </cfRule>
    <cfRule type="cellIs" dxfId="220" priority="17" stopIfTrue="1" operator="lessThan">
      <formula>$H$19</formula>
    </cfRule>
    <cfRule type="cellIs" dxfId="219" priority="18" stopIfTrue="1" operator="between">
      <formula>$H$19</formula>
      <formula>$G$19</formula>
    </cfRule>
  </conditionalFormatting>
  <conditionalFormatting sqref="E19:E20">
    <cfRule type="cellIs" dxfId="218" priority="13" stopIfTrue="1" operator="lessThan">
      <formula>$H$19</formula>
    </cfRule>
    <cfRule type="cellIs" dxfId="217" priority="14" stopIfTrue="1" operator="greaterThan">
      <formula>$G$19</formula>
    </cfRule>
    <cfRule type="cellIs" dxfId="216" priority="15" stopIfTrue="1" operator="between">
      <formula>$H$19</formula>
      <formula>$G$19</formula>
    </cfRule>
  </conditionalFormatting>
  <conditionalFormatting sqref="F19">
    <cfRule type="cellIs" dxfId="215" priority="10" stopIfTrue="1" operator="lessThan">
      <formula>$H$19</formula>
    </cfRule>
    <cfRule type="cellIs" dxfId="214" priority="11" stopIfTrue="1" operator="greaterThan">
      <formula>$G$19</formula>
    </cfRule>
    <cfRule type="cellIs" dxfId="213" priority="12" stopIfTrue="1" operator="between">
      <formula>$H$19</formula>
      <formula>$G$19</formula>
    </cfRule>
  </conditionalFormatting>
  <conditionalFormatting sqref="F20">
    <cfRule type="cellIs" dxfId="212" priority="7" stopIfTrue="1" operator="lessThan">
      <formula>$H$19</formula>
    </cfRule>
    <cfRule type="cellIs" dxfId="211" priority="8" stopIfTrue="1" operator="greaterThan">
      <formula>$G$19</formula>
    </cfRule>
    <cfRule type="cellIs" dxfId="210" priority="9" stopIfTrue="1" operator="between">
      <formula>$H$19</formula>
      <formula>$G$19</formula>
    </cfRule>
  </conditionalFormatting>
  <conditionalFormatting sqref="E21:E289">
    <cfRule type="cellIs" dxfId="209" priority="4" stopIfTrue="1" operator="lessThan">
      <formula>$H$19</formula>
    </cfRule>
    <cfRule type="cellIs" dxfId="208" priority="5" stopIfTrue="1" operator="greaterThan">
      <formula>$G$19</formula>
    </cfRule>
    <cfRule type="cellIs" dxfId="207" priority="6" stopIfTrue="1" operator="between">
      <formula>$H$19</formula>
      <formula>$G$19</formula>
    </cfRule>
  </conditionalFormatting>
  <conditionalFormatting sqref="F21:F289">
    <cfRule type="cellIs" dxfId="206" priority="1" stopIfTrue="1" operator="lessThan">
      <formula>$H$19</formula>
    </cfRule>
    <cfRule type="cellIs" dxfId="205" priority="2" stopIfTrue="1" operator="greaterThan">
      <formula>$G$19</formula>
    </cfRule>
    <cfRule type="cellIs" dxfId="20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SummaryChart!G20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-5.7244317253096729E-3</v>
      </c>
      <c r="P1" s="5" t="s">
        <v>10</v>
      </c>
    </row>
    <row r="2" spans="2:22" ht="22.5" x14ac:dyDescent="0.3">
      <c r="C2" s="24">
        <f>SummaryChart!H20</f>
        <v>31.985039217858695</v>
      </c>
      <c r="D2" s="1" t="s">
        <v>18</v>
      </c>
      <c r="G2" s="9" t="s">
        <v>23</v>
      </c>
      <c r="O2" s="28">
        <f>TAN(C2/180*PI())</f>
        <v>0.62450634085158907</v>
      </c>
      <c r="P2" s="5" t="s">
        <v>12</v>
      </c>
    </row>
    <row r="3" spans="2:22" ht="22.5" x14ac:dyDescent="0.3">
      <c r="C3" s="24">
        <f>SummaryChart!J20/12</f>
        <v>1.1080815068089311</v>
      </c>
      <c r="D3" s="1" t="s">
        <v>19</v>
      </c>
      <c r="G3" s="9" t="s">
        <v>28</v>
      </c>
      <c r="O3" s="28">
        <f>C3</f>
        <v>1.1080815068089311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SummaryChart!I20</f>
        <v>12.225251826524401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3.8001578206504405E-2</v>
      </c>
      <c r="C12" s="14"/>
      <c r="D12" s="15">
        <f ca="1">CELL("contents",INDIRECT("D"&amp;C13-1))</f>
        <v>11.957034329631744</v>
      </c>
      <c r="E12" s="15">
        <f ca="1">CELL("contents",INDIRECT("E"&amp;C13-1))</f>
        <v>7.7256406245320273</v>
      </c>
      <c r="F12">
        <f ca="1">D13-D12</f>
        <v>0.30621907509916113</v>
      </c>
      <c r="G12">
        <f ca="1">D13-D11</f>
        <v>3.8001578206504405E-2</v>
      </c>
      <c r="H12" s="27">
        <f ca="1">G12/F12</f>
        <v>0.12409931743866243</v>
      </c>
      <c r="I12">
        <f ca="1">D13-D12</f>
        <v>0.30621907509916113</v>
      </c>
      <c r="J12">
        <f ca="1">E13-E12</f>
        <v>0.14632192835390878</v>
      </c>
      <c r="K12">
        <f ca="1">ATAN(J12/I12)*180/PI()</f>
        <v>25.5400634815642</v>
      </c>
      <c r="N12" s="26">
        <f ca="1">E13-E12</f>
        <v>0.14632192835390878</v>
      </c>
      <c r="O12" s="26">
        <f ca="1">N12+E13-H12*N12</f>
        <v>8.0001260298048162</v>
      </c>
      <c r="P12">
        <f ca="1">IF(AND(G12&gt;0,G12&lt;F12),1,0)</f>
        <v>1</v>
      </c>
      <c r="Q12" s="26">
        <f ca="1">IF(P12=1,O12,O13)</f>
        <v>8.0001260298048162</v>
      </c>
    </row>
    <row r="13" spans="2:22" x14ac:dyDescent="0.2">
      <c r="B13" t="str">
        <f ca="1">CELL("address",INDEX(B20:B290,MATCH(MIN(B20:B290),B20:B290,0)))</f>
        <v>$B$58</v>
      </c>
      <c r="C13">
        <f ca="1">CELL("row",INDEX(A20:A289,MATCH(MIN(A20:A289),A20:A289,0)))</f>
        <v>58</v>
      </c>
      <c r="D13" s="15">
        <f ca="1">CELL("contents",INDIRECT("D"&amp;C13))</f>
        <v>12.263253404730905</v>
      </c>
      <c r="E13" s="15">
        <f ca="1">CELL("contents",INDIRECT("E"&amp;C13))</f>
        <v>7.871962552885936</v>
      </c>
      <c r="F13">
        <f ca="1">D14-D13</f>
        <v>0.30581082145226191</v>
      </c>
      <c r="G13">
        <f ca="1">D14-D11</f>
        <v>0.34381239965876631</v>
      </c>
      <c r="H13" s="27">
        <f ca="1">G13/F13</f>
        <v>1.1242649884854927</v>
      </c>
      <c r="N13" s="26">
        <f ca="1">E14-E13</f>
        <v>0.14492965514256539</v>
      </c>
      <c r="O13" s="26">
        <f ca="1">E13+H13*N13</f>
        <v>8.0349018899559983</v>
      </c>
      <c r="P13">
        <f ca="1">IF(G13&lt;F13,1,0)</f>
        <v>0</v>
      </c>
    </row>
    <row r="14" spans="2:22" x14ac:dyDescent="0.2">
      <c r="D14" s="15">
        <f ca="1">CELL("contents",INDIRECT("D"&amp;C13+1))</f>
        <v>12.569064226183167</v>
      </c>
      <c r="E14" s="15">
        <f ca="1">CELL("contents",INDIRECT("E"&amp;C13+1))</f>
        <v>8.0168922080285014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74.355069231272921</v>
      </c>
      <c r="P15" s="10">
        <f>Q19</f>
        <v>11.650405282358635</v>
      </c>
      <c r="Q15" s="10">
        <f>Q19</f>
        <v>11.650405282358635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1.1080815068089311</v>
      </c>
      <c r="F19" s="9">
        <f>$O$1*D19^2+$O$2*D19+$O$3</f>
        <v>1.1080815068089311</v>
      </c>
      <c r="G19" s="18">
        <v>8.6666666666666607</v>
      </c>
      <c r="H19" s="17">
        <v>7.5</v>
      </c>
      <c r="I19">
        <f>C1</f>
        <v>62.5</v>
      </c>
      <c r="J19">
        <f>C1*COS(C2/180*PI())</f>
        <v>53.011652316493191</v>
      </c>
      <c r="K19">
        <f>C1*SIN(C2/180*PI())</f>
        <v>33.10611301066983</v>
      </c>
      <c r="L19">
        <f>-C15*I19*J19</f>
        <v>-13.015452074347944</v>
      </c>
      <c r="M19">
        <f>-C6-C15*I19*K19</f>
        <v>-40.302232349480263</v>
      </c>
      <c r="N19" s="16">
        <f>MAX(E19:E289)</f>
        <v>15.922887696418313</v>
      </c>
      <c r="O19" s="19">
        <f>INDEX(C19:C289,MATCH(N19,E19:E289,0),1)</f>
        <v>0.9120000000000007</v>
      </c>
      <c r="P19" s="19">
        <f>COUNTIF(E19:E289,"&gt;"&amp;H19)*_dt</f>
        <v>1.4040000000000001</v>
      </c>
      <c r="Q19" s="21">
        <f>INDEX(D19:D289,MATCH(T17,T19:T289,0),1)</f>
        <v>11.650405282358635</v>
      </c>
      <c r="R19" s="21">
        <f>INDEX(D19:D289,MATCH(T17,U19:U289,0),1)</f>
        <v>74.355069231272921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62.704663948914288</v>
      </c>
    </row>
    <row r="20" spans="1:22" x14ac:dyDescent="0.2">
      <c r="A20">
        <f>B20</f>
        <v>11.902122899879636</v>
      </c>
      <c r="B20">
        <f>ABS(D20-$D$11)</f>
        <v>11.902122899879636</v>
      </c>
      <c r="C20" s="9">
        <f>C19+_dt</f>
        <v>6.0000000000000001E-3</v>
      </c>
      <c r="D20" s="9">
        <f>D19+$C$7*(J19+J20)/2</f>
        <v>0.32312892664476522</v>
      </c>
      <c r="E20" s="9">
        <f>E19+$C$7*(K19+K20)/2</f>
        <v>1.3092789731411552</v>
      </c>
      <c r="F20" s="9">
        <f>$O$1*D20^2+$O$2*D20+$O$3</f>
        <v>1.3092798693100063</v>
      </c>
      <c r="G20" s="10">
        <f>G19</f>
        <v>8.6666666666666607</v>
      </c>
      <c r="H20" s="5">
        <f>H19</f>
        <v>7.5</v>
      </c>
      <c r="I20">
        <f>SQRT(J20^2+K20^2)</f>
        <v>62.302658432929988</v>
      </c>
      <c r="J20">
        <f>J19+L19*$C$7</f>
        <v>52.932258058839665</v>
      </c>
      <c r="K20">
        <f>K19+M19*$C$7</f>
        <v>32.860269393338001</v>
      </c>
      <c r="L20">
        <f>-$C$15*I20*J20</f>
        <v>-12.954924862378768</v>
      </c>
      <c r="M20">
        <f>-$C$6-$C$15*I20*K20</f>
        <v>-40.21639865367176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11.579477152097779</v>
      </c>
      <c r="B21">
        <f t="shared" ref="B21:B84" si="3">ABS(D21-$D$11)</f>
        <v>11.579477152097779</v>
      </c>
      <c r="C21" s="9">
        <f t="shared" ref="C21:C84" si="4">C20+_dt</f>
        <v>1.2E-2</v>
      </c>
      <c r="D21" s="9">
        <f t="shared" ref="D21:E36" si="5">D20+$C$7*(J20+J21)/2</f>
        <v>0.64577467442662262</v>
      </c>
      <c r="E21" s="9">
        <f t="shared" si="5"/>
        <v>1.5089783903435654</v>
      </c>
      <c r="F21" s="9">
        <f t="shared" ref="F21:F84" si="6">$O$1*D21^2+$O$2*D21+$O$3</f>
        <v>1.5089846550094417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62.106353638132283</v>
      </c>
      <c r="J21">
        <f t="shared" ref="J21:K84" si="9">J20+L20*$C$7</f>
        <v>52.853233017179157</v>
      </c>
      <c r="K21">
        <f t="shared" si="9"/>
        <v>32.6149493615506</v>
      </c>
      <c r="L21">
        <f t="shared" ref="L21:L84" si="10">-$C$15*I21*J21</f>
        <v>-12.894826084296836</v>
      </c>
      <c r="M21">
        <f t="shared" ref="M21:M84" si="11">-$C$6-$C$15*I21*K21</f>
        <v>-40.131206697812509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11.257312338932284</v>
      </c>
      <c r="B22">
        <f t="shared" si="3"/>
        <v>11.257312338932284</v>
      </c>
      <c r="C22" s="9">
        <f t="shared" si="4"/>
        <v>1.8000000000000002E-2</v>
      </c>
      <c r="D22" s="9">
        <f t="shared" si="5"/>
        <v>0.96793948759211712</v>
      </c>
      <c r="E22" s="9">
        <f t="shared" si="5"/>
        <v>1.7071829403484113</v>
      </c>
      <c r="F22" s="9">
        <f t="shared" si="6"/>
        <v>1.7072025950656577</v>
      </c>
      <c r="G22" s="10">
        <f t="shared" si="7"/>
        <v>8.6666666666666607</v>
      </c>
      <c r="H22" s="5">
        <f t="shared" si="7"/>
        <v>7.5</v>
      </c>
      <c r="I22">
        <f t="shared" si="8"/>
        <v>61.911083565245939</v>
      </c>
      <c r="J22">
        <f t="shared" si="9"/>
        <v>52.774574578064943</v>
      </c>
      <c r="K22">
        <f t="shared" si="9"/>
        <v>32.370149000693942</v>
      </c>
      <c r="L22">
        <f t="shared" si="10"/>
        <v>-12.835152859702626</v>
      </c>
      <c r="M22">
        <f t="shared" si="11"/>
        <v>-40.04665106042075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10.935626232025042</v>
      </c>
      <c r="B23">
        <f t="shared" si="3"/>
        <v>10.935626232025042</v>
      </c>
      <c r="C23" s="9">
        <f t="shared" si="4"/>
        <v>2.4E-2</v>
      </c>
      <c r="D23" s="9">
        <f t="shared" si="5"/>
        <v>1.2896255944993587</v>
      </c>
      <c r="E23" s="9">
        <f t="shared" si="5"/>
        <v>1.9038957813096653</v>
      </c>
      <c r="F23" s="9">
        <f t="shared" si="6"/>
        <v>1.9039403698692583</v>
      </c>
      <c r="G23" s="10">
        <f t="shared" si="7"/>
        <v>8.6666666666666607</v>
      </c>
      <c r="H23" s="5">
        <f t="shared" si="7"/>
        <v>7.5</v>
      </c>
      <c r="I23">
        <f t="shared" si="8"/>
        <v>61.716846213256169</v>
      </c>
      <c r="J23">
        <f t="shared" si="9"/>
        <v>52.696280145620754</v>
      </c>
      <c r="K23">
        <f t="shared" si="9"/>
        <v>32.125864429225373</v>
      </c>
      <c r="L23">
        <f t="shared" si="10"/>
        <v>-12.775902342192728</v>
      </c>
      <c r="M23">
        <f t="shared" si="11"/>
        <v>-39.962726366872694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10.614416618799833</v>
      </c>
      <c r="B24">
        <f t="shared" si="3"/>
        <v>10.614416618799833</v>
      </c>
      <c r="C24" s="9">
        <f t="shared" si="4"/>
        <v>0.03</v>
      </c>
      <c r="D24" s="9">
        <f t="shared" si="5"/>
        <v>1.6108352077245689</v>
      </c>
      <c r="E24" s="9">
        <f t="shared" si="5"/>
        <v>2.0991200478038845</v>
      </c>
      <c r="F24" s="9">
        <f t="shared" si="6"/>
        <v>2.0992046095230346</v>
      </c>
      <c r="G24" s="10">
        <f t="shared" si="7"/>
        <v>8.6666666666666607</v>
      </c>
      <c r="H24" s="5">
        <f t="shared" si="7"/>
        <v>7.5</v>
      </c>
      <c r="I24">
        <f t="shared" si="8"/>
        <v>61.523639630037096</v>
      </c>
      <c r="J24">
        <f t="shared" si="9"/>
        <v>52.618347141333381</v>
      </c>
      <c r="K24">
        <f t="shared" si="9"/>
        <v>31.882091798387449</v>
      </c>
      <c r="L24">
        <f t="shared" si="10"/>
        <v>-12.717071718937442</v>
      </c>
      <c r="M24">
        <f t="shared" si="11"/>
        <v>-39.879427288713693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10.293681302357029</v>
      </c>
      <c r="B25">
        <f t="shared" si="3"/>
        <v>10.293681302357029</v>
      </c>
      <c r="C25" s="9">
        <f t="shared" si="4"/>
        <v>3.5999999999999997E-2</v>
      </c>
      <c r="D25" s="9">
        <f t="shared" si="5"/>
        <v>1.9315705241673717</v>
      </c>
      <c r="E25" s="9">
        <f t="shared" si="5"/>
        <v>2.2928588510293415</v>
      </c>
      <c r="F25" s="9">
        <f t="shared" si="6"/>
        <v>2.2930018943169967</v>
      </c>
      <c r="G25" s="10">
        <f t="shared" si="7"/>
        <v>8.6666666666666607</v>
      </c>
      <c r="H25" s="5">
        <f t="shared" si="7"/>
        <v>7.5</v>
      </c>
      <c r="I25">
        <f t="shared" si="8"/>
        <v>61.331461911894849</v>
      </c>
      <c r="J25">
        <f t="shared" si="9"/>
        <v>52.54077300384786</v>
      </c>
      <c r="K25">
        <f t="shared" si="9"/>
        <v>31.638827291926297</v>
      </c>
      <c r="L25">
        <f t="shared" si="10"/>
        <v>-12.658658210263384</v>
      </c>
      <c r="M25">
        <f t="shared" si="11"/>
        <v>-39.796748542978548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9.9734181013695586</v>
      </c>
      <c r="B26">
        <f t="shared" si="3"/>
        <v>9.9734181013695586</v>
      </c>
      <c r="C26" s="9">
        <f t="shared" si="4"/>
        <v>4.1999999999999996E-2</v>
      </c>
      <c r="D26" s="9">
        <f t="shared" si="5"/>
        <v>2.2518337251548419</v>
      </c>
      <c r="E26" s="9">
        <f t="shared" si="5"/>
        <v>2.4851152790034496</v>
      </c>
      <c r="F26" s="9">
        <f t="shared" si="6"/>
        <v>2.4853387551984945</v>
      </c>
      <c r="G26" s="10">
        <f t="shared" si="7"/>
        <v>8.6666666666666607</v>
      </c>
      <c r="H26" s="5">
        <f t="shared" si="7"/>
        <v>7.5</v>
      </c>
      <c r="I26">
        <f t="shared" si="8"/>
        <v>61.140311203110869</v>
      </c>
      <c r="J26">
        <f t="shared" si="9"/>
        <v>52.463555188765255</v>
      </c>
      <c r="K26">
        <f t="shared" si="9"/>
        <v>31.396067125814128</v>
      </c>
      <c r="L26">
        <f t="shared" si="10"/>
        <v>-12.600659069240987</v>
      </c>
      <c r="M26">
        <f t="shared" si="11"/>
        <v>-39.714684891520776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9.6536248499800745</v>
      </c>
      <c r="B27">
        <f t="shared" si="3"/>
        <v>9.6536248499800745</v>
      </c>
      <c r="C27" s="9">
        <f t="shared" si="4"/>
        <v>4.7999999999999994E-2</v>
      </c>
      <c r="D27" s="9">
        <f t="shared" si="5"/>
        <v>2.5716269765443269</v>
      </c>
      <c r="E27" s="9">
        <f t="shared" si="5"/>
        <v>2.6758923967585089</v>
      </c>
      <c r="F27" s="9">
        <f t="shared" si="6"/>
        <v>2.6762216742375</v>
      </c>
      <c r="G27" s="10">
        <f t="shared" si="7"/>
        <v>8.6666666666666607</v>
      </c>
      <c r="H27" s="5">
        <f t="shared" si="7"/>
        <v>7.5</v>
      </c>
      <c r="I27">
        <f t="shared" si="8"/>
        <v>60.950185695485203</v>
      </c>
      <c r="J27">
        <f t="shared" si="9"/>
        <v>52.386691168442887</v>
      </c>
      <c r="K27">
        <f t="shared" si="9"/>
        <v>31.153807547975852</v>
      </c>
      <c r="L27">
        <f t="shared" si="10"/>
        <v>-12.543071581276756</v>
      </c>
      <c r="M27">
        <f t="shared" si="11"/>
        <v>-39.633231140350645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9.3342993976993416</v>
      </c>
      <c r="B28">
        <f t="shared" si="3"/>
        <v>9.3342993976993416</v>
      </c>
      <c r="C28" s="9">
        <f t="shared" si="4"/>
        <v>5.3999999999999992E-2</v>
      </c>
      <c r="D28" s="9">
        <f t="shared" si="5"/>
        <v>2.890952428825059</v>
      </c>
      <c r="E28" s="9">
        <f t="shared" si="5"/>
        <v>2.8651932465357954</v>
      </c>
      <c r="F28" s="9">
        <f t="shared" si="6"/>
        <v>2.8656570850871121</v>
      </c>
      <c r="G28" s="10">
        <f t="shared" si="7"/>
        <v>8.6666666666666607</v>
      </c>
      <c r="H28" s="5">
        <f t="shared" si="7"/>
        <v>7.5</v>
      </c>
      <c r="I28">
        <f t="shared" si="8"/>
        <v>60.761083627879707</v>
      </c>
      <c r="J28">
        <f t="shared" si="9"/>
        <v>52.310178431797098</v>
      </c>
      <c r="K28">
        <f t="shared" si="9"/>
        <v>30.912044838019714</v>
      </c>
      <c r="L28">
        <f t="shared" si="10"/>
        <v>-12.485893063710245</v>
      </c>
      <c r="M28">
        <f t="shared" si="11"/>
        <v>-39.552382138981947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9.0154396093058295</v>
      </c>
      <c r="B29">
        <f t="shared" si="3"/>
        <v>9.0154396093058295</v>
      </c>
      <c r="C29" s="9">
        <f t="shared" si="4"/>
        <v>5.9999999999999991E-2</v>
      </c>
      <c r="D29" s="9">
        <f t="shared" si="5"/>
        <v>3.209812217218571</v>
      </c>
      <c r="E29" s="9">
        <f t="shared" si="5"/>
        <v>3.0530208479780199</v>
      </c>
      <c r="F29" s="9">
        <f t="shared" si="6"/>
        <v>3.053651373439354</v>
      </c>
      <c r="G29" s="10">
        <f t="shared" si="7"/>
        <v>8.6666666666666607</v>
      </c>
      <c r="H29" s="5">
        <f t="shared" si="7"/>
        <v>7.5</v>
      </c>
      <c r="I29">
        <f t="shared" si="8"/>
        <v>60.57300328576099</v>
      </c>
      <c r="J29">
        <f t="shared" si="9"/>
        <v>52.234014484108464</v>
      </c>
      <c r="K29">
        <f t="shared" si="9"/>
        <v>30.670775306971922</v>
      </c>
      <c r="L29">
        <f t="shared" si="10"/>
        <v>-12.429120865415586</v>
      </c>
      <c r="M29">
        <f t="shared" si="11"/>
        <v>-39.472132779787323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8.6970433647464702</v>
      </c>
      <c r="B30">
        <f t="shared" si="3"/>
        <v>8.6970433647464702</v>
      </c>
      <c r="C30" s="9">
        <f t="shared" si="4"/>
        <v>6.5999999999999989E-2</v>
      </c>
      <c r="D30" s="9">
        <f t="shared" si="5"/>
        <v>3.5282084617779317</v>
      </c>
      <c r="E30" s="9">
        <f t="shared" si="5"/>
        <v>3.2393781983201806</v>
      </c>
      <c r="F30" s="9">
        <f t="shared" si="6"/>
        <v>3.2402108774763234</v>
      </c>
      <c r="G30" s="10">
        <f t="shared" si="7"/>
        <v>8.6666666666666607</v>
      </c>
      <c r="H30" s="5">
        <f t="shared" si="7"/>
        <v>7.5</v>
      </c>
      <c r="I30">
        <f t="shared" si="8"/>
        <v>60.385943000742941</v>
      </c>
      <c r="J30">
        <f t="shared" si="9"/>
        <v>52.158196846829426</v>
      </c>
      <c r="K30">
        <f t="shared" si="9"/>
        <v>30.429995297015221</v>
      </c>
      <c r="L30">
        <f t="shared" si="10"/>
        <v>-12.37275236640752</v>
      </c>
      <c r="M30">
        <f t="shared" si="11"/>
        <v>-39.392477997362008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8.3791085590385865</v>
      </c>
      <c r="B31">
        <f t="shared" si="3"/>
        <v>8.3791085590385865</v>
      </c>
      <c r="C31" s="9">
        <f t="shared" si="4"/>
        <v>7.1999999999999995E-2</v>
      </c>
      <c r="D31" s="9">
        <f t="shared" si="5"/>
        <v>3.846143267485814</v>
      </c>
      <c r="E31" s="9">
        <f t="shared" si="5"/>
        <v>3.4242682725788325</v>
      </c>
      <c r="F31" s="9">
        <f t="shared" si="6"/>
        <v>3.4253418883167575</v>
      </c>
      <c r="G31" s="10">
        <f t="shared" si="7"/>
        <v>8.6666666666666607</v>
      </c>
      <c r="H31" s="5">
        <f t="shared" si="7"/>
        <v>7.5</v>
      </c>
      <c r="I31">
        <f t="shared" si="8"/>
        <v>60.199901150128767</v>
      </c>
      <c r="J31">
        <f t="shared" si="9"/>
        <v>52.08272305739434</v>
      </c>
      <c r="K31">
        <f t="shared" si="9"/>
        <v>30.189701181231314</v>
      </c>
      <c r="L31">
        <f t="shared" si="10"/>
        <v>-12.316784977451803</v>
      </c>
      <c r="M31">
        <f t="shared" si="11"/>
        <v>-39.313412767895926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8.061633102172987</v>
      </c>
      <c r="B32">
        <f t="shared" si="3"/>
        <v>8.061633102172987</v>
      </c>
      <c r="C32" s="9">
        <f t="shared" si="4"/>
        <v>7.8E-2</v>
      </c>
      <c r="D32" s="9">
        <f t="shared" si="5"/>
        <v>4.163618724351414</v>
      </c>
      <c r="E32" s="9">
        <f t="shared" si="5"/>
        <v>3.6076940237397968</v>
      </c>
      <c r="F32" s="9">
        <f t="shared" si="6"/>
        <v>3.6090506504580779</v>
      </c>
      <c r="G32" s="10">
        <f t="shared" si="7"/>
        <v>8.6666666666666607</v>
      </c>
      <c r="H32" s="5">
        <f t="shared" si="7"/>
        <v>7.5</v>
      </c>
      <c r="I32">
        <f t="shared" si="8"/>
        <v>60.014876156452303</v>
      </c>
      <c r="J32">
        <f t="shared" si="9"/>
        <v>52.007590669031885</v>
      </c>
      <c r="K32">
        <f t="shared" si="9"/>
        <v>29.94988936334715</v>
      </c>
      <c r="L32">
        <f t="shared" si="10"/>
        <v>-12.261216139679933</v>
      </c>
      <c r="M32">
        <f t="shared" si="11"/>
        <v>-39.234932108553998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7.7446149190181712</v>
      </c>
      <c r="B33">
        <f t="shared" si="3"/>
        <v>7.7446149190181712</v>
      </c>
      <c r="C33" s="9">
        <f t="shared" si="4"/>
        <v>8.4000000000000005E-2</v>
      </c>
      <c r="D33" s="9">
        <f t="shared" si="5"/>
        <v>4.4806369075062298</v>
      </c>
      <c r="E33" s="9">
        <f t="shared" si="5"/>
        <v>3.7896583829443347</v>
      </c>
      <c r="F33" s="9">
        <f t="shared" si="6"/>
        <v>3.7913433622139778</v>
      </c>
      <c r="G33" s="10">
        <f t="shared" si="7"/>
        <v>8.6666666666666607</v>
      </c>
      <c r="H33" s="5">
        <f t="shared" si="7"/>
        <v>7.5</v>
      </c>
      <c r="I33">
        <f t="shared" si="8"/>
        <v>59.830866487018511</v>
      </c>
      <c r="J33">
        <f t="shared" si="9"/>
        <v>51.932797250579839</v>
      </c>
      <c r="K33">
        <f t="shared" si="9"/>
        <v>29.710556277484972</v>
      </c>
      <c r="L33">
        <f t="shared" si="10"/>
        <v>-12.206043324208038</v>
      </c>
      <c r="M33">
        <f t="shared" si="11"/>
        <v>-39.157031076864506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7.4280519492256811</v>
      </c>
      <c r="B34">
        <f t="shared" si="3"/>
        <v>7.4280519492256811</v>
      </c>
      <c r="C34" s="9">
        <f t="shared" si="4"/>
        <v>9.0000000000000011E-2</v>
      </c>
      <c r="D34" s="9">
        <f t="shared" si="5"/>
        <v>4.7971998772987199</v>
      </c>
      <c r="E34" s="9">
        <f t="shared" si="5"/>
        <v>3.9701642596738078</v>
      </c>
      <c r="F34" s="9">
        <f t="shared" si="6"/>
        <v>3.9722261761476028</v>
      </c>
      <c r="G34" s="10">
        <f t="shared" si="7"/>
        <v>8.6666666666666607</v>
      </c>
      <c r="H34" s="5">
        <f t="shared" si="7"/>
        <v>7.5</v>
      </c>
      <c r="I34">
        <f t="shared" si="8"/>
        <v>59.647870653443071</v>
      </c>
      <c r="J34">
        <f t="shared" si="9"/>
        <v>51.858340386302167</v>
      </c>
      <c r="K34">
        <f t="shared" si="9"/>
        <v>29.471698387916099</v>
      </c>
      <c r="L34">
        <f t="shared" si="10"/>
        <v>-12.15126403175991</v>
      </c>
      <c r="M34">
        <f t="shared" si="11"/>
        <v>-39.079704770115526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7.1119421471365492</v>
      </c>
      <c r="B35">
        <f t="shared" si="3"/>
        <v>7.1119421471365492</v>
      </c>
      <c r="C35" s="9">
        <f t="shared" si="4"/>
        <v>9.6000000000000016E-2</v>
      </c>
      <c r="D35" s="9">
        <f t="shared" si="5"/>
        <v>5.1133096793878519</v>
      </c>
      <c r="E35" s="9">
        <f t="shared" si="5"/>
        <v>4.1492145419328477</v>
      </c>
      <c r="F35" s="9">
        <f t="shared" si="6"/>
        <v>4.1517051995003991</v>
      </c>
      <c r="G35" s="10">
        <f t="shared" si="7"/>
        <v>8.6666666666666607</v>
      </c>
      <c r="H35" s="5">
        <f t="shared" si="7"/>
        <v>7.5</v>
      </c>
      <c r="I35">
        <f t="shared" si="8"/>
        <v>59.465887211190854</v>
      </c>
      <c r="J35">
        <f t="shared" si="9"/>
        <v>51.784217675708433</v>
      </c>
      <c r="K35">
        <f t="shared" si="9"/>
        <v>29.233312188818395</v>
      </c>
      <c r="L35">
        <f t="shared" si="10"/>
        <v>-12.096875792294052</v>
      </c>
      <c r="M35">
        <f t="shared" si="11"/>
        <v>-39.002948324759146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6.7962834816888433</v>
      </c>
      <c r="B36">
        <f t="shared" si="3"/>
        <v>6.7962834816888433</v>
      </c>
      <c r="C36" s="9">
        <f t="shared" si="4"/>
        <v>0.10200000000000002</v>
      </c>
      <c r="D36" s="9">
        <f t="shared" si="5"/>
        <v>5.4289683448355577</v>
      </c>
      <c r="E36" s="9">
        <f t="shared" si="5"/>
        <v>4.3268120964310581</v>
      </c>
      <c r="F36" s="9">
        <f t="shared" si="6"/>
        <v>4.3297864946166715</v>
      </c>
      <c r="G36" s="10">
        <f t="shared" si="7"/>
        <v>8.6666666666666607</v>
      </c>
      <c r="H36" s="5">
        <f t="shared" si="7"/>
        <v>7.5</v>
      </c>
      <c r="I36">
        <f t="shared" si="8"/>
        <v>59.284914759113157</v>
      </c>
      <c r="J36">
        <f t="shared" si="9"/>
        <v>51.710426733375442</v>
      </c>
      <c r="K36">
        <f t="shared" si="9"/>
        <v>28.995394204037364</v>
      </c>
      <c r="L36">
        <f t="shared" si="10"/>
        <v>-12.04287616463464</v>
      </c>
      <c r="M36">
        <f t="shared" si="11"/>
        <v>-38.926756915823532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6.4810739363262959</v>
      </c>
      <c r="B37">
        <f t="shared" si="3"/>
        <v>6.4810739363262959</v>
      </c>
      <c r="C37" s="9">
        <f t="shared" si="4"/>
        <v>0.10800000000000003</v>
      </c>
      <c r="D37" s="9">
        <f t="shared" ref="D37:E52" si="13">D36+$C$7*(J36+J37)/2</f>
        <v>5.7441778901981051</v>
      </c>
      <c r="E37" s="9">
        <f t="shared" si="13"/>
        <v>4.502959768763267</v>
      </c>
      <c r="F37" s="9">
        <f t="shared" si="6"/>
        <v>4.5064760793639209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59.104951938983596</v>
      </c>
      <c r="J37">
        <f t="shared" si="9"/>
        <v>51.636965188771171</v>
      </c>
      <c r="K37">
        <f t="shared" si="9"/>
        <v>28.757940986850841</v>
      </c>
      <c r="L37">
        <f t="shared" si="10"/>
        <v>-11.989262736106349</v>
      </c>
      <c r="M37">
        <f t="shared" si="11"/>
        <v>-38.85112575633265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6.166311508907997</v>
      </c>
      <c r="B38">
        <f t="shared" si="3"/>
        <v>6.166311508907997</v>
      </c>
      <c r="C38" s="9">
        <f t="shared" si="4"/>
        <v>0.11400000000000003</v>
      </c>
      <c r="D38" s="9">
        <f t="shared" si="13"/>
        <v>6.0589403176164041</v>
      </c>
      <c r="E38" s="9">
        <f t="shared" si="13"/>
        <v>4.6776603835883606</v>
      </c>
      <c r="F38" s="9">
        <f t="shared" si="6"/>
        <v>4.681779927549016</v>
      </c>
      <c r="G38" s="10">
        <f t="shared" si="14"/>
        <v>8.6666666666666607</v>
      </c>
      <c r="H38" s="5">
        <f t="shared" si="14"/>
        <v>7.5</v>
      </c>
      <c r="I38">
        <f t="shared" si="8"/>
        <v>58.925997435032521</v>
      </c>
      <c r="J38">
        <f t="shared" si="9"/>
        <v>51.563830686080919</v>
      </c>
      <c r="K38">
        <f t="shared" si="9"/>
        <v>28.52094911973721</v>
      </c>
      <c r="L38">
        <f t="shared" si="10"/>
        <v>-11.936033122172926</v>
      </c>
      <c r="M38">
        <f t="shared" si="11"/>
        <v>-38.776050096733535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5.8519942116191412</v>
      </c>
      <c r="B39">
        <f t="shared" si="3"/>
        <v>5.8519942116191412</v>
      </c>
      <c r="C39" s="9">
        <f t="shared" si="4"/>
        <v>0.12000000000000004</v>
      </c>
      <c r="D39" s="9">
        <f t="shared" si="13"/>
        <v>6.3732576149052598</v>
      </c>
      <c r="E39" s="9">
        <f t="shared" si="13"/>
        <v>4.8509167448067076</v>
      </c>
      <c r="F39" s="9">
        <f t="shared" si="6"/>
        <v>4.8557039693302464</v>
      </c>
      <c r="G39" s="10">
        <f t="shared" si="14"/>
        <v>8.6666666666666607</v>
      </c>
      <c r="H39" s="5">
        <f t="shared" si="14"/>
        <v>7.5</v>
      </c>
      <c r="I39">
        <f t="shared" si="8"/>
        <v>58.748049973479759</v>
      </c>
      <c r="J39">
        <f t="shared" si="9"/>
        <v>51.491020884035663</v>
      </c>
      <c r="K39">
        <f t="shared" si="9"/>
        <v>28.284415214147135</v>
      </c>
      <c r="L39">
        <f t="shared" si="10"/>
        <v>-11.883184966079449</v>
      </c>
      <c r="M39">
        <f t="shared" si="11"/>
        <v>-38.701525224331093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5.538120070882818</v>
      </c>
      <c r="B40">
        <f t="shared" si="3"/>
        <v>5.538120070882818</v>
      </c>
      <c r="C40" s="9">
        <f t="shared" si="4"/>
        <v>0.12600000000000003</v>
      </c>
      <c r="D40" s="9">
        <f t="shared" si="13"/>
        <v>6.687131755641583</v>
      </c>
      <c r="E40" s="9">
        <f t="shared" si="13"/>
        <v>5.0227316357362062</v>
      </c>
      <c r="F40" s="9">
        <f t="shared" si="6"/>
        <v>5.0282540916253211</v>
      </c>
      <c r="G40" s="10">
        <f t="shared" si="14"/>
        <v>8.6666666666666607</v>
      </c>
      <c r="H40" s="5">
        <f t="shared" si="14"/>
        <v>7.5</v>
      </c>
      <c r="I40">
        <f t="shared" si="8"/>
        <v>58.571108322065662</v>
      </c>
      <c r="J40">
        <f t="shared" si="9"/>
        <v>51.418533455742576</v>
      </c>
      <c r="K40">
        <f t="shared" si="9"/>
        <v>28.048335910278716</v>
      </c>
      <c r="L40">
        <f t="shared" si="10"/>
        <v>-11.830715938498171</v>
      </c>
      <c r="M40">
        <f t="shared" si="11"/>
        <v>-38.627546462730258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5.2246871272728237</v>
      </c>
      <c r="B41">
        <f t="shared" si="3"/>
        <v>5.2246871272728237</v>
      </c>
      <c r="C41" s="9">
        <f t="shared" si="4"/>
        <v>0.13200000000000003</v>
      </c>
      <c r="D41" s="9">
        <f t="shared" si="13"/>
        <v>7.0005646992515773</v>
      </c>
      <c r="E41" s="9">
        <f t="shared" si="13"/>
        <v>5.1931078192869675</v>
      </c>
      <c r="F41" s="9">
        <f t="shared" si="6"/>
        <v>5.1994361385153747</v>
      </c>
      <c r="G41" s="10">
        <f t="shared" si="14"/>
        <v>8.6666666666666607</v>
      </c>
      <c r="H41" s="5">
        <f t="shared" si="14"/>
        <v>7.5</v>
      </c>
      <c r="I41">
        <f t="shared" si="8"/>
        <v>58.39517128958024</v>
      </c>
      <c r="J41">
        <f t="shared" si="9"/>
        <v>51.34636608851774</v>
      </c>
      <c r="K41">
        <f t="shared" si="9"/>
        <v>27.812707876856063</v>
      </c>
      <c r="L41">
        <f t="shared" si="10"/>
        <v>-11.778623737177885</v>
      </c>
      <c r="M41">
        <f t="shared" si="11"/>
        <v>-38.554109171285425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4.9116934354274955</v>
      </c>
      <c r="B42">
        <f t="shared" si="3"/>
        <v>4.9116934354274955</v>
      </c>
      <c r="C42" s="9">
        <f t="shared" si="4"/>
        <v>0.13800000000000004</v>
      </c>
      <c r="D42" s="9">
        <f t="shared" si="13"/>
        <v>7.3135583910969055</v>
      </c>
      <c r="E42" s="9">
        <f t="shared" si="13"/>
        <v>5.3620480381346578</v>
      </c>
      <c r="F42" s="9">
        <f t="shared" si="6"/>
        <v>5.3692559116450012</v>
      </c>
      <c r="G42" s="10">
        <f t="shared" si="14"/>
        <v>8.6666666666666607</v>
      </c>
      <c r="H42" s="5">
        <f t="shared" si="14"/>
        <v>7.5</v>
      </c>
      <c r="I42">
        <f t="shared" si="8"/>
        <v>58.220237725390248</v>
      </c>
      <c r="J42">
        <f t="shared" si="9"/>
        <v>51.274516483720959</v>
      </c>
      <c r="K42">
        <f t="shared" si="9"/>
        <v>27.577527810911221</v>
      </c>
      <c r="L42">
        <f t="shared" si="10"/>
        <v>-11.726906086596696</v>
      </c>
      <c r="M42">
        <f t="shared" si="11"/>
        <v>-38.481208744557151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4.5991370639645384</v>
      </c>
      <c r="B43">
        <f t="shared" si="3"/>
        <v>4.5991370639645384</v>
      </c>
      <c r="C43" s="9">
        <f t="shared" si="4"/>
        <v>0.14400000000000004</v>
      </c>
      <c r="D43" s="9">
        <f t="shared" si="13"/>
        <v>7.6261147625598626</v>
      </c>
      <c r="E43" s="9">
        <f t="shared" si="13"/>
        <v>5.5295550148925239</v>
      </c>
      <c r="F43" s="9">
        <f t="shared" si="6"/>
        <v>5.5377191706184181</v>
      </c>
      <c r="G43" s="10">
        <f t="shared" si="14"/>
        <v>8.6666666666666607</v>
      </c>
      <c r="H43" s="5">
        <f t="shared" si="14"/>
        <v>7.5</v>
      </c>
      <c r="I43">
        <f t="shared" si="8"/>
        <v>58.046306518964222</v>
      </c>
      <c r="J43">
        <f t="shared" si="9"/>
        <v>51.20298235659272</v>
      </c>
      <c r="K43">
        <f t="shared" si="9"/>
        <v>27.342792437569422</v>
      </c>
      <c r="L43">
        <f t="shared" si="10"/>
        <v>-11.675560737618202</v>
      </c>
      <c r="M43">
        <f t="shared" si="11"/>
        <v>-38.408840611775901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4.2870160953968464</v>
      </c>
      <c r="B44">
        <f t="shared" si="3"/>
        <v>4.2870160953968464</v>
      </c>
      <c r="C44" s="9">
        <f t="shared" si="4"/>
        <v>0.15000000000000005</v>
      </c>
      <c r="D44" s="9">
        <f t="shared" si="13"/>
        <v>7.9382357311275547</v>
      </c>
      <c r="E44" s="9">
        <f t="shared" si="13"/>
        <v>5.6956314522821154</v>
      </c>
      <c r="F44" s="9">
        <f t="shared" si="6"/>
        <v>5.7048316333917661</v>
      </c>
      <c r="G44" s="10">
        <f t="shared" si="14"/>
        <v>8.6666666666666607</v>
      </c>
      <c r="H44" s="5">
        <f t="shared" si="14"/>
        <v>7.5</v>
      </c>
      <c r="I44">
        <f t="shared" si="8"/>
        <v>57.873376599395165</v>
      </c>
      <c r="J44">
        <f t="shared" si="9"/>
        <v>51.13176143609325</v>
      </c>
      <c r="K44">
        <f t="shared" si="9"/>
        <v>27.108498509837588</v>
      </c>
      <c r="L44">
        <f t="shared" si="10"/>
        <v>-11.624585467150887</v>
      </c>
      <c r="M44">
        <f t="shared" si="11"/>
        <v>-38.337000236312939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3.9753286260492935</v>
      </c>
      <c r="B45">
        <f t="shared" si="3"/>
        <v>3.9753286260492935</v>
      </c>
      <c r="C45" s="9">
        <f t="shared" si="4"/>
        <v>0.15600000000000006</v>
      </c>
      <c r="D45" s="9">
        <f t="shared" si="13"/>
        <v>8.2499232004751075</v>
      </c>
      <c r="E45" s="9">
        <f t="shared" si="13"/>
        <v>5.8602800333027281</v>
      </c>
      <c r="F45" s="9">
        <f t="shared" si="6"/>
        <v>5.8705989766616247</v>
      </c>
      <c r="G45" s="10">
        <f t="shared" si="14"/>
        <v>8.6666666666666607</v>
      </c>
      <c r="H45" s="5">
        <f t="shared" si="14"/>
        <v>7.5</v>
      </c>
      <c r="I45">
        <f t="shared" si="8"/>
        <v>57.701446934920853</v>
      </c>
      <c r="J45">
        <f t="shared" si="9"/>
        <v>51.060851464743628</v>
      </c>
      <c r="K45">
        <f t="shared" si="9"/>
        <v>26.874642808396079</v>
      </c>
      <c r="L45">
        <f t="shared" si="10"/>
        <v>-11.573978077810759</v>
      </c>
      <c r="M45">
        <f t="shared" si="11"/>
        <v>-38.265683115158026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3.6640727659764956</v>
      </c>
      <c r="B46">
        <f t="shared" si="3"/>
        <v>3.6640727659764956</v>
      </c>
      <c r="C46" s="9">
        <f t="shared" si="4"/>
        <v>0.16200000000000006</v>
      </c>
      <c r="D46" s="9">
        <f t="shared" si="13"/>
        <v>8.5611790605479055</v>
      </c>
      <c r="E46" s="9">
        <f t="shared" si="13"/>
        <v>6.0235034213995871</v>
      </c>
      <c r="F46" s="9">
        <f t="shared" si="6"/>
        <v>6.0350268362497825</v>
      </c>
      <c r="G46" s="10">
        <f t="shared" si="14"/>
        <v>8.6666666666666607</v>
      </c>
      <c r="H46" s="5">
        <f t="shared" si="14"/>
        <v>7.5</v>
      </c>
      <c r="I46">
        <f t="shared" si="8"/>
        <v>57.530516532441702</v>
      </c>
      <c r="J46">
        <f t="shared" si="9"/>
        <v>50.990250198468985</v>
      </c>
      <c r="K46">
        <f t="shared" si="9"/>
        <v>26.641222141393616</v>
      </c>
      <c r="L46">
        <f t="shared" si="10"/>
        <v>-11.523736397587108</v>
      </c>
      <c r="M46">
        <f t="shared" si="11"/>
        <v>-38.194884778404152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3.3532466388815116</v>
      </c>
      <c r="B47">
        <f t="shared" si="3"/>
        <v>3.3532466388815116</v>
      </c>
      <c r="C47" s="9">
        <f t="shared" si="4"/>
        <v>0.16800000000000007</v>
      </c>
      <c r="D47" s="9">
        <f t="shared" si="13"/>
        <v>8.8720051876428894</v>
      </c>
      <c r="E47" s="9">
        <f t="shared" si="13"/>
        <v>6.1853042606307858</v>
      </c>
      <c r="F47" s="9">
        <f t="shared" si="6"/>
        <v>6.1981208074843162</v>
      </c>
      <c r="G47" s="10">
        <f t="shared" si="14"/>
        <v>8.6666666666666607</v>
      </c>
      <c r="H47" s="5">
        <f t="shared" si="14"/>
        <v>7.5</v>
      </c>
      <c r="I47">
        <f t="shared" si="8"/>
        <v>57.360584437035925</v>
      </c>
      <c r="J47">
        <f t="shared" si="9"/>
        <v>50.919955406443705</v>
      </c>
      <c r="K47">
        <f t="shared" si="9"/>
        <v>26.40823334424535</v>
      </c>
      <c r="L47">
        <f t="shared" si="10"/>
        <v>-11.47385827951131</v>
      </c>
      <c r="M47">
        <f t="shared" si="11"/>
        <v>-38.124600788738952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3.0428483820354959</v>
      </c>
      <c r="B48">
        <f t="shared" si="3"/>
        <v>3.0428483820354959</v>
      </c>
      <c r="C48" s="9">
        <f t="shared" si="4"/>
        <v>0.17400000000000007</v>
      </c>
      <c r="D48" s="9">
        <f t="shared" si="13"/>
        <v>9.1824034444889051</v>
      </c>
      <c r="E48" s="9">
        <f t="shared" si="13"/>
        <v>6.3456851758330082</v>
      </c>
      <c r="F48" s="9">
        <f t="shared" si="6"/>
        <v>6.3598864455770192</v>
      </c>
      <c r="G48" s="10">
        <f t="shared" si="14"/>
        <v>8.6666666666666607</v>
      </c>
      <c r="H48" s="5">
        <f t="shared" si="14"/>
        <v>7.5</v>
      </c>
      <c r="I48">
        <f t="shared" si="8"/>
        <v>57.191649731471948</v>
      </c>
      <c r="J48">
        <f t="shared" si="9"/>
        <v>50.849964870938685</v>
      </c>
      <c r="K48">
        <f t="shared" si="9"/>
        <v>26.175673279434044</v>
      </c>
      <c r="L48">
        <f t="shared" si="10"/>
        <v>-11.424341601328619</v>
      </c>
      <c r="M48">
        <f t="shared" si="11"/>
        <v>-38.054826740942922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2.7328761461982634</v>
      </c>
      <c r="B49">
        <f t="shared" si="3"/>
        <v>2.7328761461982634</v>
      </c>
      <c r="C49" s="9">
        <f t="shared" si="4"/>
        <v>0.18000000000000008</v>
      </c>
      <c r="D49" s="9">
        <f t="shared" si="13"/>
        <v>9.4923756803261377</v>
      </c>
      <c r="E49" s="9">
        <f t="shared" si="13"/>
        <v>6.5046487727860409</v>
      </c>
      <c r="F49" s="9">
        <f t="shared" si="6"/>
        <v>6.5203292659972476</v>
      </c>
      <c r="G49" s="10">
        <f t="shared" si="14"/>
        <v>8.6666666666666607</v>
      </c>
      <c r="H49" s="5">
        <f t="shared" si="14"/>
        <v>7.5</v>
      </c>
      <c r="I49">
        <f t="shared" si="8"/>
        <v>57.023711535718036</v>
      </c>
      <c r="J49">
        <f t="shared" si="9"/>
        <v>50.780276387170581</v>
      </c>
      <c r="K49">
        <f t="shared" si="9"/>
        <v>25.943538836314293</v>
      </c>
      <c r="L49">
        <f t="shared" si="10"/>
        <v>-11.375184265172887</v>
      </c>
      <c r="M49">
        <f t="shared" si="11"/>
        <v>-37.985558261394239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2.4233280955397767</v>
      </c>
      <c r="B50">
        <f t="shared" si="3"/>
        <v>2.4233280955397767</v>
      </c>
      <c r="C50" s="9">
        <f t="shared" si="4"/>
        <v>0.18600000000000008</v>
      </c>
      <c r="D50" s="9">
        <f t="shared" si="13"/>
        <v>9.8019237309846243</v>
      </c>
      <c r="E50" s="9">
        <f t="shared" si="13"/>
        <v>6.6621976383761048</v>
      </c>
      <c r="F50" s="9">
        <f t="shared" si="6"/>
        <v>6.6794547448422001</v>
      </c>
      <c r="G50" s="10">
        <f t="shared" si="14"/>
        <v>8.6666666666666607</v>
      </c>
      <c r="H50" s="5">
        <f t="shared" si="14"/>
        <v>7.5</v>
      </c>
      <c r="I50">
        <f t="shared" si="8"/>
        <v>56.856769006448786</v>
      </c>
      <c r="J50">
        <f t="shared" si="9"/>
        <v>50.710887763153025</v>
      </c>
      <c r="K50">
        <f t="shared" si="9"/>
        <v>25.711826930919788</v>
      </c>
      <c r="L50">
        <f t="shared" si="10"/>
        <v>-11.326384197244096</v>
      </c>
      <c r="M50">
        <f t="shared" si="11"/>
        <v>-37.916791007580223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2.1142024075625336</v>
      </c>
      <c r="B51">
        <f t="shared" si="3"/>
        <v>2.1142024075625336</v>
      </c>
      <c r="C51" s="9">
        <f t="shared" si="4"/>
        <v>0.19200000000000009</v>
      </c>
      <c r="D51" s="9">
        <f t="shared" si="13"/>
        <v>10.111049418961867</v>
      </c>
      <c r="E51" s="9">
        <f t="shared" si="13"/>
        <v>6.8183343407580193</v>
      </c>
      <c r="F51" s="9">
        <f t="shared" si="6"/>
        <v>6.8372683192037123</v>
      </c>
      <c r="G51" s="10">
        <f t="shared" si="14"/>
        <v>8.6666666666666607</v>
      </c>
      <c r="H51" s="5">
        <f t="shared" si="14"/>
        <v>7.5</v>
      </c>
      <c r="I51">
        <f t="shared" si="8"/>
        <v>56.690821336548694</v>
      </c>
      <c r="J51">
        <f t="shared" si="9"/>
        <v>50.641796819549839</v>
      </c>
      <c r="K51">
        <f t="shared" si="9"/>
        <v>25.480534505773548</v>
      </c>
      <c r="L51">
        <f t="shared" si="10"/>
        <v>-11.277939347488715</v>
      </c>
      <c r="M51">
        <f t="shared" si="11"/>
        <v>-37.84852066761524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1.8054972730248391</v>
      </c>
      <c r="B52">
        <f t="shared" si="3"/>
        <v>1.8054972730248391</v>
      </c>
      <c r="C52" s="9">
        <f t="shared" si="4"/>
        <v>0.19800000000000009</v>
      </c>
      <c r="D52" s="9">
        <f t="shared" si="13"/>
        <v>10.419754553499562</v>
      </c>
      <c r="E52" s="9">
        <f t="shared" si="13"/>
        <v>6.9730614295162168</v>
      </c>
      <c r="F52" s="9">
        <f t="shared" si="6"/>
        <v>6.9937753875315867</v>
      </c>
      <c r="G52" s="10">
        <f t="shared" si="14"/>
        <v>8.6666666666666607</v>
      </c>
      <c r="H52" s="5">
        <f t="shared" si="14"/>
        <v>7.5</v>
      </c>
      <c r="I52">
        <f t="shared" si="8"/>
        <v>56.525867754612371</v>
      </c>
      <c r="J52">
        <f t="shared" si="9"/>
        <v>50.573001389530155</v>
      </c>
      <c r="K52">
        <f t="shared" si="9"/>
        <v>25.249658529701094</v>
      </c>
      <c r="L52">
        <f t="shared" si="10"/>
        <v>-11.229847689282725</v>
      </c>
      <c r="M52">
        <f t="shared" si="11"/>
        <v>-37.780742959765156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1.4972108958649635</v>
      </c>
      <c r="B53">
        <f t="shared" si="3"/>
        <v>1.4972108958649635</v>
      </c>
      <c r="C53" s="9">
        <f t="shared" si="4"/>
        <v>0.2040000000000001</v>
      </c>
      <c r="D53" s="9">
        <f t="shared" ref="D53:E68" si="15">D52+$C$7*(J52+J53)/2</f>
        <v>10.728040930659438</v>
      </c>
      <c r="E53" s="9">
        <f t="shared" si="15"/>
        <v>7.1263814358246274</v>
      </c>
      <c r="F53" s="9">
        <f t="shared" si="6"/>
        <v>7.1489813099935136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56.361907524441534</v>
      </c>
      <c r="J53">
        <f t="shared" si="9"/>
        <v>50.504499318625534</v>
      </c>
      <c r="K53">
        <f t="shared" si="9"/>
        <v>25.019195997646527</v>
      </c>
      <c r="L53">
        <f t="shared" si="10"/>
        <v>-11.182107219117318</v>
      </c>
      <c r="M53">
        <f t="shared" si="11"/>
        <v>-37.713453631978069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1.1893414931261592</v>
      </c>
      <c r="B54">
        <f t="shared" si="3"/>
        <v>1.1893414931261592</v>
      </c>
      <c r="C54" s="9">
        <f t="shared" si="4"/>
        <v>0.2100000000000001</v>
      </c>
      <c r="D54" s="9">
        <f t="shared" si="15"/>
        <v>11.035910333398242</v>
      </c>
      <c r="E54" s="9">
        <f t="shared" si="15"/>
        <v>7.2782968726054484</v>
      </c>
      <c r="F54" s="9">
        <f t="shared" si="6"/>
        <v>7.3028914088316315</v>
      </c>
      <c r="G54" s="10">
        <f t="shared" si="16"/>
        <v>8.6666666666666607</v>
      </c>
      <c r="H54" s="5">
        <f t="shared" si="16"/>
        <v>7.5</v>
      </c>
      <c r="I54">
        <f t="shared" si="8"/>
        <v>56.198939944538516</v>
      </c>
      <c r="J54">
        <f t="shared" si="9"/>
        <v>50.43628846458892</v>
      </c>
      <c r="K54">
        <f t="shared" si="9"/>
        <v>24.789143930491459</v>
      </c>
      <c r="L54">
        <f t="shared" si="10"/>
        <v>-11.134715956287179</v>
      </c>
      <c r="M54">
        <f t="shared" si="11"/>
        <v>-37.646648461421485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0.88188729488253337</v>
      </c>
      <c r="B55">
        <f t="shared" si="3"/>
        <v>0.88188729488253337</v>
      </c>
      <c r="C55" s="9">
        <f t="shared" si="4"/>
        <v>0.21600000000000011</v>
      </c>
      <c r="D55" s="9">
        <f t="shared" si="15"/>
        <v>11.343364531641868</v>
      </c>
      <c r="E55" s="9">
        <f t="shared" si="15"/>
        <v>7.4288102346868214</v>
      </c>
      <c r="F55" s="9">
        <f t="shared" si="6"/>
        <v>7.4555109687157657</v>
      </c>
      <c r="G55" s="10">
        <f t="shared" si="16"/>
        <v>8.6666666666666607</v>
      </c>
      <c r="H55" s="5">
        <f t="shared" si="16"/>
        <v>7.5</v>
      </c>
      <c r="I55">
        <f t="shared" si="8"/>
        <v>56.036964347596289</v>
      </c>
      <c r="J55">
        <f t="shared" si="9"/>
        <v>50.368366697255567</v>
      </c>
      <c r="K55">
        <f t="shared" si="9"/>
        <v>24.55949937487679</v>
      </c>
      <c r="L55">
        <f t="shared" si="10"/>
        <v>-11.087671942581277</v>
      </c>
      <c r="M55">
        <f t="shared" si="11"/>
        <v>-37.58032325402565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0.57484654416576575</v>
      </c>
      <c r="B56">
        <f t="shared" si="3"/>
        <v>0.57484654416576575</v>
      </c>
      <c r="C56" s="9">
        <f t="shared" si="4"/>
        <v>0.22200000000000011</v>
      </c>
      <c r="D56" s="9">
        <f t="shared" si="15"/>
        <v>11.650405282358635</v>
      </c>
      <c r="E56" s="9">
        <f t="shared" si="15"/>
        <v>7.5779239989594291</v>
      </c>
      <c r="F56" s="9">
        <f t="shared" si="6"/>
        <v>7.6068452370933839</v>
      </c>
      <c r="G56" s="10">
        <f t="shared" si="16"/>
        <v>8.6666666666666607</v>
      </c>
      <c r="H56" s="5">
        <f t="shared" si="16"/>
        <v>7.5</v>
      </c>
      <c r="I56">
        <f t="shared" si="8"/>
        <v>55.875980099984787</v>
      </c>
      <c r="J56">
        <f t="shared" si="9"/>
        <v>50.300731898405822</v>
      </c>
      <c r="K56">
        <f t="shared" si="9"/>
        <v>24.330259403027235</v>
      </c>
      <c r="L56">
        <f t="shared" si="10"/>
        <v>-11.040973241976129</v>
      </c>
      <c r="M56">
        <f t="shared" si="11"/>
        <v>-37.514473844033184</v>
      </c>
      <c r="S56">
        <f t="shared" si="0"/>
        <v>1</v>
      </c>
      <c r="T56" t="b">
        <f t="shared" si="1"/>
        <v>1</v>
      </c>
      <c r="U56" t="b">
        <f t="shared" si="2"/>
        <v>0</v>
      </c>
    </row>
    <row r="57" spans="1:21" x14ac:dyDescent="0.2">
      <c r="A57">
        <f t="shared" si="12"/>
        <v>0.26821749689265673</v>
      </c>
      <c r="B57">
        <f t="shared" si="3"/>
        <v>0.26821749689265673</v>
      </c>
      <c r="C57" s="9">
        <f t="shared" si="4"/>
        <v>0.22800000000000012</v>
      </c>
      <c r="D57" s="9">
        <f t="shared" si="15"/>
        <v>11.957034329631744</v>
      </c>
      <c r="E57" s="9">
        <f t="shared" si="15"/>
        <v>7.7256406245320273</v>
      </c>
      <c r="F57" s="9">
        <f t="shared" si="6"/>
        <v>7.7568994245363276</v>
      </c>
      <c r="G57" s="10">
        <f t="shared" si="16"/>
        <v>8.6666666666666607</v>
      </c>
      <c r="H57" s="5">
        <f t="shared" si="16"/>
        <v>7.5</v>
      </c>
      <c r="I57">
        <f t="shared" si="8"/>
        <v>55.715986601233602</v>
      </c>
      <c r="J57">
        <f t="shared" si="9"/>
        <v>50.233381961629767</v>
      </c>
      <c r="K57">
        <f t="shared" si="9"/>
        <v>24.101421112578631</v>
      </c>
      <c r="L57">
        <f t="shared" si="10"/>
        <v>-10.994617940331466</v>
      </c>
      <c r="M57">
        <f t="shared" si="11"/>
        <v>-37.449096093554822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3.8001578206504405E-2</v>
      </c>
      <c r="B58">
        <f t="shared" si="3"/>
        <v>3.8001578206504405E-2</v>
      </c>
      <c r="C58" s="9">
        <f t="shared" si="4"/>
        <v>0.23400000000000012</v>
      </c>
      <c r="D58" s="9">
        <f t="shared" si="15"/>
        <v>12.263253404730905</v>
      </c>
      <c r="E58" s="9">
        <f t="shared" si="15"/>
        <v>7.871962552885936</v>
      </c>
      <c r="F58" s="9">
        <f t="shared" si="6"/>
        <v>7.9056787050843438</v>
      </c>
      <c r="G58" s="10">
        <f t="shared" si="16"/>
        <v>8.6666666666666607</v>
      </c>
      <c r="H58" s="5">
        <f t="shared" si="16"/>
        <v>7.5</v>
      </c>
      <c r="I58">
        <f t="shared" si="8"/>
        <v>55.556983283510711</v>
      </c>
      <c r="J58">
        <f t="shared" si="9"/>
        <v>50.166314792193745</v>
      </c>
      <c r="K58">
        <f t="shared" si="9"/>
        <v>23.872981626407945</v>
      </c>
      <c r="L58">
        <f t="shared" si="10"/>
        <v>-10.948604145088236</v>
      </c>
      <c r="M58">
        <f t="shared" si="11"/>
        <v>-37.384185892131292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0.34381239965876631</v>
      </c>
      <c r="C59" s="9">
        <f t="shared" si="4"/>
        <v>0.24000000000000013</v>
      </c>
      <c r="D59" s="9">
        <f t="shared" si="15"/>
        <v>12.569064226183167</v>
      </c>
      <c r="E59" s="9">
        <f t="shared" si="15"/>
        <v>8.0168922080285014</v>
      </c>
      <c r="F59" s="9">
        <f t="shared" si="6"/>
        <v>8.0531882165854647</v>
      </c>
      <c r="G59" s="10">
        <f t="shared" si="16"/>
        <v>8.6666666666666607</v>
      </c>
      <c r="H59" s="5">
        <f t="shared" si="16"/>
        <v>7.5</v>
      </c>
      <c r="I59">
        <f t="shared" si="8"/>
        <v>55.398969611097407</v>
      </c>
      <c r="J59">
        <f t="shared" si="9"/>
        <v>50.099528306908709</v>
      </c>
      <c r="K59">
        <f t="shared" si="9"/>
        <v>23.644938092465946</v>
      </c>
      <c r="L59">
        <f t="shared" si="10"/>
        <v>-10.902929984968912</v>
      </c>
      <c r="M59">
        <f t="shared" si="11"/>
        <v>-37.319739156301203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0.64921667331853961</v>
      </c>
      <c r="C60" s="9">
        <f t="shared" si="4"/>
        <v>0.24600000000000014</v>
      </c>
      <c r="D60" s="9">
        <f t="shared" si="15"/>
        <v>12.874468499842941</v>
      </c>
      <c r="E60" s="9">
        <f t="shared" si="15"/>
        <v>8.1604319966455403</v>
      </c>
      <c r="F60" s="9">
        <f t="shared" si="6"/>
        <v>8.1994330610332966</v>
      </c>
      <c r="G60" s="10">
        <f t="shared" si="16"/>
        <v>8.6666666666666607</v>
      </c>
      <c r="H60" s="5">
        <f t="shared" si="16"/>
        <v>7.5</v>
      </c>
      <c r="I60">
        <f t="shared" si="8"/>
        <v>55.241945079859121</v>
      </c>
      <c r="J60">
        <f t="shared" si="9"/>
        <v>50.033020434000399</v>
      </c>
      <c r="K60">
        <f t="shared" si="9"/>
        <v>23.417287683612507</v>
      </c>
      <c r="L60">
        <f t="shared" si="10"/>
        <v>-10.857593609680007</v>
      </c>
      <c r="M60">
        <f t="shared" si="11"/>
        <v>-37.255751829174955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0.95421609243683392</v>
      </c>
      <c r="C61" s="9">
        <f t="shared" si="4"/>
        <v>0.25200000000000011</v>
      </c>
      <c r="D61" s="9">
        <f t="shared" si="15"/>
        <v>13.179467918961235</v>
      </c>
      <c r="E61" s="9">
        <f t="shared" si="15"/>
        <v>8.3025843082527953</v>
      </c>
      <c r="F61" s="9">
        <f t="shared" si="6"/>
        <v>8.3444183049012075</v>
      </c>
      <c r="G61" s="10">
        <f t="shared" si="16"/>
        <v>8.6666666666666607</v>
      </c>
      <c r="H61" s="5">
        <f t="shared" si="16"/>
        <v>7.5</v>
      </c>
      <c r="I61">
        <f t="shared" si="8"/>
        <v>55.085909216712167</v>
      </c>
      <c r="J61">
        <f t="shared" si="9"/>
        <v>49.966789112981353</v>
      </c>
      <c r="K61">
        <f t="shared" si="9"/>
        <v>23.190027597454538</v>
      </c>
      <c r="L61">
        <f t="shared" si="10"/>
        <v>-10.812593189616788</v>
      </c>
      <c r="M61">
        <f t="shared" si="11"/>
        <v>-37.19221988001464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1.2588123377297276</v>
      </c>
      <c r="C62" s="9">
        <f t="shared" si="4"/>
        <v>0.25800000000000012</v>
      </c>
      <c r="D62" s="9">
        <f t="shared" si="15"/>
        <v>13.484064164254129</v>
      </c>
      <c r="E62" s="9">
        <f t="shared" si="15"/>
        <v>8.4433515153464</v>
      </c>
      <c r="F62" s="9">
        <f t="shared" si="6"/>
        <v>8.4881489794735163</v>
      </c>
      <c r="G62" s="10">
        <f t="shared" si="16"/>
        <v>8.6666666666666607</v>
      </c>
      <c r="H62" s="5">
        <f t="shared" si="16"/>
        <v>7.5</v>
      </c>
      <c r="I62">
        <f t="shared" si="8"/>
        <v>54.930861579086297</v>
      </c>
      <c r="J62">
        <f t="shared" si="9"/>
        <v>49.90083229452469</v>
      </c>
      <c r="K62">
        <f t="shared" si="9"/>
        <v>22.963155056186448</v>
      </c>
      <c r="L62">
        <f t="shared" si="10"/>
        <v>-10.767926915570115</v>
      </c>
      <c r="M62">
        <f t="shared" si="11"/>
        <v>-37.129139303819805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1.5630070774460645</v>
      </c>
      <c r="C63" s="9">
        <f t="shared" si="4"/>
        <v>0.26400000000000012</v>
      </c>
      <c r="D63" s="9">
        <f t="shared" si="15"/>
        <v>13.788258903970465</v>
      </c>
      <c r="E63" s="9">
        <f t="shared" si="15"/>
        <v>8.5827359735523903</v>
      </c>
      <c r="F63" s="9">
        <f t="shared" si="6"/>
        <v>8.6306300811736811</v>
      </c>
      <c r="G63" s="10">
        <f t="shared" si="16"/>
        <v>8.6666666666666607</v>
      </c>
      <c r="H63" s="5">
        <f t="shared" si="16"/>
        <v>7.5</v>
      </c>
      <c r="I63">
        <f t="shared" si="8"/>
        <v>54.776801754382952</v>
      </c>
      <c r="J63">
        <f t="shared" si="9"/>
        <v>49.835147940339709</v>
      </c>
      <c r="K63">
        <f t="shared" si="9"/>
        <v>22.736667306433148</v>
      </c>
      <c r="L63">
        <f t="shared" si="10"/>
        <v>-10.723592998435338</v>
      </c>
      <c r="M63">
        <f t="shared" si="11"/>
        <v>-37.066506120919087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1.8668019674344016</v>
      </c>
      <c r="C64" s="9">
        <f t="shared" si="4"/>
        <v>0.27000000000000013</v>
      </c>
      <c r="D64" s="9">
        <f t="shared" si="15"/>
        <v>14.092053793958803</v>
      </c>
      <c r="E64" s="9">
        <f t="shared" si="15"/>
        <v>8.7207400217752529</v>
      </c>
      <c r="F64" s="9">
        <f t="shared" si="6"/>
        <v>8.7718665718895394</v>
      </c>
      <c r="G64" s="10">
        <f t="shared" si="16"/>
        <v>8.6666666666666607</v>
      </c>
      <c r="H64" s="5">
        <f t="shared" si="16"/>
        <v>7.5</v>
      </c>
      <c r="I64">
        <f t="shared" si="8"/>
        <v>54.62372935942917</v>
      </c>
      <c r="J64">
        <f t="shared" si="9"/>
        <v>49.769734023049253</v>
      </c>
      <c r="K64">
        <f t="shared" si="9"/>
        <v>22.51056161909554</v>
      </c>
      <c r="L64">
        <f t="shared" si="10"/>
        <v>-10.67958966892324</v>
      </c>
      <c r="M64">
        <f t="shared" si="11"/>
        <v>-37.004316376567687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2.170198651209212</v>
      </c>
      <c r="C65" s="9">
        <f t="shared" si="4"/>
        <v>0.27600000000000013</v>
      </c>
      <c r="D65" s="9">
        <f t="shared" si="15"/>
        <v>14.395450477733613</v>
      </c>
      <c r="E65" s="9">
        <f t="shared" si="15"/>
        <v>8.8573659823455504</v>
      </c>
      <c r="F65" s="9">
        <f t="shared" si="6"/>
        <v>8.9118633792956174</v>
      </c>
      <c r="G65" s="10">
        <f t="shared" si="16"/>
        <v>8.6666666666666607</v>
      </c>
      <c r="H65" s="5">
        <f t="shared" si="16"/>
        <v>7.5</v>
      </c>
      <c r="I65">
        <f t="shared" si="8"/>
        <v>54.471644039927028</v>
      </c>
      <c r="J65">
        <f t="shared" si="9"/>
        <v>49.704588526068818</v>
      </c>
      <c r="K65">
        <f t="shared" si="9"/>
        <v>22.284835289198476</v>
      </c>
      <c r="L65">
        <f t="shared" si="10"/>
        <v>-10.635915177272938</v>
      </c>
      <c r="M65">
        <f t="shared" si="11"/>
        <v>-36.942566140550639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2.4731987600163592</v>
      </c>
      <c r="C66" s="9">
        <f t="shared" si="4"/>
        <v>0.28200000000000014</v>
      </c>
      <c r="D66" s="9">
        <f t="shared" si="15"/>
        <v>14.69845058654076</v>
      </c>
      <c r="E66" s="9">
        <f t="shared" si="15"/>
        <v>8.992616161166616</v>
      </c>
      <c r="F66" s="9">
        <f t="shared" si="6"/>
        <v>9.0506253971726025</v>
      </c>
      <c r="G66" s="10">
        <f t="shared" si="16"/>
        <v>8.6666666666666607</v>
      </c>
      <c r="H66" s="5">
        <f t="shared" si="16"/>
        <v>7.5</v>
      </c>
      <c r="I66">
        <f t="shared" si="8"/>
        <v>54.320545469898647</v>
      </c>
      <c r="J66">
        <f t="shared" si="9"/>
        <v>49.639709443487455</v>
      </c>
      <c r="K66">
        <f t="shared" si="9"/>
        <v>22.059485635741119</v>
      </c>
      <c r="L66">
        <f t="shared" si="10"/>
        <v>-10.592567792966722</v>
      </c>
      <c r="M66">
        <f t="shared" si="11"/>
        <v>-36.881251506791799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2.7758039128978442</v>
      </c>
      <c r="C67" s="9">
        <f t="shared" si="4"/>
        <v>0.28800000000000014</v>
      </c>
      <c r="D67" s="9">
        <f t="shared" si="15"/>
        <v>15.001055739422245</v>
      </c>
      <c r="E67" s="9">
        <f t="shared" si="15"/>
        <v>9.1264928478603533</v>
      </c>
      <c r="F67" s="9">
        <f t="shared" si="6"/>
        <v>9.188157485723929</v>
      </c>
      <c r="G67" s="10">
        <f t="shared" si="16"/>
        <v>8.6666666666666607</v>
      </c>
      <c r="H67" s="5">
        <f t="shared" si="16"/>
        <v>7.5</v>
      </c>
      <c r="I67">
        <f t="shared" si="8"/>
        <v>54.170433351126462</v>
      </c>
      <c r="J67">
        <f t="shared" si="9"/>
        <v>49.575094779950355</v>
      </c>
      <c r="K67">
        <f t="shared" si="9"/>
        <v>21.834510001549688</v>
      </c>
      <c r="L67">
        <f t="shared" si="10"/>
        <v>-10.549545804446769</v>
      </c>
      <c r="M67">
        <f t="shared" si="11"/>
        <v>-36.820368592968528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3.07801571675585</v>
      </c>
      <c r="C68" s="9">
        <f t="shared" si="4"/>
        <v>0.29400000000000015</v>
      </c>
      <c r="D68" s="9">
        <f t="shared" si="15"/>
        <v>15.303267543280251</v>
      </c>
      <c r="E68" s="9">
        <f t="shared" si="15"/>
        <v>9.2589983159121338</v>
      </c>
      <c r="F68" s="9">
        <f t="shared" si="6"/>
        <v>9.3244644718896197</v>
      </c>
      <c r="G68" s="10">
        <f t="shared" si="16"/>
        <v>8.6666666666666607</v>
      </c>
      <c r="H68" s="5">
        <f t="shared" si="16"/>
        <v>7.5</v>
      </c>
      <c r="I68">
        <f t="shared" si="8"/>
        <v>54.02130741258901</v>
      </c>
      <c r="J68">
        <f t="shared" si="9"/>
        <v>49.510742550543227</v>
      </c>
      <c r="K68">
        <f t="shared" si="9"/>
        <v>21.60990575313258</v>
      </c>
      <c r="L68">
        <f t="shared" si="10"/>
        <v>-10.506847518833704</v>
      </c>
      <c r="M68">
        <f t="shared" si="11"/>
        <v>-36.759913540132111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3.3798357664160754</v>
      </c>
      <c r="C69" s="9">
        <f t="shared" si="4"/>
        <v>0.30000000000000016</v>
      </c>
      <c r="D69" s="9">
        <f t="shared" ref="D69:E84" si="17">D68+$C$7*(J68+J69)/2</f>
        <v>15.605087592940476</v>
      </c>
      <c r="E69" s="9">
        <f t="shared" si="17"/>
        <v>9.3901348228148276</v>
      </c>
      <c r="F69" s="9">
        <f t="shared" si="6"/>
        <v>9.4595511496573064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53.873167409891863</v>
      </c>
      <c r="J69">
        <f t="shared" si="9"/>
        <v>49.44665078067834</v>
      </c>
      <c r="K69">
        <f t="shared" si="9"/>
        <v>21.385670280537774</v>
      </c>
      <c r="L69">
        <f t="shared" si="10"/>
        <v>-10.464471261646946</v>
      </c>
      <c r="M69">
        <f t="shared" si="11"/>
        <v>-36.699882512333723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3.6812656446903897</v>
      </c>
      <c r="C70" s="9">
        <f t="shared" si="4"/>
        <v>0.30600000000000016</v>
      </c>
      <c r="D70" s="9">
        <f t="shared" si="17"/>
        <v>15.906517471214791</v>
      </c>
      <c r="E70" s="9">
        <f t="shared" si="17"/>
        <v>9.5199046102119667</v>
      </c>
      <c r="F70" s="9">
        <f t="shared" si="6"/>
        <v>9.5934222803705538</v>
      </c>
      <c r="G70" s="10">
        <f t="shared" si="18"/>
        <v>8.6666666666666607</v>
      </c>
      <c r="H70" s="5">
        <f t="shared" si="18"/>
        <v>7.5</v>
      </c>
      <c r="I70">
        <f t="shared" si="8"/>
        <v>53.726013124693857</v>
      </c>
      <c r="J70">
        <f t="shared" si="9"/>
        <v>49.382817505982295</v>
      </c>
      <c r="K70">
        <f t="shared" si="9"/>
        <v>21.161800997212538</v>
      </c>
      <c r="L70">
        <f t="shared" si="10"/>
        <v>-10.422415376526811</v>
      </c>
      <c r="M70">
        <f t="shared" si="11"/>
        <v>-36.640271696256086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3.9823069224388004</v>
      </c>
      <c r="C71" s="9">
        <f t="shared" si="4"/>
        <v>0.31200000000000017</v>
      </c>
      <c r="D71" s="9">
        <f t="shared" si="17"/>
        <v>16.207558748963201</v>
      </c>
      <c r="E71" s="9">
        <f t="shared" si="17"/>
        <v>9.6483099040400546</v>
      </c>
      <c r="F71" s="9">
        <f t="shared" si="6"/>
        <v>9.7260825930344765</v>
      </c>
      <c r="G71" s="10">
        <f t="shared" si="18"/>
        <v>8.6666666666666607</v>
      </c>
      <c r="H71" s="5">
        <f t="shared" si="18"/>
        <v>7.5</v>
      </c>
      <c r="I71">
        <f t="shared" si="8"/>
        <v>53.579844364128483</v>
      </c>
      <c r="J71">
        <f t="shared" si="9"/>
        <v>49.319240772185481</v>
      </c>
      <c r="K71">
        <f t="shared" si="9"/>
        <v>20.938295339865377</v>
      </c>
      <c r="L71">
        <f t="shared" si="10"/>
        <v>-10.380678224958315</v>
      </c>
      <c r="M71">
        <f t="shared" si="11"/>
        <v>-36.581077300850652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4.2829611586307568</v>
      </c>
      <c r="C72" s="9">
        <f t="shared" si="4"/>
        <v>0.31800000000000017</v>
      </c>
      <c r="D72" s="9">
        <f t="shared" si="17"/>
        <v>16.508212985155158</v>
      </c>
      <c r="E72" s="9">
        <f t="shared" si="17"/>
        <v>9.7753529146700515</v>
      </c>
      <c r="F72" s="9">
        <f t="shared" si="6"/>
        <v>9.8575367846187039</v>
      </c>
      <c r="G72" s="10">
        <f t="shared" si="18"/>
        <v>8.6666666666666607</v>
      </c>
      <c r="H72" s="5">
        <f t="shared" si="18"/>
        <v>7.5</v>
      </c>
      <c r="I72">
        <f t="shared" si="8"/>
        <v>53.434660960220334</v>
      </c>
      <c r="J72">
        <f t="shared" si="9"/>
        <v>49.255918635013238</v>
      </c>
      <c r="K72">
        <f t="shared" si="9"/>
        <v>20.715150768330187</v>
      </c>
      <c r="L72">
        <f t="shared" si="10"/>
        <v>-10.33925818599667</v>
      </c>
      <c r="M72">
        <f t="shared" si="11"/>
        <v>-36.522295556980339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4.5832299004057884</v>
      </c>
      <c r="C73" s="9">
        <f t="shared" si="4"/>
        <v>0.32400000000000018</v>
      </c>
      <c r="D73" s="9">
        <f t="shared" si="17"/>
        <v>16.808481726930189</v>
      </c>
      <c r="E73" s="9">
        <f t="shared" si="17"/>
        <v>9.9010358370480276</v>
      </c>
      <c r="F73" s="9">
        <f t="shared" si="6"/>
        <v>9.9877895203577012</v>
      </c>
      <c r="G73" s="10">
        <f t="shared" si="18"/>
        <v>8.6666666666666607</v>
      </c>
      <c r="H73" s="5">
        <f t="shared" si="18"/>
        <v>7.5</v>
      </c>
      <c r="I73">
        <f t="shared" si="8"/>
        <v>53.290462769296674</v>
      </c>
      <c r="J73">
        <f t="shared" si="9"/>
        <v>49.192849160078659</v>
      </c>
      <c r="K73">
        <f t="shared" si="9"/>
        <v>20.492364765432608</v>
      </c>
      <c r="L73">
        <f t="shared" si="10"/>
        <v>-10.298153655994387</v>
      </c>
      <c r="M73">
        <f t="shared" si="11"/>
        <v>-36.463922717067788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4.8831146831334973</v>
      </c>
      <c r="C74" s="9">
        <f t="shared" si="4"/>
        <v>0.33000000000000018</v>
      </c>
      <c r="D74" s="9">
        <f t="shared" si="17"/>
        <v>17.108366509657898</v>
      </c>
      <c r="E74" s="9">
        <f t="shared" si="17"/>
        <v>10.025360850835016</v>
      </c>
      <c r="F74" s="9">
        <f t="shared" si="6"/>
        <v>10.116845434048516</v>
      </c>
      <c r="G74" s="10">
        <f t="shared" si="18"/>
        <v>8.6666666666666607</v>
      </c>
      <c r="H74" s="5">
        <f t="shared" si="18"/>
        <v>7.5</v>
      </c>
      <c r="I74">
        <f t="shared" si="8"/>
        <v>53.147249671394022</v>
      </c>
      <c r="J74">
        <f t="shared" si="9"/>
        <v>49.130030422777089</v>
      </c>
      <c r="K74">
        <f t="shared" si="9"/>
        <v>20.269934836858496</v>
      </c>
      <c r="L74">
        <f t="shared" si="10"/>
        <v>-10.257363048329999</v>
      </c>
      <c r="M74">
        <f t="shared" si="11"/>
        <v>-36.405955054749114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5.1826170304729242</v>
      </c>
      <c r="C75" s="9">
        <f t="shared" si="4"/>
        <v>0.33600000000000019</v>
      </c>
      <c r="D75" s="9">
        <f t="shared" si="17"/>
        <v>17.407868856997325</v>
      </c>
      <c r="E75" s="9">
        <f t="shared" si="17"/>
        <v>10.14833012054606</v>
      </c>
      <c r="F75" s="9">
        <f t="shared" si="6"/>
        <v>10.244709128345951</v>
      </c>
      <c r="G75" s="10">
        <f t="shared" si="18"/>
        <v>8.6666666666666607</v>
      </c>
      <c r="H75" s="5">
        <f t="shared" si="18"/>
        <v>7.5</v>
      </c>
      <c r="I75">
        <f t="shared" si="8"/>
        <v>53.005021569659668</v>
      </c>
      <c r="J75">
        <f t="shared" si="9"/>
        <v>49.067460508182279</v>
      </c>
      <c r="K75">
        <f t="shared" si="9"/>
        <v>20.047858511024526</v>
      </c>
      <c r="L75">
        <f t="shared" si="10"/>
        <v>-10.216884793138334</v>
      </c>
      <c r="M75">
        <f t="shared" si="11"/>
        <v>-36.348388864533135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5.4817384544312606</v>
      </c>
      <c r="C76" s="9">
        <f t="shared" si="4"/>
        <v>0.34200000000000019</v>
      </c>
      <c r="D76" s="9">
        <f t="shared" si="17"/>
        <v>17.706990280955662</v>
      </c>
      <c r="E76" s="9">
        <f t="shared" si="17"/>
        <v>10.269945795688486</v>
      </c>
      <c r="F76" s="9">
        <f t="shared" si="6"/>
        <v>10.371385175055217</v>
      </c>
      <c r="G76" s="10">
        <f t="shared" si="18"/>
        <v>8.6666666666666607</v>
      </c>
      <c r="H76" s="5">
        <f t="shared" si="18"/>
        <v>7.5</v>
      </c>
      <c r="I76">
        <f t="shared" si="8"/>
        <v>52.863778389748155</v>
      </c>
      <c r="J76">
        <f t="shared" si="9"/>
        <v>49.005137510944138</v>
      </c>
      <c r="K76">
        <f t="shared" si="9"/>
        <v>19.826133338950875</v>
      </c>
      <c r="L76">
        <f t="shared" si="10"/>
        <v>-10.1767173370423</v>
      </c>
      <c r="M76">
        <f t="shared" si="11"/>
        <v>-36.29122046146599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5.780480455421964</v>
      </c>
      <c r="C77" s="9">
        <f t="shared" si="4"/>
        <v>0.3480000000000002</v>
      </c>
      <c r="D77" s="9">
        <f t="shared" si="17"/>
        <v>18.005732281946365</v>
      </c>
      <c r="E77" s="9">
        <f t="shared" si="17"/>
        <v>10.3902100108994</v>
      </c>
      <c r="F77" s="9">
        <f t="shared" si="6"/>
        <v>10.496878115422071</v>
      </c>
      <c r="G77" s="10">
        <f t="shared" si="18"/>
        <v>8.6666666666666607</v>
      </c>
      <c r="H77" s="5">
        <f t="shared" si="18"/>
        <v>7.5</v>
      </c>
      <c r="I77">
        <f t="shared" si="8"/>
        <v>52.723520079212705</v>
      </c>
      <c r="J77">
        <f t="shared" si="9"/>
        <v>48.943059535188183</v>
      </c>
      <c r="K77">
        <f t="shared" si="9"/>
        <v>19.604756894135932</v>
      </c>
      <c r="L77">
        <f t="shared" si="10"/>
        <v>-10.136859142886205</v>
      </c>
      <c r="M77">
        <f t="shared" si="11"/>
        <v>-36.23444618080125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6.0788445223222585</v>
      </c>
      <c r="C78" s="9">
        <f t="shared" si="4"/>
        <v>0.3540000000000002</v>
      </c>
      <c r="D78" s="9">
        <f t="shared" si="17"/>
        <v>18.304096348846659</v>
      </c>
      <c r="E78" s="9">
        <f t="shared" si="17"/>
        <v>10.509124886082436</v>
      </c>
      <c r="F78" s="9">
        <f t="shared" si="6"/>
        <v>10.621192460420522</v>
      </c>
      <c r="G78" s="10">
        <f t="shared" si="18"/>
        <v>8.6666666666666607</v>
      </c>
      <c r="H78" s="5">
        <f t="shared" si="18"/>
        <v>7.5</v>
      </c>
      <c r="I78">
        <f t="shared" si="8"/>
        <v>52.584246606891483</v>
      </c>
      <c r="J78">
        <f t="shared" si="9"/>
        <v>48.881224694416581</v>
      </c>
      <c r="K78">
        <f t="shared" si="9"/>
        <v>19.383726772433043</v>
      </c>
      <c r="L78">
        <f t="shared" si="10"/>
        <v>-10.097308689470506</v>
      </c>
      <c r="M78">
        <f t="shared" si="11"/>
        <v>-36.178062377675381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6.3768321325300317</v>
      </c>
      <c r="C79" s="9">
        <f t="shared" si="4"/>
        <v>0.36000000000000021</v>
      </c>
      <c r="D79" s="9">
        <f t="shared" si="17"/>
        <v>18.602083959054433</v>
      </c>
      <c r="E79" s="9">
        <f t="shared" si="17"/>
        <v>10.62669252654374</v>
      </c>
      <c r="F79" s="9">
        <f t="shared" si="6"/>
        <v>10.744332691038064</v>
      </c>
      <c r="G79" s="10">
        <f t="shared" si="18"/>
        <v>8.6666666666666607</v>
      </c>
      <c r="H79" s="5">
        <f t="shared" si="18"/>
        <v>7.5</v>
      </c>
      <c r="I79">
        <f t="shared" si="8"/>
        <v>52.445957962288745</v>
      </c>
      <c r="J79">
        <f t="shared" si="9"/>
        <v>48.819631111410814</v>
      </c>
      <c r="K79">
        <f t="shared" si="9"/>
        <v>19.163040591929224</v>
      </c>
      <c r="L79">
        <f t="shared" si="10"/>
        <v>-10.058064471287992</v>
      </c>
      <c r="M79">
        <f t="shared" si="11"/>
        <v>-36.122065426788573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6.6744447520201486</v>
      </c>
      <c r="C80" s="9">
        <f t="shared" si="4"/>
        <v>0.36600000000000021</v>
      </c>
      <c r="D80" s="9">
        <f t="shared" si="17"/>
        <v>18.89969657854455</v>
      </c>
      <c r="E80" s="9">
        <f t="shared" si="17"/>
        <v>10.742915023127244</v>
      </c>
      <c r="F80" s="9">
        <f t="shared" si="6"/>
        <v>10.866303258558537</v>
      </c>
      <c r="G80" s="10">
        <f t="shared" si="18"/>
        <v>8.6666666666666607</v>
      </c>
      <c r="H80" s="5">
        <f t="shared" si="18"/>
        <v>7.5</v>
      </c>
      <c r="I80">
        <f t="shared" si="8"/>
        <v>52.308654154950773</v>
      </c>
      <c r="J80">
        <f t="shared" si="9"/>
        <v>48.758276918135955</v>
      </c>
      <c r="K80">
        <f t="shared" si="9"/>
        <v>18.942695992825815</v>
      </c>
      <c r="L80">
        <f t="shared" si="10"/>
        <v>-10.019124998261388</v>
      </c>
      <c r="M80">
        <f t="shared" si="11"/>
        <v>-36.066451722090974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6.9716838354001869</v>
      </c>
      <c r="C81" s="9">
        <f t="shared" si="4"/>
        <v>0.37200000000000022</v>
      </c>
      <c r="D81" s="9">
        <f t="shared" si="17"/>
        <v>19.196935661924588</v>
      </c>
      <c r="E81" s="9">
        <f t="shared" si="17"/>
        <v>10.857794452349193</v>
      </c>
      <c r="F81" s="9">
        <f t="shared" si="6"/>
        <v>10.987108584842586</v>
      </c>
      <c r="G81" s="10">
        <f t="shared" si="18"/>
        <v>8.6666666666666607</v>
      </c>
      <c r="H81" s="5">
        <f t="shared" si="18"/>
        <v>7.5</v>
      </c>
      <c r="I81">
        <f t="shared" si="8"/>
        <v>52.172335213836774</v>
      </c>
      <c r="J81">
        <f t="shared" si="9"/>
        <v>48.697160255646558</v>
      </c>
      <c r="K81">
        <f t="shared" si="9"/>
        <v>18.722690637321062</v>
      </c>
      <c r="L81">
        <f t="shared" si="10"/>
        <v>-9.9804887954823478</v>
      </c>
      <c r="M81">
        <f t="shared" si="11"/>
        <v>-36.011217676474224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7.2685508259655922</v>
      </c>
      <c r="C82" s="9">
        <f t="shared" si="4"/>
        <v>0.37800000000000022</v>
      </c>
      <c r="D82" s="9">
        <f t="shared" si="17"/>
        <v>19.493802652489993</v>
      </c>
      <c r="E82" s="9">
        <f t="shared" si="17"/>
        <v>10.97133287653198</v>
      </c>
      <c r="F82" s="9">
        <f t="shared" si="6"/>
        <v>11.106753062605804</v>
      </c>
      <c r="G82" s="10">
        <f t="shared" si="18"/>
        <v>8.6666666666666607</v>
      </c>
      <c r="H82" s="5">
        <f t="shared" si="18"/>
        <v>7.5</v>
      </c>
      <c r="I82">
        <f t="shared" si="8"/>
        <v>52.037001186684449</v>
      </c>
      <c r="J82">
        <f t="shared" si="9"/>
        <v>48.636279273994113</v>
      </c>
      <c r="K82">
        <f t="shared" si="9"/>
        <v>18.503022209494571</v>
      </c>
      <c r="L82">
        <f t="shared" si="10"/>
        <v>-9.9421544029517506</v>
      </c>
      <c r="M82">
        <f t="shared" si="11"/>
        <v>-35.956359721468331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7.5650471557542911</v>
      </c>
      <c r="C83" s="9">
        <f t="shared" si="4"/>
        <v>0.38400000000000023</v>
      </c>
      <c r="D83" s="9">
        <f t="shared" si="17"/>
        <v>19.790298982278692</v>
      </c>
      <c r="E83" s="9">
        <f t="shared" si="17"/>
        <v>11.083532343937279</v>
      </c>
      <c r="F83" s="9">
        <f t="shared" si="6"/>
        <v>11.225241055694532</v>
      </c>
      <c r="G83" s="10">
        <f t="shared" si="18"/>
        <v>8.6666666666666607</v>
      </c>
      <c r="H83" s="5">
        <f t="shared" si="18"/>
        <v>7.5</v>
      </c>
      <c r="I83">
        <f t="shared" si="8"/>
        <v>51.902652139370474</v>
      </c>
      <c r="J83">
        <f t="shared" si="9"/>
        <v>48.575632132136107</v>
      </c>
      <c r="K83">
        <f t="shared" si="9"/>
        <v>18.283688415193613</v>
      </c>
      <c r="L83">
        <f t="shared" si="10"/>
        <v>-9.9041203753213818</v>
      </c>
      <c r="M83">
        <f t="shared" si="11"/>
        <v>-35.901874306943853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7.8611742456007381</v>
      </c>
      <c r="C84" s="9">
        <f t="shared" si="4"/>
        <v>0.39000000000000024</v>
      </c>
      <c r="D84" s="9">
        <f t="shared" si="17"/>
        <v>20.086426072125139</v>
      </c>
      <c r="E84" s="9">
        <f t="shared" si="17"/>
        <v>11.194394888898479</v>
      </c>
      <c r="F84" s="9">
        <f t="shared" si="6"/>
        <v>11.342576899359392</v>
      </c>
      <c r="G84" s="10">
        <f t="shared" si="18"/>
        <v>8.6666666666666607</v>
      </c>
      <c r="H84" s="5">
        <f t="shared" si="18"/>
        <v>7.5</v>
      </c>
      <c r="I84">
        <f t="shared" si="8"/>
        <v>51.769288155265791</v>
      </c>
      <c r="J84">
        <f t="shared" si="9"/>
        <v>48.515216997846643</v>
      </c>
      <c r="K84">
        <f t="shared" si="9"/>
        <v>18.064686981921255</v>
      </c>
      <c r="L84">
        <f t="shared" si="10"/>
        <v>-9.866385281636882</v>
      </c>
      <c r="M84">
        <f t="shared" si="11"/>
        <v>-35.847757900819367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8.1569335051894374</v>
      </c>
      <c r="C85" s="9">
        <f t="shared" ref="C85:C148" si="23">C84+_dt</f>
        <v>0.39600000000000024</v>
      </c>
      <c r="D85" s="9">
        <f t="shared" ref="D85:E100" si="24">D84+$C$7*(J84+J85)/2</f>
        <v>20.382185331713838</v>
      </c>
      <c r="E85" s="9">
        <f t="shared" si="24"/>
        <v>11.303922531952454</v>
      </c>
      <c r="F85" s="9">
        <f t="shared" ref="F85:F148" si="25">$O$1*D85^2+$O$2*D85+$O$3</f>
        <v>11.45876490052655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51.636909334585688</v>
      </c>
      <c r="J85">
        <f t="shared" ref="J85:K148" si="28">J84+L84*$C$7</f>
        <v>48.455032047628656</v>
      </c>
      <c r="K85">
        <f t="shared" si="28"/>
        <v>17.846015658726259</v>
      </c>
      <c r="L85">
        <f t="shared" ref="L85:L148" si="29">-$C$15*I85*J85</f>
        <v>-9.8289477050819904</v>
      </c>
      <c r="M85">
        <f t="shared" ref="M85:M148" si="30">-$C$6-$C$15*I85*K85</f>
        <v>-35.794006988774221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8.4523263331079175</v>
      </c>
      <c r="C86" s="9">
        <f t="shared" si="23"/>
        <v>0.40200000000000025</v>
      </c>
      <c r="D86" s="9">
        <f t="shared" si="24"/>
        <v>20.677578159632318</v>
      </c>
      <c r="E86" s="9">
        <f t="shared" si="24"/>
        <v>11.412117279970659</v>
      </c>
      <c r="F86" s="9">
        <f t="shared" si="25"/>
        <v>11.57380933806675</v>
      </c>
      <c r="G86" s="10">
        <f t="shared" si="26"/>
        <v>8.6666666666666607</v>
      </c>
      <c r="H86" s="5">
        <f t="shared" si="26"/>
        <v>7.5</v>
      </c>
      <c r="I86">
        <f t="shared" si="27"/>
        <v>51.505515793734794</v>
      </c>
      <c r="J86">
        <f t="shared" si="28"/>
        <v>48.395075466627652</v>
      </c>
      <c r="K86">
        <f t="shared" si="28"/>
        <v>17.627672216094737</v>
      </c>
      <c r="L86">
        <f t="shared" si="29"/>
        <v>-9.7918062427240624</v>
      </c>
      <c r="M86">
        <f t="shared" si="30"/>
        <v>-35.740618073966559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8.7473541168992011</v>
      </c>
      <c r="C87" s="9">
        <f t="shared" si="23"/>
        <v>0.40800000000000025</v>
      </c>
      <c r="D87" s="9">
        <f t="shared" si="24"/>
        <v>20.972605943423602</v>
      </c>
      <c r="E87" s="9">
        <f t="shared" si="24"/>
        <v>11.518981126289571</v>
      </c>
      <c r="F87" s="9">
        <f t="shared" si="25"/>
        <v>11.687714463062145</v>
      </c>
      <c r="G87" s="10">
        <f t="shared" si="26"/>
        <v>8.6666666666666607</v>
      </c>
      <c r="H87" s="5">
        <f t="shared" si="26"/>
        <v>7.5</v>
      </c>
      <c r="I87">
        <f t="shared" si="27"/>
        <v>51.375107664646862</v>
      </c>
      <c r="J87">
        <f t="shared" si="28"/>
        <v>48.335345448547038</v>
      </c>
      <c r="K87">
        <f t="shared" si="28"/>
        <v>17.40965444584354</v>
      </c>
      <c r="L87">
        <f t="shared" si="29"/>
        <v>-9.7549595052608158</v>
      </c>
      <c r="M87">
        <f t="shared" si="30"/>
        <v>-35.687587676756593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9.0420182331137422</v>
      </c>
      <c r="C88" s="9">
        <f t="shared" si="23"/>
        <v>0.41400000000000026</v>
      </c>
      <c r="D88" s="9">
        <f t="shared" si="24"/>
        <v>21.267270059638143</v>
      </c>
      <c r="E88" s="9">
        <f t="shared" si="24"/>
        <v>11.624516050840491</v>
      </c>
      <c r="F88" s="9">
        <f t="shared" si="25"/>
        <v>11.800484499070951</v>
      </c>
      <c r="G88" s="10">
        <f t="shared" si="26"/>
        <v>8.6666666666666607</v>
      </c>
      <c r="H88" s="5">
        <f t="shared" si="26"/>
        <v>7.5</v>
      </c>
      <c r="I88">
        <f t="shared" si="27"/>
        <v>51.245685094119509</v>
      </c>
      <c r="J88">
        <f t="shared" si="28"/>
        <v>48.275840195564946</v>
      </c>
      <c r="K88">
        <f t="shared" si="28"/>
        <v>17.191960161015324</v>
      </c>
      <c r="L88">
        <f t="shared" si="29"/>
        <v>-9.7184061167683087</v>
      </c>
      <c r="M88">
        <f t="shared" si="30"/>
        <v>-35.6349123344351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9.3363200473608874</v>
      </c>
      <c r="C89" s="9">
        <f t="shared" si="23"/>
        <v>0.42000000000000026</v>
      </c>
      <c r="D89" s="9">
        <f t="shared" si="24"/>
        <v>21.561571873885288</v>
      </c>
      <c r="E89" s="9">
        <f t="shared" si="24"/>
        <v>11.728724020278703</v>
      </c>
      <c r="F89" s="9">
        <f t="shared" si="25"/>
        <v>11.912123642389947</v>
      </c>
      <c r="G89" s="10">
        <f t="shared" si="26"/>
        <v>8.6666666666666607</v>
      </c>
      <c r="H89" s="5">
        <f t="shared" si="26"/>
        <v>7.5</v>
      </c>
      <c r="I89">
        <f t="shared" si="27"/>
        <v>51.117248243143834</v>
      </c>
      <c r="J89">
        <f t="shared" si="28"/>
        <v>48.216557918252661</v>
      </c>
      <c r="K89">
        <f t="shared" si="28"/>
        <v>16.974587195775271</v>
      </c>
      <c r="L89">
        <f t="shared" si="29"/>
        <v>-9.6821447144501427</v>
      </c>
      <c r="M89">
        <f t="shared" si="30"/>
        <v>-35.582588600957202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9.6302609143598179</v>
      </c>
      <c r="C90" s="9">
        <f t="shared" si="23"/>
        <v>0.42600000000000027</v>
      </c>
      <c r="D90" s="9">
        <f t="shared" si="24"/>
        <v>21.855512740884219</v>
      </c>
      <c r="E90" s="9">
        <f t="shared" si="24"/>
        <v>11.831606988112011</v>
      </c>
      <c r="F90" s="9">
        <f t="shared" si="25"/>
        <v>12.022636062314854</v>
      </c>
      <c r="G90" s="10">
        <f t="shared" si="26"/>
        <v>8.6666666666666607</v>
      </c>
      <c r="H90" s="5">
        <f t="shared" si="26"/>
        <v>7.5</v>
      </c>
      <c r="I90">
        <f t="shared" si="27"/>
        <v>50.989797286228992</v>
      </c>
      <c r="J90">
        <f t="shared" si="28"/>
        <v>48.157496835494513</v>
      </c>
      <c r="K90">
        <f t="shared" si="28"/>
        <v>16.757533405309431</v>
      </c>
      <c r="L90">
        <f t="shared" si="29"/>
        <v>-9.6461739483878457</v>
      </c>
      <c r="M90">
        <f t="shared" si="30"/>
        <v>-35.53061304668131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9.9238421779900232</v>
      </c>
      <c r="C91" s="9">
        <f t="shared" si="23"/>
        <v>0.43200000000000027</v>
      </c>
      <c r="D91" s="9">
        <f t="shared" si="24"/>
        <v>22.149094004514424</v>
      </c>
      <c r="E91" s="9">
        <f t="shared" si="24"/>
        <v>11.933166894828664</v>
      </c>
      <c r="F91" s="9">
        <f t="shared" si="25"/>
        <v>12.132025901398604</v>
      </c>
      <c r="G91" s="10">
        <f t="shared" si="26"/>
        <v>8.6666666666666607</v>
      </c>
      <c r="H91" s="5">
        <f t="shared" si="26"/>
        <v>7.5</v>
      </c>
      <c r="I91">
        <f t="shared" si="27"/>
        <v>50.863332410721803</v>
      </c>
      <c r="J91">
        <f t="shared" si="28"/>
        <v>48.098655174409345</v>
      </c>
      <c r="K91">
        <f t="shared" si="28"/>
        <v>16.540796665724674</v>
      </c>
      <c r="L91">
        <f t="shared" si="29"/>
        <v>-9.6104924812924537</v>
      </c>
      <c r="M91">
        <f t="shared" si="30"/>
        <v>-35.478982258113341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10.217065171341305</v>
      </c>
      <c r="C92" s="9">
        <f t="shared" si="23"/>
        <v>0.43800000000000028</v>
      </c>
      <c r="D92" s="9">
        <f t="shared" si="24"/>
        <v>22.442316997865706</v>
      </c>
      <c r="E92" s="9">
        <f t="shared" si="24"/>
        <v>12.033405668024672</v>
      </c>
      <c r="F92" s="9">
        <f t="shared" si="25"/>
        <v>12.240297275707558</v>
      </c>
      <c r="G92" s="10">
        <f t="shared" si="26"/>
        <v>8.6666666666666607</v>
      </c>
      <c r="H92" s="5">
        <f t="shared" si="26"/>
        <v>7.5</v>
      </c>
      <c r="I92">
        <f t="shared" si="27"/>
        <v>50.737853816121365</v>
      </c>
      <c r="J92">
        <f t="shared" si="28"/>
        <v>48.040031170273458</v>
      </c>
      <c r="K92">
        <f t="shared" si="28"/>
        <v>16.324374873950184</v>
      </c>
      <c r="L92">
        <f t="shared" si="29"/>
        <v>-9.5750989882572561</v>
      </c>
      <c r="M92">
        <f t="shared" si="30"/>
        <v>-35.42769283765606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10.509931216763297</v>
      </c>
      <c r="C93" s="9">
        <f t="shared" si="23"/>
        <v>0.44400000000000028</v>
      </c>
      <c r="D93" s="9">
        <f t="shared" si="24"/>
        <v>22.735183043287698</v>
      </c>
      <c r="E93" s="9">
        <f t="shared" si="24"/>
        <v>12.132325222530524</v>
      </c>
      <c r="F93" s="9">
        <f t="shared" si="25"/>
        <v>12.347454275075647</v>
      </c>
      <c r="G93" s="10">
        <f t="shared" si="26"/>
        <v>8.6666666666666607</v>
      </c>
      <c r="H93" s="5">
        <f t="shared" si="26"/>
        <v>7.5</v>
      </c>
      <c r="I93">
        <f t="shared" si="27"/>
        <v>50.613361713388784</v>
      </c>
      <c r="J93">
        <f t="shared" si="28"/>
        <v>47.981623066445088</v>
      </c>
      <c r="K93">
        <f t="shared" si="28"/>
        <v>16.108265947640483</v>
      </c>
      <c r="L93">
        <f t="shared" si="29"/>
        <v>-9.5399921565117136</v>
      </c>
      <c r="M93">
        <f t="shared" si="30"/>
        <v>-35.37674140336371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10.802441625914541</v>
      </c>
      <c r="C94" s="9">
        <f t="shared" si="23"/>
        <v>0.45000000000000029</v>
      </c>
      <c r="D94" s="9">
        <f t="shared" si="24"/>
        <v>23.027693452438943</v>
      </c>
      <c r="E94" s="9">
        <f t="shared" si="24"/>
        <v>12.22992746053732</v>
      </c>
      <c r="F94" s="9">
        <f t="shared" si="25"/>
        <v>12.453500963356499</v>
      </c>
      <c r="G94" s="10">
        <f t="shared" si="26"/>
        <v>8.6666666666666607</v>
      </c>
      <c r="H94" s="5">
        <f t="shared" si="26"/>
        <v>7.5</v>
      </c>
      <c r="I94">
        <f t="shared" si="27"/>
        <v>50.489856324252052</v>
      </c>
      <c r="J94">
        <f t="shared" si="28"/>
        <v>47.923429114290364</v>
      </c>
      <c r="K94">
        <f t="shared" si="28"/>
        <v>15.892467825079963</v>
      </c>
      <c r="L94">
        <f t="shared" si="29"/>
        <v>-9.5051706851765161</v>
      </c>
      <c r="M94">
        <f t="shared" si="30"/>
        <v>-35.326124588701774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11.094597699811116</v>
      </c>
      <c r="C95" s="9">
        <f t="shared" si="23"/>
        <v>0.45600000000000029</v>
      </c>
      <c r="D95" s="9">
        <f t="shared" si="24"/>
        <v>23.319849526335517</v>
      </c>
      <c r="E95" s="9">
        <f t="shared" si="24"/>
        <v>12.326214271722336</v>
      </c>
      <c r="F95" s="9">
        <f t="shared" si="25"/>
        <v>12.558441378673569</v>
      </c>
      <c r="G95" s="10">
        <f t="shared" si="26"/>
        <v>8.6666666666666607</v>
      </c>
      <c r="H95" s="5">
        <f t="shared" si="26"/>
        <v>7.5</v>
      </c>
      <c r="I95">
        <f t="shared" si="27"/>
        <v>50.367337880506227</v>
      </c>
      <c r="J95">
        <f t="shared" si="28"/>
        <v>47.865447573110785</v>
      </c>
      <c r="K95">
        <f t="shared" si="28"/>
        <v>15.676978465088883</v>
      </c>
      <c r="L95">
        <f t="shared" si="29"/>
        <v>-9.4706332850198187</v>
      </c>
      <c r="M95">
        <f t="shared" si="30"/>
        <v>-35.275839042311929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11.386400728874824</v>
      </c>
      <c r="C96" s="9">
        <f t="shared" si="23"/>
        <v>0.4620000000000003</v>
      </c>
      <c r="D96" s="9">
        <f t="shared" si="24"/>
        <v>23.611652555399225</v>
      </c>
      <c r="E96" s="9">
        <f t="shared" si="24"/>
        <v>12.421187533373995</v>
      </c>
      <c r="F96" s="9">
        <f t="shared" si="25"/>
        <v>12.662279533668288</v>
      </c>
      <c r="G96" s="10">
        <f t="shared" si="26"/>
        <v>8.6666666666666607</v>
      </c>
      <c r="H96" s="5">
        <f t="shared" si="26"/>
        <v>7.5</v>
      </c>
      <c r="I96">
        <f t="shared" si="27"/>
        <v>50.245806623308802</v>
      </c>
      <c r="J96">
        <f t="shared" si="28"/>
        <v>47.807676710072165</v>
      </c>
      <c r="K96">
        <f t="shared" si="28"/>
        <v>15.46179584693078</v>
      </c>
      <c r="L96">
        <f t="shared" si="29"/>
        <v>-9.4363786782145844</v>
      </c>
      <c r="M96">
        <f t="shared" si="30"/>
        <v>-35.225881427782191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11.677851992980957</v>
      </c>
      <c r="C97" s="9">
        <f t="shared" si="23"/>
        <v>0.4680000000000003</v>
      </c>
      <c r="D97" s="9">
        <f t="shared" si="24"/>
        <v>23.903103819505358</v>
      </c>
      <c r="E97" s="9">
        <f t="shared" si="24"/>
        <v>12.514849110516309</v>
      </c>
      <c r="F97" s="9">
        <f t="shared" si="25"/>
        <v>12.76501941574625</v>
      </c>
      <c r="G97" s="10">
        <f t="shared" si="26"/>
        <v>8.6666666666666607</v>
      </c>
      <c r="H97" s="5">
        <f t="shared" si="26"/>
        <v>7.5</v>
      </c>
      <c r="I97">
        <f t="shared" si="27"/>
        <v>50.125262802470516</v>
      </c>
      <c r="J97">
        <f t="shared" si="28"/>
        <v>47.750114800135059</v>
      </c>
      <c r="K97">
        <f t="shared" si="28"/>
        <v>15.246917970221309</v>
      </c>
      <c r="L97">
        <f t="shared" si="29"/>
        <v>-9.4024055980970882</v>
      </c>
      <c r="M97">
        <f t="shared" si="30"/>
        <v>-35.17624842342223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11.968952761505628</v>
      </c>
      <c r="C98" s="9">
        <f t="shared" si="23"/>
        <v>0.47400000000000031</v>
      </c>
      <c r="D98" s="9">
        <f t="shared" si="24"/>
        <v>24.194204588030029</v>
      </c>
      <c r="E98" s="9">
        <f t="shared" si="24"/>
        <v>12.60720085603274</v>
      </c>
      <c r="F98" s="9">
        <f t="shared" si="25"/>
        <v>12.866664987321473</v>
      </c>
      <c r="G98" s="10">
        <f t="shared" si="26"/>
        <v>8.6666666666666607</v>
      </c>
      <c r="H98" s="5">
        <f t="shared" si="26"/>
        <v>7.5</v>
      </c>
      <c r="I98">
        <f t="shared" si="27"/>
        <v>50.005706675741678</v>
      </c>
      <c r="J98">
        <f t="shared" si="28"/>
        <v>47.692760125986666</v>
      </c>
      <c r="K98">
        <f t="shared" si="28"/>
        <v>15.032342854838435</v>
      </c>
      <c r="L98">
        <f t="shared" si="29"/>
        <v>-9.368712788926544</v>
      </c>
      <c r="M98">
        <f t="shared" si="30"/>
        <v>-35.126936722043823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12.259704293372709</v>
      </c>
      <c r="C99" s="9">
        <f t="shared" si="23"/>
        <v>0.48000000000000032</v>
      </c>
      <c r="D99" s="9">
        <f t="shared" si="24"/>
        <v>24.48495611989711</v>
      </c>
      <c r="E99" s="9">
        <f t="shared" si="24"/>
        <v>12.698244610789541</v>
      </c>
      <c r="F99" s="9">
        <f t="shared" si="25"/>
        <v>12.96722018605875</v>
      </c>
      <c r="G99" s="10">
        <f t="shared" si="26"/>
        <v>8.6666666666666607</v>
      </c>
      <c r="H99" s="5">
        <f t="shared" si="26"/>
        <v>7.5</v>
      </c>
      <c r="I99">
        <f t="shared" si="27"/>
        <v>49.887138508093962</v>
      </c>
      <c r="J99">
        <f t="shared" si="28"/>
        <v>47.635610977974217</v>
      </c>
      <c r="K99">
        <f t="shared" si="28"/>
        <v>14.818068540833968</v>
      </c>
      <c r="L99">
        <f t="shared" si="29"/>
        <v>-9.3352990056458847</v>
      </c>
      <c r="M99">
        <f t="shared" si="30"/>
        <v>-35.077943030746503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12.55010783710035</v>
      </c>
      <c r="C100" s="9">
        <f t="shared" si="23"/>
        <v>0.48600000000000032</v>
      </c>
      <c r="D100" s="9">
        <f t="shared" si="24"/>
        <v>24.775359663624752</v>
      </c>
      <c r="E100" s="9">
        <f t="shared" si="24"/>
        <v>12.78798220375854</v>
      </c>
      <c r="F100" s="9">
        <f t="shared" si="25"/>
        <v>13.066688925114116</v>
      </c>
      <c r="G100" s="10">
        <f t="shared" si="26"/>
        <v>8.6666666666666607</v>
      </c>
      <c r="H100" s="5">
        <f t="shared" si="26"/>
        <v>7.5</v>
      </c>
      <c r="I100">
        <f t="shared" si="27"/>
        <v>49.769558570997916</v>
      </c>
      <c r="J100">
        <f t="shared" si="28"/>
        <v>47.578665654039774</v>
      </c>
      <c r="K100">
        <f t="shared" si="28"/>
        <v>14.604093088346414</v>
      </c>
      <c r="L100">
        <f t="shared" si="29"/>
        <v>-9.3021630136436464</v>
      </c>
      <c r="M100">
        <f t="shared" si="30"/>
        <v>-35.029264070708344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12.840164630847125</v>
      </c>
      <c r="C101" s="9">
        <f t="shared" si="23"/>
        <v>0.49200000000000033</v>
      </c>
      <c r="D101" s="9">
        <f t="shared" ref="D101:E116" si="32">D100+$C$7*(J100+J101)/2</f>
        <v>25.065416457371526</v>
      </c>
      <c r="E101" s="9">
        <f t="shared" si="32"/>
        <v>12.876415452139417</v>
      </c>
      <c r="F101" s="9">
        <f t="shared" si="25"/>
        <v>13.165075093373433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49.652967141696266</v>
      </c>
      <c r="J101">
        <f t="shared" si="28"/>
        <v>47.521922459656551</v>
      </c>
      <c r="K101">
        <f t="shared" si="28"/>
        <v>14.390414577515093</v>
      </c>
      <c r="L101">
        <f t="shared" si="29"/>
        <v>-9.2693035885170296</v>
      </c>
      <c r="M101">
        <f t="shared" si="30"/>
        <v>-34.980896576981884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13.129875902457767</v>
      </c>
      <c r="C102" s="9">
        <f t="shared" si="23"/>
        <v>0.49800000000000033</v>
      </c>
      <c r="D102" s="9">
        <f t="shared" si="32"/>
        <v>25.355127728982168</v>
      </c>
      <c r="E102" s="9">
        <f t="shared" si="32"/>
        <v>12.963546161481444</v>
      </c>
      <c r="F102" s="9">
        <f t="shared" si="25"/>
        <v>13.262382555689147</v>
      </c>
      <c r="G102" s="10">
        <f t="shared" si="33"/>
        <v>8.6666666666666607</v>
      </c>
      <c r="H102" s="5">
        <f t="shared" si="33"/>
        <v>7.5</v>
      </c>
      <c r="I102">
        <f t="shared" si="27"/>
        <v>49.537364502473025</v>
      </c>
      <c r="J102">
        <f t="shared" si="28"/>
        <v>47.465379707766594</v>
      </c>
      <c r="K102">
        <f t="shared" si="28"/>
        <v>14.177031108395504</v>
      </c>
      <c r="L102">
        <f t="shared" si="29"/>
        <v>-9.2367195158360502</v>
      </c>
      <c r="M102">
        <f t="shared" si="30"/>
        <v>-34.932837298295219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13.419242869508553</v>
      </c>
      <c r="C103" s="9">
        <f t="shared" si="23"/>
        <v>0.50400000000000034</v>
      </c>
      <c r="D103" s="9">
        <f t="shared" si="32"/>
        <v>25.644494696032954</v>
      </c>
      <c r="E103" s="9">
        <f t="shared" si="32"/>
        <v>13.049376125804722</v>
      </c>
      <c r="F103" s="9">
        <f t="shared" si="25"/>
        <v>13.358615153115212</v>
      </c>
      <c r="G103" s="10">
        <f t="shared" si="33"/>
        <v>8.6666666666666607</v>
      </c>
      <c r="H103" s="5">
        <f t="shared" si="33"/>
        <v>7.5</v>
      </c>
      <c r="I103">
        <f t="shared" si="27"/>
        <v>49.4227509399187</v>
      </c>
      <c r="J103">
        <f t="shared" si="28"/>
        <v>47.409035718719991</v>
      </c>
      <c r="K103">
        <f t="shared" si="28"/>
        <v>13.963940800875903</v>
      </c>
      <c r="L103">
        <f t="shared" si="29"/>
        <v>-9.2044095909088881</v>
      </c>
      <c r="M103">
        <f t="shared" si="30"/>
        <v>-34.885082996858223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13.708266739352306</v>
      </c>
      <c r="C104" s="9">
        <f t="shared" si="23"/>
        <v>0.51000000000000034</v>
      </c>
      <c r="D104" s="9">
        <f t="shared" si="32"/>
        <v>25.933518565876707</v>
      </c>
      <c r="E104" s="9">
        <f t="shared" si="32"/>
        <v>13.133907127720908</v>
      </c>
      <c r="F104" s="9">
        <f t="shared" si="25"/>
        <v>13.453776703140205</v>
      </c>
      <c r="G104" s="10">
        <f t="shared" si="33"/>
        <v>8.6666666666666607</v>
      </c>
      <c r="H104" s="5">
        <f t="shared" si="33"/>
        <v>7.5</v>
      </c>
      <c r="I104">
        <f t="shared" si="27"/>
        <v>49.309126744191531</v>
      </c>
      <c r="J104">
        <f t="shared" si="28"/>
        <v>47.352888820215448</v>
      </c>
      <c r="K104">
        <f t="shared" si="28"/>
        <v>13.751141794595068</v>
      </c>
      <c r="L104">
        <f t="shared" si="29"/>
        <v>-9.172372618548339</v>
      </c>
      <c r="M104">
        <f t="shared" si="30"/>
        <v>-34.837630448173904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13.996948709163052</v>
      </c>
      <c r="C105" s="9">
        <f t="shared" si="23"/>
        <v>0.51600000000000035</v>
      </c>
      <c r="D105" s="9">
        <f t="shared" si="32"/>
        <v>26.222200535687453</v>
      </c>
      <c r="E105" s="9">
        <f t="shared" si="32"/>
        <v>13.217140938553451</v>
      </c>
      <c r="F105" s="9">
        <f t="shared" si="25"/>
        <v>13.547870999918679</v>
      </c>
      <c r="G105" s="10">
        <f t="shared" si="33"/>
        <v>8.6666666666666607</v>
      </c>
      <c r="H105" s="5">
        <f t="shared" si="33"/>
        <v>7.5</v>
      </c>
      <c r="I105">
        <f t="shared" si="27"/>
        <v>49.19649220827506</v>
      </c>
      <c r="J105">
        <f t="shared" si="28"/>
        <v>47.296937347242306</v>
      </c>
      <c r="K105">
        <f t="shared" si="28"/>
        <v>13.538632248861207</v>
      </c>
      <c r="L105">
        <f t="shared" si="29"/>
        <v>-9.1406074128394472</v>
      </c>
      <c r="M105">
        <f t="shared" si="30"/>
        <v>-34.79047644085486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14.285289965980313</v>
      </c>
      <c r="C106" s="9">
        <f t="shared" si="23"/>
        <v>0.52200000000000035</v>
      </c>
      <c r="D106" s="9">
        <f t="shared" si="32"/>
        <v>26.510541792504714</v>
      </c>
      <c r="E106" s="9">
        <f t="shared" si="32"/>
        <v>13.299079318457322</v>
      </c>
      <c r="F106" s="9">
        <f t="shared" si="25"/>
        <v>13.640901814500713</v>
      </c>
      <c r="G106" s="10">
        <f t="shared" si="33"/>
        <v>8.6666666666666607</v>
      </c>
      <c r="H106" s="5">
        <f t="shared" si="33"/>
        <v>7.5</v>
      </c>
      <c r="I106">
        <f t="shared" si="27"/>
        <v>49.084847627232087</v>
      </c>
      <c r="J106">
        <f t="shared" si="28"/>
        <v>47.241179642023987</v>
      </c>
      <c r="K106">
        <f t="shared" si="28"/>
        <v>13.326410342571993</v>
      </c>
      <c r="L106">
        <f t="shared" si="29"/>
        <v>-9.1091127969083026</v>
      </c>
      <c r="M106">
        <f t="shared" si="30"/>
        <v>-34.743617776444943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14.573291686753072</v>
      </c>
      <c r="C107" s="9">
        <f t="shared" si="23"/>
        <v>0.52800000000000036</v>
      </c>
      <c r="D107" s="9">
        <f t="shared" si="32"/>
        <v>26.798543513277473</v>
      </c>
      <c r="E107" s="9">
        <f t="shared" si="32"/>
        <v>13.37972401653828</v>
      </c>
      <c r="F107" s="9">
        <f t="shared" si="25"/>
        <v>13.732872895059755</v>
      </c>
      <c r="G107" s="10">
        <f t="shared" si="33"/>
        <v>8.6666666666666607</v>
      </c>
      <c r="H107" s="5">
        <f t="shared" si="33"/>
        <v>7.5</v>
      </c>
      <c r="I107">
        <f t="shared" si="27"/>
        <v>48.974193297455166</v>
      </c>
      <c r="J107">
        <f t="shared" si="28"/>
        <v>47.185614053962844</v>
      </c>
      <c r="K107">
        <f t="shared" si="28"/>
        <v>13.114474274135679</v>
      </c>
      <c r="L107">
        <f t="shared" si="29"/>
        <v>-9.0778876026920052</v>
      </c>
      <c r="M107">
        <f t="shared" si="30"/>
        <v>-34.697051269245932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14.860955038383397</v>
      </c>
      <c r="C108" s="9">
        <f t="shared" si="23"/>
        <v>0.53400000000000036</v>
      </c>
      <c r="D108" s="9">
        <f t="shared" si="32"/>
        <v>27.086206864907798</v>
      </c>
      <c r="E108" s="9">
        <f t="shared" si="32"/>
        <v>13.459076770971643</v>
      </c>
      <c r="F108" s="9">
        <f t="shared" si="25"/>
        <v>13.823787967118724</v>
      </c>
      <c r="G108" s="10">
        <f t="shared" si="33"/>
        <v>8.6666666666666607</v>
      </c>
      <c r="H108" s="5">
        <f t="shared" si="33"/>
        <v>7.5</v>
      </c>
      <c r="I108">
        <f t="shared" si="27"/>
        <v>48.86452951591383</v>
      </c>
      <c r="J108">
        <f t="shared" si="28"/>
        <v>47.13023893958642</v>
      </c>
      <c r="K108">
        <f t="shared" si="28"/>
        <v>12.902822261393279</v>
      </c>
      <c r="L108">
        <f t="shared" si="29"/>
        <v>-9.0469306707098323</v>
      </c>
      <c r="M108">
        <f t="shared" si="30"/>
        <v>-34.650773746149412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15.148281177769745</v>
      </c>
      <c r="C109" s="9">
        <f t="shared" si="23"/>
        <v>0.54000000000000037</v>
      </c>
      <c r="D109" s="9">
        <f t="shared" si="32"/>
        <v>27.373533004294146</v>
      </c>
      <c r="E109" s="9">
        <f t="shared" si="32"/>
        <v>13.537139309120596</v>
      </c>
      <c r="F109" s="9">
        <f t="shared" si="25"/>
        <v>13.913650733774395</v>
      </c>
      <c r="G109" s="10">
        <f t="shared" si="33"/>
        <v>8.6666666666666607</v>
      </c>
      <c r="H109" s="5">
        <f t="shared" si="33"/>
        <v>7.5</v>
      </c>
      <c r="I109">
        <f t="shared" si="27"/>
        <v>48.755856579398674</v>
      </c>
      <c r="J109">
        <f t="shared" si="28"/>
        <v>47.075052662495089</v>
      </c>
      <c r="K109">
        <f t="shared" si="28"/>
        <v>12.691452541541768</v>
      </c>
      <c r="L109">
        <f t="shared" si="29"/>
        <v>-9.0162408498355955</v>
      </c>
      <c r="M109">
        <f t="shared" si="30"/>
        <v>-34.604782046473737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15.435271251849953</v>
      </c>
      <c r="C110" s="9">
        <f t="shared" si="23"/>
        <v>0.54600000000000037</v>
      </c>
      <c r="D110" s="9">
        <f t="shared" si="32"/>
        <v>27.660523078374354</v>
      </c>
      <c r="E110" s="9">
        <f t="shared" si="32"/>
        <v>13.613913347654027</v>
      </c>
      <c r="F110" s="9">
        <f t="shared" si="25"/>
        <v>14.002464875920117</v>
      </c>
      <c r="G110" s="10">
        <f t="shared" si="33"/>
        <v>8.6666666666666607</v>
      </c>
      <c r="H110" s="5">
        <f t="shared" si="33"/>
        <v>7.5</v>
      </c>
      <c r="I110">
        <f t="shared" si="27"/>
        <v>48.648174783762443</v>
      </c>
      <c r="J110">
        <f t="shared" si="28"/>
        <v>47.02005359331109</v>
      </c>
      <c r="K110">
        <f t="shared" si="28"/>
        <v>12.480363371058278</v>
      </c>
      <c r="L110">
        <f t="shared" si="29"/>
        <v>-8.9858169970711987</v>
      </c>
      <c r="M110">
        <f t="shared" si="30"/>
        <v>-34.559073021806036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15.721926397643921</v>
      </c>
      <c r="C111" s="9">
        <f t="shared" si="23"/>
        <v>0.55200000000000038</v>
      </c>
      <c r="D111" s="9">
        <f t="shared" si="32"/>
        <v>27.947178224168322</v>
      </c>
      <c r="E111" s="9">
        <f t="shared" si="32"/>
        <v>13.689400592663912</v>
      </c>
      <c r="F111" s="9">
        <f t="shared" si="25"/>
        <v>14.090234052466824</v>
      </c>
      <c r="G111" s="10">
        <f t="shared" si="33"/>
        <v>8.6666666666666607</v>
      </c>
      <c r="H111" s="5">
        <f t="shared" si="33"/>
        <v>7.5</v>
      </c>
      <c r="I111">
        <f t="shared" si="27"/>
        <v>48.541484423158408</v>
      </c>
      <c r="J111">
        <f t="shared" si="28"/>
        <v>46.965240109628958</v>
      </c>
      <c r="K111">
        <f t="shared" si="28"/>
        <v>12.26955302562526</v>
      </c>
      <c r="L111">
        <f t="shared" si="29"/>
        <v>-8.9556579773214668</v>
      </c>
      <c r="M111">
        <f t="shared" si="30"/>
        <v>-34.513643535849425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16.008247742295993</v>
      </c>
      <c r="C112" s="9">
        <f t="shared" si="23"/>
        <v>0.55800000000000038</v>
      </c>
      <c r="D112" s="9">
        <f t="shared" si="32"/>
        <v>28.233499568820392</v>
      </c>
      <c r="E112" s="9">
        <f t="shared" si="32"/>
        <v>13.763602739782241</v>
      </c>
      <c r="F112" s="9">
        <f t="shared" si="25"/>
        <v>14.176961900562441</v>
      </c>
      <c r="G112" s="10">
        <f t="shared" si="33"/>
        <v>8.6666666666666607</v>
      </c>
      <c r="H112" s="5">
        <f t="shared" si="33"/>
        <v>7.5</v>
      </c>
      <c r="I112">
        <f t="shared" si="27"/>
        <v>48.435785789276053</v>
      </c>
      <c r="J112">
        <f t="shared" si="28"/>
        <v>46.910610595967299</v>
      </c>
      <c r="K112">
        <f t="shared" si="28"/>
        <v>12.059019800056578</v>
      </c>
      <c r="L112">
        <f t="shared" si="29"/>
        <v>-8.925762663170179</v>
      </c>
      <c r="M112">
        <f t="shared" si="30"/>
        <v>-34.46849046427522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16.29423640311704</v>
      </c>
      <c r="C113" s="9">
        <f t="shared" si="23"/>
        <v>0.56400000000000039</v>
      </c>
      <c r="D113" s="9">
        <f t="shared" si="32"/>
        <v>28.519488229641443</v>
      </c>
      <c r="E113" s="9">
        <f t="shared" si="32"/>
        <v>13.836521474297498</v>
      </c>
      <c r="F113" s="9">
        <f t="shared" si="25"/>
        <v>14.262652035809612</v>
      </c>
      <c r="G113" s="10">
        <f t="shared" si="33"/>
        <v>8.6666666666666607</v>
      </c>
      <c r="H113" s="5">
        <f t="shared" si="33"/>
        <v>7.5</v>
      </c>
      <c r="I113">
        <f t="shared" si="27"/>
        <v>48.331079170574398</v>
      </c>
      <c r="J113">
        <f t="shared" si="28"/>
        <v>46.856163443721961</v>
      </c>
      <c r="K113">
        <f t="shared" si="28"/>
        <v>11.848762008224499</v>
      </c>
      <c r="L113">
        <f t="shared" si="29"/>
        <v>-8.8961299346573863</v>
      </c>
      <c r="M113">
        <f t="shared" si="30"/>
        <v>-34.423610694580248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16.579893487626315</v>
      </c>
      <c r="C114" s="9">
        <f t="shared" si="23"/>
        <v>0.5700000000000004</v>
      </c>
      <c r="D114" s="9">
        <f t="shared" si="32"/>
        <v>28.805145314150714</v>
      </c>
      <c r="E114" s="9">
        <f t="shared" si="32"/>
        <v>13.908158471270696</v>
      </c>
      <c r="F114" s="9">
        <f t="shared" si="25"/>
        <v>14.347308052481841</v>
      </c>
      <c r="G114" s="10">
        <f t="shared" si="33"/>
        <v>8.6666666666666607</v>
      </c>
      <c r="H114" s="5">
        <f t="shared" si="33"/>
        <v>7.5</v>
      </c>
      <c r="I114">
        <f t="shared" si="27"/>
        <v>48.227364851513116</v>
      </c>
      <c r="J114">
        <f t="shared" si="28"/>
        <v>46.801897051120548</v>
      </c>
      <c r="K114">
        <f t="shared" si="28"/>
        <v>11.638777982987559</v>
      </c>
      <c r="L114">
        <f t="shared" si="29"/>
        <v>-8.8667586790580337</v>
      </c>
      <c r="M114">
        <f t="shared" si="30"/>
        <v>-34.379001125949308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16.865220093592924</v>
      </c>
      <c r="C115" s="9">
        <f t="shared" si="23"/>
        <v>0.5760000000000004</v>
      </c>
      <c r="D115" s="9">
        <f t="shared" si="32"/>
        <v>29.090471920117324</v>
      </c>
      <c r="E115" s="9">
        <f t="shared" si="32"/>
        <v>13.978515395650971</v>
      </c>
      <c r="F115" s="9">
        <f t="shared" si="25"/>
        <v>14.430933523737986</v>
      </c>
      <c r="G115" s="10">
        <f t="shared" si="33"/>
        <v>8.6666666666666607</v>
      </c>
      <c r="H115" s="5">
        <f t="shared" si="33"/>
        <v>7.5</v>
      </c>
      <c r="I115">
        <f t="shared" si="27"/>
        <v>48.124643111781573</v>
      </c>
      <c r="J115">
        <f t="shared" si="28"/>
        <v>46.747809823178294</v>
      </c>
      <c r="K115">
        <f t="shared" si="28"/>
        <v>11.429066076119268</v>
      </c>
      <c r="L115">
        <f t="shared" si="29"/>
        <v>-8.8376477906618458</v>
      </c>
      <c r="M115">
        <f t="shared" si="30"/>
        <v>-34.334658669122575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17.150217309077163</v>
      </c>
      <c r="C116" s="9">
        <f t="shared" si="23"/>
        <v>0.58200000000000041</v>
      </c>
      <c r="D116" s="9">
        <f t="shared" si="32"/>
        <v>29.375469135601566</v>
      </c>
      <c r="E116" s="9">
        <f t="shared" si="32"/>
        <v>14.04759390239076</v>
      </c>
      <c r="F116" s="9">
        <f t="shared" si="25"/>
        <v>14.513532001835223</v>
      </c>
      <c r="G116" s="10">
        <f t="shared" si="33"/>
        <v>8.6666666666666607</v>
      </c>
      <c r="H116" s="5">
        <f t="shared" si="33"/>
        <v>7.5</v>
      </c>
      <c r="I116">
        <f t="shared" si="27"/>
        <v>48.022914225526137</v>
      </c>
      <c r="J116">
        <f t="shared" si="28"/>
        <v>46.693900171655258</v>
      </c>
      <c r="K116">
        <f t="shared" si="28"/>
        <v>11.21962465823762</v>
      </c>
      <c r="L116">
        <f t="shared" si="29"/>
        <v>-8.8087961705545936</v>
      </c>
      <c r="M116">
        <f t="shared" si="30"/>
        <v>-34.290580246268171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17.434886212471511</v>
      </c>
      <c r="C117" s="9">
        <f t="shared" si="23"/>
        <v>0.58800000000000041</v>
      </c>
      <c r="D117" s="9">
        <f t="shared" ref="D117:E132" si="34">D116+$C$7*(J116+J117)/2</f>
        <v>29.66013803899591</v>
      </c>
      <c r="E117" s="9">
        <f t="shared" si="34"/>
        <v>14.115395636560528</v>
      </c>
      <c r="F117" s="9">
        <f t="shared" si="25"/>
        <v>14.595107018340402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47.922178460575843</v>
      </c>
      <c r="J117">
        <f t="shared" si="28"/>
        <v>46.640166515014876</v>
      </c>
      <c r="K117">
        <f t="shared" si="28"/>
        <v>11.010452118735385</v>
      </c>
      <c r="L117">
        <f t="shared" si="29"/>
        <v>-8.7802027264006579</v>
      </c>
      <c r="M117">
        <f t="shared" si="30"/>
        <v>-34.246762790859719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17.719227872541374</v>
      </c>
      <c r="C118" s="9">
        <f t="shared" si="23"/>
        <v>0.59400000000000042</v>
      </c>
      <c r="D118" s="9">
        <f t="shared" si="34"/>
        <v>29.944479699065777</v>
      </c>
      <c r="E118" s="9">
        <f t="shared" si="34"/>
        <v>14.181922233463091</v>
      </c>
      <c r="F118" s="9">
        <f t="shared" si="25"/>
        <v>14.675662084339848</v>
      </c>
      <c r="G118" s="10">
        <f t="shared" si="35"/>
        <v>8.6666666666666607</v>
      </c>
      <c r="H118" s="5">
        <f t="shared" si="35"/>
        <v>7.5</v>
      </c>
      <c r="I118">
        <f t="shared" si="27"/>
        <v>47.822436077666715</v>
      </c>
      <c r="J118">
        <f t="shared" si="28"/>
        <v>46.586607278383831</v>
      </c>
      <c r="K118">
        <f t="shared" si="28"/>
        <v>10.80154686571114</v>
      </c>
      <c r="L118">
        <f t="shared" si="29"/>
        <v>-8.7518663722270187</v>
      </c>
      <c r="M118">
        <f t="shared" si="30"/>
        <v>-34.203203247558982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18.003243348465659</v>
      </c>
      <c r="C119" s="9">
        <f t="shared" si="23"/>
        <v>0.60000000000000042</v>
      </c>
      <c r="D119" s="9">
        <f t="shared" si="34"/>
        <v>30.228495174990062</v>
      </c>
      <c r="E119" s="9">
        <f t="shared" si="34"/>
        <v>14.247175318747509</v>
      </c>
      <c r="F119" s="9">
        <f t="shared" si="25"/>
        <v>14.755200690647644</v>
      </c>
      <c r="G119" s="10">
        <f t="shared" si="35"/>
        <v>8.6666666666666607</v>
      </c>
      <c r="H119" s="5">
        <f t="shared" si="35"/>
        <v>7.5</v>
      </c>
      <c r="I119">
        <f t="shared" si="27"/>
        <v>47.723687329664976</v>
      </c>
      <c r="J119">
        <f t="shared" si="28"/>
        <v>46.533220893513246</v>
      </c>
      <c r="K119">
        <f t="shared" si="28"/>
        <v>10.592907325901031</v>
      </c>
      <c r="L119">
        <f t="shared" si="29"/>
        <v>-8.7237860282086253</v>
      </c>
      <c r="M119">
        <f t="shared" si="30"/>
        <v>-34.159898572103486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18.286933689877038</v>
      </c>
      <c r="C120" s="9">
        <f t="shared" si="23"/>
        <v>0.60600000000000043</v>
      </c>
      <c r="D120" s="9">
        <f t="shared" si="34"/>
        <v>30.512185516401438</v>
      </c>
      <c r="E120" s="9">
        <f t="shared" si="34"/>
        <v>14.31115650852257</v>
      </c>
      <c r="F120" s="9">
        <f t="shared" si="25"/>
        <v>14.83372630801238</v>
      </c>
      <c r="G120" s="10">
        <f t="shared" si="35"/>
        <v>8.6666666666666607</v>
      </c>
      <c r="H120" s="5">
        <f t="shared" si="35"/>
        <v>7.5</v>
      </c>
      <c r="I120">
        <f t="shared" si="27"/>
        <v>47.625932460789301</v>
      </c>
      <c r="J120">
        <f t="shared" si="28"/>
        <v>46.480005798741175</v>
      </c>
      <c r="K120">
        <f t="shared" si="28"/>
        <v>10.384531944611199</v>
      </c>
      <c r="L120">
        <f t="shared" si="29"/>
        <v>-8.6959606204551871</v>
      </c>
      <c r="M120">
        <f t="shared" si="30"/>
        <v>-34.116845731199192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18.570299936902018</v>
      </c>
      <c r="C121" s="9">
        <f t="shared" si="23"/>
        <v>0.61200000000000043</v>
      </c>
      <c r="D121" s="9">
        <f t="shared" si="34"/>
        <v>30.795551763426417</v>
      </c>
      <c r="E121" s="9">
        <f t="shared" si="34"/>
        <v>14.37386740946987</v>
      </c>
      <c r="F121" s="9">
        <f t="shared" si="25"/>
        <v>14.911242387322373</v>
      </c>
      <c r="G121" s="10">
        <f t="shared" si="35"/>
        <v>8.6666666666666607</v>
      </c>
      <c r="H121" s="5">
        <f t="shared" si="35"/>
        <v>7.5</v>
      </c>
      <c r="I121">
        <f t="shared" si="27"/>
        <v>47.529171705832475</v>
      </c>
      <c r="J121">
        <f t="shared" si="28"/>
        <v>46.426960438956399</v>
      </c>
      <c r="K121">
        <f t="shared" si="28"/>
        <v>10.176419185650884</v>
      </c>
      <c r="L121">
        <f t="shared" si="29"/>
        <v>-8.6683890807994466</v>
      </c>
      <c r="M121">
        <f t="shared" si="30"/>
        <v>-34.074041702418135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18.853343120200805</v>
      </c>
      <c r="C122" s="9">
        <f t="shared" si="23"/>
        <v>0.61800000000000044</v>
      </c>
      <c r="D122" s="9">
        <f t="shared" si="34"/>
        <v>31.078594946725204</v>
      </c>
      <c r="E122" s="9">
        <f t="shared" si="34"/>
        <v>14.435309618956467</v>
      </c>
      <c r="F122" s="9">
        <f t="shared" si="25"/>
        <v>14.987752359809425</v>
      </c>
      <c r="G122" s="10">
        <f t="shared" si="35"/>
        <v>8.6666666666666607</v>
      </c>
      <c r="H122" s="5">
        <f t="shared" si="35"/>
        <v>7.5</v>
      </c>
      <c r="I122">
        <f t="shared" si="27"/>
        <v>47.433405289382627</v>
      </c>
      <c r="J122">
        <f t="shared" si="28"/>
        <v>46.37408326556352</v>
      </c>
      <c r="K122">
        <f t="shared" si="28"/>
        <v>9.9685675312661335</v>
      </c>
      <c r="L122">
        <f t="shared" si="29"/>
        <v>-8.6410703465869183</v>
      </c>
      <c r="M122">
        <f t="shared" si="30"/>
        <v>-34.031483474101108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19.136064261006943</v>
      </c>
      <c r="C123" s="9">
        <f t="shared" si="23"/>
        <v>0.62400000000000044</v>
      </c>
      <c r="D123" s="9">
        <f t="shared" si="34"/>
        <v>31.361316087531343</v>
      </c>
      <c r="E123" s="9">
        <f t="shared" si="34"/>
        <v>14.495484725147154</v>
      </c>
      <c r="F123" s="9">
        <f t="shared" si="25"/>
        <v>15.063259637251074</v>
      </c>
      <c r="G123" s="10">
        <f t="shared" si="35"/>
        <v>8.6666666666666607</v>
      </c>
      <c r="H123" s="5">
        <f t="shared" si="35"/>
        <v>7.5</v>
      </c>
      <c r="I123">
        <f t="shared" si="27"/>
        <v>47.338633425044335</v>
      </c>
      <c r="J123">
        <f t="shared" si="28"/>
        <v>46.321372736449341</v>
      </c>
      <c r="K123">
        <f t="shared" si="28"/>
        <v>9.7609754820741159</v>
      </c>
      <c r="L123">
        <f t="shared" si="29"/>
        <v>-8.6140033604671782</v>
      </c>
      <c r="M123">
        <f t="shared" si="30"/>
        <v>-33.989168045265259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19.418464371166763</v>
      </c>
      <c r="C124" s="9">
        <f t="shared" si="23"/>
        <v>0.63000000000000045</v>
      </c>
      <c r="D124" s="9">
        <f t="shared" si="34"/>
        <v>31.643716197691163</v>
      </c>
      <c r="E124" s="9">
        <f t="shared" si="34"/>
        <v>14.554394307116324</v>
      </c>
      <c r="F124" s="9">
        <f t="shared" si="25"/>
        <v>15.137767612171389</v>
      </c>
      <c r="G124" s="10">
        <f t="shared" si="35"/>
        <v>8.6666666666666607</v>
      </c>
      <c r="H124" s="5">
        <f t="shared" si="35"/>
        <v>7.5</v>
      </c>
      <c r="I124">
        <f t="shared" si="27"/>
        <v>47.244856314659749</v>
      </c>
      <c r="J124">
        <f t="shared" si="28"/>
        <v>46.268827315950489</v>
      </c>
      <c r="K124">
        <f t="shared" si="28"/>
        <v>9.5536415569979987</v>
      </c>
      <c r="L124">
        <f t="shared" si="29"/>
        <v>-8.5871870701866442</v>
      </c>
      <c r="M124">
        <f t="shared" si="30"/>
        <v>-33.947092425516679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19.700544453178615</v>
      </c>
      <c r="C125" s="9">
        <f t="shared" si="23"/>
        <v>0.63600000000000045</v>
      </c>
      <c r="D125" s="9">
        <f t="shared" si="34"/>
        <v>31.925796279703018</v>
      </c>
      <c r="E125" s="9">
        <f t="shared" si="34"/>
        <v>14.612039934959435</v>
      </c>
      <c r="F125" s="9">
        <f t="shared" si="25"/>
        <v>15.211279658040317</v>
      </c>
      <c r="G125" s="10">
        <f t="shared" si="35"/>
        <v>8.6666666666666607</v>
      </c>
      <c r="H125" s="5">
        <f t="shared" si="35"/>
        <v>7.5</v>
      </c>
      <c r="I125">
        <f t="shared" si="27"/>
        <v>47.152074147530264</v>
      </c>
      <c r="J125">
        <f t="shared" si="28"/>
        <v>46.216445474822351</v>
      </c>
      <c r="K125">
        <f t="shared" si="28"/>
        <v>9.3465642932023467</v>
      </c>
      <c r="L125">
        <f t="shared" si="29"/>
        <v>-8.5606204283830145</v>
      </c>
      <c r="M125">
        <f t="shared" si="30"/>
        <v>-33.905253634967927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19.982305500231966</v>
      </c>
      <c r="C126" s="9">
        <f t="shared" si="23"/>
        <v>0.64200000000000046</v>
      </c>
      <c r="D126" s="9">
        <f t="shared" si="34"/>
        <v>32.207557326756366</v>
      </c>
      <c r="E126" s="9">
        <f t="shared" si="34"/>
        <v>14.668423169904091</v>
      </c>
      <c r="F126" s="9">
        <f t="shared" si="25"/>
        <v>15.283799129471566</v>
      </c>
      <c r="G126" s="10">
        <f t="shared" si="35"/>
        <v>8.6666666666666607</v>
      </c>
      <c r="H126" s="5">
        <f t="shared" si="35"/>
        <v>7.5</v>
      </c>
      <c r="I126">
        <f t="shared" si="27"/>
        <v>47.0602870996387</v>
      </c>
      <c r="J126">
        <f t="shared" si="28"/>
        <v>46.164225690209214</v>
      </c>
      <c r="K126">
        <f t="shared" si="28"/>
        <v>9.1397422460290425</v>
      </c>
      <c r="L126">
        <f t="shared" si="29"/>
        <v>-8.5343023923812567</v>
      </c>
      <c r="M126">
        <f t="shared" si="30"/>
        <v>-33.863648704160475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20.26374849624623</v>
      </c>
      <c r="C127" s="9">
        <f t="shared" si="23"/>
        <v>0.64800000000000046</v>
      </c>
      <c r="D127" s="9">
        <f t="shared" si="34"/>
        <v>32.489000322770629</v>
      </c>
      <c r="E127" s="9">
        <f t="shared" si="34"/>
        <v>14.723545564420728</v>
      </c>
      <c r="F127" s="9">
        <f t="shared" si="25"/>
        <v>15.355329362419079</v>
      </c>
      <c r="G127" s="10">
        <f t="shared" si="35"/>
        <v>8.6666666666666607</v>
      </c>
      <c r="H127" s="5">
        <f t="shared" si="35"/>
        <v>7.5</v>
      </c>
      <c r="I127">
        <f t="shared" si="27"/>
        <v>46.969495332872448</v>
      </c>
      <c r="J127">
        <f t="shared" si="28"/>
        <v>46.112166445615692</v>
      </c>
      <c r="K127">
        <f t="shared" si="28"/>
        <v>8.9331739889336639</v>
      </c>
      <c r="L127">
        <f t="shared" si="29"/>
        <v>-8.5082319239912856</v>
      </c>
      <c r="M127">
        <f t="shared" si="30"/>
        <v>-33.822274673992041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20.54487441590954</v>
      </c>
      <c r="C128" s="9">
        <f t="shared" si="23"/>
        <v>0.65400000000000047</v>
      </c>
      <c r="D128" s="9">
        <f t="shared" si="34"/>
        <v>32.770126242433939</v>
      </c>
      <c r="E128" s="9">
        <f t="shared" si="34"/>
        <v>14.777408662332915</v>
      </c>
      <c r="F128" s="9">
        <f t="shared" si="25"/>
        <v>15.425873674372104</v>
      </c>
      <c r="G128" s="10">
        <f t="shared" si="35"/>
        <v>8.6666666666666607</v>
      </c>
      <c r="H128" s="5">
        <f t="shared" si="35"/>
        <v>7.5</v>
      </c>
      <c r="I128">
        <f t="shared" si="27"/>
        <v>46.879698994247917</v>
      </c>
      <c r="J128">
        <f t="shared" si="28"/>
        <v>46.060266230879343</v>
      </c>
      <c r="K128">
        <f t="shared" si="28"/>
        <v>8.7268581134223115</v>
      </c>
      <c r="L128">
        <f t="shared" si="29"/>
        <v>-8.4824079893073119</v>
      </c>
      <c r="M128">
        <f t="shared" si="30"/>
        <v>-33.781128595648838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20.825684224717264</v>
      </c>
      <c r="C129" s="9">
        <f t="shared" si="23"/>
        <v>0.66000000000000048</v>
      </c>
      <c r="D129" s="9">
        <f t="shared" si="34"/>
        <v>33.050936051241663</v>
      </c>
      <c r="E129" s="9">
        <f t="shared" si="34"/>
        <v>14.830013998927269</v>
      </c>
      <c r="F129" s="9">
        <f t="shared" si="25"/>
        <v>15.495435364548817</v>
      </c>
      <c r="G129" s="10">
        <f t="shared" si="35"/>
        <v>8.6666666666666607</v>
      </c>
      <c r="H129" s="5">
        <f t="shared" si="35"/>
        <v>7.5</v>
      </c>
      <c r="I129">
        <f t="shared" si="27"/>
        <v>46.79089821513638</v>
      </c>
      <c r="J129">
        <f t="shared" si="28"/>
        <v>46.008523542144566</v>
      </c>
      <c r="K129">
        <f t="shared" si="28"/>
        <v>8.5207932289888539</v>
      </c>
      <c r="L129">
        <f t="shared" si="29"/>
        <v>-8.4568295585089199</v>
      </c>
      <c r="M129">
        <f t="shared" si="30"/>
        <v>-33.740207530542648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21.106178879010407</v>
      </c>
      <c r="C130" s="9">
        <f t="shared" si="23"/>
        <v>0.66600000000000048</v>
      </c>
      <c r="D130" s="9">
        <f t="shared" si="34"/>
        <v>33.331430705534807</v>
      </c>
      <c r="E130" s="9">
        <f t="shared" si="34"/>
        <v>14.881363101062995</v>
      </c>
      <c r="F130" s="9">
        <f t="shared" si="25"/>
        <v>15.564017714088605</v>
      </c>
      <c r="G130" s="10">
        <f t="shared" si="35"/>
        <v>8.6666666666666607</v>
      </c>
      <c r="H130" s="5">
        <f t="shared" si="35"/>
        <v>7.5</v>
      </c>
      <c r="I130">
        <f t="shared" si="27"/>
        <v>46.703093110491729</v>
      </c>
      <c r="J130">
        <f t="shared" si="28"/>
        <v>45.956936881837663</v>
      </c>
      <c r="K130">
        <f t="shared" si="28"/>
        <v>8.3149779630525433</v>
      </c>
      <c r="L130">
        <f t="shared" si="29"/>
        <v>-8.431495605663903</v>
      </c>
      <c r="M130">
        <f t="shared" si="30"/>
        <v>-33.699508550252759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21.386359326013874</v>
      </c>
      <c r="C131" s="9">
        <f t="shared" si="23"/>
        <v>0.67200000000000049</v>
      </c>
      <c r="D131" s="9">
        <f t="shared" si="34"/>
        <v>33.611611152538273</v>
      </c>
      <c r="E131" s="9">
        <f t="shared" si="34"/>
        <v>14.931457487281039</v>
      </c>
      <c r="F131" s="9">
        <f t="shared" si="25"/>
        <v>15.631623986242941</v>
      </c>
      <c r="G131" s="10">
        <f t="shared" si="35"/>
        <v>8.6666666666666607</v>
      </c>
      <c r="H131" s="5">
        <f t="shared" si="35"/>
        <v>7.5</v>
      </c>
      <c r="I131">
        <f t="shared" si="27"/>
        <v>46.616283778080223</v>
      </c>
      <c r="J131">
        <f t="shared" si="28"/>
        <v>45.905504758643112</v>
      </c>
      <c r="K131">
        <f t="shared" si="28"/>
        <v>8.1094109608960014</v>
      </c>
      <c r="L131">
        <f t="shared" si="29"/>
        <v>-8.406405108532887</v>
      </c>
      <c r="M131">
        <f t="shared" si="30"/>
        <v>-33.659028736472685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21.666226503874555</v>
      </c>
      <c r="C132" s="9">
        <f t="shared" si="23"/>
        <v>0.67800000000000049</v>
      </c>
      <c r="D132" s="9">
        <f t="shared" si="34"/>
        <v>33.891478330398954</v>
      </c>
      <c r="E132" s="9">
        <f t="shared" si="34"/>
        <v>14.980298667912862</v>
      </c>
      <c r="F132" s="9">
        <f t="shared" si="25"/>
        <v>15.698257426564892</v>
      </c>
      <c r="G132" s="10">
        <f t="shared" si="35"/>
        <v>8.6666666666666607</v>
      </c>
      <c r="H132" s="5">
        <f t="shared" si="35"/>
        <v>7.5</v>
      </c>
      <c r="I132">
        <f t="shared" si="27"/>
        <v>46.530470297712753</v>
      </c>
      <c r="J132">
        <f t="shared" si="28"/>
        <v>45.854225687481062</v>
      </c>
      <c r="K132">
        <f t="shared" si="28"/>
        <v>7.9040908856035177</v>
      </c>
      <c r="L132">
        <f t="shared" si="29"/>
        <v>-8.3815570483758091</v>
      </c>
      <c r="M132">
        <f t="shared" si="30"/>
        <v>-33.618765180961717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21.945781341699302</v>
      </c>
      <c r="C133" s="9">
        <f t="shared" si="23"/>
        <v>0.6840000000000005</v>
      </c>
      <c r="D133" s="9">
        <f t="shared" ref="D133:E148" si="36">D132+$C$7*(J132+J133)/2</f>
        <v>34.171033168223701</v>
      </c>
      <c r="E133" s="9">
        <f t="shared" si="36"/>
        <v>15.027888145188852</v>
      </c>
      <c r="F133" s="9">
        <f t="shared" si="25"/>
        <v>15.763921263097282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46.44565273047975</v>
      </c>
      <c r="J133">
        <f t="shared" si="28"/>
        <v>45.803098189485972</v>
      </c>
      <c r="K133">
        <f t="shared" si="28"/>
        <v>7.6990164179996512</v>
      </c>
      <c r="L133">
        <f t="shared" si="29"/>
        <v>-8.3569504097602483</v>
      </c>
      <c r="M133">
        <f t="shared" si="30"/>
        <v>-33.578714985501186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22.225024759592792</v>
      </c>
      <c r="C134" s="9">
        <f t="shared" si="23"/>
        <v>0.6900000000000005</v>
      </c>
      <c r="D134" s="9">
        <f t="shared" si="36"/>
        <v>34.450276586117191</v>
      </c>
      <c r="E134" s="9">
        <f t="shared" si="36"/>
        <v>15.074227413346344</v>
      </c>
      <c r="F134" s="9">
        <f t="shared" si="25"/>
        <v>15.828618706559494</v>
      </c>
      <c r="G134" s="10">
        <f t="shared" si="37"/>
        <v>8.6666666666666607</v>
      </c>
      <c r="H134" s="5">
        <f t="shared" si="37"/>
        <v>7.5</v>
      </c>
      <c r="I134">
        <f t="shared" si="27"/>
        <v>46.361831117989198</v>
      </c>
      <c r="J134">
        <f t="shared" si="28"/>
        <v>45.752120791986435</v>
      </c>
      <c r="K134">
        <f t="shared" si="28"/>
        <v>7.4941862565880939</v>
      </c>
      <c r="L134">
        <f t="shared" si="29"/>
        <v>-8.3325841803716969</v>
      </c>
      <c r="M134">
        <f t="shared" si="30"/>
        <v>-33.538875261855452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22.503957668695236</v>
      </c>
      <c r="C135" s="9">
        <f t="shared" si="23"/>
        <v>0.69600000000000051</v>
      </c>
      <c r="D135" s="9">
        <f t="shared" si="36"/>
        <v>34.729209495219635</v>
      </c>
      <c r="E135" s="9">
        <f t="shared" si="36"/>
        <v>15.119317958737286</v>
      </c>
      <c r="F135" s="9">
        <f t="shared" si="25"/>
        <v>15.892352950532965</v>
      </c>
      <c r="G135" s="10">
        <f t="shared" si="37"/>
        <v>8.6666666666666607</v>
      </c>
      <c r="H135" s="5">
        <f t="shared" si="37"/>
        <v>7.5</v>
      </c>
      <c r="I135">
        <f t="shared" si="27"/>
        <v>46.279005481607911</v>
      </c>
      <c r="J135">
        <f t="shared" si="28"/>
        <v>45.701292028486165</v>
      </c>
      <c r="K135">
        <f t="shared" si="28"/>
        <v>7.2895991174907753</v>
      </c>
      <c r="L135">
        <f t="shared" si="29"/>
        <v>-8.3084573508257638</v>
      </c>
      <c r="M135">
        <f t="shared" si="30"/>
        <v>-33.499243131737678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22.782580971219993</v>
      </c>
      <c r="C136" s="9">
        <f t="shared" si="23"/>
        <v>0.70200000000000051</v>
      </c>
      <c r="D136" s="9">
        <f t="shared" si="36"/>
        <v>35.007832797744392</v>
      </c>
      <c r="E136" s="9">
        <f t="shared" si="36"/>
        <v>15.163161259935514</v>
      </c>
      <c r="F136" s="9">
        <f t="shared" si="25"/>
        <v>15.955127171645303</v>
      </c>
      <c r="G136" s="10">
        <f t="shared" si="37"/>
        <v>8.6666666666666607</v>
      </c>
      <c r="H136" s="5">
        <f t="shared" si="37"/>
        <v>7.5</v>
      </c>
      <c r="I136">
        <f t="shared" si="27"/>
        <v>46.197175821706615</v>
      </c>
      <c r="J136">
        <f t="shared" si="28"/>
        <v>45.650610438646126</v>
      </c>
      <c r="K136">
        <f t="shared" si="28"/>
        <v>7.0852537343871758</v>
      </c>
      <c r="L136">
        <f t="shared" si="29"/>
        <v>-8.2845689144823993</v>
      </c>
      <c r="M136">
        <f t="shared" si="30"/>
        <v>-33.459815726780128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23.060895560491083</v>
      </c>
      <c r="C137" s="9">
        <f t="shared" si="23"/>
        <v>0.70800000000000052</v>
      </c>
      <c r="D137" s="9">
        <f t="shared" si="36"/>
        <v>35.286147387015482</v>
      </c>
      <c r="E137" s="9">
        <f t="shared" si="36"/>
        <v>15.20575878784368</v>
      </c>
      <c r="F137" s="9">
        <f t="shared" si="25"/>
        <v>16.016944529753161</v>
      </c>
      <c r="G137" s="10">
        <f t="shared" si="37"/>
        <v>8.6666666666666607</v>
      </c>
      <c r="H137" s="5">
        <f t="shared" si="37"/>
        <v>7.5</v>
      </c>
      <c r="I137">
        <f t="shared" si="27"/>
        <v>46.116342116908868</v>
      </c>
      <c r="J137">
        <f t="shared" si="28"/>
        <v>45.600074568267786</v>
      </c>
      <c r="K137">
        <f t="shared" si="28"/>
        <v>6.881148858453817</v>
      </c>
      <c r="L137">
        <f t="shared" si="29"/>
        <v>-8.2609178672621368</v>
      </c>
      <c r="M137">
        <f t="shared" si="30"/>
        <v>-33.420590188509223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23.338902320980594</v>
      </c>
      <c r="C138" s="9">
        <f t="shared" si="23"/>
        <v>0.71400000000000052</v>
      </c>
      <c r="D138" s="9">
        <f t="shared" si="36"/>
        <v>35.564154147504993</v>
      </c>
      <c r="E138" s="9">
        <f t="shared" si="36"/>
        <v>15.24711200579979</v>
      </c>
      <c r="F138" s="9">
        <f t="shared" si="25"/>
        <v>16.077808168123745</v>
      </c>
      <c r="G138" s="10">
        <f t="shared" si="37"/>
        <v>8.6666666666666607</v>
      </c>
      <c r="H138" s="5">
        <f t="shared" si="37"/>
        <v>7.5</v>
      </c>
      <c r="I138">
        <f t="shared" si="27"/>
        <v>46.03650432334446</v>
      </c>
      <c r="J138">
        <f t="shared" si="28"/>
        <v>45.549682969277484</v>
      </c>
      <c r="K138">
        <f t="shared" si="28"/>
        <v>6.6772832583039108</v>
      </c>
      <c r="L138">
        <f t="shared" si="29"/>
        <v>-8.2375032074644281</v>
      </c>
      <c r="M138">
        <f t="shared" si="30"/>
        <v>-33.381563668325121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23.61660212834601</v>
      </c>
      <c r="C139" s="9">
        <f t="shared" si="23"/>
        <v>0.72000000000000053</v>
      </c>
      <c r="D139" s="9">
        <f t="shared" si="36"/>
        <v>35.841853954870409</v>
      </c>
      <c r="E139" s="9">
        <f t="shared" si="36"/>
        <v>15.287222369683395</v>
      </c>
      <c r="F139" s="9">
        <f t="shared" si="25"/>
        <v>16.137721213615059</v>
      </c>
      <c r="G139" s="10">
        <f t="shared" si="37"/>
        <v>8.6666666666666607</v>
      </c>
      <c r="H139" s="5">
        <f t="shared" si="37"/>
        <v>7.5</v>
      </c>
      <c r="I139">
        <f t="shared" si="27"/>
        <v>45.957662373907382</v>
      </c>
      <c r="J139">
        <f t="shared" si="28"/>
        <v>45.499434199711949</v>
      </c>
      <c r="K139">
        <f t="shared" si="28"/>
        <v>6.4736557199271276</v>
      </c>
      <c r="L139">
        <f t="shared" si="29"/>
        <v>-8.2143239355881068</v>
      </c>
      <c r="M139">
        <f t="shared" si="30"/>
        <v>-33.342733327485881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23.89399584946743</v>
      </c>
      <c r="C140" s="9">
        <f t="shared" si="23"/>
        <v>0.72600000000000053</v>
      </c>
      <c r="D140" s="9">
        <f t="shared" si="36"/>
        <v>36.119247675991829</v>
      </c>
      <c r="E140" s="9">
        <f t="shared" si="36"/>
        <v>15.326091328021393</v>
      </c>
      <c r="F140" s="9">
        <f t="shared" si="25"/>
        <v>16.19668677685484</v>
      </c>
      <c r="G140" s="10">
        <f t="shared" si="37"/>
        <v>8.6666666666666607</v>
      </c>
      <c r="H140" s="5">
        <f t="shared" si="37"/>
        <v>7.5</v>
      </c>
      <c r="I140">
        <f t="shared" si="27"/>
        <v>45.879816177518855</v>
      </c>
      <c r="J140">
        <f t="shared" si="28"/>
        <v>45.449326823704858</v>
      </c>
      <c r="K140">
        <f t="shared" si="28"/>
        <v>6.270265046629464</v>
      </c>
      <c r="L140">
        <f t="shared" si="29"/>
        <v>-8.191379054154007</v>
      </c>
      <c r="M140">
        <f t="shared" si="30"/>
        <v>-33.304096337096148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24.171084342484725</v>
      </c>
      <c r="C141" s="9">
        <f t="shared" si="23"/>
        <v>0.73200000000000054</v>
      </c>
      <c r="D141" s="9">
        <f t="shared" si="36"/>
        <v>36.396336169009125</v>
      </c>
      <c r="E141" s="9">
        <f t="shared" si="36"/>
        <v>15.363720322093481</v>
      </c>
      <c r="F141" s="9">
        <f t="shared" si="25"/>
        <v>16.254707952418279</v>
      </c>
      <c r="G141" s="10">
        <f t="shared" si="37"/>
        <v>8.6666666666666607</v>
      </c>
      <c r="H141" s="5">
        <f t="shared" si="37"/>
        <v>7.5</v>
      </c>
      <c r="I141">
        <f t="shared" si="27"/>
        <v>45.802965618395646</v>
      </c>
      <c r="J141">
        <f t="shared" si="28"/>
        <v>45.399359411474521</v>
      </c>
      <c r="K141">
        <f t="shared" si="28"/>
        <v>6.0671100589731779</v>
      </c>
      <c r="L141">
        <f t="shared" si="29"/>
        <v>-8.1686675675298055</v>
      </c>
      <c r="M141">
        <f t="shared" si="30"/>
        <v>-33.265649878100305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24.447868456834627</v>
      </c>
      <c r="C142" s="9">
        <f t="shared" si="23"/>
        <v>0.73800000000000054</v>
      </c>
      <c r="D142" s="9">
        <f t="shared" si="36"/>
        <v>36.673120283359026</v>
      </c>
      <c r="E142" s="9">
        <f t="shared" si="36"/>
        <v>15.400110786037235</v>
      </c>
      <c r="F142" s="9">
        <f t="shared" si="25"/>
        <v>16.311787819004373</v>
      </c>
      <c r="G142" s="10">
        <f t="shared" si="37"/>
        <v>8.6666666666666607</v>
      </c>
      <c r="H142" s="5">
        <f t="shared" si="37"/>
        <v>7.5</v>
      </c>
      <c r="I142">
        <f t="shared" si="27"/>
        <v>45.727110555324067</v>
      </c>
      <c r="J142">
        <f t="shared" si="28"/>
        <v>45.349530539312589</v>
      </c>
      <c r="K142">
        <f t="shared" si="28"/>
        <v>5.8641895947167662</v>
      </c>
      <c r="L142">
        <f t="shared" si="29"/>
        <v>-8.1461884817571022</v>
      </c>
      <c r="M142">
        <f t="shared" si="30"/>
        <v>-33.227391141280066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24.72434903328773</v>
      </c>
      <c r="C143" s="9">
        <f t="shared" si="23"/>
        <v>0.74400000000000055</v>
      </c>
      <c r="D143" s="9">
        <f t="shared" si="36"/>
        <v>36.949600859812129</v>
      </c>
      <c r="E143" s="9">
        <f t="shared" si="36"/>
        <v>15.435264146952823</v>
      </c>
      <c r="F143" s="9">
        <f t="shared" si="25"/>
        <v>16.367929439611089</v>
      </c>
      <c r="G143" s="10">
        <f t="shared" si="37"/>
        <v>8.6666666666666607</v>
      </c>
      <c r="H143" s="5">
        <f t="shared" si="37"/>
        <v>7.5</v>
      </c>
      <c r="I143">
        <f t="shared" si="27"/>
        <v>45.652250820940033</v>
      </c>
      <c r="J143">
        <f t="shared" si="28"/>
        <v>45.299838789573869</v>
      </c>
      <c r="K143">
        <f t="shared" si="28"/>
        <v>5.6615025087549578</v>
      </c>
      <c r="L143">
        <f t="shared" si="29"/>
        <v>-8.1239408043808119</v>
      </c>
      <c r="M143">
        <f t="shared" si="30"/>
        <v>-33.189317327256461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25.000526903985467</v>
      </c>
      <c r="C144" s="9">
        <f t="shared" si="23"/>
        <v>0.75000000000000056</v>
      </c>
      <c r="D144" s="9">
        <f t="shared" si="36"/>
        <v>37.225778730509866</v>
      </c>
      <c r="E144" s="9">
        <f t="shared" si="36"/>
        <v>15.469181825007356</v>
      </c>
      <c r="F144" s="9">
        <f t="shared" si="25"/>
        <v>16.423135861709291</v>
      </c>
      <c r="G144" s="10">
        <f t="shared" si="37"/>
        <v>8.6666666666666607</v>
      </c>
      <c r="H144" s="5">
        <f t="shared" si="37"/>
        <v>7.5</v>
      </c>
      <c r="I144">
        <f t="shared" si="27"/>
        <v>45.578386221015457</v>
      </c>
      <c r="J144">
        <f t="shared" si="28"/>
        <v>45.250282750667147</v>
      </c>
      <c r="K144">
        <f t="shared" si="28"/>
        <v>5.4590476730586932</v>
      </c>
      <c r="L144">
        <f t="shared" si="29"/>
        <v>-8.1019235442809006</v>
      </c>
      <c r="M144">
        <f t="shared" si="30"/>
        <v>-33.151425646496186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25.276402892476995</v>
      </c>
      <c r="C145" s="9">
        <f t="shared" si="23"/>
        <v>0.75600000000000056</v>
      </c>
      <c r="D145" s="9">
        <f t="shared" si="36"/>
        <v>37.501654719001394</v>
      </c>
      <c r="E145" s="9">
        <f t="shared" si="36"/>
        <v>15.50186523353886</v>
      </c>
      <c r="F145" s="9">
        <f t="shared" si="25"/>
        <v>16.477410117415349</v>
      </c>
      <c r="G145" s="10">
        <f t="shared" si="37"/>
        <v>8.6666666666666607</v>
      </c>
      <c r="H145" s="5">
        <f t="shared" si="37"/>
        <v>7.5</v>
      </c>
      <c r="I145">
        <f t="shared" si="27"/>
        <v>45.505516533751347</v>
      </c>
      <c r="J145">
        <f t="shared" si="28"/>
        <v>45.200861017047032</v>
      </c>
      <c r="K145">
        <f t="shared" si="28"/>
        <v>5.2568239766150668</v>
      </c>
      <c r="L145">
        <f t="shared" si="29"/>
        <v>-8.0801357115064931</v>
      </c>
      <c r="M145">
        <f t="shared" si="30"/>
        <v>-33.113713319322208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25.551977813756068</v>
      </c>
      <c r="C146" s="9">
        <f t="shared" si="23"/>
        <v>0.76200000000000057</v>
      </c>
      <c r="D146" s="9">
        <f t="shared" si="36"/>
        <v>37.777229640280467</v>
      </c>
      <c r="E146" s="9">
        <f t="shared" si="36"/>
        <v>15.533315779159906</v>
      </c>
      <c r="F146" s="9">
        <f t="shared" si="25"/>
        <v>16.530755223662595</v>
      </c>
      <c r="G146" s="10">
        <f t="shared" si="37"/>
        <v>8.6666666666666607</v>
      </c>
      <c r="H146" s="5">
        <f t="shared" si="37"/>
        <v>7.5</v>
      </c>
      <c r="I146">
        <f t="shared" si="27"/>
        <v>45.43364150907793</v>
      </c>
      <c r="J146">
        <f t="shared" si="28"/>
        <v>45.151572189206846</v>
      </c>
      <c r="K146">
        <f t="shared" si="28"/>
        <v>5.0548303253672016</v>
      </c>
      <c r="L146">
        <f t="shared" si="29"/>
        <v>-8.0585763171124185</v>
      </c>
      <c r="M146">
        <f t="shared" si="30"/>
        <v>-33.076177575928646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25.82725247429785</v>
      </c>
      <c r="C147" s="9">
        <f t="shared" si="23"/>
        <v>0.76800000000000057</v>
      </c>
      <c r="D147" s="9">
        <f t="shared" si="36"/>
        <v>38.05250430082225</v>
      </c>
      <c r="E147" s="9">
        <f t="shared" si="36"/>
        <v>15.563534861860846</v>
      </c>
      <c r="F147" s="9">
        <f t="shared" si="25"/>
        <v>16.583174182371501</v>
      </c>
      <c r="G147" s="10">
        <f t="shared" si="37"/>
        <v>8.6666666666666607</v>
      </c>
      <c r="H147" s="5">
        <f t="shared" si="37"/>
        <v>7.5</v>
      </c>
      <c r="I147">
        <f t="shared" si="27"/>
        <v>45.362760867962244</v>
      </c>
      <c r="J147">
        <f t="shared" si="28"/>
        <v>45.102414873672458</v>
      </c>
      <c r="K147">
        <f t="shared" si="28"/>
        <v>4.8530656421540366</v>
      </c>
      <c r="L147">
        <f t="shared" si="29"/>
        <v>-8.037244372998229</v>
      </c>
      <c r="M147">
        <f t="shared" si="30"/>
        <v>-33.038815656399855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26.102227672095694</v>
      </c>
      <c r="C148" s="9">
        <f t="shared" si="23"/>
        <v>0.77400000000000058</v>
      </c>
      <c r="D148" s="9">
        <f t="shared" si="36"/>
        <v>38.327479498620093</v>
      </c>
      <c r="E148" s="9">
        <f t="shared" si="36"/>
        <v>15.592523875112699</v>
      </c>
      <c r="F148" s="9">
        <f t="shared" si="25"/>
        <v>16.634669980618639</v>
      </c>
      <c r="G148" s="10">
        <f t="shared" si="37"/>
        <v>8.6666666666666607</v>
      </c>
      <c r="H148" s="5">
        <f t="shared" si="37"/>
        <v>7.5</v>
      </c>
      <c r="I148">
        <f t="shared" si="27"/>
        <v>45.29287430172343</v>
      </c>
      <c r="J148">
        <f t="shared" si="28"/>
        <v>45.053387682997169</v>
      </c>
      <c r="K148">
        <f t="shared" si="28"/>
        <v>4.6515288666499979</v>
      </c>
      <c r="L148">
        <f t="shared" si="29"/>
        <v>-8.0161388917497423</v>
      </c>
      <c r="M148">
        <f t="shared" si="30"/>
        <v>-33.001624810733638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26.376904196697893</v>
      </c>
      <c r="C149" s="9">
        <f t="shared" ref="C149:C212" si="42">C148+_dt</f>
        <v>0.78000000000000058</v>
      </c>
      <c r="D149" s="9">
        <f t="shared" ref="D149:E164" si="43">D148+$C$7*(J148+J149)/2</f>
        <v>38.602156023222292</v>
      </c>
      <c r="E149" s="9">
        <f t="shared" si="43"/>
        <v>15.620284205969661</v>
      </c>
      <c r="F149" s="9">
        <f t="shared" ref="F149:F212" si="44">$O$1*D149^2+$O$2*D149+$O$3</f>
        <v>16.685245590804477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45.223981471356147</v>
      </c>
      <c r="J149">
        <f t="shared" ref="J149:K212" si="47">J148+L148*$C$7</f>
        <v>45.004489235757497</v>
      </c>
      <c r="K149">
        <f t="shared" si="47"/>
        <v>4.450218955304523</v>
      </c>
      <c r="L149">
        <f t="shared" ref="L149:L212" si="48">-$C$15*I149*J149</f>
        <v>-7.9952588864831355</v>
      </c>
      <c r="M149">
        <f t="shared" ref="M149:M212" si="49">-$C$6-$C$15*I149*K149</f>
        <v>-32.964602298868535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26.65128282924443</v>
      </c>
      <c r="C150" s="9">
        <f t="shared" si="42"/>
        <v>0.78600000000000059</v>
      </c>
      <c r="D150" s="9">
        <f t="shared" si="43"/>
        <v>38.876534655768829</v>
      </c>
      <c r="E150" s="9">
        <f t="shared" si="43"/>
        <v>15.646817235171248</v>
      </c>
      <c r="F150" s="9">
        <f t="shared" si="44"/>
        <v>16.734903970819907</v>
      </c>
      <c r="G150" s="10">
        <f t="shared" si="45"/>
        <v>8.6666666666666607</v>
      </c>
      <c r="H150" s="5">
        <f t="shared" si="45"/>
        <v>7.5</v>
      </c>
      <c r="I150">
        <f t="shared" si="46"/>
        <v>45.156082006862341</v>
      </c>
      <c r="J150">
        <f t="shared" si="47"/>
        <v>44.955718156549949</v>
      </c>
      <c r="K150">
        <f t="shared" si="47"/>
        <v>4.2491348812814254</v>
      </c>
      <c r="L150">
        <f t="shared" si="48"/>
        <v>-7.9746033706916419</v>
      </c>
      <c r="M150">
        <f t="shared" si="49"/>
        <v>-32.927745390715181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26.92536434250367</v>
      </c>
      <c r="C151" s="9">
        <f t="shared" si="42"/>
        <v>0.79200000000000059</v>
      </c>
      <c r="D151" s="9">
        <f t="shared" si="43"/>
        <v>39.150616169028069</v>
      </c>
      <c r="E151" s="9">
        <f t="shared" si="43"/>
        <v>15.672124337244071</v>
      </c>
      <c r="F151" s="9">
        <f t="shared" si="44"/>
        <v>16.783648064211601</v>
      </c>
      <c r="G151" s="10">
        <f t="shared" si="45"/>
        <v>8.6666666666666607</v>
      </c>
      <c r="H151" s="5">
        <f t="shared" si="45"/>
        <v>7.5</v>
      </c>
      <c r="I151">
        <f t="shared" si="46"/>
        <v>45.089175506591964</v>
      </c>
      <c r="J151">
        <f t="shared" si="47"/>
        <v>44.907073075988727</v>
      </c>
      <c r="K151">
        <f t="shared" si="47"/>
        <v>4.0482756343980624</v>
      </c>
      <c r="L151">
        <f t="shared" si="48"/>
        <v>-7.9541713580949116</v>
      </c>
      <c r="M151">
        <f t="shared" si="49"/>
        <v>-32.891051366191576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27.199149500909087</v>
      </c>
      <c r="C152" s="9">
        <f t="shared" si="42"/>
        <v>0.7980000000000006</v>
      </c>
      <c r="D152" s="9">
        <f t="shared" si="43"/>
        <v>39.424401327433486</v>
      </c>
      <c r="E152" s="9">
        <f t="shared" si="43"/>
        <v>15.696206880603231</v>
      </c>
      <c r="F152" s="9">
        <f t="shared" si="44"/>
        <v>16.831480800346206</v>
      </c>
      <c r="G152" s="10">
        <f t="shared" si="45"/>
        <v>8.6666666666666607</v>
      </c>
      <c r="H152" s="5">
        <f t="shared" si="45"/>
        <v>7.5</v>
      </c>
      <c r="I152">
        <f t="shared" si="46"/>
        <v>45.023261536592649</v>
      </c>
      <c r="J152">
        <f t="shared" si="47"/>
        <v>44.858552630704345</v>
      </c>
      <c r="K152">
        <f t="shared" si="47"/>
        <v>3.8476402210642937</v>
      </c>
      <c r="L152">
        <f t="shared" si="48"/>
        <v>-7.9339618624910502</v>
      </c>
      <c r="M152">
        <f t="shared" si="49"/>
        <v>-32.854517515262316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27.472639060595931</v>
      </c>
      <c r="C153" s="9">
        <f t="shared" si="42"/>
        <v>0.8040000000000006</v>
      </c>
      <c r="D153" s="9">
        <f t="shared" si="43"/>
        <v>39.69789088712033</v>
      </c>
      <c r="E153" s="9">
        <f t="shared" si="43"/>
        <v>15.719066227653352</v>
      </c>
      <c r="F153" s="9">
        <f t="shared" si="44"/>
        <v>16.878405094573296</v>
      </c>
      <c r="G153" s="10">
        <f t="shared" si="45"/>
        <v>8.6666666666666607</v>
      </c>
      <c r="H153" s="5">
        <f t="shared" si="45"/>
        <v>7.5</v>
      </c>
      <c r="I153">
        <f t="shared" si="46"/>
        <v>44.958339629969011</v>
      </c>
      <c r="J153">
        <f t="shared" si="47"/>
        <v>44.81015546334315</v>
      </c>
      <c r="K153">
        <f t="shared" si="47"/>
        <v>3.6472276642211936</v>
      </c>
      <c r="L153">
        <f t="shared" si="48"/>
        <v>-7.9139738976113918</v>
      </c>
      <c r="M153">
        <f t="shared" si="49"/>
        <v>-32.818141137981655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27.745833769437958</v>
      </c>
      <c r="C154" s="9">
        <f t="shared" si="42"/>
        <v>0.81000000000000061</v>
      </c>
      <c r="D154" s="9">
        <f t="shared" si="43"/>
        <v>39.971085595962357</v>
      </c>
      <c r="E154" s="9">
        <f t="shared" si="43"/>
        <v>15.740703734889228</v>
      </c>
      <c r="F154" s="9">
        <f t="shared" si="44"/>
        <v>16.924423848387182</v>
      </c>
      <c r="G154" s="10">
        <f t="shared" si="45"/>
        <v>8.6666666666666607</v>
      </c>
      <c r="H154" s="5">
        <f t="shared" si="45"/>
        <v>7.5</v>
      </c>
      <c r="I154">
        <f t="shared" si="46"/>
        <v>44.894409286251637</v>
      </c>
      <c r="J154">
        <f t="shared" si="47"/>
        <v>44.761880222567719</v>
      </c>
      <c r="K154">
        <f t="shared" si="47"/>
        <v>3.4470370032795055</v>
      </c>
      <c r="L154">
        <f t="shared" si="48"/>
        <v>-7.8942064769780451</v>
      </c>
      <c r="M154">
        <f t="shared" si="49"/>
        <v>-32.78191954454033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28.018734367084114</v>
      </c>
      <c r="C155" s="9">
        <f t="shared" si="42"/>
        <v>0.81600000000000061</v>
      </c>
      <c r="D155" s="9">
        <f t="shared" si="43"/>
        <v>40.243986193608514</v>
      </c>
      <c r="E155" s="9">
        <f t="shared" si="43"/>
        <v>15.761120752996108</v>
      </c>
      <c r="F155" s="9">
        <f t="shared" si="44"/>
        <v>16.969539949587549</v>
      </c>
      <c r="G155" s="10">
        <f t="shared" si="45"/>
        <v>8.6666666666666607</v>
      </c>
      <c r="H155" s="5">
        <f t="shared" si="45"/>
        <v>7.5</v>
      </c>
      <c r="I155">
        <f t="shared" si="46"/>
        <v>44.831469970776332</v>
      </c>
      <c r="J155">
        <f t="shared" si="47"/>
        <v>44.713725563058155</v>
      </c>
      <c r="K155">
        <f t="shared" si="47"/>
        <v>3.2470672940578096</v>
      </c>
      <c r="L155">
        <f t="shared" si="48"/>
        <v>-7.8746586137642653</v>
      </c>
      <c r="M155">
        <f t="shared" si="49"/>
        <v>-32.745850055316119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28.291341584995259</v>
      </c>
      <c r="C156" s="9">
        <f t="shared" si="42"/>
        <v>0.82200000000000062</v>
      </c>
      <c r="D156" s="9">
        <f t="shared" si="43"/>
        <v>40.516593411519658</v>
      </c>
      <c r="E156" s="9">
        <f t="shared" si="43"/>
        <v>15.780318626949581</v>
      </c>
      <c r="F156" s="9">
        <f t="shared" si="44"/>
        <v>17.013756272438904</v>
      </c>
      <c r="G156" s="10">
        <f t="shared" si="45"/>
        <v>8.6666666666666607</v>
      </c>
      <c r="H156" s="5">
        <f t="shared" si="45"/>
        <v>7.5</v>
      </c>
      <c r="I156">
        <f t="shared" si="46"/>
        <v>44.769521114073811</v>
      </c>
      <c r="J156">
        <f t="shared" si="47"/>
        <v>44.665690145514191</v>
      </c>
      <c r="K156">
        <f t="shared" si="47"/>
        <v>3.0473176087203813</v>
      </c>
      <c r="L156">
        <f t="shared" si="48"/>
        <v>-7.8553293206576766</v>
      </c>
      <c r="M156">
        <f t="shared" si="49"/>
        <v>-32.709930000928054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28.563656146480881</v>
      </c>
      <c r="C157" s="9">
        <f t="shared" si="42"/>
        <v>0.82800000000000062</v>
      </c>
      <c r="D157" s="9">
        <f t="shared" si="43"/>
        <v>40.78890797300528</v>
      </c>
      <c r="E157" s="9">
        <f t="shared" si="43"/>
        <v>15.798298696115108</v>
      </c>
      <c r="F157" s="9">
        <f t="shared" si="44"/>
        <v>17.057075677828891</v>
      </c>
      <c r="G157" s="10">
        <f t="shared" si="45"/>
        <v>8.6666666666666607</v>
      </c>
      <c r="H157" s="5">
        <f t="shared" si="45"/>
        <v>7.5</v>
      </c>
      <c r="I157">
        <f t="shared" si="46"/>
        <v>44.708562111270233</v>
      </c>
      <c r="J157">
        <f t="shared" si="47"/>
        <v>44.617772636658181</v>
      </c>
      <c r="K157">
        <f t="shared" si="47"/>
        <v>2.8477870357147199</v>
      </c>
      <c r="L157">
        <f t="shared" si="48"/>
        <v>-7.8362176097263951</v>
      </c>
      <c r="M157">
        <f t="shared" si="49"/>
        <v>-32.674156722294185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28.835678766735867</v>
      </c>
      <c r="C158" s="9">
        <f t="shared" si="42"/>
        <v>0.83400000000000063</v>
      </c>
      <c r="D158" s="9">
        <f t="shared" si="43"/>
        <v>41.060930593260267</v>
      </c>
      <c r="E158" s="9">
        <f t="shared" si="43"/>
        <v>15.815062294347149</v>
      </c>
      <c r="F158" s="9">
        <f t="shared" si="44"/>
        <v>17.099501013425424</v>
      </c>
      <c r="G158" s="10">
        <f t="shared" si="45"/>
        <v>8.6666666666666607</v>
      </c>
      <c r="H158" s="5">
        <f t="shared" si="45"/>
        <v>7.5</v>
      </c>
      <c r="I158">
        <f t="shared" si="46"/>
        <v>44.648592321498889</v>
      </c>
      <c r="J158">
        <f t="shared" si="47"/>
        <v>44.56997170923885</v>
      </c>
      <c r="K158">
        <f t="shared" si="47"/>
        <v>2.6484746797087255</v>
      </c>
      <c r="L158">
        <f t="shared" si="48"/>
        <v>-7.8173224922880804</v>
      </c>
      <c r="M158">
        <f t="shared" si="49"/>
        <v>-32.638527570692865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29.107410152877257</v>
      </c>
      <c r="C159" s="9">
        <f t="shared" si="42"/>
        <v>0.84000000000000064</v>
      </c>
      <c r="D159" s="9">
        <f t="shared" si="43"/>
        <v>41.332661979401657</v>
      </c>
      <c r="E159" s="9">
        <f t="shared" si="43"/>
        <v>15.830610750087919</v>
      </c>
      <c r="F159" s="9">
        <f t="shared" si="44"/>
        <v>17.141035113832679</v>
      </c>
      <c r="G159" s="10">
        <f t="shared" si="45"/>
        <v>8.6666666666666607</v>
      </c>
      <c r="H159" s="5">
        <f t="shared" si="45"/>
        <v>7.5</v>
      </c>
      <c r="I159">
        <f t="shared" si="46"/>
        <v>44.589611067323396</v>
      </c>
      <c r="J159">
        <f t="shared" si="47"/>
        <v>44.522286042035894</v>
      </c>
      <c r="K159">
        <f t="shared" si="47"/>
        <v>2.449379661527499</v>
      </c>
      <c r="L159">
        <f t="shared" si="48"/>
        <v>-7.7986429787819729</v>
      </c>
      <c r="M159">
        <f t="shared" si="49"/>
        <v>-32.603039907827458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29.378851003981055</v>
      </c>
      <c r="C160" s="9">
        <f t="shared" si="42"/>
        <v>0.84600000000000064</v>
      </c>
      <c r="D160" s="9">
        <f t="shared" si="43"/>
        <v>41.604102830505454</v>
      </c>
      <c r="E160" s="9">
        <f t="shared" si="43"/>
        <v>15.844945386465751</v>
      </c>
      <c r="F160" s="9">
        <f t="shared" si="44"/>
        <v>17.181680800745944</v>
      </c>
      <c r="G160" s="10">
        <f t="shared" si="45"/>
        <v>8.6666666666666607</v>
      </c>
      <c r="H160" s="5">
        <f t="shared" si="45"/>
        <v>7.5</v>
      </c>
      <c r="I160">
        <f t="shared" si="46"/>
        <v>44.531617634172662</v>
      </c>
      <c r="J160">
        <f t="shared" si="47"/>
        <v>44.474714319865328</v>
      </c>
      <c r="K160">
        <f t="shared" si="47"/>
        <v>2.2505011180897516</v>
      </c>
      <c r="L160">
        <f t="shared" si="48"/>
        <v>-7.7801780786439432</v>
      </c>
      <c r="M160">
        <f t="shared" si="49"/>
        <v>-32.567691105894404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29.650002011119078</v>
      </c>
      <c r="C161" s="9">
        <f t="shared" si="42"/>
        <v>0.85200000000000065</v>
      </c>
      <c r="D161" s="9">
        <f t="shared" si="43"/>
        <v>41.875253837643477</v>
      </c>
      <c r="E161" s="9">
        <f t="shared" si="43"/>
        <v>15.858067521393073</v>
      </c>
      <c r="F161" s="9">
        <f t="shared" si="44"/>
        <v>17.22144088310533</v>
      </c>
      <c r="G161" s="10">
        <f t="shared" si="45"/>
        <v>8.6666666666666607</v>
      </c>
      <c r="H161" s="5">
        <f t="shared" si="45"/>
        <v>7.5</v>
      </c>
      <c r="I161">
        <f t="shared" si="46"/>
        <v>44.474611269788028</v>
      </c>
      <c r="J161">
        <f t="shared" si="47"/>
        <v>44.427255233585598</v>
      </c>
      <c r="K161">
        <f t="shared" si="47"/>
        <v>2.0518382023437955</v>
      </c>
      <c r="L161">
        <f t="shared" si="48"/>
        <v>-7.7619268001845789</v>
      </c>
      <c r="M161">
        <f t="shared" si="49"/>
        <v>-32.532478547654577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29.92086385739583</v>
      </c>
      <c r="C162" s="9">
        <f t="shared" si="42"/>
        <v>0.85800000000000065</v>
      </c>
      <c r="D162" s="9">
        <f t="shared" si="43"/>
        <v>42.146115683920229</v>
      </c>
      <c r="E162" s="9">
        <f t="shared" si="43"/>
        <v>15.869978467663991</v>
      </c>
      <c r="F162" s="9">
        <f t="shared" si="44"/>
        <v>17.260318157248321</v>
      </c>
      <c r="G162" s="10">
        <f t="shared" si="45"/>
        <v>8.6666666666666607</v>
      </c>
      <c r="H162" s="5">
        <f t="shared" si="45"/>
        <v>7.5</v>
      </c>
      <c r="I162">
        <f t="shared" si="46"/>
        <v>44.418591183682857</v>
      </c>
      <c r="J162">
        <f t="shared" si="47"/>
        <v>44.379907480104471</v>
      </c>
      <c r="K162">
        <f t="shared" si="47"/>
        <v>1.8533900832031027</v>
      </c>
      <c r="L162">
        <f t="shared" si="48"/>
        <v>-7.7438881504703883</v>
      </c>
      <c r="M162">
        <f t="shared" si="49"/>
        <v>-32.497399626507786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30.191437217985424</v>
      </c>
      <c r="C163" s="9">
        <f t="shared" si="42"/>
        <v>0.86400000000000066</v>
      </c>
      <c r="D163" s="9">
        <f t="shared" si="43"/>
        <v>42.416689044509823</v>
      </c>
      <c r="E163" s="9">
        <f t="shared" si="43"/>
        <v>15.880679533051479</v>
      </c>
      <c r="F163" s="9">
        <f t="shared" si="44"/>
        <v>17.298315407061239</v>
      </c>
      <c r="G163" s="10">
        <f t="shared" si="45"/>
        <v>8.6666666666666607</v>
      </c>
      <c r="H163" s="5">
        <f t="shared" si="45"/>
        <v>7.5</v>
      </c>
      <c r="I163">
        <f t="shared" si="46"/>
        <v>44.363556546614809</v>
      </c>
      <c r="J163">
        <f t="shared" si="47"/>
        <v>44.332669762386601</v>
      </c>
      <c r="K163">
        <f t="shared" si="47"/>
        <v>1.6551559454814053</v>
      </c>
      <c r="L163">
        <f t="shared" si="48"/>
        <v>-7.7260611352080746</v>
      </c>
      <c r="M163">
        <f t="shared" si="49"/>
        <v>-32.462451746570473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30.461722760168563</v>
      </c>
      <c r="C164" s="9">
        <f t="shared" si="42"/>
        <v>0.87000000000000066</v>
      </c>
      <c r="D164" s="9">
        <f t="shared" si="43"/>
        <v>42.686974586692962</v>
      </c>
      <c r="E164" s="9">
        <f t="shared" si="43"/>
        <v>15.890172020404171</v>
      </c>
      <c r="F164" s="9">
        <f t="shared" si="44"/>
        <v>17.33543540412952</v>
      </c>
      <c r="G164" s="10">
        <f t="shared" si="45"/>
        <v>8.6666666666666607</v>
      </c>
      <c r="H164" s="5">
        <f t="shared" si="45"/>
        <v>7.5</v>
      </c>
      <c r="I164">
        <f t="shared" si="46"/>
        <v>44.309506490071257</v>
      </c>
      <c r="J164">
        <f t="shared" si="47"/>
        <v>44.285540789461834</v>
      </c>
      <c r="K164">
        <f t="shared" si="47"/>
        <v>1.4571349898273254</v>
      </c>
      <c r="L164">
        <f t="shared" si="48"/>
        <v>-7.7084447586320177</v>
      </c>
      <c r="M164">
        <f t="shared" si="49"/>
        <v>-32.427632322756381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30.731721143369548</v>
      </c>
      <c r="C165" s="9">
        <f t="shared" si="42"/>
        <v>0.87600000000000067</v>
      </c>
      <c r="D165" s="9">
        <f t="shared" ref="D165:E180" si="51">D164+$C$7*(J164+J165)/2</f>
        <v>42.956972969893947</v>
      </c>
      <c r="E165" s="9">
        <f t="shared" si="51"/>
        <v>15.898457227742753</v>
      </c>
      <c r="F165" s="9">
        <f t="shared" si="44"/>
        <v>17.371680907886947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44.256440105768</v>
      </c>
      <c r="J165">
        <f t="shared" si="47"/>
        <v>44.238519276434175</v>
      </c>
      <c r="K165">
        <f t="shared" si="47"/>
        <v>1.2593264326585114</v>
      </c>
      <c r="L165">
        <f t="shared" si="48"/>
        <v>-7.6910380233949063</v>
      </c>
      <c r="M165">
        <f t="shared" si="49"/>
        <v>-32.392938780860199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31.001433019193371</v>
      </c>
      <c r="C166" s="9">
        <f t="shared" si="42"/>
        <v>0.88200000000000067</v>
      </c>
      <c r="D166" s="9">
        <f t="shared" si="51"/>
        <v>43.22668484571777</v>
      </c>
      <c r="E166" s="9">
        <f t="shared" si="51"/>
        <v>15.905536448355953</v>
      </c>
      <c r="F166" s="9">
        <f t="shared" si="44"/>
        <v>17.407054665763653</v>
      </c>
      <c r="G166" s="10">
        <f t="shared" si="52"/>
        <v>8.6666666666666607</v>
      </c>
      <c r="H166" s="5">
        <f t="shared" si="52"/>
        <v>7.5</v>
      </c>
      <c r="I166">
        <f t="shared" si="46"/>
        <v>44.204356445161686</v>
      </c>
      <c r="J166">
        <f t="shared" si="47"/>
        <v>44.191603944491469</v>
      </c>
      <c r="K166">
        <f t="shared" si="47"/>
        <v>1.0617295060952641</v>
      </c>
      <c r="L166">
        <f t="shared" si="48"/>
        <v>-7.6738399304616109</v>
      </c>
      <c r="M166">
        <f t="shared" si="49"/>
        <v>-32.358368557644049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31.270859031462862</v>
      </c>
      <c r="C167" s="9">
        <f t="shared" si="42"/>
        <v>0.88800000000000068</v>
      </c>
      <c r="D167" s="9">
        <f t="shared" si="51"/>
        <v>43.496110857987262</v>
      </c>
      <c r="E167" s="9">
        <f t="shared" si="51"/>
        <v>15.911410970896119</v>
      </c>
      <c r="F167" s="9">
        <f t="shared" si="44"/>
        <v>17.441559413333145</v>
      </c>
      <c r="G167" s="10">
        <f t="shared" si="52"/>
        <v>8.6666666666666607</v>
      </c>
      <c r="H167" s="5">
        <f t="shared" si="52"/>
        <v>7.5</v>
      </c>
      <c r="I167">
        <f t="shared" si="46"/>
        <v>44.153254518976063</v>
      </c>
      <c r="J167">
        <f t="shared" si="47"/>
        <v>44.144793520915655</v>
      </c>
      <c r="K167">
        <f t="shared" si="47"/>
        <v>0.86434345789363531</v>
      </c>
      <c r="L167">
        <f t="shared" si="48"/>
        <v>-7.656849479006282</v>
      </c>
      <c r="M167">
        <f t="shared" si="49"/>
        <v>-32.323919100926808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31.539999816255893</v>
      </c>
      <c r="C168" s="9">
        <f t="shared" si="42"/>
        <v>0.89400000000000068</v>
      </c>
      <c r="D168" s="9">
        <f t="shared" si="51"/>
        <v>43.765251642780292</v>
      </c>
      <c r="E168" s="9">
        <f t="shared" si="51"/>
        <v>15.916082079474398</v>
      </c>
      <c r="F168" s="9">
        <f t="shared" si="44"/>
        <v>17.475197874458082</v>
      </c>
      <c r="G168" s="10">
        <f t="shared" si="52"/>
        <v>8.6666666666666607</v>
      </c>
      <c r="H168" s="5">
        <f t="shared" si="52"/>
        <v>7.5</v>
      </c>
      <c r="I168">
        <f t="shared" si="46"/>
        <v>44.103133296742591</v>
      </c>
      <c r="J168">
        <f t="shared" si="47"/>
        <v>44.098086739093716</v>
      </c>
      <c r="K168">
        <f t="shared" si="47"/>
        <v>0.66716755137798178</v>
      </c>
      <c r="L168">
        <f t="shared" si="48"/>
        <v>-7.6400656663127542</v>
      </c>
      <c r="M168">
        <f t="shared" si="49"/>
        <v>-32.289587869676033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31.808856001942644</v>
      </c>
      <c r="C169" s="9">
        <f t="shared" si="42"/>
        <v>0.90000000000000069</v>
      </c>
      <c r="D169" s="9">
        <f t="shared" si="51"/>
        <v>44.034107828467043</v>
      </c>
      <c r="E169" s="9">
        <f t="shared" si="51"/>
        <v>15.919551053755489</v>
      </c>
      <c r="F169" s="9">
        <f t="shared" si="44"/>
        <v>17.507972761435063</v>
      </c>
      <c r="G169" s="10">
        <f t="shared" si="52"/>
        <v>8.6666666666666607</v>
      </c>
      <c r="H169" s="5">
        <f t="shared" si="52"/>
        <v>7.5</v>
      </c>
      <c r="I169">
        <f t="shared" si="46"/>
        <v>44.053991706355383</v>
      </c>
      <c r="J169">
        <f t="shared" si="47"/>
        <v>44.051482338529212</v>
      </c>
      <c r="K169">
        <f t="shared" si="47"/>
        <v>0.47020106537295797</v>
      </c>
      <c r="L169">
        <f t="shared" si="48"/>
        <v>-7.6234874876782328</v>
      </c>
      <c r="M169">
        <f t="shared" si="49"/>
        <v>-32.25537233410256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32.077428209222965</v>
      </c>
      <c r="C170" s="9">
        <f t="shared" si="42"/>
        <v>0.90600000000000069</v>
      </c>
      <c r="D170" s="9">
        <f t="shared" si="51"/>
        <v>44.302680035747365</v>
      </c>
      <c r="E170" s="9">
        <f t="shared" si="51"/>
        <v>15.921819169051988</v>
      </c>
      <c r="F170" s="9">
        <f t="shared" si="44"/>
        <v>17.5398867751382</v>
      </c>
      <c r="G170" s="10">
        <f t="shared" si="52"/>
        <v>8.6666666666666607</v>
      </c>
      <c r="H170" s="5">
        <f t="shared" si="52"/>
        <v>7.5</v>
      </c>
      <c r="I170">
        <f t="shared" si="46"/>
        <v>44.005828633641009</v>
      </c>
      <c r="J170">
        <f t="shared" si="47"/>
        <v>44.004979064854375</v>
      </c>
      <c r="K170">
        <f t="shared" si="47"/>
        <v>0.27344329413493235</v>
      </c>
      <c r="L170">
        <f t="shared" si="48"/>
        <v>-7.60711393632032</v>
      </c>
      <c r="M170">
        <f t="shared" si="49"/>
        <v>-32.221269975757551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32.345717051163788</v>
      </c>
      <c r="C171" s="9">
        <f t="shared" si="42"/>
        <v>0.9120000000000007</v>
      </c>
      <c r="D171" s="9">
        <f t="shared" si="51"/>
        <v>44.570968877688188</v>
      </c>
      <c r="E171" s="9">
        <f t="shared" si="51"/>
        <v>15.922887696418313</v>
      </c>
      <c r="F171" s="9">
        <f t="shared" si="44"/>
        <v>17.570942605161697</v>
      </c>
      <c r="G171" s="10">
        <f t="shared" si="52"/>
        <v>8.6666666666666607</v>
      </c>
      <c r="H171" s="5">
        <f t="shared" si="52"/>
        <v>7.5</v>
      </c>
      <c r="I171">
        <f t="shared" si="46"/>
        <v>43.958642921943252</v>
      </c>
      <c r="J171">
        <f t="shared" si="47"/>
        <v>43.958575669842823</v>
      </c>
      <c r="K171">
        <f t="shared" si="47"/>
        <v>7.6893547282811281E-2</v>
      </c>
      <c r="L171">
        <f t="shared" si="48"/>
        <v>-7.5909440032873992</v>
      </c>
      <c r="M171">
        <f t="shared" si="49"/>
        <v>-32.187278287632019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32.613723133236647</v>
      </c>
      <c r="C172" s="9">
        <f t="shared" si="42"/>
        <v>0.9180000000000007</v>
      </c>
      <c r="D172" s="9">
        <f t="shared" si="51"/>
        <v>44.838974959761046</v>
      </c>
      <c r="E172" s="9">
        <f t="shared" si="51"/>
        <v>15.922757902744197</v>
      </c>
      <c r="F172" s="9">
        <f t="shared" si="44"/>
        <v>17.601142929961235</v>
      </c>
      <c r="G172" s="10">
        <f t="shared" si="52"/>
        <v>8.6666666666666607</v>
      </c>
      <c r="H172" s="5">
        <f t="shared" si="52"/>
        <v>7.5</v>
      </c>
      <c r="I172">
        <f t="shared" si="46"/>
        <v>43.912433371723061</v>
      </c>
      <c r="J172">
        <f t="shared" si="47"/>
        <v>43.912270911422766</v>
      </c>
      <c r="K172">
        <f t="shared" si="47"/>
        <v>-0.11944885027174404</v>
      </c>
      <c r="L172">
        <f t="shared" si="48"/>
        <v>-7.5749766773723852</v>
      </c>
      <c r="M172">
        <f t="shared" si="49"/>
        <v>-32.153394774258601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32.881447053355245</v>
      </c>
      <c r="C173" s="9">
        <f t="shared" si="42"/>
        <v>0.92400000000000071</v>
      </c>
      <c r="D173" s="9">
        <f t="shared" si="51"/>
        <v>45.106698879879644</v>
      </c>
      <c r="E173" s="9">
        <f t="shared" si="51"/>
        <v>15.921431050847763</v>
      </c>
      <c r="F173" s="9">
        <f t="shared" si="44"/>
        <v>17.630490416994348</v>
      </c>
      <c r="G173" s="10">
        <f t="shared" si="52"/>
        <v>8.6666666666666607</v>
      </c>
      <c r="H173" s="5">
        <f t="shared" si="52"/>
        <v>7.5</v>
      </c>
      <c r="I173">
        <f t="shared" si="46"/>
        <v>43.867198740174153</v>
      </c>
      <c r="J173">
        <f t="shared" si="47"/>
        <v>43.866063553690793</v>
      </c>
      <c r="K173">
        <f t="shared" si="47"/>
        <v>-0.31558455839472155</v>
      </c>
      <c r="L173">
        <f t="shared" si="48"/>
        <v>-7.5592109450298945</v>
      </c>
      <c r="M173">
        <f t="shared" si="49"/>
        <v>-32.119616951815608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33.148889401913124</v>
      </c>
      <c r="C174" s="9">
        <f t="shared" si="42"/>
        <v>0.93000000000000071</v>
      </c>
      <c r="D174" s="9">
        <f t="shared" si="51"/>
        <v>45.374141228437523</v>
      </c>
      <c r="E174" s="9">
        <f t="shared" si="51"/>
        <v>15.918908399568167</v>
      </c>
      <c r="F174" s="9">
        <f t="shared" si="44"/>
        <v>17.658987722859628</v>
      </c>
      <c r="G174" s="10">
        <f t="shared" si="52"/>
        <v>8.6666666666666607</v>
      </c>
      <c r="H174" s="5">
        <f t="shared" si="52"/>
        <v>7.5</v>
      </c>
      <c r="I174">
        <f t="shared" si="46"/>
        <v>43.822937740854137</v>
      </c>
      <c r="J174">
        <f t="shared" si="47"/>
        <v>43.81995236692611</v>
      </c>
      <c r="K174">
        <f t="shared" si="47"/>
        <v>-0.51151422180079675</v>
      </c>
      <c r="L174">
        <f t="shared" si="48"/>
        <v>-7.5436457902968215</v>
      </c>
      <c r="M174">
        <f t="shared" si="49"/>
        <v>-32.085942348233196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33.416050761821445</v>
      </c>
      <c r="C175" s="9">
        <f t="shared" si="42"/>
        <v>0.93600000000000072</v>
      </c>
      <c r="D175" s="9">
        <f t="shared" si="51"/>
        <v>45.641302588345845</v>
      </c>
      <c r="E175" s="9">
        <f t="shared" si="51"/>
        <v>15.915191203857793</v>
      </c>
      <c r="F175" s="9">
        <f t="shared" si="44"/>
        <v>17.686637493434908</v>
      </c>
      <c r="G175" s="10">
        <f t="shared" si="52"/>
        <v>8.6666666666666607</v>
      </c>
      <c r="H175" s="5">
        <f t="shared" si="52"/>
        <v>7.5</v>
      </c>
      <c r="I175">
        <f t="shared" si="46"/>
        <v>43.779649043331688</v>
      </c>
      <c r="J175">
        <f t="shared" si="47"/>
        <v>43.773936127605296</v>
      </c>
      <c r="K175">
        <f t="shared" si="47"/>
        <v>-0.70723847012501928</v>
      </c>
      <c r="L175">
        <f t="shared" si="48"/>
        <v>-7.528280194716344</v>
      </c>
      <c r="M175">
        <f t="shared" si="49"/>
        <v>-32.052368503301537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33.682931708546818</v>
      </c>
      <c r="C176" s="9">
        <f t="shared" si="42"/>
        <v>0.94200000000000073</v>
      </c>
      <c r="D176" s="9">
        <f t="shared" si="51"/>
        <v>45.908183535071217</v>
      </c>
      <c r="E176" s="9">
        <f t="shared" si="51"/>
        <v>15.910280714874027</v>
      </c>
      <c r="F176" s="9">
        <f t="shared" si="44"/>
        <v>17.71344236401432</v>
      </c>
      <c r="G176" s="10">
        <f t="shared" si="52"/>
        <v>8.6666666666666607</v>
      </c>
      <c r="H176" s="5">
        <f t="shared" si="52"/>
        <v>7.5</v>
      </c>
      <c r="I176">
        <f t="shared" si="46"/>
        <v>43.737331272849879</v>
      </c>
      <c r="J176">
        <f t="shared" si="47"/>
        <v>43.728013618417528</v>
      </c>
      <c r="K176">
        <f t="shared" si="47"/>
        <v>-0.9027579179951587</v>
      </c>
      <c r="L176">
        <f t="shared" si="48"/>
        <v>-7.5131131372654112</v>
      </c>
      <c r="M176">
        <f t="shared" si="49"/>
        <v>-32.018892968780932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33.949532810149243</v>
      </c>
      <c r="C177" s="9">
        <f t="shared" si="42"/>
        <v>0.94800000000000073</v>
      </c>
      <c r="D177" s="9">
        <f t="shared" si="51"/>
        <v>46.174784636673643</v>
      </c>
      <c r="E177" s="9">
        <f t="shared" si="51"/>
        <v>15.904178180070572</v>
      </c>
      <c r="F177" s="9">
        <f t="shared" si="44"/>
        <v>17.739404959444265</v>
      </c>
      <c r="G177" s="10">
        <f t="shared" si="52"/>
        <v>8.6666666666666607</v>
      </c>
      <c r="H177" s="5">
        <f t="shared" si="52"/>
        <v>7.5</v>
      </c>
      <c r="I177">
        <f t="shared" si="46"/>
        <v>43.69598301000579</v>
      </c>
      <c r="J177">
        <f t="shared" si="47"/>
        <v>43.682183628280207</v>
      </c>
      <c r="K177">
        <f t="shared" si="47"/>
        <v>-1.0980731651047224</v>
      </c>
      <c r="L177">
        <f t="shared" si="48"/>
        <v>-7.4981435942856667</v>
      </c>
      <c r="M177">
        <f t="shared" si="49"/>
        <v>-31.985513308513806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34.215854627320184</v>
      </c>
      <c r="C178" s="9">
        <f t="shared" si="42"/>
        <v>0.95400000000000074</v>
      </c>
      <c r="D178" s="9">
        <f t="shared" si="51"/>
        <v>46.441106453844583</v>
      </c>
      <c r="E178" s="9">
        <f t="shared" si="51"/>
        <v>15.896884843288328</v>
      </c>
      <c r="F178" s="9">
        <f t="shared" si="44"/>
        <v>17.764527894258343</v>
      </c>
      <c r="G178" s="10">
        <f t="shared" si="52"/>
        <v>8.6666666666666607</v>
      </c>
      <c r="H178" s="5">
        <f t="shared" si="52"/>
        <v>7.5</v>
      </c>
      <c r="I178">
        <f t="shared" si="46"/>
        <v>43.655602790446736</v>
      </c>
      <c r="J178">
        <f t="shared" si="47"/>
        <v>43.636444952355063</v>
      </c>
      <c r="K178">
        <f t="shared" si="47"/>
        <v>-1.2931847962866567</v>
      </c>
      <c r="L178">
        <f t="shared" si="48"/>
        <v>-7.4833705394178889</v>
      </c>
      <c r="M178">
        <f t="shared" si="49"/>
        <v>-31.952227098538366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34.481897713420665</v>
      </c>
      <c r="C179" s="9">
        <f t="shared" si="42"/>
        <v>0.96000000000000074</v>
      </c>
      <c r="D179" s="9">
        <f t="shared" si="51"/>
        <v>46.707149539945064</v>
      </c>
      <c r="E179" s="9">
        <f t="shared" si="51"/>
        <v>15.88840194484581</v>
      </c>
      <c r="F179" s="9">
        <f t="shared" si="44"/>
        <v>17.788813772811167</v>
      </c>
      <c r="G179" s="10">
        <f t="shared" si="52"/>
        <v>8.6666666666666607</v>
      </c>
      <c r="H179" s="5">
        <f t="shared" si="52"/>
        <v>7.5</v>
      </c>
      <c r="I179">
        <f t="shared" si="46"/>
        <v>43.616189104583157</v>
      </c>
      <c r="J179">
        <f t="shared" si="47"/>
        <v>43.590796392064611</v>
      </c>
      <c r="K179">
        <f t="shared" si="47"/>
        <v>-1.4880933815877408</v>
      </c>
      <c r="L179">
        <f t="shared" si="48"/>
        <v>-7.4687929435398885</v>
      </c>
      <c r="M179">
        <f t="shared" si="49"/>
        <v>-31.919031927203921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34.747662614519541</v>
      </c>
      <c r="C180" s="9">
        <f t="shared" si="42"/>
        <v>0.96600000000000075</v>
      </c>
      <c r="D180" s="9">
        <f t="shared" si="51"/>
        <v>46.97291444104394</v>
      </c>
      <c r="E180" s="9">
        <f t="shared" si="51"/>
        <v>15.87873072162912</v>
      </c>
      <c r="F180" s="9">
        <f t="shared" si="44"/>
        <v>17.812265189411086</v>
      </c>
      <c r="G180" s="10">
        <f t="shared" si="52"/>
        <v>8.6666666666666607</v>
      </c>
      <c r="H180" s="5">
        <f t="shared" si="52"/>
        <v>7.5</v>
      </c>
      <c r="I180">
        <f t="shared" si="46"/>
        <v>43.577740397318443</v>
      </c>
      <c r="J180">
        <f t="shared" si="47"/>
        <v>43.545236755109016</v>
      </c>
      <c r="K180">
        <f t="shared" si="47"/>
        <v>-1.6827994763436849</v>
      </c>
      <c r="L180">
        <f t="shared" si="48"/>
        <v>-7.4544097747079405</v>
      </c>
      <c r="M180">
        <f t="shared" si="49"/>
        <v>-31.885925395287739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35.013149869431849</v>
      </c>
      <c r="C181" s="9">
        <f t="shared" si="42"/>
        <v>0.97200000000000075</v>
      </c>
      <c r="D181" s="9">
        <f t="shared" ref="D181:E196" si="53">D180+$C$7*(J180+J181)/2</f>
        <v>47.238401695956249</v>
      </c>
      <c r="E181" s="9">
        <f t="shared" si="53"/>
        <v>15.867872407181444</v>
      </c>
      <c r="F181" s="9">
        <f t="shared" si="44"/>
        <v>17.834884728451904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43.540255067795783</v>
      </c>
      <c r="J181">
        <f t="shared" si="47"/>
        <v>43.499764855483299</v>
      </c>
      <c r="K181">
        <f t="shared" si="47"/>
        <v>-1.8773036212549401</v>
      </c>
      <c r="L181">
        <f t="shared" si="48"/>
        <v>-7.4402199981017034</v>
      </c>
      <c r="M181">
        <f t="shared" si="49"/>
        <v>-31.852905116113309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35.278360009757236</v>
      </c>
      <c r="C182" s="9">
        <f t="shared" si="42"/>
        <v>0.97800000000000076</v>
      </c>
      <c r="D182" s="9">
        <f t="shared" si="53"/>
        <v>47.503611836281635</v>
      </c>
      <c r="E182" s="9">
        <f t="shared" si="53"/>
        <v>15.855828231792104</v>
      </c>
      <c r="F182" s="9">
        <f t="shared" si="44"/>
        <v>17.856674964543444</v>
      </c>
      <c r="G182" s="10">
        <f t="shared" si="54"/>
        <v>8.6666666666666607</v>
      </c>
      <c r="H182" s="5">
        <f t="shared" si="54"/>
        <v>7.5</v>
      </c>
      <c r="I182">
        <f t="shared" si="46"/>
        <v>43.503731469162247</v>
      </c>
      <c r="J182">
        <f t="shared" si="47"/>
        <v>43.454379513494878</v>
      </c>
      <c r="K182">
        <f t="shared" si="47"/>
        <v>-2.0716063424632312</v>
      </c>
      <c r="L182">
        <f t="shared" si="48"/>
        <v>-7.4262225759726688</v>
      </c>
      <c r="M182">
        <f t="shared" si="49"/>
        <v>-31.819968715669937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35.543293559918531</v>
      </c>
      <c r="C183" s="9">
        <f t="shared" si="42"/>
        <v>0.98400000000000076</v>
      </c>
      <c r="D183" s="9">
        <f t="shared" si="53"/>
        <v>47.768545386442931</v>
      </c>
      <c r="E183" s="9">
        <f t="shared" si="53"/>
        <v>15.842599422585124</v>
      </c>
      <c r="F183" s="9">
        <f t="shared" si="44"/>
        <v>17.877638462641094</v>
      </c>
      <c r="G183" s="10">
        <f t="shared" si="54"/>
        <v>8.6666666666666607</v>
      </c>
      <c r="H183" s="5">
        <f t="shared" si="54"/>
        <v>7.5</v>
      </c>
      <c r="I183">
        <f t="shared" si="46"/>
        <v>43.468167908350125</v>
      </c>
      <c r="J183">
        <f t="shared" si="47"/>
        <v>43.409079555781446</v>
      </c>
      <c r="K183">
        <f t="shared" si="47"/>
        <v>-2.265708151628818</v>
      </c>
      <c r="L183">
        <f t="shared" si="48"/>
        <v>-7.4124164675961159</v>
      </c>
      <c r="M183">
        <f t="shared" si="49"/>
        <v>-31.78711383273356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35.807951037200418</v>
      </c>
      <c r="C184" s="9">
        <f t="shared" si="42"/>
        <v>0.99000000000000077</v>
      </c>
      <c r="D184" s="9">
        <f t="shared" si="53"/>
        <v>48.033202863724817</v>
      </c>
      <c r="E184" s="9">
        <f t="shared" si="53"/>
        <v>15.82818720360733</v>
      </c>
      <c r="F184" s="9">
        <f t="shared" si="44"/>
        <v>17.89777777817428</v>
      </c>
      <c r="G184" s="10">
        <f t="shared" si="54"/>
        <v>8.6666666666666607</v>
      </c>
      <c r="H184" s="5">
        <f t="shared" si="54"/>
        <v>7.5</v>
      </c>
      <c r="I184">
        <f t="shared" si="46"/>
        <v>43.433562645875895</v>
      </c>
      <c r="J184">
        <f t="shared" si="47"/>
        <v>43.363863815329111</v>
      </c>
      <c r="K184">
        <f t="shared" si="47"/>
        <v>-2.4596095460084926</v>
      </c>
      <c r="L184">
        <f t="shared" si="48"/>
        <v>-7.3988006292266064</v>
      </c>
      <c r="M184">
        <f t="shared" si="49"/>
        <v>-31.754338118988688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36.072332951788219</v>
      </c>
      <c r="C185" s="9">
        <f t="shared" si="42"/>
        <v>0.99600000000000077</v>
      </c>
      <c r="D185" s="9">
        <f t="shared" si="53"/>
        <v>48.297584778312618</v>
      </c>
      <c r="E185" s="9">
        <f t="shared" si="53"/>
        <v>15.812592795915974</v>
      </c>
      <c r="F185" s="9">
        <f t="shared" si="44"/>
        <v>17.917095457173843</v>
      </c>
      <c r="G185" s="10">
        <f t="shared" si="54"/>
        <v>8.6666666666666607</v>
      </c>
      <c r="H185" s="5">
        <f t="shared" si="54"/>
        <v>7.5</v>
      </c>
      <c r="I185">
        <f t="shared" si="46"/>
        <v>43.399913895656546</v>
      </c>
      <c r="J185">
        <f t="shared" si="47"/>
        <v>43.318731131490829</v>
      </c>
      <c r="K185">
        <f t="shared" si="47"/>
        <v>-2.6533110085343234</v>
      </c>
      <c r="L185">
        <f t="shared" si="48"/>
        <v>-7.3853740140569766</v>
      </c>
      <c r="M185">
        <f t="shared" si="49"/>
        <v>-31.721639239151315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36.33643980680678</v>
      </c>
      <c r="C186" s="9">
        <f t="shared" si="42"/>
        <v>1.0020000000000007</v>
      </c>
      <c r="D186" s="9">
        <f t="shared" si="53"/>
        <v>48.561691633331179</v>
      </c>
      <c r="E186" s="9">
        <f t="shared" si="53"/>
        <v>15.795817417665869</v>
      </c>
      <c r="F186" s="9">
        <f t="shared" si="44"/>
        <v>17.935594036398378</v>
      </c>
      <c r="G186" s="10">
        <f t="shared" si="54"/>
        <v>8.6666666666666607</v>
      </c>
      <c r="H186" s="5">
        <f t="shared" si="54"/>
        <v>7.5</v>
      </c>
      <c r="I186">
        <f t="shared" si="46"/>
        <v>43.367219824843801</v>
      </c>
      <c r="J186">
        <f t="shared" si="47"/>
        <v>43.27368035000508</v>
      </c>
      <c r="K186">
        <f t="shared" si="47"/>
        <v>-2.8468130078931466</v>
      </c>
      <c r="L186">
        <f t="shared" si="48"/>
        <v>-7.372135572180869</v>
      </c>
      <c r="M186">
        <f t="shared" si="49"/>
        <v>-31.689014871092798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36.60027209835949</v>
      </c>
      <c r="C187" s="9">
        <f t="shared" si="42"/>
        <v>1.0080000000000007</v>
      </c>
      <c r="D187" s="9">
        <f t="shared" si="53"/>
        <v>48.825523924883889</v>
      </c>
      <c r="E187" s="9">
        <f t="shared" si="53"/>
        <v>15.777862284196045</v>
      </c>
      <c r="F187" s="9">
        <f t="shared" si="44"/>
        <v>17.953276043459525</v>
      </c>
      <c r="G187" s="10">
        <f t="shared" si="54"/>
        <v>8.6666666666666607</v>
      </c>
      <c r="H187" s="5">
        <f t="shared" si="54"/>
        <v>7.5</v>
      </c>
      <c r="I187">
        <f t="shared" si="46"/>
        <v>43.335478553675962</v>
      </c>
      <c r="J187">
        <f t="shared" si="47"/>
        <v>43.228710323014774</v>
      </c>
      <c r="K187">
        <f t="shared" si="47"/>
        <v>-3.0401159986068125</v>
      </c>
      <c r="L187">
        <f t="shared" si="48"/>
        <v>-7.3590842505587677</v>
      </c>
      <c r="M187">
        <f t="shared" si="49"/>
        <v>-31.656462705964461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36.863830315567398</v>
      </c>
      <c r="C188" s="9">
        <f t="shared" si="42"/>
        <v>1.0140000000000007</v>
      </c>
      <c r="D188" s="9">
        <f t="shared" si="53"/>
        <v>49.089082142091797</v>
      </c>
      <c r="E188" s="9">
        <f t="shared" si="53"/>
        <v>15.758728608115899</v>
      </c>
      <c r="F188" s="9">
        <f t="shared" si="44"/>
        <v>17.970143996946142</v>
      </c>
      <c r="G188" s="10">
        <f t="shared" si="54"/>
        <v>8.6666666666666607</v>
      </c>
      <c r="H188" s="5">
        <f t="shared" si="54"/>
        <v>7.5</v>
      </c>
      <c r="I188">
        <f t="shared" si="46"/>
        <v>43.304688155347655</v>
      </c>
      <c r="J188">
        <f t="shared" si="47"/>
        <v>43.183819909086367</v>
      </c>
      <c r="K188">
        <f t="shared" si="47"/>
        <v>-3.2332204211131956</v>
      </c>
      <c r="L188">
        <f t="shared" si="48"/>
        <v>-7.3462189929875343</v>
      </c>
      <c r="M188">
        <f t="shared" si="49"/>
        <v>-31.623980448322978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37.127114940608458</v>
      </c>
      <c r="C189" s="9">
        <f t="shared" si="42"/>
        <v>1.0200000000000007</v>
      </c>
      <c r="D189" s="9">
        <f t="shared" si="53"/>
        <v>49.352366767132857</v>
      </c>
      <c r="E189" s="9">
        <f t="shared" si="53"/>
        <v>15.738417599390868</v>
      </c>
      <c r="F189" s="9">
        <f t="shared" si="44"/>
        <v>17.986200406547489</v>
      </c>
      <c r="G189" s="10">
        <f t="shared" si="54"/>
        <v>8.6666666666666607</v>
      </c>
      <c r="H189" s="5">
        <f t="shared" si="54"/>
        <v>7.5</v>
      </c>
      <c r="I189">
        <f t="shared" si="46"/>
        <v>43.274846655897498</v>
      </c>
      <c r="J189">
        <f t="shared" si="47"/>
        <v>43.139007973229141</v>
      </c>
      <c r="K189">
        <f t="shared" si="47"/>
        <v>-3.426126701847966</v>
      </c>
      <c r="L189">
        <f t="shared" si="48"/>
        <v>-7.3335387400734575</v>
      </c>
      <c r="M189">
        <f t="shared" si="49"/>
        <v>-31.591565816256264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37.390126448756895</v>
      </c>
      <c r="C190" s="9">
        <f t="shared" si="42"/>
        <v>1.0260000000000007</v>
      </c>
      <c r="D190" s="9">
        <f t="shared" si="53"/>
        <v>49.615378275281294</v>
      </c>
      <c r="E190" s="9">
        <f t="shared" si="53"/>
        <v>15.716930465427584</v>
      </c>
      <c r="F190" s="9">
        <f t="shared" si="44"/>
        <v>18.001447773175286</v>
      </c>
      <c r="G190" s="10">
        <f t="shared" si="54"/>
        <v>8.6666666666666607</v>
      </c>
      <c r="H190" s="5">
        <f t="shared" si="54"/>
        <v>7.5</v>
      </c>
      <c r="I190">
        <f t="shared" si="46"/>
        <v>43.245952034113749</v>
      </c>
      <c r="J190">
        <f t="shared" si="47"/>
        <v>43.094273386914693</v>
      </c>
      <c r="K190">
        <f t="shared" si="47"/>
        <v>-3.6188352533271293</v>
      </c>
      <c r="L190">
        <f t="shared" si="48"/>
        <v>-7.3210424292087906</v>
      </c>
      <c r="M190">
        <f t="shared" si="49"/>
        <v>-31.559216541509919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37.652865308422676</v>
      </c>
      <c r="C191" s="9">
        <f t="shared" si="42"/>
        <v>1.0320000000000007</v>
      </c>
      <c r="D191" s="9">
        <f t="shared" si="53"/>
        <v>49.878117134947075</v>
      </c>
      <c r="E191" s="9">
        <f t="shared" si="53"/>
        <v>15.694268411158534</v>
      </c>
      <c r="F191" s="9">
        <f t="shared" si="44"/>
        <v>18.015888589084781</v>
      </c>
      <c r="G191" s="10">
        <f t="shared" si="54"/>
        <v>8.6666666666666607</v>
      </c>
      <c r="H191" s="5">
        <f t="shared" si="54"/>
        <v>7.5</v>
      </c>
      <c r="I191">
        <f t="shared" si="46"/>
        <v>43.218002221457915</v>
      </c>
      <c r="J191">
        <f t="shared" si="47"/>
        <v>43.049615028096518</v>
      </c>
      <c r="K191">
        <f t="shared" si="47"/>
        <v>-3.8113464742303398</v>
      </c>
      <c r="L191">
        <f t="shared" si="48"/>
        <v>-7.3087289945517497</v>
      </c>
      <c r="M191">
        <f t="shared" si="49"/>
        <v>-31.526930369614004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37.915331981191123</v>
      </c>
      <c r="C192" s="9">
        <f t="shared" si="42"/>
        <v>1.0380000000000007</v>
      </c>
      <c r="D192" s="9">
        <f t="shared" si="53"/>
        <v>50.140583807715522</v>
      </c>
      <c r="E192" s="9">
        <f t="shared" si="53"/>
        <v>15.670432639126203</v>
      </c>
      <c r="F192" s="9">
        <f t="shared" si="44"/>
        <v>18.029525337994691</v>
      </c>
      <c r="G192" s="10">
        <f t="shared" si="54"/>
        <v>8.6666666666666607</v>
      </c>
      <c r="H192" s="5">
        <f t="shared" si="54"/>
        <v>7.5</v>
      </c>
      <c r="I192">
        <f t="shared" si="46"/>
        <v>43.190995102006482</v>
      </c>
      <c r="J192">
        <f t="shared" si="47"/>
        <v>43.005031781229754</v>
      </c>
      <c r="K192">
        <f t="shared" si="47"/>
        <v>-4.0036607494849852</v>
      </c>
      <c r="L192">
        <f t="shared" si="48"/>
        <v>-7.2965973670099915</v>
      </c>
      <c r="M192">
        <f t="shared" si="49"/>
        <v>-31.494705060010119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38.177526921862608</v>
      </c>
      <c r="C193" s="9">
        <f t="shared" si="42"/>
        <v>1.0440000000000007</v>
      </c>
      <c r="D193" s="9">
        <f t="shared" si="53"/>
        <v>50.402778748387007</v>
      </c>
      <c r="E193" s="9">
        <f t="shared" si="53"/>
        <v>15.645424349566703</v>
      </c>
      <c r="F193" s="9">
        <f t="shared" si="44"/>
        <v>18.042360495206189</v>
      </c>
      <c r="G193" s="10">
        <f t="shared" si="54"/>
        <v>8.6666666666666607</v>
      </c>
      <c r="H193" s="5">
        <f t="shared" si="54"/>
        <v>7.5</v>
      </c>
      <c r="I193">
        <f t="shared" si="46"/>
        <v>43.164928512410597</v>
      </c>
      <c r="J193">
        <f t="shared" si="47"/>
        <v>42.960522537290991</v>
      </c>
      <c r="K193">
        <f t="shared" si="47"/>
        <v>-4.1957784503510469</v>
      </c>
      <c r="L193">
        <f t="shared" si="48"/>
        <v>-7.2846464742275288</v>
      </c>
      <c r="M193">
        <f t="shared" si="49"/>
        <v>-31.462538386178647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38.439450578492433</v>
      </c>
      <c r="C194" s="9">
        <f t="shared" si="42"/>
        <v>1.0500000000000007</v>
      </c>
      <c r="D194" s="9">
        <f t="shared" si="53"/>
        <v>50.664702405016833</v>
      </c>
      <c r="E194" s="9">
        <f t="shared" si="53"/>
        <v>15.619244740492887</v>
      </c>
      <c r="F194" s="9">
        <f t="shared" si="44"/>
        <v>18.054396527720698</v>
      </c>
      <c r="G194" s="10">
        <f t="shared" si="54"/>
        <v>8.6666666666666607</v>
      </c>
      <c r="H194" s="5">
        <f t="shared" si="54"/>
        <v>7.5</v>
      </c>
      <c r="I194">
        <f t="shared" si="46"/>
        <v>43.139800241873942</v>
      </c>
      <c r="J194">
        <f t="shared" si="47"/>
        <v>42.916086193798201</v>
      </c>
      <c r="K194">
        <f t="shared" si="47"/>
        <v>-4.3876999345067365</v>
      </c>
      <c r="L194">
        <f t="shared" si="48"/>
        <v>-7.2728752405750754</v>
      </c>
      <c r="M194">
        <f t="shared" si="49"/>
        <v>-31.430428135766061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38.701103392430753</v>
      </c>
      <c r="C195" s="9">
        <f t="shared" si="42"/>
        <v>1.0560000000000007</v>
      </c>
      <c r="D195" s="9">
        <f t="shared" si="53"/>
        <v>50.926355218955152</v>
      </c>
      <c r="E195" s="9">
        <f t="shared" si="53"/>
        <v>15.59189500777693</v>
      </c>
      <c r="F195" s="9">
        <f t="shared" si="44"/>
        <v>18.065635894356781</v>
      </c>
      <c r="G195" s="10">
        <f t="shared" si="54"/>
        <v>8.6666666666666607</v>
      </c>
      <c r="H195" s="5">
        <f t="shared" si="54"/>
        <v>7.5</v>
      </c>
      <c r="I195">
        <f t="shared" si="46"/>
        <v>43.115608032148543</v>
      </c>
      <c r="J195">
        <f t="shared" si="47"/>
        <v>42.871721654830694</v>
      </c>
      <c r="K195">
        <f t="shared" si="47"/>
        <v>-4.5794255461349094</v>
      </c>
      <c r="L195">
        <f t="shared" si="48"/>
        <v>-7.2612825871438007</v>
      </c>
      <c r="M195">
        <f t="shared" si="49"/>
        <v>-31.398372110712188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38.962485798362685</v>
      </c>
      <c r="C196" s="9">
        <f t="shared" si="42"/>
        <v>1.0620000000000007</v>
      </c>
      <c r="D196" s="9">
        <f t="shared" si="53"/>
        <v>51.187737624887085</v>
      </c>
      <c r="E196" s="9">
        <f t="shared" si="53"/>
        <v>15.563376345232388</v>
      </c>
      <c r="F196" s="9">
        <f t="shared" si="44"/>
        <v>18.076081045865884</v>
      </c>
      <c r="G196" s="10">
        <f t="shared" si="54"/>
        <v>8.6666666666666607</v>
      </c>
      <c r="H196" s="5">
        <f t="shared" si="54"/>
        <v>7.5</v>
      </c>
      <c r="I196">
        <f t="shared" si="46"/>
        <v>43.092349577548681</v>
      </c>
      <c r="J196">
        <f t="shared" si="47"/>
        <v>42.827427831049114</v>
      </c>
      <c r="K196">
        <f t="shared" si="47"/>
        <v>-4.7709556160102533</v>
      </c>
      <c r="L196">
        <f t="shared" si="48"/>
        <v>-7.2498674317424596</v>
      </c>
      <c r="M196">
        <f t="shared" si="49"/>
        <v>-31.366368127377353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39.223598224348514</v>
      </c>
      <c r="C197" s="9">
        <f t="shared" si="42"/>
        <v>1.0680000000000007</v>
      </c>
      <c r="D197" s="9">
        <f t="shared" ref="D197:E212" si="55">D196+$C$7*(J196+J197)/2</f>
        <v>51.448850050872913</v>
      </c>
      <c r="E197" s="9">
        <f t="shared" si="55"/>
        <v>15.533689944695716</v>
      </c>
      <c r="F197" s="9">
        <f t="shared" si="44"/>
        <v>18.085734425047058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43.070022524982782</v>
      </c>
      <c r="J197">
        <f t="shared" si="47"/>
        <v>42.783203639715488</v>
      </c>
      <c r="K197">
        <f t="shared" si="47"/>
        <v>-4.962290461587255</v>
      </c>
      <c r="L197">
        <f t="shared" si="48"/>
        <v>-7.2386286888978963</v>
      </c>
      <c r="M197">
        <f t="shared" si="49"/>
        <v>-31.334414016669257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39.484441091864021</v>
      </c>
      <c r="C198" s="9">
        <f t="shared" si="42"/>
        <v>1.0740000000000007</v>
      </c>
      <c r="D198" s="9">
        <f t="shared" si="55"/>
        <v>51.70969291838842</v>
      </c>
      <c r="E198" s="9">
        <f t="shared" si="55"/>
        <v>15.502836996107254</v>
      </c>
      <c r="F198" s="9">
        <f t="shared" si="44"/>
        <v>18.094598466860646</v>
      </c>
      <c r="G198" s="10">
        <f t="shared" si="56"/>
        <v>8.6666666666666607</v>
      </c>
      <c r="H198" s="5">
        <f t="shared" si="56"/>
        <v>7.5</v>
      </c>
      <c r="I198">
        <f t="shared" si="46"/>
        <v>43.048624474003255</v>
      </c>
      <c r="J198">
        <f t="shared" si="47"/>
        <v>42.739048004713212</v>
      </c>
      <c r="K198">
        <f t="shared" si="47"/>
        <v>-5.1534303870889371</v>
      </c>
      <c r="L198">
        <f t="shared" si="48"/>
        <v>-7.2275652698588635</v>
      </c>
      <c r="M198">
        <f t="shared" si="49"/>
        <v>-31.302507624169547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39.745014815840925</v>
      </c>
      <c r="C199" s="9">
        <f t="shared" si="42"/>
        <v>1.0800000000000007</v>
      </c>
      <c r="D199" s="9">
        <f t="shared" si="55"/>
        <v>51.970266642365324</v>
      </c>
      <c r="E199" s="9">
        <f t="shared" si="55"/>
        <v>15.470818687591663</v>
      </c>
      <c r="F199" s="9">
        <f t="shared" si="44"/>
        <v>18.102675598540927</v>
      </c>
      <c r="G199" s="10">
        <f t="shared" si="56"/>
        <v>8.6666666666666607</v>
      </c>
      <c r="H199" s="5">
        <f t="shared" si="56"/>
        <v>7.5</v>
      </c>
      <c r="I199">
        <f t="shared" si="46"/>
        <v>43.028152976874225</v>
      </c>
      <c r="J199">
        <f t="shared" si="47"/>
        <v>42.694959856567074</v>
      </c>
      <c r="K199">
        <f t="shared" si="47"/>
        <v>-5.3443756835963709</v>
      </c>
      <c r="L199">
        <f t="shared" si="48"/>
        <v>-7.2166760826031666</v>
      </c>
      <c r="M199">
        <f t="shared" si="49"/>
        <v>-31.270646810259887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40.005319804707469</v>
      </c>
      <c r="C200" s="9">
        <f t="shared" si="42"/>
        <v>1.0860000000000007</v>
      </c>
      <c r="D200" s="9">
        <f t="shared" si="55"/>
        <v>52.230571631231868</v>
      </c>
      <c r="E200" s="9">
        <f t="shared" si="55"/>
        <v>15.437636205537821</v>
      </c>
      <c r="F200" s="9">
        <f t="shared" si="44"/>
        <v>18.109968239707655</v>
      </c>
      <c r="G200" s="10">
        <f t="shared" si="56"/>
        <v>8.6666666666666607</v>
      </c>
      <c r="H200" s="5">
        <f t="shared" si="56"/>
        <v>7.5</v>
      </c>
      <c r="I200">
        <f t="shared" si="46"/>
        <v>43.0086055386571</v>
      </c>
      <c r="J200">
        <f t="shared" si="47"/>
        <v>42.650938132463196</v>
      </c>
      <c r="K200">
        <f t="shared" si="47"/>
        <v>-5.535126629138956</v>
      </c>
      <c r="L200">
        <f t="shared" si="48"/>
        <v>-7.2059600318480683</v>
      </c>
      <c r="M200">
        <f t="shared" si="49"/>
        <v>-31.23882945024755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40.265356460429103</v>
      </c>
      <c r="C201" s="9">
        <f t="shared" si="42"/>
        <v>1.0920000000000007</v>
      </c>
      <c r="D201" s="9">
        <f t="shared" si="55"/>
        <v>52.490608286953503</v>
      </c>
      <c r="E201" s="9">
        <f t="shared" si="55"/>
        <v>15.403290734678151</v>
      </c>
      <c r="F201" s="9">
        <f t="shared" si="44"/>
        <v>18.116478802476664</v>
      </c>
      <c r="G201" s="10">
        <f t="shared" si="56"/>
        <v>8.6666666666666607</v>
      </c>
      <c r="H201" s="5">
        <f t="shared" si="56"/>
        <v>7.5</v>
      </c>
      <c r="I201">
        <f t="shared" si="46"/>
        <v>42.989979617313878</v>
      </c>
      <c r="J201">
        <f t="shared" si="47"/>
        <v>42.606981776268924</v>
      </c>
      <c r="K201">
        <f t="shared" si="47"/>
        <v>-5.7256834887854664</v>
      </c>
      <c r="L201">
        <f t="shared" si="48"/>
        <v>-7.1954160190639422</v>
      </c>
      <c r="M201">
        <f t="shared" si="49"/>
        <v>-31.207053434490316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40.52512517854931</v>
      </c>
      <c r="C202" s="9">
        <f t="shared" si="42"/>
        <v>1.0980000000000008</v>
      </c>
      <c r="D202" s="9">
        <f t="shared" si="55"/>
        <v>52.750377005073709</v>
      </c>
      <c r="E202" s="9">
        <f t="shared" si="55"/>
        <v>15.367783458167411</v>
      </c>
      <c r="F202" s="9">
        <f t="shared" si="44"/>
        <v>18.122209691569317</v>
      </c>
      <c r="G202" s="10">
        <f t="shared" si="56"/>
        <v>8.6666666666666607</v>
      </c>
      <c r="H202" s="5">
        <f t="shared" si="56"/>
        <v>7.5</v>
      </c>
      <c r="I202">
        <f t="shared" si="46"/>
        <v>42.972272623828061</v>
      </c>
      <c r="J202">
        <f t="shared" si="47"/>
        <v>42.563089738552634</v>
      </c>
      <c r="K202">
        <f t="shared" si="47"/>
        <v>-5.9160465147358572</v>
      </c>
      <c r="L202">
        <f t="shared" si="48"/>
        <v>-7.1850429424911306</v>
      </c>
      <c r="M202">
        <f t="shared" si="49"/>
        <v>-31.175316668520654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40.784626348230539</v>
      </c>
      <c r="C203" s="9">
        <f t="shared" si="42"/>
        <v>1.1040000000000008</v>
      </c>
      <c r="D203" s="9">
        <f t="shared" si="55"/>
        <v>53.009878174754938</v>
      </c>
      <c r="E203" s="9">
        <f t="shared" si="55"/>
        <v>15.331115557660905</v>
      </c>
      <c r="F203" s="9">
        <f t="shared" si="44"/>
        <v>18.127163304420989</v>
      </c>
      <c r="G203" s="10">
        <f t="shared" si="56"/>
        <v>8.6666666666666607</v>
      </c>
      <c r="H203" s="5">
        <f t="shared" si="56"/>
        <v>7.5</v>
      </c>
      <c r="I203">
        <f t="shared" si="46"/>
        <v>42.955481922343168</v>
      </c>
      <c r="J203">
        <f t="shared" si="47"/>
        <v>42.519260976603441</v>
      </c>
      <c r="K203">
        <f t="shared" si="47"/>
        <v>-6.1062159464138333</v>
      </c>
      <c r="L203">
        <f t="shared" si="48"/>
        <v>-7.174839697159979</v>
      </c>
      <c r="M203">
        <f t="shared" si="49"/>
        <v>-31.143617073169057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41.043860352295255</v>
      </c>
      <c r="C204" s="9">
        <f t="shared" si="42"/>
        <v>1.1100000000000008</v>
      </c>
      <c r="D204" s="9">
        <f t="shared" si="55"/>
        <v>53.269112178819654</v>
      </c>
      <c r="E204" s="9">
        <f t="shared" si="55"/>
        <v>15.293288213392135</v>
      </c>
      <c r="F204" s="9">
        <f t="shared" si="44"/>
        <v>18.13134203128849</v>
      </c>
      <c r="G204" s="10">
        <f t="shared" si="56"/>
        <v>8.6666666666666607</v>
      </c>
      <c r="H204" s="5">
        <f t="shared" si="56"/>
        <v>7.5</v>
      </c>
      <c r="I204">
        <f t="shared" si="46"/>
        <v>42.939604830318594</v>
      </c>
      <c r="J204">
        <f t="shared" si="47"/>
        <v>42.475494454450768</v>
      </c>
      <c r="K204">
        <f t="shared" si="47"/>
        <v>-6.2961920105601648</v>
      </c>
      <c r="L204">
        <f t="shared" si="48"/>
        <v>-7.1648051749140071</v>
      </c>
      <c r="M204">
        <f t="shared" si="49"/>
        <v>-31.111952584686467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41.302827567267123</v>
      </c>
      <c r="C205" s="9">
        <f t="shared" si="42"/>
        <v>1.1160000000000008</v>
      </c>
      <c r="D205" s="9">
        <f t="shared" si="55"/>
        <v>53.528079393791522</v>
      </c>
      <c r="E205" s="9">
        <f t="shared" si="55"/>
        <v>15.254302604249879</v>
      </c>
      <c r="F205" s="9">
        <f t="shared" si="44"/>
        <v>18.134748255356435</v>
      </c>
      <c r="G205" s="10">
        <f t="shared" si="56"/>
        <v>8.6666666666666607</v>
      </c>
      <c r="H205" s="5">
        <f t="shared" si="56"/>
        <v>7.5</v>
      </c>
      <c r="I205">
        <f t="shared" si="46"/>
        <v>42.924638618702787</v>
      </c>
      <c r="J205">
        <f t="shared" si="47"/>
        <v>42.431789142883794</v>
      </c>
      <c r="K205">
        <f t="shared" si="47"/>
        <v>-6.4859749213267524</v>
      </c>
      <c r="L205">
        <f t="shared" si="48"/>
        <v>-7.1549382644361579</v>
      </c>
      <c r="M205">
        <f t="shared" si="49"/>
        <v>-31.080321154865633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41.561528363412307</v>
      </c>
      <c r="C206" s="9">
        <f t="shared" si="42"/>
        <v>1.1220000000000008</v>
      </c>
      <c r="D206" s="9">
        <f t="shared" si="55"/>
        <v>53.786780189936707</v>
      </c>
      <c r="E206" s="9">
        <f t="shared" si="55"/>
        <v>15.2141599078547</v>
      </c>
      <c r="F206" s="9">
        <f t="shared" si="44"/>
        <v>18.13738435284256</v>
      </c>
      <c r="G206" s="10">
        <f t="shared" si="56"/>
        <v>8.6666666666666607</v>
      </c>
      <c r="H206" s="5">
        <f t="shared" si="56"/>
        <v>7.5</v>
      </c>
      <c r="I206">
        <f t="shared" si="46"/>
        <v>42.910580512123595</v>
      </c>
      <c r="J206">
        <f t="shared" si="47"/>
        <v>42.388144019470737</v>
      </c>
      <c r="K206">
        <f t="shared" si="47"/>
        <v>-6.6755648803714331</v>
      </c>
      <c r="L206">
        <f t="shared" si="48"/>
        <v>-7.1452378512781269</v>
      </c>
      <c r="M206">
        <f t="shared" si="49"/>
        <v>-31.048720751161387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41.819963104780854</v>
      </c>
      <c r="C207" s="9">
        <f t="shared" si="42"/>
        <v>1.1280000000000008</v>
      </c>
      <c r="D207" s="9">
        <f t="shared" si="55"/>
        <v>54.045214931305253</v>
      </c>
      <c r="E207" s="9">
        <f t="shared" si="55"/>
        <v>15.172861300634858</v>
      </c>
      <c r="F207" s="9">
        <f t="shared" si="44"/>
        <v>18.139252693102065</v>
      </c>
      <c r="G207" s="10">
        <f t="shared" si="56"/>
        <v>8.6666666666666607</v>
      </c>
      <c r="H207" s="5">
        <f t="shared" si="56"/>
        <v>7.5</v>
      </c>
      <c r="I207">
        <f t="shared" si="46"/>
        <v>42.897427689095522</v>
      </c>
      <c r="J207">
        <f t="shared" si="47"/>
        <v>42.344558068577939</v>
      </c>
      <c r="K207">
        <f t="shared" si="47"/>
        <v>-6.8649620769535176</v>
      </c>
      <c r="L207">
        <f t="shared" si="48"/>
        <v>-7.1357028178926782</v>
      </c>
      <c r="M207">
        <f t="shared" si="49"/>
        <v>-31.017149356809696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42.078132149248255</v>
      </c>
      <c r="C208" s="9">
        <f t="shared" si="42"/>
        <v>1.1340000000000008</v>
      </c>
      <c r="D208" s="9">
        <f t="shared" si="55"/>
        <v>54.303383975772654</v>
      </c>
      <c r="E208" s="9">
        <f t="shared" si="55"/>
        <v>15.130407957901658</v>
      </c>
      <c r="F208" s="9">
        <f t="shared" si="44"/>
        <v>18.140355638730881</v>
      </c>
      <c r="G208" s="10">
        <f t="shared" si="56"/>
        <v>8.6666666666666607</v>
      </c>
      <c r="H208" s="5">
        <f t="shared" si="56"/>
        <v>7.5</v>
      </c>
      <c r="I208">
        <f t="shared" si="46"/>
        <v>42.885177282243852</v>
      </c>
      <c r="J208">
        <f t="shared" si="47"/>
        <v>42.30103028138879</v>
      </c>
      <c r="K208">
        <f t="shared" si="47"/>
        <v>-7.0541666880300564</v>
      </c>
      <c r="L208">
        <f t="shared" si="48"/>
        <v>-7.126332043668941</v>
      </c>
      <c r="M208">
        <f t="shared" si="49"/>
        <v>-30.985604970945399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42.336035848557053</v>
      </c>
      <c r="C209" s="9">
        <f t="shared" si="42"/>
        <v>1.1400000000000008</v>
      </c>
      <c r="D209" s="9">
        <f t="shared" si="55"/>
        <v>54.561287675081452</v>
      </c>
      <c r="E209" s="9">
        <f t="shared" si="55"/>
        <v>15.086801053924191</v>
      </c>
      <c r="F209" s="9">
        <f t="shared" si="44"/>
        <v>18.140695545667867</v>
      </c>
      <c r="G209" s="10">
        <f t="shared" si="56"/>
        <v>8.6666666666666607</v>
      </c>
      <c r="H209" s="5">
        <f t="shared" si="56"/>
        <v>7.5</v>
      </c>
      <c r="I209">
        <f t="shared" si="46"/>
        <v>42.873826378545424</v>
      </c>
      <c r="J209">
        <f t="shared" si="47"/>
        <v>42.257559655922407</v>
      </c>
      <c r="K209">
        <f t="shared" si="47"/>
        <v>-7.2431788783528237</v>
      </c>
      <c r="L209">
        <f t="shared" si="48"/>
        <v>-7.1171244049706166</v>
      </c>
      <c r="M209">
        <f t="shared" si="49"/>
        <v>-30.954085608718586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42.593674548358628</v>
      </c>
      <c r="C210" s="9">
        <f t="shared" si="42"/>
        <v>1.1460000000000008</v>
      </c>
      <c r="D210" s="9">
        <f t="shared" si="55"/>
        <v>54.818926374883027</v>
      </c>
      <c r="E210" s="9">
        <f t="shared" si="55"/>
        <v>15.042041762003489</v>
      </c>
      <c r="F210" s="9">
        <f t="shared" si="44"/>
        <v>18.140274763296034</v>
      </c>
      <c r="G210" s="10">
        <f t="shared" si="56"/>
        <v>8.6666666666666607</v>
      </c>
      <c r="H210" s="5">
        <f t="shared" si="56"/>
        <v>7.5</v>
      </c>
      <c r="I210">
        <f t="shared" si="46"/>
        <v>42.863372019585789</v>
      </c>
      <c r="J210">
        <f t="shared" si="47"/>
        <v>42.214145197052083</v>
      </c>
      <c r="K210">
        <f t="shared" si="47"/>
        <v>-7.4319988005660074</v>
      </c>
      <c r="L210">
        <f t="shared" si="48"/>
        <v>-7.1080787751770611</v>
      </c>
      <c r="M210">
        <f t="shared" si="49"/>
        <v>-30.922589301409481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42.851048588255033</v>
      </c>
      <c r="C211" s="9">
        <f t="shared" si="42"/>
        <v>1.1520000000000008</v>
      </c>
      <c r="D211" s="9">
        <f t="shared" si="55"/>
        <v>55.076300414779432</v>
      </c>
      <c r="E211" s="9">
        <f t="shared" si="55"/>
        <v>14.996131254546084</v>
      </c>
      <c r="F211" s="9">
        <f t="shared" si="44"/>
        <v>18.139095634542727</v>
      </c>
      <c r="G211" s="10">
        <f t="shared" si="56"/>
        <v>8.6666666666666607</v>
      </c>
      <c r="H211" s="5">
        <f t="shared" si="56"/>
        <v>7.5</v>
      </c>
      <c r="I211">
        <f t="shared" si="46"/>
        <v>42.853811201832691</v>
      </c>
      <c r="J211">
        <f t="shared" si="47"/>
        <v>42.170785916523506</v>
      </c>
      <c r="K211">
        <f t="shared" si="47"/>
        <v>-7.6206265953046053</v>
      </c>
      <c r="L211">
        <f t="shared" si="48"/>
        <v>-7.0991940247271863</v>
      </c>
      <c r="M211">
        <f t="shared" si="49"/>
        <v>-30.891114096541752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43.108158301840994</v>
      </c>
      <c r="C212" s="9">
        <f t="shared" si="42"/>
        <v>1.1580000000000008</v>
      </c>
      <c r="D212" s="9">
        <f t="shared" si="55"/>
        <v>55.333410128365394</v>
      </c>
      <c r="E212" s="9">
        <f t="shared" si="55"/>
        <v>14.949070703136959</v>
      </c>
      <c r="F212" s="9">
        <f t="shared" si="44"/>
        <v>18.137160495978733</v>
      </c>
      <c r="G212" s="10">
        <f t="shared" si="56"/>
        <v>8.6666666666666607</v>
      </c>
      <c r="H212" s="5">
        <f t="shared" si="56"/>
        <v>7.5</v>
      </c>
      <c r="I212">
        <f t="shared" si="46"/>
        <v>42.845140876925527</v>
      </c>
      <c r="J212">
        <f t="shared" si="47"/>
        <v>42.127480832972672</v>
      </c>
      <c r="K212">
        <f t="shared" si="47"/>
        <v>-7.8090623912935104</v>
      </c>
      <c r="L212">
        <f t="shared" si="48"/>
        <v>-7.0904690211661316</v>
      </c>
      <c r="M212">
        <f t="shared" si="49"/>
        <v>-30.859658057994231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43.365004016745992</v>
      </c>
      <c r="C213" s="9">
        <f t="shared" ref="C213:C276" si="61">C212+_dt</f>
        <v>1.1640000000000008</v>
      </c>
      <c r="D213" s="9">
        <f t="shared" ref="D213:E228" si="62">D212+$C$7*(J212+J213)/2</f>
        <v>55.590255843270391</v>
      </c>
      <c r="E213" s="9">
        <f t="shared" si="62"/>
        <v>14.900861278611901</v>
      </c>
      <c r="F213" s="9">
        <f t="shared" ref="F213:F276" si="63">$O$1*D213^2+$O$2*D213+$O$3</f>
        <v>18.134471677916387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42.837357951980657</v>
      </c>
      <c r="J213">
        <f t="shared" ref="J213:K276" si="66">J212+L212*$C$7</f>
        <v>42.08422897194356</v>
      </c>
      <c r="K213">
        <f t="shared" si="66"/>
        <v>-7.9973063054472755</v>
      </c>
      <c r="L213">
        <f t="shared" ref="L213:L276" si="67">-$C$15*I213*J213</f>
        <v>-7.0819026291946532</v>
      </c>
      <c r="M213">
        <f t="shared" ref="M213:M276" si="68">-$C$6-$C$15*I213*K213</f>
        <v>-30.828219266110832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43.621586054676435</v>
      </c>
      <c r="C214" s="9">
        <f t="shared" si="61"/>
        <v>1.1700000000000008</v>
      </c>
      <c r="D214" s="9">
        <f t="shared" si="62"/>
        <v>55.846837881200834</v>
      </c>
      <c r="E214" s="9">
        <f t="shared" si="62"/>
        <v>14.851504151129227</v>
      </c>
      <c r="F214" s="9">
        <f t="shared" si="63"/>
        <v>18.131031504506694</v>
      </c>
      <c r="G214" s="10">
        <f t="shared" si="64"/>
        <v>8.6666666666666607</v>
      </c>
      <c r="H214" s="5">
        <f t="shared" si="64"/>
        <v>7.5</v>
      </c>
      <c r="I214">
        <f t="shared" si="65"/>
        <v>42.830459289912312</v>
      </c>
      <c r="J214">
        <f t="shared" si="66"/>
        <v>42.041029365905473</v>
      </c>
      <c r="K214">
        <f t="shared" si="66"/>
        <v>-8.1853584429705517</v>
      </c>
      <c r="L214">
        <f t="shared" si="67"/>
        <v>-7.073493710721185</v>
      </c>
      <c r="M214">
        <f t="shared" si="68"/>
        <v>-30.796795817808736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43.877904731457967</v>
      </c>
      <c r="C215" s="9">
        <f t="shared" si="61"/>
        <v>1.1760000000000008</v>
      </c>
      <c r="D215" s="9">
        <f t="shared" si="62"/>
        <v>56.103156557982366</v>
      </c>
      <c r="E215" s="9">
        <f t="shared" si="62"/>
        <v>14.801000490240916</v>
      </c>
      <c r="F215" s="9">
        <f t="shared" si="63"/>
        <v>18.126842293835331</v>
      </c>
      <c r="G215" s="10">
        <f t="shared" si="64"/>
        <v>8.6666666666666607</v>
      </c>
      <c r="H215" s="5">
        <f t="shared" si="64"/>
        <v>7.5</v>
      </c>
      <c r="I215">
        <f t="shared" si="65"/>
        <v>42.824441709768791</v>
      </c>
      <c r="J215">
        <f t="shared" si="66"/>
        <v>41.997881054270074</v>
      </c>
      <c r="K215">
        <f t="shared" si="66"/>
        <v>-8.3732188974591857</v>
      </c>
      <c r="L215">
        <f t="shared" si="67"/>
        <v>-7.0652411249164944</v>
      </c>
      <c r="M215">
        <f t="shared" si="68"/>
        <v>-30.76538582668466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44.133960357077882</v>
      </c>
      <c r="C216" s="9">
        <f t="shared" si="61"/>
        <v>1.1820000000000008</v>
      </c>
      <c r="D216" s="9">
        <f t="shared" si="62"/>
        <v>56.359212183602281</v>
      </c>
      <c r="E216" s="9">
        <f t="shared" si="62"/>
        <v>14.749351464963111</v>
      </c>
      <c r="F216" s="9">
        <f t="shared" si="63"/>
        <v>18.121906358017668</v>
      </c>
      <c r="G216" s="10">
        <f t="shared" si="64"/>
        <v>8.6666666666666607</v>
      </c>
      <c r="H216" s="5">
        <f t="shared" si="64"/>
        <v>7.5</v>
      </c>
      <c r="I216">
        <f t="shared" si="65"/>
        <v>42.819301987083819</v>
      </c>
      <c r="J216">
        <f t="shared" si="66"/>
        <v>41.954783083408081</v>
      </c>
      <c r="K216">
        <f t="shared" si="66"/>
        <v>-8.5608877510019621</v>
      </c>
      <c r="L216">
        <f t="shared" si="67"/>
        <v>-7.057143728270904</v>
      </c>
      <c r="M216">
        <f t="shared" si="68"/>
        <v>-30.733987423119171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44.389753235727603</v>
      </c>
      <c r="C217" s="9">
        <f t="shared" si="61"/>
        <v>1.1880000000000008</v>
      </c>
      <c r="D217" s="9">
        <f t="shared" si="62"/>
        <v>56.615005062252003</v>
      </c>
      <c r="E217" s="9">
        <f t="shared" si="62"/>
        <v>14.696558243845992</v>
      </c>
      <c r="F217" s="9">
        <f t="shared" si="63"/>
        <v>18.116226003292844</v>
      </c>
      <c r="G217" s="10">
        <f t="shared" si="64"/>
        <v>8.6666666666666607</v>
      </c>
      <c r="H217" s="5">
        <f t="shared" si="64"/>
        <v>7.5</v>
      </c>
      <c r="I217">
        <f t="shared" si="65"/>
        <v>42.815036854242706</v>
      </c>
      <c r="J217">
        <f t="shared" si="66"/>
        <v>41.911734506665631</v>
      </c>
      <c r="K217">
        <f t="shared" si="66"/>
        <v>-8.7483650742829884</v>
      </c>
      <c r="L217">
        <f t="shared" si="67"/>
        <v>-7.0492003746539957</v>
      </c>
      <c r="M217">
        <f t="shared" si="68"/>
        <v>-30.702598754378972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44.645283665845291</v>
      </c>
      <c r="C218" s="9">
        <f t="shared" si="61"/>
        <v>1.1940000000000008</v>
      </c>
      <c r="D218" s="9">
        <f t="shared" si="62"/>
        <v>56.87053549236969</v>
      </c>
      <c r="E218" s="9">
        <f t="shared" si="62"/>
        <v>14.64262199504304</v>
      </c>
      <c r="F218" s="9">
        <f t="shared" si="63"/>
        <v>18.109803530116622</v>
      </c>
      <c r="G218" s="10">
        <f t="shared" si="64"/>
        <v>8.6666666666666607</v>
      </c>
      <c r="H218" s="5">
        <f t="shared" si="64"/>
        <v>7.5</v>
      </c>
      <c r="I218">
        <f t="shared" si="65"/>
        <v>42.811643000863036</v>
      </c>
      <c r="J218">
        <f t="shared" si="66"/>
        <v>41.86873438438024</v>
      </c>
      <c r="K218">
        <f t="shared" si="66"/>
        <v>-8.9356509266846995</v>
      </c>
      <c r="L218">
        <f t="shared" si="67"/>
        <v>-7.0414099153767555</v>
      </c>
      <c r="M218">
        <f t="shared" si="68"/>
        <v>-30.671217984717106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44.900551940158536</v>
      </c>
      <c r="C219" s="9">
        <f t="shared" si="61"/>
        <v>1.2000000000000008</v>
      </c>
      <c r="D219" s="9">
        <f t="shared" si="62"/>
        <v>57.125803766682935</v>
      </c>
      <c r="E219" s="9">
        <f t="shared" si="62"/>
        <v>14.587543886379658</v>
      </c>
      <c r="F219" s="9">
        <f t="shared" si="63"/>
        <v>18.102641233253479</v>
      </c>
      <c r="G219" s="10">
        <f t="shared" si="64"/>
        <v>8.6666666666666607</v>
      </c>
      <c r="H219" s="5">
        <f t="shared" si="64"/>
        <v>7.5</v>
      </c>
      <c r="I219">
        <f t="shared" si="65"/>
        <v>42.809117074189757</v>
      </c>
      <c r="J219">
        <f t="shared" si="66"/>
        <v>41.825781783896439</v>
      </c>
      <c r="K219">
        <f t="shared" si="66"/>
        <v>-9.1227453563914747</v>
      </c>
      <c r="L219">
        <f t="shared" si="67"/>
        <v>-7.0337711992560985</v>
      </c>
      <c r="M219">
        <f t="shared" si="68"/>
        <v>-30.63984329547095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45.155558345727144</v>
      </c>
      <c r="C220" s="9">
        <f t="shared" si="61"/>
        <v>1.2060000000000008</v>
      </c>
      <c r="D220" s="9">
        <f t="shared" si="62"/>
        <v>57.380810172251543</v>
      </c>
      <c r="E220" s="9">
        <f t="shared" si="62"/>
        <v>14.531325085421157</v>
      </c>
      <c r="F220" s="9">
        <f t="shared" si="63"/>
        <v>18.094741401867424</v>
      </c>
      <c r="G220" s="10">
        <f t="shared" si="64"/>
        <v>8.6666666666666607</v>
      </c>
      <c r="H220" s="5">
        <f t="shared" si="64"/>
        <v>7.5</v>
      </c>
      <c r="I220">
        <f t="shared" si="65"/>
        <v>42.807455679504152</v>
      </c>
      <c r="J220">
        <f t="shared" si="66"/>
        <v>41.782875779580976</v>
      </c>
      <c r="K220">
        <f t="shared" si="66"/>
        <v>-9.3096484004938471</v>
      </c>
      <c r="L220">
        <f t="shared" si="67"/>
        <v>-7.0262830726817009</v>
      </c>
      <c r="M220">
        <f t="shared" si="68"/>
        <v>-30.608472885158022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45.410303163986022</v>
      </c>
      <c r="C221" s="9">
        <f t="shared" si="61"/>
        <v>1.2120000000000009</v>
      </c>
      <c r="D221" s="9">
        <f t="shared" si="62"/>
        <v>57.635554990510421</v>
      </c>
      <c r="E221" s="9">
        <f t="shared" si="62"/>
        <v>14.473966759540117</v>
      </c>
      <c r="F221" s="9">
        <f t="shared" si="63"/>
        <v>18.086106319611979</v>
      </c>
      <c r="G221" s="10">
        <f t="shared" si="64"/>
        <v>8.6666666666666607</v>
      </c>
      <c r="H221" s="5">
        <f t="shared" si="64"/>
        <v>7.5</v>
      </c>
      <c r="I221">
        <f t="shared" si="65"/>
        <v>42.806655380546566</v>
      </c>
      <c r="J221">
        <f t="shared" si="66"/>
        <v>41.740015452837618</v>
      </c>
      <c r="K221">
        <f t="shared" si="66"/>
        <v>-9.4963600850933112</v>
      </c>
      <c r="L221">
        <f t="shared" si="67"/>
        <v>-7.0189443796850828</v>
      </c>
      <c r="M221">
        <f t="shared" si="68"/>
        <v>-30.577104969569433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45.664786670788146</v>
      </c>
      <c r="C222" s="9">
        <f t="shared" si="61"/>
        <v>1.2180000000000009</v>
      </c>
      <c r="D222" s="9">
        <f t="shared" si="62"/>
        <v>57.890038497312545</v>
      </c>
      <c r="E222" s="9">
        <f t="shared" si="62"/>
        <v>14.415470075983089</v>
      </c>
      <c r="F222" s="9">
        <f t="shared" si="63"/>
        <v>18.076738264719097</v>
      </c>
      <c r="G222" s="10">
        <f t="shared" si="64"/>
        <v>8.6666666666666607</v>
      </c>
      <c r="H222" s="5">
        <f t="shared" si="64"/>
        <v>7.5</v>
      </c>
      <c r="I222">
        <f t="shared" si="65"/>
        <v>42.806712699952605</v>
      </c>
      <c r="J222">
        <f t="shared" si="66"/>
        <v>41.697199892121539</v>
      </c>
      <c r="K222">
        <f t="shared" si="66"/>
        <v>-9.682880425407685</v>
      </c>
      <c r="L222">
        <f t="shared" si="67"/>
        <v>-7.011753962010892</v>
      </c>
      <c r="M222">
        <f t="shared" si="68"/>
        <v>-30.545737781861025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45.919009136447627</v>
      </c>
      <c r="C223" s="9">
        <f t="shared" si="61"/>
        <v>1.2240000000000009</v>
      </c>
      <c r="D223" s="9">
        <f t="shared" si="62"/>
        <v>58.144260962972027</v>
      </c>
      <c r="E223" s="9">
        <f t="shared" si="62"/>
        <v>14.35583620193667</v>
      </c>
      <c r="F223" s="9">
        <f t="shared" si="63"/>
        <v>18.066639510086951</v>
      </c>
      <c r="G223" s="10">
        <f t="shared" si="64"/>
        <v>8.6666666666666607</v>
      </c>
      <c r="H223" s="5">
        <f t="shared" si="64"/>
        <v>7.5</v>
      </c>
      <c r="I223">
        <f t="shared" si="65"/>
        <v>42.807624119702332</v>
      </c>
      <c r="J223">
        <f t="shared" si="66"/>
        <v>41.654428192953276</v>
      </c>
      <c r="K223">
        <f t="shared" si="66"/>
        <v>-9.8692094258770364</v>
      </c>
      <c r="L223">
        <f t="shared" si="67"/>
        <v>-7.0047106591902937</v>
      </c>
      <c r="M223">
        <f t="shared" si="68"/>
        <v>-30.514369572642046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46.172970825782826</v>
      </c>
      <c r="C224" s="9">
        <f t="shared" si="61"/>
        <v>1.2300000000000009</v>
      </c>
      <c r="D224" s="9">
        <f t="shared" si="62"/>
        <v>58.398222652307226</v>
      </c>
      <c r="E224" s="9">
        <f t="shared" si="62"/>
        <v>14.295066304592922</v>
      </c>
      <c r="F224" s="9">
        <f t="shared" si="63"/>
        <v>18.055812323366929</v>
      </c>
      <c r="G224" s="10">
        <f t="shared" si="64"/>
        <v>8.6666666666666607</v>
      </c>
      <c r="H224" s="5">
        <f t="shared" si="64"/>
        <v>7.5</v>
      </c>
      <c r="I224">
        <f t="shared" si="65"/>
        <v>42.809386081582318</v>
      </c>
      <c r="J224">
        <f t="shared" si="66"/>
        <v>41.611699457932218</v>
      </c>
      <c r="K224">
        <f t="shared" si="66"/>
        <v>-10.055347080270153</v>
      </c>
      <c r="L224">
        <f t="shared" si="67"/>
        <v>-6.9978133086164434</v>
      </c>
      <c r="M224">
        <f t="shared" si="68"/>
        <v>-30.482998610061369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46.426671998159605</v>
      </c>
      <c r="C225" s="9">
        <f t="shared" si="61"/>
        <v>1.2360000000000009</v>
      </c>
      <c r="D225" s="9">
        <f t="shared" si="62"/>
        <v>58.651923824684005</v>
      </c>
      <c r="E225" s="9">
        <f t="shared" si="62"/>
        <v>14.233161551214133</v>
      </c>
      <c r="F225" s="9">
        <f t="shared" si="63"/>
        <v>18.044258967049387</v>
      </c>
      <c r="G225" s="10">
        <f t="shared" si="64"/>
        <v>8.6666666666666607</v>
      </c>
      <c r="H225" s="5">
        <f t="shared" si="64"/>
        <v>7.5</v>
      </c>
      <c r="I225">
        <f t="shared" si="65"/>
        <v>42.81199498766015</v>
      </c>
      <c r="J225">
        <f t="shared" si="66"/>
        <v>41.569012796749661</v>
      </c>
      <c r="K225">
        <f t="shared" si="66"/>
        <v>-10.241293371791526</v>
      </c>
      <c r="L225">
        <f t="shared" si="67"/>
        <v>-6.991060745621934</v>
      </c>
      <c r="M225">
        <f t="shared" si="68"/>
        <v>-30.451623179891147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46.680112907534607</v>
      </c>
      <c r="C226" s="9">
        <f t="shared" si="61"/>
        <v>1.2420000000000009</v>
      </c>
      <c r="D226" s="9">
        <f t="shared" si="62"/>
        <v>58.905364734059006</v>
      </c>
      <c r="E226" s="9">
        <f t="shared" si="62"/>
        <v>14.170123109196943</v>
      </c>
      <c r="F226" s="9">
        <f t="shared" si="63"/>
        <v>18.031981698548549</v>
      </c>
      <c r="G226" s="10">
        <f t="shared" si="64"/>
        <v>8.6666666666666607</v>
      </c>
      <c r="H226" s="5">
        <f t="shared" si="64"/>
        <v>7.5</v>
      </c>
      <c r="I226">
        <f t="shared" si="65"/>
        <v>42.815447200771068</v>
      </c>
      <c r="J226">
        <f t="shared" si="66"/>
        <v>41.526367326201367</v>
      </c>
      <c r="K226">
        <f t="shared" si="66"/>
        <v>-10.427048273188863</v>
      </c>
      <c r="L226">
        <f t="shared" si="67"/>
        <v>-6.9844518035581924</v>
      </c>
      <c r="M226">
        <f t="shared" si="68"/>
        <v>-30.420241585607911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46.933293802498632</v>
      </c>
      <c r="C227" s="9">
        <f t="shared" si="61"/>
        <v>1.2480000000000009</v>
      </c>
      <c r="D227" s="9">
        <f t="shared" si="62"/>
        <v>59.158545629023031</v>
      </c>
      <c r="E227" s="9">
        <f t="shared" si="62"/>
        <v>14.105952146135792</v>
      </c>
      <c r="F227" s="9">
        <f t="shared" si="63"/>
        <v>18.018982770286343</v>
      </c>
      <c r="G227" s="10">
        <f t="shared" si="64"/>
        <v>8.6666666666666607</v>
      </c>
      <c r="H227" s="5">
        <f t="shared" si="64"/>
        <v>7.5</v>
      </c>
      <c r="I227">
        <f t="shared" si="65"/>
        <v>42.819739045016398</v>
      </c>
      <c r="J227">
        <f t="shared" si="66"/>
        <v>41.483762170199661</v>
      </c>
      <c r="K227">
        <f t="shared" si="66"/>
        <v>-10.61261174686107</v>
      </c>
      <c r="L227">
        <f t="shared" si="67"/>
        <v>-6.9779853138767134</v>
      </c>
      <c r="M227">
        <f t="shared" si="68"/>
        <v>-30.388852148470995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47.186214926320083</v>
      </c>
      <c r="C228" s="9">
        <f t="shared" si="61"/>
        <v>1.2540000000000009</v>
      </c>
      <c r="D228" s="9">
        <f t="shared" si="62"/>
        <v>59.411466752844483</v>
      </c>
      <c r="E228" s="9">
        <f t="shared" si="62"/>
        <v>14.040649829885718</v>
      </c>
      <c r="F228" s="9">
        <f t="shared" si="63"/>
        <v>18.005264429775217</v>
      </c>
      <c r="G228" s="10">
        <f t="shared" si="64"/>
        <v>8.6666666666666607</v>
      </c>
      <c r="H228" s="5">
        <f t="shared" si="64"/>
        <v>7.5</v>
      </c>
      <c r="I228">
        <f t="shared" si="65"/>
        <v>42.824866806273477</v>
      </c>
      <c r="J228">
        <f t="shared" si="66"/>
        <v>41.441196459785012</v>
      </c>
      <c r="K228">
        <f t="shared" si="66"/>
        <v>-10.797983744966743</v>
      </c>
      <c r="L228">
        <f t="shared" si="67"/>
        <v>-6.9716601062121173</v>
      </c>
      <c r="M228">
        <f t="shared" si="68"/>
        <v>-30.35745320759829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47.438876516988493</v>
      </c>
      <c r="C229" s="9">
        <f t="shared" si="61"/>
        <v>1.2600000000000009</v>
      </c>
      <c r="D229" s="9">
        <f t="shared" ref="D229:E244" si="70">D228+$C$7*(J228+J229)/2</f>
        <v>59.664128343512893</v>
      </c>
      <c r="E229" s="9">
        <f t="shared" si="70"/>
        <v>13.974217328624492</v>
      </c>
      <c r="F229" s="9">
        <f t="shared" si="63"/>
        <v>17.990828919699979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42.830826732716659</v>
      </c>
      <c r="J229">
        <f t="shared" si="66"/>
        <v>41.398669333137114</v>
      </c>
      <c r="K229">
        <f t="shared" si="66"/>
        <v>-10.983164209533092</v>
      </c>
      <c r="L229">
        <f t="shared" si="67"/>
        <v>-6.9654750084669068</v>
      </c>
      <c r="M229">
        <f t="shared" si="68"/>
        <v>-30.326043120039248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47.691278807258094</v>
      </c>
      <c r="C230" s="9">
        <f t="shared" si="61"/>
        <v>1.2660000000000009</v>
      </c>
      <c r="D230" s="9">
        <f t="shared" si="70"/>
        <v>59.916530633782493</v>
      </c>
      <c r="E230" s="9">
        <f t="shared" si="70"/>
        <v>13.906655810914092</v>
      </c>
      <c r="F230" s="9">
        <f t="shared" si="63"/>
        <v>17.975678477998613</v>
      </c>
      <c r="G230" s="10">
        <f t="shared" si="71"/>
        <v>8.6666666666666607</v>
      </c>
      <c r="H230" s="5">
        <f t="shared" si="71"/>
        <v>7.5</v>
      </c>
      <c r="I230">
        <f t="shared" si="65"/>
        <v>42.83761503534916</v>
      </c>
      <c r="J230">
        <f t="shared" si="66"/>
        <v>41.356179935585466</v>
      </c>
      <c r="K230">
        <f t="shared" si="66"/>
        <v>-11.168153072565332</v>
      </c>
      <c r="L230">
        <f t="shared" si="67"/>
        <v>-6.9594288468979117</v>
      </c>
      <c r="M230">
        <f t="shared" si="68"/>
        <v>-30.294620260845125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47.943422024691472</v>
      </c>
      <c r="C231" s="9">
        <f t="shared" si="61"/>
        <v>1.2720000000000009</v>
      </c>
      <c r="D231" s="9">
        <f t="shared" si="70"/>
        <v>60.168673851215871</v>
      </c>
      <c r="E231" s="9">
        <f t="shared" si="70"/>
        <v>13.83796644576149</v>
      </c>
      <c r="F231" s="9">
        <f t="shared" si="63"/>
        <v>17.959815337942111</v>
      </c>
      <c r="G231" s="10">
        <f t="shared" si="71"/>
        <v>8.6666666666666607</v>
      </c>
      <c r="H231" s="5">
        <f t="shared" si="71"/>
        <v>7.5</v>
      </c>
      <c r="I231">
        <f t="shared" si="65"/>
        <v>42.845227888545239</v>
      </c>
      <c r="J231">
        <f t="shared" si="66"/>
        <v>41.31372741961939</v>
      </c>
      <c r="K231">
        <f t="shared" si="66"/>
        <v>-11.352950256156486</v>
      </c>
      <c r="L231">
        <f t="shared" si="67"/>
        <v>-6.953520446204295</v>
      </c>
      <c r="M231">
        <f t="shared" si="68"/>
        <v>-30.263183023136389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48.195306391703248</v>
      </c>
      <c r="C232" s="9">
        <f t="shared" si="61"/>
        <v>1.2780000000000009</v>
      </c>
      <c r="D232" s="9">
        <f t="shared" si="70"/>
        <v>60.420558218227647</v>
      </c>
      <c r="E232" s="9">
        <f t="shared" si="70"/>
        <v>13.76815040267879</v>
      </c>
      <c r="F232" s="9">
        <f t="shared" si="63"/>
        <v>17.943241728213309</v>
      </c>
      <c r="G232" s="10">
        <f t="shared" si="71"/>
        <v>8.6666666666666607</v>
      </c>
      <c r="H232" s="5">
        <f t="shared" si="71"/>
        <v>7.5</v>
      </c>
      <c r="I232">
        <f t="shared" si="65"/>
        <v>42.853661430602507</v>
      </c>
      <c r="J232">
        <f t="shared" si="66"/>
        <v>41.271310944897543</v>
      </c>
      <c r="K232">
        <f t="shared" si="66"/>
        <v>-11.537555672597618</v>
      </c>
      <c r="L232">
        <f t="shared" si="67"/>
        <v>-6.9477486296171023</v>
      </c>
      <c r="M232">
        <f t="shared" si="68"/>
        <v>-30.231729818167274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48.446932125603873</v>
      </c>
      <c r="C233" s="9">
        <f t="shared" si="61"/>
        <v>1.2840000000000009</v>
      </c>
      <c r="D233" s="9">
        <f t="shared" si="70"/>
        <v>60.672183952128272</v>
      </c>
      <c r="E233" s="9">
        <f t="shared" si="70"/>
        <v>13.697208851742678</v>
      </c>
      <c r="F233" s="9">
        <f t="shared" si="63"/>
        <v>17.925959872984677</v>
      </c>
      <c r="G233" s="10">
        <f t="shared" si="71"/>
        <v>8.6666666666666607</v>
      </c>
      <c r="H233" s="5">
        <f t="shared" si="71"/>
        <v>7.5</v>
      </c>
      <c r="I233">
        <f t="shared" si="65"/>
        <v>42.862911764303938</v>
      </c>
      <c r="J233">
        <f t="shared" si="66"/>
        <v>41.228929678256875</v>
      </c>
      <c r="K233">
        <f t="shared" si="66"/>
        <v>-11.721969224488438</v>
      </c>
      <c r="L233">
        <f t="shared" si="67"/>
        <v>-6.9421122189902587</v>
      </c>
      <c r="M233">
        <f t="shared" si="68"/>
        <v>-30.200259075387439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48.698299438643403</v>
      </c>
      <c r="C234" s="9">
        <f t="shared" si="61"/>
        <v>1.2900000000000009</v>
      </c>
      <c r="D234" s="9">
        <f t="shared" si="70"/>
        <v>60.923551265167802</v>
      </c>
      <c r="E234" s="9">
        <f t="shared" si="70"/>
        <v>13.6251429636532</v>
      </c>
      <c r="F234" s="9">
        <f t="shared" si="63"/>
        <v>17.907971991995211</v>
      </c>
      <c r="G234" s="10">
        <f t="shared" si="71"/>
        <v>8.6666666666666607</v>
      </c>
      <c r="H234" s="5">
        <f t="shared" si="71"/>
        <v>7.5</v>
      </c>
      <c r="I234">
        <f t="shared" si="65"/>
        <v>42.872974957489156</v>
      </c>
      <c r="J234">
        <f t="shared" si="66"/>
        <v>41.186582793721037</v>
      </c>
      <c r="K234">
        <f t="shared" si="66"/>
        <v>-11.906190804848302</v>
      </c>
      <c r="L234">
        <f t="shared" si="67"/>
        <v>-6.9366100348929454</v>
      </c>
      <c r="M234">
        <f t="shared" si="68"/>
        <v>-30.168769242500701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48.949408538055401</v>
      </c>
      <c r="C235" s="9">
        <f t="shared" si="61"/>
        <v>1.2960000000000009</v>
      </c>
      <c r="D235" s="9">
        <f t="shared" si="70"/>
        <v>61.1746603645798</v>
      </c>
      <c r="E235" s="9">
        <f t="shared" si="70"/>
        <v>13.55195390979187</v>
      </c>
      <c r="F235" s="9">
        <f t="shared" si="63"/>
        <v>17.889280300626233</v>
      </c>
      <c r="G235" s="10">
        <f t="shared" si="71"/>
        <v>8.6666666666666607</v>
      </c>
      <c r="H235" s="5">
        <f t="shared" si="71"/>
        <v>7.5</v>
      </c>
      <c r="I235">
        <f t="shared" si="65"/>
        <v>42.883847043634773</v>
      </c>
      <c r="J235">
        <f t="shared" si="66"/>
        <v>41.144269472508192</v>
      </c>
      <c r="K235">
        <f t="shared" si="66"/>
        <v>-12.090220297227557</v>
      </c>
      <c r="L235">
        <f t="shared" si="67"/>
        <v>-6.9312408967032964</v>
      </c>
      <c r="M235">
        <f t="shared" si="68"/>
        <v>-30.137258785520796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49.200259626100816</v>
      </c>
      <c r="C236" s="9">
        <f t="shared" si="61"/>
        <v>1.3020000000000009</v>
      </c>
      <c r="D236" s="9">
        <f t="shared" si="70"/>
        <v>61.425511452625216</v>
      </c>
      <c r="E236" s="9">
        <f t="shared" si="70"/>
        <v>13.477642862279076</v>
      </c>
      <c r="F236" s="9">
        <f t="shared" si="63"/>
        <v>17.869887009976274</v>
      </c>
      <c r="G236" s="10">
        <f t="shared" si="71"/>
        <v>8.6666666666666607</v>
      </c>
      <c r="H236" s="5">
        <f t="shared" si="71"/>
        <v>7.5</v>
      </c>
      <c r="I236">
        <f t="shared" si="65"/>
        <v>42.89552402244329</v>
      </c>
      <c r="J236">
        <f t="shared" si="66"/>
        <v>41.101988903038304</v>
      </c>
      <c r="K236">
        <f t="shared" si="66"/>
        <v>-12.274057575819233</v>
      </c>
      <c r="L236">
        <f t="shared" si="67"/>
        <v>-6.9260036227033357</v>
      </c>
      <c r="M236">
        <f t="shared" si="68"/>
        <v>-30.105726188824178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49.450852900111947</v>
      </c>
      <c r="C237" s="9">
        <f t="shared" si="61"/>
        <v>1.3080000000000009</v>
      </c>
      <c r="D237" s="9">
        <f t="shared" si="70"/>
        <v>61.676104726636346</v>
      </c>
      <c r="E237" s="9">
        <f t="shared" si="70"/>
        <v>13.402210994030836</v>
      </c>
      <c r="F237" s="9">
        <f t="shared" si="63"/>
        <v>17.849794326934919</v>
      </c>
      <c r="G237" s="10">
        <f t="shared" si="71"/>
        <v>8.6666666666666607</v>
      </c>
      <c r="H237" s="5">
        <f t="shared" si="71"/>
        <v>7.5</v>
      </c>
      <c r="I237">
        <f t="shared" si="65"/>
        <v>42.908001860440237</v>
      </c>
      <c r="J237">
        <f t="shared" si="66"/>
        <v>41.059740280939813</v>
      </c>
      <c r="K237">
        <f t="shared" si="66"/>
        <v>-12.45770250557106</v>
      </c>
      <c r="L237">
        <f t="shared" si="67"/>
        <v>-6.9208970301750945</v>
      </c>
      <c r="M237">
        <f t="shared" si="68"/>
        <v>-30.074169955199771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49.701188552536436</v>
      </c>
      <c r="C238" s="9">
        <f t="shared" si="61"/>
        <v>1.3140000000000009</v>
      </c>
      <c r="D238" s="9">
        <f t="shared" si="70"/>
        <v>61.926440379060836</v>
      </c>
      <c r="E238" s="9">
        <f t="shared" si="70"/>
        <v>13.325659478814837</v>
      </c>
      <c r="F238" s="9">
        <f t="shared" si="63"/>
        <v>17.829004454255703</v>
      </c>
      <c r="G238" s="10">
        <f t="shared" si="71"/>
        <v>8.6666666666666607</v>
      </c>
      <c r="H238" s="5">
        <f t="shared" si="71"/>
        <v>7.5</v>
      </c>
      <c r="I238">
        <f t="shared" si="65"/>
        <v>42.921276491579185</v>
      </c>
      <c r="J238">
        <f t="shared" si="66"/>
        <v>41.017522809055748</v>
      </c>
      <c r="K238">
        <f t="shared" si="66"/>
        <v>-12.641154942297778</v>
      </c>
      <c r="L238">
        <f t="shared" si="67"/>
        <v>-6.915919935497838</v>
      </c>
      <c r="M238">
        <f t="shared" si="68"/>
        <v>-30.042588605895705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49.951266770981277</v>
      </c>
      <c r="C239" s="9">
        <f t="shared" si="61"/>
        <v>1.320000000000001</v>
      </c>
      <c r="D239" s="9">
        <f t="shared" si="70"/>
        <v>62.176518597505677</v>
      </c>
      <c r="E239" s="9">
        <f t="shared" si="70"/>
        <v>13.247989491305807</v>
      </c>
      <c r="F239" s="9">
        <f t="shared" si="63"/>
        <v>17.807519590628054</v>
      </c>
      <c r="G239" s="10">
        <f t="shared" si="71"/>
        <v>8.6666666666666607</v>
      </c>
      <c r="H239" s="5">
        <f t="shared" si="71"/>
        <v>7.5</v>
      </c>
      <c r="I239">
        <f t="shared" si="65"/>
        <v>42.935343817854225</v>
      </c>
      <c r="J239">
        <f t="shared" si="66"/>
        <v>40.975335697449211</v>
      </c>
      <c r="K239">
        <f t="shared" si="66"/>
        <v>-12.824414732793741</v>
      </c>
      <c r="L239">
        <f t="shared" si="67"/>
        <v>-6.9110711542463186</v>
      </c>
      <c r="M239">
        <f t="shared" si="68"/>
        <v>-30.010980680662982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50.201087738256895</v>
      </c>
      <c r="C240" s="9">
        <f t="shared" si="61"/>
        <v>1.326000000000001</v>
      </c>
      <c r="D240" s="9">
        <f t="shared" si="70"/>
        <v>62.426339564781294</v>
      </c>
      <c r="E240" s="9">
        <f t="shared" si="70"/>
        <v>13.169202207140202</v>
      </c>
      <c r="F240" s="9">
        <f t="shared" si="63"/>
        <v>17.785341930748132</v>
      </c>
      <c r="G240" s="10">
        <f t="shared" si="71"/>
        <v>8.6666666666666607</v>
      </c>
      <c r="H240" s="5">
        <f t="shared" si="71"/>
        <v>7.5</v>
      </c>
      <c r="I240">
        <f t="shared" si="65"/>
        <v>42.950199709919573</v>
      </c>
      <c r="J240">
        <f t="shared" si="66"/>
        <v>40.933178163408307</v>
      </c>
      <c r="K240">
        <f t="shared" si="66"/>
        <v>-13.007481714945785</v>
      </c>
      <c r="L240">
        <f t="shared" si="67"/>
        <v>-6.9063495012900127</v>
      </c>
      <c r="M240">
        <f t="shared" si="68"/>
        <v>-29.979344737796076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50.450651632421213</v>
      </c>
      <c r="C241" s="9">
        <f t="shared" si="61"/>
        <v>1.332000000000001</v>
      </c>
      <c r="D241" s="9">
        <f t="shared" si="70"/>
        <v>62.675903458945612</v>
      </c>
      <c r="E241" s="9">
        <f t="shared" si="70"/>
        <v>13.089298802970186</v>
      </c>
      <c r="F241" s="9">
        <f t="shared" si="63"/>
        <v>17.762473665388846</v>
      </c>
      <c r="G241" s="10">
        <f t="shared" si="71"/>
        <v>8.6666666666666607</v>
      </c>
      <c r="H241" s="5">
        <f t="shared" si="71"/>
        <v>7.5</v>
      </c>
      <c r="I241">
        <f t="shared" si="65"/>
        <v>42.965840007715954</v>
      </c>
      <c r="J241">
        <f t="shared" si="66"/>
        <v>40.89104943145044</v>
      </c>
      <c r="K241">
        <f t="shared" si="66"/>
        <v>-13.190355717846341</v>
      </c>
      <c r="L241">
        <f t="shared" si="67"/>
        <v>-6.9017537908932569</v>
      </c>
      <c r="M241">
        <f t="shared" si="68"/>
        <v>-29.947679354170408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50.699958626823779</v>
      </c>
      <c r="C242" s="9">
        <f t="shared" si="61"/>
        <v>1.338000000000001</v>
      </c>
      <c r="D242" s="9">
        <f t="shared" si="70"/>
        <v>62.925210453348178</v>
      </c>
      <c r="E242" s="9">
        <f t="shared" si="70"/>
        <v>13.008280456516939</v>
      </c>
      <c r="F242" s="9">
        <f t="shared" si="63"/>
        <v>17.738916981468833</v>
      </c>
      <c r="G242" s="10">
        <f t="shared" si="71"/>
        <v>8.6666666666666607</v>
      </c>
      <c r="H242" s="5">
        <f t="shared" si="71"/>
        <v>7.5</v>
      </c>
      <c r="I242">
        <f t="shared" si="65"/>
        <v>42.982260521103242</v>
      </c>
      <c r="J242">
        <f t="shared" si="66"/>
        <v>40.84894873332599</v>
      </c>
      <c r="K242">
        <f t="shared" si="66"/>
        <v>-13.37303656190678</v>
      </c>
      <c r="L242">
        <f t="shared" si="67"/>
        <v>-6.8972828368161982</v>
      </c>
      <c r="M242">
        <f t="shared" si="68"/>
        <v>-29.915983125276746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50.949008890149891</v>
      </c>
      <c r="C243" s="9">
        <f t="shared" si="61"/>
        <v>1.344000000000001</v>
      </c>
      <c r="D243" s="9">
        <f t="shared" si="70"/>
        <v>63.17426071667429</v>
      </c>
      <c r="E243" s="9">
        <f t="shared" si="70"/>
        <v>12.926148346623261</v>
      </c>
      <c r="F243" s="9">
        <f t="shared" si="63"/>
        <v>17.714674062120402</v>
      </c>
      <c r="G243" s="10">
        <f t="shared" si="71"/>
        <v>8.6666666666666607</v>
      </c>
      <c r="H243" s="5">
        <f t="shared" si="71"/>
        <v>7.5</v>
      </c>
      <c r="I243">
        <f t="shared" si="65"/>
        <v>42.999457030499215</v>
      </c>
      <c r="J243">
        <f t="shared" si="66"/>
        <v>40.806875308021411</v>
      </c>
      <c r="K243">
        <f t="shared" si="66"/>
        <v>-13.555524058970969</v>
      </c>
      <c r="L243">
        <f t="shared" si="67"/>
        <v>-6.8929354524165412</v>
      </c>
      <c r="M243">
        <f t="shared" si="68"/>
        <v>-29.884254665252467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51.197802586464732</v>
      </c>
      <c r="C244" s="9">
        <f t="shared" si="61"/>
        <v>1.350000000000001</v>
      </c>
      <c r="D244" s="9">
        <f t="shared" si="70"/>
        <v>63.423054412989131</v>
      </c>
      <c r="E244" s="9">
        <f t="shared" si="70"/>
        <v>12.842903653305491</v>
      </c>
      <c r="F244" s="9">
        <f t="shared" si="63"/>
        <v>17.68974708675664</v>
      </c>
      <c r="G244" s="10">
        <f t="shared" si="71"/>
        <v>8.6666666666666607</v>
      </c>
      <c r="H244" s="5">
        <f t="shared" si="71"/>
        <v>7.5</v>
      </c>
      <c r="I244">
        <f t="shared" si="65"/>
        <v>43.017425287523821</v>
      </c>
      <c r="J244">
        <f t="shared" si="66"/>
        <v>40.764828401761669</v>
      </c>
      <c r="K244">
        <f t="shared" si="66"/>
        <v>-13.737818012429008</v>
      </c>
      <c r="L244">
        <f t="shared" si="67"/>
        <v>-6.8887104507519625</v>
      </c>
      <c r="M244">
        <f t="shared" si="68"/>
        <v>-29.852492606909671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51.446339875257543</v>
      </c>
      <c r="C245" s="9">
        <f t="shared" si="61"/>
        <v>1.356000000000001</v>
      </c>
      <c r="D245" s="9">
        <f t="shared" ref="D245:E260" si="72">D244+$C$7*(J244+J245)/2</f>
        <v>63.671591701781942</v>
      </c>
      <c r="E245" s="9">
        <f t="shared" si="72"/>
        <v>12.758547557804723</v>
      </c>
      <c r="F245" s="9">
        <f t="shared" si="63"/>
        <v>17.664138231137457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43.036161015648752</v>
      </c>
      <c r="J245">
        <f t="shared" si="66"/>
        <v>40.722807268012083</v>
      </c>
      <c r="K245">
        <f t="shared" si="66"/>
        <v>-13.919918217331157</v>
      </c>
      <c r="L245">
        <f t="shared" si="67"/>
        <v>-6.884606644683176</v>
      </c>
      <c r="M245">
        <f t="shared" si="68"/>
        <v>-29.8206956017602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51.694620911485792</v>
      </c>
      <c r="C246" s="9">
        <f t="shared" si="61"/>
        <v>1.362000000000001</v>
      </c>
      <c r="D246" s="9">
        <f t="shared" si="72"/>
        <v>63.919872738010191</v>
      </c>
      <c r="E246" s="9">
        <f t="shared" si="72"/>
        <v>12.673081242637332</v>
      </c>
      <c r="F246" s="9">
        <f t="shared" si="63"/>
        <v>17.637849667434708</v>
      </c>
      <c r="G246" s="10">
        <f t="shared" si="73"/>
        <v>8.6666666666666607</v>
      </c>
      <c r="H246" s="5">
        <f t="shared" si="73"/>
        <v>7.5</v>
      </c>
      <c r="I246">
        <f t="shared" si="65"/>
        <v>43.055659910851858</v>
      </c>
      <c r="J246">
        <f t="shared" si="66"/>
        <v>40.680811167479519</v>
      </c>
      <c r="K246">
        <f t="shared" si="66"/>
        <v>-14.101824460501893</v>
      </c>
      <c r="L246">
        <f t="shared" si="67"/>
        <v>-6.8806228469775546</v>
      </c>
      <c r="M246">
        <f t="shared" si="68"/>
        <v>-29.78886232003746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51.942645845619353</v>
      </c>
      <c r="C247" s="9">
        <f t="shared" si="61"/>
        <v>1.368000000000001</v>
      </c>
      <c r="D247" s="9">
        <f t="shared" si="72"/>
        <v>64.167897672143752</v>
      </c>
      <c r="E247" s="9">
        <f t="shared" si="72"/>
        <v>12.586505891644807</v>
      </c>
      <c r="F247" s="9">
        <f t="shared" si="63"/>
        <v>17.610883564296337</v>
      </c>
      <c r="G247" s="10">
        <f t="shared" si="73"/>
        <v>8.6666666666666607</v>
      </c>
      <c r="H247" s="5">
        <f t="shared" si="73"/>
        <v>7.5</v>
      </c>
      <c r="I247">
        <f t="shared" si="65"/>
        <v>43.075917642276032</v>
      </c>
      <c r="J247">
        <f t="shared" si="66"/>
        <v>40.638839368112954</v>
      </c>
      <c r="K247">
        <f t="shared" si="66"/>
        <v>-14.283536520654122</v>
      </c>
      <c r="L247">
        <f t="shared" si="67"/>
        <v>-6.876757870413253</v>
      </c>
      <c r="M247">
        <f t="shared" si="68"/>
        <v>-29.756991450715134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52.190414823684662</v>
      </c>
      <c r="C248" s="9">
        <f t="shared" si="61"/>
        <v>1.374000000000001</v>
      </c>
      <c r="D248" s="9">
        <f t="shared" si="72"/>
        <v>64.415666650209062</v>
      </c>
      <c r="E248" s="9">
        <f t="shared" si="72"/>
        <v>12.498822690042877</v>
      </c>
      <c r="F248" s="9">
        <f t="shared" si="63"/>
        <v>17.583242086909586</v>
      </c>
      <c r="G248" s="10">
        <f t="shared" si="73"/>
        <v>8.6666666666666607</v>
      </c>
      <c r="H248" s="5">
        <f t="shared" si="73"/>
        <v>7.5</v>
      </c>
      <c r="I248">
        <f t="shared" si="65"/>
        <v>43.096929852892281</v>
      </c>
      <c r="J248">
        <f t="shared" si="66"/>
        <v>40.596891145103434</v>
      </c>
      <c r="K248">
        <f t="shared" si="66"/>
        <v>-14.465054168503485</v>
      </c>
      <c r="L248">
        <f t="shared" si="67"/>
        <v>-6.8730105278837623</v>
      </c>
      <c r="M248">
        <f t="shared" si="68"/>
        <v>-29.725081701522736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52.437927987308925</v>
      </c>
      <c r="C249" s="9">
        <f t="shared" si="61"/>
        <v>1.380000000000001</v>
      </c>
      <c r="D249" s="9">
        <f t="shared" si="72"/>
        <v>64.663179813833324</v>
      </c>
      <c r="E249" s="9">
        <f t="shared" si="72"/>
        <v>12.410032824469949</v>
      </c>
      <c r="F249" s="9">
        <f t="shared" si="63"/>
        <v>17.554927397063267</v>
      </c>
      <c r="G249" s="10">
        <f t="shared" si="73"/>
        <v>8.6666666666666607</v>
      </c>
      <c r="H249" s="5">
        <f t="shared" si="73"/>
        <v>7.5</v>
      </c>
      <c r="I249">
        <f t="shared" si="65"/>
        <v>43.118692160166496</v>
      </c>
      <c r="J249">
        <f t="shared" si="66"/>
        <v>40.554965780883343</v>
      </c>
      <c r="K249">
        <f t="shared" si="66"/>
        <v>-14.646377166882774</v>
      </c>
      <c r="L249">
        <f t="shared" si="67"/>
        <v>-6.8693796325028389</v>
      </c>
      <c r="M249">
        <f t="shared" si="68"/>
        <v>-29.693131798958017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52.68518547376425</v>
      </c>
      <c r="C250" s="9">
        <f t="shared" si="61"/>
        <v>1.386000000000001</v>
      </c>
      <c r="D250" s="9">
        <f t="shared" si="72"/>
        <v>64.910437300288649</v>
      </c>
      <c r="E250" s="9">
        <f t="shared" si="72"/>
        <v>12.320137483034845</v>
      </c>
      <c r="F250" s="9">
        <f t="shared" si="63"/>
        <v>17.525941653209038</v>
      </c>
      <c r="G250" s="10">
        <f t="shared" si="73"/>
        <v>8.6666666666666607</v>
      </c>
      <c r="H250" s="5">
        <f t="shared" si="73"/>
        <v>7.5</v>
      </c>
      <c r="I250">
        <f t="shared" si="65"/>
        <v>43.141200156729688</v>
      </c>
      <c r="J250">
        <f t="shared" si="66"/>
        <v>40.513062565125075</v>
      </c>
      <c r="K250">
        <f t="shared" si="66"/>
        <v>-14.827505270856417</v>
      </c>
      <c r="L250">
        <f t="shared" si="67"/>
        <v>-6.8658639977097407</v>
      </c>
      <c r="M250">
        <f t="shared" si="68"/>
        <v>-29.66114048829623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52.932187416011828</v>
      </c>
      <c r="C251" s="9">
        <f t="shared" si="61"/>
        <v>1.392000000000001</v>
      </c>
      <c r="D251" s="9">
        <f t="shared" si="72"/>
        <v>65.157439242536228</v>
      </c>
      <c r="E251" s="9">
        <f t="shared" si="72"/>
        <v>12.229137855363836</v>
      </c>
      <c r="F251" s="9">
        <f t="shared" si="63"/>
        <v>17.496287010521783</v>
      </c>
      <c r="G251" s="10">
        <f t="shared" si="73"/>
        <v>8.6666666666666607</v>
      </c>
      <c r="H251" s="5">
        <f t="shared" si="73"/>
        <v>7.5</v>
      </c>
      <c r="I251">
        <f t="shared" si="65"/>
        <v>43.164449411051159</v>
      </c>
      <c r="J251">
        <f t="shared" si="66"/>
        <v>40.471180794739048</v>
      </c>
      <c r="K251">
        <f t="shared" si="66"/>
        <v>-15.008438227835024</v>
      </c>
      <c r="L251">
        <f t="shared" si="67"/>
        <v>-6.8624624373746945</v>
      </c>
      <c r="M251">
        <f t="shared" si="68"/>
        <v>-29.62910653359625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53.178933942746085</v>
      </c>
      <c r="C252" s="9">
        <f t="shared" si="61"/>
        <v>1.398000000000001</v>
      </c>
      <c r="D252" s="9">
        <f t="shared" si="72"/>
        <v>65.404185769270484</v>
      </c>
      <c r="E252" s="9">
        <f t="shared" si="72"/>
        <v>12.137035132646986</v>
      </c>
      <c r="F252" s="9">
        <f t="shared" si="63"/>
        <v>17.465965620959039</v>
      </c>
      <c r="G252" s="10">
        <f t="shared" si="73"/>
        <v>8.6666666666666607</v>
      </c>
      <c r="H252" s="5">
        <f t="shared" si="73"/>
        <v>7.5</v>
      </c>
      <c r="I252">
        <f t="shared" si="65"/>
        <v>43.188435468114442</v>
      </c>
      <c r="J252">
        <f t="shared" si="66"/>
        <v>40.429319773871065</v>
      </c>
      <c r="K252">
        <f t="shared" si="66"/>
        <v>-15.189175777689961</v>
      </c>
      <c r="L252">
        <f t="shared" si="67"/>
        <v>-6.8591737659045577</v>
      </c>
      <c r="M252">
        <f t="shared" si="68"/>
        <v>-29.597028717703594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53.425425178438786</v>
      </c>
      <c r="C253" s="9">
        <f t="shared" si="61"/>
        <v>1.404000000000001</v>
      </c>
      <c r="D253" s="9">
        <f t="shared" si="72"/>
        <v>65.650677004963185</v>
      </c>
      <c r="E253" s="9">
        <f t="shared" si="72"/>
        <v>12.043830507683785</v>
      </c>
      <c r="F253" s="9">
        <f t="shared" si="63"/>
        <v>17.434979633319436</v>
      </c>
      <c r="G253" s="10">
        <f t="shared" si="73"/>
        <v>8.6666666666666607</v>
      </c>
      <c r="H253" s="5">
        <f t="shared" si="73"/>
        <v>7.5</v>
      </c>
      <c r="I253">
        <f t="shared" si="65"/>
        <v>43.213153850095516</v>
      </c>
      <c r="J253">
        <f t="shared" si="66"/>
        <v>40.387478813899044</v>
      </c>
      <c r="K253">
        <f t="shared" si="66"/>
        <v>-15.369717652867953</v>
      </c>
      <c r="L253">
        <f t="shared" si="67"/>
        <v>-6.8559967983485972</v>
      </c>
      <c r="M253">
        <f t="shared" si="68"/>
        <v>-29.56490584225028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53.671661243383141</v>
      </c>
      <c r="C254" s="9">
        <f t="shared" si="61"/>
        <v>1.410000000000001</v>
      </c>
      <c r="D254" s="9">
        <f t="shared" si="72"/>
        <v>65.896913069907541</v>
      </c>
      <c r="E254" s="9">
        <f t="shared" si="72"/>
        <v>11.949525174928095</v>
      </c>
      <c r="F254" s="9">
        <f t="shared" si="63"/>
        <v>17.403331193300303</v>
      </c>
      <c r="G254" s="10">
        <f t="shared" si="73"/>
        <v>8.6666666666666607</v>
      </c>
      <c r="H254" s="5">
        <f t="shared" si="73"/>
        <v>7.5</v>
      </c>
      <c r="I254">
        <f t="shared" si="65"/>
        <v>43.238600057043008</v>
      </c>
      <c r="J254">
        <f t="shared" si="66"/>
        <v>40.345657233429115</v>
      </c>
      <c r="K254">
        <f t="shared" si="66"/>
        <v>-15.55006357850568</v>
      </c>
      <c r="L254">
        <f t="shared" si="67"/>
        <v>-6.8529303505043302</v>
      </c>
      <c r="M254">
        <f t="shared" si="68"/>
        <v>-29.532736727651606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53.917642253737881</v>
      </c>
      <c r="C255" s="9">
        <f t="shared" si="61"/>
        <v>1.416000000000001</v>
      </c>
      <c r="D255" s="9">
        <f t="shared" si="72"/>
        <v>66.14289408026228</v>
      </c>
      <c r="E255" s="9">
        <f t="shared" si="72"/>
        <v>11.854120330532393</v>
      </c>
      <c r="F255" s="9">
        <f t="shared" si="63"/>
        <v>17.371022443554288</v>
      </c>
      <c r="G255" s="10">
        <f t="shared" si="73"/>
        <v>8.6666666666666607</v>
      </c>
      <c r="H255" s="5">
        <f t="shared" si="73"/>
        <v>7.5</v>
      </c>
      <c r="I255">
        <f t="shared" si="65"/>
        <v>43.264769567560002</v>
      </c>
      <c r="J255">
        <f t="shared" si="66"/>
        <v>40.303854358291041</v>
      </c>
      <c r="K255">
        <f t="shared" si="66"/>
        <v>-15.730213272544356</v>
      </c>
      <c r="L255">
        <f t="shared" si="67"/>
        <v>-6.8499732390233561</v>
      </c>
      <c r="M255">
        <f t="shared" si="68"/>
        <v>-29.500520213099843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54.16336832157134</v>
      </c>
      <c r="C256" s="9">
        <f t="shared" si="61"/>
        <v>1.422000000000001</v>
      </c>
      <c r="D256" s="9">
        <f t="shared" si="72"/>
        <v>66.38862014809574</v>
      </c>
      <c r="E256" s="9">
        <f t="shared" si="72"/>
        <v>11.757617172391308</v>
      </c>
      <c r="F256" s="9">
        <f t="shared" si="63"/>
        <v>17.338055523745012</v>
      </c>
      <c r="G256" s="10">
        <f t="shared" si="73"/>
        <v>8.6666666666666607</v>
      </c>
      <c r="H256" s="5">
        <f t="shared" si="73"/>
        <v>7.5</v>
      </c>
      <c r="I256">
        <f t="shared" si="65"/>
        <v>43.291657839487101</v>
      </c>
      <c r="J256">
        <f t="shared" si="66"/>
        <v>40.262069521533</v>
      </c>
      <c r="K256">
        <f t="shared" si="66"/>
        <v>-15.910166445844265</v>
      </c>
      <c r="L256">
        <f t="shared" si="67"/>
        <v>-6.8471242815171456</v>
      </c>
      <c r="M256">
        <f t="shared" si="68"/>
        <v>-29.468255156554811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54.408839554905441</v>
      </c>
      <c r="C257" s="9">
        <f t="shared" si="61"/>
        <v>1.428000000000001</v>
      </c>
      <c r="D257" s="9">
        <f t="shared" si="72"/>
        <v>66.63409138142984</v>
      </c>
      <c r="E257" s="9">
        <f t="shared" si="72"/>
        <v>11.66001690018447</v>
      </c>
      <c r="F257" s="9">
        <f t="shared" si="63"/>
        <v>17.30443257060189</v>
      </c>
      <c r="G257" s="10">
        <f t="shared" si="73"/>
        <v>8.6666666666666607</v>
      </c>
      <c r="H257" s="5">
        <f t="shared" si="73"/>
        <v>7.5</v>
      </c>
      <c r="I257">
        <f t="shared" si="65"/>
        <v>43.319260310586493</v>
      </c>
      <c r="J257">
        <f t="shared" si="66"/>
        <v>40.220302063415744</v>
      </c>
      <c r="K257">
        <f t="shared" si="66"/>
        <v>-16.089922802299249</v>
      </c>
      <c r="L257">
        <f t="shared" si="67"/>
        <v>-6.844382296662701</v>
      </c>
      <c r="M257">
        <f t="shared" si="68"/>
        <v>-29.435940434731435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54.654056057759647</v>
      </c>
      <c r="C258" s="9">
        <f t="shared" si="61"/>
        <v>1.4340000000000011</v>
      </c>
      <c r="D258" s="9">
        <f t="shared" si="72"/>
        <v>66.879307884284046</v>
      </c>
      <c r="E258" s="9">
        <f t="shared" si="72"/>
        <v>11.561320715418656</v>
      </c>
      <c r="F258" s="9">
        <f t="shared" si="63"/>
        <v>17.270155717973971</v>
      </c>
      <c r="G258" s="10">
        <f t="shared" si="73"/>
        <v>8.6666666666666607</v>
      </c>
      <c r="H258" s="5">
        <f t="shared" si="73"/>
        <v>7.5</v>
      </c>
      <c r="I258">
        <f t="shared" si="65"/>
        <v>43.347572399226557</v>
      </c>
      <c r="J258">
        <f t="shared" si="66"/>
        <v>40.178551331406105</v>
      </c>
      <c r="K258">
        <f t="shared" si="66"/>
        <v>-16.269482038951111</v>
      </c>
      <c r="L258">
        <f t="shared" si="67"/>
        <v>-6.8417461043080587</v>
      </c>
      <c r="M258">
        <f t="shared" si="68"/>
        <v>-29.403574943084237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54.899017930194958</v>
      </c>
      <c r="C259" s="9">
        <f t="shared" si="61"/>
        <v>1.4400000000000011</v>
      </c>
      <c r="D259" s="9">
        <f t="shared" si="72"/>
        <v>67.124269756719357</v>
      </c>
      <c r="E259" s="9">
        <f t="shared" si="72"/>
        <v>11.461529821469238</v>
      </c>
      <c r="F259" s="9">
        <f t="shared" si="63"/>
        <v>17.235227096882916</v>
      </c>
      <c r="G259" s="10">
        <f t="shared" si="73"/>
        <v>8.6666666666666607</v>
      </c>
      <c r="H259" s="5">
        <f t="shared" si="73"/>
        <v>7.5</v>
      </c>
      <c r="I259">
        <f t="shared" si="65"/>
        <v>43.376589505066782</v>
      </c>
      <c r="J259">
        <f t="shared" si="66"/>
        <v>40.136816680169822</v>
      </c>
      <c r="K259">
        <f t="shared" si="66"/>
        <v>-16.448843846103923</v>
      </c>
      <c r="L259">
        <f t="shared" si="67"/>
        <v>-6.8392145255775585</v>
      </c>
      <c r="M259">
        <f t="shared" si="68"/>
        <v>-29.371157595788809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55.143725268357741</v>
      </c>
      <c r="C260" s="9">
        <f t="shared" si="61"/>
        <v>1.4460000000000011</v>
      </c>
      <c r="D260" s="9">
        <f t="shared" si="72"/>
        <v>67.36897709488214</v>
      </c>
      <c r="E260" s="9">
        <f t="shared" si="72"/>
        <v>11.360645423620934</v>
      </c>
      <c r="F260" s="9">
        <f t="shared" si="63"/>
        <v>17.19964883557499</v>
      </c>
      <c r="G260" s="10">
        <f t="shared" si="73"/>
        <v>8.6666666666666607</v>
      </c>
      <c r="H260" s="5">
        <f t="shared" si="73"/>
        <v>7.5</v>
      </c>
      <c r="I260">
        <f t="shared" si="65"/>
        <v>43.406307009742605</v>
      </c>
      <c r="J260">
        <f t="shared" si="66"/>
        <v>40.095097471563797</v>
      </c>
      <c r="K260">
        <f t="shared" si="66"/>
        <v>-16.628007907438235</v>
      </c>
      <c r="L260">
        <f t="shared" si="67"/>
        <v>-6.8367863829768316</v>
      </c>
      <c r="M260">
        <f t="shared" si="68"/>
        <v>-29.338687325720301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55.388178164523623</v>
      </c>
      <c r="C261" s="9">
        <f t="shared" si="61"/>
        <v>1.4520000000000011</v>
      </c>
      <c r="D261" s="9">
        <f t="shared" ref="D261:E276" si="74">D260+$C$7*(J260+J261)/2</f>
        <v>67.613429991048022</v>
      </c>
      <c r="E261" s="9">
        <f t="shared" si="74"/>
        <v>11.258668729107866</v>
      </c>
      <c r="F261" s="9">
        <f t="shared" si="63"/>
        <v>17.163423059572246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43.436720277549917</v>
      </c>
      <c r="J261">
        <f t="shared" si="66"/>
        <v>40.053393074627635</v>
      </c>
      <c r="K261">
        <f t="shared" si="66"/>
        <v>-16.806973900125129</v>
      </c>
      <c r="L261">
        <f t="shared" si="67"/>
        <v>-6.8344605004974657</v>
      </c>
      <c r="M261">
        <f t="shared" si="68"/>
        <v>-29.306163084428899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55.632376707141233</v>
      </c>
      <c r="C262" s="9">
        <f t="shared" si="61"/>
        <v>1.4580000000000011</v>
      </c>
      <c r="D262" s="9">
        <f t="shared" si="74"/>
        <v>67.857628533665633</v>
      </c>
      <c r="E262" s="9">
        <f t="shared" si="74"/>
        <v>11.155600947152916</v>
      </c>
      <c r="F262" s="9">
        <f t="shared" si="63"/>
        <v>17.126551891722755</v>
      </c>
      <c r="G262" s="10">
        <f t="shared" si="75"/>
        <v>8.6666666666666607</v>
      </c>
      <c r="H262" s="5">
        <f t="shared" si="75"/>
        <v>7.5</v>
      </c>
      <c r="I262">
        <f t="shared" si="65"/>
        <v>43.467824656128833</v>
      </c>
      <c r="J262">
        <f t="shared" si="66"/>
        <v>40.011702865574598</v>
      </c>
      <c r="K262">
        <f t="shared" si="66"/>
        <v>-16.985741494940147</v>
      </c>
      <c r="L262">
        <f t="shared" si="67"/>
        <v>-6.832235703721274</v>
      </c>
      <c r="M262">
        <f t="shared" si="68"/>
        <v>-29.273583842112401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55.876320980875974</v>
      </c>
      <c r="C263" s="9">
        <f t="shared" si="61"/>
        <v>1.4640000000000011</v>
      </c>
      <c r="D263" s="9">
        <f t="shared" si="74"/>
        <v>68.101572807400373</v>
      </c>
      <c r="E263" s="9">
        <f t="shared" si="74"/>
        <v>11.051443289006398</v>
      </c>
      <c r="F263" s="9">
        <f t="shared" si="63"/>
        <v>17.089037452249904</v>
      </c>
      <c r="G263" s="10">
        <f t="shared" si="75"/>
        <v>8.6666666666666607</v>
      </c>
      <c r="H263" s="5">
        <f t="shared" si="75"/>
        <v>7.5</v>
      </c>
      <c r="I263">
        <f t="shared" si="65"/>
        <v>43.49961547714652</v>
      </c>
      <c r="J263">
        <f t="shared" si="66"/>
        <v>39.970026227781901</v>
      </c>
      <c r="K263">
        <f t="shared" si="66"/>
        <v>-17.164310356377033</v>
      </c>
      <c r="L263">
        <f t="shared" si="67"/>
        <v>-6.8301108199241352</v>
      </c>
      <c r="M263">
        <f t="shared" si="68"/>
        <v>-29.240948587585841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56.120011066653632</v>
      </c>
      <c r="C264" s="9">
        <f t="shared" si="61"/>
        <v>1.4700000000000011</v>
      </c>
      <c r="D264" s="9">
        <f t="shared" si="74"/>
        <v>68.345262893178031</v>
      </c>
      <c r="E264" s="9">
        <f t="shared" si="74"/>
        <v>10.946196967984026</v>
      </c>
      <c r="F264" s="9">
        <f t="shared" si="63"/>
        <v>17.050881858800928</v>
      </c>
      <c r="G264" s="10">
        <f t="shared" si="75"/>
        <v>8.6666666666666607</v>
      </c>
      <c r="H264" s="5">
        <f t="shared" si="75"/>
        <v>7.5</v>
      </c>
      <c r="I264">
        <f t="shared" si="65"/>
        <v>43.532088056978658</v>
      </c>
      <c r="J264">
        <f t="shared" si="66"/>
        <v>39.92836255178036</v>
      </c>
      <c r="K264">
        <f t="shared" si="66"/>
        <v>-17.342680142761306</v>
      </c>
      <c r="L264">
        <f t="shared" si="67"/>
        <v>-6.8280846781793434</v>
      </c>
      <c r="M264">
        <f t="shared" si="68"/>
        <v>-29.208256328248211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56.363447041704049</v>
      </c>
      <c r="C265" s="9">
        <f t="shared" si="61"/>
        <v>1.4760000000000011</v>
      </c>
      <c r="D265" s="9">
        <f t="shared" si="74"/>
        <v>68.588698868228448</v>
      </c>
      <c r="E265" s="9">
        <f t="shared" si="74"/>
        <v>10.839863199504196</v>
      </c>
      <c r="F265" s="9">
        <f t="shared" si="63"/>
        <v>17.012087226494401</v>
      </c>
      <c r="G265" s="10">
        <f t="shared" si="75"/>
        <v>8.6666666666666607</v>
      </c>
      <c r="H265" s="5">
        <f t="shared" si="75"/>
        <v>7.5</v>
      </c>
      <c r="I265">
        <f t="shared" si="65"/>
        <v>43.565237697389414</v>
      </c>
      <c r="J265">
        <f t="shared" si="66"/>
        <v>39.886711235243467</v>
      </c>
      <c r="K265">
        <f t="shared" si="66"/>
        <v>-17.520850506363619</v>
      </c>
      <c r="L265">
        <f t="shared" si="67"/>
        <v>-6.8261561094604408</v>
      </c>
      <c r="M265">
        <f t="shared" si="68"/>
        <v>-29.175506090046355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56.606628979604622</v>
      </c>
      <c r="C266" s="9">
        <f t="shared" si="61"/>
        <v>1.4820000000000011</v>
      </c>
      <c r="D266" s="9">
        <f t="shared" si="74"/>
        <v>68.831880806129021</v>
      </c>
      <c r="E266" s="9">
        <f t="shared" si="74"/>
        <v>10.732443201124573</v>
      </c>
      <c r="F266" s="9">
        <f t="shared" si="63"/>
        <v>16.972655667966961</v>
      </c>
      <c r="G266" s="10">
        <f t="shared" si="75"/>
        <v>8.6666666666666607</v>
      </c>
      <c r="H266" s="5">
        <f t="shared" si="75"/>
        <v>7.5</v>
      </c>
      <c r="I266">
        <f t="shared" si="65"/>
        <v>43.599059686209443</v>
      </c>
      <c r="J266">
        <f t="shared" si="66"/>
        <v>39.845071682975757</v>
      </c>
      <c r="K266">
        <f t="shared" si="66"/>
        <v>-17.698821093512901</v>
      </c>
      <c r="L266">
        <f t="shared" si="67"/>
        <v>-6.8243239467434575</v>
      </c>
      <c r="M266">
        <f t="shared" si="68"/>
        <v>-29.142696917435991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56.849556950323745</v>
      </c>
      <c r="C267" s="9">
        <f t="shared" si="61"/>
        <v>1.4880000000000011</v>
      </c>
      <c r="D267" s="9">
        <f t="shared" si="74"/>
        <v>69.074808776848144</v>
      </c>
      <c r="E267" s="9">
        <f t="shared" si="74"/>
        <v>10.623938192577995</v>
      </c>
      <c r="F267" s="9">
        <f t="shared" si="63"/>
        <v>16.932589293419127</v>
      </c>
      <c r="G267" s="10">
        <f t="shared" si="75"/>
        <v>8.6666666666666607</v>
      </c>
      <c r="H267" s="5">
        <f t="shared" si="75"/>
        <v>7.5</v>
      </c>
      <c r="I267">
        <f t="shared" si="65"/>
        <v>43.633549298011758</v>
      </c>
      <c r="J267">
        <f t="shared" si="66"/>
        <v>39.803443306900618</v>
      </c>
      <c r="K267">
        <f t="shared" si="66"/>
        <v>-17.87659154470926</v>
      </c>
      <c r="L267">
        <f t="shared" si="67"/>
        <v>-6.8225870251085254</v>
      </c>
      <c r="M267">
        <f t="shared" si="68"/>
        <v>-29.109827873339956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57.092231020264236</v>
      </c>
      <c r="C268" s="9">
        <f t="shared" si="61"/>
        <v>1.4940000000000011</v>
      </c>
      <c r="D268" s="9">
        <f t="shared" si="74"/>
        <v>69.317482846788636</v>
      </c>
      <c r="E268" s="9">
        <f t="shared" si="74"/>
        <v>10.514349395807685</v>
      </c>
      <c r="F268" s="9">
        <f t="shared" si="63"/>
        <v>16.891890210660215</v>
      </c>
      <c r="G268" s="10">
        <f t="shared" si="75"/>
        <v>8.6666666666666607</v>
      </c>
      <c r="H268" s="5">
        <f t="shared" si="75"/>
        <v>7.5</v>
      </c>
      <c r="I268">
        <f t="shared" si="65"/>
        <v>43.668701794785136</v>
      </c>
      <c r="J268">
        <f t="shared" si="66"/>
        <v>39.76182552604746</v>
      </c>
      <c r="K268">
        <f t="shared" si="66"/>
        <v>-18.054161494736633</v>
      </c>
      <c r="L268">
        <f t="shared" si="67"/>
        <v>-6.8209441818408303</v>
      </c>
      <c r="M268">
        <f t="shared" si="68"/>
        <v>-29.076898039103689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57.334651252306628</v>
      </c>
      <c r="C269" s="9">
        <f t="shared" si="61"/>
        <v>1.5000000000000011</v>
      </c>
      <c r="D269" s="9">
        <f t="shared" si="74"/>
        <v>69.559903078831027</v>
      </c>
      <c r="E269" s="9">
        <f t="shared" si="74"/>
        <v>10.403678035001773</v>
      </c>
      <c r="F269" s="9">
        <f t="shared" si="63"/>
        <v>16.850560525152417</v>
      </c>
      <c r="G269" s="10">
        <f t="shared" si="75"/>
        <v>8.6666666666666607</v>
      </c>
      <c r="H269" s="5">
        <f t="shared" si="75"/>
        <v>7.5</v>
      </c>
      <c r="I269">
        <f t="shared" si="65"/>
        <v>43.704512426604822</v>
      </c>
      <c r="J269">
        <f t="shared" si="66"/>
        <v>39.720217766538234</v>
      </c>
      <c r="K269">
        <f t="shared" si="66"/>
        <v>-18.231530572775164</v>
      </c>
      <c r="L269">
        <f t="shared" si="67"/>
        <v>-6.8193942565308472</v>
      </c>
      <c r="M269">
        <f t="shared" si="68"/>
        <v>-29.043906514447965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57.576817705852363</v>
      </c>
      <c r="C270" s="9">
        <f t="shared" si="61"/>
        <v>1.5060000000000011</v>
      </c>
      <c r="D270" s="9">
        <f t="shared" si="74"/>
        <v>69.802069532376763</v>
      </c>
      <c r="E270" s="9">
        <f t="shared" si="74"/>
        <v>10.291925336627143</v>
      </c>
      <c r="F270" s="9">
        <f t="shared" si="63"/>
        <v>16.808602340054001</v>
      </c>
      <c r="G270" s="10">
        <f t="shared" si="75"/>
        <v>8.6666666666666607</v>
      </c>
      <c r="H270" s="5">
        <f t="shared" si="75"/>
        <v>7.5</v>
      </c>
      <c r="I270">
        <f t="shared" si="65"/>
        <v>43.740976432300258</v>
      </c>
      <c r="J270">
        <f t="shared" si="66"/>
        <v>39.678619461573398</v>
      </c>
      <c r="K270">
        <f t="shared" si="66"/>
        <v>-18.408698402513295</v>
      </c>
      <c r="L270">
        <f t="shared" si="67"/>
        <v>-6.8179360911738263</v>
      </c>
      <c r="M270">
        <f t="shared" si="68"/>
        <v>-29.010852417418949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57.818730436866986</v>
      </c>
      <c r="C271" s="9">
        <f t="shared" si="61"/>
        <v>1.5120000000000011</v>
      </c>
      <c r="D271" s="9">
        <f t="shared" si="74"/>
        <v>70.043982263391385</v>
      </c>
      <c r="E271" s="9">
        <f t="shared" si="74"/>
        <v>10.179092529462586</v>
      </c>
      <c r="F271" s="9">
        <f t="shared" si="63"/>
        <v>16.766017756261689</v>
      </c>
      <c r="G271" s="10">
        <f t="shared" si="75"/>
        <v>8.6666666666666607</v>
      </c>
      <c r="H271" s="5">
        <f t="shared" si="75"/>
        <v>7.5</v>
      </c>
      <c r="I271">
        <f t="shared" si="65"/>
        <v>43.778089040119561</v>
      </c>
      <c r="J271">
        <f t="shared" si="66"/>
        <v>39.637030051417234</v>
      </c>
      <c r="K271">
        <f t="shared" si="66"/>
        <v>-18.585664602259552</v>
      </c>
      <c r="L271">
        <f t="shared" si="67"/>
        <v>-6.8165685302684791</v>
      </c>
      <c r="M271">
        <f t="shared" si="68"/>
        <v>-28.977734884335579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58.060389497923126</v>
      </c>
      <c r="C272" s="9">
        <f t="shared" si="61"/>
        <v>1.5180000000000011</v>
      </c>
      <c r="D272" s="9">
        <f t="shared" si="74"/>
        <v>70.285641324447525</v>
      </c>
      <c r="E272" s="9">
        <f t="shared" si="74"/>
        <v>10.06518084463128</v>
      </c>
      <c r="F272" s="9">
        <f t="shared" si="63"/>
        <v>16.722808872452134</v>
      </c>
      <c r="G272" s="10">
        <f t="shared" si="75"/>
        <v>8.6666666666666607</v>
      </c>
      <c r="H272" s="5">
        <f t="shared" si="75"/>
        <v>7.5</v>
      </c>
      <c r="I272">
        <f t="shared" si="65"/>
        <v>43.815845468390506</v>
      </c>
      <c r="J272">
        <f t="shared" si="66"/>
        <v>39.595448983382596</v>
      </c>
      <c r="K272">
        <f t="shared" si="66"/>
        <v>-18.762428785053999</v>
      </c>
      <c r="L272">
        <f t="shared" si="67"/>
        <v>-6.8152904209148337</v>
      </c>
      <c r="M272">
        <f t="shared" si="68"/>
        <v>-28.944553069734344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58.301794938243475</v>
      </c>
      <c r="C273" s="9">
        <f t="shared" si="61"/>
        <v>1.5240000000000011</v>
      </c>
      <c r="D273" s="9">
        <f t="shared" si="74"/>
        <v>70.527046764767874</v>
      </c>
      <c r="E273" s="9">
        <f t="shared" si="74"/>
        <v>9.9501915156325893</v>
      </c>
      <c r="F273" s="9">
        <f t="shared" si="63"/>
        <v>16.678977785122591</v>
      </c>
      <c r="G273" s="10">
        <f t="shared" si="75"/>
        <v>8.6666666666666607</v>
      </c>
      <c r="H273" s="5">
        <f t="shared" si="75"/>
        <v>7.5</v>
      </c>
      <c r="I273">
        <f t="shared" si="65"/>
        <v>43.854240926177759</v>
      </c>
      <c r="J273">
        <f t="shared" si="66"/>
        <v>39.553875711815017</v>
      </c>
      <c r="K273">
        <f t="shared" si="66"/>
        <v>-18.938990558779377</v>
      </c>
      <c r="L273">
        <f t="shared" si="67"/>
        <v>-6.8141006129112149</v>
      </c>
      <c r="M273">
        <f t="shared" si="68"/>
        <v>-28.911306146311485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58.542946803743646</v>
      </c>
      <c r="C274" s="9">
        <f t="shared" si="61"/>
        <v>1.5300000000000011</v>
      </c>
      <c r="D274" s="9">
        <f t="shared" si="74"/>
        <v>70.768198630268046</v>
      </c>
      <c r="E274" s="9">
        <f t="shared" si="74"/>
        <v>9.834125778373183</v>
      </c>
      <c r="F274" s="9">
        <f t="shared" si="63"/>
        <v>16.634526588630699</v>
      </c>
      <c r="G274" s="10">
        <f t="shared" si="75"/>
        <v>8.6666666666666607</v>
      </c>
      <c r="H274" s="5">
        <f t="shared" si="75"/>
        <v>7.5</v>
      </c>
      <c r="I274">
        <f t="shared" si="65"/>
        <v>43.893270613936181</v>
      </c>
      <c r="J274">
        <f t="shared" si="66"/>
        <v>39.512309698076258</v>
      </c>
      <c r="K274">
        <f t="shared" si="66"/>
        <v>-19.115349526271878</v>
      </c>
      <c r="L274">
        <f t="shared" si="67"/>
        <v>-6.8129979588503211</v>
      </c>
      <c r="M274">
        <f t="shared" si="68"/>
        <v>-28.877993304862624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58.783845137074891</v>
      </c>
      <c r="C275" s="9">
        <f t="shared" si="61"/>
        <v>1.5360000000000011</v>
      </c>
      <c r="D275" s="9">
        <f t="shared" si="74"/>
        <v>71.009096963599291</v>
      </c>
      <c r="E275" s="9">
        <f t="shared" si="74"/>
        <v>9.7169848711974875</v>
      </c>
      <c r="F275" s="9">
        <f t="shared" si="63"/>
        <v>16.589457375233536</v>
      </c>
      <c r="G275" s="10">
        <f t="shared" si="75"/>
        <v>8.6666666666666607</v>
      </c>
      <c r="H275" s="5">
        <f t="shared" si="75"/>
        <v>7.5</v>
      </c>
      <c r="I275">
        <f t="shared" si="65"/>
        <v>43.932929724159898</v>
      </c>
      <c r="J275">
        <f t="shared" si="66"/>
        <v>39.470750410527273</v>
      </c>
      <c r="K275">
        <f t="shared" si="66"/>
        <v>-19.291505285431541</v>
      </c>
      <c r="L275">
        <f t="shared" si="67"/>
        <v>-6.811981314214357</v>
      </c>
      <c r="M275">
        <f t="shared" si="68"/>
        <v>-28.844613754219939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59.024489977666761</v>
      </c>
      <c r="C276" s="9">
        <f t="shared" si="61"/>
        <v>1.5420000000000011</v>
      </c>
      <c r="D276" s="9">
        <f t="shared" si="74"/>
        <v>71.24974180419116</v>
      </c>
      <c r="E276" s="9">
        <f t="shared" si="74"/>
        <v>9.5987700349174574</v>
      </c>
      <c r="F276" s="9">
        <f t="shared" si="63"/>
        <v>16.543772235125665</v>
      </c>
      <c r="G276" s="10">
        <f t="shared" si="75"/>
        <v>8.6666666666666607</v>
      </c>
      <c r="H276" s="5">
        <f t="shared" si="75"/>
        <v>7.5</v>
      </c>
      <c r="I276">
        <f t="shared" si="65"/>
        <v>43.973213442026911</v>
      </c>
      <c r="J276">
        <f t="shared" si="66"/>
        <v>39.429197324510568</v>
      </c>
      <c r="K276">
        <f t="shared" si="66"/>
        <v>-19.467457429332281</v>
      </c>
      <c r="L276">
        <f t="shared" si="67"/>
        <v>-6.8110495374691782</v>
      </c>
      <c r="M276">
        <f t="shared" si="68"/>
        <v>-28.811166721186851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59.264881361769625</v>
      </c>
      <c r="C277" s="9">
        <f t="shared" ref="C277:C289" si="80">C276+_dt</f>
        <v>1.5480000000000012</v>
      </c>
      <c r="D277" s="9">
        <f t="shared" ref="D277:E289" si="81">D276+$C$7*(J276+J277)/2</f>
        <v>71.490133188294024</v>
      </c>
      <c r="E277" s="9">
        <f t="shared" si="81"/>
        <v>9.4794825128416829</v>
      </c>
      <c r="F277" s="9">
        <f t="shared" ref="F277:F289" si="82">$O$1*D277^2+$O$2*D277+$O$3</f>
        <v>16.497473256476532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44.014116946039145</v>
      </c>
      <c r="J277">
        <f t="shared" ref="J277:K289" si="85">J276+L276*$C$7</f>
        <v>39.38764992233201</v>
      </c>
      <c r="K277">
        <f t="shared" si="85"/>
        <v>-19.643205546331522</v>
      </c>
      <c r="L277">
        <f t="shared" ref="L277:L289" si="86">-$C$15*I277*J277</f>
        <v>-6.8102014901574446</v>
      </c>
      <c r="M277">
        <f t="shared" ref="M277:M289" si="87">-$C$6-$C$15*I277*K277</f>
        <v>-28.777651450470302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59.50501932249712</v>
      </c>
      <c r="C278" s="9">
        <f t="shared" si="80"/>
        <v>1.5540000000000012</v>
      </c>
      <c r="D278" s="9">
        <f t="shared" si="81"/>
        <v>71.730271149021519</v>
      </c>
      <c r="E278" s="9">
        <f t="shared" si="81"/>
        <v>9.3591235508038242</v>
      </c>
      <c r="F278" s="9">
        <f t="shared" si="82"/>
        <v>16.450562525466921</v>
      </c>
      <c r="G278" s="10">
        <f t="shared" si="83"/>
        <v>8.6666666666666607</v>
      </c>
      <c r="H278" s="5">
        <f t="shared" si="83"/>
        <v>7.5</v>
      </c>
      <c r="I278">
        <f t="shared" si="84"/>
        <v>44.055635408657565</v>
      </c>
      <c r="J278">
        <f t="shared" si="85"/>
        <v>39.346107693242047</v>
      </c>
      <c r="K278">
        <f t="shared" si="85"/>
        <v>-19.818749220179392</v>
      </c>
      <c r="L278">
        <f t="shared" si="86"/>
        <v>-6.8094360369907179</v>
      </c>
      <c r="M278">
        <f t="shared" si="87"/>
        <v>-28.744067204610673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59.744903889868425</v>
      </c>
      <c r="C279" s="9">
        <f t="shared" si="80"/>
        <v>1.5600000000000012</v>
      </c>
      <c r="D279" s="9">
        <f t="shared" si="81"/>
        <v>71.970155716392824</v>
      </c>
      <c r="E279" s="9">
        <f t="shared" si="81"/>
        <v>9.2376943971903884</v>
      </c>
      <c r="F279" s="9">
        <f t="shared" si="82"/>
        <v>16.403042126324671</v>
      </c>
      <c r="G279" s="10">
        <f t="shared" si="83"/>
        <v>8.6666666666666607</v>
      </c>
      <c r="H279" s="5">
        <f t="shared" si="83"/>
        <v>7.5</v>
      </c>
      <c r="I279">
        <f t="shared" si="84"/>
        <v>44.097763996932287</v>
      </c>
      <c r="J279">
        <f t="shared" si="85"/>
        <v>39.304570133416405</v>
      </c>
      <c r="K279">
        <f t="shared" si="85"/>
        <v>-19.994088030127518</v>
      </c>
      <c r="L279">
        <f t="shared" si="86"/>
        <v>-6.808752045940496</v>
      </c>
      <c r="M279">
        <f t="shared" si="87"/>
        <v>-28.710413263909366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59.984535090850457</v>
      </c>
      <c r="C280" s="9">
        <f t="shared" si="80"/>
        <v>1.5660000000000012</v>
      </c>
      <c r="D280" s="9">
        <f t="shared" si="81"/>
        <v>72.209786917374856</v>
      </c>
      <c r="E280" s="9">
        <f t="shared" si="81"/>
        <v>9.1151963029678349</v>
      </c>
      <c r="F280" s="9">
        <f t="shared" si="82"/>
        <v>16.354914141359544</v>
      </c>
      <c r="G280" s="10">
        <f t="shared" si="83"/>
        <v>8.6666666666666607</v>
      </c>
      <c r="H280" s="5">
        <f t="shared" si="83"/>
        <v>7.5</v>
      </c>
      <c r="I280">
        <f t="shared" si="84"/>
        <v>44.140497873127394</v>
      </c>
      <c r="J280">
        <f t="shared" si="85"/>
        <v>39.263036745936169</v>
      </c>
      <c r="K280">
        <f t="shared" si="85"/>
        <v>-20.169221551037364</v>
      </c>
      <c r="L280">
        <f t="shared" si="86"/>
        <v>-6.8081483883281333</v>
      </c>
      <c r="M280">
        <f t="shared" si="87"/>
        <v>-28.67668892635411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60.223912949399903</v>
      </c>
      <c r="C281" s="9">
        <f t="shared" si="80"/>
        <v>1.5720000000000012</v>
      </c>
      <c r="D281" s="9">
        <f t="shared" si="81"/>
        <v>72.449164775924302</v>
      </c>
      <c r="E281" s="9">
        <f t="shared" si="81"/>
        <v>8.9916305217090322</v>
      </c>
      <c r="F281" s="9">
        <f t="shared" si="82"/>
        <v>16.306180650997305</v>
      </c>
      <c r="G281" s="10">
        <f t="shared" si="83"/>
        <v>8.6666666666666607</v>
      </c>
      <c r="H281" s="5">
        <f t="shared" si="83"/>
        <v>7.5</v>
      </c>
      <c r="I281">
        <f t="shared" si="84"/>
        <v>44.183832195340365</v>
      </c>
      <c r="J281">
        <f t="shared" si="85"/>
        <v>39.221507040767371</v>
      </c>
      <c r="K281">
        <f t="shared" si="85"/>
        <v>-20.344149353488124</v>
      </c>
      <c r="L281">
        <f t="shared" si="86"/>
        <v>-6.8076239389136584</v>
      </c>
      <c r="M281">
        <f t="shared" si="87"/>
        <v>-28.642893507542006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60.4630374865052</v>
      </c>
      <c r="C282" s="9">
        <f t="shared" si="80"/>
        <v>1.5780000000000012</v>
      </c>
      <c r="D282" s="9">
        <f t="shared" si="81"/>
        <v>72.6882893130296</v>
      </c>
      <c r="E282" s="9">
        <f t="shared" si="81"/>
        <v>8.8669983096190474</v>
      </c>
      <c r="F282" s="9">
        <f t="shared" si="82"/>
        <v>16.256843733812993</v>
      </c>
      <c r="G282" s="10">
        <f t="shared" si="83"/>
        <v>8.6666666666666607</v>
      </c>
      <c r="H282" s="5">
        <f t="shared" si="83"/>
        <v>7.5</v>
      </c>
      <c r="I282">
        <f t="shared" si="84"/>
        <v>44.227762118115834</v>
      </c>
      <c r="J282">
        <f t="shared" si="85"/>
        <v>39.179980534739997</v>
      </c>
      <c r="K282">
        <f t="shared" si="85"/>
        <v>-20.518871003884129</v>
      </c>
      <c r="L282">
        <f t="shared" si="86"/>
        <v>-6.8071775759834052</v>
      </c>
      <c r="M282">
        <f t="shared" si="87"/>
        <v>-28.609026340600426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60.701908720228317</v>
      </c>
      <c r="C283" s="9">
        <f t="shared" si="80"/>
        <v>1.5840000000000012</v>
      </c>
      <c r="D283" s="9">
        <f t="shared" si="81"/>
        <v>72.927160546752717</v>
      </c>
      <c r="E283" s="9">
        <f t="shared" si="81"/>
        <v>8.7413009255602869</v>
      </c>
      <c r="F283" s="9">
        <f t="shared" si="82"/>
        <v>16.20690546656342</v>
      </c>
      <c r="G283" s="10">
        <f t="shared" si="83"/>
        <v>8.6666666666666607</v>
      </c>
      <c r="H283" s="5">
        <f t="shared" si="83"/>
        <v>7.5</v>
      </c>
      <c r="I283">
        <f t="shared" si="84"/>
        <v>44.272282793053606</v>
      </c>
      <c r="J283">
        <f t="shared" si="85"/>
        <v>39.138456751526498</v>
      </c>
      <c r="K283">
        <f t="shared" si="85"/>
        <v>-20.693386064561793</v>
      </c>
      <c r="L283">
        <f t="shared" si="86"/>
        <v>-6.8068081814365042</v>
      </c>
      <c r="M283">
        <f t="shared" si="87"/>
        <v>-28.575086776105714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60.940526665746418</v>
      </c>
      <c r="C284" s="9">
        <f t="shared" si="80"/>
        <v>1.5900000000000012</v>
      </c>
      <c r="D284" s="9">
        <f t="shared" si="81"/>
        <v>73.165778492270817</v>
      </c>
      <c r="E284" s="9">
        <f t="shared" si="81"/>
        <v>8.6145396310769904</v>
      </c>
      <c r="F284" s="9">
        <f t="shared" si="82"/>
        <v>16.156367924218834</v>
      </c>
      <c r="G284" s="10">
        <f t="shared" si="83"/>
        <v>8.6666666666666607</v>
      </c>
      <c r="H284" s="5">
        <f t="shared" si="83"/>
        <v>7.5</v>
      </c>
      <c r="I284">
        <f t="shared" si="84"/>
        <v>44.31738936941067</v>
      </c>
      <c r="J284">
        <f t="shared" si="85"/>
        <v>39.096935221619738</v>
      </c>
      <c r="K284">
        <f t="shared" si="85"/>
        <v>-20.867694093896038</v>
      </c>
      <c r="L284">
        <f t="shared" si="86"/>
        <v>-6.8065146408701356</v>
      </c>
      <c r="M284">
        <f t="shared" si="87"/>
        <v>-28.541074181999825</v>
      </c>
      <c r="S284">
        <f t="shared" si="76"/>
        <v>1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61.178891335393402</v>
      </c>
      <c r="C285" s="9">
        <f t="shared" si="80"/>
        <v>1.5960000000000012</v>
      </c>
      <c r="D285" s="9">
        <f t="shared" si="81"/>
        <v>73.404143161917801</v>
      </c>
      <c r="E285" s="9">
        <f t="shared" si="81"/>
        <v>8.4867156904190679</v>
      </c>
      <c r="F285" s="9">
        <f t="shared" si="82"/>
        <v>16.10523317999391</v>
      </c>
      <c r="G285" s="10">
        <f t="shared" si="83"/>
        <v>8.6666666666666607</v>
      </c>
      <c r="H285" s="5">
        <f t="shared" si="83"/>
        <v>7.5</v>
      </c>
      <c r="I285">
        <f t="shared" si="84"/>
        <v>44.363076994697103</v>
      </c>
      <c r="J285">
        <f t="shared" si="85"/>
        <v>39.05541548231043</v>
      </c>
      <c r="K285">
        <f t="shared" si="85"/>
        <v>-21.041794646406238</v>
      </c>
      <c r="L285">
        <f t="shared" si="86"/>
        <v>-6.8062958436635785</v>
      </c>
      <c r="M285">
        <f t="shared" si="87"/>
        <v>-28.50698794350491</v>
      </c>
      <c r="S285">
        <f t="shared" si="76"/>
        <v>1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61.417002738701328</v>
      </c>
      <c r="C286" s="9">
        <f t="shared" si="80"/>
        <v>1.6020000000000012</v>
      </c>
      <c r="D286" s="9">
        <f t="shared" si="81"/>
        <v>73.642254565225727</v>
      </c>
      <c r="E286" s="9">
        <f t="shared" si="81"/>
        <v>8.357830370565301</v>
      </c>
      <c r="F286" s="9">
        <f t="shared" si="82"/>
        <v>16.053503305377809</v>
      </c>
      <c r="G286" s="10">
        <f t="shared" si="83"/>
        <v>8.6666666666666607</v>
      </c>
      <c r="H286" s="5">
        <f t="shared" si="83"/>
        <v>7.5</v>
      </c>
      <c r="I286">
        <f t="shared" si="84"/>
        <v>44.40934081526575</v>
      </c>
      <c r="J286">
        <f t="shared" si="85"/>
        <v>39.013897077664083</v>
      </c>
      <c r="K286">
        <f t="shared" si="85"/>
        <v>-21.215687272861619</v>
      </c>
      <c r="L286">
        <f t="shared" si="86"/>
        <v>-6.8061506830610119</v>
      </c>
      <c r="M286">
        <f t="shared" si="87"/>
        <v>-28.472827463035856</v>
      </c>
      <c r="S286">
        <f t="shared" si="76"/>
        <v>1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61.654860882441625</v>
      </c>
      <c r="C287" s="9">
        <f t="shared" si="80"/>
        <v>1.6080000000000012</v>
      </c>
      <c r="D287" s="9">
        <f t="shared" si="81"/>
        <v>73.880112708966024</v>
      </c>
      <c r="E287" s="9">
        <f t="shared" si="81"/>
        <v>8.227884941245895</v>
      </c>
      <c r="F287" s="9">
        <f t="shared" si="82"/>
        <v>16.001180370163638</v>
      </c>
      <c r="G287" s="10">
        <f t="shared" si="83"/>
        <v>8.6666666666666607</v>
      </c>
      <c r="H287" s="5">
        <f t="shared" si="83"/>
        <v>7.5</v>
      </c>
      <c r="I287">
        <f t="shared" si="84"/>
        <v>44.456175976895409</v>
      </c>
      <c r="J287">
        <f t="shared" si="85"/>
        <v>38.972379558497408</v>
      </c>
      <c r="K287">
        <f t="shared" si="85"/>
        <v>-21.389371520386138</v>
      </c>
      <c r="L287">
        <f t="shared" si="86"/>
        <v>-6.8060780562530487</v>
      </c>
      <c r="M287">
        <f t="shared" si="87"/>
        <v>-28.438592160110922</v>
      </c>
      <c r="S287">
        <f t="shared" si="76"/>
        <v>1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61.89246577066622</v>
      </c>
      <c r="C288" s="9">
        <f t="shared" si="80"/>
        <v>1.6140000000000012</v>
      </c>
      <c r="D288" s="9">
        <f t="shared" si="81"/>
        <v>74.117717597190619</v>
      </c>
      <c r="E288" s="9">
        <f t="shared" si="81"/>
        <v>8.0968806749644013</v>
      </c>
      <c r="F288" s="9">
        <f t="shared" si="82"/>
        <v>15.94826644247698</v>
      </c>
      <c r="G288" s="10">
        <f t="shared" si="83"/>
        <v>8.6666666666666607</v>
      </c>
      <c r="H288" s="5">
        <f t="shared" si="83"/>
        <v>7.5</v>
      </c>
      <c r="I288">
        <f t="shared" si="84"/>
        <v>44.503577625367519</v>
      </c>
      <c r="J288">
        <f t="shared" si="85"/>
        <v>38.930862482354264</v>
      </c>
      <c r="K288">
        <f t="shared" si="85"/>
        <v>-21.562846932562817</v>
      </c>
      <c r="L288">
        <f t="shared" si="86"/>
        <v>-6.8060768644569825</v>
      </c>
      <c r="M288">
        <f t="shared" si="87"/>
        <v>-28.404281471260433</v>
      </c>
      <c r="S288">
        <f t="shared" si="76"/>
        <v>1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62.129817404748522</v>
      </c>
      <c r="C289" s="9">
        <f t="shared" si="80"/>
        <v>1.6200000000000012</v>
      </c>
      <c r="D289" s="9">
        <f t="shared" si="81"/>
        <v>74.355069231272921</v>
      </c>
      <c r="E289" s="9">
        <f t="shared" si="81"/>
        <v>7.9648188470189956</v>
      </c>
      <c r="F289" s="9">
        <f t="shared" si="82"/>
        <v>15.894763588803846</v>
      </c>
      <c r="G289" s="10">
        <f t="shared" si="83"/>
        <v>8.6666666666666607</v>
      </c>
      <c r="H289" s="5">
        <f t="shared" si="83"/>
        <v>7.5</v>
      </c>
      <c r="I289">
        <f t="shared" si="84"/>
        <v>44.551540907036156</v>
      </c>
      <c r="J289">
        <f t="shared" si="85"/>
        <v>38.889345413481074</v>
      </c>
      <c r="K289">
        <f t="shared" si="85"/>
        <v>-21.736113049537504</v>
      </c>
      <c r="L289">
        <f t="shared" si="86"/>
        <v>-6.8061460129957343</v>
      </c>
      <c r="M289">
        <f t="shared" si="87"/>
        <v>-28.369894849933605</v>
      </c>
      <c r="S289">
        <f t="shared" si="76"/>
        <v>1</v>
      </c>
      <c r="T289" t="b">
        <f t="shared" si="77"/>
        <v>0</v>
      </c>
      <c r="U289" t="b">
        <f t="shared" si="78"/>
        <v>1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03" priority="16" stopIfTrue="1" operator="greaterThan">
      <formula>$G$19</formula>
    </cfRule>
    <cfRule type="cellIs" dxfId="202" priority="17" stopIfTrue="1" operator="lessThan">
      <formula>$H$19</formula>
    </cfRule>
    <cfRule type="cellIs" dxfId="201" priority="18" stopIfTrue="1" operator="between">
      <formula>$H$19</formula>
      <formula>$G$19</formula>
    </cfRule>
  </conditionalFormatting>
  <conditionalFormatting sqref="E19:E20">
    <cfRule type="cellIs" dxfId="200" priority="13" stopIfTrue="1" operator="lessThan">
      <formula>$H$19</formula>
    </cfRule>
    <cfRule type="cellIs" dxfId="199" priority="14" stopIfTrue="1" operator="greaterThan">
      <formula>$G$19</formula>
    </cfRule>
    <cfRule type="cellIs" dxfId="198" priority="15" stopIfTrue="1" operator="between">
      <formula>$H$19</formula>
      <formula>$G$19</formula>
    </cfRule>
  </conditionalFormatting>
  <conditionalFormatting sqref="F19">
    <cfRule type="cellIs" dxfId="197" priority="10" stopIfTrue="1" operator="lessThan">
      <formula>$H$19</formula>
    </cfRule>
    <cfRule type="cellIs" dxfId="196" priority="11" stopIfTrue="1" operator="greaterThan">
      <formula>$G$19</formula>
    </cfRule>
    <cfRule type="cellIs" dxfId="195" priority="12" stopIfTrue="1" operator="between">
      <formula>$H$19</formula>
      <formula>$G$19</formula>
    </cfRule>
  </conditionalFormatting>
  <conditionalFormatting sqref="F20">
    <cfRule type="cellIs" dxfId="194" priority="7" stopIfTrue="1" operator="lessThan">
      <formula>$H$19</formula>
    </cfRule>
    <cfRule type="cellIs" dxfId="193" priority="8" stopIfTrue="1" operator="greaterThan">
      <formula>$G$19</formula>
    </cfRule>
    <cfRule type="cellIs" dxfId="192" priority="9" stopIfTrue="1" operator="between">
      <formula>$H$19</formula>
      <formula>$G$19</formula>
    </cfRule>
  </conditionalFormatting>
  <conditionalFormatting sqref="E21:E289">
    <cfRule type="cellIs" dxfId="191" priority="4" stopIfTrue="1" operator="lessThan">
      <formula>$H$19</formula>
    </cfRule>
    <cfRule type="cellIs" dxfId="190" priority="5" stopIfTrue="1" operator="greaterThan">
      <formula>$G$19</formula>
    </cfRule>
    <cfRule type="cellIs" dxfId="189" priority="6" stopIfTrue="1" operator="between">
      <formula>$H$19</formula>
      <formula>$G$19</formula>
    </cfRule>
  </conditionalFormatting>
  <conditionalFormatting sqref="F21:F289">
    <cfRule type="cellIs" dxfId="188" priority="1" stopIfTrue="1" operator="lessThan">
      <formula>$H$19</formula>
    </cfRule>
    <cfRule type="cellIs" dxfId="187" priority="2" stopIfTrue="1" operator="greaterThan">
      <formula>$G$19</formula>
    </cfRule>
    <cfRule type="cellIs" dxfId="18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546"/>
  <sheetViews>
    <sheetView topLeftCell="B1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SummaryChart!G21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-5.5774641627842009E-3</v>
      </c>
      <c r="P1" s="5" t="s">
        <v>10</v>
      </c>
    </row>
    <row r="2" spans="2:22" ht="22.5" x14ac:dyDescent="0.3">
      <c r="C2" s="24">
        <f>SummaryChart!H21</f>
        <v>30.763184129347863</v>
      </c>
      <c r="D2" s="1" t="s">
        <v>18</v>
      </c>
      <c r="G2" s="9" t="s">
        <v>23</v>
      </c>
      <c r="O2" s="28">
        <f>TAN(C2/180*PI())</f>
        <v>0.59524907699096286</v>
      </c>
      <c r="P2" s="5" t="s">
        <v>12</v>
      </c>
    </row>
    <row r="3" spans="2:22" ht="22.5" x14ac:dyDescent="0.3">
      <c r="C3" s="24">
        <f>SummaryChart!J21/12</f>
        <v>1.0929090229261675</v>
      </c>
      <c r="D3" s="1" t="s">
        <v>19</v>
      </c>
      <c r="G3" s="9" t="s">
        <v>28</v>
      </c>
      <c r="O3" s="28">
        <f>C3</f>
        <v>1.0929090229261675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SummaryChart!I21</f>
        <v>13.240424310407166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0.10144125635681611</v>
      </c>
      <c r="C12" s="14"/>
      <c r="D12" s="15">
        <f ca="1">CELL("contents",INDIRECT("D"&amp;C13-1))</f>
        <v>12.834803261569517</v>
      </c>
      <c r="E12" s="15">
        <f ca="1">CELL("contents",INDIRECT("E"&amp;C13-1))</f>
        <v>7.7768497087993493</v>
      </c>
      <c r="F12">
        <f ca="1">D13-D12</f>
        <v>0.30417979248083249</v>
      </c>
      <c r="G12">
        <f ca="1">D13-D11</f>
        <v>-0.10144125635681611</v>
      </c>
      <c r="H12" s="27">
        <f ca="1">G12/F12</f>
        <v>-0.33349110908874169</v>
      </c>
      <c r="I12">
        <f ca="1">D13-D12</f>
        <v>0.30417979248083249</v>
      </c>
      <c r="J12">
        <f ca="1">E13-E12</f>
        <v>0.13429491366278423</v>
      </c>
      <c r="K12">
        <f ca="1">ATAN(J12/I12)*180/PI()</f>
        <v>23.821385151205369</v>
      </c>
      <c r="N12" s="26">
        <f ca="1">E13-E12</f>
        <v>0.13429491366278423</v>
      </c>
      <c r="O12" s="26">
        <f ca="1">N12+E13-H12*N12</f>
        <v>8.0902256958272964</v>
      </c>
      <c r="P12">
        <f ca="1">IF(AND(G12&gt;0,G12&lt;F12),1,0)</f>
        <v>0</v>
      </c>
      <c r="Q12" s="26">
        <f ca="1">IF(P12=1,O12,O13)</f>
        <v>7.9997064720383531</v>
      </c>
    </row>
    <row r="13" spans="2:22" x14ac:dyDescent="0.2">
      <c r="B13" t="str">
        <f ca="1">CELL("address",INDEX(B20:B290,MATCH(MIN(B20:B290),B20:B290,0)))</f>
        <v>$B$61</v>
      </c>
      <c r="C13">
        <f ca="1">CELL("row",INDEX(A20:A289,MATCH(MIN(A20:A289),A20:A289,0)))</f>
        <v>61</v>
      </c>
      <c r="D13" s="15">
        <f ca="1">CELL("contents",INDIRECT("D"&amp;C13))</f>
        <v>13.13898305405035</v>
      </c>
      <c r="E13" s="15">
        <f ca="1">CELL("contents",INDIRECT("E"&amp;C13))</f>
        <v>7.9111446224621336</v>
      </c>
      <c r="F13">
        <f ca="1">D14-D13</f>
        <v>0.30378247366311584</v>
      </c>
      <c r="G13">
        <f ca="1">D14-D11</f>
        <v>0.20234121730629973</v>
      </c>
      <c r="H13" s="27">
        <f ca="1">G13/F13</f>
        <v>0.66607271600101947</v>
      </c>
      <c r="N13" s="26">
        <f ca="1">E14-E13</f>
        <v>0.13296123298358253</v>
      </c>
      <c r="O13" s="26">
        <f ca="1">E13+H13*N13</f>
        <v>7.9997064720383531</v>
      </c>
      <c r="P13">
        <f ca="1">IF(G13&lt;F13,1,0)</f>
        <v>1</v>
      </c>
    </row>
    <row r="14" spans="2:22" x14ac:dyDescent="0.2">
      <c r="D14" s="15">
        <f ca="1">CELL("contents",INDIRECT("D"&amp;C13+1))</f>
        <v>13.442765527713465</v>
      </c>
      <c r="E14" s="15">
        <f ca="1">CELL("contents",INDIRECT("E"&amp;C13+1))</f>
        <v>8.0441058554457161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73.007262439252528</v>
      </c>
      <c r="P15" s="10">
        <f>Q19</f>
        <v>12.225245287062405</v>
      </c>
      <c r="Q15" s="10">
        <f>Q19</f>
        <v>12.225245287062405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1.0929090229261675</v>
      </c>
      <c r="F19" s="9">
        <f>$O$1*D19^2+$O$2*D19+$O$3</f>
        <v>1.0929090229261675</v>
      </c>
      <c r="G19" s="18">
        <v>8.6666666666666607</v>
      </c>
      <c r="H19" s="17">
        <v>7.5</v>
      </c>
      <c r="I19">
        <f>C1</f>
        <v>62.5</v>
      </c>
      <c r="J19">
        <f>C1*COS(C2/180*PI())</f>
        <v>53.705546056559299</v>
      </c>
      <c r="K19">
        <f>C1*SIN(C2/180*PI())</f>
        <v>31.968176719462566</v>
      </c>
      <c r="L19">
        <f>-C15*I19*J19</f>
        <v>-13.185817273768651</v>
      </c>
      <c r="M19">
        <f>-C6-C15*I19*K19</f>
        <v>-40.02284556158228</v>
      </c>
      <c r="N19" s="16">
        <f>MAX(E19:E289)</f>
        <v>14.958772664549516</v>
      </c>
      <c r="O19" s="19">
        <f>INDEX(C19:C289,MATCH(N19,E19:E289,0),1)</f>
        <v>0.90000000000000069</v>
      </c>
      <c r="P19" s="19">
        <f>COUNTIF(E19:E289,"&gt;"&amp;H19)*_dt</f>
        <v>1.3620000000000001</v>
      </c>
      <c r="Q19" s="21">
        <f>INDEX(D19:D289,MATCH(T17,T19:T289,0),1)</f>
        <v>12.225245287062405</v>
      </c>
      <c r="R19" s="21">
        <f>INDEX(D19:D289,MATCH(T17,U19:U289,0),1)</f>
        <v>73.007262439252528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60.782017152190122</v>
      </c>
    </row>
    <row r="20" spans="1:22" x14ac:dyDescent="0.2">
      <c r="A20">
        <f>B20</f>
        <v>12.918428378778739</v>
      </c>
      <c r="B20">
        <f>ABS(D20-$D$11)</f>
        <v>12.918428378778739</v>
      </c>
      <c r="C20" s="9">
        <f>C19+_dt</f>
        <v>6.0000000000000001E-3</v>
      </c>
      <c r="D20" s="9">
        <f>D19+$C$7*(J19+J20)/2</f>
        <v>0.32199593162842793</v>
      </c>
      <c r="E20" s="9">
        <f>E19+$C$7*(K19+K20)/2</f>
        <v>1.2839976720228345</v>
      </c>
      <c r="F20" s="9">
        <f>$O$1*D20^2+$O$2*D20+$O$3</f>
        <v>1.2839985248416186</v>
      </c>
      <c r="G20" s="10">
        <f>G19</f>
        <v>8.6666666666666607</v>
      </c>
      <c r="H20" s="5">
        <f>H19</f>
        <v>7.5</v>
      </c>
      <c r="I20">
        <f>SQRT(J20^2+K20^2)</f>
        <v>62.309410348538584</v>
      </c>
      <c r="J20">
        <f>J19+L19*$C$7</f>
        <v>53.626431152916687</v>
      </c>
      <c r="K20">
        <f>K19+M19*$C$7</f>
        <v>31.728039646093073</v>
      </c>
      <c r="L20">
        <f>-$C$15*I20*J20</f>
        <v>-13.126242884215806</v>
      </c>
      <c r="M20">
        <f>-$C$6-$C$15*I20*K20</f>
        <v>-39.940132216538423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12.596906064233153</v>
      </c>
      <c r="B21">
        <f t="shared" ref="B21:B84" si="3">ABS(D21-$D$11)</f>
        <v>12.596906064233153</v>
      </c>
      <c r="C21" s="9">
        <f t="shared" ref="C21:C84" si="4">C20+_dt</f>
        <v>1.2E-2</v>
      </c>
      <c r="D21" s="9">
        <f t="shared" ref="D21:E36" si="5">D20+$C$7*(J20+J21)/2</f>
        <v>0.64351824617401221</v>
      </c>
      <c r="E21" s="9">
        <f t="shared" si="5"/>
        <v>1.4736469875194953</v>
      </c>
      <c r="F21" s="9">
        <f t="shared" ref="F21:F84" si="6">$O$1*D21^2+$O$2*D21+$O$3</f>
        <v>1.4736529493271529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62.119824698113092</v>
      </c>
      <c r="J21">
        <f t="shared" ref="J21:K84" si="9">J20+L20*$C$7</f>
        <v>53.547673695611394</v>
      </c>
      <c r="K21">
        <f t="shared" si="9"/>
        <v>31.488398852793843</v>
      </c>
      <c r="L21">
        <f t="shared" ref="L21:L84" si="10">-$C$15*I21*J21</f>
        <v>-13.067085380878011</v>
      </c>
      <c r="M21">
        <f t="shared" ref="M21:M84" si="11">-$C$6-$C$15*I21*K21</f>
        <v>-39.858023747801397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12.275855229596342</v>
      </c>
      <c r="B22">
        <f t="shared" si="3"/>
        <v>12.275855229596342</v>
      </c>
      <c r="C22" s="9">
        <f t="shared" si="4"/>
        <v>1.8000000000000002E-2</v>
      </c>
      <c r="D22" s="9">
        <f t="shared" si="5"/>
        <v>0.96456908081082471</v>
      </c>
      <c r="E22" s="9">
        <f t="shared" si="5"/>
        <v>1.661859936208798</v>
      </c>
      <c r="F22" s="9">
        <f t="shared" si="6"/>
        <v>1.6618786415042828</v>
      </c>
      <c r="G22" s="10">
        <f t="shared" si="7"/>
        <v>8.6666666666666607</v>
      </c>
      <c r="H22" s="5">
        <f t="shared" si="7"/>
        <v>7.5</v>
      </c>
      <c r="I22">
        <f t="shared" si="8"/>
        <v>61.93124115365115</v>
      </c>
      <c r="J22">
        <f t="shared" si="9"/>
        <v>53.469271183326128</v>
      </c>
      <c r="K22">
        <f t="shared" si="9"/>
        <v>31.249250710307034</v>
      </c>
      <c r="L22">
        <f t="shared" si="10"/>
        <v>-13.008342026669656</v>
      </c>
      <c r="M22">
        <f t="shared" si="11"/>
        <v>-39.776515095503804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11.955273752652865</v>
      </c>
      <c r="B23">
        <f t="shared" si="3"/>
        <v>11.955273752652865</v>
      </c>
      <c r="C23" s="9">
        <f t="shared" si="4"/>
        <v>2.4E-2</v>
      </c>
      <c r="D23" s="9">
        <f t="shared" si="5"/>
        <v>1.2851505577543014</v>
      </c>
      <c r="E23" s="9">
        <f t="shared" si="5"/>
        <v>1.8486394631989211</v>
      </c>
      <c r="F23" s="9">
        <f t="shared" si="6"/>
        <v>1.8486818997278842</v>
      </c>
      <c r="G23" s="10">
        <f t="shared" si="7"/>
        <v>8.6666666666666607</v>
      </c>
      <c r="H23" s="5">
        <f t="shared" si="7"/>
        <v>7.5</v>
      </c>
      <c r="I23">
        <f t="shared" si="8"/>
        <v>61.743657864455976</v>
      </c>
      <c r="J23">
        <f t="shared" si="9"/>
        <v>53.391221131166112</v>
      </c>
      <c r="K23">
        <f t="shared" si="9"/>
        <v>31.010591619734011</v>
      </c>
      <c r="L23">
        <f t="shared" si="10"/>
        <v>-12.950010115951089</v>
      </c>
      <c r="M23">
        <f t="shared" si="11"/>
        <v>-39.69560124209567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11.635159526047955</v>
      </c>
      <c r="B24">
        <f t="shared" si="3"/>
        <v>11.635159526047955</v>
      </c>
      <c r="C24" s="9">
        <f t="shared" si="4"/>
        <v>0.03</v>
      </c>
      <c r="D24" s="9">
        <f t="shared" si="5"/>
        <v>1.6052647843592109</v>
      </c>
      <c r="E24" s="9">
        <f t="shared" si="5"/>
        <v>2.0339884920949673</v>
      </c>
      <c r="F24" s="9">
        <f t="shared" si="6"/>
        <v>2.0340689760219779</v>
      </c>
      <c r="G24" s="10">
        <f t="shared" si="7"/>
        <v>8.6666666666666607</v>
      </c>
      <c r="H24" s="5">
        <f t="shared" si="7"/>
        <v>7.5</v>
      </c>
      <c r="I24">
        <f t="shared" si="8"/>
        <v>61.557073023772624</v>
      </c>
      <c r="J24">
        <f t="shared" si="9"/>
        <v>53.313521070470408</v>
      </c>
      <c r="K24">
        <f t="shared" si="9"/>
        <v>30.772418012281438</v>
      </c>
      <c r="L24">
        <f t="shared" si="10"/>
        <v>-12.892086974139538</v>
      </c>
      <c r="M24">
        <f t="shared" si="11"/>
        <v>-39.615277211732469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11.315510457190667</v>
      </c>
      <c r="B25">
        <f t="shared" si="3"/>
        <v>11.315510457190667</v>
      </c>
      <c r="C25" s="9">
        <f t="shared" si="4"/>
        <v>3.5999999999999997E-2</v>
      </c>
      <c r="D25" s="9">
        <f t="shared" si="5"/>
        <v>1.9249138532164989</v>
      </c>
      <c r="E25" s="9">
        <f t="shared" si="5"/>
        <v>2.2179099251788448</v>
      </c>
      <c r="F25" s="9">
        <f t="shared" si="6"/>
        <v>2.2180460765110981</v>
      </c>
      <c r="G25" s="10">
        <f t="shared" si="7"/>
        <v>8.6666666666666607</v>
      </c>
      <c r="H25" s="5">
        <f t="shared" si="7"/>
        <v>7.5</v>
      </c>
      <c r="I25">
        <f t="shared" si="8"/>
        <v>61.37148486835445</v>
      </c>
      <c r="J25">
        <f t="shared" si="9"/>
        <v>53.236168548625571</v>
      </c>
      <c r="K25">
        <f t="shared" si="9"/>
        <v>30.534726349011045</v>
      </c>
      <c r="L25">
        <f t="shared" si="10"/>
        <v>-12.834569957324495</v>
      </c>
      <c r="M25">
        <f t="shared" si="11"/>
        <v>-39.53553806967124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10.996324468158145</v>
      </c>
      <c r="B26">
        <f t="shared" si="3"/>
        <v>10.996324468158145</v>
      </c>
      <c r="C26" s="9">
        <f t="shared" si="4"/>
        <v>4.1999999999999996E-2</v>
      </c>
      <c r="D26" s="9">
        <f t="shared" si="5"/>
        <v>2.2440998422490206</v>
      </c>
      <c r="E26" s="9">
        <f t="shared" si="5"/>
        <v>2.4004066435876568</v>
      </c>
      <c r="F26" s="9">
        <f t="shared" si="6"/>
        <v>2.4006193618473066</v>
      </c>
      <c r="G26" s="10">
        <f t="shared" si="7"/>
        <v>8.6666666666666607</v>
      </c>
      <c r="H26" s="5">
        <f t="shared" si="7"/>
        <v>7.5</v>
      </c>
      <c r="I26">
        <f t="shared" si="8"/>
        <v>61.186891678029411</v>
      </c>
      <c r="J26">
        <f t="shared" si="9"/>
        <v>53.159161128881621</v>
      </c>
      <c r="K26">
        <f t="shared" si="9"/>
        <v>30.297513120593017</v>
      </c>
      <c r="L26">
        <f t="shared" si="10"/>
        <v>-12.77745645188743</v>
      </c>
      <c r="M26">
        <f t="shared" si="11"/>
        <v>-39.456378921674485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10.67759949560099</v>
      </c>
      <c r="B27">
        <f t="shared" si="3"/>
        <v>10.67759949560099</v>
      </c>
      <c r="C27" s="9">
        <f t="shared" si="4"/>
        <v>4.7999999999999994E-2</v>
      </c>
      <c r="D27" s="9">
        <f t="shared" si="5"/>
        <v>2.5628248148061763</v>
      </c>
      <c r="E27" s="9">
        <f t="shared" si="5"/>
        <v>2.5814815074906248</v>
      </c>
      <c r="F27" s="9">
        <f t="shared" si="6"/>
        <v>2.5817949476329014</v>
      </c>
      <c r="G27" s="10">
        <f t="shared" si="7"/>
        <v>8.6666666666666607</v>
      </c>
      <c r="H27" s="5">
        <f t="shared" si="7"/>
        <v>7.5</v>
      </c>
      <c r="I27">
        <f t="shared" si="8"/>
        <v>61.003291775266163</v>
      </c>
      <c r="J27">
        <f t="shared" si="9"/>
        <v>53.082496390170299</v>
      </c>
      <c r="K27">
        <f t="shared" si="9"/>
        <v>30.060774847062969</v>
      </c>
      <c r="L27">
        <f t="shared" si="10"/>
        <v>-12.720743874125752</v>
      </c>
      <c r="M27">
        <f t="shared" si="11"/>
        <v>-39.377794913421987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10.359333490649702</v>
      </c>
      <c r="B28">
        <f t="shared" si="3"/>
        <v>10.359333490649702</v>
      </c>
      <c r="C28" s="9">
        <f t="shared" si="4"/>
        <v>5.3999999999999992E-2</v>
      </c>
      <c r="D28" s="9">
        <f t="shared" si="5"/>
        <v>2.8810908197574641</v>
      </c>
      <c r="E28" s="9">
        <f t="shared" si="5"/>
        <v>2.7611373562645611</v>
      </c>
      <c r="F28" s="9">
        <f t="shared" si="6"/>
        <v>2.7615789048388946</v>
      </c>
      <c r="G28" s="10">
        <f t="shared" si="7"/>
        <v>8.6666666666666607</v>
      </c>
      <c r="H28" s="5">
        <f t="shared" si="7"/>
        <v>7.5</v>
      </c>
      <c r="I28">
        <f t="shared" si="8"/>
        <v>60.82068352473992</v>
      </c>
      <c r="J28">
        <f t="shared" si="9"/>
        <v>53.006171926925546</v>
      </c>
      <c r="K28">
        <f t="shared" si="9"/>
        <v>29.824508077582436</v>
      </c>
      <c r="L28">
        <f t="shared" si="10"/>
        <v>-12.664429669880967</v>
      </c>
      <c r="M28">
        <f t="shared" si="11"/>
        <v>-39.299781229930204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10.041524418822206</v>
      </c>
      <c r="B29">
        <f t="shared" si="3"/>
        <v>10.041524418822206</v>
      </c>
      <c r="C29" s="9">
        <f t="shared" si="4"/>
        <v>5.9999999999999991E-2</v>
      </c>
      <c r="D29" s="9">
        <f t="shared" si="5"/>
        <v>3.1988998915849596</v>
      </c>
      <c r="E29" s="9">
        <f t="shared" si="5"/>
        <v>2.939377008667917</v>
      </c>
      <c r="F29" s="9">
        <f t="shared" si="6"/>
        <v>2.9399772602192984</v>
      </c>
      <c r="G29" s="10">
        <f t="shared" si="7"/>
        <v>8.6666666666666607</v>
      </c>
      <c r="H29" s="5">
        <f t="shared" si="7"/>
        <v>7.5</v>
      </c>
      <c r="I29">
        <f t="shared" si="8"/>
        <v>60.639065332897815</v>
      </c>
      <c r="J29">
        <f t="shared" si="9"/>
        <v>52.930185348906264</v>
      </c>
      <c r="K29">
        <f t="shared" si="9"/>
        <v>29.588709390202855</v>
      </c>
      <c r="L29">
        <f t="shared" si="10"/>
        <v>-12.608511314170887</v>
      </c>
      <c r="M29">
        <f t="shared" si="11"/>
        <v>-39.222333094979348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9.7241702599324231</v>
      </c>
      <c r="B30">
        <f t="shared" si="3"/>
        <v>9.7241702599324231</v>
      </c>
      <c r="C30" s="9">
        <f t="shared" si="4"/>
        <v>6.5999999999999989E-2</v>
      </c>
      <c r="D30" s="9">
        <f t="shared" si="5"/>
        <v>3.5162540504747422</v>
      </c>
      <c r="E30" s="9">
        <f t="shared" si="5"/>
        <v>3.1162032630134244</v>
      </c>
      <c r="F30" s="9">
        <f t="shared" si="6"/>
        <v>3.1169959967212835</v>
      </c>
      <c r="G30" s="10">
        <f t="shared" si="7"/>
        <v>8.6666666666666607</v>
      </c>
      <c r="H30" s="5">
        <f t="shared" si="7"/>
        <v>7.5</v>
      </c>
      <c r="I30">
        <f t="shared" si="8"/>
        <v>60.458435647523778</v>
      </c>
      <c r="J30">
        <f t="shared" si="9"/>
        <v>52.854534281021238</v>
      </c>
      <c r="K30">
        <f t="shared" si="9"/>
        <v>29.35337539163298</v>
      </c>
      <c r="L30">
        <f t="shared" si="10"/>
        <v>-12.552986310825842</v>
      </c>
      <c r="M30">
        <f t="shared" si="11"/>
        <v>-39.14544577054783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9.40726900799989</v>
      </c>
      <c r="B31">
        <f t="shared" si="3"/>
        <v>9.40726900799989</v>
      </c>
      <c r="C31" s="9">
        <f t="shared" si="4"/>
        <v>7.1999999999999995E-2</v>
      </c>
      <c r="D31" s="9">
        <f t="shared" si="5"/>
        <v>3.8331553024072749</v>
      </c>
      <c r="E31" s="9">
        <f t="shared" si="5"/>
        <v>3.2916188973393523</v>
      </c>
      <c r="F31" s="9">
        <f t="shared" si="6"/>
        <v>3.2926410538912663</v>
      </c>
      <c r="G31" s="10">
        <f t="shared" si="7"/>
        <v>8.6666666666666607</v>
      </c>
      <c r="H31" s="5">
        <f t="shared" si="7"/>
        <v>7.5</v>
      </c>
      <c r="I31">
        <f t="shared" si="8"/>
        <v>60.278792957302691</v>
      </c>
      <c r="J31">
        <f t="shared" si="9"/>
        <v>52.77921636315628</v>
      </c>
      <c r="K31">
        <f t="shared" si="9"/>
        <v>29.118502717009694</v>
      </c>
      <c r="L31">
        <f t="shared" si="10"/>
        <v>-12.49785219212883</v>
      </c>
      <c r="M31">
        <f t="shared" si="11"/>
        <v>-39.069114556254206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9.0908186711604113</v>
      </c>
      <c r="B32">
        <f t="shared" si="3"/>
        <v>9.0908186711604113</v>
      </c>
      <c r="C32" s="9">
        <f t="shared" si="4"/>
        <v>7.8E-2</v>
      </c>
      <c r="D32" s="9">
        <f t="shared" si="5"/>
        <v>4.1496056392467544</v>
      </c>
      <c r="E32" s="9">
        <f t="shared" si="5"/>
        <v>3.465626669579398</v>
      </c>
      <c r="F32" s="9">
        <f t="shared" si="6"/>
        <v>3.4669183282769707</v>
      </c>
      <c r="G32" s="10">
        <f t="shared" si="7"/>
        <v>8.6666666666666607</v>
      </c>
      <c r="H32" s="5">
        <f t="shared" si="7"/>
        <v>7.5</v>
      </c>
      <c r="I32">
        <f t="shared" si="8"/>
        <v>60.100135791383835</v>
      </c>
      <c r="J32">
        <f t="shared" si="9"/>
        <v>52.704229250003507</v>
      </c>
      <c r="K32">
        <f t="shared" si="9"/>
        <v>28.884088029672167</v>
      </c>
      <c r="L32">
        <f t="shared" si="10"/>
        <v>-12.443106518459468</v>
      </c>
      <c r="M32">
        <f t="shared" si="11"/>
        <v>-38.993334788806287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8.7748172715777226</v>
      </c>
      <c r="B33">
        <f t="shared" si="3"/>
        <v>8.7748172715777226</v>
      </c>
      <c r="C33" s="9">
        <f t="shared" si="4"/>
        <v>8.4000000000000005E-2</v>
      </c>
      <c r="D33" s="9">
        <f t="shared" si="5"/>
        <v>4.4656070388294431</v>
      </c>
      <c r="E33" s="9">
        <f t="shared" si="5"/>
        <v>3.6382293177312324</v>
      </c>
      <c r="F33" s="9">
        <f t="shared" si="6"/>
        <v>3.6398336738255264</v>
      </c>
      <c r="G33" s="10">
        <f t="shared" si="7"/>
        <v>8.6666666666666607</v>
      </c>
      <c r="H33" s="5">
        <f t="shared" si="7"/>
        <v>7.5</v>
      </c>
      <c r="I33">
        <f t="shared" si="8"/>
        <v>59.922462718943379</v>
      </c>
      <c r="J33">
        <f t="shared" si="9"/>
        <v>52.629570610892749</v>
      </c>
      <c r="K33">
        <f t="shared" si="9"/>
        <v>28.650128020939331</v>
      </c>
      <c r="L33">
        <f t="shared" si="10"/>
        <v>-12.388746877941708</v>
      </c>
      <c r="M33">
        <f t="shared" si="11"/>
        <v>-38.918101841457556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8.459262845356168</v>
      </c>
      <c r="B34">
        <f t="shared" si="3"/>
        <v>8.459262845356168</v>
      </c>
      <c r="C34" s="9">
        <f t="shared" si="4"/>
        <v>9.0000000000000011E-2</v>
      </c>
      <c r="D34" s="9">
        <f t="shared" si="5"/>
        <v>4.7811614650509968</v>
      </c>
      <c r="E34" s="9">
        <f t="shared" si="5"/>
        <v>3.8094295600237222</v>
      </c>
      <c r="F34" s="9">
        <f t="shared" si="6"/>
        <v>3.811392902277654</v>
      </c>
      <c r="G34" s="10">
        <f t="shared" si="7"/>
        <v>8.6666666666666607</v>
      </c>
      <c r="H34" s="5">
        <f t="shared" si="7"/>
        <v>7.5</v>
      </c>
      <c r="I34">
        <f t="shared" si="8"/>
        <v>59.745772348745895</v>
      </c>
      <c r="J34">
        <f t="shared" si="9"/>
        <v>52.555238129625096</v>
      </c>
      <c r="K34">
        <f t="shared" si="9"/>
        <v>28.416619409890586</v>
      </c>
      <c r="L34">
        <f t="shared" si="10"/>
        <v>-12.334770886095225</v>
      </c>
      <c r="M34">
        <f t="shared" si="11"/>
        <v>-38.843411123470581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8.1441534424543676</v>
      </c>
      <c r="B35">
        <f t="shared" si="3"/>
        <v>8.1441534424543676</v>
      </c>
      <c r="C35" s="9">
        <f t="shared" si="4"/>
        <v>9.6000000000000016E-2</v>
      </c>
      <c r="D35" s="9">
        <f t="shared" si="5"/>
        <v>5.0962708679527982</v>
      </c>
      <c r="E35" s="9">
        <f t="shared" si="5"/>
        <v>3.9792300950828432</v>
      </c>
      <c r="F35" s="9">
        <f t="shared" si="6"/>
        <v>3.9816017835579816</v>
      </c>
      <c r="G35" s="10">
        <f t="shared" si="7"/>
        <v>8.6666666666666607</v>
      </c>
      <c r="H35" s="5">
        <f t="shared" si="7"/>
        <v>7.5</v>
      </c>
      <c r="I35">
        <f t="shared" si="8"/>
        <v>59.570063328704798</v>
      </c>
      <c r="J35">
        <f t="shared" si="9"/>
        <v>52.481229504308523</v>
      </c>
      <c r="K35">
        <f t="shared" si="9"/>
        <v>28.183558943149762</v>
      </c>
      <c r="L35">
        <f t="shared" si="10"/>
        <v>-12.281176185490398</v>
      </c>
      <c r="M35">
        <f t="shared" si="11"/>
        <v>-38.76925807958748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7.8294871265998554</v>
      </c>
      <c r="B36">
        <f t="shared" si="3"/>
        <v>7.8294871265998554</v>
      </c>
      <c r="C36" s="9">
        <f t="shared" si="4"/>
        <v>0.10200000000000002</v>
      </c>
      <c r="D36" s="9">
        <f t="shared" si="5"/>
        <v>5.4109371838073104</v>
      </c>
      <c r="E36" s="9">
        <f t="shared" si="5"/>
        <v>4.1476336020963096</v>
      </c>
      <c r="F36" s="9">
        <f t="shared" si="6"/>
        <v>4.150466046161549</v>
      </c>
      <c r="G36" s="10">
        <f t="shared" si="7"/>
        <v>8.6666666666666607</v>
      </c>
      <c r="H36" s="5">
        <f t="shared" si="7"/>
        <v>7.5</v>
      </c>
      <c r="I36">
        <f t="shared" si="8"/>
        <v>59.395334345441462</v>
      </c>
      <c r="J36">
        <f t="shared" si="9"/>
        <v>52.407542447195581</v>
      </c>
      <c r="K36">
        <f t="shared" si="9"/>
        <v>27.950943394672237</v>
      </c>
      <c r="L36">
        <f t="shared" si="10"/>
        <v>-12.227960445406818</v>
      </c>
      <c r="M36">
        <f t="shared" si="11"/>
        <v>-38.695638189507328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7.515261975204699</v>
      </c>
      <c r="B37">
        <f t="shared" si="3"/>
        <v>7.515261975204699</v>
      </c>
      <c r="C37" s="9">
        <f t="shared" si="4"/>
        <v>0.10800000000000003</v>
      </c>
      <c r="D37" s="9">
        <f t="shared" ref="D37:E52" si="13">D36+$C$7*(J36+J37)/2</f>
        <v>5.7251623352024668</v>
      </c>
      <c r="E37" s="9">
        <f t="shared" si="13"/>
        <v>4.3146427409769323</v>
      </c>
      <c r="F37" s="9">
        <f t="shared" si="6"/>
        <v>4.317991377536563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59.22158412384308</v>
      </c>
      <c r="J37">
        <f t="shared" si="9"/>
        <v>52.334174684523141</v>
      </c>
      <c r="K37">
        <f t="shared" si="9"/>
        <v>27.718769565535194</v>
      </c>
      <c r="L37">
        <f t="shared" si="10"/>
        <v>-12.175121361495219</v>
      </c>
      <c r="M37">
        <f t="shared" si="11"/>
        <v>-38.622546967370333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7.2014760792820667</v>
      </c>
      <c r="B38">
        <f t="shared" si="3"/>
        <v>7.2014760792820667</v>
      </c>
      <c r="C38" s="9">
        <f t="shared" si="4"/>
        <v>0.11400000000000003</v>
      </c>
      <c r="D38" s="9">
        <f t="shared" si="13"/>
        <v>6.038948231125099</v>
      </c>
      <c r="E38" s="9">
        <f t="shared" si="13"/>
        <v>4.480260152524731</v>
      </c>
      <c r="F38" s="9">
        <f t="shared" si="6"/>
        <v>4.4841834244634171</v>
      </c>
      <c r="G38" s="10">
        <f t="shared" si="14"/>
        <v>8.6666666666666607</v>
      </c>
      <c r="H38" s="5">
        <f t="shared" si="14"/>
        <v>7.5</v>
      </c>
      <c r="I38">
        <f t="shared" si="8"/>
        <v>59.048811426619054</v>
      </c>
      <c r="J38">
        <f t="shared" si="9"/>
        <v>52.261123956354169</v>
      </c>
      <c r="K38">
        <f t="shared" si="9"/>
        <v>27.487034283730971</v>
      </c>
      <c r="L38">
        <f t="shared" si="10"/>
        <v>-12.122656655442796</v>
      </c>
      <c r="M38">
        <f t="shared" si="11"/>
        <v>-38.549979961248837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6.8881275433637397</v>
      </c>
      <c r="B39">
        <f t="shared" si="3"/>
        <v>6.8881275433637397</v>
      </c>
      <c r="C39" s="9">
        <f t="shared" si="4"/>
        <v>0.12000000000000004</v>
      </c>
      <c r="D39" s="9">
        <f t="shared" si="13"/>
        <v>6.3522967670434261</v>
      </c>
      <c r="E39" s="9">
        <f t="shared" si="13"/>
        <v>4.6444884585878139</v>
      </c>
      <c r="F39" s="9">
        <f t="shared" si="6"/>
        <v>4.6490477934300687</v>
      </c>
      <c r="G39" s="10">
        <f t="shared" si="14"/>
        <v>8.6666666666666607</v>
      </c>
      <c r="H39" s="5">
        <f t="shared" si="14"/>
        <v>7.5</v>
      </c>
      <c r="I39">
        <f t="shared" si="8"/>
        <v>58.877015053855835</v>
      </c>
      <c r="J39">
        <f t="shared" si="9"/>
        <v>52.188388016421513</v>
      </c>
      <c r="K39">
        <f t="shared" si="9"/>
        <v>27.255734403963476</v>
      </c>
      <c r="L39">
        <f t="shared" si="10"/>
        <v>-12.070564074641826</v>
      </c>
      <c r="M39">
        <f t="shared" si="11"/>
        <v>-38.477932752644911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6.5752144854185541</v>
      </c>
      <c r="B40">
        <f t="shared" si="3"/>
        <v>6.5752144854185541</v>
      </c>
      <c r="C40" s="9">
        <f t="shared" si="4"/>
        <v>0.12600000000000003</v>
      </c>
      <c r="D40" s="9">
        <f t="shared" si="13"/>
        <v>6.6652098249886116</v>
      </c>
      <c r="E40" s="9">
        <f t="shared" si="13"/>
        <v>4.8073302622220471</v>
      </c>
      <c r="F40" s="9">
        <f t="shared" si="6"/>
        <v>4.812590051003788</v>
      </c>
      <c r="G40" s="10">
        <f t="shared" si="14"/>
        <v>8.6666666666666607</v>
      </c>
      <c r="H40" s="5">
        <f t="shared" si="14"/>
        <v>7.5</v>
      </c>
      <c r="I40">
        <f t="shared" si="8"/>
        <v>58.70619384257008</v>
      </c>
      <c r="J40">
        <f t="shared" si="9"/>
        <v>52.115964631973661</v>
      </c>
      <c r="K40">
        <f t="shared" si="9"/>
        <v>27.024866807447609</v>
      </c>
      <c r="L40">
        <f t="shared" si="10"/>
        <v>-12.018841391861487</v>
      </c>
      <c r="M40">
        <f t="shared" si="11"/>
        <v>-38.406400955994627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6.2627350367717654</v>
      </c>
      <c r="B41">
        <f t="shared" si="3"/>
        <v>6.2627350367717654</v>
      </c>
      <c r="C41" s="9">
        <f t="shared" si="4"/>
        <v>0.13200000000000003</v>
      </c>
      <c r="D41" s="9">
        <f t="shared" si="13"/>
        <v>6.9776892736354004</v>
      </c>
      <c r="E41" s="9">
        <f t="shared" si="13"/>
        <v>4.9687881478495246</v>
      </c>
      <c r="F41" s="9">
        <f t="shared" si="6"/>
        <v>4.9748157241993436</v>
      </c>
      <c r="G41" s="10">
        <f t="shared" si="14"/>
        <v>8.6666666666666607</v>
      </c>
      <c r="H41" s="5">
        <f t="shared" si="14"/>
        <v>7.5</v>
      </c>
      <c r="I41">
        <f t="shared" si="8"/>
        <v>58.536346666260073</v>
      </c>
      <c r="J41">
        <f t="shared" si="9"/>
        <v>52.043851583622491</v>
      </c>
      <c r="K41">
        <f t="shared" si="9"/>
        <v>26.794428401711642</v>
      </c>
      <c r="L41">
        <f t="shared" si="10"/>
        <v>-11.967486404922868</v>
      </c>
      <c r="M41">
        <f t="shared" si="11"/>
        <v>-38.335380218178763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5.9506873420253186</v>
      </c>
      <c r="B42">
        <f t="shared" si="3"/>
        <v>5.9506873420253186</v>
      </c>
      <c r="C42" s="9">
        <f t="shared" si="4"/>
        <v>0.13800000000000004</v>
      </c>
      <c r="D42" s="9">
        <f t="shared" si="13"/>
        <v>7.2897369683818471</v>
      </c>
      <c r="E42" s="9">
        <f t="shared" si="13"/>
        <v>5.1288646814158669</v>
      </c>
      <c r="F42" s="9">
        <f t="shared" si="6"/>
        <v>5.1357303008436626</v>
      </c>
      <c r="G42" s="10">
        <f t="shared" si="14"/>
        <v>8.6666666666666607</v>
      </c>
      <c r="H42" s="5">
        <f t="shared" si="14"/>
        <v>7.5</v>
      </c>
      <c r="I42">
        <f t="shared" si="8"/>
        <v>58.367472434455287</v>
      </c>
      <c r="J42">
        <f t="shared" si="9"/>
        <v>51.972046665192956</v>
      </c>
      <c r="K42">
        <f t="shared" si="9"/>
        <v>26.564416120402569</v>
      </c>
      <c r="L42">
        <f t="shared" si="10"/>
        <v>-11.916496936377049</v>
      </c>
      <c r="M42">
        <f t="shared" si="11"/>
        <v>-38.264866218039998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5.6390695589790152</v>
      </c>
      <c r="B43">
        <f t="shared" si="3"/>
        <v>5.6390695589790152</v>
      </c>
      <c r="C43" s="9">
        <f t="shared" si="4"/>
        <v>0.14400000000000004</v>
      </c>
      <c r="D43" s="9">
        <f t="shared" si="13"/>
        <v>7.6013547514281505</v>
      </c>
      <c r="E43" s="9">
        <f t="shared" si="13"/>
        <v>5.2875624105463572</v>
      </c>
      <c r="F43" s="9">
        <f t="shared" si="6"/>
        <v>5.2953392299370137</v>
      </c>
      <c r="G43" s="10">
        <f t="shared" si="14"/>
        <v>8.6666666666666607</v>
      </c>
      <c r="H43" s="5">
        <f t="shared" si="14"/>
        <v>7.5</v>
      </c>
      <c r="I43">
        <f t="shared" si="8"/>
        <v>58.199570092263947</v>
      </c>
      <c r="J43">
        <f t="shared" si="9"/>
        <v>51.900547683574693</v>
      </c>
      <c r="K43">
        <f t="shared" si="9"/>
        <v>26.334826923094329</v>
      </c>
      <c r="L43">
        <f t="shared" si="10"/>
        <v>-11.865870833186195</v>
      </c>
      <c r="M43">
        <f t="shared" si="11"/>
        <v>-38.194854665906462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5.3278798585525644</v>
      </c>
      <c r="B44">
        <f t="shared" si="3"/>
        <v>5.3278798585525644</v>
      </c>
      <c r="C44" s="9">
        <f t="shared" si="4"/>
        <v>0.15000000000000005</v>
      </c>
      <c r="D44" s="9">
        <f t="shared" si="13"/>
        <v>7.9125444518546013</v>
      </c>
      <c r="E44" s="9">
        <f t="shared" si="13"/>
        <v>5.4448838647009365</v>
      </c>
      <c r="F44" s="9">
        <f t="shared" si="6"/>
        <v>5.4536479220107683</v>
      </c>
      <c r="G44" s="10">
        <f t="shared" si="14"/>
        <v>8.6666666666666607</v>
      </c>
      <c r="H44" s="5">
        <f t="shared" si="14"/>
        <v>7.5</v>
      </c>
      <c r="I44">
        <f t="shared" si="8"/>
        <v>58.032638619918551</v>
      </c>
      <c r="J44">
        <f t="shared" si="9"/>
        <v>51.829352458575578</v>
      </c>
      <c r="K44">
        <f t="shared" si="9"/>
        <v>26.105657795098892</v>
      </c>
      <c r="L44">
        <f t="shared" si="10"/>
        <v>-11.815605966407624</v>
      </c>
      <c r="M44">
        <f t="shared" si="11"/>
        <v>-38.125341303121566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5.0171164247085063</v>
      </c>
      <c r="B45">
        <f t="shared" si="3"/>
        <v>5.0171164247085063</v>
      </c>
      <c r="C45" s="9">
        <f t="shared" si="4"/>
        <v>0.15600000000000006</v>
      </c>
      <c r="D45" s="9">
        <f t="shared" si="13"/>
        <v>8.2233078856986594</v>
      </c>
      <c r="E45" s="9">
        <f t="shared" si="13"/>
        <v>5.6008315553280736</v>
      </c>
      <c r="F45" s="9">
        <f t="shared" si="6"/>
        <v>5.6106617494817632</v>
      </c>
      <c r="G45" s="10">
        <f t="shared" si="14"/>
        <v>8.6666666666666607</v>
      </c>
      <c r="H45" s="5">
        <f t="shared" si="14"/>
        <v>7.5</v>
      </c>
      <c r="I45">
        <f t="shared" si="8"/>
        <v>57.866677032319188</v>
      </c>
      <c r="J45">
        <f t="shared" si="9"/>
        <v>51.758458822777129</v>
      </c>
      <c r="K45">
        <f t="shared" si="9"/>
        <v>25.876905747280162</v>
      </c>
      <c r="L45">
        <f t="shared" si="10"/>
        <v>-11.765700230880755</v>
      </c>
      <c r="M45">
        <f t="shared" si="11"/>
        <v>-38.056321901580098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4.7067774543759988</v>
      </c>
      <c r="B46">
        <f t="shared" si="3"/>
        <v>4.7067774543759988</v>
      </c>
      <c r="C46" s="9">
        <f t="shared" si="4"/>
        <v>0.16200000000000006</v>
      </c>
      <c r="D46" s="9">
        <f t="shared" si="13"/>
        <v>8.5336468560311669</v>
      </c>
      <c r="E46" s="9">
        <f t="shared" si="13"/>
        <v>5.7554079760175263</v>
      </c>
      <c r="F46" s="9">
        <f t="shared" si="6"/>
        <v>5.7663860470033326</v>
      </c>
      <c r="G46" s="10">
        <f t="shared" si="14"/>
        <v>8.6666666666666607</v>
      </c>
      <c r="H46" s="5">
        <f t="shared" si="14"/>
        <v>7.5</v>
      </c>
      <c r="I46">
        <f t="shared" si="8"/>
        <v>57.701684378574669</v>
      </c>
      <c r="J46">
        <f t="shared" si="9"/>
        <v>51.687864621391846</v>
      </c>
      <c r="K46">
        <f t="shared" si="9"/>
        <v>25.648567815870681</v>
      </c>
      <c r="L46">
        <f t="shared" si="10"/>
        <v>-11.716151544916885</v>
      </c>
      <c r="M46">
        <f t="shared" si="11"/>
        <v>-37.987792263270457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4.3968611573754561</v>
      </c>
      <c r="B47">
        <f t="shared" si="3"/>
        <v>4.3968611573754561</v>
      </c>
      <c r="C47" s="9">
        <f t="shared" si="4"/>
        <v>0.16800000000000007</v>
      </c>
      <c r="D47" s="9">
        <f t="shared" si="13"/>
        <v>8.8435631530317096</v>
      </c>
      <c r="E47" s="9">
        <f t="shared" si="13"/>
        <v>5.9086156026520111</v>
      </c>
      <c r="F47" s="9">
        <f t="shared" si="6"/>
        <v>5.920826111813029</v>
      </c>
      <c r="G47" s="10">
        <f t="shared" si="14"/>
        <v>8.6666666666666607</v>
      </c>
      <c r="H47" s="5">
        <f t="shared" si="14"/>
        <v>7.5</v>
      </c>
      <c r="I47">
        <f t="shared" si="8"/>
        <v>57.537659741541219</v>
      </c>
      <c r="J47">
        <f t="shared" si="9"/>
        <v>51.617567712122344</v>
      </c>
      <c r="K47">
        <f t="shared" si="9"/>
        <v>25.420641062291057</v>
      </c>
      <c r="L47">
        <f t="shared" si="10"/>
        <v>-11.66695784999173</v>
      </c>
      <c r="M47">
        <f t="shared" si="11"/>
        <v>-37.919748219822971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4.0873657563440222</v>
      </c>
      <c r="B48">
        <f t="shared" si="3"/>
        <v>4.0873657563440222</v>
      </c>
      <c r="C48" s="9">
        <f t="shared" si="4"/>
        <v>0.17400000000000007</v>
      </c>
      <c r="D48" s="9">
        <f t="shared" si="13"/>
        <v>9.1530585540631435</v>
      </c>
      <c r="E48" s="9">
        <f t="shared" si="13"/>
        <v>6.0604568935578005</v>
      </c>
      <c r="F48" s="9">
        <f t="shared" si="6"/>
        <v>6.073987204077099</v>
      </c>
      <c r="G48" s="10">
        <f t="shared" si="14"/>
        <v>8.6666666666666607</v>
      </c>
      <c r="H48" s="5">
        <f t="shared" si="14"/>
        <v>7.5</v>
      </c>
      <c r="I48">
        <f t="shared" si="8"/>
        <v>57.374602237358751</v>
      </c>
      <c r="J48">
        <f t="shared" si="9"/>
        <v>51.547565965022393</v>
      </c>
      <c r="K48">
        <f t="shared" si="9"/>
        <v>25.193122572972118</v>
      </c>
      <c r="L48">
        <f t="shared" si="10"/>
        <v>-11.618117110440672</v>
      </c>
      <c r="M48">
        <f t="shared" si="11"/>
        <v>-37.852185632064291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3.7782894866618761</v>
      </c>
      <c r="B49">
        <f t="shared" si="3"/>
        <v>3.7782894866618761</v>
      </c>
      <c r="C49" s="9">
        <f t="shared" si="4"/>
        <v>0.18000000000000008</v>
      </c>
      <c r="D49" s="9">
        <f t="shared" si="13"/>
        <v>9.4621348237452896</v>
      </c>
      <c r="E49" s="9">
        <f t="shared" si="13"/>
        <v>6.2109342896542561</v>
      </c>
      <c r="F49" s="9">
        <f t="shared" si="6"/>
        <v>6.2258745472317436</v>
      </c>
      <c r="G49" s="10">
        <f t="shared" si="14"/>
        <v>8.6666666666666607</v>
      </c>
      <c r="H49" s="5">
        <f t="shared" si="14"/>
        <v>7.5</v>
      </c>
      <c r="I49">
        <f t="shared" si="8"/>
        <v>57.212511014984621</v>
      </c>
      <c r="J49">
        <f t="shared" si="9"/>
        <v>51.477857262359748</v>
      </c>
      <c r="K49">
        <f t="shared" si="9"/>
        <v>24.966009459179734</v>
      </c>
      <c r="L49">
        <f t="shared" si="10"/>
        <v>-11.569627313156646</v>
      </c>
      <c r="M49">
        <f t="shared" si="11"/>
        <v>-37.785100389577721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3.4696305963793552</v>
      </c>
      <c r="B50">
        <f t="shared" si="3"/>
        <v>3.4696305963793552</v>
      </c>
      <c r="C50" s="9">
        <f t="shared" si="4"/>
        <v>0.18600000000000008</v>
      </c>
      <c r="D50" s="9">
        <f t="shared" si="13"/>
        <v>9.7707937140278105</v>
      </c>
      <c r="E50" s="9">
        <f t="shared" si="13"/>
        <v>6.3600502146023219</v>
      </c>
      <c r="F50" s="9">
        <f t="shared" si="6"/>
        <v>6.376493328321196</v>
      </c>
      <c r="G50" s="10">
        <f t="shared" si="14"/>
        <v>8.6666666666666607</v>
      </c>
      <c r="H50" s="5">
        <f t="shared" si="14"/>
        <v>7.5</v>
      </c>
      <c r="I50">
        <f t="shared" si="8"/>
        <v>57.051385255724682</v>
      </c>
      <c r="J50">
        <f t="shared" si="9"/>
        <v>51.40843949848081</v>
      </c>
      <c r="K50">
        <f t="shared" si="9"/>
        <v>24.739298856842268</v>
      </c>
      <c r="L50">
        <f t="shared" si="10"/>
        <v>-11.521486467290625</v>
      </c>
      <c r="M50">
        <f t="shared" si="11"/>
        <v>-37.71848841026948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3.1613873461448811</v>
      </c>
      <c r="B51">
        <f t="shared" si="3"/>
        <v>3.1613873461448811</v>
      </c>
      <c r="C51" s="9">
        <f t="shared" si="4"/>
        <v>0.19200000000000009</v>
      </c>
      <c r="D51" s="9">
        <f t="shared" si="13"/>
        <v>10.079036964262285</v>
      </c>
      <c r="E51" s="9">
        <f t="shared" si="13"/>
        <v>6.507807074951991</v>
      </c>
      <c r="F51" s="9">
        <f t="shared" si="6"/>
        <v>6.5258486983326831</v>
      </c>
      <c r="G51" s="10">
        <f t="shared" si="14"/>
        <v>8.6666666666666607</v>
      </c>
      <c r="H51" s="5">
        <f t="shared" si="14"/>
        <v>7.5</v>
      </c>
      <c r="I51">
        <f t="shared" si="8"/>
        <v>56.891224172761696</v>
      </c>
      <c r="J51">
        <f t="shared" si="9"/>
        <v>51.339310579677068</v>
      </c>
      <c r="K51">
        <f t="shared" si="9"/>
        <v>24.512987926380653</v>
      </c>
      <c r="L51">
        <f t="shared" si="10"/>
        <v>-11.473692603954612</v>
      </c>
      <c r="M51">
        <f t="shared" si="11"/>
        <v>-37.65234563994084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2.8535580091336907</v>
      </c>
      <c r="B52">
        <f t="shared" si="3"/>
        <v>2.8535580091336907</v>
      </c>
      <c r="C52" s="9">
        <f t="shared" si="4"/>
        <v>0.19800000000000009</v>
      </c>
      <c r="D52" s="9">
        <f t="shared" si="13"/>
        <v>10.386866301273475</v>
      </c>
      <c r="E52" s="9">
        <f t="shared" si="13"/>
        <v>6.6542072602887563</v>
      </c>
      <c r="F52" s="9">
        <f t="shared" si="6"/>
        <v>6.6739457725282785</v>
      </c>
      <c r="G52" s="10">
        <f t="shared" si="14"/>
        <v>8.6666666666666607</v>
      </c>
      <c r="H52" s="5">
        <f t="shared" si="14"/>
        <v>7.5</v>
      </c>
      <c r="I52">
        <f t="shared" si="8"/>
        <v>56.732027010680945</v>
      </c>
      <c r="J52">
        <f t="shared" si="9"/>
        <v>51.270468424053341</v>
      </c>
      <c r="K52">
        <f t="shared" si="9"/>
        <v>24.287073852541006</v>
      </c>
      <c r="L52">
        <f t="shared" si="10"/>
        <v>-11.426243775927139</v>
      </c>
      <c r="M52">
        <f t="shared" si="11"/>
        <v>-37.586668051866027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2.5461408709773377</v>
      </c>
      <c r="B53">
        <f t="shared" si="3"/>
        <v>2.5461408709773377</v>
      </c>
      <c r="C53" s="9">
        <f t="shared" si="4"/>
        <v>0.2040000000000001</v>
      </c>
      <c r="D53" s="9">
        <f t="shared" ref="D53:E68" si="15">D52+$C$7*(J52+J53)/2</f>
        <v>10.694283439429828</v>
      </c>
      <c r="E53" s="9">
        <f t="shared" si="15"/>
        <v>6.7992531433790688</v>
      </c>
      <c r="F53" s="9">
        <f t="shared" si="6"/>
        <v>6.820789630773727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56.573793044992804</v>
      </c>
      <c r="J53">
        <f t="shared" si="9"/>
        <v>51.201910961397779</v>
      </c>
      <c r="K53">
        <f t="shared" si="9"/>
        <v>24.06155384422981</v>
      </c>
      <c r="L53">
        <f t="shared" si="10"/>
        <v>-11.37913805736113</v>
      </c>
      <c r="M53">
        <f t="shared" si="11"/>
        <v>-37.521451646375908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2.2391342296939829</v>
      </c>
      <c r="B54">
        <f t="shared" si="3"/>
        <v>2.2391342296939829</v>
      </c>
      <c r="C54" s="9">
        <f t="shared" si="4"/>
        <v>0.2100000000000001</v>
      </c>
      <c r="D54" s="9">
        <f t="shared" si="15"/>
        <v>11.001290080713183</v>
      </c>
      <c r="E54" s="9">
        <f t="shared" si="15"/>
        <v>6.9429470803148128</v>
      </c>
      <c r="F54" s="9">
        <f t="shared" si="6"/>
        <v>6.9663853178642299</v>
      </c>
      <c r="G54" s="10">
        <f t="shared" si="16"/>
        <v>8.6666666666666607</v>
      </c>
      <c r="H54" s="5">
        <f t="shared" si="16"/>
        <v>7.5</v>
      </c>
      <c r="I54">
        <f t="shared" si="8"/>
        <v>56.416521581652589</v>
      </c>
      <c r="J54">
        <f t="shared" si="9"/>
        <v>51.133636133053614</v>
      </c>
      <c r="K54">
        <f t="shared" si="9"/>
        <v>23.836425134351554</v>
      </c>
      <c r="L54">
        <f t="shared" si="10"/>
        <v>-11.332373543494199</v>
      </c>
      <c r="M54">
        <f t="shared" si="11"/>
        <v>-37.456692450447377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1.9325363956194437</v>
      </c>
      <c r="B55">
        <f t="shared" si="3"/>
        <v>1.9325363956194437</v>
      </c>
      <c r="C55" s="9">
        <f t="shared" si="4"/>
        <v>0.21600000000000011</v>
      </c>
      <c r="D55" s="9">
        <f t="shared" si="15"/>
        <v>11.307887914787722</v>
      </c>
      <c r="E55" s="9">
        <f t="shared" si="15"/>
        <v>7.0852914106568141</v>
      </c>
      <c r="F55" s="9">
        <f t="shared" si="6"/>
        <v>7.110737843847275</v>
      </c>
      <c r="G55" s="10">
        <f t="shared" si="16"/>
        <v>8.6666666666666607</v>
      </c>
      <c r="H55" s="5">
        <f t="shared" si="16"/>
        <v>7.5</v>
      </c>
      <c r="I55">
        <f t="shared" si="8"/>
        <v>56.260211956577137</v>
      </c>
      <c r="J55">
        <f t="shared" si="9"/>
        <v>51.065641891792652</v>
      </c>
      <c r="K55">
        <f t="shared" si="9"/>
        <v>23.611684979648871</v>
      </c>
      <c r="L55">
        <f t="shared" si="10"/>
        <v>-11.285948350361197</v>
      </c>
      <c r="M55">
        <f t="shared" si="11"/>
        <v>-37.392386517298348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1.6263456913389938</v>
      </c>
      <c r="B56">
        <f t="shared" si="3"/>
        <v>1.6263456913389938</v>
      </c>
      <c r="C56" s="9">
        <f t="shared" si="4"/>
        <v>0.22200000000000011</v>
      </c>
      <c r="D56" s="9">
        <f t="shared" si="15"/>
        <v>11.614078619068172</v>
      </c>
      <c r="E56" s="9">
        <f t="shared" si="15"/>
        <v>7.2262884575773958</v>
      </c>
      <c r="F56" s="9">
        <f t="shared" si="6"/>
        <v>7.2538521843425308</v>
      </c>
      <c r="G56" s="10">
        <f t="shared" si="16"/>
        <v>8.6666666666666607</v>
      </c>
      <c r="H56" s="5">
        <f t="shared" si="16"/>
        <v>7.5</v>
      </c>
      <c r="I56">
        <f t="shared" si="8"/>
        <v>56.104863535158351</v>
      </c>
      <c r="J56">
        <f t="shared" si="9"/>
        <v>50.997926201690483</v>
      </c>
      <c r="K56">
        <f t="shared" si="9"/>
        <v>23.387330660545082</v>
      </c>
      <c r="L56">
        <f t="shared" si="10"/>
        <v>-11.239860614509043</v>
      </c>
      <c r="M56">
        <f t="shared" si="11"/>
        <v>-37.328529925988377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1.3205604516199116</v>
      </c>
      <c r="B57">
        <f t="shared" si="3"/>
        <v>1.3205604516199116</v>
      </c>
      <c r="C57" s="9">
        <f t="shared" si="4"/>
        <v>0.22800000000000012</v>
      </c>
      <c r="D57" s="9">
        <f t="shared" si="15"/>
        <v>11.919863858787254</v>
      </c>
      <c r="E57" s="9">
        <f t="shared" si="15"/>
        <v>7.3659405280019987</v>
      </c>
      <c r="F57" s="9">
        <f t="shared" si="6"/>
        <v>7.3957332808588276</v>
      </c>
      <c r="G57" s="10">
        <f t="shared" si="16"/>
        <v>8.6666666666666607</v>
      </c>
      <c r="H57" s="5">
        <f t="shared" si="16"/>
        <v>7.5</v>
      </c>
      <c r="I57">
        <f t="shared" si="8"/>
        <v>55.950475711773578</v>
      </c>
      <c r="J57">
        <f t="shared" si="9"/>
        <v>50.930487038003427</v>
      </c>
      <c r="K57">
        <f t="shared" si="9"/>
        <v>23.163359480989151</v>
      </c>
      <c r="L57">
        <f t="shared" si="10"/>
        <v>-11.194108492713777</v>
      </c>
      <c r="M57">
        <f t="shared" si="11"/>
        <v>-37.265118781024867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1.0151790233447606</v>
      </c>
      <c r="B58">
        <f t="shared" si="3"/>
        <v>1.0151790233447606</v>
      </c>
      <c r="C58" s="9">
        <f t="shared" si="4"/>
        <v>0.23400000000000012</v>
      </c>
      <c r="D58" s="9">
        <f t="shared" si="15"/>
        <v>12.225245287062405</v>
      </c>
      <c r="E58" s="9">
        <f t="shared" si="15"/>
        <v>7.5042499127498754</v>
      </c>
      <c r="F58" s="9">
        <f t="shared" si="6"/>
        <v>7.5363860411082957</v>
      </c>
      <c r="G58" s="10">
        <f t="shared" si="16"/>
        <v>8.6666666666666607</v>
      </c>
      <c r="H58" s="5">
        <f t="shared" si="16"/>
        <v>7.5</v>
      </c>
      <c r="I58">
        <f t="shared" si="8"/>
        <v>55.797047909292665</v>
      </c>
      <c r="J58">
        <f t="shared" si="9"/>
        <v>50.863322387047141</v>
      </c>
      <c r="K58">
        <f t="shared" si="9"/>
        <v>22.939768768303001</v>
      </c>
      <c r="L58">
        <f t="shared" si="10"/>
        <v>-11.148690161699763</v>
      </c>
      <c r="M58">
        <f t="shared" si="11"/>
        <v>-37.202149211974721</v>
      </c>
      <c r="S58">
        <f t="shared" si="0"/>
        <v>1</v>
      </c>
      <c r="T58" t="b">
        <f t="shared" si="1"/>
        <v>1</v>
      </c>
      <c r="U58" t="b">
        <f t="shared" si="2"/>
        <v>0</v>
      </c>
    </row>
    <row r="59" spans="1:21" x14ac:dyDescent="0.2">
      <c r="A59">
        <f t="shared" si="12"/>
        <v>0.71019976544538821</v>
      </c>
      <c r="B59">
        <f t="shared" si="3"/>
        <v>0.71019976544538821</v>
      </c>
      <c r="C59" s="9">
        <f t="shared" si="4"/>
        <v>0.24000000000000013</v>
      </c>
      <c r="D59" s="9">
        <f t="shared" si="15"/>
        <v>12.530224544961778</v>
      </c>
      <c r="E59" s="9">
        <f t="shared" si="15"/>
        <v>7.6412188866738777</v>
      </c>
      <c r="F59" s="9">
        <f t="shared" si="6"/>
        <v>7.6758153393176691</v>
      </c>
      <c r="G59" s="10">
        <f t="shared" si="16"/>
        <v>8.6666666666666607</v>
      </c>
      <c r="H59" s="5">
        <f t="shared" si="16"/>
        <v>7.5</v>
      </c>
      <c r="I59">
        <f t="shared" si="8"/>
        <v>55.644579578581656</v>
      </c>
      <c r="J59">
        <f t="shared" si="9"/>
        <v>50.796430246076945</v>
      </c>
      <c r="K59">
        <f t="shared" si="9"/>
        <v>22.716555873031151</v>
      </c>
      <c r="L59">
        <f t="shared" si="10"/>
        <v>-11.103603817860998</v>
      </c>
      <c r="M59">
        <f t="shared" si="11"/>
        <v>-37.139617373081485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0.4056210488376486</v>
      </c>
      <c r="B60">
        <f t="shared" si="3"/>
        <v>0.4056210488376486</v>
      </c>
      <c r="C60" s="9">
        <f t="shared" si="4"/>
        <v>0.24600000000000014</v>
      </c>
      <c r="D60" s="9">
        <f t="shared" si="15"/>
        <v>12.834803261569517</v>
      </c>
      <c r="E60" s="9">
        <f t="shared" si="15"/>
        <v>7.7768497087993493</v>
      </c>
      <c r="F60" s="9">
        <f t="shared" si="6"/>
        <v>7.8140260165367952</v>
      </c>
      <c r="G60" s="10">
        <f t="shared" si="16"/>
        <v>8.6666666666666607</v>
      </c>
      <c r="H60" s="5">
        <f t="shared" si="16"/>
        <v>7.5</v>
      </c>
      <c r="I60">
        <f t="shared" si="8"/>
        <v>55.493070198003139</v>
      </c>
      <c r="J60">
        <f t="shared" si="9"/>
        <v>50.729808623169781</v>
      </c>
      <c r="K60">
        <f t="shared" si="9"/>
        <v>22.493718168792661</v>
      </c>
      <c r="L60">
        <f t="shared" si="10"/>
        <v>-11.058847676984501</v>
      </c>
      <c r="M60">
        <f t="shared" si="11"/>
        <v>-37.077519442887933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0.10144125635681611</v>
      </c>
      <c r="B61">
        <f t="shared" si="3"/>
        <v>0.10144125635681611</v>
      </c>
      <c r="C61" s="9">
        <f t="shared" si="4"/>
        <v>0.25200000000000011</v>
      </c>
      <c r="D61" s="9">
        <f t="shared" si="15"/>
        <v>13.13898305405035</v>
      </c>
      <c r="E61" s="9">
        <f t="shared" si="15"/>
        <v>7.9111446224621336</v>
      </c>
      <c r="F61" s="9">
        <f t="shared" si="6"/>
        <v>7.9510228809444046</v>
      </c>
      <c r="G61" s="10">
        <f t="shared" si="16"/>
        <v>8.6666666666666607</v>
      </c>
      <c r="H61" s="5">
        <f t="shared" si="16"/>
        <v>7.5</v>
      </c>
      <c r="I61">
        <f t="shared" si="8"/>
        <v>55.342519272913059</v>
      </c>
      <c r="J61">
        <f t="shared" si="9"/>
        <v>50.663455537107872</v>
      </c>
      <c r="K61">
        <f t="shared" si="9"/>
        <v>22.271253052135332</v>
      </c>
      <c r="L61">
        <f t="shared" si="10"/>
        <v>-11.014419973975718</v>
      </c>
      <c r="M61">
        <f t="shared" si="11"/>
        <v>-37.015851623863995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0.20234121730629973</v>
      </c>
      <c r="C62" s="9">
        <f t="shared" si="4"/>
        <v>0.25800000000000012</v>
      </c>
      <c r="D62" s="9">
        <f t="shared" si="15"/>
        <v>13.442765527713465</v>
      </c>
      <c r="E62" s="9">
        <f t="shared" si="15"/>
        <v>8.0441058554457161</v>
      </c>
      <c r="F62" s="9">
        <f t="shared" si="6"/>
        <v>8.0868107081511518</v>
      </c>
      <c r="G62" s="10">
        <f t="shared" si="16"/>
        <v>8.6666666666666607</v>
      </c>
      <c r="H62" s="5">
        <f t="shared" si="16"/>
        <v>7.5</v>
      </c>
      <c r="I62">
        <f t="shared" si="8"/>
        <v>55.19292633515407</v>
      </c>
      <c r="J62">
        <f t="shared" si="9"/>
        <v>50.597369017264015</v>
      </c>
      <c r="K62">
        <f t="shared" si="9"/>
        <v>22.049157942392149</v>
      </c>
      <c r="L62">
        <f t="shared" si="10"/>
        <v>-10.970318962585907</v>
      </c>
      <c r="M62">
        <f t="shared" si="11"/>
        <v>-36.954610142040067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0.50572796566855693</v>
      </c>
      <c r="C63" s="9">
        <f t="shared" si="4"/>
        <v>0.26400000000000012</v>
      </c>
      <c r="D63" s="9">
        <f t="shared" si="15"/>
        <v>13.746152276075723</v>
      </c>
      <c r="E63" s="9">
        <f t="shared" si="15"/>
        <v>8.1757356201175124</v>
      </c>
      <c r="F63" s="9">
        <f t="shared" si="6"/>
        <v>8.2213942414999739</v>
      </c>
      <c r="G63" s="10">
        <f t="shared" si="16"/>
        <v>8.6666666666666607</v>
      </c>
      <c r="H63" s="5">
        <f t="shared" si="16"/>
        <v>7.5</v>
      </c>
      <c r="I63">
        <f t="shared" si="8"/>
        <v>55.044290942545189</v>
      </c>
      <c r="J63">
        <f t="shared" si="9"/>
        <v>50.531547103488499</v>
      </c>
      <c r="K63">
        <f t="shared" si="9"/>
        <v>21.827430281539907</v>
      </c>
      <c r="L63">
        <f t="shared" si="10"/>
        <v>-10.926542915141457</v>
      </c>
      <c r="M63">
        <f t="shared" si="11"/>
        <v>-36.893791246645584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0.80872057051701596</v>
      </c>
      <c r="C64" s="9">
        <f t="shared" si="4"/>
        <v>0.27000000000000013</v>
      </c>
      <c r="D64" s="9">
        <f t="shared" si="15"/>
        <v>14.049144880924182</v>
      </c>
      <c r="E64" s="9">
        <f t="shared" si="15"/>
        <v>8.3060361135643124</v>
      </c>
      <c r="F64" s="9">
        <f t="shared" si="6"/>
        <v>8.3547781923637956</v>
      </c>
      <c r="G64" s="10">
        <f t="shared" si="16"/>
        <v>8.6666666666666607</v>
      </c>
      <c r="H64" s="5">
        <f t="shared" si="16"/>
        <v>7.5</v>
      </c>
      <c r="I64">
        <f t="shared" si="8"/>
        <v>54.896612678367923</v>
      </c>
      <c r="J64">
        <f t="shared" si="9"/>
        <v>50.465987845997653</v>
      </c>
      <c r="K64">
        <f t="shared" si="9"/>
        <v>21.606067534060035</v>
      </c>
      <c r="L64">
        <f t="shared" si="10"/>
        <v>-10.883090122275103</v>
      </c>
      <c r="M64">
        <f t="shared" si="11"/>
        <v>-36.833391209752889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1.1113206019708013</v>
      </c>
      <c r="C65" s="9">
        <f t="shared" si="4"/>
        <v>0.27600000000000013</v>
      </c>
      <c r="D65" s="9">
        <f t="shared" si="15"/>
        <v>14.351744912377967</v>
      </c>
      <c r="E65" s="9">
        <f t="shared" si="15"/>
        <v>8.4350095177268969</v>
      </c>
      <c r="F65" s="9">
        <f t="shared" si="6"/>
        <v>8.4869672404406309</v>
      </c>
      <c r="G65" s="10">
        <f t="shared" si="16"/>
        <v>8.6666666666666607</v>
      </c>
      <c r="H65" s="5">
        <f t="shared" si="16"/>
        <v>7.5</v>
      </c>
      <c r="I65">
        <f t="shared" si="8"/>
        <v>54.749891150848583</v>
      </c>
      <c r="J65">
        <f t="shared" si="9"/>
        <v>50.400689305264002</v>
      </c>
      <c r="K65">
        <f t="shared" si="9"/>
        <v>21.385067186801518</v>
      </c>
      <c r="L65">
        <f t="shared" si="10"/>
        <v>-10.839958892658977</v>
      </c>
      <c r="M65">
        <f t="shared" si="11"/>
        <v>-36.773406325926331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1.4135296185423183</v>
      </c>
      <c r="C66" s="9">
        <f t="shared" si="4"/>
        <v>0.28200000000000014</v>
      </c>
      <c r="D66" s="9">
        <f t="shared" si="15"/>
        <v>14.653953928949484</v>
      </c>
      <c r="E66" s="9">
        <f t="shared" si="15"/>
        <v>8.5626579995338385</v>
      </c>
      <c r="F66" s="9">
        <f t="shared" si="6"/>
        <v>8.6179660340460771</v>
      </c>
      <c r="G66" s="10">
        <f t="shared" si="16"/>
        <v>8.6666666666666607</v>
      </c>
      <c r="H66" s="5">
        <f t="shared" si="16"/>
        <v>7.5</v>
      </c>
      <c r="I66">
        <f t="shared" si="8"/>
        <v>54.604125992636924</v>
      </c>
      <c r="J66">
        <f t="shared" si="9"/>
        <v>50.335649551908048</v>
      </c>
      <c r="K66">
        <f t="shared" si="9"/>
        <v>21.164426748845958</v>
      </c>
      <c r="L66">
        <f t="shared" si="10"/>
        <v>-10.797147552739501</v>
      </c>
      <c r="M66">
        <f t="shared" si="11"/>
        <v>-36.713832911876558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1.715349167197818</v>
      </c>
      <c r="C67" s="9">
        <f t="shared" si="4"/>
        <v>0.28800000000000014</v>
      </c>
      <c r="D67" s="9">
        <f t="shared" si="15"/>
        <v>14.955773477604984</v>
      </c>
      <c r="E67" s="9">
        <f t="shared" si="15"/>
        <v>8.688983711034501</v>
      </c>
      <c r="F67" s="9">
        <f t="shared" si="6"/>
        <v>8.7477791904032767</v>
      </c>
      <c r="G67" s="10">
        <f t="shared" si="16"/>
        <v>8.6666666666666607</v>
      </c>
      <c r="H67" s="5">
        <f t="shared" si="16"/>
        <v>7.5</v>
      </c>
      <c r="I67">
        <f t="shared" si="8"/>
        <v>54.459316860280929</v>
      </c>
      <c r="J67">
        <f t="shared" si="9"/>
        <v>50.270866666591608</v>
      </c>
      <c r="K67">
        <f t="shared" si="9"/>
        <v>20.9441437513747</v>
      </c>
      <c r="L67">
        <f t="shared" si="10"/>
        <v>-10.75465444647403</v>
      </c>
      <c r="M67">
        <f t="shared" si="11"/>
        <v>-36.654667306119968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2.0167807834173317</v>
      </c>
      <c r="C68" s="9">
        <f t="shared" si="4"/>
        <v>0.29400000000000015</v>
      </c>
      <c r="D68" s="9">
        <f t="shared" si="15"/>
        <v>15.257205093824497</v>
      </c>
      <c r="E68" s="9">
        <f t="shared" si="15"/>
        <v>8.8139887895312388</v>
      </c>
      <c r="F68" s="9">
        <f t="shared" si="6"/>
        <v>8.8764112959303496</v>
      </c>
      <c r="G68" s="10">
        <f t="shared" si="16"/>
        <v>8.6666666666666607</v>
      </c>
      <c r="H68" s="5">
        <f t="shared" si="16"/>
        <v>7.5</v>
      </c>
      <c r="I68">
        <f t="shared" si="8"/>
        <v>54.315463433697829</v>
      </c>
      <c r="J68">
        <f t="shared" si="9"/>
        <v>50.206338739912766</v>
      </c>
      <c r="K68">
        <f t="shared" si="9"/>
        <v>20.724215747537979</v>
      </c>
      <c r="L68">
        <f t="shared" si="10"/>
        <v>-10.712477935069245</v>
      </c>
      <c r="M68">
        <f t="shared" si="11"/>
        <v>-36.595905868643328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2.3178259912539776</v>
      </c>
      <c r="C69" s="9">
        <f t="shared" si="4"/>
        <v>0.30000000000000016</v>
      </c>
      <c r="D69" s="9">
        <f t="shared" ref="D69:E84" si="17">D68+$C$7*(J68+J69)/2</f>
        <v>15.558250301661143</v>
      </c>
      <c r="E69" s="9">
        <f t="shared" si="17"/>
        <v>8.9376753577108303</v>
      </c>
      <c r="F69" s="9">
        <f t="shared" si="6"/>
        <v>9.0038669065253423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54.172565415641138</v>
      </c>
      <c r="J69">
        <f t="shared" si="9"/>
        <v>50.142063872302352</v>
      </c>
      <c r="K69">
        <f t="shared" si="9"/>
        <v>20.504640312326121</v>
      </c>
      <c r="L69">
        <f t="shared" si="10"/>
        <v>-10.670616396721242</v>
      </c>
      <c r="M69">
        <f t="shared" si="11"/>
        <v>-36.537544980573458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2.6184863033926504</v>
      </c>
      <c r="C70" s="9">
        <f t="shared" si="4"/>
        <v>0.30600000000000016</v>
      </c>
      <c r="D70" s="9">
        <f t="shared" si="17"/>
        <v>15.858910613799816</v>
      </c>
      <c r="E70" s="9">
        <f t="shared" si="17"/>
        <v>9.0600455237751376</v>
      </c>
      <c r="F70" s="9">
        <f t="shared" si="6"/>
        <v>9.1301505478487091</v>
      </c>
      <c r="G70" s="10">
        <f t="shared" si="18"/>
        <v>8.6666666666666607</v>
      </c>
      <c r="H70" s="5">
        <f t="shared" si="18"/>
        <v>7.5</v>
      </c>
      <c r="I70">
        <f t="shared" si="8"/>
        <v>54.030622531163829</v>
      </c>
      <c r="J70">
        <f t="shared" si="9"/>
        <v>50.078040173922027</v>
      </c>
      <c r="K70">
        <f t="shared" si="9"/>
        <v>20.285415042442679</v>
      </c>
      <c r="L70">
        <f t="shared" si="10"/>
        <v>-10.62906822635729</v>
      </c>
      <c r="M70">
        <f t="shared" si="11"/>
        <v>-36.479581043852001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2.918763221208108</v>
      </c>
      <c r="C71" s="9">
        <f t="shared" si="4"/>
        <v>0.31200000000000017</v>
      </c>
      <c r="D71" s="9">
        <f t="shared" si="17"/>
        <v>16.159187531615274</v>
      </c>
      <c r="E71" s="9">
        <f t="shared" si="17"/>
        <v>9.1811013815710041</v>
      </c>
      <c r="F71" s="9">
        <f t="shared" si="6"/>
        <v>9.2552667156033763</v>
      </c>
      <c r="G71" s="10">
        <f t="shared" si="18"/>
        <v>8.6666666666666607</v>
      </c>
      <c r="H71" s="5">
        <f t="shared" si="18"/>
        <v>7.5</v>
      </c>
      <c r="I71">
        <f t="shared" si="8"/>
        <v>53.889634527077583</v>
      </c>
      <c r="J71">
        <f t="shared" si="9"/>
        <v>50.014265764563881</v>
      </c>
      <c r="K71">
        <f t="shared" si="9"/>
        <v>20.066537556179568</v>
      </c>
      <c r="L71">
        <f t="shared" si="10"/>
        <v>-10.587831835379228</v>
      </c>
      <c r="M71">
        <f t="shared" si="11"/>
        <v>-36.422010480915304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3.2186582348224544</v>
      </c>
      <c r="C72" s="9">
        <f t="shared" si="4"/>
        <v>0.31800000000000017</v>
      </c>
      <c r="D72" s="9">
        <f t="shared" si="17"/>
        <v>16.45908254522962</v>
      </c>
      <c r="E72" s="9">
        <f t="shared" si="17"/>
        <v>9.3008450107194243</v>
      </c>
      <c r="F72" s="9">
        <f t="shared" si="6"/>
        <v>9.3792198758124048</v>
      </c>
      <c r="G72" s="10">
        <f t="shared" si="18"/>
        <v>8.6666666666666607</v>
      </c>
      <c r="H72" s="5">
        <f t="shared" si="18"/>
        <v>7.5</v>
      </c>
      <c r="I72">
        <f t="shared" si="8"/>
        <v>53.749601171407996</v>
      </c>
      <c r="J72">
        <f t="shared" si="9"/>
        <v>49.950738773551606</v>
      </c>
      <c r="K72">
        <f t="shared" si="9"/>
        <v>19.848005493294078</v>
      </c>
      <c r="L72">
        <f t="shared" si="10"/>
        <v>-10.54690565140846</v>
      </c>
      <c r="M72">
        <f t="shared" si="11"/>
        <v>-36.364829734379228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3.5181728231620379</v>
      </c>
      <c r="C73" s="9">
        <f t="shared" si="4"/>
        <v>0.32400000000000018</v>
      </c>
      <c r="D73" s="9">
        <f t="shared" si="17"/>
        <v>16.758597133569204</v>
      </c>
      <c r="E73" s="9">
        <f t="shared" si="17"/>
        <v>9.4192784767439708</v>
      </c>
      <c r="F73" s="9">
        <f t="shared" si="6"/>
        <v>9.5020144650942857</v>
      </c>
      <c r="G73" s="10">
        <f t="shared" si="18"/>
        <v>8.6666666666666607</v>
      </c>
      <c r="H73" s="5">
        <f t="shared" si="18"/>
        <v>7.5</v>
      </c>
      <c r="I73">
        <f t="shared" si="8"/>
        <v>53.610522252845826</v>
      </c>
      <c r="J73">
        <f t="shared" si="9"/>
        <v>49.887457339643156</v>
      </c>
      <c r="K73">
        <f t="shared" si="9"/>
        <v>19.629816514887803</v>
      </c>
      <c r="L73">
        <f t="shared" si="10"/>
        <v>-10.50628811803251</v>
      </c>
      <c r="M73">
        <f t="shared" si="11"/>
        <v>-36.308035266729014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3.8173084540137712</v>
      </c>
      <c r="C74" s="9">
        <f t="shared" si="4"/>
        <v>0.33000000000000018</v>
      </c>
      <c r="D74" s="9">
        <f t="shared" si="17"/>
        <v>17.057732764420937</v>
      </c>
      <c r="E74" s="9">
        <f t="shared" si="17"/>
        <v>9.5364038311984967</v>
      </c>
      <c r="F74" s="9">
        <f t="shared" si="6"/>
        <v>9.6236548909358905</v>
      </c>
      <c r="G74" s="10">
        <f t="shared" si="18"/>
        <v>8.6666666666666607</v>
      </c>
      <c r="H74" s="5">
        <f t="shared" si="18"/>
        <v>7.5</v>
      </c>
      <c r="I74">
        <f t="shared" si="8"/>
        <v>53.472397580194176</v>
      </c>
      <c r="J74">
        <f t="shared" si="9"/>
        <v>49.82441961093496</v>
      </c>
      <c r="K74">
        <f t="shared" si="9"/>
        <v>19.411968303287431</v>
      </c>
      <c r="L74">
        <f t="shared" si="10"/>
        <v>-10.465977694553144</v>
      </c>
      <c r="M74">
        <f t="shared" si="11"/>
        <v>-36.251623560014139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4.1160665840808779</v>
      </c>
      <c r="C75" s="9">
        <f t="shared" si="4"/>
        <v>0.33600000000000019</v>
      </c>
      <c r="D75" s="9">
        <f t="shared" si="17"/>
        <v>17.356490894488044</v>
      </c>
      <c r="E75" s="9">
        <f t="shared" si="17"/>
        <v>9.6522231117941413</v>
      </c>
      <c r="F75" s="9">
        <f t="shared" si="6"/>
        <v>9.7441455319631274</v>
      </c>
      <c r="G75" s="10">
        <f t="shared" si="18"/>
        <v>8.6666666666666607</v>
      </c>
      <c r="H75" s="5">
        <f t="shared" si="18"/>
        <v>7.5</v>
      </c>
      <c r="I75">
        <f t="shared" si="8"/>
        <v>53.335226981811644</v>
      </c>
      <c r="J75">
        <f t="shared" si="9"/>
        <v>49.76162374476764</v>
      </c>
      <c r="K75">
        <f t="shared" si="9"/>
        <v>19.194458561927345</v>
      </c>
      <c r="L75">
        <f t="shared" si="10"/>
        <v>-10.425972855735973</v>
      </c>
      <c r="M75">
        <f t="shared" si="11"/>
        <v>-36.195591115548069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4.4144486590380811</v>
      </c>
      <c r="C76" s="9">
        <f t="shared" si="4"/>
        <v>0.34200000000000019</v>
      </c>
      <c r="D76" s="9">
        <f t="shared" si="17"/>
        <v>17.654872969445247</v>
      </c>
      <c r="E76" s="9">
        <f t="shared" si="17"/>
        <v>9.7667383425256258</v>
      </c>
      <c r="F76" s="9">
        <f t="shared" si="6"/>
        <v>9.8634907382093004</v>
      </c>
      <c r="G76" s="10">
        <f t="shared" si="18"/>
        <v>8.6666666666666607</v>
      </c>
      <c r="H76" s="5">
        <f t="shared" si="18"/>
        <v>7.5</v>
      </c>
      <c r="I76">
        <f t="shared" si="8"/>
        <v>53.199010305051402</v>
      </c>
      <c r="J76">
        <f t="shared" si="9"/>
        <v>49.699067907633221</v>
      </c>
      <c r="K76">
        <f t="shared" si="9"/>
        <v>18.977285015234056</v>
      </c>
      <c r="L76">
        <f t="shared" si="10"/>
        <v>-10.38627209156156</v>
      </c>
      <c r="M76">
        <f t="shared" si="11"/>
        <v>-36.139934453613002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4.7124561135862333</v>
      </c>
      <c r="C77" s="9">
        <f t="shared" si="4"/>
        <v>0.3480000000000002</v>
      </c>
      <c r="D77" s="9">
        <f t="shared" si="17"/>
        <v>17.952880423993399</v>
      </c>
      <c r="E77" s="9">
        <f t="shared" si="17"/>
        <v>9.8799515337968646</v>
      </c>
      <c r="F77" s="9">
        <f t="shared" si="6"/>
        <v>9.9816948313812226</v>
      </c>
      <c r="G77" s="10">
        <f t="shared" si="18"/>
        <v>8.6666666666666607</v>
      </c>
      <c r="H77" s="5">
        <f t="shared" si="18"/>
        <v>7.5</v>
      </c>
      <c r="I77">
        <f t="shared" si="8"/>
        <v>53.063747415696248</v>
      </c>
      <c r="J77">
        <f t="shared" si="9"/>
        <v>49.636750275083855</v>
      </c>
      <c r="K77">
        <f t="shared" si="9"/>
        <v>18.760445408512378</v>
      </c>
      <c r="L77">
        <f t="shared" si="10"/>
        <v>-10.346873906977988</v>
      </c>
      <c r="M77">
        <f t="shared" si="11"/>
        <v>-36.084650113169474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5.0100903715064096</v>
      </c>
      <c r="C78" s="9">
        <f t="shared" si="4"/>
        <v>0.3540000000000002</v>
      </c>
      <c r="D78" s="9">
        <f t="shared" si="17"/>
        <v>18.250514681913575</v>
      </c>
      <c r="E78" s="9">
        <f t="shared" si="17"/>
        <v>9.9918646825459021</v>
      </c>
      <c r="F78" s="9">
        <f t="shared" si="6"/>
        <v>10.098762105123091</v>
      </c>
      <c r="G78" s="10">
        <f t="shared" si="18"/>
        <v>8.6666666666666607</v>
      </c>
      <c r="H78" s="5">
        <f t="shared" si="18"/>
        <v>7.5</v>
      </c>
      <c r="I78">
        <f t="shared" si="8"/>
        <v>52.929438197389473</v>
      </c>
      <c r="J78">
        <f t="shared" si="9"/>
        <v>49.574669031641989</v>
      </c>
      <c r="K78">
        <f t="shared" si="9"/>
        <v>18.543937507833363</v>
      </c>
      <c r="L78">
        <f t="shared" si="10"/>
        <v>-10.307776821654844</v>
      </c>
      <c r="M78">
        <f t="shared" si="11"/>
        <v>-36.029734651570898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5.3073528457134724</v>
      </c>
      <c r="C79" s="9">
        <f t="shared" si="4"/>
        <v>0.36000000000000021</v>
      </c>
      <c r="D79" s="9">
        <f t="shared" si="17"/>
        <v>18.547777156120638</v>
      </c>
      <c r="E79" s="9">
        <f t="shared" si="17"/>
        <v>10.102479772369174</v>
      </c>
      <c r="F79" s="9">
        <f t="shared" si="6"/>
        <v>10.214696825278189</v>
      </c>
      <c r="G79" s="10">
        <f t="shared" si="18"/>
        <v>8.6666666666666607</v>
      </c>
      <c r="H79" s="5">
        <f t="shared" si="18"/>
        <v>7.5</v>
      </c>
      <c r="I79">
        <f t="shared" si="8"/>
        <v>52.796082551061772</v>
      </c>
      <c r="J79">
        <f t="shared" si="9"/>
        <v>49.512822370712058</v>
      </c>
      <c r="K79">
        <f t="shared" si="9"/>
        <v>18.327759099923938</v>
      </c>
      <c r="L79">
        <f t="shared" si="10"/>
        <v>-10.268979369738631</v>
      </c>
      <c r="M79">
        <f t="shared" si="11"/>
        <v>-35.975184644282919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5.6042449383090887</v>
      </c>
      <c r="C80" s="9">
        <f t="shared" si="4"/>
        <v>0.36600000000000021</v>
      </c>
      <c r="D80" s="9">
        <f t="shared" si="17"/>
        <v>18.844669248716254</v>
      </c>
      <c r="E80" s="9">
        <f t="shared" si="17"/>
        <v>10.211798773645119</v>
      </c>
      <c r="F80" s="9">
        <f t="shared" si="6"/>
        <v>10.329503230148385</v>
      </c>
      <c r="G80" s="10">
        <f t="shared" si="18"/>
        <v>8.6666666666666607</v>
      </c>
      <c r="H80" s="5">
        <f t="shared" si="18"/>
        <v>7.5</v>
      </c>
      <c r="I80">
        <f t="shared" si="8"/>
        <v>52.66368039435396</v>
      </c>
      <c r="J80">
        <f t="shared" si="9"/>
        <v>49.451208494493628</v>
      </c>
      <c r="K80">
        <f t="shared" si="9"/>
        <v>18.111907992058239</v>
      </c>
      <c r="L80">
        <f t="shared" si="10"/>
        <v>-10.230480099609549</v>
      </c>
      <c r="M80">
        <f t="shared" si="11"/>
        <v>-35.920996684607687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5.9007680406342562</v>
      </c>
      <c r="C81" s="9">
        <f t="shared" si="4"/>
        <v>0.37200000000000022</v>
      </c>
      <c r="D81" s="9">
        <f t="shared" si="17"/>
        <v>19.141192351041422</v>
      </c>
      <c r="E81" s="9">
        <f t="shared" si="17"/>
        <v>10.319823643657147</v>
      </c>
      <c r="F81" s="9">
        <f t="shared" si="6"/>
        <v>10.443185530751496</v>
      </c>
      <c r="G81" s="10">
        <f t="shared" si="18"/>
        <v>8.6666666666666607</v>
      </c>
      <c r="H81" s="5">
        <f t="shared" si="18"/>
        <v>7.5</v>
      </c>
      <c r="I81">
        <f t="shared" si="8"/>
        <v>52.532231661035716</v>
      </c>
      <c r="J81">
        <f t="shared" si="9"/>
        <v>49.389825613895972</v>
      </c>
      <c r="K81">
        <f t="shared" si="9"/>
        <v>17.896382011950593</v>
      </c>
      <c r="L81">
        <f t="shared" si="10"/>
        <v>-10.192277573639668</v>
      </c>
      <c r="M81">
        <f t="shared" si="11"/>
        <v>-35.867167383412912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6.1969235333213053</v>
      </c>
      <c r="C82" s="9">
        <f t="shared" si="4"/>
        <v>0.37800000000000022</v>
      </c>
      <c r="D82" s="9">
        <f t="shared" si="17"/>
        <v>19.437347843728471</v>
      </c>
      <c r="E82" s="9">
        <f t="shared" si="17"/>
        <v>10.426556326715948</v>
      </c>
      <c r="F82" s="9">
        <f t="shared" si="6"/>
        <v>10.555747911076546</v>
      </c>
      <c r="G82" s="10">
        <f t="shared" si="18"/>
        <v>8.6666666666666607</v>
      </c>
      <c r="H82" s="5">
        <f t="shared" si="18"/>
        <v>7.5</v>
      </c>
      <c r="I82">
        <f t="shared" si="8"/>
        <v>52.401736300420168</v>
      </c>
      <c r="J82">
        <f t="shared" si="9"/>
        <v>49.328671948454136</v>
      </c>
      <c r="K82">
        <f t="shared" si="9"/>
        <v>17.681179007650115</v>
      </c>
      <c r="L82">
        <f t="shared" si="10"/>
        <v>-10.154370367952412</v>
      </c>
      <c r="M82">
        <f t="shared" si="11"/>
        <v>-35.813693368865792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6.4927127863454057</v>
      </c>
      <c r="C83" s="9">
        <f t="shared" si="4"/>
        <v>0.38400000000000023</v>
      </c>
      <c r="D83" s="9">
        <f t="shared" si="17"/>
        <v>19.733137096752571</v>
      </c>
      <c r="E83" s="9">
        <f t="shared" si="17"/>
        <v>10.53199875428121</v>
      </c>
      <c r="F83" s="9">
        <f t="shared" si="6"/>
        <v>10.667194528336903</v>
      </c>
      <c r="G83" s="10">
        <f t="shared" si="18"/>
        <v>8.6666666666666607</v>
      </c>
      <c r="H83" s="5">
        <f t="shared" si="18"/>
        <v>7.5</v>
      </c>
      <c r="I83">
        <f t="shared" si="8"/>
        <v>52.272194276774513</v>
      </c>
      <c r="J83">
        <f t="shared" si="9"/>
        <v>49.267745726246424</v>
      </c>
      <c r="K83">
        <f t="shared" si="9"/>
        <v>17.466296847436922</v>
      </c>
      <c r="L83">
        <f t="shared" si="10"/>
        <v>-10.1167570721834</v>
      </c>
      <c r="M83">
        <f t="shared" si="11"/>
        <v>-35.760571286171661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6.7881371590755837</v>
      </c>
      <c r="C84" s="9">
        <f t="shared" si="4"/>
        <v>0.39000000000000024</v>
      </c>
      <c r="D84" s="9">
        <f t="shared" si="17"/>
        <v>20.028561469482749</v>
      </c>
      <c r="E84" s="9">
        <f t="shared" si="17"/>
        <v>10.63615284508268</v>
      </c>
      <c r="F84" s="9">
        <f t="shared" si="6"/>
        <v>10.777529513221358</v>
      </c>
      <c r="G84" s="10">
        <f t="shared" si="18"/>
        <v>8.6666666666666607</v>
      </c>
      <c r="H84" s="5">
        <f t="shared" si="18"/>
        <v>7.5</v>
      </c>
      <c r="I84">
        <f t="shared" si="8"/>
        <v>52.143605568726507</v>
      </c>
      <c r="J84">
        <f t="shared" si="9"/>
        <v>49.207045183813321</v>
      </c>
      <c r="K84">
        <f t="shared" si="9"/>
        <v>17.251733419719891</v>
      </c>
      <c r="L84">
        <f t="shared" si="10"/>
        <v>-10.079436289242574</v>
      </c>
      <c r="M84">
        <f t="shared" si="11"/>
        <v>-35.707797797317525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7.0831980003252557</v>
      </c>
      <c r="C85" s="9">
        <f t="shared" ref="C85:C148" si="23">C84+_dt</f>
        <v>0.39600000000000024</v>
      </c>
      <c r="D85" s="9">
        <f t="shared" ref="D85:E100" si="24">D84+$C$7*(J84+J85)/2</f>
        <v>20.323622310732421</v>
      </c>
      <c r="E85" s="9">
        <f t="shared" si="24"/>
        <v>10.739020505240648</v>
      </c>
      <c r="F85" s="9">
        <f t="shared" ref="F85:F148" si="25">$O$1*D85^2+$O$2*D85+$O$3</f>
        <v>10.886756970143164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52.015970168667103</v>
      </c>
      <c r="J85">
        <f t="shared" ref="J85:K148" si="28">J84+L84*$C$7</f>
        <v>49.146568566077868</v>
      </c>
      <c r="K85">
        <f t="shared" si="28"/>
        <v>17.037486632935984</v>
      </c>
      <c r="L85">
        <f t="shared" ref="L85:L148" si="29">-$C$15*I85*J85</f>
        <v>-10.042406635077649</v>
      </c>
      <c r="M85">
        <f t="shared" ref="M85:M148" si="30">-$C$6-$C$15*I85*K85</f>
        <v>-35.655369580820306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7.3778966484022899</v>
      </c>
      <c r="C86" s="9">
        <f t="shared" si="23"/>
        <v>0.40200000000000025</v>
      </c>
      <c r="D86" s="9">
        <f t="shared" si="24"/>
        <v>20.618320958809456</v>
      </c>
      <c r="E86" s="9">
        <f t="shared" si="24"/>
        <v>10.840603628385809</v>
      </c>
      <c r="F86" s="9">
        <f t="shared" si="25"/>
        <v>10.994880977487036</v>
      </c>
      <c r="G86" s="10">
        <f t="shared" si="26"/>
        <v>8.6666666666666607</v>
      </c>
      <c r="H86" s="5">
        <f t="shared" si="26"/>
        <v>7.5</v>
      </c>
      <c r="I86">
        <f t="shared" si="27"/>
        <v>51.889288082148923</v>
      </c>
      <c r="J86">
        <f t="shared" si="28"/>
        <v>49.086314126267403</v>
      </c>
      <c r="K86">
        <f t="shared" si="28"/>
        <v>16.823554415451063</v>
      </c>
      <c r="L86">
        <f t="shared" si="29"/>
        <v>-10.005666738438791</v>
      </c>
      <c r="M86">
        <f t="shared" si="30"/>
        <v>-35.603283331479872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7.6722344311586017</v>
      </c>
      <c r="C87" s="9">
        <f t="shared" si="23"/>
        <v>0.40800000000000025</v>
      </c>
      <c r="D87" s="9">
        <f t="shared" si="24"/>
        <v>20.912658741565767</v>
      </c>
      <c r="E87" s="9">
        <f t="shared" si="24"/>
        <v>10.940904095778549</v>
      </c>
      <c r="F87" s="9">
        <f t="shared" si="25"/>
        <v>11.101905587854176</v>
      </c>
      <c r="G87" s="10">
        <f t="shared" si="26"/>
        <v>8.6666666666666607</v>
      </c>
      <c r="H87" s="5">
        <f t="shared" si="26"/>
        <v>7.5</v>
      </c>
      <c r="I87">
        <f t="shared" si="27"/>
        <v>51.763559327280937</v>
      </c>
      <c r="J87">
        <f t="shared" si="28"/>
        <v>49.02628012583677</v>
      </c>
      <c r="K87">
        <f t="shared" si="28"/>
        <v>16.609934715462185</v>
      </c>
      <c r="L87">
        <f t="shared" si="29"/>
        <v>-9.9692152406446048</v>
      </c>
      <c r="M87">
        <f t="shared" si="30"/>
        <v>-35.551535760136794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7.9662126660392918</v>
      </c>
      <c r="C88" s="9">
        <f t="shared" si="23"/>
        <v>0.41400000000000026</v>
      </c>
      <c r="D88" s="9">
        <f t="shared" si="24"/>
        <v>21.206636976446458</v>
      </c>
      <c r="E88" s="9">
        <f t="shared" si="24"/>
        <v>11.03992377642764</v>
      </c>
      <c r="F88" s="9">
        <f t="shared" si="25"/>
        <v>11.207834828305305</v>
      </c>
      <c r="G88" s="10">
        <f t="shared" si="26"/>
        <v>8.6666666666666607</v>
      </c>
      <c r="H88" s="5">
        <f t="shared" si="26"/>
        <v>7.5</v>
      </c>
      <c r="I88">
        <f t="shared" si="27"/>
        <v>51.638783934119182</v>
      </c>
      <c r="J88">
        <f t="shared" si="28"/>
        <v>48.966464834392902</v>
      </c>
      <c r="K88">
        <f t="shared" si="28"/>
        <v>16.396625500901365</v>
      </c>
      <c r="L88">
        <f t="shared" si="29"/>
        <v>-9.9330507953493576</v>
      </c>
      <c r="M88">
        <f t="shared" si="30"/>
        <v>-35.500123593434886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8.2598326601313321</v>
      </c>
      <c r="C89" s="9">
        <f t="shared" si="23"/>
        <v>0.42000000000000026</v>
      </c>
      <c r="D89" s="9">
        <f t="shared" si="24"/>
        <v>21.500256970538498</v>
      </c>
      <c r="E89" s="9">
        <f t="shared" si="24"/>
        <v>11.137664527208367</v>
      </c>
      <c r="F89" s="9">
        <f t="shared" si="25"/>
        <v>11.312672700601743</v>
      </c>
      <c r="G89" s="10">
        <f t="shared" si="26"/>
        <v>8.6666666666666607</v>
      </c>
      <c r="H89" s="5">
        <f t="shared" si="26"/>
        <v>7.5</v>
      </c>
      <c r="I89">
        <f t="shared" si="27"/>
        <v>51.514961944053603</v>
      </c>
      <c r="J89">
        <f t="shared" si="28"/>
        <v>48.906866529620807</v>
      </c>
      <c r="K89">
        <f t="shared" si="28"/>
        <v>16.183624759340756</v>
      </c>
      <c r="L89">
        <f t="shared" si="29"/>
        <v>-9.8971720683114288</v>
      </c>
      <c r="M89">
        <f t="shared" si="30"/>
        <v>-35.449043573588405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8.5530957102118261</v>
      </c>
      <c r="C90" s="9">
        <f t="shared" si="23"/>
        <v>0.42600000000000027</v>
      </c>
      <c r="D90" s="9">
        <f t="shared" si="24"/>
        <v>21.793520020618992</v>
      </c>
      <c r="E90" s="9">
        <f t="shared" si="24"/>
        <v>11.234128192980087</v>
      </c>
      <c r="F90" s="9">
        <f t="shared" si="25"/>
        <v>11.416423181444578</v>
      </c>
      <c r="G90" s="10">
        <f t="shared" si="26"/>
        <v>8.6666666666666607</v>
      </c>
      <c r="H90" s="5">
        <f t="shared" si="26"/>
        <v>7.5</v>
      </c>
      <c r="I90">
        <f t="shared" si="27"/>
        <v>51.392093409191091</v>
      </c>
      <c r="J90">
        <f t="shared" si="28"/>
        <v>48.847483497210938</v>
      </c>
      <c r="K90">
        <f t="shared" si="28"/>
        <v>15.970930497899225</v>
      </c>
      <c r="L90">
        <f t="shared" si="29"/>
        <v>-9.861577737162996</v>
      </c>
      <c r="M90">
        <f t="shared" si="30"/>
        <v>-35.398292458154025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8.8460031027958212</v>
      </c>
      <c r="C91" s="9">
        <f t="shared" si="23"/>
        <v>0.43200000000000027</v>
      </c>
      <c r="D91" s="9">
        <f t="shared" si="24"/>
        <v>22.086427413202987</v>
      </c>
      <c r="E91" s="9">
        <f t="shared" si="24"/>
        <v>11.329316606703236</v>
      </c>
      <c r="F91" s="9">
        <f t="shared" si="25"/>
        <v>11.51909022271191</v>
      </c>
      <c r="G91" s="10">
        <f t="shared" si="26"/>
        <v>8.6666666666666607</v>
      </c>
      <c r="H91" s="5">
        <f t="shared" si="26"/>
        <v>7.5</v>
      </c>
      <c r="I91">
        <f t="shared" si="27"/>
        <v>51.270178391734795</v>
      </c>
      <c r="J91">
        <f t="shared" si="28"/>
        <v>48.788314030787959</v>
      </c>
      <c r="K91">
        <f t="shared" si="28"/>
        <v>15.7585407431503</v>
      </c>
      <c r="L91">
        <f t="shared" si="29"/>
        <v>-9.8262664911809523</v>
      </c>
      <c r="M91">
        <f t="shared" si="30"/>
        <v>-35.34786701980746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9.1385561141837091</v>
      </c>
      <c r="C92" s="9">
        <f t="shared" si="23"/>
        <v>0.43800000000000028</v>
      </c>
      <c r="D92" s="9">
        <f t="shared" si="24"/>
        <v>22.378980424590875</v>
      </c>
      <c r="E92" s="9">
        <f t="shared" si="24"/>
        <v>11.423231589555781</v>
      </c>
      <c r="F92" s="9">
        <f t="shared" si="25"/>
        <v>11.620677751694219</v>
      </c>
      <c r="G92" s="10">
        <f t="shared" si="26"/>
        <v>8.6666666666666607</v>
      </c>
      <c r="H92" s="5">
        <f t="shared" si="26"/>
        <v>7.5</v>
      </c>
      <c r="I92">
        <f t="shared" si="27"/>
        <v>51.14921696335967</v>
      </c>
      <c r="J92">
        <f t="shared" si="28"/>
        <v>48.72935643184087</v>
      </c>
      <c r="K92">
        <f t="shared" si="28"/>
        <v>15.546453541031456</v>
      </c>
      <c r="L92">
        <f t="shared" si="29"/>
        <v>-9.7912370310590102</v>
      </c>
      <c r="M92">
        <f t="shared" si="30"/>
        <v>-35.297764046124819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9.4307560105081958</v>
      </c>
      <c r="C93" s="9">
        <f t="shared" si="23"/>
        <v>0.44400000000000028</v>
      </c>
      <c r="D93" s="9">
        <f t="shared" si="24"/>
        <v>22.671180320915362</v>
      </c>
      <c r="E93" s="9">
        <f t="shared" si="24"/>
        <v>11.51587495104914</v>
      </c>
      <c r="F93" s="9">
        <f t="shared" si="25"/>
        <v>11.72118967132787</v>
      </c>
      <c r="G93" s="10">
        <f t="shared" si="26"/>
        <v>8.6666666666666607</v>
      </c>
      <c r="H93" s="5">
        <f t="shared" si="26"/>
        <v>7.5</v>
      </c>
      <c r="I93">
        <f t="shared" si="27"/>
        <v>51.029209204584461</v>
      </c>
      <c r="J93">
        <f t="shared" si="28"/>
        <v>48.670609009654513</v>
      </c>
      <c r="K93">
        <f t="shared" si="28"/>
        <v>15.334666956754706</v>
      </c>
      <c r="L93">
        <f t="shared" si="29"/>
        <v>-9.7564880686810369</v>
      </c>
      <c r="M93">
        <f t="shared" si="30"/>
        <v>-35.24798033936861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9.7226040477808855</v>
      </c>
      <c r="C94" s="9">
        <f t="shared" si="23"/>
        <v>0.45000000000000029</v>
      </c>
      <c r="D94" s="9">
        <f t="shared" si="24"/>
        <v>22.963028358188051</v>
      </c>
      <c r="E94" s="9">
        <f t="shared" si="24"/>
        <v>11.60724848914356</v>
      </c>
      <c r="F94" s="9">
        <f t="shared" si="25"/>
        <v>11.820629860426777</v>
      </c>
      <c r="G94" s="10">
        <f t="shared" si="26"/>
        <v>8.6666666666666607</v>
      </c>
      <c r="H94" s="5">
        <f t="shared" si="26"/>
        <v>7.5</v>
      </c>
      <c r="I94">
        <f t="shared" si="27"/>
        <v>50.910155204140054</v>
      </c>
      <c r="J94">
        <f t="shared" si="28"/>
        <v>48.612070081242429</v>
      </c>
      <c r="K94">
        <f t="shared" si="28"/>
        <v>15.123179074718495</v>
      </c>
      <c r="L94">
        <f t="shared" si="29"/>
        <v>-9.7220183268955722</v>
      </c>
      <c r="M94">
        <f t="shared" si="30"/>
        <v>-35.198512716278451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10.014101471938455</v>
      </c>
      <c r="C95" s="9">
        <f t="shared" si="23"/>
        <v>0.45600000000000029</v>
      </c>
      <c r="D95" s="9">
        <f t="shared" si="24"/>
        <v>23.25452578234562</v>
      </c>
      <c r="E95" s="9">
        <f t="shared" si="24"/>
        <v>11.697353990362977</v>
      </c>
      <c r="F95" s="9">
        <f t="shared" si="25"/>
        <v>11.919002173912236</v>
      </c>
      <c r="G95" s="10">
        <f t="shared" si="26"/>
        <v>8.6666666666666607</v>
      </c>
      <c r="H95" s="5">
        <f t="shared" si="26"/>
        <v>7.5</v>
      </c>
      <c r="I95">
        <f t="shared" si="27"/>
        <v>50.792055058334334</v>
      </c>
      <c r="J95">
        <f t="shared" si="28"/>
        <v>48.553737971281052</v>
      </c>
      <c r="K95">
        <f t="shared" si="28"/>
        <v>14.911987998420825</v>
      </c>
      <c r="L95">
        <f t="shared" si="29"/>
        <v>-9.6878265392915299</v>
      </c>
      <c r="M95">
        <f t="shared" si="30"/>
        <v>-35.149358007866404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10.305249518888433</v>
      </c>
      <c r="C96" s="9">
        <f t="shared" si="23"/>
        <v>0.4620000000000003</v>
      </c>
      <c r="D96" s="9">
        <f t="shared" si="24"/>
        <v>23.545673829295598</v>
      </c>
      <c r="E96" s="9">
        <f t="shared" si="24"/>
        <v>11.78619322990936</v>
      </c>
      <c r="F96" s="9">
        <f t="shared" si="25"/>
        <v>12.016310443040981</v>
      </c>
      <c r="G96" s="10">
        <f t="shared" si="26"/>
        <v>8.6666666666666607</v>
      </c>
      <c r="H96" s="5">
        <f t="shared" si="26"/>
        <v>7.5</v>
      </c>
      <c r="I96">
        <f t="shared" si="27"/>
        <v>50.674908870413688</v>
      </c>
      <c r="J96">
        <f t="shared" si="28"/>
        <v>48.495611012045302</v>
      </c>
      <c r="K96">
        <f t="shared" si="28"/>
        <v>14.701091850373627</v>
      </c>
      <c r="L96">
        <f t="shared" si="29"/>
        <v>-9.65391144997513</v>
      </c>
      <c r="M96">
        <f t="shared" si="30"/>
        <v>-35.100513059216993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10.596049414554605</v>
      </c>
      <c r="C97" s="9">
        <f t="shared" si="23"/>
        <v>0.4680000000000003</v>
      </c>
      <c r="D97" s="9">
        <f t="shared" si="24"/>
        <v>23.83647372496177</v>
      </c>
      <c r="E97" s="9">
        <f t="shared" si="24"/>
        <v>11.873767971776536</v>
      </c>
      <c r="F97" s="9">
        <f t="shared" si="25"/>
        <v>12.112558475631428</v>
      </c>
      <c r="G97" s="10">
        <f t="shared" si="26"/>
        <v>8.6666666666666607</v>
      </c>
      <c r="H97" s="5">
        <f t="shared" si="26"/>
        <v>7.5</v>
      </c>
      <c r="I97">
        <f t="shared" si="27"/>
        <v>50.558716749921096</v>
      </c>
      <c r="J97">
        <f t="shared" si="28"/>
        <v>48.437687543345454</v>
      </c>
      <c r="K97">
        <f t="shared" si="28"/>
        <v>14.490488772018326</v>
      </c>
      <c r="L97">
        <f t="shared" si="29"/>
        <v>-9.6202718133479781</v>
      </c>
      <c r="M97">
        <f t="shared" si="30"/>
        <v>-35.051974729291857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10.886502374922037</v>
      </c>
      <c r="C98" s="9">
        <f t="shared" si="23"/>
        <v>0.47400000000000031</v>
      </c>
      <c r="D98" s="9">
        <f t="shared" si="24"/>
        <v>24.126926685329202</v>
      </c>
      <c r="E98" s="9">
        <f t="shared" si="24"/>
        <v>11.960079968863518</v>
      </c>
      <c r="F98" s="9">
        <f t="shared" si="25"/>
        <v>12.207750056288191</v>
      </c>
      <c r="G98" s="10">
        <f t="shared" si="26"/>
        <v>8.6666666666666607</v>
      </c>
      <c r="H98" s="5">
        <f t="shared" si="26"/>
        <v>7.5</v>
      </c>
      <c r="I98">
        <f t="shared" si="27"/>
        <v>50.443478812051069</v>
      </c>
      <c r="J98">
        <f t="shared" si="28"/>
        <v>48.379965912465366</v>
      </c>
      <c r="K98">
        <f t="shared" si="28"/>
        <v>14.280176923642575</v>
      </c>
      <c r="L98">
        <f t="shared" si="29"/>
        <v>-9.5869063938863608</v>
      </c>
      <c r="M98">
        <f t="shared" si="30"/>
        <v>-35.003739890739027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11.176609606081739</v>
      </c>
      <c r="C99" s="9">
        <f t="shared" si="23"/>
        <v>0.48000000000000032</v>
      </c>
      <c r="D99" s="9">
        <f t="shared" si="24"/>
        <v>24.417033916488904</v>
      </c>
      <c r="E99" s="9">
        <f t="shared" si="24"/>
        <v>12.04513096308734</v>
      </c>
      <c r="F99" s="9">
        <f t="shared" si="25"/>
        <v>12.301888946624837</v>
      </c>
      <c r="G99" s="10">
        <f t="shared" si="26"/>
        <v>8.6666666666666607</v>
      </c>
      <c r="H99" s="5">
        <f t="shared" si="26"/>
        <v>7.5</v>
      </c>
      <c r="I99">
        <f t="shared" si="27"/>
        <v>50.329195177001296</v>
      </c>
      <c r="J99">
        <f t="shared" si="28"/>
        <v>48.322444474102049</v>
      </c>
      <c r="K99">
        <f t="shared" si="28"/>
        <v>14.07015448429814</v>
      </c>
      <c r="L99">
        <f t="shared" si="29"/>
        <v>-9.5538139659217141</v>
      </c>
      <c r="M99">
        <f t="shared" si="30"/>
        <v>-34.955805429706821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11.466372304274964</v>
      </c>
      <c r="C100" s="9">
        <f t="shared" si="23"/>
        <v>0.48600000000000032</v>
      </c>
      <c r="D100" s="9">
        <f t="shared" si="24"/>
        <v>24.70679661468213</v>
      </c>
      <c r="E100" s="9">
        <f t="shared" si="24"/>
        <v>12.128922685495395</v>
      </c>
      <c r="F100" s="9">
        <f t="shared" si="25"/>
        <v>12.394978885484919</v>
      </c>
      <c r="G100" s="10">
        <f t="shared" si="26"/>
        <v>8.6666666666666607</v>
      </c>
      <c r="H100" s="5">
        <f t="shared" si="26"/>
        <v>7.5</v>
      </c>
      <c r="I100">
        <f t="shared" si="27"/>
        <v>50.215865969321449</v>
      </c>
      <c r="J100">
        <f t="shared" si="28"/>
        <v>48.265121590306521</v>
      </c>
      <c r="K100">
        <f t="shared" si="28"/>
        <v>13.8604196517199</v>
      </c>
      <c r="L100">
        <f t="shared" si="29"/>
        <v>-9.5209933134223039</v>
      </c>
      <c r="M100">
        <f t="shared" si="30"/>
        <v>-34.908168245662431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11.755791655937161</v>
      </c>
      <c r="C101" s="9">
        <f t="shared" si="23"/>
        <v>0.49200000000000033</v>
      </c>
      <c r="D101" s="9">
        <f t="shared" ref="D101:E116" si="32">D100+$C$7*(J100+J101)/2</f>
        <v>24.996215966344327</v>
      </c>
      <c r="E101" s="9">
        <f t="shared" si="32"/>
        <v>12.211456856377293</v>
      </c>
      <c r="F101" s="9">
        <f t="shared" si="25"/>
        <v>12.487023589161325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50.103491317258829</v>
      </c>
      <c r="J101">
        <f t="shared" si="28"/>
        <v>48.207995630425984</v>
      </c>
      <c r="K101">
        <f t="shared" si="28"/>
        <v>13.650970642245925</v>
      </c>
      <c r="L101">
        <f t="shared" si="29"/>
        <v>-9.4884432297760775</v>
      </c>
      <c r="M101">
        <f t="shared" si="30"/>
        <v>-34.86082525121499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12.04486883774158</v>
      </c>
      <c r="C102" s="9">
        <f t="shared" si="23"/>
        <v>0.49800000000000033</v>
      </c>
      <c r="D102" s="9">
        <f t="shared" si="32"/>
        <v>25.285293148148746</v>
      </c>
      <c r="E102" s="9">
        <f t="shared" si="32"/>
        <v>12.292735185376246</v>
      </c>
      <c r="F102" s="9">
        <f t="shared" si="25"/>
        <v>12.578026751613923</v>
      </c>
      <c r="G102" s="10">
        <f t="shared" si="33"/>
        <v>8.6666666666666607</v>
      </c>
      <c r="H102" s="5">
        <f t="shared" si="33"/>
        <v>7.5</v>
      </c>
      <c r="I102">
        <f t="shared" si="27"/>
        <v>49.99207135210137</v>
      </c>
      <c r="J102">
        <f t="shared" si="28"/>
        <v>48.151064971047326</v>
      </c>
      <c r="K102">
        <f t="shared" si="28"/>
        <v>13.441805690738635</v>
      </c>
      <c r="L102">
        <f t="shared" si="29"/>
        <v>-9.4561625175747359</v>
      </c>
      <c r="M102">
        <f t="shared" si="30"/>
        <v>-34.813773371943363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12.333605016642549</v>
      </c>
      <c r="C103" s="9">
        <f t="shared" si="23"/>
        <v>0.50400000000000034</v>
      </c>
      <c r="D103" s="9">
        <f t="shared" si="32"/>
        <v>25.574029327049715</v>
      </c>
      <c r="E103" s="9">
        <f t="shared" si="32"/>
        <v>12.372759371599983</v>
      </c>
      <c r="F103" s="9">
        <f t="shared" si="25"/>
        <v>12.667992044685548</v>
      </c>
      <c r="G103" s="10">
        <f t="shared" si="33"/>
        <v>8.6666666666666607</v>
      </c>
      <c r="H103" s="5">
        <f t="shared" si="33"/>
        <v>7.5</v>
      </c>
      <c r="I103">
        <f t="shared" si="27"/>
        <v>49.881606207517791</v>
      </c>
      <c r="J103">
        <f t="shared" si="28"/>
        <v>48.094327995941875</v>
      </c>
      <c r="K103">
        <f t="shared" si="28"/>
        <v>13.232923050506974</v>
      </c>
      <c r="L103">
        <f t="shared" si="29"/>
        <v>-9.4241499883989874</v>
      </c>
      <c r="M103">
        <f t="shared" si="30"/>
        <v>-34.767009546228458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12.622001349918408</v>
      </c>
      <c r="C104" s="9">
        <f t="shared" si="23"/>
        <v>0.51000000000000034</v>
      </c>
      <c r="D104" s="9">
        <f t="shared" si="32"/>
        <v>25.862425660325574</v>
      </c>
      <c r="E104" s="9">
        <f t="shared" si="32"/>
        <v>12.451531103731194</v>
      </c>
      <c r="F104" s="9">
        <f t="shared" si="25"/>
        <v>12.756923118316346</v>
      </c>
      <c r="G104" s="10">
        <f t="shared" si="33"/>
        <v>8.6666666666666607</v>
      </c>
      <c r="H104" s="5">
        <f t="shared" si="33"/>
        <v>7.5</v>
      </c>
      <c r="I104">
        <f t="shared" si="27"/>
        <v>49.77209601889524</v>
      </c>
      <c r="J104">
        <f t="shared" si="28"/>
        <v>48.037783096011481</v>
      </c>
      <c r="K104">
        <f t="shared" si="28"/>
        <v>13.024320993229603</v>
      </c>
      <c r="L104">
        <f t="shared" si="29"/>
        <v>-9.3924044626050325</v>
      </c>
      <c r="M104">
        <f t="shared" si="30"/>
        <v>-34.720530725090164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12.910058985214151</v>
      </c>
      <c r="C105" s="9">
        <f t="shared" si="23"/>
        <v>0.51600000000000035</v>
      </c>
      <c r="D105" s="9">
        <f t="shared" si="32"/>
        <v>26.150483295621317</v>
      </c>
      <c r="E105" s="9">
        <f t="shared" si="32"/>
        <v>12.52905206013752</v>
      </c>
      <c r="F105" s="9">
        <f t="shared" si="25"/>
        <v>12.844823600756483</v>
      </c>
      <c r="G105" s="10">
        <f t="shared" si="33"/>
        <v>8.6666666666666607</v>
      </c>
      <c r="H105" s="5">
        <f t="shared" si="33"/>
        <v>7.5</v>
      </c>
      <c r="I105">
        <f t="shared" si="27"/>
        <v>49.663540922674464</v>
      </c>
      <c r="J105">
        <f t="shared" si="28"/>
        <v>47.981428669235854</v>
      </c>
      <c r="K105">
        <f t="shared" si="28"/>
        <v>12.815997808879063</v>
      </c>
      <c r="L105">
        <f t="shared" si="29"/>
        <v>-9.3609247691122572</v>
      </c>
      <c r="M105">
        <f t="shared" si="30"/>
        <v>-34.674333872028804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13.197779060583722</v>
      </c>
      <c r="C106" s="9">
        <f t="shared" si="23"/>
        <v>0.52200000000000035</v>
      </c>
      <c r="D106" s="9">
        <f t="shared" si="32"/>
        <v>26.438203370990887</v>
      </c>
      <c r="E106" s="9">
        <f t="shared" si="32"/>
        <v>12.605323908981099</v>
      </c>
      <c r="F106" s="9">
        <f t="shared" si="25"/>
        <v>12.931697098777232</v>
      </c>
      <c r="G106" s="10">
        <f t="shared" si="33"/>
        <v>8.6666666666666607</v>
      </c>
      <c r="H106" s="5">
        <f t="shared" si="33"/>
        <v>7.5</v>
      </c>
      <c r="I106">
        <f t="shared" si="27"/>
        <v>49.555941055682595</v>
      </c>
      <c r="J106">
        <f t="shared" si="28"/>
        <v>47.925263120621182</v>
      </c>
      <c r="K106">
        <f t="shared" si="28"/>
        <v>12.60795180564689</v>
      </c>
      <c r="L106">
        <f t="shared" si="29"/>
        <v>-9.3297097451921474</v>
      </c>
      <c r="M106">
        <f t="shared" si="30"/>
        <v>-34.628415962871237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13.485162704532035</v>
      </c>
      <c r="C107" s="9">
        <f t="shared" si="23"/>
        <v>0.52800000000000036</v>
      </c>
      <c r="D107" s="9">
        <f t="shared" si="32"/>
        <v>26.725587014939201</v>
      </c>
      <c r="E107" s="9">
        <f t="shared" si="32"/>
        <v>12.680348308327648</v>
      </c>
      <c r="F107" s="9">
        <f t="shared" si="25"/>
        <v>13.017547197880489</v>
      </c>
      <c r="G107" s="10">
        <f t="shared" si="33"/>
        <v>8.6666666666666607</v>
      </c>
      <c r="H107" s="5">
        <f t="shared" si="33"/>
        <v>7.5</v>
      </c>
      <c r="I107">
        <f t="shared" si="27"/>
        <v>49.449296554463821</v>
      </c>
      <c r="J107">
        <f t="shared" si="28"/>
        <v>47.869284862150032</v>
      </c>
      <c r="K107">
        <f t="shared" si="28"/>
        <v>12.400181309869662</v>
      </c>
      <c r="L107">
        <f t="shared" si="29"/>
        <v>-9.2987582362584487</v>
      </c>
      <c r="M107">
        <f t="shared" si="30"/>
        <v>-34.582773985621429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13.772211036056683</v>
      </c>
      <c r="C108" s="9">
        <f t="shared" si="23"/>
        <v>0.53400000000000036</v>
      </c>
      <c r="D108" s="9">
        <f t="shared" si="32"/>
        <v>27.012635346463849</v>
      </c>
      <c r="E108" s="9">
        <f t="shared" si="32"/>
        <v>12.754126906255125</v>
      </c>
      <c r="F108" s="9">
        <f t="shared" si="25"/>
        <v>13.102377462506682</v>
      </c>
      <c r="G108" s="10">
        <f t="shared" si="33"/>
        <v>8.6666666666666607</v>
      </c>
      <c r="H108" s="5">
        <f t="shared" si="33"/>
        <v>7.5</v>
      </c>
      <c r="I108">
        <f t="shared" si="27"/>
        <v>49.343607554607971</v>
      </c>
      <c r="J108">
        <f t="shared" si="28"/>
        <v>47.813492312732478</v>
      </c>
      <c r="K108">
        <f t="shared" si="28"/>
        <v>12.192684665955934</v>
      </c>
      <c r="L108">
        <f t="shared" si="29"/>
        <v>-9.2680690956585767</v>
      </c>
      <c r="M108">
        <f t="shared" si="30"/>
        <v>-34.537404940315653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14.058925164689358</v>
      </c>
      <c r="C109" s="9">
        <f t="shared" si="23"/>
        <v>0.54000000000000037</v>
      </c>
      <c r="D109" s="9">
        <f t="shared" si="32"/>
        <v>27.299349475096523</v>
      </c>
      <c r="E109" s="9">
        <f t="shared" si="32"/>
        <v>12.826661340961936</v>
      </c>
      <c r="F109" s="9">
        <f t="shared" si="25"/>
        <v>13.186191436241131</v>
      </c>
      <c r="G109" s="10">
        <f t="shared" si="33"/>
        <v>8.6666666666666607</v>
      </c>
      <c r="H109" s="5">
        <f t="shared" si="33"/>
        <v>7.5</v>
      </c>
      <c r="I109">
        <f t="shared" si="27"/>
        <v>49.23887419007724</v>
      </c>
      <c r="J109">
        <f t="shared" si="28"/>
        <v>47.757883898158525</v>
      </c>
      <c r="K109">
        <f t="shared" si="28"/>
        <v>11.98546023631404</v>
      </c>
      <c r="L109">
        <f t="shared" si="29"/>
        <v>-9.2376411844662787</v>
      </c>
      <c r="M109">
        <f t="shared" si="30"/>
        <v>-34.492305838882167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14.34530619053699</v>
      </c>
      <c r="C110" s="9">
        <f t="shared" si="23"/>
        <v>0.54600000000000037</v>
      </c>
      <c r="D110" s="9">
        <f t="shared" si="32"/>
        <v>27.585730500944155</v>
      </c>
      <c r="E110" s="9">
        <f t="shared" si="32"/>
        <v>12.89795324087472</v>
      </c>
      <c r="F110" s="9">
        <f t="shared" si="25"/>
        <v>13.268992642018858</v>
      </c>
      <c r="G110" s="10">
        <f t="shared" si="33"/>
        <v>8.6666666666666607</v>
      </c>
      <c r="H110" s="5">
        <f t="shared" si="33"/>
        <v>7.5</v>
      </c>
      <c r="I110">
        <f t="shared" si="27"/>
        <v>49.135096592531099</v>
      </c>
      <c r="J110">
        <f t="shared" si="28"/>
        <v>47.702458051051728</v>
      </c>
      <c r="K110">
        <f t="shared" si="28"/>
        <v>11.778506401280747</v>
      </c>
      <c r="L110">
        <f t="shared" si="29"/>
        <v>-9.2074733712755723</v>
      </c>
      <c r="M110">
        <f t="shared" si="30"/>
        <v>-34.447473705005443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14.631355204322618</v>
      </c>
      <c r="C111" s="9">
        <f t="shared" si="23"/>
        <v>0.55200000000000038</v>
      </c>
      <c r="D111" s="9">
        <f t="shared" si="32"/>
        <v>27.871779514729784</v>
      </c>
      <c r="E111" s="9">
        <f t="shared" si="32"/>
        <v>12.968004224755715</v>
      </c>
      <c r="F111" s="9">
        <f t="shared" si="25"/>
        <v>13.350784582327883</v>
      </c>
      <c r="G111" s="10">
        <f t="shared" si="33"/>
        <v>8.6666666666666607</v>
      </c>
      <c r="H111" s="5">
        <f t="shared" si="33"/>
        <v>7.5</v>
      </c>
      <c r="I111">
        <f t="shared" si="27"/>
        <v>49.032274890649724</v>
      </c>
      <c r="J111">
        <f t="shared" si="28"/>
        <v>47.647213210824077</v>
      </c>
      <c r="K111">
        <f t="shared" si="28"/>
        <v>11.571821559050715</v>
      </c>
      <c r="L111">
        <f t="shared" si="29"/>
        <v>-9.1775645319959658</v>
      </c>
      <c r="M111">
        <f t="shared" si="30"/>
        <v>-34.402905573994914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14.917073287425987</v>
      </c>
      <c r="C112" s="9">
        <f t="shared" si="23"/>
        <v>0.55800000000000038</v>
      </c>
      <c r="D112" s="9">
        <f t="shared" si="32"/>
        <v>28.157497597833153</v>
      </c>
      <c r="E112" s="9">
        <f t="shared" si="32"/>
        <v>13.036815901809687</v>
      </c>
      <c r="F112" s="9">
        <f t="shared" si="25"/>
        <v>13.431570739410958</v>
      </c>
      <c r="G112" s="10">
        <f t="shared" si="33"/>
        <v>8.6666666666666607</v>
      </c>
      <c r="H112" s="5">
        <f t="shared" si="33"/>
        <v>7.5</v>
      </c>
      <c r="I112">
        <f t="shared" si="27"/>
        <v>48.930409209455924</v>
      </c>
      <c r="J112">
        <f t="shared" si="28"/>
        <v>47.592147823632104</v>
      </c>
      <c r="K112">
        <f t="shared" si="28"/>
        <v>11.365404125606746</v>
      </c>
      <c r="L112">
        <f t="shared" si="29"/>
        <v>-9.1479135496489921</v>
      </c>
      <c r="M112">
        <f t="shared" si="30"/>
        <v>-34.358598492658231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15.202461511923888</v>
      </c>
      <c r="C113" s="9">
        <f t="shared" si="23"/>
        <v>0.56400000000000039</v>
      </c>
      <c r="D113" s="9">
        <f t="shared" si="32"/>
        <v>28.442885822331053</v>
      </c>
      <c r="E113" s="9">
        <f t="shared" si="32"/>
        <v>13.10438987179046</v>
      </c>
      <c r="F113" s="9">
        <f t="shared" si="25"/>
        <v>13.511354575465857</v>
      </c>
      <c r="G113" s="10">
        <f t="shared" si="33"/>
        <v>8.6666666666666607</v>
      </c>
      <c r="H113" s="5">
        <f t="shared" si="33"/>
        <v>7.5</v>
      </c>
      <c r="I113">
        <f t="shared" si="27"/>
        <v>48.829499669635879</v>
      </c>
      <c r="J113">
        <f t="shared" si="28"/>
        <v>47.537260342334207</v>
      </c>
      <c r="K113">
        <f t="shared" si="28"/>
        <v>11.159252534650797</v>
      </c>
      <c r="L113">
        <f t="shared" si="29"/>
        <v>-9.118519314166047</v>
      </c>
      <c r="M113">
        <f t="shared" si="30"/>
        <v>-34.314549519178982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15.487520940630239</v>
      </c>
      <c r="C114" s="9">
        <f t="shared" si="23"/>
        <v>0.5700000000000004</v>
      </c>
      <c r="D114" s="9">
        <f t="shared" si="32"/>
        <v>28.727945251037404</v>
      </c>
      <c r="E114" s="9">
        <f t="shared" si="32"/>
        <v>13.170727725107019</v>
      </c>
      <c r="F114" s="9">
        <f t="shared" si="25"/>
        <v>13.590139532844143</v>
      </c>
      <c r="G114" s="10">
        <f t="shared" si="33"/>
        <v>8.6666666666666607</v>
      </c>
      <c r="H114" s="5">
        <f t="shared" si="33"/>
        <v>7.5</v>
      </c>
      <c r="I114">
        <f t="shared" si="27"/>
        <v>48.72954638685885</v>
      </c>
      <c r="J114">
        <f t="shared" si="28"/>
        <v>47.482549226449208</v>
      </c>
      <c r="K114">
        <f t="shared" si="28"/>
        <v>10.953365237535722</v>
      </c>
      <c r="L114">
        <f t="shared" si="29"/>
        <v>-9.08938072218759</v>
      </c>
      <c r="M114">
        <f t="shared" si="30"/>
        <v>-34.270755722998956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15.772252627135936</v>
      </c>
      <c r="C115" s="9">
        <f t="shared" si="23"/>
        <v>0.5760000000000004</v>
      </c>
      <c r="D115" s="9">
        <f t="shared" si="32"/>
        <v>29.012676937543102</v>
      </c>
      <c r="E115" s="9">
        <f t="shared" si="32"/>
        <v>13.23583104292922</v>
      </c>
      <c r="F115" s="9">
        <f t="shared" si="25"/>
        <v>13.667929034248473</v>
      </c>
      <c r="G115" s="10">
        <f t="shared" si="33"/>
        <v>8.6666666666666607</v>
      </c>
      <c r="H115" s="5">
        <f t="shared" si="33"/>
        <v>7.5</v>
      </c>
      <c r="I115">
        <f t="shared" si="27"/>
        <v>48.630549471095883</v>
      </c>
      <c r="J115">
        <f t="shared" si="28"/>
        <v>47.428012942116084</v>
      </c>
      <c r="K115">
        <f t="shared" si="28"/>
        <v>10.747740703197728</v>
      </c>
      <c r="L115">
        <f t="shared" si="29"/>
        <v>-9.0604966768636626</v>
      </c>
      <c r="M115">
        <f t="shared" si="30"/>
        <v>-34.227214184704792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16.056657615848451</v>
      </c>
      <c r="C116" s="9">
        <f t="shared" si="23"/>
        <v>0.58200000000000041</v>
      </c>
      <c r="D116" s="9">
        <f t="shared" si="32"/>
        <v>29.297081926255615</v>
      </c>
      <c r="E116" s="9">
        <f t="shared" si="32"/>
        <v>13.299701397293083</v>
      </c>
      <c r="F116" s="9">
        <f t="shared" si="25"/>
        <v>13.74472648292846</v>
      </c>
      <c r="G116" s="10">
        <f t="shared" si="33"/>
        <v>8.6666666666666607</v>
      </c>
      <c r="H116" s="5">
        <f t="shared" si="33"/>
        <v>7.5</v>
      </c>
      <c r="I116">
        <f t="shared" si="27"/>
        <v>48.532509025937941</v>
      </c>
      <c r="J116">
        <f t="shared" si="28"/>
        <v>47.373649962054898</v>
      </c>
      <c r="K116">
        <f t="shared" si="28"/>
        <v>10.542377418089499</v>
      </c>
      <c r="L116">
        <f t="shared" si="29"/>
        <v>-9.0318660876558088</v>
      </c>
      <c r="M116">
        <f t="shared" si="30"/>
        <v>-34.183921995919199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16.340736942031199</v>
      </c>
      <c r="C117" s="9">
        <f t="shared" si="23"/>
        <v>0.58800000000000041</v>
      </c>
      <c r="D117" s="9">
        <f t="shared" ref="D117:E132" si="34">D116+$C$7*(J116+J117)/2</f>
        <v>29.581161252438367</v>
      </c>
      <c r="E117" s="9">
        <f t="shared" si="34"/>
        <v>13.362340351205694</v>
      </c>
      <c r="F117" s="9">
        <f t="shared" si="25"/>
        <v>13.820535262875062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48.435425147913485</v>
      </c>
      <c r="J117">
        <f t="shared" si="28"/>
        <v>47.319458765528964</v>
      </c>
      <c r="K117">
        <f t="shared" si="28"/>
        <v>10.337273886113984</v>
      </c>
      <c r="L117">
        <f t="shared" si="29"/>
        <v>-9.003487870140388</v>
      </c>
      <c r="M117">
        <f t="shared" si="30"/>
        <v>-34.140876259196489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16.624491631842716</v>
      </c>
      <c r="C118" s="9">
        <f t="shared" si="23"/>
        <v>0.59400000000000042</v>
      </c>
      <c r="D118" s="9">
        <f t="shared" si="34"/>
        <v>29.86491594224988</v>
      </c>
      <c r="E118" s="9">
        <f t="shared" si="34"/>
        <v>13.423749458749711</v>
      </c>
      <c r="F118" s="9">
        <f t="shared" si="25"/>
        <v>13.895358739013577</v>
      </c>
      <c r="G118" s="10">
        <f t="shared" si="35"/>
        <v>8.6666666666666607</v>
      </c>
      <c r="H118" s="5">
        <f t="shared" si="35"/>
        <v>7.5</v>
      </c>
      <c r="I118">
        <f t="shared" si="27"/>
        <v>48.339297925805745</v>
      </c>
      <c r="J118">
        <f t="shared" si="28"/>
        <v>47.265437838308124</v>
      </c>
      <c r="K118">
        <f t="shared" si="28"/>
        <v>10.132428628558804</v>
      </c>
      <c r="L118">
        <f t="shared" si="29"/>
        <v>-8.9753609458132875</v>
      </c>
      <c r="M118">
        <f t="shared" si="30"/>
        <v>-34.098074087922647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16.907922702375537</v>
      </c>
      <c r="C119" s="9">
        <f t="shared" si="23"/>
        <v>0.60000000000000042</v>
      </c>
      <c r="D119" s="9">
        <f t="shared" si="34"/>
        <v>30.148347012782704</v>
      </c>
      <c r="E119" s="9">
        <f t="shared" si="34"/>
        <v>13.483930265187482</v>
      </c>
      <c r="F119" s="9">
        <f t="shared" si="25"/>
        <v>13.969200257395197</v>
      </c>
      <c r="G119" s="10">
        <f t="shared" si="35"/>
        <v>8.6666666666666607</v>
      </c>
      <c r="H119" s="5">
        <f t="shared" si="35"/>
        <v>7.5</v>
      </c>
      <c r="I119">
        <f t="shared" si="27"/>
        <v>48.24412743996988</v>
      </c>
      <c r="J119">
        <f t="shared" si="28"/>
        <v>47.211585672633241</v>
      </c>
      <c r="K119">
        <f t="shared" si="28"/>
        <v>9.9278401840312682</v>
      </c>
      <c r="L119">
        <f t="shared" si="29"/>
        <v>-8.9474842418960865</v>
      </c>
      <c r="M119">
        <f t="shared" si="30"/>
        <v>-34.055512606219736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17.191031161694987</v>
      </c>
      <c r="C120" s="9">
        <f t="shared" si="23"/>
        <v>0.60600000000000043</v>
      </c>
      <c r="D120" s="9">
        <f t="shared" si="34"/>
        <v>30.431455472102151</v>
      </c>
      <c r="E120" s="9">
        <f t="shared" si="34"/>
        <v>13.542884307064757</v>
      </c>
      <c r="F120" s="9">
        <f t="shared" si="25"/>
        <v>14.042063145387171</v>
      </c>
      <c r="G120" s="10">
        <f t="shared" si="35"/>
        <v>8.6666666666666607</v>
      </c>
      <c r="H120" s="5">
        <f t="shared" si="35"/>
        <v>7.5</v>
      </c>
      <c r="I120">
        <f t="shared" si="27"/>
        <v>48.149913761650289</v>
      </c>
      <c r="J120">
        <f t="shared" si="28"/>
        <v>47.157900767181864</v>
      </c>
      <c r="K120">
        <f t="shared" si="28"/>
        <v>9.7235071083939495</v>
      </c>
      <c r="L120">
        <f t="shared" si="29"/>
        <v>-8.9198566911436803</v>
      </c>
      <c r="M120">
        <f t="shared" si="30"/>
        <v>-34.013188948854776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17.473818008877636</v>
      </c>
      <c r="C121" s="9">
        <f t="shared" si="23"/>
        <v>0.61200000000000043</v>
      </c>
      <c r="D121" s="9">
        <f t="shared" si="34"/>
        <v>30.7142423192848</v>
      </c>
      <c r="E121" s="9">
        <f t="shared" si="34"/>
        <v>13.600613112314042</v>
      </c>
      <c r="F121" s="9">
        <f t="shared" si="25"/>
        <v>14.113950711861573</v>
      </c>
      <c r="G121" s="10">
        <f t="shared" si="35"/>
        <v>8.6666666666666607</v>
      </c>
      <c r="H121" s="5">
        <f t="shared" si="35"/>
        <v>7.5</v>
      </c>
      <c r="I121">
        <f t="shared" si="27"/>
        <v>48.056656952298184</v>
      </c>
      <c r="J121">
        <f t="shared" si="28"/>
        <v>47.104381627035004</v>
      </c>
      <c r="K121">
        <f t="shared" si="28"/>
        <v>9.5194279747008217</v>
      </c>
      <c r="L121">
        <f t="shared" si="29"/>
        <v>-8.8924772316533911</v>
      </c>
      <c r="M121">
        <f t="shared" si="30"/>
        <v>-33.97110026115292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17.756284234049673</v>
      </c>
      <c r="C122" s="9">
        <f t="shared" si="23"/>
        <v>0.61800000000000044</v>
      </c>
      <c r="D122" s="9">
        <f t="shared" si="34"/>
        <v>30.99670854445684</v>
      </c>
      <c r="E122" s="9">
        <f t="shared" si="34"/>
        <v>13.657118200357546</v>
      </c>
      <c r="F122" s="9">
        <f t="shared" si="25"/>
        <v>14.184866247382711</v>
      </c>
      <c r="G122" s="10">
        <f t="shared" si="35"/>
        <v>8.6666666666666607</v>
      </c>
      <c r="H122" s="5">
        <f t="shared" si="35"/>
        <v>7.5</v>
      </c>
      <c r="I122">
        <f t="shared" si="27"/>
        <v>47.964357062889732</v>
      </c>
      <c r="J122">
        <f t="shared" si="28"/>
        <v>47.051026763645083</v>
      </c>
      <c r="K122">
        <f t="shared" si="28"/>
        <v>9.3156013731339034</v>
      </c>
      <c r="L122">
        <f t="shared" si="29"/>
        <v>-8.8653448066755711</v>
      </c>
      <c r="M122">
        <f t="shared" si="30"/>
        <v>-33.929243698915073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18.038430818425027</v>
      </c>
      <c r="C123" s="9">
        <f t="shared" si="23"/>
        <v>0.62400000000000044</v>
      </c>
      <c r="D123" s="9">
        <f t="shared" si="34"/>
        <v>31.278855128832191</v>
      </c>
      <c r="E123" s="9">
        <f t="shared" si="34"/>
        <v>13.712401082209769</v>
      </c>
      <c r="F123" s="9">
        <f t="shared" si="25"/>
        <v>14.254813024393128</v>
      </c>
      <c r="G123" s="10">
        <f t="shared" si="35"/>
        <v>8.6666666666666607</v>
      </c>
      <c r="H123" s="5">
        <f t="shared" si="35"/>
        <v>7.5</v>
      </c>
      <c r="I123">
        <f t="shared" si="27"/>
        <v>47.873014133244929</v>
      </c>
      <c r="J123">
        <f t="shared" si="28"/>
        <v>46.997834694805029</v>
      </c>
      <c r="K123">
        <f t="shared" si="28"/>
        <v>9.1120259109404138</v>
      </c>
      <c r="L123">
        <f t="shared" si="29"/>
        <v>-8.8384583644257741</v>
      </c>
      <c r="M123">
        <f t="shared" si="30"/>
        <v>-33.88761642833979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18.320258734343298</v>
      </c>
      <c r="C124" s="9">
        <f t="shared" si="23"/>
        <v>0.63000000000000045</v>
      </c>
      <c r="D124" s="9">
        <f t="shared" si="34"/>
        <v>31.560683044750462</v>
      </c>
      <c r="E124" s="9">
        <f t="shared" si="34"/>
        <v>13.766463260579702</v>
      </c>
      <c r="F124" s="9">
        <f t="shared" si="25"/>
        <v>14.323794297398308</v>
      </c>
      <c r="G124" s="10">
        <f t="shared" si="35"/>
        <v>8.6666666666666607</v>
      </c>
      <c r="H124" s="5">
        <f t="shared" si="35"/>
        <v>7.5</v>
      </c>
      <c r="I124">
        <f t="shared" si="27"/>
        <v>47.78262819134747</v>
      </c>
      <c r="J124">
        <f t="shared" si="28"/>
        <v>46.944803944618471</v>
      </c>
      <c r="K124">
        <f t="shared" si="28"/>
        <v>8.9087002123703751</v>
      </c>
      <c r="L124">
        <f t="shared" si="29"/>
        <v>-8.8118168578984584</v>
      </c>
      <c r="M124">
        <f t="shared" si="30"/>
        <v>-33.846215625949547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18.601768945307562</v>
      </c>
      <c r="C125" s="9">
        <f t="shared" si="23"/>
        <v>0.63600000000000045</v>
      </c>
      <c r="D125" s="9">
        <f t="shared" si="34"/>
        <v>31.842193255714729</v>
      </c>
      <c r="E125" s="9">
        <f t="shared" si="34"/>
        <v>13.819306229972657</v>
      </c>
      <c r="F125" s="9">
        <f t="shared" si="25"/>
        <v>14.391813303150006</v>
      </c>
      <c r="G125" s="10">
        <f t="shared" si="35"/>
        <v>8.6666666666666607</v>
      </c>
      <c r="H125" s="5">
        <f t="shared" si="35"/>
        <v>7.5</v>
      </c>
      <c r="I125">
        <f t="shared" si="27"/>
        <v>47.693199252665821</v>
      </c>
      <c r="J125">
        <f t="shared" si="28"/>
        <v>46.891933043471077</v>
      </c>
      <c r="K125">
        <f t="shared" si="28"/>
        <v>8.7056229186146776</v>
      </c>
      <c r="L125">
        <f t="shared" si="29"/>
        <v>-8.7854192446822932</v>
      </c>
      <c r="M125">
        <f t="shared" si="30"/>
        <v>-33.805038478521276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18.882962406021988</v>
      </c>
      <c r="C126" s="9">
        <f t="shared" si="23"/>
        <v>0.64200000000000046</v>
      </c>
      <c r="D126" s="9">
        <f t="shared" si="34"/>
        <v>32.123386716429152</v>
      </c>
      <c r="E126" s="9">
        <f t="shared" si="34"/>
        <v>13.870931476791732</v>
      </c>
      <c r="F126" s="9">
        <f t="shared" si="25"/>
        <v>14.458873260828241</v>
      </c>
      <c r="G126" s="10">
        <f t="shared" si="35"/>
        <v>8.6666666666666607</v>
      </c>
      <c r="H126" s="5">
        <f t="shared" si="35"/>
        <v>7.5</v>
      </c>
      <c r="I126">
        <f t="shared" si="27"/>
        <v>47.604727319475749</v>
      </c>
      <c r="J126">
        <f t="shared" si="28"/>
        <v>46.839220528002983</v>
      </c>
      <c r="K126">
        <f t="shared" si="28"/>
        <v>8.5027926877435505</v>
      </c>
      <c r="L126">
        <f t="shared" si="29"/>
        <v>-8.7592644867770844</v>
      </c>
      <c r="M126">
        <f t="shared" si="30"/>
        <v>-33.76408218302123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19.163840062429244</v>
      </c>
      <c r="C127" s="9">
        <f t="shared" si="23"/>
        <v>0.64800000000000046</v>
      </c>
      <c r="D127" s="9">
        <f t="shared" si="34"/>
        <v>32.404264372836408</v>
      </c>
      <c r="E127" s="9">
        <f t="shared" si="34"/>
        <v>13.921340479438898</v>
      </c>
      <c r="F127" s="9">
        <f t="shared" si="25"/>
        <v>14.524977372222015</v>
      </c>
      <c r="G127" s="10">
        <f t="shared" si="35"/>
        <v>8.6666666666666607</v>
      </c>
      <c r="H127" s="5">
        <f t="shared" si="35"/>
        <v>7.5</v>
      </c>
      <c r="I127">
        <f t="shared" si="27"/>
        <v>47.517212380184517</v>
      </c>
      <c r="J127">
        <f t="shared" si="28"/>
        <v>46.786664941082321</v>
      </c>
      <c r="K127">
        <f t="shared" si="28"/>
        <v>8.3002081946454229</v>
      </c>
      <c r="L127">
        <f t="shared" si="29"/>
        <v>-8.7333515504123334</v>
      </c>
      <c r="M127">
        <f t="shared" si="30"/>
        <v>-33.723343946544077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19.444402851747832</v>
      </c>
      <c r="C128" s="9">
        <f t="shared" si="23"/>
        <v>0.65400000000000047</v>
      </c>
      <c r="D128" s="9">
        <f t="shared" si="34"/>
        <v>32.684827162154996</v>
      </c>
      <c r="E128" s="9">
        <f t="shared" si="34"/>
        <v>13.970534708415732</v>
      </c>
      <c r="F128" s="9">
        <f t="shared" si="25"/>
        <v>14.590128821908673</v>
      </c>
      <c r="G128" s="10">
        <f t="shared" si="35"/>
        <v>8.6666666666666607</v>
      </c>
      <c r="H128" s="5">
        <f t="shared" si="35"/>
        <v>7.5</v>
      </c>
      <c r="I128">
        <f t="shared" si="27"/>
        <v>47.430654408656984</v>
      </c>
      <c r="J128">
        <f t="shared" si="28"/>
        <v>46.734264831779846</v>
      </c>
      <c r="K128">
        <f t="shared" si="28"/>
        <v>8.0978681309661589</v>
      </c>
      <c r="L128">
        <f t="shared" si="29"/>
        <v>-8.707679405867486</v>
      </c>
      <c r="M128">
        <f t="shared" si="30"/>
        <v>-33.682820986256203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19.724651702509206</v>
      </c>
      <c r="C129" s="9">
        <f t="shared" si="23"/>
        <v>0.66000000000000048</v>
      </c>
      <c r="D129" s="9">
        <f t="shared" si="34"/>
        <v>32.96507601291637</v>
      </c>
      <c r="E129" s="9">
        <f t="shared" si="34"/>
        <v>14.018515626423776</v>
      </c>
      <c r="F129" s="9">
        <f t="shared" si="25"/>
        <v>14.654330777432012</v>
      </c>
      <c r="G129" s="10">
        <f t="shared" si="35"/>
        <v>8.6666666666666607</v>
      </c>
      <c r="H129" s="5">
        <f t="shared" si="35"/>
        <v>7.5</v>
      </c>
      <c r="I129">
        <f t="shared" si="27"/>
        <v>47.345053363543947</v>
      </c>
      <c r="J129">
        <f t="shared" si="28"/>
        <v>46.682018755344643</v>
      </c>
      <c r="K129">
        <f t="shared" si="28"/>
        <v>7.8957712050486215</v>
      </c>
      <c r="L129">
        <f t="shared" si="29"/>
        <v>-8.6822470272938759</v>
      </c>
      <c r="M129">
        <f t="shared" si="30"/>
        <v>-33.642510529343319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20.004587534594783</v>
      </c>
      <c r="C130" s="9">
        <f t="shared" si="23"/>
        <v>0.66600000000000048</v>
      </c>
      <c r="D130" s="9">
        <f t="shared" si="34"/>
        <v>33.245011845001947</v>
      </c>
      <c r="E130" s="9">
        <f t="shared" si="34"/>
        <v>14.065284688464539</v>
      </c>
      <c r="F130" s="9">
        <f t="shared" si="25"/>
        <v>14.717586389479074</v>
      </c>
      <c r="G130" s="10">
        <f t="shared" si="35"/>
        <v>8.6666666666666607</v>
      </c>
      <c r="H130" s="5">
        <f t="shared" si="35"/>
        <v>7.5</v>
      </c>
      <c r="I130">
        <f t="shared" si="27"/>
        <v>47.260409187612836</v>
      </c>
      <c r="J130">
        <f t="shared" si="28"/>
        <v>46.629925273180881</v>
      </c>
      <c r="K130">
        <f t="shared" si="28"/>
        <v>7.6939161418725615</v>
      </c>
      <c r="L130">
        <f t="shared" si="29"/>
        <v>-8.6570533925384101</v>
      </c>
      <c r="M130">
        <f t="shared" si="30"/>
        <v>-33.602409812962165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20.284211259272801</v>
      </c>
      <c r="C131" s="9">
        <f t="shared" si="23"/>
        <v>0.67200000000000049</v>
      </c>
      <c r="D131" s="9">
        <f t="shared" si="34"/>
        <v>33.524635569679965</v>
      </c>
      <c r="E131" s="9">
        <f t="shared" si="34"/>
        <v>14.110843341939141</v>
      </c>
      <c r="F131" s="9">
        <f t="shared" si="25"/>
        <v>14.779898792055686</v>
      </c>
      <c r="G131" s="10">
        <f t="shared" si="35"/>
        <v>8.6666666666666607</v>
      </c>
      <c r="H131" s="5">
        <f t="shared" si="35"/>
        <v>7.5</v>
      </c>
      <c r="I131">
        <f t="shared" si="27"/>
        <v>47.176721807081115</v>
      </c>
      <c r="J131">
        <f t="shared" si="28"/>
        <v>46.57798295282565</v>
      </c>
      <c r="K131">
        <f t="shared" si="28"/>
        <v>7.4923016829947882</v>
      </c>
      <c r="L131">
        <f t="shared" si="29"/>
        <v>-8.6320974829690158</v>
      </c>
      <c r="M131">
        <f t="shared" si="30"/>
        <v>-33.562516084196396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20.563523779235062</v>
      </c>
      <c r="C132" s="9">
        <f t="shared" si="23"/>
        <v>0.67800000000000049</v>
      </c>
      <c r="D132" s="9">
        <f t="shared" si="34"/>
        <v>33.803948089642226</v>
      </c>
      <c r="E132" s="9">
        <f t="shared" si="34"/>
        <v>14.155193026747595</v>
      </c>
      <c r="F132" s="9">
        <f t="shared" si="25"/>
        <v>14.841271102660722</v>
      </c>
      <c r="G132" s="10">
        <f t="shared" si="35"/>
        <v>8.6666666666666607</v>
      </c>
      <c r="H132" s="5">
        <f t="shared" si="35"/>
        <v>7.5</v>
      </c>
      <c r="I132">
        <f t="shared" si="27"/>
        <v>47.093991130952602</v>
      </c>
      <c r="J132">
        <f t="shared" si="28"/>
        <v>46.526190367927839</v>
      </c>
      <c r="K132">
        <f t="shared" si="28"/>
        <v>7.2909265864896096</v>
      </c>
      <c r="L132">
        <f t="shared" si="29"/>
        <v>-8.6073782833018875</v>
      </c>
      <c r="M132">
        <f t="shared" si="30"/>
        <v>-33.522826600016636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20.842525988633533</v>
      </c>
      <c r="C133" s="9">
        <f t="shared" si="23"/>
        <v>0.6840000000000005</v>
      </c>
      <c r="D133" s="9">
        <f t="shared" ref="D133:E148" si="36">D132+$C$7*(J132+J133)/2</f>
        <v>34.082950299040697</v>
      </c>
      <c r="E133" s="9">
        <f t="shared" si="36"/>
        <v>14.198335175387733</v>
      </c>
      <c r="F133" s="9">
        <f t="shared" si="25"/>
        <v>14.901706422459119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47.012217050356945</v>
      </c>
      <c r="J133">
        <f t="shared" si="28"/>
        <v>46.474546098228025</v>
      </c>
      <c r="K133">
        <f t="shared" si="28"/>
        <v>7.0897896268895098</v>
      </c>
      <c r="L133">
        <f t="shared" si="29"/>
        <v>-8.5828947814305536</v>
      </c>
      <c r="M133">
        <f t="shared" si="30"/>
        <v>-33.483338627244613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21.121218773116837</v>
      </c>
      <c r="C134" s="9">
        <f t="shared" si="23"/>
        <v>0.6900000000000005</v>
      </c>
      <c r="D134" s="9">
        <f t="shared" si="36"/>
        <v>34.361643083524001</v>
      </c>
      <c r="E134" s="9">
        <f t="shared" si="36"/>
        <v>14.240271213053779</v>
      </c>
      <c r="F134" s="9">
        <f t="shared" si="25"/>
        <v>14.961207836453642</v>
      </c>
      <c r="G134" s="10">
        <f t="shared" si="37"/>
        <v>8.6666666666666607</v>
      </c>
      <c r="H134" s="5">
        <f t="shared" si="37"/>
        <v>7.5</v>
      </c>
      <c r="I134">
        <f t="shared" si="27"/>
        <v>46.931399437892637</v>
      </c>
      <c r="J134">
        <f t="shared" si="28"/>
        <v>46.423048729539438</v>
      </c>
      <c r="K134">
        <f t="shared" si="28"/>
        <v>6.8888895951260425</v>
      </c>
      <c r="L134">
        <f t="shared" si="29"/>
        <v>-8.5586459682568261</v>
      </c>
      <c r="M134">
        <f t="shared" si="30"/>
        <v>-33.444049442521326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21.399603009866645</v>
      </c>
      <c r="C135" s="9">
        <f t="shared" si="23"/>
        <v>0.69600000000000051</v>
      </c>
      <c r="D135" s="9">
        <f t="shared" si="36"/>
        <v>34.640027320273809</v>
      </c>
      <c r="E135" s="9">
        <f t="shared" si="36"/>
        <v>14.281002557734571</v>
      </c>
      <c r="F135" s="9">
        <f t="shared" si="25"/>
        <v>15.019778413655432</v>
      </c>
      <c r="G135" s="10">
        <f t="shared" si="37"/>
        <v>8.6666666666666607</v>
      </c>
      <c r="H135" s="5">
        <f t="shared" si="37"/>
        <v>7.5</v>
      </c>
      <c r="I135">
        <f t="shared" si="27"/>
        <v>46.851538146973674</v>
      </c>
      <c r="J135">
        <f t="shared" si="28"/>
        <v>46.371696853729894</v>
      </c>
      <c r="K135">
        <f t="shared" si="28"/>
        <v>6.6882252984709147</v>
      </c>
      <c r="L135">
        <f t="shared" si="29"/>
        <v>-8.5346308375236344</v>
      </c>
      <c r="M135">
        <f t="shared" si="30"/>
        <v>-33.404956332279312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21.677679567633952</v>
      </c>
      <c r="C136" s="9">
        <f t="shared" si="23"/>
        <v>0.70200000000000051</v>
      </c>
      <c r="D136" s="9">
        <f t="shared" si="36"/>
        <v>34.918103878041116</v>
      </c>
      <c r="E136" s="9">
        <f t="shared" si="36"/>
        <v>14.320530620311414</v>
      </c>
      <c r="F136" s="9">
        <f t="shared" si="25"/>
        <v>15.077421207253282</v>
      </c>
      <c r="G136" s="10">
        <f t="shared" si="37"/>
        <v>8.6666666666666607</v>
      </c>
      <c r="H136" s="5">
        <f t="shared" si="37"/>
        <v>7.5</v>
      </c>
      <c r="I136">
        <f t="shared" si="27"/>
        <v>46.772633011180211</v>
      </c>
      <c r="J136">
        <f t="shared" si="28"/>
        <v>46.320489068704752</v>
      </c>
      <c r="K136">
        <f t="shared" si="28"/>
        <v>6.487795560477239</v>
      </c>
      <c r="L136">
        <f t="shared" si="29"/>
        <v>-8.5108483856497834</v>
      </c>
      <c r="M136">
        <f t="shared" si="30"/>
        <v>-33.366056592718905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21.955449306775236</v>
      </c>
      <c r="C137" s="9">
        <f t="shared" si="23"/>
        <v>0.70800000000000052</v>
      </c>
      <c r="D137" s="9">
        <f t="shared" si="36"/>
        <v>35.1958736171824</v>
      </c>
      <c r="E137" s="9">
        <f t="shared" si="36"/>
        <v>14.358856804655609</v>
      </c>
      <c r="F137" s="9">
        <f t="shared" si="25"/>
        <v>15.134139254781772</v>
      </c>
      <c r="G137" s="10">
        <f t="shared" si="37"/>
        <v>8.6666666666666607</v>
      </c>
      <c r="H137" s="5">
        <f t="shared" si="37"/>
        <v>7.5</v>
      </c>
      <c r="I137">
        <f t="shared" si="27"/>
        <v>46.694683843613461</v>
      </c>
      <c r="J137">
        <f t="shared" si="28"/>
        <v>46.269423978390854</v>
      </c>
      <c r="K137">
        <f t="shared" si="28"/>
        <v>6.2875992209209253</v>
      </c>
      <c r="L137">
        <f t="shared" si="29"/>
        <v>-8.4872976115666674</v>
      </c>
      <c r="M137">
        <f t="shared" si="30"/>
        <v>-33.327347529788426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22.232913079288572</v>
      </c>
      <c r="C138" s="9">
        <f t="shared" si="23"/>
        <v>0.71400000000000052</v>
      </c>
      <c r="D138" s="9">
        <f t="shared" si="36"/>
        <v>35.473337389695736</v>
      </c>
      <c r="E138" s="9">
        <f t="shared" si="36"/>
        <v>14.395982507725599</v>
      </c>
      <c r="F138" s="9">
        <f t="shared" si="25"/>
        <v>15.189935578288114</v>
      </c>
      <c r="G138" s="10">
        <f t="shared" si="37"/>
        <v>8.6666666666666607</v>
      </c>
      <c r="H138" s="5">
        <f t="shared" si="37"/>
        <v>7.5</v>
      </c>
      <c r="I138">
        <f t="shared" si="27"/>
        <v>46.617690436255167</v>
      </c>
      <c r="J138">
        <f t="shared" si="28"/>
        <v>46.218500192721457</v>
      </c>
      <c r="K138">
        <f t="shared" si="28"/>
        <v>6.0876351357421949</v>
      </c>
      <c r="L138">
        <f t="shared" si="29"/>
        <v>-8.4639775165570015</v>
      </c>
      <c r="M138">
        <f t="shared" si="30"/>
        <v>-33.288826459168369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22.510071728849603</v>
      </c>
      <c r="C139" s="9">
        <f t="shared" si="23"/>
        <v>0.72000000000000053</v>
      </c>
      <c r="D139" s="9">
        <f t="shared" si="36"/>
        <v>35.750496039256767</v>
      </c>
      <c r="E139" s="9">
        <f t="shared" si="36"/>
        <v>14.431909119663787</v>
      </c>
      <c r="F139" s="9">
        <f t="shared" si="25"/>
        <v>15.244813184497861</v>
      </c>
      <c r="G139" s="10">
        <f t="shared" si="37"/>
        <v>8.6666666666666607</v>
      </c>
      <c r="H139" s="5">
        <f t="shared" si="37"/>
        <v>7.5</v>
      </c>
      <c r="I139">
        <f t="shared" si="27"/>
        <v>46.541652559331801</v>
      </c>
      <c r="J139">
        <f t="shared" si="28"/>
        <v>46.167716327622117</v>
      </c>
      <c r="K139">
        <f t="shared" si="28"/>
        <v>5.8879021769871844</v>
      </c>
      <c r="L139">
        <f t="shared" si="29"/>
        <v>-8.4408871040955642</v>
      </c>
      <c r="M139">
        <f t="shared" si="30"/>
        <v>-33.250490706259434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22.786926090847459</v>
      </c>
      <c r="C140" s="9">
        <f t="shared" si="23"/>
        <v>0.72600000000000053</v>
      </c>
      <c r="D140" s="9">
        <f t="shared" si="36"/>
        <v>36.027350401254623</v>
      </c>
      <c r="E140" s="9">
        <f t="shared" si="36"/>
        <v>14.466638023892997</v>
      </c>
      <c r="F140" s="9">
        <f t="shared" si="25"/>
        <v>15.298775064979395</v>
      </c>
      <c r="G140" s="10">
        <f t="shared" si="37"/>
        <v>8.6666666666666607</v>
      </c>
      <c r="H140" s="5">
        <f t="shared" si="37"/>
        <v>7.5</v>
      </c>
      <c r="I140">
        <f t="shared" si="27"/>
        <v>46.466569960683898</v>
      </c>
      <c r="J140">
        <f t="shared" si="28"/>
        <v>46.117071004997541</v>
      </c>
      <c r="K140">
        <f t="shared" si="28"/>
        <v>5.688399232749628</v>
      </c>
      <c r="L140">
        <f t="shared" si="29"/>
        <v>-8.4180253796920042</v>
      </c>
      <c r="M140">
        <f t="shared" si="30"/>
        <v>-33.212337606174465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23.063476992420611</v>
      </c>
      <c r="C141" s="9">
        <f t="shared" si="23"/>
        <v>0.73200000000000054</v>
      </c>
      <c r="D141" s="9">
        <f t="shared" si="36"/>
        <v>36.303901302827775</v>
      </c>
      <c r="E141" s="9">
        <f t="shared" si="36"/>
        <v>14.500170597212584</v>
      </c>
      <c r="F141" s="9">
        <f t="shared" si="25"/>
        <v>15.351824196307234</v>
      </c>
      <c r="G141" s="10">
        <f t="shared" si="37"/>
        <v>8.6666666666666607</v>
      </c>
      <c r="H141" s="5">
        <f t="shared" si="37"/>
        <v>7.5</v>
      </c>
      <c r="I141">
        <f t="shared" si="27"/>
        <v>46.392442365140731</v>
      </c>
      <c r="J141">
        <f t="shared" si="28"/>
        <v>46.066562852719386</v>
      </c>
      <c r="K141">
        <f t="shared" si="28"/>
        <v>5.4891252071125809</v>
      </c>
      <c r="L141">
        <f t="shared" si="29"/>
        <v>-8.3953913507357658</v>
      </c>
      <c r="M141">
        <f t="shared" si="30"/>
        <v>-33.174364503734147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23.339725252492613</v>
      </c>
      <c r="C142" s="9">
        <f t="shared" si="23"/>
        <v>0.73800000000000054</v>
      </c>
      <c r="D142" s="9">
        <f t="shared" si="36"/>
        <v>36.580149562899777</v>
      </c>
      <c r="E142" s="9">
        <f t="shared" si="36"/>
        <v>14.532508209894193</v>
      </c>
      <c r="F142" s="9">
        <f t="shared" si="25"/>
        <v>15.403963540224154</v>
      </c>
      <c r="G142" s="10">
        <f t="shared" si="37"/>
        <v>8.6666666666666607</v>
      </c>
      <c r="H142" s="5">
        <f t="shared" si="37"/>
        <v>7.5</v>
      </c>
      <c r="I142">
        <f t="shared" si="27"/>
        <v>46.319269473900547</v>
      </c>
      <c r="J142">
        <f t="shared" si="28"/>
        <v>46.016190504614968</v>
      </c>
      <c r="K142">
        <f t="shared" si="28"/>
        <v>5.2900790200901762</v>
      </c>
      <c r="L142">
        <f t="shared" si="29"/>
        <v>-8.3729840263431132</v>
      </c>
      <c r="M142">
        <f t="shared" si="30"/>
        <v>-33.136568753466577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23.615671681807832</v>
      </c>
      <c r="C143" s="9">
        <f t="shared" si="23"/>
        <v>0.74400000000000055</v>
      </c>
      <c r="D143" s="9">
        <f t="shared" si="36"/>
        <v>36.856095992214996</v>
      </c>
      <c r="E143" s="9">
        <f t="shared" si="36"/>
        <v>14.563652225777171</v>
      </c>
      <c r="F143" s="9">
        <f t="shared" si="25"/>
        <v>15.455196043802189</v>
      </c>
      <c r="G143" s="10">
        <f t="shared" si="37"/>
        <v>8.6666666666666607</v>
      </c>
      <c r="H143" s="5">
        <f t="shared" si="37"/>
        <v>7.5</v>
      </c>
      <c r="I143">
        <f t="shared" si="27"/>
        <v>46.247050963916813</v>
      </c>
      <c r="J143">
        <f t="shared" si="28"/>
        <v>45.965952600456909</v>
      </c>
      <c r="K143">
        <f t="shared" si="28"/>
        <v>5.091259607569377</v>
      </c>
      <c r="L143">
        <f t="shared" si="29"/>
        <v>-8.3508024172063458</v>
      </c>
      <c r="M143">
        <f t="shared" si="30"/>
        <v>-33.098947719610464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23.891317082967063</v>
      </c>
      <c r="C144" s="9">
        <f t="shared" si="23"/>
        <v>0.75000000000000056</v>
      </c>
      <c r="D144" s="9">
        <f t="shared" si="36"/>
        <v>37.131741393374227</v>
      </c>
      <c r="E144" s="9">
        <f t="shared" si="36"/>
        <v>14.593604002363634</v>
      </c>
      <c r="F144" s="9">
        <f t="shared" si="25"/>
        <v>15.50552463960242</v>
      </c>
      <c r="G144" s="10">
        <f t="shared" si="37"/>
        <v>8.6666666666666607</v>
      </c>
      <c r="H144" s="5">
        <f t="shared" si="37"/>
        <v>7.5</v>
      </c>
      <c r="I144">
        <f t="shared" si="27"/>
        <v>46.175786487290551</v>
      </c>
      <c r="J144">
        <f t="shared" si="28"/>
        <v>45.915847785953673</v>
      </c>
      <c r="K144">
        <f t="shared" si="28"/>
        <v>4.8926659212517141</v>
      </c>
      <c r="L144">
        <f t="shared" si="29"/>
        <v>-8.3288455354452129</v>
      </c>
      <c r="M144">
        <f t="shared" si="30"/>
        <v>-33.061498776122093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24.166662250463148</v>
      </c>
      <c r="C145" s="9">
        <f t="shared" si="23"/>
        <v>0.75600000000000056</v>
      </c>
      <c r="D145" s="9">
        <f t="shared" si="36"/>
        <v>37.407086560870312</v>
      </c>
      <c r="E145" s="9">
        <f t="shared" si="36"/>
        <v>14.622364890913174</v>
      </c>
      <c r="F145" s="9">
        <f t="shared" si="25"/>
        <v>15.55495224583364</v>
      </c>
      <c r="G145" s="10">
        <f t="shared" si="37"/>
        <v>8.6666666666666607</v>
      </c>
      <c r="H145" s="5">
        <f t="shared" si="37"/>
        <v>7.5</v>
      </c>
      <c r="I145">
        <f t="shared" si="27"/>
        <v>46.105475670669215</v>
      </c>
      <c r="J145">
        <f t="shared" si="28"/>
        <v>45.865874712741004</v>
      </c>
      <c r="K145">
        <f t="shared" si="28"/>
        <v>4.6942969285949818</v>
      </c>
      <c r="L145">
        <f t="shared" si="29"/>
        <v>-8.3071123944605461</v>
      </c>
      <c r="M145">
        <f t="shared" si="30"/>
        <v>-33.024219306685907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24.441707970716493</v>
      </c>
      <c r="C146" s="9">
        <f t="shared" si="23"/>
        <v>0.76200000000000057</v>
      </c>
      <c r="D146" s="9">
        <f t="shared" si="36"/>
        <v>37.682132281123657</v>
      </c>
      <c r="E146" s="9">
        <f t="shared" si="36"/>
        <v>14.649936236537224</v>
      </c>
      <c r="F146" s="9">
        <f t="shared" si="25"/>
        <v>15.603481766509852</v>
      </c>
      <c r="G146" s="10">
        <f t="shared" si="37"/>
        <v>8.6666666666666607</v>
      </c>
      <c r="H146" s="5">
        <f t="shared" si="37"/>
        <v>7.5</v>
      </c>
      <c r="I146">
        <f t="shared" si="27"/>
        <v>46.036118114652247</v>
      </c>
      <c r="J146">
        <f t="shared" si="28"/>
        <v>45.816032038374239</v>
      </c>
      <c r="K146">
        <f t="shared" si="28"/>
        <v>4.4961516127548666</v>
      </c>
      <c r="L146">
        <f t="shared" si="29"/>
        <v>-8.2856020087901889</v>
      </c>
      <c r="M146">
        <f t="shared" si="30"/>
        <v>-32.987106704728696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24.71645502211058</v>
      </c>
      <c r="C147" s="9">
        <f t="shared" si="23"/>
        <v>0.76800000000000057</v>
      </c>
      <c r="D147" s="9">
        <f t="shared" si="36"/>
        <v>37.956879332517744</v>
      </c>
      <c r="E147" s="9">
        <f t="shared" si="36"/>
        <v>14.676319378293067</v>
      </c>
      <c r="F147" s="9">
        <f t="shared" si="25"/>
        <v>15.651116091606657</v>
      </c>
      <c r="G147" s="10">
        <f t="shared" si="37"/>
        <v>8.6666666666666607</v>
      </c>
      <c r="H147" s="5">
        <f t="shared" si="37"/>
        <v>7.5</v>
      </c>
      <c r="I147">
        <f t="shared" si="27"/>
        <v>45.967713393203724</v>
      </c>
      <c r="J147">
        <f t="shared" si="28"/>
        <v>45.766318426321497</v>
      </c>
      <c r="K147">
        <f t="shared" si="28"/>
        <v>4.2982289725264948</v>
      </c>
      <c r="L147">
        <f t="shared" si="29"/>
        <v>-8.2643133939672087</v>
      </c>
      <c r="M147">
        <f t="shared" si="30"/>
        <v>-32.950158373437333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24.990904175027417</v>
      </c>
      <c r="C148" s="9">
        <f t="shared" si="23"/>
        <v>0.77400000000000058</v>
      </c>
      <c r="D148" s="9">
        <f t="shared" si="36"/>
        <v>38.231328485434581</v>
      </c>
      <c r="E148" s="9">
        <f t="shared" si="36"/>
        <v>14.701515649277505</v>
      </c>
      <c r="F148" s="9">
        <f t="shared" si="25"/>
        <v>15.697858097216503</v>
      </c>
      <c r="G148" s="10">
        <f t="shared" si="37"/>
        <v>8.6666666666666607</v>
      </c>
      <c r="H148" s="5">
        <f t="shared" si="37"/>
        <v>7.5</v>
      </c>
      <c r="I148">
        <f t="shared" si="27"/>
        <v>45.900261053072228</v>
      </c>
      <c r="J148">
        <f t="shared" si="28"/>
        <v>45.716732545957697</v>
      </c>
      <c r="K148">
        <f t="shared" si="28"/>
        <v>4.1005280222858707</v>
      </c>
      <c r="L148">
        <f t="shared" si="29"/>
        <v>-8.2432455663804589</v>
      </c>
      <c r="M148">
        <f t="shared" si="30"/>
        <v>-32.913371725779989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25.265056191882969</v>
      </c>
      <c r="C149" s="9">
        <f t="shared" ref="C149:C212" si="42">C148+_dt</f>
        <v>0.78000000000000058</v>
      </c>
      <c r="D149" s="9">
        <f t="shared" ref="D149:E164" si="43">D148+$C$7*(J148+J149)/2</f>
        <v>38.505480502290133</v>
      </c>
      <c r="E149" s="9">
        <f t="shared" si="43"/>
        <v>14.725526376720156</v>
      </c>
      <c r="F149" s="9">
        <f t="shared" ref="F149:F212" si="44">$O$1*D149^2+$O$2*D149+$O$3</f>
        <v>15.743710645702789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45.833760613218388</v>
      </c>
      <c r="J149">
        <f t="shared" ref="J149:K212" si="47">J148+L148*$C$7</f>
        <v>45.667273072559418</v>
      </c>
      <c r="K149">
        <f t="shared" si="47"/>
        <v>3.9030477919311908</v>
      </c>
      <c r="L149">
        <f t="shared" ref="L149:L212" si="48">-$C$15*I149*J149</f>
        <v>-8.2223975431375003</v>
      </c>
      <c r="M149">
        <f t="shared" ref="M149:M212" si="49">-$C$6-$C$15*I149*K149</f>
        <v>-32.87674418453085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25.538911827162551</v>
      </c>
      <c r="C150" s="9">
        <f t="shared" si="42"/>
        <v>0.78600000000000059</v>
      </c>
      <c r="D150" s="9">
        <f t="shared" si="43"/>
        <v>38.779336137569715</v>
      </c>
      <c r="E150" s="9">
        <f t="shared" si="43"/>
        <v>14.748352882076421</v>
      </c>
      <c r="F150" s="9">
        <f t="shared" si="44"/>
        <v>15.788676585852864</v>
      </c>
      <c r="G150" s="10">
        <f t="shared" si="45"/>
        <v>8.6666666666666607</v>
      </c>
      <c r="H150" s="5">
        <f t="shared" si="45"/>
        <v>7.5</v>
      </c>
      <c r="I150">
        <f t="shared" si="46"/>
        <v>45.768211564250194</v>
      </c>
      <c r="J150">
        <f t="shared" si="47"/>
        <v>45.617938687300594</v>
      </c>
      <c r="K150">
        <f t="shared" si="47"/>
        <v>3.7057873268240056</v>
      </c>
      <c r="L150">
        <f t="shared" si="48"/>
        <v>-8.2017683419299452</v>
      </c>
      <c r="M150">
        <f t="shared" si="49"/>
        <v>-32.840273182298162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25.8124718274562</v>
      </c>
      <c r="C151" s="9">
        <f t="shared" si="42"/>
        <v>0.79200000000000059</v>
      </c>
      <c r="D151" s="9">
        <f t="shared" si="43"/>
        <v>39.052896137863364</v>
      </c>
      <c r="E151" s="9">
        <f t="shared" si="43"/>
        <v>14.769996481120083</v>
      </c>
      <c r="F151" s="9">
        <f t="shared" si="44"/>
        <v>15.832758753029921</v>
      </c>
      <c r="G151" s="10">
        <f t="shared" si="45"/>
        <v>8.6666666666666607</v>
      </c>
      <c r="H151" s="5">
        <f t="shared" si="45"/>
        <v>7.5</v>
      </c>
      <c r="I151">
        <f t="shared" si="46"/>
        <v>45.703613367866524</v>
      </c>
      <c r="J151">
        <f t="shared" si="47"/>
        <v>45.568728077249013</v>
      </c>
      <c r="K151">
        <f t="shared" si="47"/>
        <v>3.5087456877302166</v>
      </c>
      <c r="L151">
        <f t="shared" si="48"/>
        <v>-8.1813569809012225</v>
      </c>
      <c r="M151">
        <f t="shared" si="49"/>
        <v>-32.803956161555689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26.08573693149404</v>
      </c>
      <c r="C152" s="9">
        <f t="shared" si="42"/>
        <v>0.7980000000000006</v>
      </c>
      <c r="D152" s="9">
        <f t="shared" si="43"/>
        <v>39.326161241901204</v>
      </c>
      <c r="E152" s="9">
        <f t="shared" si="43"/>
        <v>14.790458484035556</v>
      </c>
      <c r="F152" s="9">
        <f t="shared" si="44"/>
        <v>15.875959969323787</v>
      </c>
      <c r="G152" s="10">
        <f t="shared" si="45"/>
        <v>8.6666666666666607</v>
      </c>
      <c r="H152" s="5">
        <f t="shared" si="45"/>
        <v>7.5</v>
      </c>
      <c r="I152">
        <f t="shared" si="46"/>
        <v>45.639965456309028</v>
      </c>
      <c r="J152">
        <f t="shared" si="47"/>
        <v>45.519639935363607</v>
      </c>
      <c r="K152">
        <f t="shared" si="47"/>
        <v>3.3119219507608824</v>
      </c>
      <c r="L152">
        <f t="shared" si="48"/>
        <v>-8.1611624785168342</v>
      </c>
      <c r="M152">
        <f t="shared" si="49"/>
        <v>-32.767790574677356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26.358707870181611</v>
      </c>
      <c r="C153" s="9">
        <f t="shared" si="42"/>
        <v>0.8040000000000006</v>
      </c>
      <c r="D153" s="9">
        <f t="shared" si="43"/>
        <v>39.599132180588775</v>
      </c>
      <c r="E153" s="9">
        <f t="shared" si="43"/>
        <v>14.809740195509777</v>
      </c>
      <c r="F153" s="9">
        <f t="shared" si="44"/>
        <v>15.918283043700589</v>
      </c>
      <c r="G153" s="10">
        <f t="shared" si="45"/>
        <v>8.6666666666666607</v>
      </c>
      <c r="H153" s="5">
        <f t="shared" si="45"/>
        <v>7.5</v>
      </c>
      <c r="I153">
        <f t="shared" si="46"/>
        <v>45.577267231822695</v>
      </c>
      <c r="J153">
        <f t="shared" si="47"/>
        <v>45.470672960492507</v>
      </c>
      <c r="K153">
        <f t="shared" si="47"/>
        <v>3.1153152073128183</v>
      </c>
      <c r="L153">
        <f t="shared" si="48"/>
        <v>-8.1411838534370791</v>
      </c>
      <c r="M153">
        <f t="shared" si="49"/>
        <v>-32.731773883975244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26.631385366635207</v>
      </c>
      <c r="C154" s="9">
        <f t="shared" si="42"/>
        <v>0.81000000000000061</v>
      </c>
      <c r="D154" s="9">
        <f t="shared" si="43"/>
        <v>39.871809677042371</v>
      </c>
      <c r="E154" s="9">
        <f t="shared" si="43"/>
        <v>14.827842914823743</v>
      </c>
      <c r="F154" s="9">
        <f t="shared" si="44"/>
        <v>15.959730772151353</v>
      </c>
      <c r="G154" s="10">
        <f t="shared" si="45"/>
        <v>8.6666666666666607</v>
      </c>
      <c r="H154" s="5">
        <f t="shared" si="45"/>
        <v>7.5</v>
      </c>
      <c r="I154">
        <f t="shared" si="46"/>
        <v>45.515518066125445</v>
      </c>
      <c r="J154">
        <f t="shared" si="47"/>
        <v>45.421825857371886</v>
      </c>
      <c r="K154">
        <f t="shared" si="47"/>
        <v>2.9189245640089667</v>
      </c>
      <c r="L154">
        <f t="shared" si="48"/>
        <v>-8.1214201243923672</v>
      </c>
      <c r="M154">
        <f t="shared" si="49"/>
        <v>-32.695903561740643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26.903770136217197</v>
      </c>
      <c r="C155" s="9">
        <f t="shared" si="42"/>
        <v>0.81600000000000061</v>
      </c>
      <c r="D155" s="9">
        <f t="shared" si="43"/>
        <v>40.144194446624361</v>
      </c>
      <c r="E155" s="9">
        <f t="shared" si="43"/>
        <v>14.844767935943684</v>
      </c>
      <c r="F155" s="9">
        <f t="shared" si="44"/>
        <v>16.000305937839489</v>
      </c>
      <c r="G155" s="10">
        <f t="shared" si="45"/>
        <v>8.6666666666666607</v>
      </c>
      <c r="H155" s="5">
        <f t="shared" si="45"/>
        <v>7.5</v>
      </c>
      <c r="I155">
        <f t="shared" si="46"/>
        <v>45.454717299886859</v>
      </c>
      <c r="J155">
        <f t="shared" si="47"/>
        <v>45.373097336625534</v>
      </c>
      <c r="K155">
        <f t="shared" si="47"/>
        <v>2.7227491426385226</v>
      </c>
      <c r="L155">
        <f t="shared" si="48"/>
        <v>-8.1018703100610434</v>
      </c>
      <c r="M155">
        <f t="shared" si="49"/>
        <v>-32.660177090288272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27.175862886571366</v>
      </c>
      <c r="C156" s="9">
        <f t="shared" si="42"/>
        <v>0.82200000000000062</v>
      </c>
      <c r="D156" s="9">
        <f t="shared" si="43"/>
        <v>40.41628719697853</v>
      </c>
      <c r="E156" s="9">
        <f t="shared" si="43"/>
        <v>14.860516547611891</v>
      </c>
      <c r="F156" s="9">
        <f t="shared" si="44"/>
        <v>16.040011311247227</v>
      </c>
      <c r="G156" s="10">
        <f t="shared" si="45"/>
        <v>8.6666666666666607</v>
      </c>
      <c r="H156" s="5">
        <f t="shared" si="45"/>
        <v>7.5</v>
      </c>
      <c r="I156">
        <f t="shared" si="46"/>
        <v>45.394864242216428</v>
      </c>
      <c r="J156">
        <f t="shared" si="47"/>
        <v>45.324486114765165</v>
      </c>
      <c r="K156">
        <f t="shared" si="47"/>
        <v>2.526788080096793</v>
      </c>
      <c r="L156">
        <f t="shared" si="48"/>
        <v>-8.0825334289498496</v>
      </c>
      <c r="M156">
        <f t="shared" si="49"/>
        <v>-32.624591962003542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27.447664317658237</v>
      </c>
      <c r="C157" s="9">
        <f t="shared" si="42"/>
        <v>0.82800000000000062</v>
      </c>
      <c r="D157" s="9">
        <f t="shared" si="43"/>
        <v>40.688088628065401</v>
      </c>
      <c r="E157" s="9">
        <f t="shared" si="43"/>
        <v>14.875090033437155</v>
      </c>
      <c r="F157" s="9">
        <f t="shared" si="44"/>
        <v>16.078849650320933</v>
      </c>
      <c r="G157" s="10">
        <f t="shared" si="45"/>
        <v>8.6666666666666607</v>
      </c>
      <c r="H157" s="5">
        <f t="shared" si="45"/>
        <v>7.5</v>
      </c>
      <c r="I157">
        <f t="shared" si="46"/>
        <v>45.335958170161582</v>
      </c>
      <c r="J157">
        <f t="shared" si="47"/>
        <v>45.275990914191468</v>
      </c>
      <c r="K157">
        <f t="shared" si="47"/>
        <v>2.3310405283247717</v>
      </c>
      <c r="L157">
        <f t="shared" si="48"/>
        <v>-8.0634084992769868</v>
      </c>
      <c r="M157">
        <f t="shared" si="49"/>
        <v>-32.589145679392772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27.7191751217904</v>
      </c>
      <c r="C158" s="9">
        <f t="shared" si="42"/>
        <v>0.83400000000000063</v>
      </c>
      <c r="D158" s="9">
        <f t="shared" si="43"/>
        <v>40.959599432197564</v>
      </c>
      <c r="E158" s="9">
        <f t="shared" si="43"/>
        <v>14.888489671984875</v>
      </c>
      <c r="F158" s="9">
        <f t="shared" si="44"/>
        <v>16.116823700615384</v>
      </c>
      <c r="G158" s="10">
        <f t="shared" si="45"/>
        <v>8.6666666666666607</v>
      </c>
      <c r="H158" s="5">
        <f t="shared" si="45"/>
        <v>7.5</v>
      </c>
      <c r="I158">
        <f t="shared" si="46"/>
        <v>45.277998328215723</v>
      </c>
      <c r="J158">
        <f t="shared" si="47"/>
        <v>45.227610463195809</v>
      </c>
      <c r="K158">
        <f t="shared" si="47"/>
        <v>2.1355056542484152</v>
      </c>
      <c r="L158">
        <f t="shared" si="48"/>
        <v>-8.0444945388578581</v>
      </c>
      <c r="M158">
        <f t="shared" si="49"/>
        <v>-32.553835755136369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27.990395983667874</v>
      </c>
      <c r="C159" s="9">
        <f t="shared" si="42"/>
        <v>0.84000000000000064</v>
      </c>
      <c r="D159" s="9">
        <f t="shared" si="43"/>
        <v>41.230820294075038</v>
      </c>
      <c r="E159" s="9">
        <f t="shared" si="43"/>
        <v>14.900716736866773</v>
      </c>
      <c r="F159" s="9">
        <f t="shared" si="44"/>
        <v>16.153936195436952</v>
      </c>
      <c r="G159" s="10">
        <f t="shared" si="45"/>
        <v>8.6666666666666607</v>
      </c>
      <c r="H159" s="5">
        <f t="shared" si="45"/>
        <v>7.5</v>
      </c>
      <c r="I159">
        <f t="shared" si="46"/>
        <v>45.220983927836478</v>
      </c>
      <c r="J159">
        <f t="shared" si="47"/>
        <v>45.179343495962662</v>
      </c>
      <c r="K159">
        <f t="shared" si="47"/>
        <v>1.940182639717597</v>
      </c>
      <c r="L159">
        <f t="shared" si="48"/>
        <v>-8.0257905649934731</v>
      </c>
      <c r="M159">
        <f t="shared" si="49"/>
        <v>-32.518659712144803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28.261327580413479</v>
      </c>
      <c r="C160" s="9">
        <f t="shared" si="42"/>
        <v>0.84600000000000064</v>
      </c>
      <c r="D160" s="9">
        <f t="shared" si="43"/>
        <v>41.501751890820643</v>
      </c>
      <c r="E160" s="9">
        <f t="shared" si="43"/>
        <v>14.91177249683026</v>
      </c>
      <c r="F160" s="9">
        <f t="shared" si="44"/>
        <v>16.19018985598575</v>
      </c>
      <c r="G160" s="10">
        <f t="shared" si="45"/>
        <v>8.6666666666666607</v>
      </c>
      <c r="H160" s="5">
        <f t="shared" si="45"/>
        <v>7.5</v>
      </c>
      <c r="I160">
        <f t="shared" si="46"/>
        <v>45.16491414697456</v>
      </c>
      <c r="J160">
        <f t="shared" si="47"/>
        <v>45.131188752572704</v>
      </c>
      <c r="K160">
        <f t="shared" si="47"/>
        <v>1.7450706814447281</v>
      </c>
      <c r="L160">
        <f t="shared" si="48"/>
        <v>-8.0072955943615884</v>
      </c>
      <c r="M160">
        <f t="shared" si="49"/>
        <v>-32.48361508361743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28.531970581608213</v>
      </c>
      <c r="C161" s="9">
        <f t="shared" si="42"/>
        <v>0.85200000000000065</v>
      </c>
      <c r="D161" s="9">
        <f t="shared" si="43"/>
        <v>41.772394892015377</v>
      </c>
      <c r="E161" s="9">
        <f t="shared" si="43"/>
        <v>14.921658215847422</v>
      </c>
      <c r="F161" s="9">
        <f t="shared" si="44"/>
        <v>16.225587391496692</v>
      </c>
      <c r="G161" s="10">
        <f t="shared" si="45"/>
        <v>8.6666666666666607</v>
      </c>
      <c r="H161" s="5">
        <f t="shared" si="45"/>
        <v>7.5</v>
      </c>
      <c r="I161">
        <f t="shared" si="46"/>
        <v>45.109788129613328</v>
      </c>
      <c r="J161">
        <f t="shared" si="47"/>
        <v>45.083144979006534</v>
      </c>
      <c r="K161">
        <f t="shared" si="47"/>
        <v>1.5501689909430234</v>
      </c>
      <c r="L161">
        <f t="shared" si="48"/>
        <v>-7.9890086429105631</v>
      </c>
      <c r="M161">
        <f t="shared" si="49"/>
        <v>-32.448699413104002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28.802325649326683</v>
      </c>
      <c r="C162" s="9">
        <f t="shared" si="42"/>
        <v>0.85800000000000065</v>
      </c>
      <c r="D162" s="9">
        <f t="shared" si="43"/>
        <v>42.042749959733847</v>
      </c>
      <c r="E162" s="9">
        <f t="shared" si="43"/>
        <v>14.930375153203645</v>
      </c>
      <c r="F162" s="9">
        <f t="shared" si="44"/>
        <v>16.260131499379522</v>
      </c>
      <c r="G162" s="10">
        <f t="shared" si="45"/>
        <v>8.6666666666666607</v>
      </c>
      <c r="H162" s="5">
        <f t="shared" si="45"/>
        <v>7.5</v>
      </c>
      <c r="I162">
        <f t="shared" si="46"/>
        <v>45.055604985319405</v>
      </c>
      <c r="J162">
        <f t="shared" si="47"/>
        <v>45.035210927149073</v>
      </c>
      <c r="K162">
        <f t="shared" si="47"/>
        <v>1.3554767944643995</v>
      </c>
      <c r="L162">
        <f t="shared" si="48"/>
        <v>-7.9709287257560115</v>
      </c>
      <c r="M162">
        <f t="shared" si="49"/>
        <v>-32.413910254568798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29.072393438172512</v>
      </c>
      <c r="C163" s="9">
        <f t="shared" si="42"/>
        <v>0.86400000000000066</v>
      </c>
      <c r="D163" s="9">
        <f t="shared" si="43"/>
        <v>42.312817748579675</v>
      </c>
      <c r="E163" s="9">
        <f t="shared" si="43"/>
        <v>14.937924563585849</v>
      </c>
      <c r="F163" s="9">
        <f t="shared" si="44"/>
        <v>16.293824865357752</v>
      </c>
      <c r="G163" s="10">
        <f t="shared" si="45"/>
        <v>8.6666666666666607</v>
      </c>
      <c r="H163" s="5">
        <f t="shared" si="45"/>
        <v>7.5</v>
      </c>
      <c r="I163">
        <f t="shared" si="46"/>
        <v>45.002363788804544</v>
      </c>
      <c r="J163">
        <f t="shared" si="47"/>
        <v>44.98738535479454</v>
      </c>
      <c r="K163">
        <f t="shared" si="47"/>
        <v>1.1609933329369868</v>
      </c>
      <c r="L163">
        <f t="shared" si="48"/>
        <v>-7.9530548570802164</v>
      </c>
      <c r="M163">
        <f t="shared" si="49"/>
        <v>-32.379245172457395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29.34217459531385</v>
      </c>
      <c r="C164" s="9">
        <f t="shared" si="42"/>
        <v>0.87000000000000066</v>
      </c>
      <c r="D164" s="9">
        <f t="shared" si="43"/>
        <v>42.582598905721014</v>
      </c>
      <c r="E164" s="9">
        <f t="shared" si="43"/>
        <v>14.944307697170366</v>
      </c>
      <c r="F164" s="9">
        <f t="shared" si="44"/>
        <v>16.326670163606636</v>
      </c>
      <c r="G164" s="10">
        <f t="shared" si="45"/>
        <v>8.6666666666666607</v>
      </c>
      <c r="H164" s="5">
        <f t="shared" si="45"/>
        <v>7.5</v>
      </c>
      <c r="I164">
        <f t="shared" si="46"/>
        <v>44.950063579498966</v>
      </c>
      <c r="J164">
        <f t="shared" si="47"/>
        <v>44.939667025652057</v>
      </c>
      <c r="K164">
        <f t="shared" si="47"/>
        <v>0.9667178619022424</v>
      </c>
      <c r="L164">
        <f t="shared" si="48"/>
        <v>-7.9353860500343822</v>
      </c>
      <c r="M164">
        <f t="shared" si="49"/>
        <v>-32.344701741765896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29.611669760518865</v>
      </c>
      <c r="C165" s="9">
        <f t="shared" si="42"/>
        <v>0.87600000000000067</v>
      </c>
      <c r="D165" s="9">
        <f t="shared" ref="D165:E180" si="51">D164+$C$7*(J164+J165)/2</f>
        <v>42.852094070926029</v>
      </c>
      <c r="E165" s="9">
        <f t="shared" si="51"/>
        <v>14.949525799710427</v>
      </c>
      <c r="F165" s="9">
        <f t="shared" si="44"/>
        <v>16.358670056889999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44.898703361136477</v>
      </c>
      <c r="J165">
        <f t="shared" si="47"/>
        <v>44.892054709351854</v>
      </c>
      <c r="K165">
        <f t="shared" si="47"/>
        <v>0.77264965145164699</v>
      </c>
      <c r="L165">
        <f t="shared" si="48"/>
        <v>-7.9179213166437217</v>
      </c>
      <c r="M165">
        <f t="shared" si="49"/>
        <v>-32.31027754811258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29.880879566191275</v>
      </c>
      <c r="C166" s="9">
        <f t="shared" si="42"/>
        <v>0.88200000000000067</v>
      </c>
      <c r="D166" s="9">
        <f t="shared" si="51"/>
        <v>43.121303876598439</v>
      </c>
      <c r="E166" s="9">
        <f t="shared" si="51"/>
        <v>14.953580112623271</v>
      </c>
      <c r="F166" s="9">
        <f t="shared" si="44"/>
        <v>16.389827196696096</v>
      </c>
      <c r="G166" s="10">
        <f t="shared" si="52"/>
        <v>8.6666666666666607</v>
      </c>
      <c r="H166" s="5">
        <f t="shared" si="52"/>
        <v>7.5</v>
      </c>
      <c r="I166">
        <f t="shared" si="46"/>
        <v>44.848282101351444</v>
      </c>
      <c r="J166">
        <f t="shared" si="47"/>
        <v>44.844547181451993</v>
      </c>
      <c r="K166">
        <f t="shared" si="47"/>
        <v>0.57878798616297145</v>
      </c>
      <c r="L166">
        <f t="shared" si="48"/>
        <v>-7.9006596677153889</v>
      </c>
      <c r="M166">
        <f t="shared" si="49"/>
        <v>-32.275970187811986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30.149804637405971</v>
      </c>
      <c r="C167" s="9">
        <f t="shared" si="42"/>
        <v>0.88800000000000068</v>
      </c>
      <c r="D167" s="9">
        <f t="shared" si="51"/>
        <v>43.390228947813135</v>
      </c>
      <c r="E167" s="9">
        <f t="shared" si="51"/>
        <v>14.956471873076868</v>
      </c>
      <c r="F167" s="9">
        <f t="shared" si="44"/>
        <v>16.420144223372429</v>
      </c>
      <c r="G167" s="10">
        <f t="shared" si="52"/>
        <v>8.6666666666666607</v>
      </c>
      <c r="H167" s="5">
        <f t="shared" si="52"/>
        <v>7.5</v>
      </c>
      <c r="I167">
        <f t="shared" si="46"/>
        <v>44.798798731288009</v>
      </c>
      <c r="J167">
        <f t="shared" si="47"/>
        <v>44.797143223445701</v>
      </c>
      <c r="K167">
        <f t="shared" si="47"/>
        <v>0.38513216503609954</v>
      </c>
      <c r="L167">
        <f t="shared" si="48"/>
        <v>-7.8836001127493205</v>
      </c>
      <c r="M167">
        <f t="shared" si="49"/>
        <v>-32.241777267951157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30.418445591944618</v>
      </c>
      <c r="C168" s="9">
        <f t="shared" si="42"/>
        <v>0.89400000000000068</v>
      </c>
      <c r="D168" s="9">
        <f t="shared" si="51"/>
        <v>43.658869902351782</v>
      </c>
      <c r="E168" s="9">
        <f t="shared" si="51"/>
        <v>14.958202314076262</v>
      </c>
      <c r="F168" s="9">
        <f t="shared" si="44"/>
        <v>16.449623766259499</v>
      </c>
      <c r="G168" s="10">
        <f t="shared" si="52"/>
        <v>8.6666666666666607</v>
      </c>
      <c r="H168" s="5">
        <f t="shared" si="52"/>
        <v>7.5</v>
      </c>
      <c r="I168">
        <f t="shared" si="46"/>
        <v>44.750252145221673</v>
      </c>
      <c r="J168">
        <f t="shared" si="47"/>
        <v>44.749841622769203</v>
      </c>
      <c r="K168">
        <f t="shared" si="47"/>
        <v>0.1916815014283926</v>
      </c>
      <c r="L168">
        <f t="shared" si="48"/>
        <v>-7.8667416598519662</v>
      </c>
      <c r="M168">
        <f t="shared" si="49"/>
        <v>-32.20769640646823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30.686803040331355</v>
      </c>
      <c r="C169" s="9">
        <f t="shared" si="42"/>
        <v>0.90000000000000069</v>
      </c>
      <c r="D169" s="9">
        <f t="shared" si="51"/>
        <v>43.927227350738519</v>
      </c>
      <c r="E169" s="9">
        <f t="shared" si="51"/>
        <v>14.958772664549516</v>
      </c>
      <c r="F169" s="9">
        <f t="shared" si="44"/>
        <v>16.478268443823588</v>
      </c>
      <c r="G169" s="10">
        <f t="shared" si="52"/>
        <v>8.6666666666666607</v>
      </c>
      <c r="H169" s="5">
        <f t="shared" si="52"/>
        <v>7.5</v>
      </c>
      <c r="I169">
        <f t="shared" si="46"/>
        <v>44.702641200193419</v>
      </c>
      <c r="J169">
        <f t="shared" si="47"/>
        <v>44.70264117281009</v>
      </c>
      <c r="K169">
        <f t="shared" si="47"/>
        <v>-1.5646770104167929E-3</v>
      </c>
      <c r="L169">
        <f t="shared" si="48"/>
        <v>-7.850083315652939</v>
      </c>
      <c r="M169">
        <f t="shared" si="49"/>
        <v>-32.173725232233004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30.954877585868537</v>
      </c>
      <c r="C170" s="9">
        <f t="shared" si="42"/>
        <v>0.90600000000000069</v>
      </c>
      <c r="D170" s="9">
        <f t="shared" si="51"/>
        <v>44.195301896275701</v>
      </c>
      <c r="E170" s="9">
        <f t="shared" si="51"/>
        <v>14.958184149433272</v>
      </c>
      <c r="F170" s="9">
        <f t="shared" si="44"/>
        <v>16.506080863788448</v>
      </c>
      <c r="G170" s="10">
        <f t="shared" si="52"/>
        <v>8.6666666666666607</v>
      </c>
      <c r="H170" s="5">
        <f t="shared" si="52"/>
        <v>7.5</v>
      </c>
      <c r="I170">
        <f t="shared" si="46"/>
        <v>44.655964715656687</v>
      </c>
      <c r="J170">
        <f t="shared" si="47"/>
        <v>44.655540672916175</v>
      </c>
      <c r="K170">
        <f t="shared" si="47"/>
        <v>-0.19460702840381483</v>
      </c>
      <c r="L170">
        <f t="shared" si="48"/>
        <v>-7.8336240852246206</v>
      </c>
      <c r="M170">
        <f t="shared" si="49"/>
        <v>-32.139861385129691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31.222669824672501</v>
      </c>
      <c r="C171" s="9">
        <f t="shared" si="42"/>
        <v>0.9120000000000007</v>
      </c>
      <c r="D171" s="9">
        <f t="shared" si="51"/>
        <v>44.463094135079665</v>
      </c>
      <c r="E171" s="9">
        <f t="shared" si="51"/>
        <v>14.956437989757918</v>
      </c>
      <c r="F171" s="9">
        <f t="shared" si="44"/>
        <v>16.533063623266031</v>
      </c>
      <c r="G171" s="10">
        <f t="shared" si="52"/>
        <v>8.6666666666666607</v>
      </c>
      <c r="H171" s="5">
        <f t="shared" si="52"/>
        <v>7.5</v>
      </c>
      <c r="I171">
        <f t="shared" si="46"/>
        <v>44.610221473137265</v>
      </c>
      <c r="J171">
        <f t="shared" si="47"/>
        <v>44.608538928404826</v>
      </c>
      <c r="K171">
        <f t="shared" si="47"/>
        <v>-0.38744619671459302</v>
      </c>
      <c r="L171">
        <f t="shared" si="48"/>
        <v>-7.8173629720046973</v>
      </c>
      <c r="M171">
        <f t="shared" si="49"/>
        <v>-32.10610251614154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31.490180345709433</v>
      </c>
      <c r="C172" s="9">
        <f t="shared" si="42"/>
        <v>0.9180000000000007</v>
      </c>
      <c r="D172" s="9">
        <f t="shared" si="51"/>
        <v>44.730604656116597</v>
      </c>
      <c r="E172" s="9">
        <f t="shared" si="51"/>
        <v>14.95353540273234</v>
      </c>
      <c r="F172" s="9">
        <f t="shared" si="44"/>
        <v>16.559219308886171</v>
      </c>
      <c r="G172" s="10">
        <f t="shared" si="52"/>
        <v>8.6666666666666607</v>
      </c>
      <c r="H172" s="5">
        <f t="shared" si="52"/>
        <v>7.5</v>
      </c>
      <c r="I172">
        <f t="shared" si="46"/>
        <v>44.565410215906418</v>
      </c>
      <c r="J172">
        <f t="shared" si="47"/>
        <v>44.5616347505728</v>
      </c>
      <c r="K172">
        <f t="shared" si="47"/>
        <v>-0.58008281181144228</v>
      </c>
      <c r="L172">
        <f t="shared" si="48"/>
        <v>-7.8012989777217028</v>
      </c>
      <c r="M172">
        <f t="shared" si="49"/>
        <v>-32.072446287437415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31.75740973083127</v>
      </c>
      <c r="C173" s="9">
        <f t="shared" si="42"/>
        <v>0.92400000000000071</v>
      </c>
      <c r="D173" s="9">
        <f t="shared" si="51"/>
        <v>44.997834041238434</v>
      </c>
      <c r="E173" s="9">
        <f t="shared" si="51"/>
        <v>14.949477601828297</v>
      </c>
      <c r="F173" s="9">
        <f t="shared" si="44"/>
        <v>16.584550496925239</v>
      </c>
      <c r="G173" s="10">
        <f t="shared" si="52"/>
        <v>8.6666666666666607</v>
      </c>
      <c r="H173" s="5">
        <f t="shared" si="52"/>
        <v>7.5</v>
      </c>
      <c r="I173">
        <f t="shared" si="46"/>
        <v>44.52152964866729</v>
      </c>
      <c r="J173">
        <f t="shared" si="47"/>
        <v>44.514826956706472</v>
      </c>
      <c r="K173">
        <f t="shared" si="47"/>
        <v>-0.7725174895360668</v>
      </c>
      <c r="L173">
        <f t="shared" si="48"/>
        <v>-7.7854311023235176</v>
      </c>
      <c r="M173">
        <f t="shared" si="49"/>
        <v>-32.038890372460116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32.02435855481167</v>
      </c>
      <c r="C174" s="9">
        <f t="shared" si="42"/>
        <v>0.93000000000000071</v>
      </c>
      <c r="D174" s="9">
        <f t="shared" si="51"/>
        <v>45.264782865218834</v>
      </c>
      <c r="E174" s="9">
        <f t="shared" si="51"/>
        <v>14.944265796864377</v>
      </c>
      <c r="F174" s="9">
        <f t="shared" si="44"/>
        <v>16.60905975343384</v>
      </c>
      <c r="G174" s="10">
        <f t="shared" si="52"/>
        <v>8.6666666666666607</v>
      </c>
      <c r="H174" s="5">
        <f t="shared" si="52"/>
        <v>7.5</v>
      </c>
      <c r="I174">
        <f t="shared" si="46"/>
        <v>44.478578437254853</v>
      </c>
      <c r="J174">
        <f t="shared" si="47"/>
        <v>44.468114370092529</v>
      </c>
      <c r="K174">
        <f t="shared" si="47"/>
        <v>-0.96475083177082754</v>
      </c>
      <c r="L174">
        <f t="shared" si="48"/>
        <v>-7.7697583439088707</v>
      </c>
      <c r="M174">
        <f t="shared" si="49"/>
        <v>-32.005432456016486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32.291027385382037</v>
      </c>
      <c r="C175" s="9">
        <f t="shared" si="42"/>
        <v>0.93600000000000072</v>
      </c>
      <c r="D175" s="9">
        <f t="shared" si="51"/>
        <v>45.531451695789201</v>
      </c>
      <c r="E175" s="9">
        <f t="shared" si="51"/>
        <v>14.937901194089543</v>
      </c>
      <c r="F175" s="9">
        <f t="shared" si="44"/>
        <v>16.632749634363424</v>
      </c>
      <c r="G175" s="10">
        <f t="shared" si="52"/>
        <v>8.6666666666666607</v>
      </c>
      <c r="H175" s="5">
        <f t="shared" si="52"/>
        <v>7.5</v>
      </c>
      <c r="I175">
        <f t="shared" si="46"/>
        <v>44.436555208349596</v>
      </c>
      <c r="J175">
        <f t="shared" si="47"/>
        <v>44.421495820029072</v>
      </c>
      <c r="K175">
        <f t="shared" si="47"/>
        <v>-1.1567834265069266</v>
      </c>
      <c r="L175">
        <f t="shared" si="48"/>
        <v>-7.7542796986618798</v>
      </c>
      <c r="M175">
        <f t="shared" si="49"/>
        <v>-31.972070234369127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32.557416783267634</v>
      </c>
      <c r="C176" s="9">
        <f t="shared" si="42"/>
        <v>0.94200000000000073</v>
      </c>
      <c r="D176" s="9">
        <f t="shared" si="51"/>
        <v>45.797841093674798</v>
      </c>
      <c r="E176" s="9">
        <f t="shared" si="51"/>
        <v>14.930384996266282</v>
      </c>
      <c r="F176" s="9">
        <f t="shared" si="44"/>
        <v>16.655622685691977</v>
      </c>
      <c r="G176" s="10">
        <f t="shared" si="52"/>
        <v>8.6666666666666607</v>
      </c>
      <c r="H176" s="5">
        <f t="shared" si="52"/>
        <v>7.5</v>
      </c>
      <c r="I176">
        <f t="shared" si="46"/>
        <v>44.395458549204974</v>
      </c>
      <c r="J176">
        <f t="shared" si="47"/>
        <v>44.374970141837103</v>
      </c>
      <c r="K176">
        <f t="shared" si="47"/>
        <v>-1.3486158479131414</v>
      </c>
      <c r="L176">
        <f t="shared" si="48"/>
        <v>-7.7389941607895762</v>
      </c>
      <c r="M176">
        <f t="shared" si="49"/>
        <v>-31.938801415329674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32.823527302223759</v>
      </c>
      <c r="C177" s="9">
        <f t="shared" si="42"/>
        <v>0.94800000000000073</v>
      </c>
      <c r="D177" s="9">
        <f t="shared" si="51"/>
        <v>46.063951612630923</v>
      </c>
      <c r="E177" s="9">
        <f t="shared" si="51"/>
        <v>14.921718402753328</v>
      </c>
      <c r="F177" s="9">
        <f t="shared" si="44"/>
        <v>16.677681443548632</v>
      </c>
      <c r="G177" s="10">
        <f t="shared" si="52"/>
        <v>8.6666666666666607</v>
      </c>
      <c r="H177" s="5">
        <f t="shared" si="52"/>
        <v>7.5</v>
      </c>
      <c r="I177">
        <f t="shared" si="46"/>
        <v>44.355287007388874</v>
      </c>
      <c r="J177">
        <f t="shared" si="47"/>
        <v>44.328536176872369</v>
      </c>
      <c r="K177">
        <f t="shared" si="47"/>
        <v>-1.5402486564051194</v>
      </c>
      <c r="L177">
        <f t="shared" si="48"/>
        <v>-7.7239007224624707</v>
      </c>
      <c r="M177">
        <f t="shared" si="49"/>
        <v>-31.905623718353546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33.089359489071988</v>
      </c>
      <c r="C178" s="9">
        <f t="shared" si="42"/>
        <v>0.95400000000000074</v>
      </c>
      <c r="D178" s="9">
        <f t="shared" si="51"/>
        <v>46.329783799479152</v>
      </c>
      <c r="E178" s="9">
        <f t="shared" si="51"/>
        <v>14.911902609587967</v>
      </c>
      <c r="F178" s="9">
        <f t="shared" si="44"/>
        <v>16.698928434337343</v>
      </c>
      <c r="G178" s="10">
        <f t="shared" si="52"/>
        <v>8.6666666666666607</v>
      </c>
      <c r="H178" s="5">
        <f t="shared" si="52"/>
        <v>7.5</v>
      </c>
      <c r="I178">
        <f t="shared" si="46"/>
        <v>44.316039090539228</v>
      </c>
      <c r="J178">
        <f t="shared" si="47"/>
        <v>44.282192772537591</v>
      </c>
      <c r="K178">
        <f t="shared" si="47"/>
        <v>-1.7316823987152408</v>
      </c>
      <c r="L178">
        <f t="shared" si="48"/>
        <v>-7.7089983737581589</v>
      </c>
      <c r="M178">
        <f t="shared" si="49"/>
        <v>-31.872534874636099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33.354913883736486</v>
      </c>
      <c r="C179" s="9">
        <f t="shared" si="42"/>
        <v>0.96000000000000074</v>
      </c>
      <c r="D179" s="9">
        <f t="shared" si="51"/>
        <v>46.59533819414365</v>
      </c>
      <c r="E179" s="9">
        <f t="shared" si="51"/>
        <v>14.900938809567933</v>
      </c>
      <c r="F179" s="9">
        <f t="shared" si="44"/>
        <v>16.719366174859505</v>
      </c>
      <c r="G179" s="10">
        <f t="shared" si="52"/>
        <v>8.6666666666666607</v>
      </c>
      <c r="H179" s="5">
        <f t="shared" si="52"/>
        <v>7.5</v>
      </c>
      <c r="I179">
        <f t="shared" si="46"/>
        <v>44.277713266133887</v>
      </c>
      <c r="J179">
        <f t="shared" si="47"/>
        <v>44.235938782295044</v>
      </c>
      <c r="K179">
        <f t="shared" si="47"/>
        <v>-1.9229176079630574</v>
      </c>
      <c r="L179">
        <f t="shared" si="48"/>
        <v>-7.6942861026079727</v>
      </c>
      <c r="M179">
        <f t="shared" si="49"/>
        <v>-31.839532627210072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33.620191019280412</v>
      </c>
      <c r="C180" s="9">
        <f t="shared" si="42"/>
        <v>0.96600000000000075</v>
      </c>
      <c r="D180" s="9">
        <f t="shared" si="51"/>
        <v>46.860615329687576</v>
      </c>
      <c r="E180" s="9">
        <f t="shared" si="51"/>
        <v>14.888828192332864</v>
      </c>
      <c r="F180" s="9">
        <f t="shared" si="44"/>
        <v>16.738997172435621</v>
      </c>
      <c r="G180" s="10">
        <f t="shared" si="52"/>
        <v>8.6666666666666607</v>
      </c>
      <c r="H180" s="5">
        <f t="shared" si="52"/>
        <v>7.5</v>
      </c>
      <c r="I180">
        <f t="shared" si="46"/>
        <v>44.240307961274887</v>
      </c>
      <c r="J180">
        <f t="shared" si="47"/>
        <v>44.189773065679397</v>
      </c>
      <c r="K180">
        <f t="shared" si="47"/>
        <v>-2.1139548037263181</v>
      </c>
      <c r="L180">
        <f t="shared" si="48"/>
        <v>-7.6797628947466618</v>
      </c>
      <c r="M180">
        <f t="shared" si="49"/>
        <v>-31.806614731044235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33.88519142194238</v>
      </c>
      <c r="C181" s="9">
        <f t="shared" si="42"/>
        <v>0.97200000000000075</v>
      </c>
      <c r="D181" s="9">
        <f t="shared" ref="D181:E196" si="53">D180+$C$7*(J180+J181)/2</f>
        <v>47.125615732349544</v>
      </c>
      <c r="E181" s="9">
        <f t="shared" si="53"/>
        <v>14.875571944445348</v>
      </c>
      <c r="F181" s="9">
        <f t="shared" si="44"/>
        <v>16.757823925025967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44.20382156248715</v>
      </c>
      <c r="J181">
        <f t="shared" si="47"/>
        <v>44.143694488310913</v>
      </c>
      <c r="K181">
        <f t="shared" si="47"/>
        <v>-2.3047944921125834</v>
      </c>
      <c r="L181">
        <f t="shared" si="48"/>
        <v>-7.6654277336651271</v>
      </c>
      <c r="M181">
        <f t="shared" si="49"/>
        <v>-31.773778953143204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34.149915611173043</v>
      </c>
      <c r="C182" s="9">
        <f t="shared" si="42"/>
        <v>0.97800000000000076</v>
      </c>
      <c r="D182" s="9">
        <f t="shared" si="53"/>
        <v>47.390339921580207</v>
      </c>
      <c r="E182" s="9">
        <f t="shared" si="53"/>
        <v>14.861171249471516</v>
      </c>
      <c r="F182" s="9">
        <f t="shared" si="44"/>
        <v>16.775848921350256</v>
      </c>
      <c r="G182" s="10">
        <f t="shared" si="54"/>
        <v>8.6666666666666607</v>
      </c>
      <c r="H182" s="5">
        <f t="shared" si="54"/>
        <v>7.5</v>
      </c>
      <c r="I182">
        <f t="shared" si="46"/>
        <v>44.168252415531938</v>
      </c>
      <c r="J182">
        <f t="shared" si="47"/>
        <v>44.097701921908921</v>
      </c>
      <c r="K182">
        <f t="shared" si="47"/>
        <v>-2.4954371658314427</v>
      </c>
      <c r="L182">
        <f t="shared" si="48"/>
        <v>-7.6512796005662196</v>
      </c>
      <c r="M182">
        <f t="shared" si="49"/>
        <v>-31.741023072648261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34.414364099671687</v>
      </c>
      <c r="C183" s="9">
        <f t="shared" si="42"/>
        <v>0.98400000000000076</v>
      </c>
      <c r="D183" s="9">
        <f t="shared" si="53"/>
        <v>47.654788410078851</v>
      </c>
      <c r="E183" s="9">
        <f t="shared" si="53"/>
        <v>14.84562728806122</v>
      </c>
      <c r="F183" s="9">
        <f t="shared" si="44"/>
        <v>16.793074641006314</v>
      </c>
      <c r="G183" s="10">
        <f t="shared" si="54"/>
        <v>8.6666666666666607</v>
      </c>
      <c r="H183" s="5">
        <f t="shared" si="54"/>
        <v>7.5</v>
      </c>
      <c r="I183">
        <f t="shared" si="46"/>
        <v>44.133598825234856</v>
      </c>
      <c r="J183">
        <f t="shared" si="47"/>
        <v>44.051794244305526</v>
      </c>
      <c r="K183">
        <f t="shared" si="47"/>
        <v>-2.6858833042673322</v>
      </c>
      <c r="L183">
        <f t="shared" si="48"/>
        <v>-7.6373174743235657</v>
      </c>
      <c r="M183">
        <f t="shared" si="49"/>
        <v>-31.70834488093918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34.678537393422985</v>
      </c>
      <c r="C184" s="9">
        <f t="shared" si="42"/>
        <v>0.99000000000000077</v>
      </c>
      <c r="D184" s="9">
        <f t="shared" si="53"/>
        <v>47.918961703830149</v>
      </c>
      <c r="E184" s="9">
        <f t="shared" si="53"/>
        <v>14.82894123802776</v>
      </c>
      <c r="F184" s="9">
        <f t="shared" si="44"/>
        <v>16.809503554587778</v>
      </c>
      <c r="G184" s="10">
        <f t="shared" si="54"/>
        <v>8.6666666666666607</v>
      </c>
      <c r="H184" s="5">
        <f t="shared" si="54"/>
        <v>7.5</v>
      </c>
      <c r="I184">
        <f t="shared" si="46"/>
        <v>44.099859055328764</v>
      </c>
      <c r="J184">
        <f t="shared" si="47"/>
        <v>44.005970339459587</v>
      </c>
      <c r="K184">
        <f t="shared" si="47"/>
        <v>-2.8761333735529675</v>
      </c>
      <c r="L184">
        <f t="shared" si="48"/>
        <v>-7.6235403314434427</v>
      </c>
      <c r="M184">
        <f t="shared" si="49"/>
        <v>-31.675742181736862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34.942435991733774</v>
      </c>
      <c r="C185" s="9">
        <f t="shared" si="42"/>
        <v>0.99600000000000077</v>
      </c>
      <c r="D185" s="9">
        <f t="shared" si="53"/>
        <v>48.182860302140938</v>
      </c>
      <c r="E185" s="9">
        <f t="shared" si="53"/>
        <v>14.811114274427171</v>
      </c>
      <c r="F185" s="9">
        <f t="shared" si="44"/>
        <v>16.825138123800812</v>
      </c>
      <c r="G185" s="10">
        <f t="shared" si="54"/>
        <v>8.6666666666666607</v>
      </c>
      <c r="H185" s="5">
        <f t="shared" si="54"/>
        <v>7.5</v>
      </c>
      <c r="I185">
        <f t="shared" si="46"/>
        <v>44.067031328311487</v>
      </c>
      <c r="J185">
        <f t="shared" si="47"/>
        <v>43.960229097470929</v>
      </c>
      <c r="K185">
        <f t="shared" si="47"/>
        <v>-3.0661878266433886</v>
      </c>
      <c r="L185">
        <f t="shared" si="48"/>
        <v>-7.6099471460297137</v>
      </c>
      <c r="M185">
        <f t="shared" si="49"/>
        <v>-31.643212791206807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35.206060387269972</v>
      </c>
      <c r="C186" s="9">
        <f t="shared" si="42"/>
        <v>1.0020000000000007</v>
      </c>
      <c r="D186" s="9">
        <f t="shared" si="53"/>
        <v>48.446484697677136</v>
      </c>
      <c r="E186" s="9">
        <f t="shared" si="53"/>
        <v>14.792147569637068</v>
      </c>
      <c r="F186" s="9">
        <f t="shared" si="44"/>
        <v>16.839980801579827</v>
      </c>
      <c r="G186" s="10">
        <f t="shared" si="54"/>
        <v>8.6666666666666607</v>
      </c>
      <c r="H186" s="5">
        <f t="shared" si="54"/>
        <v>7.5</v>
      </c>
      <c r="I186">
        <f t="shared" si="46"/>
        <v>44.035113825318533</v>
      </c>
      <c r="J186">
        <f t="shared" si="47"/>
        <v>43.914569414594752</v>
      </c>
      <c r="K186">
        <f t="shared" si="47"/>
        <v>-3.2560471033906295</v>
      </c>
      <c r="L186">
        <f t="shared" si="48"/>
        <v>-7.596536889751782</v>
      </c>
      <c r="M186">
        <f t="shared" si="49"/>
        <v>-31.610754538063262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35.469411066093528</v>
      </c>
      <c r="C187" s="9">
        <f t="shared" si="42"/>
        <v>1.0080000000000007</v>
      </c>
      <c r="D187" s="9">
        <f t="shared" si="53"/>
        <v>48.709835376500692</v>
      </c>
      <c r="E187" s="9">
        <f t="shared" si="53"/>
        <v>14.772042293435039</v>
      </c>
      <c r="F187" s="9">
        <f t="shared" si="44"/>
        <v>16.854034032202243</v>
      </c>
      <c r="G187" s="10">
        <f t="shared" si="54"/>
        <v>8.6666666666666607</v>
      </c>
      <c r="H187" s="5">
        <f t="shared" si="54"/>
        <v>7.5</v>
      </c>
      <c r="I187">
        <f t="shared" si="46"/>
        <v>44.00410468601077</v>
      </c>
      <c r="J187">
        <f t="shared" si="47"/>
        <v>43.868990193256238</v>
      </c>
      <c r="K187">
        <f t="shared" si="47"/>
        <v>-3.4457116306190092</v>
      </c>
      <c r="L187">
        <f t="shared" si="48"/>
        <v>-7.5833085318155771</v>
      </c>
      <c r="M187">
        <f t="shared" si="49"/>
        <v>-31.57836526367397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35.732488507699493</v>
      </c>
      <c r="C188" s="9">
        <f t="shared" si="42"/>
        <v>1.0140000000000007</v>
      </c>
      <c r="D188" s="9">
        <f t="shared" si="53"/>
        <v>48.972912818106657</v>
      </c>
      <c r="E188" s="9">
        <f t="shared" si="53"/>
        <v>14.750799613076579</v>
      </c>
      <c r="F188" s="9">
        <f t="shared" si="44"/>
        <v>16.867300251402238</v>
      </c>
      <c r="G188" s="10">
        <f t="shared" si="54"/>
        <v>8.6666666666666607</v>
      </c>
      <c r="H188" s="5">
        <f t="shared" si="54"/>
        <v>7.5</v>
      </c>
      <c r="I188">
        <f t="shared" si="46"/>
        <v>43.974002008477179</v>
      </c>
      <c r="J188">
        <f t="shared" si="47"/>
        <v>43.823490342065341</v>
      </c>
      <c r="K188">
        <f t="shared" si="47"/>
        <v>-3.6351818222010532</v>
      </c>
      <c r="L188">
        <f t="shared" si="48"/>
        <v>-7.5702610389375824</v>
      </c>
      <c r="M188">
        <f t="shared" si="49"/>
        <v>-31.546042822165454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35.995293185053185</v>
      </c>
      <c r="C189" s="9">
        <f t="shared" si="42"/>
        <v>1.0200000000000007</v>
      </c>
      <c r="D189" s="9">
        <f t="shared" si="53"/>
        <v>49.235717495460349</v>
      </c>
      <c r="E189" s="9">
        <f t="shared" si="53"/>
        <v>14.728420693372573</v>
      </c>
      <c r="F189" s="9">
        <f t="shared" si="44"/>
        <v>16.879781886483567</v>
      </c>
      <c r="G189" s="10">
        <f t="shared" si="54"/>
        <v>8.6666666666666607</v>
      </c>
      <c r="H189" s="5">
        <f t="shared" si="54"/>
        <v>7.5</v>
      </c>
      <c r="I189">
        <f t="shared" si="46"/>
        <v>43.944803849152692</v>
      </c>
      <c r="J189">
        <f t="shared" si="47"/>
        <v>43.778068775831713</v>
      </c>
      <c r="K189">
        <f t="shared" si="47"/>
        <v>-3.8244580791340459</v>
      </c>
      <c r="L189">
        <f t="shared" si="48"/>
        <v>-7.5573933753218485</v>
      </c>
      <c r="M189">
        <f t="shared" si="49"/>
        <v>-31.513785080528724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36.257825564627417</v>
      </c>
      <c r="C190" s="9">
        <f t="shared" si="42"/>
        <v>1.0260000000000007</v>
      </c>
      <c r="D190" s="9">
        <f t="shared" si="53"/>
        <v>49.498249875034581</v>
      </c>
      <c r="E190" s="9">
        <f t="shared" si="53"/>
        <v>14.70490669676632</v>
      </c>
      <c r="F190" s="9">
        <f t="shared" si="44"/>
        <v>16.89148135643136</v>
      </c>
      <c r="G190" s="10">
        <f t="shared" si="54"/>
        <v>8.6666666666666607</v>
      </c>
      <c r="H190" s="5">
        <f t="shared" si="54"/>
        <v>7.5</v>
      </c>
      <c r="I190">
        <f t="shared" si="46"/>
        <v>43.916508222751148</v>
      </c>
      <c r="J190">
        <f t="shared" si="47"/>
        <v>43.732724415579781</v>
      </c>
      <c r="K190">
        <f t="shared" si="47"/>
        <v>-4.0135407896172186</v>
      </c>
      <c r="L190">
        <f t="shared" si="48"/>
        <v>-7.5447045026400223</v>
      </c>
      <c r="M190">
        <f t="shared" si="49"/>
        <v>-31.481589918725327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36.520086106439848</v>
      </c>
      <c r="C191" s="9">
        <f t="shared" si="42"/>
        <v>1.0320000000000007</v>
      </c>
      <c r="D191" s="9">
        <f t="shared" si="53"/>
        <v>49.760510416847012</v>
      </c>
      <c r="E191" s="9">
        <f t="shared" si="53"/>
        <v>14.68025878341008</v>
      </c>
      <c r="F191" s="9">
        <f t="shared" si="44"/>
        <v>16.902401072022986</v>
      </c>
      <c r="G191" s="10">
        <f t="shared" si="54"/>
        <v>8.6666666666666607</v>
      </c>
      <c r="H191" s="5">
        <f t="shared" si="54"/>
        <v>7.5</v>
      </c>
      <c r="I191">
        <f t="shared" si="46"/>
        <v>43.889113102213422</v>
      </c>
      <c r="J191">
        <f t="shared" si="47"/>
        <v>43.687456188563942</v>
      </c>
      <c r="K191">
        <f t="shared" si="47"/>
        <v>-4.2024303291295704</v>
      </c>
      <c r="L191">
        <f t="shared" si="48"/>
        <v>-7.5321933800143608</v>
      </c>
      <c r="M191">
        <f t="shared" si="49"/>
        <v>-31.449455229793688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36.782075264090395</v>
      </c>
      <c r="C192" s="9">
        <f t="shared" si="42"/>
        <v>1.0380000000000007</v>
      </c>
      <c r="D192" s="9">
        <f t="shared" si="53"/>
        <v>50.022499574497559</v>
      </c>
      <c r="E192" s="9">
        <f t="shared" si="53"/>
        <v>14.654478111241167</v>
      </c>
      <c r="F192" s="9">
        <f t="shared" si="44"/>
        <v>16.912543435937931</v>
      </c>
      <c r="G192" s="10">
        <f t="shared" si="54"/>
        <v>8.6666666666666607</v>
      </c>
      <c r="H192" s="5">
        <f t="shared" si="54"/>
        <v>7.5</v>
      </c>
      <c r="I192">
        <f t="shared" si="46"/>
        <v>43.862616418670697</v>
      </c>
      <c r="J192">
        <f t="shared" si="47"/>
        <v>43.642263028283857</v>
      </c>
      <c r="K192">
        <f t="shared" si="47"/>
        <v>-4.3911270605083326</v>
      </c>
      <c r="L192">
        <f t="shared" si="48"/>
        <v>-7.5198589640037197</v>
      </c>
      <c r="M192">
        <f t="shared" si="49"/>
        <v>-31.417378919955578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37.043793484798748</v>
      </c>
      <c r="C193" s="9">
        <f t="shared" si="42"/>
        <v>1.0440000000000007</v>
      </c>
      <c r="D193" s="9">
        <f t="shared" si="53"/>
        <v>50.284217795205912</v>
      </c>
      <c r="E193" s="9">
        <f t="shared" si="53"/>
        <v>14.627565836057558</v>
      </c>
      <c r="F193" s="9">
        <f t="shared" si="44"/>
        <v>16.921910842866669</v>
      </c>
      <c r="G193" s="10">
        <f t="shared" si="54"/>
        <v>8.6666666666666607</v>
      </c>
      <c r="H193" s="5">
        <f t="shared" si="54"/>
        <v>7.5</v>
      </c>
      <c r="I193">
        <f t="shared" si="46"/>
        <v>43.837016061422908</v>
      </c>
      <c r="J193">
        <f t="shared" si="47"/>
        <v>43.597143874499835</v>
      </c>
      <c r="K193">
        <f t="shared" si="47"/>
        <v>-4.5796313340280657</v>
      </c>
      <c r="L193">
        <f t="shared" si="48"/>
        <v>-7.5077002085924942</v>
      </c>
      <c r="M193">
        <f t="shared" si="49"/>
        <v>-31.385358908722694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37.305241209441995</v>
      </c>
      <c r="C194" s="9">
        <f t="shared" si="42"/>
        <v>1.0500000000000007</v>
      </c>
      <c r="D194" s="9">
        <f t="shared" si="53"/>
        <v>50.545665519849159</v>
      </c>
      <c r="E194" s="9">
        <f t="shared" si="53"/>
        <v>14.599523111593033</v>
      </c>
      <c r="F194" s="9">
        <f t="shared" si="44"/>
        <v>16.930505679618655</v>
      </c>
      <c r="G194" s="10">
        <f t="shared" si="54"/>
        <v>8.6666666666666607</v>
      </c>
      <c r="H194" s="5">
        <f t="shared" si="54"/>
        <v>7.5</v>
      </c>
      <c r="I194">
        <f t="shared" si="46"/>
        <v>43.812309877932314</v>
      </c>
      <c r="J194">
        <f t="shared" si="47"/>
        <v>43.552097673248284</v>
      </c>
      <c r="K194">
        <f t="shared" si="47"/>
        <v>-4.7679434874804016</v>
      </c>
      <c r="L194">
        <f t="shared" si="48"/>
        <v>-7.4957160651824957</v>
      </c>
      <c r="M194">
        <f t="shared" si="49"/>
        <v>-31.353393129003251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37.566418872592308</v>
      </c>
      <c r="C195" s="9">
        <f t="shared" si="42"/>
        <v>1.0560000000000007</v>
      </c>
      <c r="D195" s="9">
        <f t="shared" si="53"/>
        <v>50.806843182999472</v>
      </c>
      <c r="E195" s="9">
        <f t="shared" si="53"/>
        <v>14.570351089591828</v>
      </c>
      <c r="F195" s="9">
        <f t="shared" si="44"/>
        <v>16.938330325229256</v>
      </c>
      <c r="G195" s="10">
        <f t="shared" si="54"/>
        <v>8.6666666666666607</v>
      </c>
      <c r="H195" s="5">
        <f t="shared" si="54"/>
        <v>7.5</v>
      </c>
      <c r="I195">
        <f t="shared" si="46"/>
        <v>43.788495673832223</v>
      </c>
      <c r="J195">
        <f t="shared" si="47"/>
        <v>43.507123376857187</v>
      </c>
      <c r="K195">
        <f t="shared" si="47"/>
        <v>-4.9560638462544215</v>
      </c>
      <c r="L195">
        <f t="shared" si="48"/>
        <v>-7.4839054825877556</v>
      </c>
      <c r="M195">
        <f t="shared" si="49"/>
        <v>-31.321479527208453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37.827326902554766</v>
      </c>
      <c r="C196" s="9">
        <f t="shared" si="42"/>
        <v>1.0620000000000007</v>
      </c>
      <c r="D196" s="9">
        <f t="shared" si="53"/>
        <v>51.06775121296193</v>
      </c>
      <c r="E196" s="9">
        <f t="shared" si="53"/>
        <v>14.540050919882811</v>
      </c>
      <c r="F196" s="9">
        <f t="shared" si="44"/>
        <v>16.945387151065781</v>
      </c>
      <c r="G196" s="10">
        <f t="shared" si="54"/>
        <v>8.6666666666666607</v>
      </c>
      <c r="H196" s="5">
        <f t="shared" si="54"/>
        <v>7.5</v>
      </c>
      <c r="I196">
        <f t="shared" si="46"/>
        <v>43.76557121295086</v>
      </c>
      <c r="J196">
        <f t="shared" si="47"/>
        <v>43.462219943961664</v>
      </c>
      <c r="K196">
        <f t="shared" si="47"/>
        <v>-5.1439927234176723</v>
      </c>
      <c r="L196">
        <f t="shared" si="48"/>
        <v>-7.4722674070322261</v>
      </c>
      <c r="M196">
        <f t="shared" si="49"/>
        <v>-31.289616063358839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38.087965721405212</v>
      </c>
      <c r="C197" s="9">
        <f t="shared" si="42"/>
        <v>1.0680000000000007</v>
      </c>
      <c r="D197" s="9">
        <f t="shared" ref="D197:E212" si="55">D196+$C$7*(J196+J197)/2</f>
        <v>51.328390031812376</v>
      </c>
      <c r="E197" s="9">
        <f t="shared" si="55"/>
        <v>14.508623750453165</v>
      </c>
      <c r="F197" s="9">
        <f t="shared" si="44"/>
        <v>16.951678520932525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43.743534217350216</v>
      </c>
      <c r="J197">
        <f t="shared" si="47"/>
        <v>43.417386339519467</v>
      </c>
      <c r="K197">
        <f t="shared" si="47"/>
        <v>-5.3317304197978252</v>
      </c>
      <c r="L197">
        <f t="shared" si="48"/>
        <v>-7.4608007821503355</v>
      </c>
      <c r="M197">
        <f t="shared" si="49"/>
        <v>-31.257800711190331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38.348335745028251</v>
      </c>
      <c r="C198" s="9">
        <f t="shared" si="42"/>
        <v>1.0740000000000007</v>
      </c>
      <c r="D198" s="9">
        <f t="shared" si="55"/>
        <v>51.588760055435415</v>
      </c>
      <c r="E198" s="9">
        <f t="shared" si="55"/>
        <v>14.476070727521575</v>
      </c>
      <c r="F198" s="9">
        <f t="shared" si="44"/>
        <v>16.95720679117483</v>
      </c>
      <c r="G198" s="10">
        <f t="shared" si="56"/>
        <v>8.6666666666666607</v>
      </c>
      <c r="H198" s="5">
        <f t="shared" si="56"/>
        <v>7.5</v>
      </c>
      <c r="I198">
        <f t="shared" si="46"/>
        <v>43.722382367380021</v>
      </c>
      <c r="J198">
        <f t="shared" si="47"/>
        <v>43.372621534826564</v>
      </c>
      <c r="K198">
        <f t="shared" si="47"/>
        <v>-5.5192772240649672</v>
      </c>
      <c r="L198">
        <f t="shared" si="48"/>
        <v>-7.4495045489904284</v>
      </c>
      <c r="M198">
        <f t="shared" si="49"/>
        <v>-31.226031458259982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38.608437383155326</v>
      </c>
      <c r="C199" s="9">
        <f t="shared" si="42"/>
        <v>1.0800000000000007</v>
      </c>
      <c r="D199" s="9">
        <f t="shared" si="55"/>
        <v>51.84886169356249</v>
      </c>
      <c r="E199" s="9">
        <f t="shared" si="55"/>
        <v>14.442392995610938</v>
      </c>
      <c r="F199" s="9">
        <f t="shared" si="44"/>
        <v>16.961974310782256</v>
      </c>
      <c r="G199" s="10">
        <f t="shared" si="56"/>
        <v>8.6666666666666607</v>
      </c>
      <c r="H199" s="5">
        <f t="shared" si="56"/>
        <v>7.5</v>
      </c>
      <c r="I199">
        <f t="shared" si="46"/>
        <v>43.7021133017466</v>
      </c>
      <c r="J199">
        <f t="shared" si="47"/>
        <v>43.327924507532622</v>
      </c>
      <c r="K199">
        <f t="shared" si="47"/>
        <v>-5.7066334128145275</v>
      </c>
      <c r="L199">
        <f t="shared" si="48"/>
        <v>-7.4383776460209994</v>
      </c>
      <c r="M199">
        <f t="shared" si="49"/>
        <v>-31.194306306051274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38.868271039402892</v>
      </c>
      <c r="C200" s="9">
        <f t="shared" si="42"/>
        <v>1.0860000000000007</v>
      </c>
      <c r="D200" s="9">
        <f t="shared" si="55"/>
        <v>52.108695349810056</v>
      </c>
      <c r="E200" s="9">
        <f t="shared" si="55"/>
        <v>14.407591697620541</v>
      </c>
      <c r="F200" s="9">
        <f t="shared" si="44"/>
        <v>16.965983421490698</v>
      </c>
      <c r="G200" s="10">
        <f t="shared" si="56"/>
        <v>8.6666666666666607</v>
      </c>
      <c r="H200" s="5">
        <f t="shared" si="56"/>
        <v>7.5</v>
      </c>
      <c r="I200">
        <f t="shared" si="46"/>
        <v>43.682724617596676</v>
      </c>
      <c r="J200">
        <f t="shared" si="47"/>
        <v>43.283294241656499</v>
      </c>
      <c r="K200">
        <f t="shared" si="47"/>
        <v>-5.8937992506508348</v>
      </c>
      <c r="L200">
        <f t="shared" si="48"/>
        <v>-7.427419009139741</v>
      </c>
      <c r="M200">
        <f t="shared" si="49"/>
        <v>-31.162623270078939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39.127837111310669</v>
      </c>
      <c r="C201" s="9">
        <f t="shared" si="42"/>
        <v>1.0920000000000007</v>
      </c>
      <c r="D201" s="9">
        <f t="shared" si="55"/>
        <v>52.368261421717833</v>
      </c>
      <c r="E201" s="9">
        <f t="shared" si="55"/>
        <v>14.371667974897775</v>
      </c>
      <c r="F201" s="9">
        <f t="shared" si="44"/>
        <v>16.969236457883625</v>
      </c>
      <c r="G201" s="10">
        <f t="shared" si="56"/>
        <v>8.6666666666666607</v>
      </c>
      <c r="H201" s="5">
        <f t="shared" si="56"/>
        <v>7.5</v>
      </c>
      <c r="I201">
        <f t="shared" si="46"/>
        <v>43.664213870615974</v>
      </c>
      <c r="J201">
        <f t="shared" si="47"/>
        <v>43.238729727601658</v>
      </c>
      <c r="K201">
        <f t="shared" si="47"/>
        <v>-6.0807749902713084</v>
      </c>
      <c r="L201">
        <f t="shared" si="48"/>
        <v>-7.4166275716853516</v>
      </c>
      <c r="M201">
        <f t="shared" si="49"/>
        <v>-31.130980379993176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39.387135990379988</v>
      </c>
      <c r="C202" s="9">
        <f t="shared" si="42"/>
        <v>1.0980000000000008</v>
      </c>
      <c r="D202" s="9">
        <f t="shared" si="55"/>
        <v>52.627560300787152</v>
      </c>
      <c r="E202" s="9">
        <f t="shared" si="55"/>
        <v>14.334622967309308</v>
      </c>
      <c r="F202" s="9">
        <f t="shared" si="44"/>
        <v>16.971735747492325</v>
      </c>
      <c r="G202" s="10">
        <f t="shared" si="56"/>
        <v>8.6666666666666607</v>
      </c>
      <c r="H202" s="5">
        <f t="shared" si="56"/>
        <v>7.5</v>
      </c>
      <c r="I202">
        <f t="shared" si="46"/>
        <v>43.646578575142563</v>
      </c>
      <c r="J202">
        <f t="shared" si="47"/>
        <v>43.194229962171548</v>
      </c>
      <c r="K202">
        <f t="shared" si="47"/>
        <v>-6.2675608725512673</v>
      </c>
      <c r="L202">
        <f t="shared" si="48"/>
        <v>-7.4060022644520886</v>
      </c>
      <c r="M202">
        <f t="shared" si="49"/>
        <v>-31.099375679683202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39.64616806211226</v>
      </c>
      <c r="C203" s="9">
        <f t="shared" si="42"/>
        <v>1.1040000000000008</v>
      </c>
      <c r="D203" s="9">
        <f t="shared" si="55"/>
        <v>52.886592372519424</v>
      </c>
      <c r="E203" s="9">
        <f t="shared" si="55"/>
        <v>14.296457813311767</v>
      </c>
      <c r="F203" s="9">
        <f t="shared" si="44"/>
        <v>16.973483610895215</v>
      </c>
      <c r="G203" s="10">
        <f t="shared" si="56"/>
        <v>8.6666666666666607</v>
      </c>
      <c r="H203" s="5">
        <f t="shared" si="56"/>
        <v>7.5</v>
      </c>
      <c r="I203">
        <f t="shared" si="46"/>
        <v>43.629816204294848</v>
      </c>
      <c r="J203">
        <f t="shared" si="47"/>
        <v>43.149793948584836</v>
      </c>
      <c r="K203">
        <f t="shared" si="47"/>
        <v>-6.4541571266293669</v>
      </c>
      <c r="L203">
        <f t="shared" si="48"/>
        <v>-7.3955420157070213</v>
      </c>
      <c r="M203">
        <f t="shared" si="49"/>
        <v>-31.067807227380101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39.904933706047487</v>
      </c>
      <c r="C204" s="9">
        <f t="shared" si="42"/>
        <v>1.1100000000000008</v>
      </c>
      <c r="D204" s="9">
        <f t="shared" si="55"/>
        <v>53.145358016454651</v>
      </c>
      <c r="E204" s="9">
        <f t="shared" si="55"/>
        <v>14.257173650021898</v>
      </c>
      <c r="F204" s="9">
        <f t="shared" si="44"/>
        <v>16.974482361816168</v>
      </c>
      <c r="G204" s="10">
        <f t="shared" si="56"/>
        <v>8.6666666666666607</v>
      </c>
      <c r="H204" s="5">
        <f t="shared" si="56"/>
        <v>7.5</v>
      </c>
      <c r="I204">
        <f t="shared" si="46"/>
        <v>43.613924190114076</v>
      </c>
      <c r="J204">
        <f t="shared" si="47"/>
        <v>43.105420696490597</v>
      </c>
      <c r="K204">
        <f t="shared" si="47"/>
        <v>-6.6405639699936474</v>
      </c>
      <c r="L204">
        <f t="shared" si="48"/>
        <v>-7.385245751209963</v>
      </c>
      <c r="M204">
        <f t="shared" si="49"/>
        <v>-31.036273095758784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40.163433295802911</v>
      </c>
      <c r="C205" s="9">
        <f t="shared" si="42"/>
        <v>1.1160000000000008</v>
      </c>
      <c r="D205" s="9">
        <f t="shared" si="55"/>
        <v>53.403857606210074</v>
      </c>
      <c r="E205" s="9">
        <f t="shared" si="55"/>
        <v>14.216771613286213</v>
      </c>
      <c r="F205" s="9">
        <f t="shared" si="44"/>
        <v>16.974734307221922</v>
      </c>
      <c r="G205" s="10">
        <f t="shared" si="56"/>
        <v>8.6666666666666607</v>
      </c>
      <c r="H205" s="5">
        <f t="shared" si="56"/>
        <v>7.5</v>
      </c>
      <c r="I205">
        <f t="shared" si="46"/>
        <v>43.598899923721277</v>
      </c>
      <c r="J205">
        <f t="shared" si="47"/>
        <v>43.061109221983337</v>
      </c>
      <c r="K205">
        <f t="shared" si="47"/>
        <v>-6.8267816085681998</v>
      </c>
      <c r="L205">
        <f t="shared" si="48"/>
        <v>-7.3751123942360346</v>
      </c>
      <c r="M205">
        <f t="shared" si="49"/>
        <v>-31.004771372039102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40.421667199111717</v>
      </c>
      <c r="C206" s="9">
        <f t="shared" si="42"/>
        <v>1.1220000000000008</v>
      </c>
      <c r="D206" s="9">
        <f t="shared" si="55"/>
        <v>53.662091509518881</v>
      </c>
      <c r="E206" s="9">
        <f t="shared" si="55"/>
        <v>14.175252837750106</v>
      </c>
      <c r="F206" s="9">
        <f t="shared" si="44"/>
        <v>16.974241747418542</v>
      </c>
      <c r="G206" s="10">
        <f t="shared" si="56"/>
        <v>8.6666666666666607</v>
      </c>
      <c r="H206" s="5">
        <f t="shared" si="56"/>
        <v>7.5</v>
      </c>
      <c r="I206">
        <f t="shared" si="46"/>
        <v>43.584740755488518</v>
      </c>
      <c r="J206">
        <f t="shared" si="47"/>
        <v>43.016858547617922</v>
      </c>
      <c r="K206">
        <f t="shared" si="47"/>
        <v>-7.0128102368004344</v>
      </c>
      <c r="L206">
        <f t="shared" si="48"/>
        <v>-7.3651408656008384</v>
      </c>
      <c r="M206">
        <f t="shared" si="49"/>
        <v>-30.973300158085976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40.67963577786184</v>
      </c>
      <c r="C207" s="9">
        <f t="shared" si="42"/>
        <v>1.1280000000000008</v>
      </c>
      <c r="D207" s="9">
        <f t="shared" si="55"/>
        <v>53.920060088269004</v>
      </c>
      <c r="E207" s="9">
        <f t="shared" si="55"/>
        <v>14.132618456926458</v>
      </c>
      <c r="F207" s="9">
        <f t="shared" si="44"/>
        <v>16.973006976146888</v>
      </c>
      <c r="G207" s="10">
        <f t="shared" si="56"/>
        <v>8.6666666666666607</v>
      </c>
      <c r="H207" s="5">
        <f t="shared" si="56"/>
        <v>7.5</v>
      </c>
      <c r="I207">
        <f t="shared" si="46"/>
        <v>43.571443995224271</v>
      </c>
      <c r="J207">
        <f t="shared" si="47"/>
        <v>42.972667702424317</v>
      </c>
      <c r="K207">
        <f t="shared" si="47"/>
        <v>-7.1986500377489504</v>
      </c>
      <c r="L207">
        <f t="shared" si="48"/>
        <v>-7.355330083688191</v>
      </c>
      <c r="M207">
        <f t="shared" si="49"/>
        <v>-30.941857570508454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40.93733938813488</v>
      </c>
      <c r="C208" s="9">
        <f t="shared" si="42"/>
        <v>1.1340000000000008</v>
      </c>
      <c r="D208" s="9">
        <f t="shared" si="55"/>
        <v>54.177763698542044</v>
      </c>
      <c r="E208" s="9">
        <f t="shared" si="55"/>
        <v>14.088869603263696</v>
      </c>
      <c r="F208" s="9">
        <f t="shared" si="44"/>
        <v>16.971032280677189</v>
      </c>
      <c r="G208" s="10">
        <f t="shared" si="56"/>
        <v>8.6666666666666607</v>
      </c>
      <c r="H208" s="5">
        <f t="shared" si="56"/>
        <v>7.5</v>
      </c>
      <c r="I208">
        <f t="shared" si="46"/>
        <v>43.559006912372837</v>
      </c>
      <c r="J208">
        <f t="shared" si="47"/>
        <v>42.928535721922188</v>
      </c>
      <c r="K208">
        <f t="shared" si="47"/>
        <v>-7.3843011831720009</v>
      </c>
      <c r="L208">
        <f t="shared" si="48"/>
        <v>-7.3456789644803839</v>
      </c>
      <c r="M208">
        <f t="shared" si="49"/>
        <v>-30.910441740757669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41.194778380245054</v>
      </c>
      <c r="C209" s="9">
        <f t="shared" si="42"/>
        <v>1.1400000000000008</v>
      </c>
      <c r="D209" s="9">
        <f t="shared" si="55"/>
        <v>54.435202690652218</v>
      </c>
      <c r="E209" s="9">
        <f t="shared" si="55"/>
        <v>14.04400740821333</v>
      </c>
      <c r="F209" s="9">
        <f t="shared" si="44"/>
        <v>16.968319941902656</v>
      </c>
      <c r="G209" s="10">
        <f t="shared" si="56"/>
        <v>8.6666666666666607</v>
      </c>
      <c r="H209" s="5">
        <f t="shared" si="56"/>
        <v>7.5</v>
      </c>
      <c r="I209">
        <f t="shared" si="46"/>
        <v>43.547426736227678</v>
      </c>
      <c r="J209">
        <f t="shared" si="47"/>
        <v>42.884461648135307</v>
      </c>
      <c r="K209">
        <f t="shared" si="47"/>
        <v>-7.5697638336165465</v>
      </c>
      <c r="L209">
        <f t="shared" si="48"/>
        <v>-7.3361864215909414</v>
      </c>
      <c r="M209">
        <f t="shared" si="49"/>
        <v>-30.879050815223593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41.451953098778276</v>
      </c>
      <c r="C210" s="9">
        <f t="shared" si="42"/>
        <v>1.1460000000000008</v>
      </c>
      <c r="D210" s="9">
        <f t="shared" si="55"/>
        <v>54.69237740918544</v>
      </c>
      <c r="E210" s="9">
        <f t="shared" si="55"/>
        <v>13.998033002296957</v>
      </c>
      <c r="F210" s="9">
        <f t="shared" si="44"/>
        <v>16.964872234432118</v>
      </c>
      <c r="G210" s="10">
        <f t="shared" si="56"/>
        <v>8.6666666666666607</v>
      </c>
      <c r="H210" s="5">
        <f t="shared" si="56"/>
        <v>7.5</v>
      </c>
      <c r="I210">
        <f t="shared" si="46"/>
        <v>43.536700656158366</v>
      </c>
      <c r="J210">
        <f t="shared" si="47"/>
        <v>42.840444529605762</v>
      </c>
      <c r="K210">
        <f t="shared" si="47"/>
        <v>-7.7550381385078877</v>
      </c>
      <c r="L210">
        <f t="shared" si="48"/>
        <v>-7.3268513662997998</v>
      </c>
      <c r="M210">
        <f t="shared" si="49"/>
        <v>-30.847682955330519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41.70886388263132</v>
      </c>
      <c r="C211" s="9">
        <f t="shared" si="42"/>
        <v>1.1520000000000008</v>
      </c>
      <c r="D211" s="9">
        <f t="shared" si="55"/>
        <v>54.949288193038484</v>
      </c>
      <c r="E211" s="9">
        <f t="shared" si="55"/>
        <v>13.950947515172713</v>
      </c>
      <c r="F211" s="9">
        <f t="shared" si="44"/>
        <v>16.96069142668178</v>
      </c>
      <c r="G211" s="10">
        <f t="shared" si="56"/>
        <v>8.6666666666666607</v>
      </c>
      <c r="H211" s="5">
        <f t="shared" si="56"/>
        <v>7.5</v>
      </c>
      <c r="I211">
        <f t="shared" si="46"/>
        <v>43.526825821851176</v>
      </c>
      <c r="J211">
        <f t="shared" si="47"/>
        <v>42.796483421407963</v>
      </c>
      <c r="K211">
        <f t="shared" si="47"/>
        <v>-7.9401242362398712</v>
      </c>
      <c r="L211">
        <f t="shared" si="48"/>
        <v>-7.3176727075909191</v>
      </c>
      <c r="M211">
        <f t="shared" si="49"/>
        <v>-30.816336337631213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41.965511065051032</v>
      </c>
      <c r="C212" s="9">
        <f t="shared" si="42"/>
        <v>1.1580000000000008</v>
      </c>
      <c r="D212" s="9">
        <f t="shared" si="55"/>
        <v>55.205935375458196</v>
      </c>
      <c r="E212" s="9">
        <f t="shared" si="55"/>
        <v>13.902752075701196</v>
      </c>
      <c r="F212" s="9">
        <f t="shared" si="44"/>
        <v>16.955779780965976</v>
      </c>
      <c r="G212" s="10">
        <f t="shared" si="56"/>
        <v>8.6666666666666607</v>
      </c>
      <c r="H212" s="5">
        <f t="shared" si="56"/>
        <v>7.5</v>
      </c>
      <c r="I212">
        <f t="shared" si="46"/>
        <v>43.517799343563013</v>
      </c>
      <c r="J212">
        <f t="shared" si="47"/>
        <v>42.752577385162418</v>
      </c>
      <c r="K212">
        <f t="shared" si="47"/>
        <v>-8.1250222542656587</v>
      </c>
      <c r="L212">
        <f t="shared" si="48"/>
        <v>-7.3086493521922415</v>
      </c>
      <c r="M212">
        <f t="shared" si="49"/>
        <v>-30.785009153899676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42.22189497367367</v>
      </c>
      <c r="C213" s="9">
        <f t="shared" ref="C213:C276" si="61">C212+_dt</f>
        <v>1.1640000000000008</v>
      </c>
      <c r="D213" s="9">
        <f t="shared" ref="D213:E228" si="62">D212+$C$7*(J212+J213)/2</f>
        <v>55.462319284080834</v>
      </c>
      <c r="E213" s="9">
        <f t="shared" si="62"/>
        <v>13.853447812010831</v>
      </c>
      <c r="F213" s="9">
        <f t="shared" ref="F213:F276" si="63">$O$1*D213^2+$O$2*D213+$O$3</f>
        <v>16.950139553587015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43.509618292388488</v>
      </c>
      <c r="J213">
        <f t="shared" ref="J213:K276" si="66">J212+L212*$C$7</f>
        <v>42.708725489049264</v>
      </c>
      <c r="K213">
        <f t="shared" si="66"/>
        <v>-8.3097323091890569</v>
      </c>
      <c r="L213">
        <f t="shared" ref="L213:L276" si="67">-$C$15*I213*J213</f>
        <v>-7.2997802046179538</v>
      </c>
      <c r="M213">
        <f t="shared" ref="M213:M276" si="68">-$C$6-$C$15*I213*K213</f>
        <v>-30.753699611222398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42.478015930564283</v>
      </c>
      <c r="C214" s="9">
        <f t="shared" si="61"/>
        <v>1.1700000000000008</v>
      </c>
      <c r="D214" s="9">
        <f t="shared" si="62"/>
        <v>55.718440240971447</v>
      </c>
      <c r="E214" s="9">
        <f t="shared" si="62"/>
        <v>13.803035851562695</v>
      </c>
      <c r="F214" s="9">
        <f t="shared" si="63"/>
        <v>16.943772994924117</v>
      </c>
      <c r="G214" s="10">
        <f t="shared" si="64"/>
        <v>8.6666666666666607</v>
      </c>
      <c r="H214" s="5">
        <f t="shared" si="64"/>
        <v>7.5</v>
      </c>
      <c r="I214">
        <f t="shared" si="65"/>
        <v>43.502279700540072</v>
      </c>
      <c r="J214">
        <f t="shared" si="66"/>
        <v>42.664926807821558</v>
      </c>
      <c r="K214">
        <f t="shared" si="66"/>
        <v>-8.4942545068563913</v>
      </c>
      <c r="L214">
        <f t="shared" si="67"/>
        <v>-7.291064167213043</v>
      </c>
      <c r="M214">
        <f t="shared" si="68"/>
        <v>-30.722405932088115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42.7338742522562</v>
      </c>
      <c r="C215" s="9">
        <f t="shared" si="61"/>
        <v>1.1760000000000008</v>
      </c>
      <c r="D215" s="9">
        <f t="shared" si="62"/>
        <v>55.974298562663364</v>
      </c>
      <c r="E215" s="9">
        <f t="shared" si="62"/>
        <v>13.751517321214779</v>
      </c>
      <c r="F215" s="9">
        <f t="shared" si="63"/>
        <v>16.936682349521323</v>
      </c>
      <c r="G215" s="10">
        <f t="shared" si="64"/>
        <v>8.6666666666666607</v>
      </c>
      <c r="H215" s="5">
        <f t="shared" si="64"/>
        <v>7.5</v>
      </c>
      <c r="I215">
        <f t="shared" si="65"/>
        <v>43.49578056164097</v>
      </c>
      <c r="J215">
        <f t="shared" si="66"/>
        <v>42.621180422818277</v>
      </c>
      <c r="K215">
        <f t="shared" si="66"/>
        <v>-8.6785889424489202</v>
      </c>
      <c r="L215">
        <f t="shared" si="67"/>
        <v>-7.2825001402000566</v>
      </c>
      <c r="M215">
        <f t="shared" si="68"/>
        <v>-30.691126354475948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42.989470249790585</v>
      </c>
      <c r="C216" s="9">
        <f t="shared" si="61"/>
        <v>1.1820000000000008</v>
      </c>
      <c r="D216" s="9">
        <f t="shared" si="62"/>
        <v>56.229894560197749</v>
      </c>
      <c r="E216" s="9">
        <f t="shared" si="62"/>
        <v>13.698893347285704</v>
      </c>
      <c r="F216" s="9">
        <f t="shared" si="63"/>
        <v>16.9288698561746</v>
      </c>
      <c r="G216" s="10">
        <f t="shared" si="64"/>
        <v>8.6666666666666607</v>
      </c>
      <c r="H216" s="5">
        <f t="shared" si="64"/>
        <v>7.5</v>
      </c>
      <c r="I216">
        <f t="shared" si="65"/>
        <v>43.490117831030666</v>
      </c>
      <c r="J216">
        <f t="shared" si="66"/>
        <v>42.57748542197708</v>
      </c>
      <c r="K216">
        <f t="shared" si="66"/>
        <v>-8.8627357005757759</v>
      </c>
      <c r="L216">
        <f t="shared" si="67"/>
        <v>-7.2740870217280538</v>
      </c>
      <c r="M216">
        <f t="shared" si="68"/>
        <v>-30.659859131941882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43.24480422875606</v>
      </c>
      <c r="C217" s="9">
        <f t="shared" si="61"/>
        <v>1.1880000000000008</v>
      </c>
      <c r="D217" s="9">
        <f t="shared" si="62"/>
        <v>56.485228539163224</v>
      </c>
      <c r="E217" s="9">
        <f t="shared" si="62"/>
        <v>13.645165055617875</v>
      </c>
      <c r="F217" s="9">
        <f t="shared" si="63"/>
        <v>16.920337748017875</v>
      </c>
      <c r="G217" s="10">
        <f t="shared" si="64"/>
        <v>8.6666666666666607</v>
      </c>
      <c r="H217" s="5">
        <f t="shared" si="64"/>
        <v>7.5</v>
      </c>
      <c r="I217">
        <f t="shared" si="65"/>
        <v>43.485288426082725</v>
      </c>
      <c r="J217">
        <f t="shared" si="66"/>
        <v>42.533840899846709</v>
      </c>
      <c r="K217">
        <f t="shared" si="66"/>
        <v>-9.0466948553674271</v>
      </c>
      <c r="L217">
        <f t="shared" si="67"/>
        <v>-7.2658237079236612</v>
      </c>
      <c r="M217">
        <f t="shared" si="68"/>
        <v>-30.628602533703543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43.4998764893284</v>
      </c>
      <c r="C218" s="9">
        <f t="shared" si="61"/>
        <v>1.1940000000000008</v>
      </c>
      <c r="D218" s="9">
        <f t="shared" si="62"/>
        <v>56.740300799735564</v>
      </c>
      <c r="E218" s="9">
        <f t="shared" si="62"/>
        <v>13.590333571640064</v>
      </c>
      <c r="F218" s="9">
        <f t="shared" si="63"/>
        <v>16.911088252608259</v>
      </c>
      <c r="G218" s="10">
        <f t="shared" si="64"/>
        <v>8.6666666666666607</v>
      </c>
      <c r="H218" s="5">
        <f t="shared" si="64"/>
        <v>7.5</v>
      </c>
      <c r="I218">
        <f t="shared" si="65"/>
        <v>43.481289226534933</v>
      </c>
      <c r="J218">
        <f t="shared" si="66"/>
        <v>42.490245957599164</v>
      </c>
      <c r="K218">
        <f t="shared" si="66"/>
        <v>-9.2304664705696489</v>
      </c>
      <c r="L218">
        <f t="shared" si="67"/>
        <v>-7.2577090929442347</v>
      </c>
      <c r="M218">
        <f t="shared" si="68"/>
        <v>-30.597354844723156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43.754687326310325</v>
      </c>
      <c r="C219" s="9">
        <f t="shared" si="61"/>
        <v>1.2000000000000008</v>
      </c>
      <c r="D219" s="9">
        <f t="shared" si="62"/>
        <v>56.995111636717489</v>
      </c>
      <c r="E219" s="9">
        <f t="shared" si="62"/>
        <v>13.534400020429441</v>
      </c>
      <c r="F219" s="9">
        <f t="shared" si="63"/>
        <v>16.901123592010261</v>
      </c>
      <c r="G219" s="10">
        <f t="shared" si="64"/>
        <v>8.6666666666666607</v>
      </c>
      <c r="H219" s="5">
        <f t="shared" si="64"/>
        <v>7.5</v>
      </c>
      <c r="I219">
        <f t="shared" si="65"/>
        <v>43.478117074831189</v>
      </c>
      <c r="J219">
        <f t="shared" si="66"/>
        <v>42.446699703041496</v>
      </c>
      <c r="K219">
        <f t="shared" si="66"/>
        <v>-9.4140505996379886</v>
      </c>
      <c r="L219">
        <f t="shared" si="67"/>
        <v>-7.2497420690330276</v>
      </c>
      <c r="M219">
        <f t="shared" si="68"/>
        <v>-30.566114365788707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44.009237029171331</v>
      </c>
      <c r="C220" s="9">
        <f t="shared" si="61"/>
        <v>1.2060000000000008</v>
      </c>
      <c r="D220" s="9">
        <f t="shared" si="62"/>
        <v>57.249661339578495</v>
      </c>
      <c r="E220" s="9">
        <f t="shared" si="62"/>
        <v>13.477365526773029</v>
      </c>
      <c r="F220" s="9">
        <f t="shared" si="63"/>
        <v>16.890445982879111</v>
      </c>
      <c r="G220" s="10">
        <f t="shared" si="64"/>
        <v>8.6666666666666607</v>
      </c>
      <c r="H220" s="5">
        <f t="shared" si="64"/>
        <v>7.5</v>
      </c>
      <c r="I220">
        <f t="shared" si="65"/>
        <v>43.475768776475228</v>
      </c>
      <c r="J220">
        <f t="shared" si="66"/>
        <v>42.403201250627298</v>
      </c>
      <c r="K220">
        <f t="shared" si="66"/>
        <v>-9.59744728583272</v>
      </c>
      <c r="L220">
        <f t="shared" si="67"/>
        <v>-7.2419215265763404</v>
      </c>
      <c r="M220">
        <f t="shared" si="68"/>
        <v>-30.534879413593202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44.263525882087613</v>
      </c>
      <c r="C221" s="9">
        <f t="shared" si="61"/>
        <v>1.2120000000000009</v>
      </c>
      <c r="D221" s="9">
        <f t="shared" si="62"/>
        <v>57.503950192494777</v>
      </c>
      <c r="E221" s="9">
        <f t="shared" si="62"/>
        <v>13.419231215228589</v>
      </c>
      <c r="F221" s="9">
        <f t="shared" si="63"/>
        <v>16.879057636543148</v>
      </c>
      <c r="G221" s="10">
        <f t="shared" si="64"/>
        <v>8.6666666666666607</v>
      </c>
      <c r="H221" s="5">
        <f t="shared" si="64"/>
        <v>7.5</v>
      </c>
      <c r="I221">
        <f t="shared" si="65"/>
        <v>43.474241100395716</v>
      </c>
      <c r="J221">
        <f t="shared" si="66"/>
        <v>42.359749721467843</v>
      </c>
      <c r="K221">
        <f t="shared" si="66"/>
        <v>-9.7806565623142792</v>
      </c>
      <c r="L221">
        <f t="shared" si="67"/>
        <v>-7.2342463541625968</v>
      </c>
      <c r="M221">
        <f t="shared" si="68"/>
        <v>-30.503648320811969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44.517554163982048</v>
      </c>
      <c r="C222" s="9">
        <f t="shared" si="61"/>
        <v>1.2180000000000009</v>
      </c>
      <c r="D222" s="9">
        <f t="shared" si="62"/>
        <v>57.757978474389212</v>
      </c>
      <c r="E222" s="9">
        <f t="shared" si="62"/>
        <v>13.359998210184928</v>
      </c>
      <c r="F222" s="9">
        <f t="shared" si="63"/>
        <v>16.866960759085273</v>
      </c>
      <c r="G222" s="10">
        <f t="shared" si="64"/>
        <v>8.6666666666666607</v>
      </c>
      <c r="H222" s="5">
        <f t="shared" si="64"/>
        <v>7.5</v>
      </c>
      <c r="I222">
        <f t="shared" si="65"/>
        <v>43.47353077932263</v>
      </c>
      <c r="J222">
        <f t="shared" si="66"/>
        <v>42.316344243342868</v>
      </c>
      <c r="K222">
        <f t="shared" si="66"/>
        <v>-9.9636784522391508</v>
      </c>
      <c r="L222">
        <f t="shared" si="67"/>
        <v>-7.2267154386432857</v>
      </c>
      <c r="M222">
        <f t="shared" si="68"/>
        <v>-30.472419436177979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44.771322148564209</v>
      </c>
      <c r="C223" s="9">
        <f t="shared" si="61"/>
        <v>1.2240000000000009</v>
      </c>
      <c r="D223" s="9">
        <f t="shared" si="62"/>
        <v>58.011746458971373</v>
      </c>
      <c r="E223" s="9">
        <f t="shared" si="62"/>
        <v>13.299667635921642</v>
      </c>
      <c r="F223" s="9">
        <f t="shared" si="63"/>
        <v>16.854157551423505</v>
      </c>
      <c r="G223" s="10">
        <f t="shared" si="64"/>
        <v>8.6666666666666607</v>
      </c>
      <c r="H223" s="5">
        <f t="shared" si="64"/>
        <v>7.5</v>
      </c>
      <c r="I223">
        <f t="shared" si="65"/>
        <v>43.473634510174534</v>
      </c>
      <c r="J223">
        <f t="shared" si="66"/>
        <v>42.272983950711009</v>
      </c>
      <c r="K223">
        <f t="shared" si="66"/>
        <v>-10.146512968856218</v>
      </c>
      <c r="L223">
        <f t="shared" si="67"/>
        <v>-7.2193276651957294</v>
      </c>
      <c r="M223">
        <f t="shared" si="68"/>
        <v>-30.441191124555122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45.024830104370501</v>
      </c>
      <c r="C224" s="9">
        <f t="shared" si="61"/>
        <v>1.2300000000000009</v>
      </c>
      <c r="D224" s="9">
        <f t="shared" si="62"/>
        <v>58.265254414777665</v>
      </c>
      <c r="E224" s="9">
        <f t="shared" si="62"/>
        <v>13.238240616668262</v>
      </c>
      <c r="F224" s="9">
        <f t="shared" si="63"/>
        <v>16.840650209390613</v>
      </c>
      <c r="G224" s="10">
        <f t="shared" si="64"/>
        <v>8.6666666666666607</v>
      </c>
      <c r="H224" s="5">
        <f t="shared" si="64"/>
        <v>7.5</v>
      </c>
      <c r="I224">
        <f t="shared" si="65"/>
        <v>43.47454895445663</v>
      </c>
      <c r="J224">
        <f t="shared" si="66"/>
        <v>42.229667984719832</v>
      </c>
      <c r="K224">
        <f t="shared" si="66"/>
        <v>-10.329160115603548</v>
      </c>
      <c r="L224">
        <f t="shared" si="67"/>
        <v>-7.212081917387609</v>
      </c>
      <c r="M224">
        <f t="shared" si="68"/>
        <v>-30.409961767009381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45.27807829480431</v>
      </c>
      <c r="C225" s="9">
        <f t="shared" si="61"/>
        <v>1.2360000000000009</v>
      </c>
      <c r="D225" s="9">
        <f t="shared" si="62"/>
        <v>58.518502605211474</v>
      </c>
      <c r="E225" s="9">
        <f t="shared" si="62"/>
        <v>13.175718276662835</v>
      </c>
      <c r="F225" s="9">
        <f t="shared" si="63"/>
        <v>16.826440923812783</v>
      </c>
      <c r="G225" s="10">
        <f t="shared" si="64"/>
        <v>8.6666666666666607</v>
      </c>
      <c r="H225" s="5">
        <f t="shared" si="64"/>
        <v>7.5</v>
      </c>
      <c r="I225">
        <f t="shared" si="65"/>
        <v>43.476270738669236</v>
      </c>
      <c r="J225">
        <f t="shared" si="66"/>
        <v>42.186395493215507</v>
      </c>
      <c r="K225">
        <f t="shared" si="66"/>
        <v>-10.511619886205605</v>
      </c>
      <c r="L225">
        <f t="shared" si="67"/>
        <v>-7.2049770772432105</v>
      </c>
      <c r="M225">
        <f t="shared" si="68"/>
        <v>-30.378729760877881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45.531066978176213</v>
      </c>
      <c r="C226" s="9">
        <f t="shared" si="61"/>
        <v>1.2420000000000009</v>
      </c>
      <c r="D226" s="9">
        <f t="shared" si="62"/>
        <v>58.771491288583377</v>
      </c>
      <c r="E226" s="9">
        <f t="shared" si="62"/>
        <v>13.112101740209905</v>
      </c>
      <c r="F226" s="9">
        <f t="shared" si="63"/>
        <v>16.811531880587442</v>
      </c>
      <c r="G226" s="10">
        <f t="shared" si="64"/>
        <v>8.6666666666666607</v>
      </c>
      <c r="H226" s="5">
        <f t="shared" si="64"/>
        <v>7.5</v>
      </c>
      <c r="I226">
        <f t="shared" si="65"/>
        <v>43.478796454726371</v>
      </c>
      <c r="J226">
        <f t="shared" si="66"/>
        <v>42.143165630752044</v>
      </c>
      <c r="K226">
        <f t="shared" si="66"/>
        <v>-10.693892264770872</v>
      </c>
      <c r="L226">
        <f t="shared" si="67"/>
        <v>-7.1980120253112956</v>
      </c>
      <c r="M226">
        <f t="shared" si="68"/>
        <v>-30.347493519835744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45.783796407744269</v>
      </c>
      <c r="C227" s="9">
        <f t="shared" si="61"/>
        <v>1.2480000000000009</v>
      </c>
      <c r="D227" s="9">
        <f t="shared" si="62"/>
        <v>59.024220718151433</v>
      </c>
      <c r="E227" s="9">
        <f t="shared" si="62"/>
        <v>13.047392131737922</v>
      </c>
      <c r="F227" s="9">
        <f t="shared" si="63"/>
        <v>16.795925260760107</v>
      </c>
      <c r="G227" s="10">
        <f t="shared" si="64"/>
        <v>8.6666666666666607</v>
      </c>
      <c r="H227" s="5">
        <f t="shared" si="64"/>
        <v>7.5</v>
      </c>
      <c r="I227">
        <f t="shared" si="65"/>
        <v>43.482122660384391</v>
      </c>
      <c r="J227">
        <f t="shared" si="66"/>
        <v>42.099977558600173</v>
      </c>
      <c r="K227">
        <f t="shared" si="66"/>
        <v>-10.875977225889887</v>
      </c>
      <c r="L227">
        <f t="shared" si="67"/>
        <v>-7.1911856407346164</v>
      </c>
      <c r="M227">
        <f t="shared" si="68"/>
        <v>-30.316251473960723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46.03626683175434</v>
      </c>
      <c r="C228" s="9">
        <f t="shared" si="61"/>
        <v>1.2540000000000009</v>
      </c>
      <c r="D228" s="9">
        <f t="shared" si="62"/>
        <v>59.276691142161503</v>
      </c>
      <c r="E228" s="9">
        <f t="shared" si="62"/>
        <v>12.981590575856051</v>
      </c>
      <c r="F228" s="9">
        <f t="shared" si="63"/>
        <v>16.779623240600351</v>
      </c>
      <c r="G228" s="10">
        <f t="shared" si="64"/>
        <v>8.6666666666666607</v>
      </c>
      <c r="H228" s="5">
        <f t="shared" si="64"/>
        <v>7.5</v>
      </c>
      <c r="I228">
        <f t="shared" si="65"/>
        <v>43.486245879680119</v>
      </c>
      <c r="J228">
        <f t="shared" si="66"/>
        <v>42.056830444755768</v>
      </c>
      <c r="K228">
        <f t="shared" si="66"/>
        <v>-11.057874734733652</v>
      </c>
      <c r="L228">
        <f t="shared" si="67"/>
        <v>-7.1844968013209352</v>
      </c>
      <c r="M228">
        <f t="shared" si="68"/>
        <v>-30.285002069795588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46.288478493480447</v>
      </c>
      <c r="C229" s="9">
        <f t="shared" si="61"/>
        <v>1.2600000000000009</v>
      </c>
      <c r="D229" s="9">
        <f t="shared" ref="D229:E244" si="70">D228+$C$7*(J228+J229)/2</f>
        <v>59.528902803887611</v>
      </c>
      <c r="E229" s="9">
        <f t="shared" si="70"/>
        <v>12.914698197410393</v>
      </c>
      <c r="F229" s="9">
        <f t="shared" si="63"/>
        <v>16.762627991676872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43.491162603378434</v>
      </c>
      <c r="J229">
        <f t="shared" si="66"/>
        <v>42.013723463947841</v>
      </c>
      <c r="K229">
        <f t="shared" si="66"/>
        <v>-11.239584747152426</v>
      </c>
      <c r="L229">
        <f t="shared" si="67"/>
        <v>-7.1779443836155492</v>
      </c>
      <c r="M229">
        <f t="shared" si="68"/>
        <v>-30.253743770408182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46.540431631265228</v>
      </c>
      <c r="C230" s="9">
        <f t="shared" si="61"/>
        <v>1.2660000000000009</v>
      </c>
      <c r="D230" s="9">
        <f t="shared" si="70"/>
        <v>59.780855941672392</v>
      </c>
      <c r="E230" s="9">
        <f t="shared" si="70"/>
        <v>12.846716121539611</v>
      </c>
      <c r="F230" s="9">
        <f t="shared" si="63"/>
        <v>16.7449416809316</v>
      </c>
      <c r="G230" s="10">
        <f t="shared" si="71"/>
        <v>8.6666666666666607</v>
      </c>
      <c r="H230" s="5">
        <f t="shared" si="71"/>
        <v>7.5</v>
      </c>
      <c r="I230">
        <f t="shared" si="65"/>
        <v>43.496869289428865</v>
      </c>
      <c r="J230">
        <f t="shared" si="66"/>
        <v>41.970655797646145</v>
      </c>
      <c r="K230">
        <f t="shared" si="66"/>
        <v>-11.421107209774876</v>
      </c>
      <c r="L230">
        <f t="shared" si="67"/>
        <v>-7.1715272629752418</v>
      </c>
      <c r="M230">
        <f t="shared" si="68"/>
        <v>-30.222475055449163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46.79212647856037</v>
      </c>
      <c r="C231" s="9">
        <f t="shared" si="61"/>
        <v>1.2720000000000009</v>
      </c>
      <c r="D231" s="9">
        <f t="shared" si="70"/>
        <v>60.032550788967534</v>
      </c>
      <c r="E231" s="9">
        <f t="shared" si="70"/>
        <v>12.777645473729963</v>
      </c>
      <c r="F231" s="9">
        <f t="shared" si="63"/>
        <v>16.726566470752957</v>
      </c>
      <c r="G231" s="10">
        <f t="shared" si="71"/>
        <v>8.6666666666666607</v>
      </c>
      <c r="H231" s="5">
        <f t="shared" si="71"/>
        <v>7.5</v>
      </c>
      <c r="I231">
        <f t="shared" si="65"/>
        <v>43.503362363431016</v>
      </c>
      <c r="J231">
        <f t="shared" si="66"/>
        <v>41.927626634068297</v>
      </c>
      <c r="K231">
        <f t="shared" si="66"/>
        <v>-11.60244206010757</v>
      </c>
      <c r="L231">
        <f t="shared" si="67"/>
        <v>-7.1652443136436075</v>
      </c>
      <c r="M231">
        <f t="shared" si="68"/>
        <v>-30.191194421207367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47.043563263967137</v>
      </c>
      <c r="C232" s="9">
        <f t="shared" si="61"/>
        <v>1.2780000000000009</v>
      </c>
      <c r="D232" s="9">
        <f t="shared" si="70"/>
        <v>60.283987574374301</v>
      </c>
      <c r="E232" s="9">
        <f t="shared" si="70"/>
        <v>12.707487379869736</v>
      </c>
      <c r="F232" s="9">
        <f t="shared" si="63"/>
        <v>16.707504519048182</v>
      </c>
      <c r="G232" s="10">
        <f t="shared" si="71"/>
        <v>8.6666666666666607</v>
      </c>
      <c r="H232" s="5">
        <f t="shared" si="71"/>
        <v>7.5</v>
      </c>
      <c r="I232">
        <f t="shared" si="65"/>
        <v>43.510638219108486</v>
      </c>
      <c r="J232">
        <f t="shared" si="66"/>
        <v>41.884635168186435</v>
      </c>
      <c r="K232">
        <f t="shared" si="66"/>
        <v>-11.783589226634815</v>
      </c>
      <c r="L232">
        <f t="shared" si="67"/>
        <v>-7.1590944088276949</v>
      </c>
      <c r="M232">
        <f t="shared" si="68"/>
        <v>-30.159900380662759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47.294742211276898</v>
      </c>
      <c r="C233" s="9">
        <f t="shared" si="61"/>
        <v>1.2840000000000009</v>
      </c>
      <c r="D233" s="9">
        <f t="shared" si="70"/>
        <v>60.535166521684062</v>
      </c>
      <c r="E233" s="9">
        <f t="shared" si="70"/>
        <v>12.636242966303076</v>
      </c>
      <c r="F233" s="9">
        <f t="shared" si="63"/>
        <v>16.68775797931476</v>
      </c>
      <c r="G233" s="10">
        <f t="shared" si="71"/>
        <v>8.6666666666666607</v>
      </c>
      <c r="H233" s="5">
        <f t="shared" si="71"/>
        <v>7.5</v>
      </c>
      <c r="I233">
        <f t="shared" si="65"/>
        <v>43.518693218790951</v>
      </c>
      <c r="J233">
        <f t="shared" si="66"/>
        <v>41.841680601733472</v>
      </c>
      <c r="K233">
        <f t="shared" si="66"/>
        <v>-11.964548628918791</v>
      </c>
      <c r="L233">
        <f t="shared" si="67"/>
        <v>-7.153076420775899</v>
      </c>
      <c r="M233">
        <f t="shared" si="68"/>
        <v>-30.12859146353696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47.545663539511722</v>
      </c>
      <c r="C234" s="9">
        <f t="shared" si="61"/>
        <v>1.2900000000000009</v>
      </c>
      <c r="D234" s="9">
        <f t="shared" si="70"/>
        <v>60.786087849918886</v>
      </c>
      <c r="E234" s="9">
        <f t="shared" si="70"/>
        <v>12.56391335988322</v>
      </c>
      <c r="F234" s="9">
        <f t="shared" si="63"/>
        <v>16.667329000710964</v>
      </c>
      <c r="G234" s="10">
        <f t="shared" si="71"/>
        <v>8.6666666666666607</v>
      </c>
      <c r="H234" s="5">
        <f t="shared" si="71"/>
        <v>7.5</v>
      </c>
      <c r="I234">
        <f t="shared" si="65"/>
        <v>43.527523693904222</v>
      </c>
      <c r="J234">
        <f t="shared" si="66"/>
        <v>41.798762143208819</v>
      </c>
      <c r="K234">
        <f t="shared" si="66"/>
        <v>-12.145320177700013</v>
      </c>
      <c r="L234">
        <f t="shared" si="67"/>
        <v>-7.147189220857074</v>
      </c>
      <c r="M234">
        <f t="shared" si="68"/>
        <v>-30.097266216341314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47.796327462964996</v>
      </c>
      <c r="C235" s="9">
        <f t="shared" si="61"/>
        <v>1.2960000000000009</v>
      </c>
      <c r="D235" s="9">
        <f t="shared" si="70"/>
        <v>61.03675177337216</v>
      </c>
      <c r="E235" s="9">
        <f t="shared" si="70"/>
        <v>12.490499688025125</v>
      </c>
      <c r="F235" s="9">
        <f t="shared" si="63"/>
        <v>16.646219728125459</v>
      </c>
      <c r="G235" s="10">
        <f t="shared" si="71"/>
        <v>8.6666666666666607</v>
      </c>
      <c r="H235" s="5">
        <f t="shared" si="71"/>
        <v>7.5</v>
      </c>
      <c r="I235">
        <f t="shared" si="65"/>
        <v>43.537125945467878</v>
      </c>
      <c r="J235">
        <f t="shared" si="66"/>
        <v>41.755879007883678</v>
      </c>
      <c r="K235">
        <f t="shared" si="66"/>
        <v>-12.325903774998061</v>
      </c>
      <c r="L235">
        <f t="shared" si="67"/>
        <v>-7.1414316796407702</v>
      </c>
      <c r="M235">
        <f t="shared" si="68"/>
        <v>-30.065923202422454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48.046734191242066</v>
      </c>
      <c r="C236" s="9">
        <f t="shared" si="61"/>
        <v>1.3020000000000009</v>
      </c>
      <c r="D236" s="9">
        <f t="shared" si="70"/>
        <v>61.28715850164923</v>
      </c>
      <c r="E236" s="9">
        <f t="shared" si="70"/>
        <v>12.416003078757493</v>
      </c>
      <c r="F236" s="9">
        <f t="shared" si="63"/>
        <v>16.624432302246106</v>
      </c>
      <c r="G236" s="10">
        <f t="shared" si="71"/>
        <v>8.6666666666666607</v>
      </c>
      <c r="H236" s="5">
        <f t="shared" si="71"/>
        <v>7.5</v>
      </c>
      <c r="I236">
        <f t="shared" si="65"/>
        <v>43.547496244600204</v>
      </c>
      <c r="J236">
        <f t="shared" si="66"/>
        <v>41.713030417805832</v>
      </c>
      <c r="K236">
        <f t="shared" si="66"/>
        <v>-12.506299314212596</v>
      </c>
      <c r="L236">
        <f t="shared" si="67"/>
        <v>-7.1358026669785692</v>
      </c>
      <c r="M236">
        <f t="shared" si="68"/>
        <v>-30.034561002005358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48.296883929300897</v>
      </c>
      <c r="C237" s="9">
        <f t="shared" si="61"/>
        <v>1.3080000000000009</v>
      </c>
      <c r="D237" s="9">
        <f t="shared" si="70"/>
        <v>61.537308239708061</v>
      </c>
      <c r="E237" s="9">
        <f t="shared" si="70"/>
        <v>12.340424660774181</v>
      </c>
      <c r="F237" s="9">
        <f t="shared" si="63"/>
        <v>16.601968859627725</v>
      </c>
      <c r="G237" s="10">
        <f t="shared" si="71"/>
        <v>8.6666666666666607</v>
      </c>
      <c r="H237" s="5">
        <f t="shared" si="71"/>
        <v>7.5</v>
      </c>
      <c r="I237">
        <f t="shared" si="65"/>
        <v>43.558630833030215</v>
      </c>
      <c r="J237">
        <f t="shared" si="66"/>
        <v>41.67021560180396</v>
      </c>
      <c r="K237">
        <f t="shared" si="66"/>
        <v>-12.686506680224628</v>
      </c>
      <c r="L237">
        <f t="shared" si="67"/>
        <v>-7.1303010520864536</v>
      </c>
      <c r="M237">
        <f t="shared" si="68"/>
        <v>-30.003178212233884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48.546776877492782</v>
      </c>
      <c r="C238" s="9">
        <f t="shared" si="61"/>
        <v>1.3140000000000009</v>
      </c>
      <c r="D238" s="9">
        <f t="shared" si="70"/>
        <v>61.787201187899946</v>
      </c>
      <c r="E238" s="9">
        <f t="shared" si="70"/>
        <v>12.263765563485013</v>
      </c>
      <c r="F238" s="9">
        <f t="shared" si="63"/>
        <v>16.578831532759118</v>
      </c>
      <c r="G238" s="10">
        <f t="shared" si="71"/>
        <v>8.6666666666666607</v>
      </c>
      <c r="H238" s="5">
        <f t="shared" si="71"/>
        <v>7.5</v>
      </c>
      <c r="I238">
        <f t="shared" si="65"/>
        <v>43.570525923616287</v>
      </c>
      <c r="J238">
        <f t="shared" si="66"/>
        <v>41.627433795491442</v>
      </c>
      <c r="K238">
        <f t="shared" si="66"/>
        <v>-12.866525749498031</v>
      </c>
      <c r="L238">
        <f t="shared" si="67"/>
        <v>-7.1249257036281284</v>
      </c>
      <c r="M238">
        <f t="shared" si="68"/>
        <v>-29.971773447208736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48.796413231603069</v>
      </c>
      <c r="C239" s="9">
        <f t="shared" si="61"/>
        <v>1.320000000000001</v>
      </c>
      <c r="D239" s="9">
        <f t="shared" si="70"/>
        <v>62.036837542010232</v>
      </c>
      <c r="E239" s="9">
        <f t="shared" si="70"/>
        <v>12.186026917065975</v>
      </c>
      <c r="F239" s="9">
        <f t="shared" si="63"/>
        <v>16.555022450129147</v>
      </c>
      <c r="G239" s="10">
        <f t="shared" si="71"/>
        <v>8.6666666666666607</v>
      </c>
      <c r="H239" s="5">
        <f t="shared" si="71"/>
        <v>7.5</v>
      </c>
      <c r="I239">
        <f t="shared" si="65"/>
        <v>43.58317770087131</v>
      </c>
      <c r="J239">
        <f t="shared" si="66"/>
        <v>41.58468424126967</v>
      </c>
      <c r="K239">
        <f t="shared" si="66"/>
        <v>-13.046356390181284</v>
      </c>
      <c r="L239">
        <f t="shared" si="67"/>
        <v>-7.1196754897992784</v>
      </c>
      <c r="M239">
        <f t="shared" si="68"/>
        <v>-29.940345338022844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49.04579318289187</v>
      </c>
      <c r="C240" s="9">
        <f t="shared" si="61"/>
        <v>1.326000000000001</v>
      </c>
      <c r="D240" s="9">
        <f t="shared" si="70"/>
        <v>62.286217493299034</v>
      </c>
      <c r="E240" s="9">
        <f t="shared" si="70"/>
        <v>12.107209852508802</v>
      </c>
      <c r="F240" s="9">
        <f t="shared" si="63"/>
        <v>16.530543736291865</v>
      </c>
      <c r="G240" s="10">
        <f t="shared" si="71"/>
        <v>8.6666666666666607</v>
      </c>
      <c r="H240" s="5">
        <f t="shared" si="71"/>
        <v>7.5</v>
      </c>
      <c r="I240">
        <f t="shared" si="65"/>
        <v>43.596582321493869</v>
      </c>
      <c r="J240">
        <f t="shared" si="66"/>
        <v>41.541966188330875</v>
      </c>
      <c r="K240">
        <f t="shared" si="66"/>
        <v>-13.225998462209422</v>
      </c>
      <c r="L240">
        <f t="shared" si="67"/>
        <v>-7.1145492784126736</v>
      </c>
      <c r="M240">
        <f t="shared" si="68"/>
        <v>-29.908892532794198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49.294916918134845</v>
      </c>
      <c r="C241" s="9">
        <f t="shared" si="61"/>
        <v>1.332000000000001</v>
      </c>
      <c r="D241" s="9">
        <f t="shared" si="70"/>
        <v>62.535341228542009</v>
      </c>
      <c r="E241" s="9">
        <f t="shared" si="70"/>
        <v>12.027315501669955</v>
      </c>
      <c r="F241" s="9">
        <f t="shared" si="63"/>
        <v>16.50539751193087</v>
      </c>
      <c r="G241" s="10">
        <f t="shared" si="71"/>
        <v>8.6666666666666607</v>
      </c>
      <c r="H241" s="5">
        <f t="shared" si="71"/>
        <v>7.5</v>
      </c>
      <c r="I241">
        <f t="shared" si="65"/>
        <v>43.610735914905263</v>
      </c>
      <c r="J241">
        <f t="shared" si="66"/>
        <v>41.499278892660399</v>
      </c>
      <c r="K241">
        <f t="shared" si="66"/>
        <v>-13.405451817406187</v>
      </c>
      <c r="L241">
        <f t="shared" si="67"/>
        <v>-7.1095459369840759</v>
      </c>
      <c r="M241">
        <f t="shared" si="68"/>
        <v>-29.877413696696017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49.543784619663938</v>
      </c>
      <c r="C242" s="9">
        <f t="shared" si="61"/>
        <v>1.338000000000001</v>
      </c>
      <c r="D242" s="9">
        <f t="shared" si="70"/>
        <v>62.784208930071102</v>
      </c>
      <c r="E242" s="9">
        <f t="shared" si="70"/>
        <v>11.946344997318977</v>
      </c>
      <c r="F242" s="9">
        <f t="shared" si="63"/>
        <v>16.479585893922753</v>
      </c>
      <c r="G242" s="10">
        <f t="shared" si="71"/>
        <v>8.6666666666666607</v>
      </c>
      <c r="H242" s="5">
        <f t="shared" si="71"/>
        <v>7.5</v>
      </c>
      <c r="I242">
        <f t="shared" si="65"/>
        <v>43.625634583792021</v>
      </c>
      <c r="J242">
        <f t="shared" si="66"/>
        <v>41.456621617038493</v>
      </c>
      <c r="K242">
        <f t="shared" si="66"/>
        <v>-13.584716299586363</v>
      </c>
      <c r="L242">
        <f t="shared" si="67"/>
        <v>-7.1046643328188885</v>
      </c>
      <c r="M242">
        <f t="shared" si="68"/>
        <v>-29.845907511984347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49.792396465408181</v>
      </c>
      <c r="C243" s="9">
        <f t="shared" si="61"/>
        <v>1.344000000000001</v>
      </c>
      <c r="D243" s="9">
        <f t="shared" si="70"/>
        <v>63.032820775815345</v>
      </c>
      <c r="E243" s="9">
        <f t="shared" si="70"/>
        <v>11.864299473186243</v>
      </c>
      <c r="F243" s="9">
        <f t="shared" si="63"/>
        <v>16.453110995399594</v>
      </c>
      <c r="G243" s="10">
        <f t="shared" si="71"/>
        <v>8.6666666666666607</v>
      </c>
      <c r="H243" s="5">
        <f t="shared" si="71"/>
        <v>7.5</v>
      </c>
      <c r="I243">
        <f t="shared" si="65"/>
        <v>43.641274404653622</v>
      </c>
      <c r="J243">
        <f t="shared" si="66"/>
        <v>41.413993631041578</v>
      </c>
      <c r="K243">
        <f t="shared" si="66"/>
        <v>-13.763791744658269</v>
      </c>
      <c r="L243">
        <f t="shared" si="67"/>
        <v>-7.0999033330995056</v>
      </c>
      <c r="M243">
        <f t="shared" si="68"/>
        <v>-29.814372678023012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50.040752628934435</v>
      </c>
      <c r="C244" s="9">
        <f t="shared" si="61"/>
        <v>1.350000000000001</v>
      </c>
      <c r="D244" s="9">
        <f t="shared" si="70"/>
        <v>63.281176939341599</v>
      </c>
      <c r="E244" s="9">
        <f t="shared" si="70"/>
        <v>11.781180064010089</v>
      </c>
      <c r="F244" s="9">
        <f t="shared" si="63"/>
        <v>16.425974925810689</v>
      </c>
      <c r="G244" s="10">
        <f t="shared" si="71"/>
        <v>8.6666666666666607</v>
      </c>
      <c r="H244" s="5">
        <f t="shared" si="71"/>
        <v>7.5</v>
      </c>
      <c r="I244">
        <f t="shared" si="65"/>
        <v>43.657651428355074</v>
      </c>
      <c r="J244">
        <f t="shared" si="66"/>
        <v>41.371394211042983</v>
      </c>
      <c r="K244">
        <f t="shared" si="66"/>
        <v>-13.942677980726407</v>
      </c>
      <c r="L244">
        <f t="shared" si="67"/>
        <v>-7.095261804973271</v>
      </c>
      <c r="M244">
        <f t="shared" si="68"/>
        <v>-29.782807911305923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50.288853279488201</v>
      </c>
      <c r="C245" s="9">
        <f t="shared" si="61"/>
        <v>1.356000000000001</v>
      </c>
      <c r="D245" s="9">
        <f t="shared" ref="D245:E260" si="72">D244+$C$7*(J244+J245)/2</f>
        <v>63.529277589895365</v>
      </c>
      <c r="E245" s="9">
        <f t="shared" si="72"/>
        <v>11.696987905583327</v>
      </c>
      <c r="F245" s="9">
        <f t="shared" si="63"/>
        <v>16.398179790983356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43.674761680684099</v>
      </c>
      <c r="J245">
        <f t="shared" si="66"/>
        <v>41.32882264021314</v>
      </c>
      <c r="K245">
        <f t="shared" si="66"/>
        <v>-14.121374828194242</v>
      </c>
      <c r="L245">
        <f t="shared" si="67"/>
        <v>-7.0907386156410297</v>
      </c>
      <c r="M245">
        <f t="shared" si="68"/>
        <v>-29.751211945476758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50.536698582034397</v>
      </c>
      <c r="C246" s="9">
        <f t="shared" si="61"/>
        <v>1.362000000000001</v>
      </c>
      <c r="D246" s="9">
        <f t="shared" si="72"/>
        <v>63.777122892441561</v>
      </c>
      <c r="E246" s="9">
        <f t="shared" si="72"/>
        <v>11.611724134799143</v>
      </c>
      <c r="F246" s="9">
        <f t="shared" si="63"/>
        <v>16.369727693182874</v>
      </c>
      <c r="G246" s="10">
        <f t="shared" si="73"/>
        <v>8.6666666666666607</v>
      </c>
      <c r="H246" s="5">
        <f t="shared" si="73"/>
        <v>7.5</v>
      </c>
      <c r="I246">
        <f t="shared" si="65"/>
        <v>43.692601162912638</v>
      </c>
      <c r="J246">
        <f t="shared" si="66"/>
        <v>41.286278208519292</v>
      </c>
      <c r="K246">
        <f t="shared" si="66"/>
        <v>-14.299882099867101</v>
      </c>
      <c r="L246">
        <f t="shared" si="67"/>
        <v>-7.0863326324462106</v>
      </c>
      <c r="M246">
        <f t="shared" si="68"/>
        <v>-29.719583531345972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50.784288697298123</v>
      </c>
      <c r="C247" s="9">
        <f t="shared" si="61"/>
        <v>1.368000000000001</v>
      </c>
      <c r="D247" s="9">
        <f t="shared" si="72"/>
        <v>64.024713007705287</v>
      </c>
      <c r="E247" s="9">
        <f t="shared" si="72"/>
        <v>11.525389889696376</v>
      </c>
      <c r="F247" s="9">
        <f t="shared" si="63"/>
        <v>16.340620731171573</v>
      </c>
      <c r="G247" s="10">
        <f t="shared" si="73"/>
        <v>8.6666666666666607</v>
      </c>
      <c r="H247" s="5">
        <f t="shared" si="73"/>
        <v>7.5</v>
      </c>
      <c r="I247">
        <f t="shared" si="65"/>
        <v>43.711165852362257</v>
      </c>
      <c r="J247">
        <f t="shared" si="66"/>
        <v>41.243760212724617</v>
      </c>
      <c r="K247">
        <f t="shared" si="66"/>
        <v>-14.478199601055177</v>
      </c>
      <c r="L247">
        <f t="shared" si="67"/>
        <v>-7.0820427229643448</v>
      </c>
      <c r="M247">
        <f t="shared" si="68"/>
        <v>-29.687921436905171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51.031623781805465</v>
      </c>
      <c r="C248" s="9">
        <f t="shared" si="61"/>
        <v>1.374000000000001</v>
      </c>
      <c r="D248" s="9">
        <f t="shared" si="72"/>
        <v>64.272048092212628</v>
      </c>
      <c r="E248" s="9">
        <f t="shared" si="72"/>
        <v>11.437986309504181</v>
      </c>
      <c r="F248" s="9">
        <f t="shared" si="63"/>
        <v>16.310861000267042</v>
      </c>
      <c r="G248" s="10">
        <f t="shared" si="73"/>
        <v>8.6666666666666607</v>
      </c>
      <c r="H248" s="5">
        <f t="shared" si="73"/>
        <v>7.5</v>
      </c>
      <c r="I248">
        <f t="shared" si="65"/>
        <v>43.730451702973326</v>
      </c>
      <c r="J248">
        <f t="shared" si="66"/>
        <v>41.201267956386829</v>
      </c>
      <c r="K248">
        <f t="shared" si="66"/>
        <v>-14.656327129676608</v>
      </c>
      <c r="L248">
        <f t="shared" si="67"/>
        <v>-7.0778677550930214</v>
      </c>
      <c r="M248">
        <f t="shared" si="68"/>
        <v>-29.656224447338822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51.278703987924189</v>
      </c>
      <c r="C249" s="9">
        <f t="shared" si="61"/>
        <v>1.380000000000001</v>
      </c>
      <c r="D249" s="9">
        <f t="shared" si="72"/>
        <v>64.519128298331353</v>
      </c>
      <c r="E249" s="9">
        <f t="shared" si="72"/>
        <v>11.349514534686069</v>
      </c>
      <c r="F249" s="9">
        <f t="shared" si="63"/>
        <v>16.280450592399536</v>
      </c>
      <c r="G249" s="10">
        <f t="shared" si="73"/>
        <v>8.6666666666666607</v>
      </c>
      <c r="H249" s="5">
        <f t="shared" si="73"/>
        <v>7.5</v>
      </c>
      <c r="I249">
        <f t="shared" si="65"/>
        <v>43.750454645877497</v>
      </c>
      <c r="J249">
        <f t="shared" si="66"/>
        <v>41.158800749856269</v>
      </c>
      <c r="K249">
        <f t="shared" si="66"/>
        <v>-14.834264476360641</v>
      </c>
      <c r="L249">
        <f t="shared" si="67"/>
        <v>-7.0738065971421991</v>
      </c>
      <c r="M249">
        <f t="shared" si="68"/>
        <v>-29.624491365033307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51.525529463904576</v>
      </c>
      <c r="C250" s="9">
        <f t="shared" si="61"/>
        <v>1.386000000000001</v>
      </c>
      <c r="D250" s="9">
        <f t="shared" si="72"/>
        <v>64.76595377431174</v>
      </c>
      <c r="E250" s="9">
        <f t="shared" si="72"/>
        <v>11.259975706983335</v>
      </c>
      <c r="F250" s="9">
        <f t="shared" si="63"/>
        <v>16.249391596168433</v>
      </c>
      <c r="G250" s="10">
        <f t="shared" si="73"/>
        <v>8.6666666666666607</v>
      </c>
      <c r="H250" s="5">
        <f t="shared" si="73"/>
        <v>7.5</v>
      </c>
      <c r="I250">
        <f t="shared" si="65"/>
        <v>43.771170589973352</v>
      </c>
      <c r="J250">
        <f t="shared" si="66"/>
        <v>41.116357910273415</v>
      </c>
      <c r="K250">
        <f t="shared" si="66"/>
        <v>-15.01201142455084</v>
      </c>
      <c r="L250">
        <f t="shared" si="67"/>
        <v>-7.0698581179248174</v>
      </c>
      <c r="M250">
        <f t="shared" si="68"/>
        <v>-29.592721009583332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51.772100353920095</v>
      </c>
      <c r="C251" s="9">
        <f t="shared" si="61"/>
        <v>1.392000000000001</v>
      </c>
      <c r="D251" s="9">
        <f t="shared" si="72"/>
        <v>65.012524664327259</v>
      </c>
      <c r="E251" s="9">
        <f t="shared" si="72"/>
        <v>11.169370969457857</v>
      </c>
      <c r="F251" s="9">
        <f t="shared" si="63"/>
        <v>16.217686096897943</v>
      </c>
      <c r="G251" s="10">
        <f t="shared" si="73"/>
        <v>8.6666666666666607</v>
      </c>
      <c r="H251" s="5">
        <f t="shared" si="73"/>
        <v>7.5</v>
      </c>
      <c r="I251">
        <f t="shared" si="65"/>
        <v>43.792595422504746</v>
      </c>
      <c r="J251">
        <f t="shared" si="66"/>
        <v>41.073938761565863</v>
      </c>
      <c r="K251">
        <f t="shared" si="66"/>
        <v>-15.18956775060834</v>
      </c>
      <c r="L251">
        <f t="shared" si="67"/>
        <v>-7.0660211868476566</v>
      </c>
      <c r="M251">
        <f t="shared" si="68"/>
        <v>-29.560912217795675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52.01841679810812</v>
      </c>
      <c r="C252" s="9">
        <f t="shared" si="61"/>
        <v>1.398000000000001</v>
      </c>
      <c r="D252" s="9">
        <f t="shared" si="72"/>
        <v>65.258841108515284</v>
      </c>
      <c r="E252" s="9">
        <f t="shared" si="72"/>
        <v>11.077701466534286</v>
      </c>
      <c r="F252" s="9">
        <f t="shared" si="63"/>
        <v>16.185336176691905</v>
      </c>
      <c r="G252" s="10">
        <f t="shared" si="73"/>
        <v>8.6666666666666607</v>
      </c>
      <c r="H252" s="5">
        <f t="shared" si="73"/>
        <v>7.5</v>
      </c>
      <c r="I252">
        <f t="shared" si="65"/>
        <v>43.814725009641741</v>
      </c>
      <c r="J252">
        <f t="shared" si="66"/>
        <v>41.031542634444776</v>
      </c>
      <c r="K252">
        <f t="shared" si="66"/>
        <v>-15.366933223915114</v>
      </c>
      <c r="L252">
        <f t="shared" si="67"/>
        <v>-7.0622946740024153</v>
      </c>
      <c r="M252">
        <f t="shared" si="68"/>
        <v>-29.529063843690288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52.264478932610658</v>
      </c>
      <c r="C253" s="9">
        <f t="shared" si="61"/>
        <v>1.404000000000001</v>
      </c>
      <c r="D253" s="9">
        <f t="shared" si="72"/>
        <v>65.504903243017822</v>
      </c>
      <c r="E253" s="9">
        <f t="shared" si="72"/>
        <v>10.98496834404161</v>
      </c>
      <c r="F253" s="9">
        <f t="shared" si="63"/>
        <v>16.152343914487759</v>
      </c>
      <c r="G253" s="10">
        <f t="shared" si="73"/>
        <v>8.6666666666666607</v>
      </c>
      <c r="H253" s="5">
        <f t="shared" si="73"/>
        <v>7.5</v>
      </c>
      <c r="I253">
        <f t="shared" si="65"/>
        <v>43.837555197063686</v>
      </c>
      <c r="J253">
        <f t="shared" si="66"/>
        <v>40.98916886640076</v>
      </c>
      <c r="K253">
        <f t="shared" si="66"/>
        <v>-15.544107606977255</v>
      </c>
      <c r="L253">
        <f t="shared" si="67"/>
        <v>-7.0586774502569201</v>
      </c>
      <c r="M253">
        <f t="shared" si="68"/>
        <v>-29.497174758498783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52.51028688961496</v>
      </c>
      <c r="C254" s="9">
        <f t="shared" si="61"/>
        <v>1.410000000000001</v>
      </c>
      <c r="D254" s="9">
        <f t="shared" si="72"/>
        <v>65.750711200022124</v>
      </c>
      <c r="E254" s="9">
        <f t="shared" si="72"/>
        <v>10.891172749254093</v>
      </c>
      <c r="F254" s="9">
        <f t="shared" si="63"/>
        <v>16.118711386109688</v>
      </c>
      <c r="G254" s="10">
        <f t="shared" si="73"/>
        <v>8.6666666666666607</v>
      </c>
      <c r="H254" s="5">
        <f t="shared" si="73"/>
        <v>7.5</v>
      </c>
      <c r="I254">
        <f t="shared" si="65"/>
        <v>43.861081810544242</v>
      </c>
      <c r="J254">
        <f t="shared" si="66"/>
        <v>40.946816801699221</v>
      </c>
      <c r="K254">
        <f t="shared" si="66"/>
        <v>-15.721090655528247</v>
      </c>
      <c r="L254">
        <f t="shared" si="67"/>
        <v>-7.0551683873464563</v>
      </c>
      <c r="M254">
        <f t="shared" si="68"/>
        <v>-29.465243850660258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52.755840797394185</v>
      </c>
      <c r="C255" s="9">
        <f t="shared" si="61"/>
        <v>1.416000000000001</v>
      </c>
      <c r="D255" s="9">
        <f t="shared" si="72"/>
        <v>65.996265107801349</v>
      </c>
      <c r="E255" s="9">
        <f t="shared" si="72"/>
        <v>10.796315830931611</v>
      </c>
      <c r="F255" s="9">
        <f t="shared" si="63"/>
        <v>16.084440664320898</v>
      </c>
      <c r="G255" s="10">
        <f t="shared" si="73"/>
        <v>8.6666666666666607</v>
      </c>
      <c r="H255" s="5">
        <f t="shared" si="73"/>
        <v>7.5</v>
      </c>
      <c r="I255">
        <f t="shared" si="65"/>
        <v>43.885300656538021</v>
      </c>
      <c r="J255">
        <f t="shared" si="66"/>
        <v>40.904485791375144</v>
      </c>
      <c r="K255">
        <f t="shared" si="66"/>
        <v>-15.897882118632209</v>
      </c>
      <c r="L255">
        <f t="shared" si="67"/>
        <v>-7.0517663579651195</v>
      </c>
      <c r="M255">
        <f t="shared" si="68"/>
        <v>-29.433270025814522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53.001140780347995</v>
      </c>
      <c r="C256" s="9">
        <f t="shared" si="61"/>
        <v>1.422000000000001</v>
      </c>
      <c r="D256" s="9">
        <f t="shared" si="72"/>
        <v>66.241565090755159</v>
      </c>
      <c r="E256" s="9">
        <f t="shared" si="72"/>
        <v>10.700398739359354</v>
      </c>
      <c r="F256" s="9">
        <f t="shared" si="63"/>
        <v>16.049533818875116</v>
      </c>
      <c r="G256" s="10">
        <f t="shared" si="73"/>
        <v>8.6666666666666607</v>
      </c>
      <c r="H256" s="5">
        <f t="shared" si="73"/>
        <v>7.5</v>
      </c>
      <c r="I256">
        <f t="shared" si="65"/>
        <v>43.910207522768609</v>
      </c>
      <c r="J256">
        <f t="shared" si="66"/>
        <v>40.862175193227351</v>
      </c>
      <c r="K256">
        <f t="shared" si="66"/>
        <v>-16.074481738787096</v>
      </c>
      <c r="L256">
        <f t="shared" si="67"/>
        <v>-7.0484702358572013</v>
      </c>
      <c r="M256">
        <f t="shared" si="68"/>
        <v>-29.401252206792705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53.246186959043115</v>
      </c>
      <c r="C257" s="9">
        <f t="shared" si="61"/>
        <v>1.428000000000001</v>
      </c>
      <c r="D257" s="9">
        <f t="shared" si="72"/>
        <v>66.486611269450279</v>
      </c>
      <c r="E257" s="9">
        <f t="shared" si="72"/>
        <v>10.603422626386909</v>
      </c>
      <c r="F257" s="9">
        <f t="shared" si="63"/>
        <v>16.01399291656719</v>
      </c>
      <c r="G257" s="10">
        <f t="shared" si="73"/>
        <v>8.6666666666666607</v>
      </c>
      <c r="H257" s="5">
        <f t="shared" si="73"/>
        <v>7.5</v>
      </c>
      <c r="I257">
        <f t="shared" si="65"/>
        <v>43.935798178817613</v>
      </c>
      <c r="J257">
        <f t="shared" si="66"/>
        <v>40.819884371812208</v>
      </c>
      <c r="K257">
        <f t="shared" si="66"/>
        <v>-16.250889252027854</v>
      </c>
      <c r="L257">
        <f t="shared" si="67"/>
        <v>-7.0452788959085026</v>
      </c>
      <c r="M257">
        <f t="shared" si="68"/>
        <v>-29.369189333605277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53.49097945025386</v>
      </c>
      <c r="C258" s="9">
        <f t="shared" si="61"/>
        <v>1.4340000000000011</v>
      </c>
      <c r="D258" s="9">
        <f t="shared" si="72"/>
        <v>66.731403760661024</v>
      </c>
      <c r="E258" s="9">
        <f t="shared" si="72"/>
        <v>10.505388645466736</v>
      </c>
      <c r="F258" s="9">
        <f t="shared" si="63"/>
        <v>15.97782002128292</v>
      </c>
      <c r="G258" s="10">
        <f t="shared" si="73"/>
        <v>8.6666666666666607</v>
      </c>
      <c r="H258" s="5">
        <f t="shared" si="73"/>
        <v>7.5</v>
      </c>
      <c r="I258">
        <f t="shared" si="65"/>
        <v>43.962068376714576</v>
      </c>
      <c r="J258">
        <f t="shared" si="66"/>
        <v>40.777612698436755</v>
      </c>
      <c r="K258">
        <f t="shared" si="66"/>
        <v>-16.427104388029484</v>
      </c>
      <c r="L258">
        <f t="shared" si="67"/>
        <v>-7.0421912142375698</v>
      </c>
      <c r="M258">
        <f t="shared" si="68"/>
        <v>-29.337080363427468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53.735518367002626</v>
      </c>
      <c r="C259" s="9">
        <f t="shared" si="61"/>
        <v>1.4400000000000011</v>
      </c>
      <c r="D259" s="9">
        <f t="shared" si="72"/>
        <v>66.97594267740979</v>
      </c>
      <c r="E259" s="9">
        <f t="shared" si="72"/>
        <v>10.406297951692018</v>
      </c>
      <c r="F259" s="9">
        <f t="shared" si="63"/>
        <v>15.94101719404804</v>
      </c>
      <c r="G259" s="10">
        <f t="shared" si="73"/>
        <v>8.6666666666666607</v>
      </c>
      <c r="H259" s="5">
        <f t="shared" si="73"/>
        <v>7.5</v>
      </c>
      <c r="I259">
        <f t="shared" si="65"/>
        <v>43.989013851527368</v>
      </c>
      <c r="J259">
        <f t="shared" si="66"/>
        <v>40.735359551151326</v>
      </c>
      <c r="K259">
        <f t="shared" si="66"/>
        <v>-16.603126870210048</v>
      </c>
      <c r="L259">
        <f t="shared" si="67"/>
        <v>-7.039206068286779</v>
      </c>
      <c r="M259">
        <f t="shared" si="68"/>
        <v>-29.304924270582148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53.979803818600303</v>
      </c>
      <c r="C260" s="9">
        <f t="shared" si="61"/>
        <v>1.4460000000000011</v>
      </c>
      <c r="D260" s="9">
        <f t="shared" si="72"/>
        <v>67.220228129007467</v>
      </c>
      <c r="E260" s="9">
        <f t="shared" si="72"/>
        <v>10.306151701833887</v>
      </c>
      <c r="F260" s="9">
        <f t="shared" si="63"/>
        <v>15.903586493076393</v>
      </c>
      <c r="G260" s="10">
        <f t="shared" si="73"/>
        <v>8.6666666666666607</v>
      </c>
      <c r="H260" s="5">
        <f t="shared" si="73"/>
        <v>7.5</v>
      </c>
      <c r="I260">
        <f t="shared" si="65"/>
        <v>44.01663032195281</v>
      </c>
      <c r="J260">
        <f t="shared" si="66"/>
        <v>40.693124314741603</v>
      </c>
      <c r="K260">
        <f t="shared" si="66"/>
        <v>-16.778956415833541</v>
      </c>
      <c r="L260">
        <f t="shared" si="67"/>
        <v>-7.0363223369132415</v>
      </c>
      <c r="M260">
        <f t="shared" si="68"/>
        <v>-29.272720046520149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54.223835910686688</v>
      </c>
      <c r="C261" s="9">
        <f t="shared" si="61"/>
        <v>1.4520000000000011</v>
      </c>
      <c r="D261" s="9">
        <f t="shared" ref="D261:E276" si="74">D260+$C$7*(J260+J261)/2</f>
        <v>67.464260221093852</v>
      </c>
      <c r="E261" s="9">
        <f t="shared" si="74"/>
        <v>10.204951054378048</v>
      </c>
      <c r="F261" s="9">
        <f t="shared" si="63"/>
        <v>15.865529973817292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44.044913490907398</v>
      </c>
      <c r="J261">
        <f t="shared" si="66"/>
        <v>40.650906380720123</v>
      </c>
      <c r="K261">
        <f t="shared" si="66"/>
        <v>-16.954592736112662</v>
      </c>
      <c r="L261">
        <f t="shared" si="67"/>
        <v>-7.0335389004794777</v>
      </c>
      <c r="M261">
        <f t="shared" si="68"/>
        <v>-29.240466699798031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54.467614745270794</v>
      </c>
      <c r="C262" s="9">
        <f t="shared" si="61"/>
        <v>1.4580000000000011</v>
      </c>
      <c r="D262" s="9">
        <f t="shared" si="74"/>
        <v>67.708039055677958</v>
      </c>
      <c r="E262" s="9">
        <f t="shared" si="74"/>
        <v>10.102697169560775</v>
      </c>
      <c r="F262" s="9">
        <f t="shared" si="63"/>
        <v>15.826849689002067</v>
      </c>
      <c r="G262" s="10">
        <f t="shared" si="75"/>
        <v>8.6666666666666607</v>
      </c>
      <c r="H262" s="5">
        <f t="shared" si="75"/>
        <v>7.5</v>
      </c>
      <c r="I262">
        <f t="shared" si="65"/>
        <v>44.073859046117612</v>
      </c>
      <c r="J262">
        <f t="shared" si="66"/>
        <v>40.608705147317245</v>
      </c>
      <c r="K262">
        <f t="shared" si="66"/>
        <v>-17.13003553631145</v>
      </c>
      <c r="L262">
        <f t="shared" si="67"/>
        <v>-7.0308546409438026</v>
      </c>
      <c r="M262">
        <f t="shared" si="68"/>
        <v>-29.208163256053382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54.711140420771159</v>
      </c>
      <c r="C263" s="9">
        <f t="shared" si="61"/>
        <v>1.4640000000000011</v>
      </c>
      <c r="D263" s="9">
        <f t="shared" si="74"/>
        <v>67.951564731178323</v>
      </c>
      <c r="E263" s="9">
        <f t="shared" si="74"/>
        <v>9.9993912094042976</v>
      </c>
      <c r="F263" s="9">
        <f t="shared" si="63"/>
        <v>15.787547688689823</v>
      </c>
      <c r="G263" s="10">
        <f t="shared" si="75"/>
        <v>8.6666666666666607</v>
      </c>
      <c r="H263" s="5">
        <f t="shared" si="75"/>
        <v>7.5</v>
      </c>
      <c r="I263">
        <f t="shared" si="65"/>
        <v>44.103462660709859</v>
      </c>
      <c r="J263">
        <f t="shared" si="66"/>
        <v>40.566520019471582</v>
      </c>
      <c r="K263">
        <f t="shared" si="66"/>
        <v>-17.30528451584777</v>
      </c>
      <c r="L263">
        <f t="shared" si="67"/>
        <v>-7.0282684419504253</v>
      </c>
      <c r="M263">
        <f t="shared" si="68"/>
        <v>-29.175808757977595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54.954413032056038</v>
      </c>
      <c r="C264" s="9">
        <f t="shared" si="61"/>
        <v>1.4700000000000011</v>
      </c>
      <c r="D264" s="9">
        <f t="shared" si="74"/>
        <v>68.194837342463202</v>
      </c>
      <c r="E264" s="9">
        <f t="shared" si="74"/>
        <v>9.8950343377515679</v>
      </c>
      <c r="F264" s="9">
        <f t="shared" si="63"/>
        <v>15.74762602031236</v>
      </c>
      <c r="G264" s="10">
        <f t="shared" si="75"/>
        <v>8.6666666666666607</v>
      </c>
      <c r="H264" s="5">
        <f t="shared" si="75"/>
        <v>7.5</v>
      </c>
      <c r="I264">
        <f t="shared" si="65"/>
        <v>44.133719993799552</v>
      </c>
      <c r="J264">
        <f t="shared" si="66"/>
        <v>40.524350408819878</v>
      </c>
      <c r="K264">
        <f t="shared" si="66"/>
        <v>-17.480339368395637</v>
      </c>
      <c r="L264">
        <f t="shared" si="67"/>
        <v>-7.0257791889191568</v>
      </c>
      <c r="M264">
        <f t="shared" si="68"/>
        <v>-29.143402265286188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55.197432670483551</v>
      </c>
      <c r="C265" s="9">
        <f t="shared" si="61"/>
        <v>1.4760000000000011</v>
      </c>
      <c r="D265" s="9">
        <f t="shared" si="74"/>
        <v>68.437856980890714</v>
      </c>
      <c r="E265" s="9">
        <f t="shared" si="74"/>
        <v>9.7896277203004196</v>
      </c>
      <c r="F265" s="9">
        <f t="shared" si="63"/>
        <v>15.70708672871833</v>
      </c>
      <c r="G265" s="10">
        <f t="shared" si="75"/>
        <v>8.6666666666666607</v>
      </c>
      <c r="H265" s="5">
        <f t="shared" si="75"/>
        <v>7.5</v>
      </c>
      <c r="I265">
        <f t="shared" si="65"/>
        <v>44.164626691079143</v>
      </c>
      <c r="J265">
        <f t="shared" si="66"/>
        <v>40.48219573368636</v>
      </c>
      <c r="K265">
        <f t="shared" si="66"/>
        <v>-17.655199781987353</v>
      </c>
      <c r="L265">
        <f t="shared" si="67"/>
        <v>-7.0233857691347277</v>
      </c>
      <c r="M265">
        <f t="shared" si="68"/>
        <v>-29.110942854686677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55.44019942394182</v>
      </c>
      <c r="C266" s="9">
        <f t="shared" si="61"/>
        <v>1.4820000000000011</v>
      </c>
      <c r="D266" s="9">
        <f t="shared" si="74"/>
        <v>68.680623734348984</v>
      </c>
      <c r="E266" s="9">
        <f t="shared" si="74"/>
        <v>9.6831725246371114</v>
      </c>
      <c r="F266" s="9">
        <f t="shared" si="63"/>
        <v>15.66593185621662</v>
      </c>
      <c r="G266" s="10">
        <f t="shared" si="75"/>
        <v>8.6666666666666607</v>
      </c>
      <c r="H266" s="5">
        <f t="shared" si="75"/>
        <v>7.5</v>
      </c>
      <c r="I266">
        <f t="shared" si="65"/>
        <v>44.196178385405034</v>
      </c>
      <c r="J266">
        <f t="shared" si="66"/>
        <v>40.440055419071555</v>
      </c>
      <c r="K266">
        <f t="shared" si="66"/>
        <v>-17.829865439115473</v>
      </c>
      <c r="L266">
        <f t="shared" si="67"/>
        <v>-7.0210870718356846</v>
      </c>
      <c r="M266">
        <f t="shared" si="68"/>
        <v>-29.078429619844037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55.682713376888955</v>
      </c>
      <c r="C267" s="9">
        <f t="shared" si="61"/>
        <v>1.4880000000000011</v>
      </c>
      <c r="D267" s="9">
        <f t="shared" si="74"/>
        <v>68.923137687296119</v>
      </c>
      <c r="E267" s="9">
        <f t="shared" si="74"/>
        <v>9.5756699202692612</v>
      </c>
      <c r="F267" s="9">
        <f t="shared" si="63"/>
        <v>15.624163442618865</v>
      </c>
      <c r="G267" s="10">
        <f t="shared" si="75"/>
        <v>8.6666666666666607</v>
      </c>
      <c r="H267" s="5">
        <f t="shared" si="75"/>
        <v>7.5</v>
      </c>
      <c r="I267">
        <f t="shared" si="65"/>
        <v>44.228370697382807</v>
      </c>
      <c r="J267">
        <f t="shared" si="66"/>
        <v>40.397928896640543</v>
      </c>
      <c r="K267">
        <f t="shared" si="66"/>
        <v>-18.004336016834536</v>
      </c>
      <c r="L267">
        <f t="shared" si="67"/>
        <v>-7.0188819883027733</v>
      </c>
      <c r="M267">
        <f t="shared" si="68"/>
        <v>-29.045861671343758</v>
      </c>
      <c r="S267">
        <f t="shared" si="57"/>
        <v>1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55.924974610393008</v>
      </c>
      <c r="C268" s="9">
        <f t="shared" si="61"/>
        <v>1.4940000000000011</v>
      </c>
      <c r="D268" s="9">
        <f t="shared" si="74"/>
        <v>69.165398920800172</v>
      </c>
      <c r="E268" s="9">
        <f t="shared" si="74"/>
        <v>9.4671210786581703</v>
      </c>
      <c r="F268" s="9">
        <f t="shared" si="63"/>
        <v>15.581783525281267</v>
      </c>
      <c r="G268" s="10">
        <f t="shared" si="75"/>
        <v>8.6666666666666607</v>
      </c>
      <c r="H268" s="5">
        <f t="shared" si="75"/>
        <v>7.5</v>
      </c>
      <c r="I268">
        <f t="shared" si="65"/>
        <v>44.26119923595089</v>
      </c>
      <c r="J268">
        <f t="shared" si="66"/>
        <v>40.355815604710727</v>
      </c>
      <c r="K268">
        <f t="shared" si="66"/>
        <v>-18.1786111868626</v>
      </c>
      <c r="L268">
        <f t="shared" si="67"/>
        <v>-7.0167694119468349</v>
      </c>
      <c r="M268">
        <f t="shared" si="68"/>
        <v>-29.013238136652539</v>
      </c>
      <c r="S268">
        <f t="shared" si="57"/>
        <v>1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56.166983202171863</v>
      </c>
      <c r="C269" s="9">
        <f t="shared" si="61"/>
        <v>1.5000000000000011</v>
      </c>
      <c r="D269" s="9">
        <f t="shared" si="74"/>
        <v>69.407407512579027</v>
      </c>
      <c r="E269" s="9">
        <f t="shared" si="74"/>
        <v>9.357527173250535</v>
      </c>
      <c r="F269" s="9">
        <f t="shared" si="63"/>
        <v>15.538794139145597</v>
      </c>
      <c r="G269" s="10">
        <f t="shared" si="75"/>
        <v>8.6666666666666607</v>
      </c>
      <c r="H269" s="5">
        <f t="shared" si="75"/>
        <v>7.5</v>
      </c>
      <c r="I269">
        <f t="shared" si="65"/>
        <v>44.294659598962163</v>
      </c>
      <c r="J269">
        <f t="shared" si="66"/>
        <v>40.313714988239049</v>
      </c>
      <c r="K269">
        <f t="shared" si="66"/>
        <v>-18.352690615682516</v>
      </c>
      <c r="L269">
        <f t="shared" si="67"/>
        <v>-7.0147482383961295</v>
      </c>
      <c r="M269">
        <f t="shared" si="68"/>
        <v>-28.980558160076637</v>
      </c>
      <c r="S269">
        <f t="shared" si="57"/>
        <v>1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56.408739226633003</v>
      </c>
      <c r="C270" s="9">
        <f t="shared" si="61"/>
        <v>1.5060000000000011</v>
      </c>
      <c r="D270" s="9">
        <f t="shared" si="74"/>
        <v>69.649163537040167</v>
      </c>
      <c r="E270" s="9">
        <f t="shared" si="74"/>
        <v>9.2468893795095592</v>
      </c>
      <c r="F270" s="9">
        <f t="shared" si="63"/>
        <v>15.495197316779414</v>
      </c>
      <c r="G270" s="10">
        <f t="shared" si="75"/>
        <v>8.6666666666666607</v>
      </c>
      <c r="H270" s="5">
        <f t="shared" si="75"/>
        <v>7.5</v>
      </c>
      <c r="I270">
        <f t="shared" si="65"/>
        <v>44.328747373763399</v>
      </c>
      <c r="J270">
        <f t="shared" si="66"/>
        <v>40.271626498808672</v>
      </c>
      <c r="K270">
        <f t="shared" si="66"/>
        <v>-18.526573964642974</v>
      </c>
      <c r="L270">
        <f t="shared" si="67"/>
        <v>-7.0128173655830777</v>
      </c>
      <c r="M270">
        <f t="shared" si="68"/>
        <v>-28.947820902717922</v>
      </c>
      <c r="S270">
        <f t="shared" si="57"/>
        <v>1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56.650242754913279</v>
      </c>
      <c r="C271" s="9">
        <f t="shared" si="61"/>
        <v>1.5120000000000011</v>
      </c>
      <c r="D271" s="9">
        <f t="shared" si="74"/>
        <v>69.890667065320443</v>
      </c>
      <c r="E271" s="9">
        <f t="shared" si="74"/>
        <v>9.1352088749454516</v>
      </c>
      <c r="F271" s="9">
        <f t="shared" si="63"/>
        <v>15.450995088415517</v>
      </c>
      <c r="G271" s="10">
        <f t="shared" si="75"/>
        <v>8.6666666666666607</v>
      </c>
      <c r="H271" s="5">
        <f t="shared" si="75"/>
        <v>7.5</v>
      </c>
      <c r="I271">
        <f t="shared" si="65"/>
        <v>44.363458137772383</v>
      </c>
      <c r="J271">
        <f t="shared" si="66"/>
        <v>40.229549594615172</v>
      </c>
      <c r="K271">
        <f t="shared" si="66"/>
        <v>-18.700260890059283</v>
      </c>
      <c r="L271">
        <f t="shared" si="67"/>
        <v>-7.0109756938303809</v>
      </c>
      <c r="M271">
        <f t="shared" si="68"/>
        <v>-28.91502554242761</v>
      </c>
      <c r="S271">
        <f t="shared" si="57"/>
        <v>1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56.89149385491848</v>
      </c>
      <c r="C272" s="9">
        <f t="shared" si="61"/>
        <v>1.5180000000000011</v>
      </c>
      <c r="D272" s="9">
        <f t="shared" si="74"/>
        <v>70.131918165325644</v>
      </c>
      <c r="E272" s="9">
        <f t="shared" si="74"/>
        <v>9.0224868391453317</v>
      </c>
      <c r="F272" s="9">
        <f t="shared" si="63"/>
        <v>15.406189481990641</v>
      </c>
      <c r="G272" s="10">
        <f t="shared" si="75"/>
        <v>8.6666666666666607</v>
      </c>
      <c r="H272" s="5">
        <f t="shared" si="75"/>
        <v>7.5</v>
      </c>
      <c r="I272">
        <f t="shared" si="65"/>
        <v>44.398787459052294</v>
      </c>
      <c r="J272">
        <f t="shared" si="66"/>
        <v>40.187483740452187</v>
      </c>
      <c r="K272">
        <f t="shared" si="66"/>
        <v>-18.873751043313849</v>
      </c>
      <c r="L272">
        <f t="shared" si="67"/>
        <v>-7.009222125936466</v>
      </c>
      <c r="M272">
        <f t="shared" si="68"/>
        <v>-28.882171273757798</v>
      </c>
      <c r="S272">
        <f t="shared" si="57"/>
        <v>1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57.132492591362933</v>
      </c>
      <c r="C273" s="9">
        <f t="shared" si="61"/>
        <v>1.5240000000000011</v>
      </c>
      <c r="D273" s="9">
        <f t="shared" si="74"/>
        <v>70.372916901770097</v>
      </c>
      <c r="E273" s="9">
        <f t="shared" si="74"/>
        <v>8.9087244538025203</v>
      </c>
      <c r="F273" s="9">
        <f t="shared" si="63"/>
        <v>15.360782523183389</v>
      </c>
      <c r="G273" s="10">
        <f t="shared" si="75"/>
        <v>8.6666666666666607</v>
      </c>
      <c r="H273" s="5">
        <f t="shared" si="75"/>
        <v>7.5</v>
      </c>
      <c r="I273">
        <f t="shared" si="65"/>
        <v>44.434730896883423</v>
      </c>
      <c r="J273">
        <f t="shared" si="66"/>
        <v>40.145428407696571</v>
      </c>
      <c r="K273">
        <f t="shared" si="66"/>
        <v>-19.047044070956396</v>
      </c>
      <c r="L273">
        <f t="shared" si="67"/>
        <v>-7.0075555672602627</v>
      </c>
      <c r="M273">
        <f t="shared" si="68"/>
        <v>-28.849257307910733</v>
      </c>
      <c r="S273">
        <f t="shared" si="57"/>
        <v>1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57.3732390258089</v>
      </c>
      <c r="C274" s="9">
        <f t="shared" si="61"/>
        <v>1.5300000000000011</v>
      </c>
      <c r="D274" s="9">
        <f t="shared" si="74"/>
        <v>70.613663336216064</v>
      </c>
      <c r="E274" s="9">
        <f t="shared" si="74"/>
        <v>8.7939229027452388</v>
      </c>
      <c r="F274" s="9">
        <f t="shared" si="63"/>
        <v>15.314776235451426</v>
      </c>
      <c r="G274" s="10">
        <f t="shared" si="75"/>
        <v>8.6666666666666607</v>
      </c>
      <c r="H274" s="5">
        <f t="shared" si="75"/>
        <v>7.5</v>
      </c>
      <c r="I274">
        <f t="shared" si="65"/>
        <v>44.4712840023317</v>
      </c>
      <c r="J274">
        <f t="shared" si="66"/>
        <v>40.103383074293006</v>
      </c>
      <c r="K274">
        <f t="shared" si="66"/>
        <v>-19.220139614803859</v>
      </c>
      <c r="L274">
        <f t="shared" si="67"/>
        <v>-7.00597492580523</v>
      </c>
      <c r="M274">
        <f t="shared" si="68"/>
        <v>-28.81628287268591</v>
      </c>
      <c r="S274">
        <f t="shared" si="57"/>
        <v>1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57.613733216705995</v>
      </c>
      <c r="C275" s="9">
        <f t="shared" si="61"/>
        <v>1.5360000000000011</v>
      </c>
      <c r="D275" s="9">
        <f t="shared" si="74"/>
        <v>70.854157527113159</v>
      </c>
      <c r="E275" s="9">
        <f t="shared" si="74"/>
        <v>8.678083371964707</v>
      </c>
      <c r="F275" s="9">
        <f t="shared" si="63"/>
        <v>15.26817264006786</v>
      </c>
      <c r="G275" s="10">
        <f t="shared" si="75"/>
        <v>8.6666666666666607</v>
      </c>
      <c r="H275" s="5">
        <f t="shared" si="75"/>
        <v>7.5</v>
      </c>
      <c r="I275">
        <f t="shared" si="65"/>
        <v>44.508442318814211</v>
      </c>
      <c r="J275">
        <f t="shared" si="66"/>
        <v>40.061347224738178</v>
      </c>
      <c r="K275">
        <f t="shared" si="66"/>
        <v>-19.393037312039976</v>
      </c>
      <c r="L275">
        <f t="shared" si="67"/>
        <v>-7.0044791123026569</v>
      </c>
      <c r="M275">
        <f t="shared" si="68"/>
        <v>-28.783247212425021</v>
      </c>
      <c r="S275">
        <f t="shared" si="57"/>
        <v>1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57.853975219430396</v>
      </c>
      <c r="C276" s="9">
        <f t="shared" si="61"/>
        <v>1.5420000000000011</v>
      </c>
      <c r="D276" s="9">
        <f t="shared" si="74"/>
        <v>71.09439952983756</v>
      </c>
      <c r="E276" s="9">
        <f t="shared" si="74"/>
        <v>8.5612070496426433</v>
      </c>
      <c r="F276" s="9">
        <f t="shared" si="63"/>
        <v>15.220973756156933</v>
      </c>
      <c r="G276" s="10">
        <f t="shared" si="75"/>
        <v>8.6666666666666607</v>
      </c>
      <c r="H276" s="5">
        <f t="shared" si="75"/>
        <v>7.5</v>
      </c>
      <c r="I276">
        <f t="shared" si="65"/>
        <v>44.546201382661131</v>
      </c>
      <c r="J276">
        <f t="shared" si="66"/>
        <v>40.019320350064362</v>
      </c>
      <c r="K276">
        <f t="shared" si="66"/>
        <v>-19.565736795314525</v>
      </c>
      <c r="L276">
        <f t="shared" si="67"/>
        <v>-7.0030670402941571</v>
      </c>
      <c r="M276">
        <f t="shared" si="68"/>
        <v>-28.750149587954773</v>
      </c>
      <c r="S276">
        <f t="shared" ref="S276:S289" si="76">GESTEP(E276,H276)</f>
        <v>1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58.093965086324062</v>
      </c>
      <c r="C277" s="9">
        <f t="shared" ref="C277:C289" si="80">C276+_dt</f>
        <v>1.5480000000000012</v>
      </c>
      <c r="D277" s="9">
        <f t="shared" ref="D277:E289" si="81">D276+$C$7*(J276+J277)/2</f>
        <v>71.334389396731225</v>
      </c>
      <c r="E277" s="9">
        <f t="shared" si="81"/>
        <v>8.4432951261781728</v>
      </c>
      <c r="F277" s="9">
        <f t="shared" ref="F277:F289" si="82">$O$1*D277^2+$O$2*D277+$O$3</f>
        <v>15.173181600728963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44.584556723674162</v>
      </c>
      <c r="J277">
        <f t="shared" ref="J277:K289" si="85">J276+L276*$C$7</f>
        <v>39.977301947822596</v>
      </c>
      <c r="K277">
        <f t="shared" si="85"/>
        <v>-19.738237692842254</v>
      </c>
      <c r="L277">
        <f t="shared" ref="L277:L289" si="86">-$C$15*I277*J277</f>
        <v>-7.001737626213357</v>
      </c>
      <c r="M277">
        <f t="shared" ref="M277:M289" si="87">-$C$6-$C$15*I277*K277</f>
        <v>-28.71698927652761</v>
      </c>
      <c r="S277">
        <f t="shared" si="76"/>
        <v>1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58.333702866733731</v>
      </c>
      <c r="C278" s="9">
        <f t="shared" si="80"/>
        <v>1.5540000000000012</v>
      </c>
      <c r="D278" s="9">
        <f t="shared" si="81"/>
        <v>71.574127177140895</v>
      </c>
      <c r="E278" s="9">
        <f t="shared" si="81"/>
        <v>8.3243487942141421</v>
      </c>
      <c r="F278" s="9">
        <f t="shared" si="82"/>
        <v>15.124798188714529</v>
      </c>
      <c r="G278" s="10">
        <f t="shared" si="83"/>
        <v>8.6666666666666607</v>
      </c>
      <c r="H278" s="5">
        <f t="shared" si="83"/>
        <v>7.5</v>
      </c>
      <c r="I278">
        <f t="shared" si="84"/>
        <v>44.623503865681222</v>
      </c>
      <c r="J278">
        <f t="shared" si="85"/>
        <v>39.935291522065313</v>
      </c>
      <c r="K278">
        <f t="shared" si="85"/>
        <v>-19.910539628501422</v>
      </c>
      <c r="L278">
        <f t="shared" si="86"/>
        <v>-7.0004897894667568</v>
      </c>
      <c r="M278">
        <f t="shared" si="87"/>
        <v>-28.683765571760397</v>
      </c>
      <c r="S278">
        <f t="shared" si="76"/>
        <v>1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58.573188607049914</v>
      </c>
      <c r="C279" s="9">
        <f t="shared" si="80"/>
        <v>1.5600000000000012</v>
      </c>
      <c r="D279" s="9">
        <f t="shared" si="81"/>
        <v>71.813612917457078</v>
      </c>
      <c r="E279" s="9">
        <f t="shared" si="81"/>
        <v>8.2043692486628412</v>
      </c>
      <c r="F279" s="9">
        <f t="shared" si="82"/>
        <v>15.075825532997928</v>
      </c>
      <c r="G279" s="10">
        <f t="shared" si="83"/>
        <v>8.6666666666666607</v>
      </c>
      <c r="H279" s="5">
        <f t="shared" si="83"/>
        <v>7.5</v>
      </c>
      <c r="I279">
        <f t="shared" si="84"/>
        <v>44.663038327087136</v>
      </c>
      <c r="J279">
        <f t="shared" si="85"/>
        <v>39.893288583328513</v>
      </c>
      <c r="K279">
        <f t="shared" si="85"/>
        <v>-20.082642221931984</v>
      </c>
      <c r="L279">
        <f t="shared" si="86"/>
        <v>-6.9993224525137041</v>
      </c>
      <c r="M279">
        <f t="shared" si="87"/>
        <v>-28.65047778357108</v>
      </c>
      <c r="S279">
        <f t="shared" si="76"/>
        <v>1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58.812422350745734</v>
      </c>
      <c r="C280" s="9">
        <f t="shared" si="80"/>
        <v>1.5660000000000012</v>
      </c>
      <c r="D280" s="9">
        <f t="shared" si="81"/>
        <v>72.052846661152898</v>
      </c>
      <c r="E280" s="9">
        <f t="shared" si="81"/>
        <v>8.0833576867311443</v>
      </c>
      <c r="F280" s="9">
        <f t="shared" si="82"/>
        <v>15.026265644449936</v>
      </c>
      <c r="G280" s="10">
        <f t="shared" si="83"/>
        <v>8.6666666666666607</v>
      </c>
      <c r="H280" s="5">
        <f t="shared" si="83"/>
        <v>7.5</v>
      </c>
      <c r="I280">
        <f t="shared" si="84"/>
        <v>44.703155621420223</v>
      </c>
      <c r="J280">
        <f t="shared" si="85"/>
        <v>39.85129264861343</v>
      </c>
      <c r="K280">
        <f t="shared" si="85"/>
        <v>-20.25454508863341</v>
      </c>
      <c r="L280">
        <f t="shared" si="86"/>
        <v>-6.9982345409454831</v>
      </c>
      <c r="M280">
        <f t="shared" si="87"/>
        <v>-28.617125238113353</v>
      </c>
      <c r="S280">
        <f t="shared" si="76"/>
        <v>1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59.051404138415677</v>
      </c>
      <c r="C281" s="9">
        <f t="shared" si="80"/>
        <v>1.5720000000000012</v>
      </c>
      <c r="D281" s="9">
        <f t="shared" si="81"/>
        <v>72.291828448822841</v>
      </c>
      <c r="E281" s="9">
        <f t="shared" si="81"/>
        <v>7.9613153079450578</v>
      </c>
      <c r="F281" s="9">
        <f t="shared" si="82"/>
        <v>14.976120531959769</v>
      </c>
      <c r="G281" s="10">
        <f t="shared" si="83"/>
        <v>8.6666666666666607</v>
      </c>
      <c r="H281" s="5">
        <f t="shared" si="83"/>
        <v>7.5</v>
      </c>
      <c r="I281">
        <f t="shared" si="84"/>
        <v>44.743851257874695</v>
      </c>
      <c r="J281">
        <f t="shared" si="85"/>
        <v>39.809303241367758</v>
      </c>
      <c r="K281">
        <f t="shared" si="85"/>
        <v>-20.426247840062089</v>
      </c>
      <c r="L281">
        <f t="shared" si="86"/>
        <v>-6.9972249835635054</v>
      </c>
      <c r="M281">
        <f t="shared" si="87"/>
        <v>-28.583707277709394</v>
      </c>
      <c r="S281">
        <f t="shared" si="76"/>
        <v>1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59.290134007814174</v>
      </c>
      <c r="C282" s="9">
        <f t="shared" si="80"/>
        <v>1.5780000000000012</v>
      </c>
      <c r="D282" s="9">
        <f t="shared" si="81"/>
        <v>72.530558318221338</v>
      </c>
      <c r="E282" s="9">
        <f t="shared" si="81"/>
        <v>7.8382433141736865</v>
      </c>
      <c r="F282" s="9">
        <f t="shared" si="82"/>
        <v>14.92539220246643</v>
      </c>
      <c r="G282" s="10">
        <f t="shared" si="83"/>
        <v>8.6666666666666607</v>
      </c>
      <c r="H282" s="5">
        <f t="shared" si="83"/>
        <v>7.5</v>
      </c>
      <c r="I282">
        <f t="shared" si="84"/>
        <v>44.785120741848495</v>
      </c>
      <c r="J282">
        <f t="shared" si="85"/>
        <v>39.767319891466379</v>
      </c>
      <c r="K282">
        <f t="shared" si="85"/>
        <v>-20.597750083728346</v>
      </c>
      <c r="L282">
        <f t="shared" si="86"/>
        <v>-6.9962927124565235</v>
      </c>
      <c r="M282">
        <f t="shared" si="87"/>
        <v>-28.550223260780687</v>
      </c>
      <c r="S282">
        <f t="shared" si="76"/>
        <v>1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59.528611993894145</v>
      </c>
      <c r="C283" s="9">
        <f t="shared" si="80"/>
        <v>1.5840000000000012</v>
      </c>
      <c r="D283" s="9">
        <f t="shared" si="81"/>
        <v>72.769036304301309</v>
      </c>
      <c r="E283" s="9">
        <f t="shared" si="81"/>
        <v>7.7141429096526224</v>
      </c>
      <c r="F283" s="9">
        <f t="shared" si="82"/>
        <v>14.874082660989234</v>
      </c>
      <c r="G283" s="10">
        <f t="shared" si="83"/>
        <v>8.6666666666666607</v>
      </c>
      <c r="H283" s="5">
        <f t="shared" si="83"/>
        <v>7.5</v>
      </c>
      <c r="I283">
        <f t="shared" si="84"/>
        <v>44.826959575476707</v>
      </c>
      <c r="J283">
        <f t="shared" si="85"/>
        <v>39.725342135191639</v>
      </c>
      <c r="K283">
        <f t="shared" si="85"/>
        <v>-20.769051423293032</v>
      </c>
      <c r="L283">
        <f t="shared" si="86"/>
        <v>-6.9954366630769238</v>
      </c>
      <c r="M283">
        <f t="shared" si="87"/>
        <v>-28.516672561776964</v>
      </c>
      <c r="S283">
        <f t="shared" si="76"/>
        <v>1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59.766838128845365</v>
      </c>
      <c r="C284" s="9">
        <f t="shared" si="80"/>
        <v>1.5900000000000012</v>
      </c>
      <c r="D284" s="9">
        <f t="shared" si="81"/>
        <v>73.007262439252528</v>
      </c>
      <c r="E284" s="9">
        <f t="shared" si="81"/>
        <v>7.5890153010067518</v>
      </c>
      <c r="F284" s="9">
        <f t="shared" si="82"/>
        <v>14.822193910657752</v>
      </c>
      <c r="G284" s="10">
        <f t="shared" si="83"/>
        <v>8.6666666666666607</v>
      </c>
      <c r="H284" s="5">
        <f t="shared" si="83"/>
        <v>7.5</v>
      </c>
      <c r="I284">
        <f t="shared" si="84"/>
        <v>44.869363258160078</v>
      </c>
      <c r="J284">
        <f t="shared" si="85"/>
        <v>39.68336951521318</v>
      </c>
      <c r="K284">
        <f t="shared" si="85"/>
        <v>-20.940151458663692</v>
      </c>
      <c r="L284">
        <f t="shared" si="86"/>
        <v>-6.9946557743160005</v>
      </c>
      <c r="M284">
        <f t="shared" si="87"/>
        <v>-28.483054571103327</v>
      </c>
      <c r="S284">
        <f t="shared" si="76"/>
        <v>1</v>
      </c>
      <c r="T284" t="b">
        <f t="shared" si="77"/>
        <v>0</v>
      </c>
      <c r="U284" t="b">
        <f t="shared" si="78"/>
        <v>1</v>
      </c>
    </row>
    <row r="285" spans="1:21" x14ac:dyDescent="0.2">
      <c r="A285">
        <f t="shared" si="88"/>
        <v>100</v>
      </c>
      <c r="B285">
        <f t="shared" si="79"/>
        <v>60.004812442132703</v>
      </c>
      <c r="C285" s="9">
        <f t="shared" si="80"/>
        <v>1.5960000000000012</v>
      </c>
      <c r="D285" s="9">
        <f t="shared" si="81"/>
        <v>73.245236752539867</v>
      </c>
      <c r="E285" s="9">
        <f t="shared" si="81"/>
        <v>7.4628616972724897</v>
      </c>
      <c r="F285" s="9">
        <f t="shared" si="82"/>
        <v>14.769727952740908</v>
      </c>
      <c r="G285" s="10">
        <f t="shared" si="83"/>
        <v>8.6666666666666607</v>
      </c>
      <c r="H285" s="5">
        <f t="shared" si="83"/>
        <v>7.5</v>
      </c>
      <c r="I285">
        <f t="shared" si="84"/>
        <v>44.912327287088857</v>
      </c>
      <c r="J285">
        <f t="shared" si="85"/>
        <v>39.641401580567283</v>
      </c>
      <c r="K285">
        <f t="shared" si="85"/>
        <v>-21.111049786090312</v>
      </c>
      <c r="L285">
        <f t="shared" si="86"/>
        <v>-6.9939489885782535</v>
      </c>
      <c r="M285">
        <f t="shared" si="87"/>
        <v>-28.449368695045557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60.242534960534314</v>
      </c>
      <c r="C286" s="9">
        <f t="shared" si="80"/>
        <v>1.6020000000000012</v>
      </c>
      <c r="D286" s="9">
        <f t="shared" si="81"/>
        <v>73.482959270941478</v>
      </c>
      <c r="E286" s="9">
        <f t="shared" si="81"/>
        <v>7.3356833099194372</v>
      </c>
      <c r="F286" s="9">
        <f t="shared" si="82"/>
        <v>14.716686786675499</v>
      </c>
      <c r="G286" s="10">
        <f t="shared" si="83"/>
        <v>8.6666666666666607</v>
      </c>
      <c r="H286" s="5">
        <f t="shared" si="83"/>
        <v>7.5</v>
      </c>
      <c r="I286">
        <f t="shared" si="84"/>
        <v>44.955847157761447</v>
      </c>
      <c r="J286">
        <f t="shared" si="85"/>
        <v>39.599437886635812</v>
      </c>
      <c r="K286">
        <f t="shared" si="85"/>
        <v>-21.281745998260586</v>
      </c>
      <c r="L286">
        <f t="shared" si="86"/>
        <v>-6.9933152518546384</v>
      </c>
      <c r="M286">
        <f t="shared" si="87"/>
        <v>-28.41561435569367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60.48000570817959</v>
      </c>
      <c r="C287" s="9">
        <f t="shared" si="80"/>
        <v>1.6080000000000012</v>
      </c>
      <c r="D287" s="9">
        <f t="shared" si="81"/>
        <v>73.720430018586754</v>
      </c>
      <c r="E287" s="9">
        <f t="shared" si="81"/>
        <v>7.2074813528714712</v>
      </c>
      <c r="F287" s="9">
        <f t="shared" si="82"/>
        <v>14.663072410093967</v>
      </c>
      <c r="G287" s="10">
        <f t="shared" si="83"/>
        <v>8.6666666666666607</v>
      </c>
      <c r="H287" s="5">
        <f t="shared" si="83"/>
        <v>7.5</v>
      </c>
      <c r="I287">
        <f t="shared" si="84"/>
        <v>44.999918364498114</v>
      </c>
      <c r="J287">
        <f t="shared" si="85"/>
        <v>39.557477995124685</v>
      </c>
      <c r="K287">
        <f t="shared" si="85"/>
        <v>-21.452239684394748</v>
      </c>
      <c r="L287">
        <f t="shared" si="86"/>
        <v>-6.9927535137948054</v>
      </c>
      <c r="M287">
        <f t="shared" si="87"/>
        <v>-28.381790990863777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60.717224706587089</v>
      </c>
      <c r="C288" s="9">
        <f t="shared" si="80"/>
        <v>1.6140000000000012</v>
      </c>
      <c r="D288" s="9">
        <f t="shared" si="81"/>
        <v>73.957649016994253</v>
      </c>
      <c r="E288" s="9">
        <f t="shared" si="81"/>
        <v>7.0782570425272668</v>
      </c>
      <c r="F288" s="9">
        <f t="shared" si="82"/>
        <v>14.608886818851488</v>
      </c>
      <c r="G288" s="10">
        <f t="shared" si="83"/>
        <v>8.6666666666666607</v>
      </c>
      <c r="H288" s="5">
        <f t="shared" si="83"/>
        <v>7.5</v>
      </c>
      <c r="I288">
        <f t="shared" si="84"/>
        <v>45.044536400949276</v>
      </c>
      <c r="J288">
        <f t="shared" si="85"/>
        <v>39.515521474041918</v>
      </c>
      <c r="K288">
        <f t="shared" si="85"/>
        <v>-21.622530430339932</v>
      </c>
      <c r="L288">
        <f t="shared" si="86"/>
        <v>-6.9922627277782397</v>
      </c>
      <c r="M288">
        <f t="shared" si="87"/>
        <v>-28.347898054018216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60.95419197470224</v>
      </c>
      <c r="C289" s="9">
        <f t="shared" si="80"/>
        <v>1.6200000000000012</v>
      </c>
      <c r="D289" s="9">
        <f t="shared" si="81"/>
        <v>74.194616285109404</v>
      </c>
      <c r="E289" s="9">
        <f t="shared" si="81"/>
        <v>6.9480115977802548</v>
      </c>
      <c r="F289" s="9">
        <f t="shared" si="82"/>
        <v>14.554132007052377</v>
      </c>
      <c r="G289" s="10">
        <f t="shared" si="83"/>
        <v>8.6666666666666607</v>
      </c>
      <c r="H289" s="5">
        <f t="shared" si="83"/>
        <v>7.5</v>
      </c>
      <c r="I289">
        <f t="shared" si="84"/>
        <v>45.089696760598549</v>
      </c>
      <c r="J289">
        <f t="shared" si="85"/>
        <v>39.473567897675245</v>
      </c>
      <c r="K289">
        <f t="shared" si="85"/>
        <v>-21.792617818664041</v>
      </c>
      <c r="L289">
        <f t="shared" si="86"/>
        <v>-6.9918418509843665</v>
      </c>
      <c r="M289">
        <f t="shared" si="87"/>
        <v>-28.313935014184096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85" priority="16" stopIfTrue="1" operator="greaterThan">
      <formula>$G$19</formula>
    </cfRule>
    <cfRule type="cellIs" dxfId="184" priority="17" stopIfTrue="1" operator="lessThan">
      <formula>$H$19</formula>
    </cfRule>
    <cfRule type="cellIs" dxfId="183" priority="18" stopIfTrue="1" operator="between">
      <formula>$H$19</formula>
      <formula>$G$19</formula>
    </cfRule>
  </conditionalFormatting>
  <conditionalFormatting sqref="E19:E20">
    <cfRule type="cellIs" dxfId="182" priority="13" stopIfTrue="1" operator="lessThan">
      <formula>$H$19</formula>
    </cfRule>
    <cfRule type="cellIs" dxfId="181" priority="14" stopIfTrue="1" operator="greaterThan">
      <formula>$G$19</formula>
    </cfRule>
    <cfRule type="cellIs" dxfId="180" priority="15" stopIfTrue="1" operator="between">
      <formula>$H$19</formula>
      <formula>$G$19</formula>
    </cfRule>
  </conditionalFormatting>
  <conditionalFormatting sqref="F19">
    <cfRule type="cellIs" dxfId="179" priority="10" stopIfTrue="1" operator="lessThan">
      <formula>$H$19</formula>
    </cfRule>
    <cfRule type="cellIs" dxfId="178" priority="11" stopIfTrue="1" operator="greaterThan">
      <formula>$G$19</formula>
    </cfRule>
    <cfRule type="cellIs" dxfId="177" priority="12" stopIfTrue="1" operator="between">
      <formula>$H$19</formula>
      <formula>$G$19</formula>
    </cfRule>
  </conditionalFormatting>
  <conditionalFormatting sqref="F20">
    <cfRule type="cellIs" dxfId="176" priority="7" stopIfTrue="1" operator="lessThan">
      <formula>$H$19</formula>
    </cfRule>
    <cfRule type="cellIs" dxfId="175" priority="8" stopIfTrue="1" operator="greaterThan">
      <formula>$G$19</formula>
    </cfRule>
    <cfRule type="cellIs" dxfId="174" priority="9" stopIfTrue="1" operator="between">
      <formula>$H$19</formula>
      <formula>$G$19</formula>
    </cfRule>
  </conditionalFormatting>
  <conditionalFormatting sqref="E21:E289">
    <cfRule type="cellIs" dxfId="173" priority="4" stopIfTrue="1" operator="lessThan">
      <formula>$H$19</formula>
    </cfRule>
    <cfRule type="cellIs" dxfId="172" priority="5" stopIfTrue="1" operator="greaterThan">
      <formula>$G$19</formula>
    </cfRule>
    <cfRule type="cellIs" dxfId="171" priority="6" stopIfTrue="1" operator="between">
      <formula>$H$19</formula>
      <formula>$G$19</formula>
    </cfRule>
  </conditionalFormatting>
  <conditionalFormatting sqref="F21:F289">
    <cfRule type="cellIs" dxfId="170" priority="1" stopIfTrue="1" operator="lessThan">
      <formula>$H$19</formula>
    </cfRule>
    <cfRule type="cellIs" dxfId="169" priority="2" stopIfTrue="1" operator="greaterThan">
      <formula>$G$19</formula>
    </cfRule>
    <cfRule type="cellIs" dxfId="16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SummaryChart!G22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-5.398917656106025E-3</v>
      </c>
      <c r="P1" s="5" t="s">
        <v>10</v>
      </c>
    </row>
    <row r="2" spans="2:22" ht="22.5" x14ac:dyDescent="0.3">
      <c r="C2" s="24">
        <f>SummaryChart!H22</f>
        <v>29.145957406664202</v>
      </c>
      <c r="D2" s="1" t="s">
        <v>18</v>
      </c>
      <c r="G2" s="9" t="s">
        <v>23</v>
      </c>
      <c r="O2" s="28">
        <f>TAN(C2/180*PI())</f>
        <v>0.55764392688036923</v>
      </c>
      <c r="P2" s="5" t="s">
        <v>12</v>
      </c>
    </row>
    <row r="3" spans="2:22" ht="22.5" x14ac:dyDescent="0.3">
      <c r="C3" s="24">
        <f>SummaryChart!J22/12</f>
        <v>1.0725300697034867</v>
      </c>
      <c r="D3" s="1" t="s">
        <v>19</v>
      </c>
      <c r="G3" s="9" t="s">
        <v>28</v>
      </c>
      <c r="O3" s="28">
        <f>C3</f>
        <v>1.0725300697034867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SummaryChart!I22</f>
        <v>14.260803263629846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1.824717466834791E-2</v>
      </c>
      <c r="C12" s="14"/>
      <c r="D12" s="15">
        <f ca="1">CELL("contents",INDIRECT("D"&amp;C13-1))</f>
        <v>13.971121858897105</v>
      </c>
      <c r="E12" s="15">
        <f ca="1">CELL("contents",INDIRECT("E"&amp;C13-1))</f>
        <v>7.7639210199872926</v>
      </c>
      <c r="F12">
        <f ca="1">D13-D12</f>
        <v>0.30792857940108931</v>
      </c>
      <c r="G12">
        <f ca="1">D13-D11</f>
        <v>1.824717466834791E-2</v>
      </c>
      <c r="H12" s="27">
        <f ca="1">G12/F12</f>
        <v>5.9257814600509148E-2</v>
      </c>
      <c r="I12">
        <f ca="1">D13-D12</f>
        <v>0.30792857940108931</v>
      </c>
      <c r="J12">
        <f ca="1">E13-E12</f>
        <v>0.12166247788368256</v>
      </c>
      <c r="K12">
        <f ca="1">ATAN(J12/I12)*180/PI()</f>
        <v>21.558959314156422</v>
      </c>
      <c r="N12" s="26">
        <f ca="1">E13-E12</f>
        <v>0.12166247788368256</v>
      </c>
      <c r="O12" s="26">
        <f ca="1">N12+E13-H12*N12</f>
        <v>8.0000365231963873</v>
      </c>
      <c r="P12">
        <f ca="1">IF(AND(G12&gt;0,G12&lt;F12),1,0)</f>
        <v>1</v>
      </c>
      <c r="Q12" s="26">
        <f ca="1">IF(P12=1,O12,O13)</f>
        <v>8.0000365231963873</v>
      </c>
    </row>
    <row r="13" spans="2:22" x14ac:dyDescent="0.2">
      <c r="B13" t="str">
        <f ca="1">CELL("address",INDEX(B20:B290,MATCH(MIN(B20:B290),B20:B290,0)))</f>
        <v>$B$64</v>
      </c>
      <c r="C13">
        <f ca="1">CELL("row",INDEX(A20:A289,MATCH(MIN(A20:A289),A20:A289,0)))</f>
        <v>64</v>
      </c>
      <c r="D13" s="15">
        <f ca="1">CELL("contents",INDIRECT("D"&amp;C13))</f>
        <v>14.279050438298194</v>
      </c>
      <c r="E13" s="15">
        <f ca="1">CELL("contents",INDIRECT("E"&amp;C13))</f>
        <v>7.8855834978709751</v>
      </c>
      <c r="F13">
        <f ca="1">D14-D13</f>
        <v>0.30752807504740787</v>
      </c>
      <c r="G13">
        <f ca="1">D14-D11</f>
        <v>0.32577524971575578</v>
      </c>
      <c r="H13" s="27">
        <f ca="1">G13/F13</f>
        <v>1.059334988083722</v>
      </c>
      <c r="N13" s="26">
        <f ca="1">E14-E13</f>
        <v>0.12034597377270728</v>
      </c>
      <c r="O13" s="26">
        <f ca="1">E13+H13*N13</f>
        <v>8.0130701985634101</v>
      </c>
      <c r="P13">
        <f ca="1">IF(G13&lt;F13,1,0)</f>
        <v>0</v>
      </c>
    </row>
    <row r="14" spans="2:22" x14ac:dyDescent="0.2">
      <c r="D14" s="15">
        <f ca="1">CELL("contents",INDIRECT("D"&amp;C13+1))</f>
        <v>14.586578513345602</v>
      </c>
      <c r="E14" s="15">
        <f ca="1">CELL("contents",INDIRECT("E"&amp;C13+1))</f>
        <v>8.0059294716436824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69.980997824303699</v>
      </c>
      <c r="P15" s="10">
        <f>Q19</f>
        <v>13.354056915731961</v>
      </c>
      <c r="Q15" s="10">
        <f>Q19</f>
        <v>13.354056915731961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1.0725300697034867</v>
      </c>
      <c r="F19" s="9">
        <f>$O$1*D19^2+$O$2*D19+$O$3</f>
        <v>1.0725300697034867</v>
      </c>
      <c r="G19" s="18">
        <v>8.6666666666666607</v>
      </c>
      <c r="H19" s="17">
        <v>7.5</v>
      </c>
      <c r="I19">
        <f>C1</f>
        <v>62.5</v>
      </c>
      <c r="J19">
        <f>C1*COS(C2/180*PI())</f>
        <v>54.586365529076637</v>
      </c>
      <c r="K19">
        <f>C1*SIN(C2/180*PI())</f>
        <v>30.439755227761513</v>
      </c>
      <c r="L19">
        <f>-C15*I19*J19</f>
        <v>-13.402076589027439</v>
      </c>
      <c r="M19">
        <f>-C6-C15*I19*K19</f>
        <v>-39.647586617456724</v>
      </c>
      <c r="N19" s="16">
        <f>MAX(E19:E289)</f>
        <v>13.708964087493344</v>
      </c>
      <c r="O19" s="19">
        <f>INDEX(C19:C289,MATCH(N19,E19:E289,0),1)</f>
        <v>0.85800000000000065</v>
      </c>
      <c r="P19" s="19">
        <f>COUNTIF(E19:E289,"&gt;"&amp;H19)*_dt</f>
        <v>1.242</v>
      </c>
      <c r="Q19" s="21">
        <f>INDEX(D19:D289,MATCH(T17,T19:T289,0),1)</f>
        <v>13.354056915731961</v>
      </c>
      <c r="R19" s="21">
        <f>INDEX(D19:D289,MATCH(T17,U19:U289,0),1)</f>
        <v>69.980997824303699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56.62694090857174</v>
      </c>
    </row>
    <row r="20" spans="1:22" x14ac:dyDescent="0.2">
      <c r="A20">
        <f>B20</f>
        <v>13.933526307833988</v>
      </c>
      <c r="B20">
        <f>ABS(D20-$D$11)</f>
        <v>13.933526307833988</v>
      </c>
      <c r="C20" s="9">
        <f>C19+_dt</f>
        <v>6.0000000000000001E-3</v>
      </c>
      <c r="D20" s="9">
        <f>D19+$C$7*(J19+J20)/2</f>
        <v>0.32727695579585731</v>
      </c>
      <c r="E20" s="9">
        <f>E19+$C$7*(K19+K20)/2</f>
        <v>1.2544549445109416</v>
      </c>
      <c r="F20" s="9">
        <f>$O$1*D20^2+$O$2*D20+$O$3</f>
        <v>1.2544557973297259</v>
      </c>
      <c r="G20" s="10">
        <f>G19</f>
        <v>8.6666666666666607</v>
      </c>
      <c r="H20" s="5">
        <f>H19</f>
        <v>7.5</v>
      </c>
      <c r="I20">
        <f>SQRT(J20^2+K20^2)</f>
        <v>62.31413847500103</v>
      </c>
      <c r="J20">
        <f>J19+L19*$C$7</f>
        <v>54.505953069542471</v>
      </c>
      <c r="K20">
        <f>K19+M19*$C$7</f>
        <v>30.201869708056773</v>
      </c>
      <c r="L20">
        <f>-$C$15*I20*J20</f>
        <v>-13.342537499522491</v>
      </c>
      <c r="M20">
        <f>-$C$6-$C$15*I20*K20</f>
        <v>-39.567129675602651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13.606730755091725</v>
      </c>
      <c r="B21">
        <f t="shared" ref="B21:B84" si="3">ABS(D21-$D$11)</f>
        <v>13.606730755091725</v>
      </c>
      <c r="C21" s="9">
        <f t="shared" ref="C21:C84" si="4">C20+_dt</f>
        <v>1.2E-2</v>
      </c>
      <c r="D21" s="9">
        <f t="shared" ref="D21:E36" si="5">D20+$C$7*(J20+J21)/2</f>
        <v>0.65407250853812071</v>
      </c>
      <c r="E21" s="9">
        <f t="shared" si="5"/>
        <v>1.4349539544251215</v>
      </c>
      <c r="F21" s="9">
        <f t="shared" ref="F21:F84" si="6">$O$1*D21^2+$O$2*D21+$O$3</f>
        <v>1.4349599162969389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62.129281619733362</v>
      </c>
      <c r="J21">
        <f t="shared" ref="J21:K84" si="9">J20+L20*$C$7</f>
        <v>54.425897844545339</v>
      </c>
      <c r="K21">
        <f t="shared" si="9"/>
        <v>29.964466930003155</v>
      </c>
      <c r="L21">
        <f t="shared" ref="L21:L84" si="10">-$C$15*I21*J21</f>
        <v>-13.283417820398384</v>
      </c>
      <c r="M21">
        <f t="shared" ref="M21:M84" si="11">-$C$6-$C$15*I21*K21</f>
        <v>-39.487256184282373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13.280414469545221</v>
      </c>
      <c r="B22">
        <f t="shared" si="3"/>
        <v>13.280414469545221</v>
      </c>
      <c r="C22" s="9">
        <f t="shared" si="4"/>
        <v>1.8000000000000002E-2</v>
      </c>
      <c r="D22" s="9">
        <f t="shared" si="5"/>
        <v>0.98038879408462565</v>
      </c>
      <c r="E22" s="9">
        <f t="shared" si="5"/>
        <v>1.6140299853938234</v>
      </c>
      <c r="F22" s="9">
        <f t="shared" si="6"/>
        <v>1.6140486912015117</v>
      </c>
      <c r="G22" s="10">
        <f t="shared" si="7"/>
        <v>8.6666666666666607</v>
      </c>
      <c r="H22" s="5">
        <f t="shared" si="7"/>
        <v>7.5</v>
      </c>
      <c r="I22">
        <f t="shared" si="8"/>
        <v>61.945427605566316</v>
      </c>
      <c r="J22">
        <f t="shared" si="9"/>
        <v>54.346197337622947</v>
      </c>
      <c r="K22">
        <f t="shared" si="9"/>
        <v>29.727543392897459</v>
      </c>
      <c r="L22">
        <f t="shared" si="10"/>
        <v>-13.224714822796287</v>
      </c>
      <c r="M22">
        <f t="shared" si="11"/>
        <v>-39.407961215556988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12.954575330386293</v>
      </c>
      <c r="B23">
        <f t="shared" si="3"/>
        <v>12.954575330386293</v>
      </c>
      <c r="C23" s="9">
        <f t="shared" si="4"/>
        <v>2.4E-2</v>
      </c>
      <c r="D23" s="9">
        <f t="shared" si="5"/>
        <v>1.3062279332435529</v>
      </c>
      <c r="E23" s="9">
        <f t="shared" si="5"/>
        <v>1.7916859024493281</v>
      </c>
      <c r="F23" s="9">
        <f t="shared" si="6"/>
        <v>1.7917283408940397</v>
      </c>
      <c r="G23" s="10">
        <f t="shared" si="7"/>
        <v>8.6666666666666607</v>
      </c>
      <c r="H23" s="5">
        <f t="shared" si="7"/>
        <v>7.5</v>
      </c>
      <c r="I23">
        <f t="shared" si="8"/>
        <v>61.762574645746568</v>
      </c>
      <c r="J23">
        <f t="shared" si="9"/>
        <v>54.266849048686169</v>
      </c>
      <c r="K23">
        <f t="shared" si="9"/>
        <v>29.491095625604117</v>
      </c>
      <c r="L23">
        <f t="shared" si="10"/>
        <v>-13.166425808726689</v>
      </c>
      <c r="M23">
        <f t="shared" si="11"/>
        <v>-39.329239881796333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12.629211231758733</v>
      </c>
      <c r="B24">
        <f t="shared" si="3"/>
        <v>12.629211231758733</v>
      </c>
      <c r="C24" s="9">
        <f t="shared" si="4"/>
        <v>0.03</v>
      </c>
      <c r="D24" s="9">
        <f t="shared" si="5"/>
        <v>1.6315920318711128</v>
      </c>
      <c r="E24" s="9">
        <f t="shared" si="5"/>
        <v>1.9679245498850806</v>
      </c>
      <c r="F24" s="9">
        <f t="shared" si="6"/>
        <v>1.9680050389067278</v>
      </c>
      <c r="G24" s="10">
        <f t="shared" si="7"/>
        <v>8.6666666666666607</v>
      </c>
      <c r="H24" s="5">
        <f t="shared" si="7"/>
        <v>7.5</v>
      </c>
      <c r="I24">
        <f t="shared" si="8"/>
        <v>61.580720994948756</v>
      </c>
      <c r="J24">
        <f t="shared" si="9"/>
        <v>54.187850493833807</v>
      </c>
      <c r="K24">
        <f t="shared" si="9"/>
        <v>29.255120186313338</v>
      </c>
      <c r="L24">
        <f t="shared" si="10"/>
        <v>-13.108548110681015</v>
      </c>
      <c r="M24">
        <f t="shared" si="11"/>
        <v>-39.251087335097054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12.304320082661723</v>
      </c>
      <c r="B25">
        <f t="shared" si="3"/>
        <v>12.304320082661723</v>
      </c>
      <c r="C25" s="9">
        <f t="shared" si="4"/>
        <v>3.5999999999999997E-2</v>
      </c>
      <c r="D25" s="9">
        <f t="shared" si="5"/>
        <v>1.9564831809681233</v>
      </c>
      <c r="E25" s="9">
        <f t="shared" si="5"/>
        <v>2.1427487514309287</v>
      </c>
      <c r="F25" s="9">
        <f t="shared" si="6"/>
        <v>2.1428849138764985</v>
      </c>
      <c r="G25" s="10">
        <f t="shared" si="7"/>
        <v>8.6666666666666607</v>
      </c>
      <c r="H25" s="5">
        <f t="shared" si="7"/>
        <v>7.5</v>
      </c>
      <c r="I25">
        <f t="shared" si="8"/>
        <v>61.399864948825815</v>
      </c>
      <c r="J25">
        <f t="shared" si="9"/>
        <v>54.109199205169723</v>
      </c>
      <c r="K25">
        <f t="shared" si="9"/>
        <v>29.019613662302756</v>
      </c>
      <c r="L25">
        <f t="shared" si="10"/>
        <v>-13.051079091247589</v>
      </c>
      <c r="M25">
        <f t="shared" si="11"/>
        <v>-39.173498766708356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11.979899806854347</v>
      </c>
      <c r="B26">
        <f t="shared" si="3"/>
        <v>11.979899806854347</v>
      </c>
      <c r="C26" s="9">
        <f t="shared" si="4"/>
        <v>4.1999999999999996E-2</v>
      </c>
      <c r="D26" s="9">
        <f t="shared" si="5"/>
        <v>2.2809034567754991</v>
      </c>
      <c r="E26" s="9">
        <f t="shared" si="5"/>
        <v>2.3161613104269443</v>
      </c>
      <c r="F26" s="9">
        <f t="shared" si="6"/>
        <v>2.3163740499638621</v>
      </c>
      <c r="G26" s="10">
        <f t="shared" si="7"/>
        <v>8.6666666666666607</v>
      </c>
      <c r="H26" s="5">
        <f t="shared" si="7"/>
        <v>7.5</v>
      </c>
      <c r="I26">
        <f t="shared" si="8"/>
        <v>61.220004843559032</v>
      </c>
      <c r="J26">
        <f t="shared" si="9"/>
        <v>54.030892730622234</v>
      </c>
      <c r="K26">
        <f t="shared" si="9"/>
        <v>28.784572669702506</v>
      </c>
      <c r="L26">
        <f t="shared" si="10"/>
        <v>-12.994016142731791</v>
      </c>
      <c r="M26">
        <f t="shared" si="11"/>
        <v>-39.096469406465481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11.655948342761182</v>
      </c>
      <c r="B27">
        <f t="shared" si="3"/>
        <v>11.655948342761182</v>
      </c>
      <c r="C27" s="9">
        <f t="shared" si="4"/>
        <v>4.7999999999999994E-2</v>
      </c>
      <c r="D27" s="9">
        <f t="shared" si="5"/>
        <v>2.6048549208686635</v>
      </c>
      <c r="E27" s="9">
        <f t="shared" si="5"/>
        <v>2.4881650099958428</v>
      </c>
      <c r="F27" s="9">
        <f t="shared" si="6"/>
        <v>2.4884784872676065</v>
      </c>
      <c r="G27" s="10">
        <f t="shared" si="7"/>
        <v>8.6666666666666607</v>
      </c>
      <c r="H27" s="5">
        <f t="shared" si="7"/>
        <v>7.5</v>
      </c>
      <c r="I27">
        <f t="shared" si="8"/>
        <v>61.041139055407754</v>
      </c>
      <c r="J27">
        <f t="shared" si="9"/>
        <v>53.952928633765843</v>
      </c>
      <c r="K27">
        <f t="shared" si="9"/>
        <v>28.549993853263715</v>
      </c>
      <c r="L27">
        <f t="shared" si="10"/>
        <v>-12.93735668678044</v>
      </c>
      <c r="M27">
        <f t="shared" si="11"/>
        <v>-39.01999452223064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11.332463643378949</v>
      </c>
      <c r="B28">
        <f t="shared" si="3"/>
        <v>11.332463643378949</v>
      </c>
      <c r="C28" s="9">
        <f t="shared" si="4"/>
        <v>5.3999999999999992E-2</v>
      </c>
      <c r="D28" s="9">
        <f t="shared" si="5"/>
        <v>2.9283396202508967</v>
      </c>
      <c r="E28" s="9">
        <f t="shared" si="5"/>
        <v>2.6587626132140247</v>
      </c>
      <c r="F28" s="9">
        <f t="shared" si="6"/>
        <v>2.6592042222353598</v>
      </c>
      <c r="G28" s="10">
        <f t="shared" si="7"/>
        <v>8.6666666666666607</v>
      </c>
      <c r="H28" s="5">
        <f t="shared" si="7"/>
        <v>7.5</v>
      </c>
      <c r="I28">
        <f t="shared" si="8"/>
        <v>60.863266000258477</v>
      </c>
      <c r="J28">
        <f t="shared" si="9"/>
        <v>53.87530449364516</v>
      </c>
      <c r="K28">
        <f t="shared" si="9"/>
        <v>28.31587388613033</v>
      </c>
      <c r="L28">
        <f t="shared" si="10"/>
        <v>-12.881098174010162</v>
      </c>
      <c r="M28">
        <f t="shared" si="11"/>
        <v>-38.944069419341439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11.00944367618421</v>
      </c>
      <c r="B29">
        <f t="shared" si="3"/>
        <v>11.00944367618421</v>
      </c>
      <c r="C29" s="9">
        <f t="shared" si="4"/>
        <v>5.9999999999999991E-2</v>
      </c>
      <c r="D29" s="9">
        <f t="shared" si="5"/>
        <v>3.2513595874456356</v>
      </c>
      <c r="E29" s="9">
        <f t="shared" si="5"/>
        <v>2.8279568632812584</v>
      </c>
      <c r="F29" s="9">
        <f t="shared" si="6"/>
        <v>2.8285572080700838</v>
      </c>
      <c r="G29" s="10">
        <f t="shared" si="7"/>
        <v>8.6666666666666607</v>
      </c>
      <c r="H29" s="5">
        <f t="shared" si="7"/>
        <v>7.5</v>
      </c>
      <c r="I29">
        <f t="shared" si="8"/>
        <v>60.686384133173348</v>
      </c>
      <c r="J29">
        <f t="shared" si="9"/>
        <v>53.798017904601096</v>
      </c>
      <c r="K29">
        <f t="shared" si="9"/>
        <v>28.082209469614281</v>
      </c>
      <c r="L29">
        <f t="shared" si="10"/>
        <v>-12.825238083639803</v>
      </c>
      <c r="M29">
        <f t="shared" si="11"/>
        <v>-38.868689440066611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10.686886423042109</v>
      </c>
      <c r="B30">
        <f t="shared" si="3"/>
        <v>10.686886423042109</v>
      </c>
      <c r="C30" s="9">
        <f t="shared" si="4"/>
        <v>6.5999999999999989E-2</v>
      </c>
      <c r="D30" s="9">
        <f t="shared" si="5"/>
        <v>3.5739168405877368</v>
      </c>
      <c r="E30" s="9">
        <f t="shared" si="5"/>
        <v>2.9957504836890227</v>
      </c>
      <c r="F30" s="9">
        <f t="shared" si="6"/>
        <v>2.9965433551325473</v>
      </c>
      <c r="G30" s="10">
        <f t="shared" si="7"/>
        <v>8.6666666666666607</v>
      </c>
      <c r="H30" s="5">
        <f t="shared" si="7"/>
        <v>7.5</v>
      </c>
      <c r="I30">
        <f t="shared" si="8"/>
        <v>60.510491947937936</v>
      </c>
      <c r="J30">
        <f t="shared" si="9"/>
        <v>53.72106647609926</v>
      </c>
      <c r="K30">
        <f t="shared" si="9"/>
        <v>27.84899733297388</v>
      </c>
      <c r="L30">
        <f t="shared" si="10"/>
        <v>-12.769773923126712</v>
      </c>
      <c r="M30">
        <f t="shared" si="11"/>
        <v>-38.793849963069043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10.364789880116129</v>
      </c>
      <c r="B31">
        <f t="shared" si="3"/>
        <v>10.364789880116129</v>
      </c>
      <c r="C31" s="9">
        <f t="shared" si="4"/>
        <v>7.1999999999999995E-2</v>
      </c>
      <c r="D31" s="9">
        <f t="shared" si="5"/>
        <v>3.8960133835137163</v>
      </c>
      <c r="E31" s="9">
        <f t="shared" si="5"/>
        <v>3.1621461783875309</v>
      </c>
      <c r="F31" s="9">
        <f t="shared" si="6"/>
        <v>3.1631685313398394</v>
      </c>
      <c r="G31" s="10">
        <f t="shared" si="7"/>
        <v>8.6666666666666607</v>
      </c>
      <c r="H31" s="5">
        <f t="shared" si="7"/>
        <v>7.5</v>
      </c>
      <c r="I31">
        <f t="shared" si="8"/>
        <v>60.335587976608153</v>
      </c>
      <c r="J31">
        <f t="shared" si="9"/>
        <v>53.644447832560502</v>
      </c>
      <c r="K31">
        <f t="shared" si="9"/>
        <v>27.616234233195467</v>
      </c>
      <c r="L31">
        <f t="shared" si="10"/>
        <v>-12.714703227806863</v>
      </c>
      <c r="M31">
        <f t="shared" si="11"/>
        <v>-38.719546402875906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10.043152057778867</v>
      </c>
      <c r="B32">
        <f t="shared" si="3"/>
        <v>10.043152057778867</v>
      </c>
      <c r="C32" s="9">
        <f t="shared" si="4"/>
        <v>7.8E-2</v>
      </c>
      <c r="D32" s="9">
        <f t="shared" si="5"/>
        <v>4.217651205850979</v>
      </c>
      <c r="E32" s="9">
        <f t="shared" si="5"/>
        <v>3.327146631951452</v>
      </c>
      <c r="F32" s="9">
        <f t="shared" si="6"/>
        <v>3.3284385625599624</v>
      </c>
      <c r="G32" s="10">
        <f t="shared" si="7"/>
        <v>8.6666666666666607</v>
      </c>
      <c r="H32" s="5">
        <f t="shared" si="7"/>
        <v>7.5</v>
      </c>
      <c r="I32">
        <f t="shared" si="8"/>
        <v>60.161670789056231</v>
      </c>
      <c r="J32">
        <f t="shared" si="9"/>
        <v>53.568159613193657</v>
      </c>
      <c r="K32">
        <f t="shared" si="9"/>
        <v>27.383916954778211</v>
      </c>
      <c r="L32">
        <f t="shared" si="10"/>
        <v>-12.660023560538722</v>
      </c>
      <c r="M32">
        <f t="shared" si="11"/>
        <v>-38.645774209355913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9.7219709805237944</v>
      </c>
      <c r="B33">
        <f t="shared" si="3"/>
        <v>9.7219709805237944</v>
      </c>
      <c r="C33" s="9">
        <f t="shared" si="4"/>
        <v>8.4000000000000005E-2</v>
      </c>
      <c r="D33" s="9">
        <f t="shared" si="5"/>
        <v>4.5388322831060517</v>
      </c>
      <c r="E33" s="9">
        <f t="shared" si="5"/>
        <v>3.4907545097443529</v>
      </c>
      <c r="F33" s="9">
        <f t="shared" si="6"/>
        <v>3.4923592330025723</v>
      </c>
      <c r="G33" s="10">
        <f t="shared" si="7"/>
        <v>8.6666666666666607</v>
      </c>
      <c r="H33" s="5">
        <f t="shared" si="7"/>
        <v>7.5</v>
      </c>
      <c r="I33">
        <f t="shared" si="8"/>
        <v>59.988738992515685</v>
      </c>
      <c r="J33">
        <f t="shared" si="9"/>
        <v>53.492199471830425</v>
      </c>
      <c r="K33">
        <f t="shared" si="9"/>
        <v>27.152042309522077</v>
      </c>
      <c r="L33">
        <f t="shared" si="10"/>
        <v>-12.605732511350787</v>
      </c>
      <c r="M33">
        <f t="shared" si="11"/>
        <v>-38.572528867203495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9.401244686878016</v>
      </c>
      <c r="B34">
        <f t="shared" si="3"/>
        <v>9.401244686878016</v>
      </c>
      <c r="C34" s="9">
        <f t="shared" si="4"/>
        <v>9.0000000000000011E-2</v>
      </c>
      <c r="D34" s="9">
        <f t="shared" si="5"/>
        <v>4.8595585767518301</v>
      </c>
      <c r="E34" s="9">
        <f t="shared" si="5"/>
        <v>3.6529724580818757</v>
      </c>
      <c r="F34" s="9">
        <f t="shared" si="6"/>
        <v>3.6549362856058982</v>
      </c>
      <c r="G34" s="10">
        <f t="shared" si="7"/>
        <v>8.6666666666666607</v>
      </c>
      <c r="H34" s="5">
        <f t="shared" si="7"/>
        <v>7.5</v>
      </c>
      <c r="I34">
        <f t="shared" si="8"/>
        <v>59.816791231125109</v>
      </c>
      <c r="J34">
        <f t="shared" si="9"/>
        <v>53.416565076762318</v>
      </c>
      <c r="K34">
        <f t="shared" si="9"/>
        <v>26.920607136318857</v>
      </c>
      <c r="L34">
        <f t="shared" si="10"/>
        <v>-12.551827697092715</v>
      </c>
      <c r="M34">
        <f t="shared" si="11"/>
        <v>-38.499805895429915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9.0809712293159901</v>
      </c>
      <c r="B35">
        <f t="shared" si="3"/>
        <v>9.0809712293159901</v>
      </c>
      <c r="C35" s="9">
        <f t="shared" si="4"/>
        <v>9.6000000000000016E-2</v>
      </c>
      <c r="D35" s="9">
        <f t="shared" si="5"/>
        <v>5.179832034313856</v>
      </c>
      <c r="E35" s="9">
        <f t="shared" si="5"/>
        <v>3.8138031043936711</v>
      </c>
      <c r="F35" s="9">
        <f t="shared" si="6"/>
        <v>3.8161754224199136</v>
      </c>
      <c r="G35" s="10">
        <f t="shared" si="7"/>
        <v>8.6666666666666607</v>
      </c>
      <c r="H35" s="5">
        <f t="shared" si="7"/>
        <v>7.5</v>
      </c>
      <c r="I35">
        <f t="shared" si="8"/>
        <v>59.645826185470703</v>
      </c>
      <c r="J35">
        <f t="shared" si="9"/>
        <v>53.341254110579762</v>
      </c>
      <c r="K35">
        <f t="shared" si="9"/>
        <v>26.689608300946279</v>
      </c>
      <c r="L35">
        <f t="shared" si="10"/>
        <v>-12.498306761089975</v>
      </c>
      <c r="M35">
        <f t="shared" si="11"/>
        <v>-38.427600846861196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8.7611486741742119</v>
      </c>
      <c r="B36">
        <f t="shared" si="3"/>
        <v>8.7611486741742119</v>
      </c>
      <c r="C36" s="9">
        <f t="shared" si="4"/>
        <v>0.10200000000000002</v>
      </c>
      <c r="D36" s="9">
        <f t="shared" si="5"/>
        <v>5.499654589455635</v>
      </c>
      <c r="E36" s="9">
        <f t="shared" si="5"/>
        <v>3.9732490573841055</v>
      </c>
      <c r="F36" s="9">
        <f t="shared" si="6"/>
        <v>3.9760823049857805</v>
      </c>
      <c r="G36" s="10">
        <f t="shared" si="7"/>
        <v>8.6666666666666607</v>
      </c>
      <c r="H36" s="5">
        <f t="shared" si="7"/>
        <v>7.5</v>
      </c>
      <c r="I36">
        <f t="shared" si="8"/>
        <v>59.475842572127554</v>
      </c>
      <c r="J36">
        <f t="shared" si="9"/>
        <v>53.266264270013224</v>
      </c>
      <c r="K36">
        <f t="shared" si="9"/>
        <v>26.459042695865111</v>
      </c>
      <c r="L36">
        <f t="shared" si="10"/>
        <v>-12.445167372801951</v>
      </c>
      <c r="M36">
        <f t="shared" si="11"/>
        <v>-38.355909307642769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8.4417751015668419</v>
      </c>
      <c r="B37">
        <f t="shared" si="3"/>
        <v>8.4417751015668419</v>
      </c>
      <c r="C37" s="9">
        <f t="shared" si="4"/>
        <v>0.10800000000000003</v>
      </c>
      <c r="D37" s="9">
        <f t="shared" ref="D37:E52" si="13">D36+$C$7*(J36+J37)/2</f>
        <v>5.8190281620630042</v>
      </c>
      <c r="E37" s="9">
        <f t="shared" si="13"/>
        <v>4.1313129071917585</v>
      </c>
      <c r="F37" s="9">
        <f t="shared" si="6"/>
        <v>4.134662554711646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59.306839143199369</v>
      </c>
      <c r="J37">
        <f t="shared" si="9"/>
        <v>53.191593265776412</v>
      </c>
      <c r="K37">
        <f t="shared" si="9"/>
        <v>26.228907240019254</v>
      </c>
      <c r="L37">
        <f t="shared" si="10"/>
        <v>-12.392407227483416</v>
      </c>
      <c r="M37">
        <f t="shared" si="11"/>
        <v>-38.284726896750762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8.122848605302277</v>
      </c>
      <c r="B38">
        <f t="shared" si="3"/>
        <v>8.122848605302277</v>
      </c>
      <c r="C38" s="9">
        <f t="shared" si="4"/>
        <v>0.11400000000000003</v>
      </c>
      <c r="D38" s="9">
        <f t="shared" si="13"/>
        <v>6.1379546583275681</v>
      </c>
      <c r="E38" s="9">
        <f t="shared" si="13"/>
        <v>4.2879972255477323</v>
      </c>
      <c r="F38" s="9">
        <f t="shared" si="6"/>
        <v>4.29192175324481</v>
      </c>
      <c r="G38" s="10">
        <f t="shared" si="14"/>
        <v>8.6666666666666607</v>
      </c>
      <c r="H38" s="5">
        <f t="shared" si="14"/>
        <v>7.5</v>
      </c>
      <c r="I38">
        <f t="shared" si="8"/>
        <v>59.138814685856794</v>
      </c>
      <c r="J38">
        <f t="shared" si="9"/>
        <v>53.117238822411508</v>
      </c>
      <c r="K38">
        <f t="shared" si="9"/>
        <v>25.999198878638751</v>
      </c>
      <c r="L38">
        <f t="shared" si="10"/>
        <v>-12.340024045849326</v>
      </c>
      <c r="M38">
        <f t="shared" si="11"/>
        <v>-38.214049265509907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7.8043672928006345</v>
      </c>
      <c r="B39">
        <f t="shared" si="3"/>
        <v>7.8043672928006345</v>
      </c>
      <c r="C39" s="9">
        <f t="shared" si="4"/>
        <v>0.12000000000000004</v>
      </c>
      <c r="D39" s="9">
        <f t="shared" si="13"/>
        <v>6.4564359708292116</v>
      </c>
      <c r="E39" s="9">
        <f t="shared" si="13"/>
        <v>4.4433045659327854</v>
      </c>
      <c r="F39" s="9">
        <f t="shared" si="6"/>
        <v>4.4478654428403308</v>
      </c>
      <c r="G39" s="10">
        <f t="shared" si="14"/>
        <v>8.6666666666666607</v>
      </c>
      <c r="H39" s="5">
        <f t="shared" si="14"/>
        <v>7.5</v>
      </c>
      <c r="I39">
        <f t="shared" si="8"/>
        <v>58.97176802187402</v>
      </c>
      <c r="J39">
        <f t="shared" si="9"/>
        <v>53.043198678136413</v>
      </c>
      <c r="K39">
        <f t="shared" si="9"/>
        <v>25.76991458304569</v>
      </c>
      <c r="L39">
        <f t="shared" si="10"/>
        <v>-12.288015573742848</v>
      </c>
      <c r="M39">
        <f t="shared" si="11"/>
        <v>-38.143872097117914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7.4863292850121432</v>
      </c>
      <c r="B40">
        <f t="shared" si="3"/>
        <v>7.4863292850121432</v>
      </c>
      <c r="C40" s="9">
        <f t="shared" si="4"/>
        <v>0.12600000000000003</v>
      </c>
      <c r="D40" s="9">
        <f t="shared" si="13"/>
        <v>6.7744739786177028</v>
      </c>
      <c r="E40" s="9">
        <f t="shared" si="13"/>
        <v>4.5972374637333111</v>
      </c>
      <c r="F40" s="9">
        <f t="shared" si="6"/>
        <v>4.6024991267261068</v>
      </c>
      <c r="G40" s="10">
        <f t="shared" si="14"/>
        <v>8.6666666666666607</v>
      </c>
      <c r="H40" s="5">
        <f t="shared" si="14"/>
        <v>7.5</v>
      </c>
      <c r="I40">
        <f t="shared" si="8"/>
        <v>58.805698007163777</v>
      </c>
      <c r="J40">
        <f t="shared" si="9"/>
        <v>52.969470584693958</v>
      </c>
      <c r="K40">
        <f t="shared" si="9"/>
        <v>25.541051350462983</v>
      </c>
      <c r="L40">
        <f t="shared" si="10"/>
        <v>-12.236379581806558</v>
      </c>
      <c r="M40">
        <f t="shared" si="11"/>
        <v>-38.074191106176293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7.1687327163364518</v>
      </c>
      <c r="B41">
        <f t="shared" si="3"/>
        <v>7.1687327163364518</v>
      </c>
      <c r="C41" s="9">
        <f t="shared" si="4"/>
        <v>0.13200000000000003</v>
      </c>
      <c r="D41" s="9">
        <f t="shared" si="13"/>
        <v>7.0920705472933943</v>
      </c>
      <c r="E41" s="9">
        <f t="shared" si="13"/>
        <v>4.749798436396178</v>
      </c>
      <c r="F41" s="9">
        <f t="shared" si="6"/>
        <v>4.755828269464482</v>
      </c>
      <c r="G41" s="10">
        <f t="shared" si="14"/>
        <v>8.6666666666666607</v>
      </c>
      <c r="H41" s="5">
        <f t="shared" si="14"/>
        <v>7.5</v>
      </c>
      <c r="I41">
        <f t="shared" si="8"/>
        <v>58.640603531310411</v>
      </c>
      <c r="J41">
        <f t="shared" si="9"/>
        <v>52.896052307203121</v>
      </c>
      <c r="K41">
        <f t="shared" si="9"/>
        <v>25.312606203825926</v>
      </c>
      <c r="L41">
        <f t="shared" si="10"/>
        <v>-12.185113865156735</v>
      </c>
      <c r="M41">
        <f t="shared" si="11"/>
        <v>-38.005002038227531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6.8515757345428057</v>
      </c>
      <c r="B42">
        <f t="shared" si="3"/>
        <v>6.8515757345428057</v>
      </c>
      <c r="C42" s="9">
        <f t="shared" si="4"/>
        <v>0.13800000000000004</v>
      </c>
      <c r="D42" s="9">
        <f t="shared" si="13"/>
        <v>7.4092275290870404</v>
      </c>
      <c r="E42" s="9">
        <f t="shared" si="13"/>
        <v>4.9009899835824458</v>
      </c>
      <c r="F42" s="9">
        <f t="shared" si="6"/>
        <v>4.9078582973104172</v>
      </c>
      <c r="G42" s="10">
        <f t="shared" si="14"/>
        <v>8.6666666666666607</v>
      </c>
      <c r="H42" s="5">
        <f t="shared" si="14"/>
        <v>7.5</v>
      </c>
      <c r="I42">
        <f t="shared" si="8"/>
        <v>58.476483517101229</v>
      </c>
      <c r="J42">
        <f t="shared" si="9"/>
        <v>52.822941624012181</v>
      </c>
      <c r="K42">
        <f t="shared" si="9"/>
        <v>25.084576191596561</v>
      </c>
      <c r="L42">
        <f t="shared" si="10"/>
        <v>-12.134216243060736</v>
      </c>
      <c r="M42">
        <f t="shared" si="11"/>
        <v>-37.936300669298589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6.5348565006911077</v>
      </c>
      <c r="B43">
        <f t="shared" si="3"/>
        <v>6.5348565006911077</v>
      </c>
      <c r="C43" s="9">
        <f t="shared" si="4"/>
        <v>0.14400000000000004</v>
      </c>
      <c r="D43" s="9">
        <f t="shared" si="13"/>
        <v>7.7259467629387384</v>
      </c>
      <c r="E43" s="9">
        <f t="shared" si="13"/>
        <v>5.0508145873199775</v>
      </c>
      <c r="F43" s="9">
        <f t="shared" si="6"/>
        <v>5.0585945985662786</v>
      </c>
      <c r="G43" s="10">
        <f t="shared" si="14"/>
        <v>8.6666666666666607</v>
      </c>
      <c r="H43" s="5">
        <f t="shared" si="14"/>
        <v>7.5</v>
      </c>
      <c r="I43">
        <f t="shared" si="8"/>
        <v>58.313336920055725</v>
      </c>
      <c r="J43">
        <f t="shared" si="9"/>
        <v>52.750136326553815</v>
      </c>
      <c r="K43">
        <f t="shared" si="9"/>
        <v>24.856958387580768</v>
      </c>
      <c r="L43">
        <f t="shared" si="10"/>
        <v>-12.083684558617311</v>
      </c>
      <c r="M43">
        <f t="shared" si="11"/>
        <v>-37.868082805450555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6.2185731890538403</v>
      </c>
      <c r="B44">
        <f t="shared" si="3"/>
        <v>6.2185731890538403</v>
      </c>
      <c r="C44" s="9">
        <f t="shared" si="4"/>
        <v>0.15000000000000005</v>
      </c>
      <c r="D44" s="9">
        <f t="shared" si="13"/>
        <v>8.0422300745760058</v>
      </c>
      <c r="E44" s="9">
        <f t="shared" si="13"/>
        <v>5.1992747121549643</v>
      </c>
      <c r="F44" s="9">
        <f t="shared" si="6"/>
        <v>5.2080425239332735</v>
      </c>
      <c r="G44" s="10">
        <f t="shared" si="14"/>
        <v>8.6666666666666607</v>
      </c>
      <c r="H44" s="5">
        <f t="shared" si="14"/>
        <v>7.5</v>
      </c>
      <c r="I44">
        <f t="shared" si="8"/>
        <v>58.151162727952894</v>
      </c>
      <c r="J44">
        <f t="shared" si="9"/>
        <v>52.677634219202112</v>
      </c>
      <c r="K44">
        <f t="shared" si="9"/>
        <v>24.629749890748066</v>
      </c>
      <c r="L44">
        <f t="shared" si="10"/>
        <v>-12.033516678439856</v>
      </c>
      <c r="M44">
        <f t="shared" si="11"/>
        <v>-37.800344282334557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5.9027239870388399</v>
      </c>
      <c r="B45">
        <f t="shared" si="3"/>
        <v>5.9027239870388399</v>
      </c>
      <c r="C45" s="9">
        <f t="shared" si="4"/>
        <v>0.15600000000000006</v>
      </c>
      <c r="D45" s="9">
        <f t="shared" si="13"/>
        <v>8.3580792765910061</v>
      </c>
      <c r="E45" s="9">
        <f t="shared" si="13"/>
        <v>5.3463728053023702</v>
      </c>
      <c r="F45" s="9">
        <f t="shared" si="6"/>
        <v>5.3562073868595963</v>
      </c>
      <c r="G45" s="10">
        <f t="shared" si="14"/>
        <v>8.6666666666666607</v>
      </c>
      <c r="H45" s="5">
        <f t="shared" si="14"/>
        <v>7.5</v>
      </c>
      <c r="I45">
        <f t="shared" si="8"/>
        <v>57.989959960356288</v>
      </c>
      <c r="J45">
        <f t="shared" si="9"/>
        <v>52.605433119131476</v>
      </c>
      <c r="K45">
        <f t="shared" si="9"/>
        <v>24.40294782505406</v>
      </c>
      <c r="L45">
        <f t="shared" si="10"/>
        <v>-11.983710492342516</v>
      </c>
      <c r="M45">
        <f t="shared" si="11"/>
        <v>-37.733080964753697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5.587307095112914</v>
      </c>
      <c r="B46">
        <f t="shared" si="3"/>
        <v>5.587307095112914</v>
      </c>
      <c r="C46" s="9">
        <f t="shared" si="4"/>
        <v>0.16200000000000006</v>
      </c>
      <c r="D46" s="9">
        <f t="shared" si="13"/>
        <v>8.6734961685169321</v>
      </c>
      <c r="E46" s="9">
        <f t="shared" si="13"/>
        <v>5.4921112967953292</v>
      </c>
      <c r="F46" s="9">
        <f t="shared" si="6"/>
        <v>5.5030944638853088</v>
      </c>
      <c r="G46" s="10">
        <f t="shared" si="14"/>
        <v>8.6666666666666607</v>
      </c>
      <c r="H46" s="5">
        <f t="shared" si="14"/>
        <v>7.5</v>
      </c>
      <c r="I46">
        <f t="shared" si="8"/>
        <v>57.829727668136968</v>
      </c>
      <c r="J46">
        <f t="shared" si="9"/>
        <v>52.533530856177421</v>
      </c>
      <c r="K46">
        <f t="shared" si="9"/>
        <v>24.176549339265538</v>
      </c>
      <c r="L46">
        <f t="shared" si="10"/>
        <v>-11.93426391302909</v>
      </c>
      <c r="M46">
        <f t="shared" si="11"/>
        <v>-37.666288746231032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5.2723207267262833</v>
      </c>
      <c r="B47">
        <f t="shared" si="3"/>
        <v>5.2723207267262833</v>
      </c>
      <c r="C47" s="9">
        <f t="shared" si="4"/>
        <v>0.16800000000000007</v>
      </c>
      <c r="D47" s="9">
        <f t="shared" si="13"/>
        <v>8.9884825369035628</v>
      </c>
      <c r="E47" s="9">
        <f t="shared" si="13"/>
        <v>5.63649259963349</v>
      </c>
      <c r="F47" s="9">
        <f t="shared" si="6"/>
        <v>5.6487089949840055</v>
      </c>
      <c r="G47" s="10">
        <f t="shared" si="14"/>
        <v>8.6666666666666607</v>
      </c>
      <c r="H47" s="5">
        <f t="shared" si="14"/>
        <v>7.5</v>
      </c>
      <c r="I47">
        <f t="shared" si="8"/>
        <v>57.670464932994108</v>
      </c>
      <c r="J47">
        <f t="shared" si="9"/>
        <v>52.461925272699247</v>
      </c>
      <c r="K47">
        <f t="shared" si="9"/>
        <v>23.950551606788153</v>
      </c>
      <c r="L47">
        <f t="shared" si="10"/>
        <v>-11.885174875784688</v>
      </c>
      <c r="M47">
        <f t="shared" si="11"/>
        <v>-37.599963548583602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4.9577631082378524</v>
      </c>
      <c r="B48">
        <f t="shared" si="3"/>
        <v>4.9577631082378524</v>
      </c>
      <c r="C48" s="9">
        <f t="shared" si="4"/>
        <v>0.17400000000000007</v>
      </c>
      <c r="D48" s="9">
        <f t="shared" si="13"/>
        <v>9.3030401553919937</v>
      </c>
      <c r="E48" s="9">
        <f t="shared" si="13"/>
        <v>5.7795191099303445</v>
      </c>
      <c r="F48" s="9">
        <f t="shared" si="6"/>
        <v>5.7930561839012995</v>
      </c>
      <c r="G48" s="10">
        <f t="shared" si="14"/>
        <v>8.6666666666666607</v>
      </c>
      <c r="H48" s="5">
        <f t="shared" si="14"/>
        <v>7.5</v>
      </c>
      <c r="I48">
        <f t="shared" si="8"/>
        <v>57.512170866973243</v>
      </c>
      <c r="J48">
        <f t="shared" si="9"/>
        <v>52.390614223444537</v>
      </c>
      <c r="K48">
        <f t="shared" si="9"/>
        <v>23.72495182549665</v>
      </c>
      <c r="L48">
        <f t="shared" si="10"/>
        <v>-11.836441338170044</v>
      </c>
      <c r="M48">
        <f t="shared" si="11"/>
        <v>-37.534101321502284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4.6436324788412726</v>
      </c>
      <c r="B49">
        <f t="shared" si="3"/>
        <v>4.6436324788412726</v>
      </c>
      <c r="C49" s="9">
        <f t="shared" si="4"/>
        <v>0.18000000000000008</v>
      </c>
      <c r="D49" s="9">
        <f t="shared" si="13"/>
        <v>9.6171707847885735</v>
      </c>
      <c r="E49" s="9">
        <f t="shared" si="13"/>
        <v>5.9211932070595372</v>
      </c>
      <c r="F49" s="9">
        <f t="shared" si="6"/>
        <v>5.9361411984901871</v>
      </c>
      <c r="G49" s="10">
        <f t="shared" si="14"/>
        <v>8.6666666666666607</v>
      </c>
      <c r="H49" s="5">
        <f t="shared" si="14"/>
        <v>7.5</v>
      </c>
      <c r="I49">
        <f t="shared" si="8"/>
        <v>57.354844611982145</v>
      </c>
      <c r="J49">
        <f t="shared" si="9"/>
        <v>52.319595575415519</v>
      </c>
      <c r="K49">
        <f t="shared" si="9"/>
        <v>23.499747217567634</v>
      </c>
      <c r="L49">
        <f t="shared" si="10"/>
        <v>-11.788061279718494</v>
      </c>
      <c r="M49">
        <f t="shared" si="11"/>
        <v>-37.468698042137561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4.3299270904918146</v>
      </c>
      <c r="B50">
        <f t="shared" si="3"/>
        <v>4.3299270904918146</v>
      </c>
      <c r="C50" s="9">
        <f t="shared" si="4"/>
        <v>0.18600000000000008</v>
      </c>
      <c r="D50" s="9">
        <f t="shared" si="13"/>
        <v>9.9308761731380315</v>
      </c>
      <c r="E50" s="9">
        <f t="shared" si="13"/>
        <v>6.0615172538001847</v>
      </c>
      <c r="F50" s="9">
        <f t="shared" si="6"/>
        <v>6.0779691710432981</v>
      </c>
      <c r="G50" s="10">
        <f t="shared" si="14"/>
        <v>8.6666666666666607</v>
      </c>
      <c r="H50" s="5">
        <f t="shared" si="14"/>
        <v>7.5</v>
      </c>
      <c r="I50">
        <f t="shared" si="8"/>
        <v>57.198485339304064</v>
      </c>
      <c r="J50">
        <f t="shared" si="9"/>
        <v>52.248867207737206</v>
      </c>
      <c r="K50">
        <f t="shared" si="9"/>
        <v>23.274935029314808</v>
      </c>
      <c r="L50">
        <f t="shared" si="10"/>
        <v>-11.740032701635489</v>
      </c>
      <c r="M50">
        <f t="shared" si="11"/>
        <v>-37.403749714691109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4.0166452078340207</v>
      </c>
      <c r="B51">
        <f t="shared" si="3"/>
        <v>4.0166452078340207</v>
      </c>
      <c r="C51" s="9">
        <f t="shared" si="4"/>
        <v>0.19200000000000009</v>
      </c>
      <c r="D51" s="9">
        <f t="shared" si="13"/>
        <v>10.244158055795825</v>
      </c>
      <c r="E51" s="9">
        <f t="shared" si="13"/>
        <v>6.2004935964812091</v>
      </c>
      <c r="F51" s="9">
        <f t="shared" si="6"/>
        <v>6.218545198622107</v>
      </c>
      <c r="G51" s="10">
        <f t="shared" si="14"/>
        <v>8.6666666666666607</v>
      </c>
      <c r="H51" s="5">
        <f t="shared" si="14"/>
        <v>7.5</v>
      </c>
      <c r="I51">
        <f t="shared" si="8"/>
        <v>57.043092249108554</v>
      </c>
      <c r="J51">
        <f t="shared" si="9"/>
        <v>52.17842701152739</v>
      </c>
      <c r="K51">
        <f t="shared" si="9"/>
        <v>23.050512531026662</v>
      </c>
      <c r="L51">
        <f t="shared" si="10"/>
        <v>-11.692353626500665</v>
      </c>
      <c r="M51">
        <f t="shared" si="11"/>
        <v>-37.339252370013121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3.7037851081301341</v>
      </c>
      <c r="B52">
        <f t="shared" si="3"/>
        <v>3.7037851081301341</v>
      </c>
      <c r="C52" s="9">
        <f t="shared" si="4"/>
        <v>0.19800000000000009</v>
      </c>
      <c r="D52" s="9">
        <f t="shared" si="13"/>
        <v>10.557018155499712</v>
      </c>
      <c r="E52" s="9">
        <f t="shared" si="13"/>
        <v>6.3381245651247085</v>
      </c>
      <c r="F52" s="9">
        <f t="shared" si="6"/>
        <v>6.3578743433831137</v>
      </c>
      <c r="G52" s="10">
        <f t="shared" si="14"/>
        <v>8.6666666666666607</v>
      </c>
      <c r="H52" s="5">
        <f t="shared" si="14"/>
        <v>7.5</v>
      </c>
      <c r="I52">
        <f t="shared" si="8"/>
        <v>56.888664569959545</v>
      </c>
      <c r="J52">
        <f t="shared" si="9"/>
        <v>52.108272889768386</v>
      </c>
      <c r="K52">
        <f t="shared" si="9"/>
        <v>22.826477016806585</v>
      </c>
      <c r="L52">
        <f t="shared" si="10"/>
        <v>-11.645022097972372</v>
      </c>
      <c r="M52">
        <f t="shared" si="11"/>
        <v>-37.275202065205363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3.3913450811892876</v>
      </c>
      <c r="B53">
        <f t="shared" si="3"/>
        <v>3.3913450811892876</v>
      </c>
      <c r="C53" s="9">
        <f t="shared" si="4"/>
        <v>0.2040000000000001</v>
      </c>
      <c r="D53" s="9">
        <f t="shared" ref="D53:E68" si="15">D52+$C$7*(J52+J53)/2</f>
        <v>10.869458182440559</v>
      </c>
      <c r="E53" s="9">
        <f t="shared" si="15"/>
        <v>6.4744124735883739</v>
      </c>
      <c r="F53" s="9">
        <f t="shared" si="6"/>
        <v>6.4959616329010625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56.735201558320746</v>
      </c>
      <c r="J53">
        <f t="shared" si="9"/>
        <v>52.038402757180549</v>
      </c>
      <c r="K53">
        <f t="shared" si="9"/>
        <v>22.602825804415353</v>
      </c>
      <c r="L53">
        <f t="shared" si="10"/>
        <v>-11.598036180494601</v>
      </c>
      <c r="M53">
        <f t="shared" si="11"/>
        <v>-37.211594883229836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3.0793234292974532</v>
      </c>
      <c r="B54">
        <f t="shared" si="3"/>
        <v>3.0793234292974532</v>
      </c>
      <c r="C54" s="9">
        <f t="shared" si="4"/>
        <v>0.2100000000000001</v>
      </c>
      <c r="D54" s="9">
        <f t="shared" si="15"/>
        <v>11.181479834332393</v>
      </c>
      <c r="E54" s="9">
        <f t="shared" si="15"/>
        <v>6.6093596197069679</v>
      </c>
      <c r="F54" s="9">
        <f t="shared" si="6"/>
        <v>6.6328120604892051</v>
      </c>
      <c r="G54" s="10">
        <f t="shared" si="16"/>
        <v>8.6666666666666607</v>
      </c>
      <c r="H54" s="5">
        <f t="shared" si="16"/>
        <v>7.5</v>
      </c>
      <c r="I54">
        <f t="shared" si="8"/>
        <v>56.582702498058325</v>
      </c>
      <c r="J54">
        <f t="shared" si="9"/>
        <v>51.968814540097583</v>
      </c>
      <c r="K54">
        <f t="shared" si="9"/>
        <v>22.379556235115974</v>
      </c>
      <c r="L54">
        <f t="shared" si="10"/>
        <v>-11.551393959006324</v>
      </c>
      <c r="M54">
        <f t="shared" si="11"/>
        <v>-37.14842693252313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2.7677184671481303</v>
      </c>
      <c r="B55">
        <f t="shared" si="3"/>
        <v>2.7677184671481303</v>
      </c>
      <c r="C55" s="9">
        <f t="shared" si="4"/>
        <v>0.21600000000000011</v>
      </c>
      <c r="D55" s="9">
        <f t="shared" si="15"/>
        <v>11.493084796481716</v>
      </c>
      <c r="E55" s="9">
        <f t="shared" si="15"/>
        <v>6.7429682854328785</v>
      </c>
      <c r="F55" s="9">
        <f t="shared" si="6"/>
        <v>6.7684305855166613</v>
      </c>
      <c r="G55" s="10">
        <f t="shared" si="16"/>
        <v>8.6666666666666607</v>
      </c>
      <c r="H55" s="5">
        <f t="shared" si="16"/>
        <v>7.5</v>
      </c>
      <c r="I55">
        <f t="shared" si="8"/>
        <v>56.431166699940718</v>
      </c>
      <c r="J55">
        <f t="shared" si="9"/>
        <v>51.899506176343543</v>
      </c>
      <c r="K55">
        <f t="shared" si="9"/>
        <v>22.156665673520834</v>
      </c>
      <c r="L55">
        <f t="shared" si="10"/>
        <v>-11.505093538653117</v>
      </c>
      <c r="M55">
        <f t="shared" si="11"/>
        <v>-37.085694346616251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2.4565285217737642</v>
      </c>
      <c r="B56">
        <f t="shared" si="3"/>
        <v>2.4565285217737642</v>
      </c>
      <c r="C56" s="9">
        <f t="shared" si="4"/>
        <v>0.22200000000000011</v>
      </c>
      <c r="D56" s="9">
        <f t="shared" si="15"/>
        <v>11.804274741856082</v>
      </c>
      <c r="E56" s="9">
        <f t="shared" si="15"/>
        <v>6.8752407369757647</v>
      </c>
      <c r="F56" s="9">
        <f t="shared" si="6"/>
        <v>6.9028221337229301</v>
      </c>
      <c r="G56" s="10">
        <f t="shared" si="16"/>
        <v>8.6666666666666607</v>
      </c>
      <c r="H56" s="5">
        <f t="shared" si="16"/>
        <v>7.5</v>
      </c>
      <c r="I56">
        <f t="shared" si="8"/>
        <v>56.280593501135563</v>
      </c>
      <c r="J56">
        <f t="shared" si="9"/>
        <v>51.830475615111624</v>
      </c>
      <c r="K56">
        <f t="shared" si="9"/>
        <v>21.934151507441136</v>
      </c>
      <c r="L56">
        <f t="shared" si="10"/>
        <v>-11.459133044501081</v>
      </c>
      <c r="M56">
        <f t="shared" si="11"/>
        <v>-37.023393283760058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2.1457519324778964</v>
      </c>
      <c r="B57">
        <f t="shared" si="3"/>
        <v>2.1457519324778964</v>
      </c>
      <c r="C57" s="9">
        <f t="shared" si="4"/>
        <v>0.22800000000000012</v>
      </c>
      <c r="D57" s="9">
        <f t="shared" si="15"/>
        <v>12.11505133115195</v>
      </c>
      <c r="E57" s="9">
        <f t="shared" si="15"/>
        <v>7.0061792249413042</v>
      </c>
      <c r="F57" s="9">
        <f t="shared" si="6"/>
        <v>7.0359915975295424</v>
      </c>
      <c r="G57" s="10">
        <f t="shared" si="16"/>
        <v>8.6666666666666607</v>
      </c>
      <c r="H57" s="5">
        <f t="shared" si="16"/>
        <v>7.5</v>
      </c>
      <c r="I57">
        <f t="shared" si="8"/>
        <v>56.130982264703775</v>
      </c>
      <c r="J57">
        <f t="shared" si="9"/>
        <v>51.761720816844615</v>
      </c>
      <c r="K57">
        <f t="shared" si="9"/>
        <v>21.712011147738576</v>
      </c>
      <c r="L57">
        <f t="shared" si="10"/>
        <v>-11.413510621252989</v>
      </c>
      <c r="M57">
        <f t="shared" si="11"/>
        <v>-36.961519926556107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1.835387050768011</v>
      </c>
      <c r="B58">
        <f t="shared" si="3"/>
        <v>1.835387050768011</v>
      </c>
      <c r="C58" s="9">
        <f t="shared" si="4"/>
        <v>0.23400000000000012</v>
      </c>
      <c r="D58" s="9">
        <f t="shared" si="15"/>
        <v>12.425416212861835</v>
      </c>
      <c r="E58" s="9">
        <f t="shared" si="15"/>
        <v>7.1357859844690577</v>
      </c>
      <c r="F58" s="9">
        <f t="shared" si="6"/>
        <v>7.1679438363489458</v>
      </c>
      <c r="G58" s="10">
        <f t="shared" si="16"/>
        <v>8.6666666666666607</v>
      </c>
      <c r="H58" s="5">
        <f t="shared" si="16"/>
        <v>7.5</v>
      </c>
      <c r="I58">
        <f t="shared" si="8"/>
        <v>55.982332379090522</v>
      </c>
      <c r="J58">
        <f t="shared" si="9"/>
        <v>51.693239753117098</v>
      </c>
      <c r="K58">
        <f t="shared" si="9"/>
        <v>21.490242028179239</v>
      </c>
      <c r="L58">
        <f t="shared" si="10"/>
        <v>-11.368224432966619</v>
      </c>
      <c r="M58">
        <f t="shared" si="11"/>
        <v>-36.900070481592934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1.525432240289101</v>
      </c>
      <c r="B59">
        <f t="shared" si="3"/>
        <v>1.525432240289101</v>
      </c>
      <c r="C59" s="9">
        <f t="shared" si="4"/>
        <v>0.24000000000000013</v>
      </c>
      <c r="D59" s="9">
        <f t="shared" si="15"/>
        <v>12.735371023340745</v>
      </c>
      <c r="E59" s="9">
        <f t="shared" si="15"/>
        <v>7.2640632353694645</v>
      </c>
      <c r="F59" s="9">
        <f t="shared" si="6"/>
        <v>7.2986836768906045</v>
      </c>
      <c r="G59" s="10">
        <f t="shared" si="16"/>
        <v>8.6666666666666607</v>
      </c>
      <c r="H59" s="5">
        <f t="shared" si="16"/>
        <v>7.5</v>
      </c>
      <c r="I59">
        <f t="shared" si="8"/>
        <v>55.834643257613308</v>
      </c>
      <c r="J59">
        <f t="shared" si="9"/>
        <v>51.625030406519301</v>
      </c>
      <c r="K59">
        <f t="shared" si="9"/>
        <v>21.26884160528968</v>
      </c>
      <c r="L59">
        <f t="shared" si="10"/>
        <v>-11.32327266277523</v>
      </c>
      <c r="M59">
        <f t="shared" si="11"/>
        <v>-36.839041179087815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1.2158858767579144</v>
      </c>
      <c r="B60">
        <f t="shared" si="3"/>
        <v>1.2158858767579144</v>
      </c>
      <c r="C60" s="9">
        <f t="shared" si="4"/>
        <v>0.24600000000000014</v>
      </c>
      <c r="D60" s="9">
        <f t="shared" si="15"/>
        <v>13.044917386871932</v>
      </c>
      <c r="E60" s="9">
        <f t="shared" si="15"/>
        <v>7.3910131822599787</v>
      </c>
      <c r="F60" s="9">
        <f t="shared" si="6"/>
        <v>7.4282159134643946</v>
      </c>
      <c r="G60" s="10">
        <f t="shared" si="16"/>
        <v>8.6666666666666607</v>
      </c>
      <c r="H60" s="5">
        <f t="shared" si="16"/>
        <v>7.5</v>
      </c>
      <c r="I60">
        <f t="shared" si="8"/>
        <v>55.687914337946886</v>
      </c>
      <c r="J60">
        <f t="shared" si="9"/>
        <v>51.557090770542651</v>
      </c>
      <c r="K60">
        <f t="shared" si="9"/>
        <v>21.047807358215152</v>
      </c>
      <c r="L60">
        <f t="shared" si="10"/>
        <v>-11.278653512610141</v>
      </c>
      <c r="M60">
        <f t="shared" si="11"/>
        <v>-36.778428272533738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0.90674634789788477</v>
      </c>
      <c r="B61">
        <f t="shared" si="3"/>
        <v>0.90674634789788477</v>
      </c>
      <c r="C61" s="9">
        <f t="shared" si="4"/>
        <v>0.25200000000000011</v>
      </c>
      <c r="D61" s="9">
        <f t="shared" si="15"/>
        <v>13.354056915731961</v>
      </c>
      <c r="E61" s="9">
        <f t="shared" si="15"/>
        <v>7.516638014700364</v>
      </c>
      <c r="F61" s="9">
        <f t="shared" si="6"/>
        <v>7.5565453082812928</v>
      </c>
      <c r="G61" s="10">
        <f t="shared" si="16"/>
        <v>8.6666666666666607</v>
      </c>
      <c r="H61" s="5">
        <f t="shared" si="16"/>
        <v>7.5</v>
      </c>
      <c r="I61">
        <f t="shared" si="8"/>
        <v>55.542145081605078</v>
      </c>
      <c r="J61">
        <f t="shared" si="9"/>
        <v>51.489418849466993</v>
      </c>
      <c r="K61">
        <f t="shared" si="9"/>
        <v>20.827136788579949</v>
      </c>
      <c r="L61">
        <f t="shared" si="10"/>
        <v>-11.234365202925366</v>
      </c>
      <c r="M61">
        <f t="shared" si="11"/>
        <v>-36.718228038351832</v>
      </c>
      <c r="S61">
        <f t="shared" si="0"/>
        <v>1</v>
      </c>
      <c r="T61" t="b">
        <f t="shared" si="1"/>
        <v>1</v>
      </c>
      <c r="U61" t="b">
        <f t="shared" si="2"/>
        <v>0</v>
      </c>
    </row>
    <row r="62" spans="1:21" x14ac:dyDescent="0.2">
      <c r="A62">
        <f t="shared" si="12"/>
        <v>0.59801205337473462</v>
      </c>
      <c r="B62">
        <f t="shared" si="3"/>
        <v>0.59801205337473462</v>
      </c>
      <c r="C62" s="9">
        <f t="shared" si="4"/>
        <v>0.25800000000000012</v>
      </c>
      <c r="D62" s="9">
        <f t="shared" si="15"/>
        <v>13.662791210255111</v>
      </c>
      <c r="E62" s="9">
        <f t="shared" si="15"/>
        <v>7.6409399073271533</v>
      </c>
      <c r="F62" s="9">
        <f t="shared" si="6"/>
        <v>7.6836765917514116</v>
      </c>
      <c r="G62" s="10">
        <f t="shared" si="16"/>
        <v>8.6666666666666607</v>
      </c>
      <c r="H62" s="5">
        <f t="shared" si="16"/>
        <v>7.5</v>
      </c>
      <c r="I62">
        <f t="shared" si="8"/>
        <v>55.397334973419511</v>
      </c>
      <c r="J62">
        <f t="shared" si="9"/>
        <v>51.422012658249443</v>
      </c>
      <c r="K62">
        <f t="shared" si="9"/>
        <v>20.606827420349838</v>
      </c>
      <c r="L62">
        <f t="shared" si="10"/>
        <v>-11.19040597242428</v>
      </c>
      <c r="M62">
        <f t="shared" si="11"/>
        <v>-36.658436775548985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0.2896814047327414</v>
      </c>
      <c r="B63">
        <f t="shared" si="3"/>
        <v>0.2896814047327414</v>
      </c>
      <c r="C63" s="9">
        <f t="shared" si="4"/>
        <v>0.26400000000000012</v>
      </c>
      <c r="D63" s="9">
        <f t="shared" si="15"/>
        <v>13.971121858897105</v>
      </c>
      <c r="E63" s="9">
        <f t="shared" si="15"/>
        <v>7.7639210199872926</v>
      </c>
      <c r="F63" s="9">
        <f t="shared" si="6"/>
        <v>7.8096144627794137</v>
      </c>
      <c r="G63" s="10">
        <f t="shared" si="16"/>
        <v>8.6666666666666607</v>
      </c>
      <c r="H63" s="5">
        <f t="shared" si="16"/>
        <v>7.5</v>
      </c>
      <c r="I63">
        <f t="shared" si="8"/>
        <v>55.253483521015049</v>
      </c>
      <c r="J63">
        <f t="shared" si="9"/>
        <v>51.354870222414895</v>
      </c>
      <c r="K63">
        <f t="shared" si="9"/>
        <v>20.386876799696545</v>
      </c>
      <c r="L63">
        <f t="shared" si="10"/>
        <v>-11.146774077788258</v>
      </c>
      <c r="M63">
        <f t="shared" si="11"/>
        <v>-36.599050805380735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1.824717466834791E-2</v>
      </c>
      <c r="B64">
        <f t="shared" si="3"/>
        <v>1.824717466834791E-2</v>
      </c>
      <c r="C64" s="9">
        <f t="shared" si="4"/>
        <v>0.27000000000000013</v>
      </c>
      <c r="D64" s="9">
        <f t="shared" si="15"/>
        <v>14.279050438298194</v>
      </c>
      <c r="E64" s="9">
        <f t="shared" si="15"/>
        <v>7.8855834978709751</v>
      </c>
      <c r="F64" s="9">
        <f t="shared" si="6"/>
        <v>7.9343635890573232</v>
      </c>
      <c r="G64" s="10">
        <f t="shared" si="16"/>
        <v>8.6666666666666607</v>
      </c>
      <c r="H64" s="5">
        <f t="shared" si="16"/>
        <v>7.5</v>
      </c>
      <c r="I64">
        <f t="shared" si="8"/>
        <v>55.110590254282144</v>
      </c>
      <c r="J64">
        <f t="shared" si="9"/>
        <v>51.287989577948167</v>
      </c>
      <c r="K64">
        <f t="shared" si="9"/>
        <v>20.16728249486426</v>
      </c>
      <c r="L64">
        <f t="shared" si="10"/>
        <v>-11.10346779340728</v>
      </c>
      <c r="M64">
        <f t="shared" si="11"/>
        <v>-36.540066471019394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0.32577524971575578</v>
      </c>
      <c r="C65" s="9">
        <f t="shared" si="4"/>
        <v>0.27600000000000013</v>
      </c>
      <c r="D65" s="9">
        <f t="shared" si="15"/>
        <v>14.586578513345602</v>
      </c>
      <c r="E65" s="9">
        <f t="shared" si="15"/>
        <v>8.0059294716436824</v>
      </c>
      <c r="F65" s="9">
        <f t="shared" si="6"/>
        <v>8.0579286073547856</v>
      </c>
      <c r="G65" s="10">
        <f t="shared" si="16"/>
        <v>8.6666666666666607</v>
      </c>
      <c r="H65" s="5">
        <f t="shared" si="16"/>
        <v>7.5</v>
      </c>
      <c r="I65">
        <f t="shared" si="8"/>
        <v>54.968654724845827</v>
      </c>
      <c r="J65">
        <f t="shared" si="9"/>
        <v>51.221368771187727</v>
      </c>
      <c r="K65">
        <f t="shared" si="9"/>
        <v>19.948042096038144</v>
      </c>
      <c r="L65">
        <f t="shared" si="10"/>
        <v>-11.060485411112413</v>
      </c>
      <c r="M65">
        <f t="shared" si="11"/>
        <v>-36.481480137227308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0.63290437360548246</v>
      </c>
      <c r="C66" s="9">
        <f t="shared" si="4"/>
        <v>0.28200000000000014</v>
      </c>
      <c r="D66" s="9">
        <f t="shared" si="15"/>
        <v>14.893707637235329</v>
      </c>
      <c r="E66" s="9">
        <f t="shared" si="15"/>
        <v>8.1249610575774405</v>
      </c>
      <c r="F66" s="9">
        <f t="shared" si="6"/>
        <v>8.1803141238067987</v>
      </c>
      <c r="G66" s="10">
        <f t="shared" si="16"/>
        <v>8.6666666666666607</v>
      </c>
      <c r="H66" s="5">
        <f t="shared" si="16"/>
        <v>7.5</v>
      </c>
      <c r="I66">
        <f t="shared" si="8"/>
        <v>54.82767650553145</v>
      </c>
      <c r="J66">
        <f t="shared" si="9"/>
        <v>51.155005858721054</v>
      </c>
      <c r="K66">
        <f t="shared" si="9"/>
        <v>19.729153215214779</v>
      </c>
      <c r="L66">
        <f t="shared" si="10"/>
        <v>-11.017825239910199</v>
      </c>
      <c r="M66">
        <f t="shared" si="11"/>
        <v>-36.423288190035279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0.93963608790349085</v>
      </c>
      <c r="C67" s="9">
        <f t="shared" si="4"/>
        <v>0.28800000000000014</v>
      </c>
      <c r="D67" s="9">
        <f t="shared" si="15"/>
        <v>15.200439351533337</v>
      </c>
      <c r="E67" s="9">
        <f t="shared" si="15"/>
        <v>8.2426803576813086</v>
      </c>
      <c r="F67" s="9">
        <f t="shared" si="6"/>
        <v>8.3015247141989246</v>
      </c>
      <c r="G67" s="10">
        <f t="shared" si="16"/>
        <v>8.6666666666666607</v>
      </c>
      <c r="H67" s="5">
        <f t="shared" si="16"/>
        <v>7.5</v>
      </c>
      <c r="I67">
        <f t="shared" si="8"/>
        <v>54.687655189827197</v>
      </c>
      <c r="J67">
        <f t="shared" si="9"/>
        <v>51.088898907281596</v>
      </c>
      <c r="K67">
        <f t="shared" si="9"/>
        <v>19.510613486074568</v>
      </c>
      <c r="L67">
        <f t="shared" si="10"/>
        <v>-10.97548560571888</v>
      </c>
      <c r="M67">
        <f t="shared" si="11"/>
        <v>-36.365487036426131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1.2459719226062766</v>
      </c>
      <c r="C68" s="9">
        <f t="shared" si="4"/>
        <v>0.29400000000000015</v>
      </c>
      <c r="D68" s="9">
        <f t="shared" si="15"/>
        <v>15.506775186236123</v>
      </c>
      <c r="E68" s="9">
        <f t="shared" si="15"/>
        <v>8.3590894598311003</v>
      </c>
      <c r="F68" s="9">
        <f t="shared" si="6"/>
        <v>8.4215649242500739</v>
      </c>
      <c r="G68" s="10">
        <f t="shared" si="16"/>
        <v>8.6666666666666607</v>
      </c>
      <c r="H68" s="5">
        <f t="shared" si="16"/>
        <v>7.5</v>
      </c>
      <c r="I68">
        <f t="shared" si="8"/>
        <v>54.548590391343204</v>
      </c>
      <c r="J68">
        <f t="shared" si="9"/>
        <v>51.02304599364728</v>
      </c>
      <c r="K68">
        <f t="shared" si="9"/>
        <v>19.292420563856012</v>
      </c>
      <c r="L68">
        <f t="shared" si="10"/>
        <v>-10.933464851106416</v>
      </c>
      <c r="M68">
        <f t="shared" si="11"/>
        <v>-36.308073104023322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1.55191339620084</v>
      </c>
      <c r="C69" s="9">
        <f t="shared" si="4"/>
        <v>0.30000000000000016</v>
      </c>
      <c r="D69" s="9">
        <f t="shared" ref="D69:E84" si="17">D68+$C$7*(J68+J69)/2</f>
        <v>15.812716659830686</v>
      </c>
      <c r="E69" s="9">
        <f t="shared" si="17"/>
        <v>8.4741904378983648</v>
      </c>
      <c r="F69" s="9">
        <f t="shared" si="6"/>
        <v>8.5404392698928095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54.410481743267397</v>
      </c>
      <c r="J69">
        <f t="shared" si="9"/>
        <v>50.95744520454064</v>
      </c>
      <c r="K69">
        <f t="shared" si="9"/>
        <v>19.074572125231871</v>
      </c>
      <c r="L69">
        <f t="shared" si="10"/>
        <v>-10.891761335030319</v>
      </c>
      <c r="M69">
        <f t="shared" si="11"/>
        <v>-36.251042840784635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1.8574620157240531</v>
      </c>
      <c r="C70" s="9">
        <f t="shared" si="4"/>
        <v>0.30600000000000016</v>
      </c>
      <c r="D70" s="9">
        <f t="shared" si="17"/>
        <v>16.118265279353899</v>
      </c>
      <c r="E70" s="9">
        <f t="shared" si="17"/>
        <v>8.587985351878622</v>
      </c>
      <c r="F70" s="9">
        <f t="shared" si="6"/>
        <v>8.6581522375512758</v>
      </c>
      <c r="G70" s="10">
        <f t="shared" si="18"/>
        <v>8.6666666666666607</v>
      </c>
      <c r="H70" s="5">
        <f t="shared" si="18"/>
        <v>7.5</v>
      </c>
      <c r="I70">
        <f t="shared" si="8"/>
        <v>54.273328897817954</v>
      </c>
      <c r="J70">
        <f t="shared" si="9"/>
        <v>50.892094636530459</v>
      </c>
      <c r="K70">
        <f t="shared" si="9"/>
        <v>18.857065868187163</v>
      </c>
      <c r="L70">
        <f t="shared" si="10"/>
        <v>-10.85037343257919</v>
      </c>
      <c r="M70">
        <f t="shared" si="11"/>
        <v>-36.194392714700861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2.1626192768214487</v>
      </c>
      <c r="C71" s="9">
        <f t="shared" si="4"/>
        <v>0.31200000000000017</v>
      </c>
      <c r="D71" s="9">
        <f t="shared" si="17"/>
        <v>16.423422540451295</v>
      </c>
      <c r="E71" s="9">
        <f t="shared" si="17"/>
        <v>8.7004762480188802</v>
      </c>
      <c r="F71" s="9">
        <f t="shared" si="6"/>
        <v>8.7747082844167217</v>
      </c>
      <c r="G71" s="10">
        <f t="shared" si="18"/>
        <v>8.6666666666666607</v>
      </c>
      <c r="H71" s="5">
        <f t="shared" si="18"/>
        <v>7.5</v>
      </c>
      <c r="I71">
        <f t="shared" si="8"/>
        <v>54.137131525692453</v>
      </c>
      <c r="J71">
        <f t="shared" si="9"/>
        <v>50.826992395934987</v>
      </c>
      <c r="K71">
        <f t="shared" si="9"/>
        <v>18.639899511898957</v>
      </c>
      <c r="L71">
        <f t="shared" si="10"/>
        <v>-10.809299534716017</v>
      </c>
      <c r="M71">
        <f t="shared" si="11"/>
        <v>-36.138119213499579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2.4673866638054349</v>
      </c>
      <c r="C72" s="9">
        <f t="shared" si="4"/>
        <v>0.31800000000000017</v>
      </c>
      <c r="D72" s="9">
        <f t="shared" si="17"/>
        <v>16.728189927435281</v>
      </c>
      <c r="E72" s="9">
        <f t="shared" si="17"/>
        <v>8.8116651589444306</v>
      </c>
      <c r="F72" s="9">
        <f t="shared" si="6"/>
        <v>8.890111838720701</v>
      </c>
      <c r="G72" s="10">
        <f t="shared" si="18"/>
        <v>8.6666666666666607</v>
      </c>
      <c r="H72" s="5">
        <f t="shared" si="18"/>
        <v>7.5</v>
      </c>
      <c r="I72">
        <f t="shared" si="8"/>
        <v>54.00188931551363</v>
      </c>
      <c r="J72">
        <f t="shared" si="9"/>
        <v>50.762136598726691</v>
      </c>
      <c r="K72">
        <f t="shared" si="9"/>
        <v>18.42307079661796</v>
      </c>
      <c r="L72">
        <f t="shared" si="10"/>
        <v>-10.768538048023149</v>
      </c>
      <c r="M72">
        <f t="shared" si="11"/>
        <v>-36.082218844353783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2.771765649712929</v>
      </c>
      <c r="C73" s="9">
        <f t="shared" si="4"/>
        <v>0.32400000000000018</v>
      </c>
      <c r="D73" s="9">
        <f t="shared" si="17"/>
        <v>17.032568913342775</v>
      </c>
      <c r="E73" s="9">
        <f t="shared" si="17"/>
        <v>8.9215541037849402</v>
      </c>
      <c r="F73" s="9">
        <f t="shared" si="6"/>
        <v>9.0043673000059243</v>
      </c>
      <c r="G73" s="10">
        <f t="shared" si="18"/>
        <v>8.6666666666666607</v>
      </c>
      <c r="H73" s="5">
        <f t="shared" si="18"/>
        <v>7.5</v>
      </c>
      <c r="I73">
        <f t="shared" si="8"/>
        <v>53.867601973271817</v>
      </c>
      <c r="J73">
        <f t="shared" si="9"/>
        <v>50.697525370438555</v>
      </c>
      <c r="K73">
        <f t="shared" si="9"/>
        <v>18.206577483551836</v>
      </c>
      <c r="L73">
        <f t="shared" si="10"/>
        <v>-10.728087394448938</v>
      </c>
      <c r="M73">
        <f t="shared" si="11"/>
        <v>-36.026688133595599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3.0757576963624587</v>
      </c>
      <c r="C74" s="9">
        <f t="shared" si="4"/>
        <v>0.33000000000000018</v>
      </c>
      <c r="D74" s="9">
        <f t="shared" si="17"/>
        <v>17.336560959992305</v>
      </c>
      <c r="E74" s="9">
        <f t="shared" si="17"/>
        <v>9.0301450882998466</v>
      </c>
      <c r="F74" s="9">
        <f t="shared" si="6"/>
        <v>9.1174790393948406</v>
      </c>
      <c r="G74" s="10">
        <f t="shared" si="18"/>
        <v>8.6666666666666607</v>
      </c>
      <c r="H74" s="5">
        <f t="shared" si="18"/>
        <v>7.5</v>
      </c>
      <c r="I74">
        <f t="shared" si="8"/>
        <v>53.734269221763995</v>
      </c>
      <c r="J74">
        <f t="shared" si="9"/>
        <v>50.633156846071863</v>
      </c>
      <c r="K74">
        <f t="shared" si="9"/>
        <v>17.990417354750264</v>
      </c>
      <c r="L74">
        <f t="shared" si="10"/>
        <v>-10.687946011056029</v>
      </c>
      <c r="M74">
        <f t="shared" si="11"/>
        <v>-35.971523626434788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3.3793642544106923</v>
      </c>
      <c r="C75" s="9">
        <f t="shared" si="4"/>
        <v>0.33600000000000019</v>
      </c>
      <c r="D75" s="9">
        <f t="shared" si="17"/>
        <v>17.640167518040538</v>
      </c>
      <c r="E75" s="9">
        <f t="shared" si="17"/>
        <v>9.1374401050030727</v>
      </c>
      <c r="F75" s="9">
        <f t="shared" si="6"/>
        <v>9.2294513998559466</v>
      </c>
      <c r="G75" s="10">
        <f t="shared" si="18"/>
        <v>8.6666666666666607</v>
      </c>
      <c r="H75" s="5">
        <f t="shared" si="18"/>
        <v>7.5</v>
      </c>
      <c r="I75">
        <f t="shared" si="8"/>
        <v>53.601890800029544</v>
      </c>
      <c r="J75">
        <f t="shared" si="9"/>
        <v>50.569029170005528</v>
      </c>
      <c r="K75">
        <f t="shared" si="9"/>
        <v>17.774588212991656</v>
      </c>
      <c r="L75">
        <f t="shared" si="10"/>
        <v>-10.648112349771276</v>
      </c>
      <c r="M75">
        <f t="shared" si="11"/>
        <v>-35.916721886682303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3.6825867634084304</v>
      </c>
      <c r="C76" s="9">
        <f t="shared" si="4"/>
        <v>0.34200000000000019</v>
      </c>
      <c r="D76" s="9">
        <f t="shared" si="17"/>
        <v>17.943390027038276</v>
      </c>
      <c r="E76" s="9">
        <f t="shared" si="17"/>
        <v>9.2434411332870621</v>
      </c>
      <c r="F76" s="9">
        <f t="shared" si="6"/>
        <v>9.3402886964678302</v>
      </c>
      <c r="G76" s="10">
        <f t="shared" si="18"/>
        <v>8.6666666666666607</v>
      </c>
      <c r="H76" s="5">
        <f t="shared" si="18"/>
        <v>7.5</v>
      </c>
      <c r="I76">
        <f t="shared" si="8"/>
        <v>53.470466462782618</v>
      </c>
      <c r="J76">
        <f t="shared" si="9"/>
        <v>50.5051404959069</v>
      </c>
      <c r="K76">
        <f t="shared" si="9"/>
        <v>17.559087881671562</v>
      </c>
      <c r="L76">
        <f t="shared" si="10"/>
        <v>-10.608584877137226</v>
      </c>
      <c r="M76">
        <f t="shared" si="11"/>
        <v>-35.8622794964786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3.9854266518560841</v>
      </c>
      <c r="C77" s="9">
        <f t="shared" si="4"/>
        <v>0.3480000000000002</v>
      </c>
      <c r="D77" s="9">
        <f t="shared" si="17"/>
        <v>18.24622991548593</v>
      </c>
      <c r="E77" s="9">
        <f t="shared" si="17"/>
        <v>9.3481501395461546</v>
      </c>
      <c r="F77" s="9">
        <f t="shared" si="6"/>
        <v>9.4499952166810512</v>
      </c>
      <c r="G77" s="10">
        <f t="shared" si="18"/>
        <v>8.6666666666666607</v>
      </c>
      <c r="H77" s="5">
        <f t="shared" si="18"/>
        <v>7.5</v>
      </c>
      <c r="I77">
        <f t="shared" si="8"/>
        <v>53.339995979841206</v>
      </c>
      <c r="J77">
        <f t="shared" si="9"/>
        <v>50.441488986644075</v>
      </c>
      <c r="K77">
        <f t="shared" si="9"/>
        <v>17.343914204692691</v>
      </c>
      <c r="L77">
        <f t="shared" si="10"/>
        <v>-10.56936207406522</v>
      </c>
      <c r="M77">
        <f t="shared" si="11"/>
        <v>-35.808193056026916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4.287885337258615</v>
      </c>
      <c r="C78" s="9">
        <f t="shared" si="4"/>
        <v>0.3540000000000002</v>
      </c>
      <c r="D78" s="9">
        <f t="shared" si="17"/>
        <v>18.548688600888461</v>
      </c>
      <c r="E78" s="9">
        <f t="shared" si="17"/>
        <v>9.4515690772993022</v>
      </c>
      <c r="F78" s="9">
        <f t="shared" si="6"/>
        <v>9.5585752205777901</v>
      </c>
      <c r="G78" s="10">
        <f t="shared" si="18"/>
        <v>8.6666666666666607</v>
      </c>
      <c r="H78" s="5">
        <f t="shared" si="18"/>
        <v>7.5</v>
      </c>
      <c r="I78">
        <f t="shared" si="8"/>
        <v>53.210479135552973</v>
      </c>
      <c r="J78">
        <f t="shared" si="9"/>
        <v>50.378072814199683</v>
      </c>
      <c r="K78">
        <f t="shared" si="9"/>
        <v>17.12906504635653</v>
      </c>
      <c r="L78">
        <f t="shared" si="10"/>
        <v>-10.530442435590022</v>
      </c>
      <c r="M78">
        <f t="shared" si="11"/>
        <v>-35.754459183331306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4.5899642261799727</v>
      </c>
      <c r="C79" s="9">
        <f t="shared" si="4"/>
        <v>0.36000000000000021</v>
      </c>
      <c r="D79" s="9">
        <f t="shared" si="17"/>
        <v>18.850767489809819</v>
      </c>
      <c r="E79" s="9">
        <f t="shared" si="17"/>
        <v>9.5536998873121419</v>
      </c>
      <c r="F79" s="9">
        <f t="shared" si="6"/>
        <v>9.6660329411293713</v>
      </c>
      <c r="G79" s="10">
        <f t="shared" si="18"/>
        <v>8.6666666666666607</v>
      </c>
      <c r="H79" s="5">
        <f t="shared" si="18"/>
        <v>7.5</v>
      </c>
      <c r="I79">
        <f t="shared" si="8"/>
        <v>53.081915728217666</v>
      </c>
      <c r="J79">
        <f t="shared" si="9"/>
        <v>50.314890159586142</v>
      </c>
      <c r="K79">
        <f t="shared" si="9"/>
        <v>16.914538291256541</v>
      </c>
      <c r="L79">
        <f t="shared" si="10"/>
        <v>-10.49182447062598</v>
      </c>
      <c r="M79">
        <f t="shared" si="11"/>
        <v>-35.701074513939574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4.8916647142970184</v>
      </c>
      <c r="C80" s="9">
        <f t="shared" si="4"/>
        <v>0.36600000000000021</v>
      </c>
      <c r="D80" s="9">
        <f t="shared" si="17"/>
        <v>19.152467977926865</v>
      </c>
      <c r="E80" s="9">
        <f t="shared" si="17"/>
        <v>9.6545444977184296</v>
      </c>
      <c r="F80" s="9">
        <f t="shared" si="6"/>
        <v>9.7723725844516149</v>
      </c>
      <c r="G80" s="10">
        <f t="shared" si="18"/>
        <v>8.6666666666666607</v>
      </c>
      <c r="H80" s="5">
        <f t="shared" si="18"/>
        <v>7.5</v>
      </c>
      <c r="I80">
        <f t="shared" si="8"/>
        <v>52.954305569506452</v>
      </c>
      <c r="J80">
        <f t="shared" si="9"/>
        <v>50.251939212762387</v>
      </c>
      <c r="K80">
        <f t="shared" si="9"/>
        <v>16.700331844172904</v>
      </c>
      <c r="L80">
        <f t="shared" si="10"/>
        <v>-10.453506701724731</v>
      </c>
      <c r="M80">
        <f t="shared" si="11"/>
        <v>-35.648035700690954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5.1929881864529612</v>
      </c>
      <c r="C81" s="9">
        <f t="shared" si="4"/>
        <v>0.37200000000000022</v>
      </c>
      <c r="D81" s="9">
        <f t="shared" si="17"/>
        <v>19.453791450082807</v>
      </c>
      <c r="E81" s="9">
        <f t="shared" si="17"/>
        <v>9.754104824140855</v>
      </c>
      <c r="F81" s="9">
        <f t="shared" si="6"/>
        <v>9.8775983300581203</v>
      </c>
      <c r="G81" s="10">
        <f t="shared" si="18"/>
        <v>8.6666666666666607</v>
      </c>
      <c r="H81" s="5">
        <f t="shared" si="18"/>
        <v>7.5</v>
      </c>
      <c r="I81">
        <f t="shared" si="8"/>
        <v>52.82764848387788</v>
      </c>
      <c r="J81">
        <f t="shared" si="9"/>
        <v>50.189218172552039</v>
      </c>
      <c r="K81">
        <f t="shared" si="9"/>
        <v>16.486443629968758</v>
      </c>
      <c r="L81">
        <f t="shared" si="10"/>
        <v>-10.415487664834377</v>
      </c>
      <c r="M81">
        <f t="shared" si="11"/>
        <v>-35.595339413468601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5.4939360167103075</v>
      </c>
      <c r="C82" s="9">
        <f t="shared" si="4"/>
        <v>0.37800000000000022</v>
      </c>
      <c r="D82" s="9">
        <f t="shared" si="17"/>
        <v>19.754739280340154</v>
      </c>
      <c r="E82" s="9">
        <f t="shared" si="17"/>
        <v>9.852382769811225</v>
      </c>
      <c r="F82" s="9">
        <f t="shared" si="6"/>
        <v>9.9817143311114265</v>
      </c>
      <c r="G82" s="10">
        <f t="shared" si="18"/>
        <v>8.6666666666666607</v>
      </c>
      <c r="H82" s="5">
        <f t="shared" si="18"/>
        <v>7.5</v>
      </c>
      <c r="I82">
        <f t="shared" si="8"/>
        <v>52.701944307990829</v>
      </c>
      <c r="J82">
        <f t="shared" si="9"/>
        <v>50.126725246563034</v>
      </c>
      <c r="K82">
        <f t="shared" si="9"/>
        <v>16.272871593487945</v>
      </c>
      <c r="L82">
        <f t="shared" si="10"/>
        <v>-10.377765909060184</v>
      </c>
      <c r="M82">
        <f t="shared" si="11"/>
        <v>-35.542982338956847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5.7945095684033241</v>
      </c>
      <c r="C83" s="9">
        <f t="shared" si="4"/>
        <v>0.38400000000000023</v>
      </c>
      <c r="D83" s="9">
        <f t="shared" si="17"/>
        <v>20.05531283203317</v>
      </c>
      <c r="E83" s="9">
        <f t="shared" si="17"/>
        <v>9.9493802256900512</v>
      </c>
      <c r="F83" s="9">
        <f t="shared" si="6"/>
        <v>10.084724714672136</v>
      </c>
      <c r="G83" s="10">
        <f t="shared" si="18"/>
        <v>8.6666666666666607</v>
      </c>
      <c r="H83" s="5">
        <f t="shared" si="18"/>
        <v>7.5</v>
      </c>
      <c r="I83">
        <f t="shared" si="8"/>
        <v>52.577192890114127</v>
      </c>
      <c r="J83">
        <f t="shared" si="9"/>
        <v>50.064458651108673</v>
      </c>
      <c r="K83">
        <f t="shared" si="9"/>
        <v>16.059613699454204</v>
      </c>
      <c r="L83">
        <f t="shared" si="10"/>
        <v>-10.3403399964267</v>
      </c>
      <c r="M83">
        <f t="shared" si="11"/>
        <v>-35.490961180403197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6.0947101941900392</v>
      </c>
      <c r="C84" s="9">
        <f t="shared" si="4"/>
        <v>0.39000000000000024</v>
      </c>
      <c r="D84" s="9">
        <f t="shared" si="17"/>
        <v>20.355513457819885</v>
      </c>
      <c r="E84" s="9">
        <f t="shared" si="17"/>
        <v>10.045099070585529</v>
      </c>
      <c r="F84" s="9">
        <f t="shared" si="6"/>
        <v>10.186633581945994</v>
      </c>
      <c r="G84" s="10">
        <f t="shared" si="18"/>
        <v>8.6666666666666607</v>
      </c>
      <c r="H84" s="5">
        <f t="shared" si="18"/>
        <v>7.5</v>
      </c>
      <c r="I84">
        <f t="shared" si="8"/>
        <v>52.453394089533248</v>
      </c>
      <c r="J84">
        <f t="shared" si="9"/>
        <v>50.002416611130116</v>
      </c>
      <c r="K84">
        <f t="shared" si="9"/>
        <v>15.846667932371785</v>
      </c>
      <c r="L84">
        <f t="shared" si="10"/>
        <v>-10.303208501641402</v>
      </c>
      <c r="M84">
        <f t="shared" si="11"/>
        <v>-35.439272657385089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6.3945392361037889</v>
      </c>
      <c r="C85" s="9">
        <f t="shared" ref="C85:C148" si="23">C84+_dt</f>
        <v>0.39600000000000024</v>
      </c>
      <c r="D85" s="9">
        <f t="shared" ref="D85:E100" si="24">D84+$C$7*(J84+J85)/2</f>
        <v>20.655342499733635</v>
      </c>
      <c r="E85" s="9">
        <f t="shared" si="24"/>
        <v>10.139541171271926</v>
      </c>
      <c r="F85" s="9">
        <f t="shared" ref="F85:F148" si="25">$O$1*D85^2+$O$2*D85+$O$3</f>
        <v>10.287445008528948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52.330547775953853</v>
      </c>
      <c r="J85">
        <f t="shared" ref="J85:K148" si="28">J84+L84*$C$7</f>
        <v>49.940597360120265</v>
      </c>
      <c r="K85">
        <f t="shared" si="28"/>
        <v>15.634032296427474</v>
      </c>
      <c r="L85">
        <f t="shared" ref="L85:L148" si="29">-$C$15*I85*J85</f>
        <v>-10.266370011859722</v>
      </c>
      <c r="M85">
        <f t="shared" ref="M85:M148" si="30">-$C$6-$C$15*I85*K85</f>
        <v>-35.387913505581324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6.6939980256042979</v>
      </c>
      <c r="C86" s="9">
        <f t="shared" si="23"/>
        <v>0.40200000000000025</v>
      </c>
      <c r="D86" s="9">
        <f t="shared" si="24"/>
        <v>20.954801289234144</v>
      </c>
      <c r="E86" s="9">
        <f t="shared" si="24"/>
        <v>10.23270838260739</v>
      </c>
      <c r="F86" s="9">
        <f t="shared" si="25"/>
        <v>10.387163044650226</v>
      </c>
      <c r="G86" s="10">
        <f t="shared" si="26"/>
        <v>8.6666666666666607</v>
      </c>
      <c r="H86" s="5">
        <f t="shared" si="26"/>
        <v>7.5</v>
      </c>
      <c r="I86">
        <f t="shared" si="27"/>
        <v>52.208653828902399</v>
      </c>
      <c r="J86">
        <f t="shared" si="28"/>
        <v>49.878999140049103</v>
      </c>
      <c r="K86">
        <f t="shared" si="28"/>
        <v>15.421704815393985</v>
      </c>
      <c r="L86">
        <f t="shared" si="29"/>
        <v>-10.229823126451562</v>
      </c>
      <c r="M86">
        <f t="shared" si="30"/>
        <v>-35.336880476548217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6.9930878836283163</v>
      </c>
      <c r="C87" s="9">
        <f t="shared" si="23"/>
        <v>0.40800000000000025</v>
      </c>
      <c r="D87" s="9">
        <f t="shared" si="24"/>
        <v>21.253891147258162</v>
      </c>
      <c r="E87" s="9">
        <f t="shared" si="24"/>
        <v>10.324602547651176</v>
      </c>
      <c r="F87" s="9">
        <f t="shared" si="25"/>
        <v>10.485791715413438</v>
      </c>
      <c r="G87" s="10">
        <f t="shared" si="26"/>
        <v>8.6666666666666607</v>
      </c>
      <c r="H87" s="5">
        <f t="shared" si="26"/>
        <v>7.5</v>
      </c>
      <c r="I87">
        <f t="shared" si="27"/>
        <v>52.087712137123802</v>
      </c>
      <c r="J87">
        <f t="shared" si="28"/>
        <v>49.817620201290396</v>
      </c>
      <c r="K87">
        <f t="shared" si="28"/>
        <v>15.209683532534696</v>
      </c>
      <c r="L87">
        <f t="shared" si="29"/>
        <v>-10.193566456769199</v>
      </c>
      <c r="M87">
        <f t="shared" si="30"/>
        <v>-35.286170337500479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7.2918101206398376</v>
      </c>
      <c r="C88" s="9">
        <f t="shared" si="23"/>
        <v>0.41400000000000026</v>
      </c>
      <c r="D88" s="9">
        <f t="shared" si="24"/>
        <v>21.552613384269684</v>
      </c>
      <c r="E88" s="9">
        <f t="shared" si="24"/>
        <v>10.415225497780309</v>
      </c>
      <c r="F88" s="9">
        <f t="shared" si="25"/>
        <v>10.583335021035747</v>
      </c>
      <c r="G88" s="10">
        <f t="shared" si="26"/>
        <v>8.6666666666666607</v>
      </c>
      <c r="H88" s="5">
        <f t="shared" si="26"/>
        <v>7.5</v>
      </c>
      <c r="I88">
        <f t="shared" si="27"/>
        <v>51.967722597976177</v>
      </c>
      <c r="J88">
        <f t="shared" si="28"/>
        <v>49.75645880254978</v>
      </c>
      <c r="K88">
        <f t="shared" si="28"/>
        <v>14.997966510509693</v>
      </c>
      <c r="L88">
        <f t="shared" si="29"/>
        <v>-10.157598625916629</v>
      </c>
      <c r="M88">
        <f t="shared" si="30"/>
        <v>-35.235779871096653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7.590166036679868</v>
      </c>
      <c r="C89" s="9">
        <f t="shared" si="23"/>
        <v>0.42000000000000026</v>
      </c>
      <c r="D89" s="9">
        <f t="shared" si="24"/>
        <v>21.850969300309714</v>
      </c>
      <c r="E89" s="9">
        <f t="shared" si="24"/>
        <v>10.504579052805687</v>
      </c>
      <c r="F89" s="9">
        <f t="shared" si="25"/>
        <v>10.679796937085088</v>
      </c>
      <c r="G89" s="10">
        <f t="shared" si="26"/>
        <v>8.6666666666666607</v>
      </c>
      <c r="H89" s="5">
        <f t="shared" si="26"/>
        <v>7.5</v>
      </c>
      <c r="I89">
        <f t="shared" si="27"/>
        <v>51.848685116822885</v>
      </c>
      <c r="J89">
        <f t="shared" si="28"/>
        <v>49.695513210794282</v>
      </c>
      <c r="K89">
        <f t="shared" si="28"/>
        <v>14.786551831283113</v>
      </c>
      <c r="L89">
        <f t="shared" si="29"/>
        <v>-10.121918268520322</v>
      </c>
      <c r="M89">
        <f t="shared" si="30"/>
        <v>-35.185705875229353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7.8881569214157992</v>
      </c>
      <c r="C90" s="9">
        <f t="shared" si="23"/>
        <v>0.42600000000000027</v>
      </c>
      <c r="D90" s="9">
        <f t="shared" si="24"/>
        <v>22.148960185045645</v>
      </c>
      <c r="E90" s="9">
        <f t="shared" si="24"/>
        <v>10.592665021087631</v>
      </c>
      <c r="F90" s="9">
        <f t="shared" si="25"/>
        <v>10.775181414715524</v>
      </c>
      <c r="G90" s="10">
        <f t="shared" si="26"/>
        <v>8.6666666666666607</v>
      </c>
      <c r="H90" s="5">
        <f t="shared" si="26"/>
        <v>7.5</v>
      </c>
      <c r="I90">
        <f t="shared" si="27"/>
        <v>51.730599606421748</v>
      </c>
      <c r="J90">
        <f t="shared" si="28"/>
        <v>49.634781701183158</v>
      </c>
      <c r="K90">
        <f t="shared" si="28"/>
        <v>14.575437596031737</v>
      </c>
      <c r="L90">
        <f t="shared" si="29"/>
        <v>-10.086524030501369</v>
      </c>
      <c r="M90">
        <f t="shared" si="30"/>
        <v>-35.135945162820022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8.1857840541903499</v>
      </c>
      <c r="C91" s="9">
        <f t="shared" si="23"/>
        <v>0.43200000000000027</v>
      </c>
      <c r="D91" s="9">
        <f t="shared" si="24"/>
        <v>22.446587317820196</v>
      </c>
      <c r="E91" s="9">
        <f t="shared" si="24"/>
        <v>10.679485199650891</v>
      </c>
      <c r="F91" s="9">
        <f t="shared" si="25"/>
        <v>10.869492380900683</v>
      </c>
      <c r="G91" s="10">
        <f t="shared" si="26"/>
        <v>8.6666666666666607</v>
      </c>
      <c r="H91" s="5">
        <f t="shared" si="26"/>
        <v>7.5</v>
      </c>
      <c r="I91">
        <f t="shared" si="27"/>
        <v>51.613465986311674</v>
      </c>
      <c r="J91">
        <f t="shared" si="28"/>
        <v>49.574262557000147</v>
      </c>
      <c r="K91">
        <f t="shared" si="28"/>
        <v>14.364621925054816</v>
      </c>
      <c r="L91">
        <f t="shared" si="29"/>
        <v>-10.051414568849044</v>
      </c>
      <c r="M91">
        <f t="shared" si="30"/>
        <v>-35.086494561618373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8.4830487040701108</v>
      </c>
      <c r="C92" s="9">
        <f t="shared" si="23"/>
        <v>0.43800000000000028</v>
      </c>
      <c r="D92" s="9">
        <f t="shared" si="24"/>
        <v>22.743851967699957</v>
      </c>
      <c r="E92" s="9">
        <f t="shared" si="24"/>
        <v>10.765041374299111</v>
      </c>
      <c r="F92" s="9">
        <f t="shared" si="25"/>
        <v>10.962733738665356</v>
      </c>
      <c r="G92" s="10">
        <f t="shared" si="26"/>
        <v>8.6666666666666607</v>
      </c>
      <c r="H92" s="5">
        <f t="shared" si="26"/>
        <v>7.5</v>
      </c>
      <c r="I92">
        <f t="shared" si="27"/>
        <v>51.497284182196701</v>
      </c>
      <c r="J92">
        <f t="shared" si="28"/>
        <v>49.513954069587051</v>
      </c>
      <c r="K92">
        <f t="shared" si="28"/>
        <v>14.154102957685106</v>
      </c>
      <c r="L92">
        <f t="shared" si="29"/>
        <v>-10.016588551395756</v>
      </c>
      <c r="M92">
        <f t="shared" si="30"/>
        <v>-35.037350914006453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8.779952129893708</v>
      </c>
      <c r="C93" s="9">
        <f t="shared" si="23"/>
        <v>0.44400000000000028</v>
      </c>
      <c r="D93" s="9">
        <f t="shared" si="24"/>
        <v>23.040755393523554</v>
      </c>
      <c r="E93" s="9">
        <f t="shared" si="24"/>
        <v>10.84933531972877</v>
      </c>
      <c r="F93" s="9">
        <f t="shared" si="25"/>
        <v>11.054909367315259</v>
      </c>
      <c r="G93" s="10">
        <f t="shared" si="26"/>
        <v>8.6666666666666607</v>
      </c>
      <c r="H93" s="5">
        <f t="shared" si="26"/>
        <v>7.5</v>
      </c>
      <c r="I93">
        <f t="shared" si="27"/>
        <v>51.382054125327514</v>
      </c>
      <c r="J93">
        <f t="shared" si="28"/>
        <v>49.453854538278677</v>
      </c>
      <c r="K93">
        <f t="shared" si="28"/>
        <v>13.943878852201067</v>
      </c>
      <c r="L93">
        <f t="shared" si="29"/>
        <v>-9.9820446565933985</v>
      </c>
      <c r="M93">
        <f t="shared" si="30"/>
        <v>-34.988511076807242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9.0764955803195626</v>
      </c>
      <c r="C94" s="9">
        <f t="shared" si="23"/>
        <v>0.45000000000000029</v>
      </c>
      <c r="D94" s="9">
        <f t="shared" si="24"/>
        <v>23.337298843949409</v>
      </c>
      <c r="E94" s="9">
        <f t="shared" si="24"/>
        <v>10.932368799642594</v>
      </c>
      <c r="F94" s="9">
        <f t="shared" si="25"/>
        <v>11.146023122664966</v>
      </c>
      <c r="G94" s="10">
        <f t="shared" si="26"/>
        <v>8.6666666666666607</v>
      </c>
      <c r="H94" s="5">
        <f t="shared" si="26"/>
        <v>7.5</v>
      </c>
      <c r="I94">
        <f t="shared" si="27"/>
        <v>51.267775751880663</v>
      </c>
      <c r="J94">
        <f t="shared" si="28"/>
        <v>49.393962270339117</v>
      </c>
      <c r="K94">
        <f t="shared" si="28"/>
        <v>13.733947785740224</v>
      </c>
      <c r="L94">
        <f t="shared" si="29"/>
        <v>-9.9477815732910777</v>
      </c>
      <c r="M94">
        <f t="shared" si="30"/>
        <v>-34.939971921097928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9.3726802938732767</v>
      </c>
      <c r="C95" s="9">
        <f t="shared" si="23"/>
        <v>0.45600000000000029</v>
      </c>
      <c r="D95" s="9">
        <f t="shared" si="24"/>
        <v>23.633483557503123</v>
      </c>
      <c r="E95" s="9">
        <f t="shared" si="24"/>
        <v>11.014143566862456</v>
      </c>
      <c r="F95" s="9">
        <f t="shared" si="25"/>
        <v>11.236078837264035</v>
      </c>
      <c r="G95" s="10">
        <f t="shared" si="26"/>
        <v>8.6666666666666607</v>
      </c>
      <c r="H95" s="5">
        <f t="shared" si="26"/>
        <v>7.5</v>
      </c>
      <c r="I95">
        <f t="shared" si="27"/>
        <v>51.154449002335376</v>
      </c>
      <c r="J95">
        <f t="shared" si="28"/>
        <v>49.334275580899373</v>
      </c>
      <c r="K95">
        <f t="shared" si="28"/>
        <v>13.524307954213636</v>
      </c>
      <c r="L95">
        <f t="shared" si="29"/>
        <v>-9.9137980005142552</v>
      </c>
      <c r="M95">
        <f t="shared" si="30"/>
        <v>-34.89173033202767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9.6685074989946642</v>
      </c>
      <c r="C96" s="9">
        <f t="shared" si="23"/>
        <v>0.4620000000000003</v>
      </c>
      <c r="D96" s="9">
        <f t="shared" si="24"/>
        <v>23.92931076262451</v>
      </c>
      <c r="E96" s="9">
        <f t="shared" si="24"/>
        <v>11.094661363441762</v>
      </c>
      <c r="F96" s="9">
        <f t="shared" si="25"/>
        <v>11.325080320621387</v>
      </c>
      <c r="G96" s="10">
        <f t="shared" si="26"/>
        <v>8.6666666666666607</v>
      </c>
      <c r="H96" s="5">
        <f t="shared" si="26"/>
        <v>7.5</v>
      </c>
      <c r="I96">
        <f t="shared" si="27"/>
        <v>51.042073820848245</v>
      </c>
      <c r="J96">
        <f t="shared" si="28"/>
        <v>49.274792792896285</v>
      </c>
      <c r="K96">
        <f t="shared" si="28"/>
        <v>13.31495757222147</v>
      </c>
      <c r="L96">
        <f t="shared" si="29"/>
        <v>-9.8800926472452666</v>
      </c>
      <c r="M96">
        <f t="shared" si="30"/>
        <v>-34.843783208639962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9.9639784140843908</v>
      </c>
      <c r="C97" s="9">
        <f t="shared" si="23"/>
        <v>0.4680000000000003</v>
      </c>
      <c r="D97" s="9">
        <f t="shared" si="24"/>
        <v>24.224781677714237</v>
      </c>
      <c r="E97" s="9">
        <f t="shared" si="24"/>
        <v>11.173923920777336</v>
      </c>
      <c r="F97" s="9">
        <f t="shared" si="25"/>
        <v>11.413031359427878</v>
      </c>
      <c r="G97" s="10">
        <f t="shared" si="26"/>
        <v>8.6666666666666607</v>
      </c>
      <c r="H97" s="5">
        <f t="shared" si="26"/>
        <v>7.5</v>
      </c>
      <c r="I97">
        <f t="shared" si="27"/>
        <v>50.930650154625845</v>
      </c>
      <c r="J97">
        <f t="shared" si="28"/>
        <v>49.215512237012817</v>
      </c>
      <c r="K97">
        <f t="shared" si="28"/>
        <v>13.10589487296963</v>
      </c>
      <c r="L97">
        <f t="shared" si="29"/>
        <v>-9.846664232205244</v>
      </c>
      <c r="M97">
        <f t="shared" si="30"/>
        <v>-34.796127463699541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10.259094247550287</v>
      </c>
      <c r="C98" s="9">
        <f t="shared" si="23"/>
        <v>0.47400000000000031</v>
      </c>
      <c r="D98" s="9">
        <f t="shared" si="24"/>
        <v>24.519897511180133</v>
      </c>
      <c r="E98" s="9">
        <f t="shared" si="24"/>
        <v>11.251932959720806</v>
      </c>
      <c r="F98" s="9">
        <f t="shared" si="25"/>
        <v>11.499935717777177</v>
      </c>
      <c r="G98" s="10">
        <f t="shared" si="26"/>
        <v>8.6666666666666607</v>
      </c>
      <c r="H98" s="5">
        <f t="shared" si="26"/>
        <v>7.5</v>
      </c>
      <c r="I98">
        <f t="shared" si="27"/>
        <v>50.820177953295307</v>
      </c>
      <c r="J98">
        <f t="shared" si="28"/>
        <v>49.156432251619584</v>
      </c>
      <c r="K98">
        <f t="shared" si="28"/>
        <v>12.897118108187433</v>
      </c>
      <c r="L98">
        <f t="shared" si="29"/>
        <v>-9.8135114836374324</v>
      </c>
      <c r="M98">
        <f t="shared" si="30"/>
        <v>-34.748760023523786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10.5538561978533</v>
      </c>
      <c r="C99" s="9">
        <f t="shared" si="23"/>
        <v>0.48000000000000032</v>
      </c>
      <c r="D99" s="9">
        <f t="shared" si="24"/>
        <v>24.814659461483146</v>
      </c>
      <c r="E99" s="9">
        <f t="shared" si="24"/>
        <v>11.328690190689507</v>
      </c>
      <c r="F99" s="9">
        <f t="shared" si="25"/>
        <v>11.585797137384876</v>
      </c>
      <c r="G99" s="10">
        <f t="shared" si="26"/>
        <v>8.6666666666666607</v>
      </c>
      <c r="H99" s="5">
        <f t="shared" si="26"/>
        <v>7.5</v>
      </c>
      <c r="I99">
        <f t="shared" si="27"/>
        <v>50.710657168273052</v>
      </c>
      <c r="J99">
        <f t="shared" si="28"/>
        <v>49.097551182717758</v>
      </c>
      <c r="K99">
        <f t="shared" si="28"/>
        <v>12.688625548046291</v>
      </c>
      <c r="L99">
        <f t="shared" si="29"/>
        <v>-9.7806331390918988</v>
      </c>
      <c r="M99">
        <f t="shared" si="30"/>
        <v>-34.701677827818706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10.848265453553104</v>
      </c>
      <c r="C100" s="9">
        <f t="shared" si="23"/>
        <v>0.48600000000000032</v>
      </c>
      <c r="D100" s="9">
        <f t="shared" si="24"/>
        <v>25.10906871718295</v>
      </c>
      <c r="E100" s="9">
        <f t="shared" si="24"/>
        <v>11.404197313776884</v>
      </c>
      <c r="F100" s="9">
        <f t="shared" si="25"/>
        <v>11.670619337805944</v>
      </c>
      <c r="G100" s="10">
        <f t="shared" si="26"/>
        <v>8.6666666666666607</v>
      </c>
      <c r="H100" s="5">
        <f t="shared" si="26"/>
        <v>7.5</v>
      </c>
      <c r="I100">
        <f t="shared" si="27"/>
        <v>50.60208775213183</v>
      </c>
      <c r="J100">
        <f t="shared" si="28"/>
        <v>49.038867383883208</v>
      </c>
      <c r="K100">
        <f t="shared" si="28"/>
        <v>12.48041548107938</v>
      </c>
      <c r="L100">
        <f t="shared" si="29"/>
        <v>-9.7480279452116712</v>
      </c>
      <c r="M100">
        <f t="shared" si="30"/>
        <v>-34.654877829519322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11.142323193353388</v>
      </c>
      <c r="C101" s="9">
        <f t="shared" si="23"/>
        <v>0.49200000000000033</v>
      </c>
      <c r="D101" s="9">
        <f t="shared" ref="D101:E116" si="32">D100+$C$7*(J100+J101)/2</f>
        <v>25.403126456983234</v>
      </c>
      <c r="E101" s="9">
        <f t="shared" si="32"/>
        <v>11.478456018862428</v>
      </c>
      <c r="F101" s="9">
        <f t="shared" si="25"/>
        <v>11.754406016650437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50.494469657966071</v>
      </c>
      <c r="J101">
        <f t="shared" si="28"/>
        <v>48.980379216211936</v>
      </c>
      <c r="K101">
        <f t="shared" si="28"/>
        <v>12.272486214102264</v>
      </c>
      <c r="L101">
        <f t="shared" si="29"/>
        <v>-9.7156946575202578</v>
      </c>
      <c r="M101">
        <f t="shared" si="30"/>
        <v>-34.608356994634676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11.436030586146824</v>
      </c>
      <c r="C102" s="9">
        <f t="shared" si="23"/>
        <v>0.49800000000000033</v>
      </c>
      <c r="D102" s="9">
        <f t="shared" si="32"/>
        <v>25.69683384977667</v>
      </c>
      <c r="E102" s="9">
        <f t="shared" si="32"/>
        <v>11.551467985721137</v>
      </c>
      <c r="F102" s="9">
        <f t="shared" si="25"/>
        <v>11.837160849797598</v>
      </c>
      <c r="G102" s="10">
        <f t="shared" si="33"/>
        <v>8.6666666666666607</v>
      </c>
      <c r="H102" s="5">
        <f t="shared" si="33"/>
        <v>7.5</v>
      </c>
      <c r="I102">
        <f t="shared" si="27"/>
        <v>50.38780283875581</v>
      </c>
      <c r="J102">
        <f t="shared" si="28"/>
        <v>48.922085048266815</v>
      </c>
      <c r="K102">
        <f t="shared" si="28"/>
        <v>12.064836072134456</v>
      </c>
      <c r="L102">
        <f t="shared" si="29"/>
        <v>-9.6836320402106253</v>
      </c>
      <c r="M102">
        <f t="shared" si="30"/>
        <v>-34.562112302097169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11.729388791059701</v>
      </c>
      <c r="C103" s="9">
        <f t="shared" si="23"/>
        <v>0.50400000000000034</v>
      </c>
      <c r="D103" s="9">
        <f t="shared" si="32"/>
        <v>25.990192054689548</v>
      </c>
      <c r="E103" s="9">
        <f t="shared" si="32"/>
        <v>11.623234884132506</v>
      </c>
      <c r="F103" s="9">
        <f t="shared" si="25"/>
        <v>11.918887491608258</v>
      </c>
      <c r="G103" s="10">
        <f t="shared" si="33"/>
        <v>8.6666666666666607</v>
      </c>
      <c r="H103" s="5">
        <f t="shared" si="33"/>
        <v>7.5</v>
      </c>
      <c r="I103">
        <f t="shared" si="27"/>
        <v>50.282087246729212</v>
      </c>
      <c r="J103">
        <f t="shared" si="28"/>
        <v>48.863983256025548</v>
      </c>
      <c r="K103">
        <f t="shared" si="28"/>
        <v>11.857463398321872</v>
      </c>
      <c r="L103">
        <f t="shared" si="29"/>
        <v>-9.6518388659355612</v>
      </c>
      <c r="M103">
        <f t="shared" si="30"/>
        <v>-34.516140743616489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12.022398957496268</v>
      </c>
      <c r="C104" s="9">
        <f t="shared" si="23"/>
        <v>0.51000000000000034</v>
      </c>
      <c r="D104" s="9">
        <f t="shared" si="32"/>
        <v>26.283202221126114</v>
      </c>
      <c r="E104" s="9">
        <f t="shared" si="32"/>
        <v>11.693758373989052</v>
      </c>
      <c r="F104" s="9">
        <f t="shared" si="25"/>
        <v>11.99958957513563</v>
      </c>
      <c r="G104" s="10">
        <f t="shared" si="33"/>
        <v>8.6666666666666607</v>
      </c>
      <c r="H104" s="5">
        <f t="shared" si="33"/>
        <v>7.5</v>
      </c>
      <c r="I104">
        <f t="shared" si="27"/>
        <v>50.177322832723902</v>
      </c>
      <c r="J104">
        <f t="shared" si="28"/>
        <v>48.806072222829933</v>
      </c>
      <c r="K104">
        <f t="shared" si="28"/>
        <v>11.650366553860174</v>
      </c>
      <c r="L104">
        <f t="shared" si="29"/>
        <v>-9.6203139155995121</v>
      </c>
      <c r="M104">
        <f t="shared" si="30"/>
        <v>-34.470439323537875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12.315062225182768</v>
      </c>
      <c r="C105" s="9">
        <f t="shared" si="23"/>
        <v>0.51600000000000035</v>
      </c>
      <c r="D105" s="9">
        <f t="shared" si="32"/>
        <v>26.575865488812614</v>
      </c>
      <c r="E105" s="9">
        <f t="shared" si="32"/>
        <v>11.763040105404389</v>
      </c>
      <c r="F105" s="9">
        <f t="shared" si="25"/>
        <v>12.079270712334472</v>
      </c>
      <c r="G105" s="10">
        <f t="shared" si="33"/>
        <v>8.6666666666666607</v>
      </c>
      <c r="H105" s="5">
        <f t="shared" si="33"/>
        <v>7.5</v>
      </c>
      <c r="I105">
        <f t="shared" si="27"/>
        <v>50.07350954554726</v>
      </c>
      <c r="J105">
        <f t="shared" si="28"/>
        <v>48.748350339336334</v>
      </c>
      <c r="K105">
        <f t="shared" si="28"/>
        <v>11.443543917918946</v>
      </c>
      <c r="L105">
        <f t="shared" si="29"/>
        <v>-9.5890559781518458</v>
      </c>
      <c r="M105">
        <f t="shared" si="30"/>
        <v>-34.425005058704883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12.607379724211178</v>
      </c>
      <c r="C106" s="9">
        <f t="shared" si="23"/>
        <v>0.52200000000000035</v>
      </c>
      <c r="D106" s="9">
        <f t="shared" si="32"/>
        <v>26.868182987841024</v>
      </c>
      <c r="E106" s="9">
        <f t="shared" si="32"/>
        <v>11.831081718820846</v>
      </c>
      <c r="F106" s="9">
        <f t="shared" si="25"/>
        <v>12.157934494268646</v>
      </c>
      <c r="G106" s="10">
        <f t="shared" si="33"/>
        <v>8.6666666666666607</v>
      </c>
      <c r="H106" s="5">
        <f t="shared" si="33"/>
        <v>7.5</v>
      </c>
      <c r="I106">
        <f t="shared" si="27"/>
        <v>49.970647331335734</v>
      </c>
      <c r="J106">
        <f t="shared" si="28"/>
        <v>48.690816003467425</v>
      </c>
      <c r="K106">
        <f t="shared" si="28"/>
        <v>11.236993887566717</v>
      </c>
      <c r="L106">
        <f t="shared" si="29"/>
        <v>-9.5580638503815862</v>
      </c>
      <c r="M106">
        <f t="shared" si="30"/>
        <v>-34.379834978326542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12.899352575082677</v>
      </c>
      <c r="C107" s="9">
        <f t="shared" si="23"/>
        <v>0.52800000000000036</v>
      </c>
      <c r="D107" s="9">
        <f t="shared" si="32"/>
        <v>27.160155838712523</v>
      </c>
      <c r="E107" s="9">
        <f t="shared" si="32"/>
        <v>11.897884845116636</v>
      </c>
      <c r="F107" s="9">
        <f t="shared" si="25"/>
        <v>12.235584491317111</v>
      </c>
      <c r="G107" s="10">
        <f t="shared" si="33"/>
        <v>8.6666666666666607</v>
      </c>
      <c r="H107" s="5">
        <f t="shared" si="33"/>
        <v>7.5</v>
      </c>
      <c r="I107">
        <f t="shared" si="27"/>
        <v>49.868736132913426</v>
      </c>
      <c r="J107">
        <f t="shared" si="28"/>
        <v>48.633467620365138</v>
      </c>
      <c r="K107">
        <f t="shared" si="28"/>
        <v>11.030714877696758</v>
      </c>
      <c r="L107">
        <f t="shared" si="29"/>
        <v>-9.5273363367135939</v>
      </c>
      <c r="M107">
        <f t="shared" si="30"/>
        <v>-34.334926123848916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13.190981888750805</v>
      </c>
      <c r="C108" s="9">
        <f t="shared" si="23"/>
        <v>0.53400000000000036</v>
      </c>
      <c r="D108" s="9">
        <f t="shared" si="32"/>
        <v>27.451785152380651</v>
      </c>
      <c r="E108" s="9">
        <f t="shared" si="32"/>
        <v>11.963451105712586</v>
      </c>
      <c r="F108" s="9">
        <f t="shared" si="25"/>
        <v>12.312224253378314</v>
      </c>
      <c r="G108" s="10">
        <f t="shared" si="33"/>
        <v>8.6666666666666607</v>
      </c>
      <c r="H108" s="5">
        <f t="shared" si="33"/>
        <v>7.5</v>
      </c>
      <c r="I108">
        <f t="shared" si="27"/>
        <v>49.767775889150045</v>
      </c>
      <c r="J108">
        <f t="shared" si="28"/>
        <v>48.576303602344858</v>
      </c>
      <c r="K108">
        <f t="shared" si="28"/>
        <v>10.824705320953663</v>
      </c>
      <c r="L108">
        <f t="shared" si="29"/>
        <v>-9.4968722490062678</v>
      </c>
      <c r="M108">
        <f t="shared" si="30"/>
        <v>-34.290275548831033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13.482268766664394</v>
      </c>
      <c r="C109" s="9">
        <f t="shared" si="23"/>
        <v>0.54000000000000037</v>
      </c>
      <c r="D109" s="9">
        <f t="shared" si="32"/>
        <v>27.74307203029424</v>
      </c>
      <c r="E109" s="9">
        <f t="shared" si="32"/>
        <v>12.027782112678429</v>
      </c>
      <c r="F109" s="9">
        <f t="shared" si="25"/>
        <v>12.387857310073059</v>
      </c>
      <c r="G109" s="10">
        <f t="shared" si="33"/>
        <v>8.6666666666666607</v>
      </c>
      <c r="H109" s="5">
        <f t="shared" si="33"/>
        <v>7.5</v>
      </c>
      <c r="I109">
        <f t="shared" si="27"/>
        <v>49.667766534318467</v>
      </c>
      <c r="J109">
        <f t="shared" si="28"/>
        <v>48.519322368850823</v>
      </c>
      <c r="K109">
        <f t="shared" si="28"/>
        <v>10.618963667660678</v>
      </c>
      <c r="L109">
        <f t="shared" si="29"/>
        <v>-9.4666704063507172</v>
      </c>
      <c r="M109">
        <f t="shared" si="30"/>
        <v>-34.245880318825186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13.773214300810185</v>
      </c>
      <c r="C110" s="9">
        <f t="shared" si="23"/>
        <v>0.54600000000000037</v>
      </c>
      <c r="D110" s="9">
        <f t="shared" si="32"/>
        <v>28.034017564440031</v>
      </c>
      <c r="E110" s="9">
        <f t="shared" si="32"/>
        <v>12.090879468838654</v>
      </c>
      <c r="F110" s="9">
        <f t="shared" si="25"/>
        <v>12.462487170945812</v>
      </c>
      <c r="G110" s="10">
        <f t="shared" si="33"/>
        <v>8.6666666666666607</v>
      </c>
      <c r="H110" s="5">
        <f t="shared" si="33"/>
        <v>7.5</v>
      </c>
      <c r="I110">
        <f t="shared" si="27"/>
        <v>49.568707997451931</v>
      </c>
      <c r="J110">
        <f t="shared" si="28"/>
        <v>48.462522346412719</v>
      </c>
      <c r="K110">
        <f t="shared" si="28"/>
        <v>10.413488385747726</v>
      </c>
      <c r="L110">
        <f t="shared" si="29"/>
        <v>-9.4367296348714511</v>
      </c>
      <c r="M110">
        <f t="shared" si="30"/>
        <v>-34.201737511261612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14.063819573755232</v>
      </c>
      <c r="C111" s="9">
        <f t="shared" si="23"/>
        <v>0.55200000000000038</v>
      </c>
      <c r="D111" s="9">
        <f t="shared" si="32"/>
        <v>28.324622837385078</v>
      </c>
      <c r="E111" s="9">
        <f t="shared" si="32"/>
        <v>12.152744767877937</v>
      </c>
      <c r="F111" s="9">
        <f t="shared" si="25"/>
        <v>12.53611732566449</v>
      </c>
      <c r="G111" s="10">
        <f t="shared" si="33"/>
        <v>8.6666666666666607</v>
      </c>
      <c r="H111" s="5">
        <f t="shared" si="33"/>
        <v>7.5</v>
      </c>
      <c r="I111">
        <f t="shared" si="27"/>
        <v>49.47060020170121</v>
      </c>
      <c r="J111">
        <f t="shared" si="28"/>
        <v>48.405901968603487</v>
      </c>
      <c r="K111">
        <f t="shared" si="28"/>
        <v>10.208277960680157</v>
      </c>
      <c r="L111">
        <f t="shared" si="29"/>
        <v>-9.4070487675286003</v>
      </c>
      <c r="M111">
        <f t="shared" si="30"/>
        <v>-34.157844215337448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14.354085658689037</v>
      </c>
      <c r="C112" s="9">
        <f t="shared" si="23"/>
        <v>0.55800000000000038</v>
      </c>
      <c r="D112" s="9">
        <f t="shared" si="32"/>
        <v>28.614888922318883</v>
      </c>
      <c r="E112" s="9">
        <f t="shared" si="32"/>
        <v>12.213379594446142</v>
      </c>
      <c r="F112" s="9">
        <f t="shared" si="25"/>
        <v>12.608751244218748</v>
      </c>
      <c r="G112" s="10">
        <f t="shared" si="33"/>
        <v>8.6666666666666607</v>
      </c>
      <c r="H112" s="5">
        <f t="shared" si="33"/>
        <v>7.5</v>
      </c>
      <c r="I112">
        <f t="shared" si="27"/>
        <v>49.373443063691781</v>
      </c>
      <c r="J112">
        <f t="shared" si="28"/>
        <v>48.349459675998318</v>
      </c>
      <c r="K112">
        <f t="shared" si="28"/>
        <v>10.003330895388132</v>
      </c>
      <c r="L112">
        <f t="shared" si="29"/>
        <v>-9.3776266439216887</v>
      </c>
      <c r="M112">
        <f t="shared" si="30"/>
        <v>-34.114197531910058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14.644013619465436</v>
      </c>
      <c r="C113" s="9">
        <f t="shared" si="23"/>
        <v>0.56400000000000039</v>
      </c>
      <c r="D113" s="9">
        <f t="shared" si="32"/>
        <v>28.904816883095283</v>
      </c>
      <c r="E113" s="9">
        <f t="shared" si="32"/>
        <v>12.272785524262897</v>
      </c>
      <c r="F113" s="9">
        <f t="shared" si="25"/>
        <v>12.680392377116764</v>
      </c>
      <c r="G113" s="10">
        <f t="shared" si="33"/>
        <v>8.6666666666666607</v>
      </c>
      <c r="H113" s="5">
        <f t="shared" si="33"/>
        <v>7.5</v>
      </c>
      <c r="I113">
        <f t="shared" si="27"/>
        <v>49.277236492881315</v>
      </c>
      <c r="J113">
        <f t="shared" si="28"/>
        <v>48.29319391613479</v>
      </c>
      <c r="K113">
        <f t="shared" si="28"/>
        <v>9.7986457101966717</v>
      </c>
      <c r="L113">
        <f t="shared" si="29"/>
        <v>-9.3484621100949532</v>
      </c>
      <c r="M113">
        <f t="shared" si="30"/>
        <v>-34.070794573394608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14.933604510644262</v>
      </c>
      <c r="C114" s="9">
        <f t="shared" si="23"/>
        <v>0.5700000000000004</v>
      </c>
      <c r="D114" s="9">
        <f t="shared" si="32"/>
        <v>29.194407774274108</v>
      </c>
      <c r="E114" s="9">
        <f t="shared" si="32"/>
        <v>12.330964124221756</v>
      </c>
      <c r="F114" s="9">
        <f t="shared" si="25"/>
        <v>12.751044155580523</v>
      </c>
      <c r="G114" s="10">
        <f t="shared" si="33"/>
        <v>8.6666666666666607</v>
      </c>
      <c r="H114" s="5">
        <f t="shared" si="33"/>
        <v>7.5</v>
      </c>
      <c r="I114">
        <f t="shared" si="27"/>
        <v>49.181980390917509</v>
      </c>
      <c r="J114">
        <f t="shared" si="28"/>
        <v>48.237103143474222</v>
      </c>
      <c r="K114">
        <f t="shared" si="28"/>
        <v>9.594220942756305</v>
      </c>
      <c r="L114">
        <f t="shared" si="29"/>
        <v>-9.3195540183442542</v>
      </c>
      <c r="M114">
        <f t="shared" si="30"/>
        <v>-34.02763246366596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15.222859377532778</v>
      </c>
      <c r="C115" s="9">
        <f t="shared" si="23"/>
        <v>0.5760000000000004</v>
      </c>
      <c r="D115" s="9">
        <f t="shared" si="32"/>
        <v>29.483662641162624</v>
      </c>
      <c r="E115" s="9">
        <f t="shared" si="32"/>
        <v>12.387916952493947</v>
      </c>
      <c r="F115" s="9">
        <f t="shared" si="25"/>
        <v>12.820709991739676</v>
      </c>
      <c r="G115" s="10">
        <f t="shared" si="33"/>
        <v>8.6666666666666607</v>
      </c>
      <c r="H115" s="5">
        <f t="shared" si="33"/>
        <v>7.5</v>
      </c>
      <c r="I115">
        <f t="shared" si="27"/>
        <v>49.087674650996625</v>
      </c>
      <c r="J115">
        <f t="shared" si="28"/>
        <v>48.18118581936416</v>
      </c>
      <c r="K115">
        <f t="shared" si="28"/>
        <v>9.3900551479743086</v>
      </c>
      <c r="L115">
        <f t="shared" si="29"/>
        <v>-9.2909012270255928</v>
      </c>
      <c r="M115">
        <f t="shared" si="30"/>
        <v>-33.984708337964769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15.511779256226877</v>
      </c>
      <c r="C116" s="9">
        <f t="shared" si="23"/>
        <v>0.58200000000000041</v>
      </c>
      <c r="D116" s="9">
        <f t="shared" si="32"/>
        <v>29.772582519856723</v>
      </c>
      <c r="E116" s="9">
        <f t="shared" si="32"/>
        <v>12.44364555863171</v>
      </c>
      <c r="F116" s="9">
        <f t="shared" si="25"/>
        <v>12.88939327882391</v>
      </c>
      <c r="G116" s="10">
        <f t="shared" si="33"/>
        <v>8.6666666666666607</v>
      </c>
      <c r="H116" s="5">
        <f t="shared" si="33"/>
        <v>7.5</v>
      </c>
      <c r="I116">
        <f t="shared" si="27"/>
        <v>48.99431915722279</v>
      </c>
      <c r="J116">
        <f t="shared" si="28"/>
        <v>48.125440412002007</v>
      </c>
      <c r="K116">
        <f t="shared" si="28"/>
        <v>9.1861468979465197</v>
      </c>
      <c r="L116">
        <f t="shared" si="29"/>
        <v>-9.2625026003652238</v>
      </c>
      <c r="M116">
        <f t="shared" si="30"/>
        <v>-33.94201934280786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15.800365173652082</v>
      </c>
      <c r="C117" s="9">
        <f t="shared" si="23"/>
        <v>0.58800000000000041</v>
      </c>
      <c r="D117" s="9">
        <f t="shared" ref="D117:E132" si="34">D116+$C$7*(J116+J117)/2</f>
        <v>30.061168437281928</v>
      </c>
      <c r="E117" s="9">
        <f t="shared" si="34"/>
        <v>12.498151483671219</v>
      </c>
      <c r="F117" s="9">
        <f t="shared" si="25"/>
        <v>12.957097391353891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48.901913783968325</v>
      </c>
      <c r="J117">
        <f t="shared" si="28"/>
        <v>48.069865396399813</v>
      </c>
      <c r="K117">
        <f t="shared" si="28"/>
        <v>8.9824947818896721</v>
      </c>
      <c r="L117">
        <f t="shared" si="29"/>
        <v>-9.2343570082714432</v>
      </c>
      <c r="M117">
        <f t="shared" si="30"/>
        <v>-33.899562635902804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16.088618147604333</v>
      </c>
      <c r="C118" s="9">
        <f t="shared" si="23"/>
        <v>0.59400000000000042</v>
      </c>
      <c r="D118" s="9">
        <f t="shared" si="34"/>
        <v>30.349421411234179</v>
      </c>
      <c r="E118" s="9">
        <f t="shared" si="34"/>
        <v>12.551436260235111</v>
      </c>
      <c r="F118" s="9">
        <f t="shared" si="25"/>
        <v>13.023825685330756</v>
      </c>
      <c r="G118" s="10">
        <f t="shared" si="35"/>
        <v>8.6666666666666607</v>
      </c>
      <c r="H118" s="5">
        <f t="shared" si="35"/>
        <v>7.5</v>
      </c>
      <c r="I118">
        <f t="shared" si="27"/>
        <v>48.81045839523528</v>
      </c>
      <c r="J118">
        <f t="shared" si="28"/>
        <v>48.014459254350186</v>
      </c>
      <c r="K118">
        <f t="shared" si="28"/>
        <v>8.7790974060742553</v>
      </c>
      <c r="L118">
        <f t="shared" si="29"/>
        <v>-9.2064633261480022</v>
      </c>
      <c r="M118">
        <f t="shared" si="30"/>
        <v>-33.857335386066666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16.376539186790563</v>
      </c>
      <c r="C119" s="9">
        <f t="shared" si="23"/>
        <v>0.60000000000000042</v>
      </c>
      <c r="D119" s="9">
        <f t="shared" si="34"/>
        <v>30.637342450420409</v>
      </c>
      <c r="E119" s="9">
        <f t="shared" si="34"/>
        <v>12.603501412634607</v>
      </c>
      <c r="F119" s="9">
        <f t="shared" si="25"/>
        <v>13.089581498424247</v>
      </c>
      <c r="G119" s="10">
        <f t="shared" si="35"/>
        <v>8.6666666666666607</v>
      </c>
      <c r="H119" s="5">
        <f t="shared" si="35"/>
        <v>7.5</v>
      </c>
      <c r="I119">
        <f t="shared" si="27"/>
        <v>48.719952844018351</v>
      </c>
      <c r="J119">
        <f t="shared" si="28"/>
        <v>47.959220474393298</v>
      </c>
      <c r="K119">
        <f t="shared" si="28"/>
        <v>8.5759533937578549</v>
      </c>
      <c r="L119">
        <f t="shared" si="29"/>
        <v>-9.1788204347092304</v>
      </c>
      <c r="M119">
        <f t="shared" si="30"/>
        <v>-33.815334773148948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16.664129290869099</v>
      </c>
      <c r="C120" s="9">
        <f t="shared" si="23"/>
        <v>0.60600000000000043</v>
      </c>
      <c r="D120" s="9">
        <f t="shared" si="34"/>
        <v>30.924932554498945</v>
      </c>
      <c r="E120" s="9">
        <f t="shared" si="34"/>
        <v>12.654348456971237</v>
      </c>
      <c r="F120" s="9">
        <f t="shared" si="25"/>
        <v>13.154368150159367</v>
      </c>
      <c r="G120" s="10">
        <f t="shared" si="35"/>
        <v>8.6666666666666607</v>
      </c>
      <c r="H120" s="5">
        <f t="shared" si="35"/>
        <v>7.5</v>
      </c>
      <c r="I120">
        <f t="shared" si="27"/>
        <v>48.630396971669512</v>
      </c>
      <c r="J120">
        <f t="shared" si="28"/>
        <v>47.904147551785044</v>
      </c>
      <c r="K120">
        <f t="shared" si="28"/>
        <v>8.3730613851189606</v>
      </c>
      <c r="L120">
        <f t="shared" si="29"/>
        <v>-9.1514272197968669</v>
      </c>
      <c r="M120">
        <f t="shared" si="30"/>
        <v>-33.773557987958654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16.951389450489852</v>
      </c>
      <c r="C121" s="9">
        <f t="shared" si="23"/>
        <v>0.61200000000000043</v>
      </c>
      <c r="D121" s="9">
        <f t="shared" si="34"/>
        <v>31.212192714119698</v>
      </c>
      <c r="E121" s="9">
        <f t="shared" si="34"/>
        <v>12.703978901238168</v>
      </c>
      <c r="F121" s="9">
        <f t="shared" si="25"/>
        <v>13.218188942101708</v>
      </c>
      <c r="G121" s="10">
        <f t="shared" si="35"/>
        <v>8.6666666666666607</v>
      </c>
      <c r="H121" s="5">
        <f t="shared" si="35"/>
        <v>7.5</v>
      </c>
      <c r="I121">
        <f t="shared" si="27"/>
        <v>48.541790607264325</v>
      </c>
      <c r="J121">
        <f t="shared" si="28"/>
        <v>47.849238988466261</v>
      </c>
      <c r="K121">
        <f t="shared" si="28"/>
        <v>8.1704200371912084</v>
      </c>
      <c r="L121">
        <f t="shared" si="29"/>
        <v>-9.124282572198581</v>
      </c>
      <c r="M121">
        <f t="shared" si="30"/>
        <v>-33.732002232195491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17.238320647334351</v>
      </c>
      <c r="C122" s="9">
        <f t="shared" si="23"/>
        <v>0.61800000000000044</v>
      </c>
      <c r="D122" s="9">
        <f t="shared" si="34"/>
        <v>31.499123910964197</v>
      </c>
      <c r="E122" s="9">
        <f t="shared" si="34"/>
        <v>12.752394245421135</v>
      </c>
      <c r="F122" s="9">
        <f t="shared" si="25"/>
        <v>13.281047158041362</v>
      </c>
      <c r="G122" s="10">
        <f t="shared" si="35"/>
        <v>8.6666666666666607</v>
      </c>
      <c r="H122" s="5">
        <f t="shared" si="35"/>
        <v>7.5</v>
      </c>
      <c r="I122">
        <f t="shared" si="27"/>
        <v>48.454133566970462</v>
      </c>
      <c r="J122">
        <f t="shared" si="28"/>
        <v>47.794493293033071</v>
      </c>
      <c r="K122">
        <f t="shared" si="28"/>
        <v>7.968028023798035</v>
      </c>
      <c r="L122">
        <f t="shared" si="29"/>
        <v>-9.0973853874683162</v>
      </c>
      <c r="M122">
        <f t="shared" si="30"/>
        <v>-33.690664718385136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17.524923854155574</v>
      </c>
      <c r="C123" s="9">
        <f t="shared" si="23"/>
        <v>0.62400000000000044</v>
      </c>
      <c r="D123" s="9">
        <f t="shared" si="34"/>
        <v>31.78572711778542</v>
      </c>
      <c r="E123" s="9">
        <f t="shared" si="34"/>
        <v>12.799595981598992</v>
      </c>
      <c r="F123" s="9">
        <f t="shared" si="25"/>
        <v>13.342946064175479</v>
      </c>
      <c r="G123" s="10">
        <f t="shared" si="35"/>
        <v>8.6666666666666607</v>
      </c>
      <c r="H123" s="5">
        <f t="shared" si="35"/>
        <v>7.5</v>
      </c>
      <c r="I123">
        <f t="shared" si="27"/>
        <v>48.367425653418358</v>
      </c>
      <c r="J123">
        <f t="shared" si="28"/>
        <v>47.739908980708258</v>
      </c>
      <c r="K123">
        <f t="shared" si="28"/>
        <v>7.7658840354877245</v>
      </c>
      <c r="L123">
        <f t="shared" si="29"/>
        <v>-9.0707345657483387</v>
      </c>
      <c r="M123">
        <f t="shared" si="30"/>
        <v>-33.649542669818608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17.811200034817638</v>
      </c>
      <c r="C124" s="9">
        <f t="shared" si="23"/>
        <v>0.63000000000000045</v>
      </c>
      <c r="D124" s="9">
        <f t="shared" si="34"/>
        <v>32.072003298447484</v>
      </c>
      <c r="E124" s="9">
        <f t="shared" si="34"/>
        <v>12.845585594043863</v>
      </c>
      <c r="F124" s="9">
        <f t="shared" si="25"/>
        <v>13.403888909289474</v>
      </c>
      <c r="G124" s="10">
        <f t="shared" si="35"/>
        <v>8.6666666666666607</v>
      </c>
      <c r="H124" s="5">
        <f t="shared" si="35"/>
        <v>7.5</v>
      </c>
      <c r="I124">
        <f t="shared" si="27"/>
        <v>48.28166665507441</v>
      </c>
      <c r="J124">
        <f t="shared" si="28"/>
        <v>47.685484573313765</v>
      </c>
      <c r="K124">
        <f t="shared" si="28"/>
        <v>7.5639867794688129</v>
      </c>
      <c r="L124">
        <f t="shared" si="29"/>
        <v>-9.0443290115931489</v>
      </c>
      <c r="M124">
        <f t="shared" si="30"/>
        <v>-33.608633320495642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18.097150144335309</v>
      </c>
      <c r="C125" s="9">
        <f t="shared" si="23"/>
        <v>0.63600000000000045</v>
      </c>
      <c r="D125" s="9">
        <f t="shared" si="34"/>
        <v>32.357953407965155</v>
      </c>
      <c r="E125" s="9">
        <f t="shared" si="34"/>
        <v>12.890364559320906</v>
      </c>
      <c r="F125" s="9">
        <f t="shared" si="25"/>
        <v>13.463878924936882</v>
      </c>
      <c r="G125" s="10">
        <f t="shared" si="35"/>
        <v>8.6666666666666607</v>
      </c>
      <c r="H125" s="5">
        <f t="shared" si="35"/>
        <v>7.5</v>
      </c>
      <c r="I125">
        <f t="shared" si="27"/>
        <v>48.196856345616894</v>
      </c>
      <c r="J125">
        <f t="shared" si="28"/>
        <v>47.631218599244207</v>
      </c>
      <c r="K125">
        <f t="shared" si="28"/>
        <v>7.3623349795458388</v>
      </c>
      <c r="L125">
        <f t="shared" si="29"/>
        <v>-9.0181676337951835</v>
      </c>
      <c r="M125">
        <f t="shared" si="30"/>
        <v>-33.567933915072075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18.382775128913366</v>
      </c>
      <c r="C126" s="9">
        <f t="shared" si="23"/>
        <v>0.64200000000000046</v>
      </c>
      <c r="D126" s="9">
        <f t="shared" si="34"/>
        <v>32.643578392543212</v>
      </c>
      <c r="E126" s="9">
        <f t="shared" si="34"/>
        <v>12.93393434638771</v>
      </c>
      <c r="F126" s="9">
        <f t="shared" si="25"/>
        <v>13.522919325617874</v>
      </c>
      <c r="G126" s="10">
        <f t="shared" si="35"/>
        <v>8.6666666666666607</v>
      </c>
      <c r="H126" s="5">
        <f t="shared" si="35"/>
        <v>7.5</v>
      </c>
      <c r="I126">
        <f t="shared" si="27"/>
        <v>48.112994483314758</v>
      </c>
      <c r="J126">
        <f t="shared" si="28"/>
        <v>47.577109593441435</v>
      </c>
      <c r="K126">
        <f t="shared" si="28"/>
        <v>7.1609273760554064</v>
      </c>
      <c r="L126">
        <f t="shared" si="29"/>
        <v>-8.9922493452123859</v>
      </c>
      <c r="M126">
        <f t="shared" si="30"/>
        <v>-33.527441708811253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18.668075925985804</v>
      </c>
      <c r="C127" s="9">
        <f t="shared" si="23"/>
        <v>0.64800000000000046</v>
      </c>
      <c r="D127" s="9">
        <f t="shared" si="34"/>
        <v>32.92887918961565</v>
      </c>
      <c r="E127" s="9">
        <f t="shared" si="34"/>
        <v>12.976296416693284</v>
      </c>
      <c r="F127" s="9">
        <f t="shared" si="25"/>
        <v>13.581013308956472</v>
      </c>
      <c r="G127" s="10">
        <f t="shared" si="35"/>
        <v>8.6666666666666607</v>
      </c>
      <c r="H127" s="5">
        <f t="shared" si="35"/>
        <v>7.5</v>
      </c>
      <c r="I127">
        <f t="shared" si="27"/>
        <v>48.03008081040965</v>
      </c>
      <c r="J127">
        <f t="shared" si="28"/>
        <v>47.523156097370162</v>
      </c>
      <c r="K127">
        <f t="shared" si="28"/>
        <v>6.9597627258025385</v>
      </c>
      <c r="L127">
        <f t="shared" si="29"/>
        <v>-8.9665730625976661</v>
      </c>
      <c r="M127">
        <f t="shared" si="30"/>
        <v>-33.487153967539328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18.9530534642549</v>
      </c>
      <c r="C128" s="9">
        <f t="shared" si="23"/>
        <v>0.65400000000000047</v>
      </c>
      <c r="D128" s="9">
        <f t="shared" si="34"/>
        <v>33.213856727884746</v>
      </c>
      <c r="E128" s="9">
        <f t="shared" si="34"/>
        <v>13.017452224276683</v>
      </c>
      <c r="F128" s="9">
        <f t="shared" si="25"/>
        <v>13.638164055876423</v>
      </c>
      <c r="G128" s="10">
        <f t="shared" si="35"/>
        <v>8.6666666666666607</v>
      </c>
      <c r="H128" s="5">
        <f t="shared" si="35"/>
        <v>7.5</v>
      </c>
      <c r="I128">
        <f t="shared" si="27"/>
        <v>47.948115052501237</v>
      </c>
      <c r="J128">
        <f t="shared" si="28"/>
        <v>47.469356658994577</v>
      </c>
      <c r="K128">
        <f t="shared" si="28"/>
        <v>6.7588398019973024</v>
      </c>
      <c r="L128">
        <f t="shared" si="29"/>
        <v>-8.9411377064302506</v>
      </c>
      <c r="M128">
        <f t="shared" si="30"/>
        <v>-33.447067967604504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19.237708663730153</v>
      </c>
      <c r="C129" s="9">
        <f t="shared" si="23"/>
        <v>0.66000000000000048</v>
      </c>
      <c r="D129" s="9">
        <f t="shared" si="34"/>
        <v>33.498511927359999</v>
      </c>
      <c r="E129" s="9">
        <f t="shared" si="34"/>
        <v>13.05740321586525</v>
      </c>
      <c r="F129" s="9">
        <f t="shared" si="25"/>
        <v>13.694374730775795</v>
      </c>
      <c r="G129" s="10">
        <f t="shared" si="35"/>
        <v>8.6666666666666607</v>
      </c>
      <c r="H129" s="5">
        <f t="shared" si="35"/>
        <v>7.5</v>
      </c>
      <c r="I129">
        <f t="shared" si="27"/>
        <v>47.867096917936273</v>
      </c>
      <c r="J129">
        <f t="shared" si="28"/>
        <v>47.415709832755994</v>
      </c>
      <c r="K129">
        <f t="shared" si="28"/>
        <v>6.5581573941916753</v>
      </c>
      <c r="L129">
        <f t="shared" si="29"/>
        <v>-8.9159422007489795</v>
      </c>
      <c r="M129">
        <f t="shared" si="30"/>
        <v>-33.407180995840193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19.522042435767077</v>
      </c>
      <c r="C130" s="9">
        <f t="shared" si="23"/>
        <v>0.66600000000000048</v>
      </c>
      <c r="D130" s="9">
        <f t="shared" si="34"/>
        <v>33.782845699396923</v>
      </c>
      <c r="E130" s="9">
        <f t="shared" si="34"/>
        <v>13.096150830972475</v>
      </c>
      <c r="F130" s="9">
        <f t="shared" si="25"/>
        <v>13.749648481700275</v>
      </c>
      <c r="G130" s="10">
        <f t="shared" si="35"/>
        <v>8.6666666666666607</v>
      </c>
      <c r="H130" s="5">
        <f t="shared" si="35"/>
        <v>7.5</v>
      </c>
      <c r="I130">
        <f t="shared" si="27"/>
        <v>47.787026097201441</v>
      </c>
      <c r="J130">
        <f t="shared" si="28"/>
        <v>47.362214179551501</v>
      </c>
      <c r="K130">
        <f t="shared" si="28"/>
        <v>6.3577143082166341</v>
      </c>
      <c r="L130">
        <f t="shared" si="29"/>
        <v>-8.890985472987575</v>
      </c>
      <c r="M130">
        <f t="shared" si="30"/>
        <v>-33.367490349531934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19.806055683105875</v>
      </c>
      <c r="C131" s="9">
        <f t="shared" si="23"/>
        <v>0.67200000000000049</v>
      </c>
      <c r="D131" s="9">
        <f t="shared" si="34"/>
        <v>34.066858946735721</v>
      </c>
      <c r="E131" s="9">
        <f t="shared" si="34"/>
        <v>13.133696501995482</v>
      </c>
      <c r="F131" s="9">
        <f t="shared" si="25"/>
        <v>13.80398844051517</v>
      </c>
      <c r="G131" s="10">
        <f t="shared" si="35"/>
        <v>8.6666666666666607</v>
      </c>
      <c r="H131" s="5">
        <f t="shared" si="35"/>
        <v>7.5</v>
      </c>
      <c r="I131">
        <f t="shared" si="27"/>
        <v>47.70790226232031</v>
      </c>
      <c r="J131">
        <f t="shared" si="28"/>
        <v>47.308868266713574</v>
      </c>
      <c r="K131">
        <f t="shared" si="28"/>
        <v>6.1575093661194424</v>
      </c>
      <c r="L131">
        <f t="shared" si="29"/>
        <v>-8.8662664538118729</v>
      </c>
      <c r="M131">
        <f t="shared" si="30"/>
        <v>-33.327993336388253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20.08974929990999</v>
      </c>
      <c r="C132" s="9">
        <f t="shared" si="23"/>
        <v>0.67800000000000049</v>
      </c>
      <c r="D132" s="9">
        <f t="shared" si="34"/>
        <v>34.350552563539836</v>
      </c>
      <c r="E132" s="9">
        <f t="shared" si="34"/>
        <v>13.170041654312143</v>
      </c>
      <c r="F132" s="9">
        <f t="shared" si="25"/>
        <v>13.857397723076154</v>
      </c>
      <c r="G132" s="10">
        <f t="shared" si="35"/>
        <v>8.6666666666666607</v>
      </c>
      <c r="H132" s="5">
        <f t="shared" si="35"/>
        <v>7.5</v>
      </c>
      <c r="I132">
        <f t="shared" si="27"/>
        <v>47.629725066254643</v>
      </c>
      <c r="J132">
        <f t="shared" si="28"/>
        <v>47.255670667990699</v>
      </c>
      <c r="K132">
        <f t="shared" si="28"/>
        <v>5.9575414061011127</v>
      </c>
      <c r="L132">
        <f t="shared" si="29"/>
        <v>-8.8417840769590992</v>
      </c>
      <c r="M132">
        <f t="shared" si="30"/>
        <v>-33.288687274515176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20.373124171804548</v>
      </c>
      <c r="C133" s="9">
        <f t="shared" si="23"/>
        <v>0.6840000000000005</v>
      </c>
      <c r="D133" s="9">
        <f t="shared" ref="D133:E148" si="36">D132+$C$7*(J132+J133)/2</f>
        <v>34.633927435434394</v>
      </c>
      <c r="E133" s="9">
        <f t="shared" si="36"/>
        <v>13.205187706377808</v>
      </c>
      <c r="F133" s="9">
        <f t="shared" si="25"/>
        <v>13.909879429398751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47.552494142310294</v>
      </c>
      <c r="J133">
        <f t="shared" si="28"/>
        <v>47.202619963528946</v>
      </c>
      <c r="K133">
        <f t="shared" si="28"/>
        <v>5.7578092824540219</v>
      </c>
      <c r="L133">
        <f t="shared" si="29"/>
        <v>-8.8175372790791879</v>
      </c>
      <c r="M133">
        <f t="shared" si="30"/>
        <v>-33.249569492394571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20.656181175914696</v>
      </c>
      <c r="C134" s="9">
        <f t="shared" si="23"/>
        <v>0.6900000000000005</v>
      </c>
      <c r="D134" s="9">
        <f t="shared" si="36"/>
        <v>34.916984439544542</v>
      </c>
      <c r="E134" s="9">
        <f t="shared" si="36"/>
        <v>13.239136069821669</v>
      </c>
      <c r="F134" s="9">
        <f t="shared" si="25"/>
        <v>13.961436643826552</v>
      </c>
      <c r="G134" s="10">
        <f t="shared" si="37"/>
        <v>8.6666666666666607</v>
      </c>
      <c r="H134" s="5">
        <f t="shared" si="37"/>
        <v>7.5</v>
      </c>
      <c r="I134">
        <f t="shared" si="27"/>
        <v>47.476209103547902</v>
      </c>
      <c r="J134">
        <f t="shared" si="28"/>
        <v>47.149714739854474</v>
      </c>
      <c r="K134">
        <f t="shared" si="28"/>
        <v>5.5583118654996548</v>
      </c>
      <c r="L134">
        <f t="shared" si="29"/>
        <v>-8.7935249995781675</v>
      </c>
      <c r="M134">
        <f t="shared" si="30"/>
        <v>-33.210637328866142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20.938921180903833</v>
      </c>
      <c r="C135" s="9">
        <f t="shared" si="23"/>
        <v>0.69600000000000051</v>
      </c>
      <c r="D135" s="9">
        <f t="shared" si="36"/>
        <v>35.199724444533679</v>
      </c>
      <c r="E135" s="9">
        <f t="shared" si="36"/>
        <v>13.271888149542747</v>
      </c>
      <c r="F135" s="9">
        <f t="shared" si="25"/>
        <v>14.012072435198192</v>
      </c>
      <c r="G135" s="10">
        <f t="shared" si="37"/>
        <v>8.6666666666666607</v>
      </c>
      <c r="H135" s="5">
        <f t="shared" si="37"/>
        <v>7.5</v>
      </c>
      <c r="I135">
        <f t="shared" si="27"/>
        <v>47.40086954219862</v>
      </c>
      <c r="J135">
        <f t="shared" si="28"/>
        <v>47.096953589857002</v>
      </c>
      <c r="K135">
        <f t="shared" si="28"/>
        <v>5.3590480415264583</v>
      </c>
      <c r="L135">
        <f t="shared" si="29"/>
        <v>-8.7697461804636436</v>
      </c>
      <c r="M135">
        <f t="shared" si="30"/>
        <v>-33.171888133113121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21.221345047011724</v>
      </c>
      <c r="C136" s="9">
        <f t="shared" si="23"/>
        <v>0.70200000000000051</v>
      </c>
      <c r="D136" s="9">
        <f t="shared" si="36"/>
        <v>35.48214831064157</v>
      </c>
      <c r="E136" s="9">
        <f t="shared" si="36"/>
        <v>13.30344534380551</v>
      </c>
      <c r="F136" s="9">
        <f t="shared" si="25"/>
        <v>14.061789857013094</v>
      </c>
      <c r="G136" s="10">
        <f t="shared" si="37"/>
        <v>8.6666666666666607</v>
      </c>
      <c r="H136" s="5">
        <f t="shared" si="37"/>
        <v>7.5</v>
      </c>
      <c r="I136">
        <f t="shared" si="27"/>
        <v>47.326475029085266</v>
      </c>
      <c r="J136">
        <f t="shared" si="28"/>
        <v>47.04433511277422</v>
      </c>
      <c r="K136">
        <f t="shared" si="28"/>
        <v>5.1600167127277796</v>
      </c>
      <c r="L136">
        <f t="shared" si="29"/>
        <v>-8.7461997661924489</v>
      </c>
      <c r="M136">
        <f t="shared" si="30"/>
        <v>-33.133319264651576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21.503453626092579</v>
      </c>
      <c r="C137" s="9">
        <f t="shared" si="23"/>
        <v>0.70800000000000052</v>
      </c>
      <c r="D137" s="9">
        <f t="shared" si="36"/>
        <v>35.764256889722425</v>
      </c>
      <c r="E137" s="9">
        <f t="shared" si="36"/>
        <v>13.333809044335114</v>
      </c>
      <c r="F137" s="9">
        <f t="shared" si="25"/>
        <v>14.11059194759599</v>
      </c>
      <c r="G137" s="10">
        <f t="shared" si="37"/>
        <v>8.6666666666666607</v>
      </c>
      <c r="H137" s="5">
        <f t="shared" si="37"/>
        <v>7.5</v>
      </c>
      <c r="I137">
        <f t="shared" si="27"/>
        <v>47.253025113048892</v>
      </c>
      <c r="J137">
        <f t="shared" si="28"/>
        <v>46.991857914177068</v>
      </c>
      <c r="K137">
        <f t="shared" si="28"/>
        <v>4.96121679713987</v>
      </c>
      <c r="L137">
        <f t="shared" si="29"/>
        <v>-8.7228847035204158</v>
      </c>
      <c r="M137">
        <f t="shared" si="30"/>
        <v>-33.094928093323247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21.785247761652975</v>
      </c>
      <c r="C138" s="9">
        <f t="shared" si="23"/>
        <v>0.71400000000000052</v>
      </c>
      <c r="D138" s="9">
        <f t="shared" si="36"/>
        <v>36.046051025282821</v>
      </c>
      <c r="E138" s="9">
        <f t="shared" si="36"/>
        <v>13.362980636412273</v>
      </c>
      <c r="F138" s="9">
        <f t="shared" si="25"/>
        <v>14.158481730260206</v>
      </c>
      <c r="G138" s="10">
        <f t="shared" si="37"/>
        <v>8.6666666666666607</v>
      </c>
      <c r="H138" s="5">
        <f t="shared" si="37"/>
        <v>7.5</v>
      </c>
      <c r="I138">
        <f t="shared" si="27"/>
        <v>47.180519320381194</v>
      </c>
      <c r="J138">
        <f t="shared" si="28"/>
        <v>46.939520605955948</v>
      </c>
      <c r="K138">
        <f t="shared" si="28"/>
        <v>4.7626472285799304</v>
      </c>
      <c r="L138">
        <f t="shared" si="29"/>
        <v>-8.6997999413543532</v>
      </c>
      <c r="M138">
        <f t="shared" si="30"/>
        <v>-33.056711999291991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22.06672828888977</v>
      </c>
      <c r="C139" s="9">
        <f t="shared" si="23"/>
        <v>0.72000000000000053</v>
      </c>
      <c r="D139" s="9">
        <f t="shared" si="36"/>
        <v>36.327531552519616</v>
      </c>
      <c r="E139" s="9">
        <f t="shared" si="36"/>
        <v>13.390961498967766</v>
      </c>
      <c r="F139" s="9">
        <f t="shared" si="25"/>
        <v>14.205462213469755</v>
      </c>
      <c r="G139" s="10">
        <f t="shared" si="37"/>
        <v>8.6666666666666607</v>
      </c>
      <c r="H139" s="5">
        <f t="shared" si="37"/>
        <v>7.5</v>
      </c>
      <c r="I139">
        <f t="shared" si="27"/>
        <v>47.108957154263052</v>
      </c>
      <c r="J139">
        <f t="shared" si="28"/>
        <v>46.887321806307824</v>
      </c>
      <c r="K139">
        <f t="shared" si="28"/>
        <v>4.5643069565841783</v>
      </c>
      <c r="L139">
        <f t="shared" si="29"/>
        <v>-8.6769444306062624</v>
      </c>
      <c r="M139">
        <f t="shared" si="30"/>
        <v>-33.018668373043703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22.347896034727867</v>
      </c>
      <c r="C140" s="9">
        <f t="shared" si="23"/>
        <v>0.72600000000000053</v>
      </c>
      <c r="D140" s="9">
        <f t="shared" si="36"/>
        <v>36.608699298357713</v>
      </c>
      <c r="E140" s="9">
        <f t="shared" si="36"/>
        <v>13.417753004676555</v>
      </c>
      <c r="F140" s="9">
        <f t="shared" si="25"/>
        <v>14.251536391000204</v>
      </c>
      <c r="G140" s="10">
        <f t="shared" si="37"/>
        <v>8.6666666666666607</v>
      </c>
      <c r="H140" s="5">
        <f t="shared" si="37"/>
        <v>7.5</v>
      </c>
      <c r="I140">
        <f t="shared" si="27"/>
        <v>47.038338094209209</v>
      </c>
      <c r="J140">
        <f t="shared" si="28"/>
        <v>46.835260139724184</v>
      </c>
      <c r="K140">
        <f t="shared" si="28"/>
        <v>4.3661949463459164</v>
      </c>
      <c r="L140">
        <f t="shared" si="29"/>
        <v>-8.6543171240497578</v>
      </c>
      <c r="M140">
        <f t="shared" si="30"/>
        <v>-32.980794615389605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22.628751817857982</v>
      </c>
      <c r="C141" s="9">
        <f t="shared" si="23"/>
        <v>0.73200000000000054</v>
      </c>
      <c r="D141" s="9">
        <f t="shared" si="36"/>
        <v>36.889555081487828</v>
      </c>
      <c r="E141" s="9">
        <f t="shared" si="36"/>
        <v>13.443356520051553</v>
      </c>
      <c r="F141" s="9">
        <f t="shared" si="25"/>
        <v>14.296707242098378</v>
      </c>
      <c r="G141" s="10">
        <f t="shared" si="37"/>
        <v>8.6666666666666607</v>
      </c>
      <c r="H141" s="5">
        <f t="shared" si="37"/>
        <v>7.5</v>
      </c>
      <c r="I141">
        <f t="shared" si="27"/>
        <v>46.968661595519642</v>
      </c>
      <c r="J141">
        <f t="shared" si="28"/>
        <v>46.783334236979883</v>
      </c>
      <c r="K141">
        <f t="shared" si="28"/>
        <v>4.168310178653579</v>
      </c>
      <c r="L141">
        <f t="shared" si="29"/>
        <v>-8.6319169761788217</v>
      </c>
      <c r="M141">
        <f t="shared" si="30"/>
        <v>-32.943088137473069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22.909296448774292</v>
      </c>
      <c r="C142" s="9">
        <f t="shared" si="23"/>
        <v>0.73800000000000054</v>
      </c>
      <c r="D142" s="9">
        <f t="shared" si="36"/>
        <v>37.170099712404138</v>
      </c>
      <c r="E142" s="9">
        <f t="shared" si="36"/>
        <v>13.467773405537001</v>
      </c>
      <c r="F142" s="9">
        <f t="shared" si="25"/>
        <v>14.340977731640848</v>
      </c>
      <c r="G142" s="10">
        <f t="shared" si="37"/>
        <v>8.6666666666666607</v>
      </c>
      <c r="H142" s="5">
        <f t="shared" si="37"/>
        <v>7.5</v>
      </c>
      <c r="I142">
        <f t="shared" si="27"/>
        <v>46.899927088737535</v>
      </c>
      <c r="J142">
        <f t="shared" si="28"/>
        <v>46.731542735122808</v>
      </c>
      <c r="K142">
        <f t="shared" si="28"/>
        <v>3.9706516498287407</v>
      </c>
      <c r="L142">
        <f t="shared" si="29"/>
        <v>-8.6097429430687917</v>
      </c>
      <c r="M142">
        <f t="shared" si="30"/>
        <v>-32.905546360779645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23.189530729812056</v>
      </c>
      <c r="C143" s="9">
        <f t="shared" si="23"/>
        <v>0.74400000000000055</v>
      </c>
      <c r="D143" s="9">
        <f t="shared" si="36"/>
        <v>37.450333993441902</v>
      </c>
      <c r="E143" s="9">
        <f t="shared" si="36"/>
        <v>13.491005015601479</v>
      </c>
      <c r="F143" s="9">
        <f t="shared" si="25"/>
        <v>14.384350810291231</v>
      </c>
      <c r="G143" s="10">
        <f t="shared" si="37"/>
        <v>8.6666666666666607</v>
      </c>
      <c r="H143" s="5">
        <f t="shared" si="37"/>
        <v>7.5</v>
      </c>
      <c r="I143">
        <f t="shared" si="27"/>
        <v>46.832133979114502</v>
      </c>
      <c r="J143">
        <f t="shared" si="28"/>
        <v>46.679884277464396</v>
      </c>
      <c r="K143">
        <f t="shared" si="28"/>
        <v>3.773218371664063</v>
      </c>
      <c r="L143">
        <f t="shared" si="29"/>
        <v>-8.5877939822397593</v>
      </c>
      <c r="M143">
        <f t="shared" si="30"/>
        <v>-32.868166717150508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23.469455455185162</v>
      </c>
      <c r="C144" s="9">
        <f t="shared" si="23"/>
        <v>0.75000000000000056</v>
      </c>
      <c r="D144" s="9">
        <f t="shared" si="36"/>
        <v>37.730258718815008</v>
      </c>
      <c r="E144" s="9">
        <f t="shared" si="36"/>
        <v>13.513052698830554</v>
      </c>
      <c r="F144" s="9">
        <f t="shared" si="25"/>
        <v>14.426829414656364</v>
      </c>
      <c r="G144" s="10">
        <f t="shared" si="37"/>
        <v>8.6666666666666607</v>
      </c>
      <c r="H144" s="5">
        <f t="shared" si="37"/>
        <v>7.5</v>
      </c>
      <c r="I144">
        <f t="shared" si="27"/>
        <v>46.765281646082833</v>
      </c>
      <c r="J144">
        <f t="shared" si="28"/>
        <v>46.628357513570954</v>
      </c>
      <c r="K144">
        <f t="shared" si="28"/>
        <v>3.57600937136116</v>
      </c>
      <c r="L144">
        <f t="shared" si="29"/>
        <v>-8.5660690525222662</v>
      </c>
      <c r="M144">
        <f t="shared" si="30"/>
        <v>-32.830946648799092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23.749071411023642</v>
      </c>
      <c r="C145" s="9">
        <f t="shared" si="23"/>
        <v>0.75600000000000056</v>
      </c>
      <c r="D145" s="9">
        <f t="shared" si="36"/>
        <v>38.009874674653489</v>
      </c>
      <c r="E145" s="9">
        <f t="shared" si="36"/>
        <v>13.533917798019043</v>
      </c>
      <c r="F145" s="9">
        <f t="shared" si="25"/>
        <v>14.468416467441255</v>
      </c>
      <c r="G145" s="10">
        <f t="shared" si="37"/>
        <v>8.6666666666666607</v>
      </c>
      <c r="H145" s="5">
        <f t="shared" si="37"/>
        <v>7.5</v>
      </c>
      <c r="I145">
        <f t="shared" si="27"/>
        <v>46.69936944273546</v>
      </c>
      <c r="J145">
        <f t="shared" si="28"/>
        <v>46.576961099255819</v>
      </c>
      <c r="K145">
        <f t="shared" si="28"/>
        <v>3.3790236914683653</v>
      </c>
      <c r="L145">
        <f t="shared" si="29"/>
        <v>-8.5445671139254191</v>
      </c>
      <c r="M145">
        <f t="shared" si="30"/>
        <v>-32.793883608330916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24.028379375411127</v>
      </c>
      <c r="C146" s="9">
        <f t="shared" si="23"/>
        <v>0.76200000000000057</v>
      </c>
      <c r="D146" s="9">
        <f t="shared" si="36"/>
        <v>38.289182639040973</v>
      </c>
      <c r="E146" s="9">
        <f t="shared" si="36"/>
        <v>13.553601650262904</v>
      </c>
      <c r="F146" s="9">
        <f t="shared" si="25"/>
        <v>14.509114877602908</v>
      </c>
      <c r="G146" s="10">
        <f t="shared" si="37"/>
        <v>8.6666666666666607</v>
      </c>
      <c r="H146" s="5">
        <f t="shared" si="37"/>
        <v>7.5</v>
      </c>
      <c r="I146">
        <f t="shared" si="27"/>
        <v>46.634396695313548</v>
      </c>
      <c r="J146">
        <f t="shared" si="28"/>
        <v>46.525693696572269</v>
      </c>
      <c r="K146">
        <f t="shared" si="28"/>
        <v>3.1822603898183797</v>
      </c>
      <c r="L146">
        <f t="shared" si="29"/>
        <v>-8.5232871275074249</v>
      </c>
      <c r="M146">
        <f t="shared" si="30"/>
        <v>-32.756975058766592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24.307380118422266</v>
      </c>
      <c r="C147" s="9">
        <f t="shared" si="23"/>
        <v>0.76800000000000057</v>
      </c>
      <c r="D147" s="9">
        <f t="shared" si="36"/>
        <v>38.568183382052112</v>
      </c>
      <c r="E147" s="9">
        <f t="shared" si="36"/>
        <v>13.572105587050755</v>
      </c>
      <c r="F147" s="9">
        <f t="shared" si="25"/>
        <v>14.548927540502991</v>
      </c>
      <c r="G147" s="10">
        <f t="shared" si="37"/>
        <v>8.6666666666666607</v>
      </c>
      <c r="H147" s="5">
        <f t="shared" si="37"/>
        <v>7.5</v>
      </c>
      <c r="I147">
        <f t="shared" si="27"/>
        <v>46.570362702702141</v>
      </c>
      <c r="J147">
        <f t="shared" si="28"/>
        <v>46.474553973807225</v>
      </c>
      <c r="K147">
        <f t="shared" si="28"/>
        <v>2.9857185394657799</v>
      </c>
      <c r="L147">
        <f t="shared" si="29"/>
        <v>-8.5022280552485512</v>
      </c>
      <c r="M147">
        <f t="shared" si="30"/>
        <v>-32.720218473567897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24.586074402160115</v>
      </c>
      <c r="C148" s="9">
        <f t="shared" si="23"/>
        <v>0.77400000000000058</v>
      </c>
      <c r="D148" s="9">
        <f t="shared" si="36"/>
        <v>38.846877665789961</v>
      </c>
      <c r="E148" s="9">
        <f t="shared" si="36"/>
        <v>13.589430934355025</v>
      </c>
      <c r="F148" s="9">
        <f t="shared" si="25"/>
        <v>14.587857338059344</v>
      </c>
      <c r="G148" s="10">
        <f t="shared" si="37"/>
        <v>8.6666666666666607</v>
      </c>
      <c r="H148" s="5">
        <f t="shared" si="37"/>
        <v>7.5</v>
      </c>
      <c r="I148">
        <f t="shared" si="27"/>
        <v>46.507266735933989</v>
      </c>
      <c r="J148">
        <f t="shared" si="28"/>
        <v>46.423540605475736</v>
      </c>
      <c r="K148">
        <f t="shared" si="28"/>
        <v>2.7893972286243724</v>
      </c>
      <c r="L148">
        <f t="shared" si="29"/>
        <v>-8.4813888599265574</v>
      </c>
      <c r="M148">
        <f t="shared" si="30"/>
        <v>-32.683611336666857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24.86446298079349</v>
      </c>
      <c r="C149" s="9">
        <f t="shared" ref="C149:C212" si="42">C148+_dt</f>
        <v>0.78000000000000058</v>
      </c>
      <c r="D149" s="9">
        <f t="shared" ref="D149:E164" si="43">D148+$C$7*(J148+J149)/2</f>
        <v>39.125266244423337</v>
      </c>
      <c r="E149" s="9">
        <f t="shared" si="43"/>
        <v>13.605579012722712</v>
      </c>
      <c r="F149" s="9">
        <f t="shared" ref="F149:F212" si="44">$O$1*D149^2+$O$2*D149+$O$3</f>
        <v>14.625907138896356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46.445108037701893</v>
      </c>
      <c r="J149">
        <f t="shared" ref="J149:K212" si="47">J148+L148*$C$7</f>
        <v>46.372652272316174</v>
      </c>
      <c r="K149">
        <f t="shared" si="47"/>
        <v>2.5932955606043713</v>
      </c>
      <c r="L149">
        <f t="shared" ref="L149:L212" si="48">-$C$15*I149*J149</f>
        <v>-8.4607685049946433</v>
      </c>
      <c r="M149">
        <f t="shared" ref="M149:M212" si="49">-$C$6-$C$15*I149*K149</f>
        <v>-32.64715114249789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25.142546600594301</v>
      </c>
      <c r="C150" s="9">
        <f t="shared" si="42"/>
        <v>0.78600000000000059</v>
      </c>
      <c r="D150" s="9">
        <f t="shared" si="43"/>
        <v>39.403349864224147</v>
      </c>
      <c r="E150" s="9">
        <f t="shared" si="43"/>
        <v>13.620551137365773</v>
      </c>
      <c r="F150" s="9">
        <f t="shared" si="44"/>
        <v>14.663079798494215</v>
      </c>
      <c r="G150" s="10">
        <f t="shared" si="45"/>
        <v>8.6666666666666607</v>
      </c>
      <c r="H150" s="5">
        <f t="shared" si="45"/>
        <v>7.5</v>
      </c>
      <c r="I150">
        <f t="shared" si="46"/>
        <v>46.383885821879744</v>
      </c>
      <c r="J150">
        <f t="shared" si="47"/>
        <v>46.321887661286205</v>
      </c>
      <c r="K150">
        <f t="shared" si="47"/>
        <v>2.3974126537493841</v>
      </c>
      <c r="L150">
        <f t="shared" si="48"/>
        <v>-8.4403659544618979</v>
      </c>
      <c r="M150">
        <f t="shared" si="49"/>
        <v>-32.610835396032748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25.420325999974835</v>
      </c>
      <c r="C151" s="9">
        <f t="shared" si="42"/>
        <v>0.79200000000000059</v>
      </c>
      <c r="D151" s="9">
        <f t="shared" si="43"/>
        <v>39.681129263604682</v>
      </c>
      <c r="E151" s="9">
        <f t="shared" si="43"/>
        <v>13.63434861825114</v>
      </c>
      <c r="F151" s="9">
        <f t="shared" si="44"/>
        <v>14.699378159337009</v>
      </c>
      <c r="G151" s="10">
        <f t="shared" si="45"/>
        <v>8.6666666666666607</v>
      </c>
      <c r="H151" s="5">
        <f t="shared" si="45"/>
        <v>7.5</v>
      </c>
      <c r="I151">
        <f t="shared" si="46"/>
        <v>46.323599273052459</v>
      </c>
      <c r="J151">
        <f t="shared" si="47"/>
        <v>46.271245465559431</v>
      </c>
      <c r="K151">
        <f t="shared" si="47"/>
        <v>2.2017476413731876</v>
      </c>
      <c r="L151">
        <f t="shared" si="48"/>
        <v>-8.4201801727763002</v>
      </c>
      <c r="M151">
        <f t="shared" si="49"/>
        <v>-32.57466161281841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25.697801909525083</v>
      </c>
      <c r="C152" s="9">
        <f t="shared" si="42"/>
        <v>0.7980000000000006</v>
      </c>
      <c r="D152" s="9">
        <f t="shared" si="43"/>
        <v>39.958605173154929</v>
      </c>
      <c r="E152" s="9">
        <f t="shared" si="43"/>
        <v>13.646972760190348</v>
      </c>
      <c r="F152" s="9">
        <f t="shared" si="44"/>
        <v>14.734805051059729</v>
      </c>
      <c r="G152" s="10">
        <f t="shared" si="45"/>
        <v>8.6666666666666607</v>
      </c>
      <c r="H152" s="5">
        <f t="shared" si="45"/>
        <v>7.5</v>
      </c>
      <c r="I152">
        <f t="shared" si="46"/>
        <v>46.264247546055117</v>
      </c>
      <c r="J152">
        <f t="shared" si="47"/>
        <v>46.220724384522775</v>
      </c>
      <c r="K152">
        <f t="shared" si="47"/>
        <v>2.0062996716962771</v>
      </c>
      <c r="L152">
        <f t="shared" si="48"/>
        <v>-8.4002101247102932</v>
      </c>
      <c r="M152">
        <f t="shared" si="49"/>
        <v>-32.538627319017728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25.974975052049977</v>
      </c>
      <c r="C153" s="9">
        <f t="shared" si="42"/>
        <v>0.8040000000000006</v>
      </c>
      <c r="D153" s="9">
        <f t="shared" si="43"/>
        <v>40.235778315679823</v>
      </c>
      <c r="E153" s="9">
        <f t="shared" si="43"/>
        <v>13.658424862928783</v>
      </c>
      <c r="F153" s="9">
        <f t="shared" si="44"/>
        <v>14.769363290594137</v>
      </c>
      <c r="G153" s="10">
        <f t="shared" si="45"/>
        <v>8.6666666666666607</v>
      </c>
      <c r="H153" s="5">
        <f t="shared" si="45"/>
        <v>7.5</v>
      </c>
      <c r="I153">
        <f t="shared" si="46"/>
        <v>46.205829765521429</v>
      </c>
      <c r="J153">
        <f t="shared" si="47"/>
        <v>46.170323123774516</v>
      </c>
      <c r="K153">
        <f t="shared" si="47"/>
        <v>1.8110679077821707</v>
      </c>
      <c r="L153">
        <f t="shared" si="48"/>
        <v>-8.3804547752489409</v>
      </c>
      <c r="M153">
        <f t="shared" si="49"/>
        <v>-32.502730051452851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26.251846142606666</v>
      </c>
      <c r="C154" s="9">
        <f t="shared" si="42"/>
        <v>0.81000000000000061</v>
      </c>
      <c r="D154" s="9">
        <f t="shared" si="43"/>
        <v>40.512649406236513</v>
      </c>
      <c r="E154" s="9">
        <f t="shared" si="43"/>
        <v>13.668706221234549</v>
      </c>
      <c r="F154" s="9">
        <f t="shared" si="44"/>
        <v>14.803055682313534</v>
      </c>
      <c r="G154" s="10">
        <f t="shared" si="45"/>
        <v>8.6666666666666607</v>
      </c>
      <c r="H154" s="5">
        <f t="shared" si="45"/>
        <v>7.5</v>
      </c>
      <c r="I154">
        <f t="shared" si="46"/>
        <v>46.148345025441905</v>
      </c>
      <c r="J154">
        <f t="shared" si="47"/>
        <v>46.12004039512302</v>
      </c>
      <c r="K154">
        <f t="shared" si="47"/>
        <v>1.6160515274734537</v>
      </c>
      <c r="L154">
        <f t="shared" si="48"/>
        <v>-8.360913089480734</v>
      </c>
      <c r="M154">
        <f t="shared" si="49"/>
        <v>-32.466967357651249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26.528415888541794</v>
      </c>
      <c r="C155" s="9">
        <f t="shared" si="42"/>
        <v>0.81600000000000061</v>
      </c>
      <c r="D155" s="9">
        <f t="shared" si="43"/>
        <v>40.78921915217164</v>
      </c>
      <c r="E155" s="9">
        <f t="shared" si="43"/>
        <v>13.677818124986953</v>
      </c>
      <c r="F155" s="9">
        <f t="shared" si="44"/>
        <v>14.835885018176405</v>
      </c>
      <c r="G155" s="10">
        <f t="shared" si="45"/>
        <v>8.6666666666666607</v>
      </c>
      <c r="H155" s="5">
        <f t="shared" si="45"/>
        <v>7.5</v>
      </c>
      <c r="I155">
        <f t="shared" si="46"/>
        <v>46.091792388731761</v>
      </c>
      <c r="J155">
        <f t="shared" si="47"/>
        <v>46.069874916586137</v>
      </c>
      <c r="K155">
        <f t="shared" si="47"/>
        <v>1.4212497233275463</v>
      </c>
      <c r="L155">
        <f t="shared" si="48"/>
        <v>-8.3415840324909958</v>
      </c>
      <c r="M155">
        <f t="shared" si="49"/>
        <v>-32.431336795894424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26.804684989528724</v>
      </c>
      <c r="C156" s="9">
        <f t="shared" si="42"/>
        <v>0.82200000000000062</v>
      </c>
      <c r="D156" s="9">
        <f t="shared" si="43"/>
        <v>41.06548825315857</v>
      </c>
      <c r="E156" s="9">
        <f t="shared" si="43"/>
        <v>13.685761859264591</v>
      </c>
      <c r="F156" s="9">
        <f t="shared" si="44"/>
        <v>14.867854077868991</v>
      </c>
      <c r="G156" s="10">
        <f t="shared" si="45"/>
        <v>8.6666666666666607</v>
      </c>
      <c r="H156" s="5">
        <f t="shared" si="45"/>
        <v>7.5</v>
      </c>
      <c r="I156">
        <f t="shared" si="46"/>
        <v>46.036170886808932</v>
      </c>
      <c r="J156">
        <f t="shared" si="47"/>
        <v>46.019825412391192</v>
      </c>
      <c r="K156">
        <f t="shared" si="47"/>
        <v>1.2266617025521798</v>
      </c>
      <c r="L156">
        <f t="shared" si="48"/>
        <v>-8.3224665692579816</v>
      </c>
      <c r="M156">
        <f t="shared" si="49"/>
        <v>-32.395835935269126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27.080654137604824</v>
      </c>
      <c r="C157" s="9">
        <f t="shared" si="42"/>
        <v>0.82800000000000062</v>
      </c>
      <c r="D157" s="9">
        <f t="shared" si="43"/>
        <v>41.34145740123467</v>
      </c>
      <c r="E157" s="9">
        <f t="shared" si="43"/>
        <v>13.692538704433069</v>
      </c>
      <c r="F157" s="9">
        <f t="shared" si="44"/>
        <v>14.898965628946739</v>
      </c>
      <c r="G157" s="10">
        <f t="shared" si="45"/>
        <v>8.6666666666666607</v>
      </c>
      <c r="H157" s="5">
        <f t="shared" si="45"/>
        <v>7.5</v>
      </c>
      <c r="I157">
        <f t="shared" si="46"/>
        <v>45.981479519182301</v>
      </c>
      <c r="J157">
        <f t="shared" si="47"/>
        <v>45.969890612975647</v>
      </c>
      <c r="K157">
        <f t="shared" si="47"/>
        <v>1.0322866869405649</v>
      </c>
      <c r="L157">
        <f t="shared" si="48"/>
        <v>-8.3035596645516438</v>
      </c>
      <c r="M157">
        <f t="shared" si="49"/>
        <v>-32.360462355721026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27.356324017208713</v>
      </c>
      <c r="C158" s="9">
        <f t="shared" si="42"/>
        <v>0.83400000000000063</v>
      </c>
      <c r="D158" s="9">
        <f t="shared" si="43"/>
        <v>41.617127280838559</v>
      </c>
      <c r="E158" s="9">
        <f t="shared" si="43"/>
        <v>13.69814993623231</v>
      </c>
      <c r="F158" s="9">
        <f t="shared" si="44"/>
        <v>14.929222426974681</v>
      </c>
      <c r="G158" s="10">
        <f t="shared" si="45"/>
        <v>8.6666666666666607</v>
      </c>
      <c r="H158" s="5">
        <f t="shared" si="45"/>
        <v>7.5</v>
      </c>
      <c r="I158">
        <f t="shared" si="46"/>
        <v>45.927717253050389</v>
      </c>
      <c r="J158">
        <f t="shared" si="47"/>
        <v>45.920069254988334</v>
      </c>
      <c r="K158">
        <f t="shared" si="47"/>
        <v>0.83812391280623877</v>
      </c>
      <c r="L158">
        <f t="shared" si="48"/>
        <v>-8.2848622828351068</v>
      </c>
      <c r="M158">
        <f t="shared" si="49"/>
        <v>-32.325213648110868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27.631695305217555</v>
      </c>
      <c r="C159" s="9">
        <f t="shared" si="42"/>
        <v>0.84000000000000064</v>
      </c>
      <c r="D159" s="9">
        <f t="shared" si="43"/>
        <v>41.892498568847401</v>
      </c>
      <c r="E159" s="9">
        <f t="shared" si="43"/>
        <v>13.702596825863482</v>
      </c>
      <c r="F159" s="9">
        <f t="shared" si="44"/>
        <v>14.9586272156667</v>
      </c>
      <c r="G159" s="10">
        <f t="shared" si="45"/>
        <v>8.6666666666666607</v>
      </c>
      <c r="H159" s="5">
        <f t="shared" si="45"/>
        <v>7.5</v>
      </c>
      <c r="I159">
        <f t="shared" si="46"/>
        <v>45.87488302291078</v>
      </c>
      <c r="J159">
        <f t="shared" si="47"/>
        <v>45.870360081291324</v>
      </c>
      <c r="K159">
        <f t="shared" si="47"/>
        <v>0.6441726309175736</v>
      </c>
      <c r="L159">
        <f t="shared" si="48"/>
        <v>-8.266373388168871</v>
      </c>
      <c r="M159">
        <f t="shared" si="49"/>
        <v>-32.290087414272897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27.906768670984313</v>
      </c>
      <c r="C160" s="9">
        <f t="shared" si="42"/>
        <v>0.84600000000000064</v>
      </c>
      <c r="D160" s="9">
        <f t="shared" si="43"/>
        <v>42.167571934614159</v>
      </c>
      <c r="E160" s="9">
        <f t="shared" si="43"/>
        <v>13.705880640075531</v>
      </c>
      <c r="F160" s="9">
        <f t="shared" si="44"/>
        <v>14.987182727023763</v>
      </c>
      <c r="G160" s="10">
        <f t="shared" si="45"/>
        <v>8.6666666666666607</v>
      </c>
      <c r="H160" s="5">
        <f t="shared" si="45"/>
        <v>7.5</v>
      </c>
      <c r="I160">
        <f t="shared" si="46"/>
        <v>45.822975730180296</v>
      </c>
      <c r="J160">
        <f t="shared" si="47"/>
        <v>45.820761840962312</v>
      </c>
      <c r="K160">
        <f t="shared" si="47"/>
        <v>0.45043210643193621</v>
      </c>
      <c r="L160">
        <f t="shared" si="48"/>
        <v>-8.2480919441177463</v>
      </c>
      <c r="M160">
        <f t="shared" si="49"/>
        <v>-32.255081267075575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28.181544776375091</v>
      </c>
      <c r="C161" s="9">
        <f t="shared" si="42"/>
        <v>0.85200000000000065</v>
      </c>
      <c r="D161" s="9">
        <f t="shared" si="43"/>
        <v>42.442348040004937</v>
      </c>
      <c r="E161" s="9">
        <f t="shared" si="43"/>
        <v>13.708002641251316</v>
      </c>
      <c r="F161" s="9">
        <f t="shared" si="44"/>
        <v>15.014891681471012</v>
      </c>
      <c r="G161" s="10">
        <f t="shared" si="45"/>
        <v>8.6666666666666607</v>
      </c>
      <c r="H161" s="5">
        <f t="shared" si="45"/>
        <v>7.5</v>
      </c>
      <c r="I161">
        <f t="shared" si="46"/>
        <v>45.771994242826317</v>
      </c>
      <c r="J161">
        <f t="shared" si="47"/>
        <v>45.771273289297604</v>
      </c>
      <c r="K161">
        <f t="shared" si="47"/>
        <v>0.25690161882948276</v>
      </c>
      <c r="L161">
        <f t="shared" si="48"/>
        <v>-8.2300169136605401</v>
      </c>
      <c r="M161">
        <f t="shared" si="49"/>
        <v>-32.220192830484528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28.456024275806428</v>
      </c>
      <c r="C162" s="9">
        <f t="shared" si="42"/>
        <v>0.85800000000000065</v>
      </c>
      <c r="D162" s="9">
        <f t="shared" si="43"/>
        <v>42.716827539436274</v>
      </c>
      <c r="E162" s="9">
        <f t="shared" si="43"/>
        <v>13.708964087493344</v>
      </c>
      <c r="F162" s="9">
        <f t="shared" si="44"/>
        <v>15.041756787993837</v>
      </c>
      <c r="G162" s="10">
        <f t="shared" si="45"/>
        <v>8.6666666666666607</v>
      </c>
      <c r="H162" s="5">
        <f t="shared" si="45"/>
        <v>7.5</v>
      </c>
      <c r="I162">
        <f t="shared" si="46"/>
        <v>45.721937395009313</v>
      </c>
      <c r="J162">
        <f t="shared" si="47"/>
        <v>45.721893187815638</v>
      </c>
      <c r="K162">
        <f t="shared" si="47"/>
        <v>6.3580461846575592E-2</v>
      </c>
      <c r="L162">
        <f t="shared" si="48"/>
        <v>-8.2121472591025491</v>
      </c>
      <c r="M162">
        <f t="shared" si="49"/>
        <v>-32.185419739627598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28.730207816282658</v>
      </c>
      <c r="C163" s="9">
        <f t="shared" si="42"/>
        <v>0.86400000000000066</v>
      </c>
      <c r="D163" s="9">
        <f t="shared" si="43"/>
        <v>42.991011079912504</v>
      </c>
      <c r="E163" s="9">
        <f t="shared" si="43"/>
        <v>13.70876623270911</v>
      </c>
      <c r="F163" s="9">
        <f t="shared" si="44"/>
        <v>15.067780744272872</v>
      </c>
      <c r="G163" s="10">
        <f t="shared" si="45"/>
        <v>8.6666666666666607</v>
      </c>
      <c r="H163" s="5">
        <f t="shared" si="45"/>
        <v>7.5</v>
      </c>
      <c r="I163">
        <f t="shared" si="46"/>
        <v>45.672803986736795</v>
      </c>
      <c r="J163">
        <f t="shared" si="47"/>
        <v>45.672620304261024</v>
      </c>
      <c r="K163">
        <f t="shared" si="47"/>
        <v>-0.12953205659118999</v>
      </c>
      <c r="L163">
        <f t="shared" si="48"/>
        <v>-8.194481941990805</v>
      </c>
      <c r="M163">
        <f t="shared" si="49"/>
        <v>-32.150759640861978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29.004096037433271</v>
      </c>
      <c r="C164" s="9">
        <f t="shared" si="42"/>
        <v>0.87000000000000066</v>
      </c>
      <c r="D164" s="9">
        <f t="shared" si="43"/>
        <v>43.264899301063117</v>
      </c>
      <c r="E164" s="9">
        <f t="shared" si="43"/>
        <v>13.707410326696026</v>
      </c>
      <c r="F164" s="9">
        <f t="shared" si="44"/>
        <v>15.092966236817885</v>
      </c>
      <c r="G164" s="10">
        <f t="shared" si="45"/>
        <v>8.6666666666666607</v>
      </c>
      <c r="H164" s="5">
        <f t="shared" si="45"/>
        <v>7.5</v>
      </c>
      <c r="I164">
        <f t="shared" si="46"/>
        <v>45.624592783528932</v>
      </c>
      <c r="J164">
        <f t="shared" si="47"/>
        <v>45.623453412609081</v>
      </c>
      <c r="K164">
        <f t="shared" si="47"/>
        <v>-0.32243661443636185</v>
      </c>
      <c r="L164">
        <f t="shared" si="48"/>
        <v>-8.1770199230321605</v>
      </c>
      <c r="M164">
        <f t="shared" si="49"/>
        <v>-32.116210191843294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29.277689571550312</v>
      </c>
      <c r="C165" s="9">
        <f t="shared" si="42"/>
        <v>0.87600000000000067</v>
      </c>
      <c r="D165" s="9">
        <f t="shared" ref="D165:E180" si="51">D164+$C$7*(J164+J165)/2</f>
        <v>43.538492835180158</v>
      </c>
      <c r="E165" s="9">
        <f t="shared" si="51"/>
        <v>13.704897615225955</v>
      </c>
      <c r="F165" s="9">
        <f t="shared" si="44"/>
        <v>15.117315941100673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45.577302516095806</v>
      </c>
      <c r="J165">
        <f t="shared" si="47"/>
        <v>45.574391293070889</v>
      </c>
      <c r="K165">
        <f t="shared" si="47"/>
        <v>-0.51513387558742163</v>
      </c>
      <c r="L165">
        <f t="shared" si="48"/>
        <v>-8.15976016201415</v>
      </c>
      <c r="M165">
        <f t="shared" si="49"/>
        <v>-32.081769061596631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29.550989043625819</v>
      </c>
      <c r="C166" s="9">
        <f t="shared" si="42"/>
        <v>0.88200000000000067</v>
      </c>
      <c r="D166" s="9">
        <f t="shared" si="51"/>
        <v>43.811792307255665</v>
      </c>
      <c r="E166" s="9">
        <f t="shared" si="51"/>
        <v>13.701229340129322</v>
      </c>
      <c r="F166" s="9">
        <f t="shared" si="44"/>
        <v>15.140832521686839</v>
      </c>
      <c r="G166" s="10">
        <f t="shared" si="52"/>
        <v>8.6666666666666607</v>
      </c>
      <c r="H166" s="5">
        <f t="shared" si="52"/>
        <v>7.5</v>
      </c>
      <c r="I166">
        <f t="shared" si="46"/>
        <v>45.530931880026792</v>
      </c>
      <c r="J166">
        <f t="shared" si="47"/>
        <v>45.525432732098807</v>
      </c>
      <c r="K166">
        <f t="shared" si="47"/>
        <v>-0.70762448995700145</v>
      </c>
      <c r="L166">
        <f t="shared" si="48"/>
        <v>-8.1427016177287346</v>
      </c>
      <c r="M166">
        <f t="shared" si="49"/>
        <v>-32.04743393058942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29.823995071389291</v>
      </c>
      <c r="C167" s="9">
        <f t="shared" si="42"/>
        <v>0.88800000000000068</v>
      </c>
      <c r="D167" s="9">
        <f t="shared" si="51"/>
        <v>44.084798335019137</v>
      </c>
      <c r="E167" s="9">
        <f t="shared" si="51"/>
        <v>13.69640673937883</v>
      </c>
      <c r="F167" s="9">
        <f t="shared" si="44"/>
        <v>15.16351863236657</v>
      </c>
      <c r="G167" s="10">
        <f t="shared" si="52"/>
        <v>8.6666666666666607</v>
      </c>
      <c r="H167" s="5">
        <f t="shared" si="52"/>
        <v>7.5</v>
      </c>
      <c r="I167">
        <f t="shared" si="46"/>
        <v>45.485479535491898</v>
      </c>
      <c r="J167">
        <f t="shared" si="47"/>
        <v>45.476576522392435</v>
      </c>
      <c r="K167">
        <f t="shared" si="47"/>
        <v>-0.89990909354053794</v>
      </c>
      <c r="L167">
        <f t="shared" si="48"/>
        <v>-8.1258432478988443</v>
      </c>
      <c r="M167">
        <f t="shared" si="49"/>
        <v>-32.013202490806044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30.096708265345185</v>
      </c>
      <c r="C168" s="9">
        <f t="shared" si="42"/>
        <v>0.89400000000000068</v>
      </c>
      <c r="D168" s="9">
        <f t="shared" si="51"/>
        <v>44.357511528975031</v>
      </c>
      <c r="E168" s="9">
        <f t="shared" si="51"/>
        <v>13.690431047172751</v>
      </c>
      <c r="F168" s="9">
        <f t="shared" si="44"/>
        <v>15.185376916284318</v>
      </c>
      <c r="G168" s="10">
        <f t="shared" si="52"/>
        <v>8.6666666666666607</v>
      </c>
      <c r="H168" s="5">
        <f t="shared" si="52"/>
        <v>7.5</v>
      </c>
      <c r="I168">
        <f t="shared" si="46"/>
        <v>45.440944106955406</v>
      </c>
      <c r="J168">
        <f t="shared" si="47"/>
        <v>45.427821462905044</v>
      </c>
      <c r="K168">
        <f t="shared" si="47"/>
        <v>-1.0919883084853743</v>
      </c>
      <c r="L168">
        <f t="shared" si="48"/>
        <v>-8.1091840091078016</v>
      </c>
      <c r="M168">
        <f t="shared" si="49"/>
        <v>-31.979072445824126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30.369129228810451</v>
      </c>
      <c r="C169" s="9">
        <f t="shared" si="42"/>
        <v>0.90000000000000069</v>
      </c>
      <c r="D169" s="9">
        <f t="shared" si="51"/>
        <v>44.629932492440297</v>
      </c>
      <c r="E169" s="9">
        <f t="shared" si="51"/>
        <v>13.683303494017814</v>
      </c>
      <c r="F169" s="9">
        <f t="shared" si="44"/>
        <v>15.206410006067482</v>
      </c>
      <c r="G169" s="10">
        <f t="shared" si="52"/>
        <v>8.6666666666666607</v>
      </c>
      <c r="H169" s="5">
        <f t="shared" si="52"/>
        <v>7.5</v>
      </c>
      <c r="I169">
        <f t="shared" si="46"/>
        <v>45.397324182901961</v>
      </c>
      <c r="J169">
        <f t="shared" si="47"/>
        <v>45.379166358850398</v>
      </c>
      <c r="K169">
        <f t="shared" si="47"/>
        <v>-1.2838627431603191</v>
      </c>
      <c r="L169">
        <f t="shared" si="48"/>
        <v>-8.0927228567315836</v>
      </c>
      <c r="M169">
        <f t="shared" si="49"/>
        <v>-31.945041510892516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30.641258557952135</v>
      </c>
      <c r="C170" s="9">
        <f t="shared" si="42"/>
        <v>0.90600000000000069</v>
      </c>
      <c r="D170" s="9">
        <f t="shared" si="51"/>
        <v>44.902061821581981</v>
      </c>
      <c r="E170" s="9">
        <f t="shared" si="51"/>
        <v>13.675025306811655</v>
      </c>
      <c r="F170" s="9">
        <f t="shared" si="44"/>
        <v>15.226620523954024</v>
      </c>
      <c r="G170" s="10">
        <f t="shared" si="52"/>
        <v>8.6666666666666607</v>
      </c>
      <c r="H170" s="5">
        <f t="shared" si="52"/>
        <v>7.5</v>
      </c>
      <c r="I170">
        <f t="shared" si="46"/>
        <v>45.354618315575117</v>
      </c>
      <c r="J170">
        <f t="shared" si="47"/>
        <v>45.330610021710008</v>
      </c>
      <c r="K170">
        <f t="shared" si="47"/>
        <v>-1.4755329922256741</v>
      </c>
      <c r="L170">
        <f t="shared" si="48"/>
        <v>-8.0764587448739764</v>
      </c>
      <c r="M170">
        <f t="shared" si="49"/>
        <v>-31.911107413010683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30.913096841824988</v>
      </c>
      <c r="C171" s="9">
        <f t="shared" si="42"/>
        <v>0.9120000000000007</v>
      </c>
      <c r="D171" s="9">
        <f t="shared" si="51"/>
        <v>45.173900105454834</v>
      </c>
      <c r="E171" s="9">
        <f t="shared" si="51"/>
        <v>13.665597708924867</v>
      </c>
      <c r="F171" s="9">
        <f t="shared" si="44"/>
        <v>15.246011081919022</v>
      </c>
      <c r="G171" s="10">
        <f t="shared" si="52"/>
        <v>8.6666666666666607</v>
      </c>
      <c r="H171" s="5">
        <f t="shared" si="52"/>
        <v>7.5</v>
      </c>
      <c r="I171">
        <f t="shared" si="46"/>
        <v>45.31282502072866</v>
      </c>
      <c r="J171">
        <f t="shared" si="47"/>
        <v>45.282151269240764</v>
      </c>
      <c r="K171">
        <f t="shared" si="47"/>
        <v>-1.6669996367037383</v>
      </c>
      <c r="L171">
        <f t="shared" si="48"/>
        <v>-8.0603906263045868</v>
      </c>
      <c r="M171">
        <f t="shared" si="49"/>
        <v>-31.877267891009691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31.184644662409156</v>
      </c>
      <c r="C172" s="9">
        <f t="shared" si="42"/>
        <v>0.9180000000000007</v>
      </c>
      <c r="D172" s="9">
        <f t="shared" si="51"/>
        <v>45.445447926039002</v>
      </c>
      <c r="E172" s="9">
        <f t="shared" si="51"/>
        <v>13.655021920282607</v>
      </c>
      <c r="F172" s="9">
        <f t="shared" si="44"/>
        <v>15.264584281800269</v>
      </c>
      <c r="G172" s="10">
        <f t="shared" si="52"/>
        <v>8.6666666666666607</v>
      </c>
      <c r="H172" s="5">
        <f t="shared" si="52"/>
        <v>7.5</v>
      </c>
      <c r="I172">
        <f t="shared" si="46"/>
        <v>45.271942777390606</v>
      </c>
      <c r="J172">
        <f t="shared" si="47"/>
        <v>45.233788925482934</v>
      </c>
      <c r="K172">
        <f t="shared" si="47"/>
        <v>-1.8582632440497964</v>
      </c>
      <c r="L172">
        <f t="shared" si="48"/>
        <v>-8.0445174523997309</v>
      </c>
      <c r="M172">
        <f t="shared" si="49"/>
        <v>-31.843520695634453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31.45590259464791</v>
      </c>
      <c r="C173" s="9">
        <f t="shared" si="42"/>
        <v>0.92400000000000071</v>
      </c>
      <c r="D173" s="9">
        <f t="shared" si="51"/>
        <v>45.716705858277756</v>
      </c>
      <c r="E173" s="9">
        <f t="shared" si="51"/>
        <v>13.643299157445787</v>
      </c>
      <c r="F173" s="9">
        <f t="shared" si="44"/>
        <v>15.282342715422724</v>
      </c>
      <c r="G173" s="10">
        <f t="shared" si="52"/>
        <v>8.6666666666666607</v>
      </c>
      <c r="H173" s="5">
        <f t="shared" si="52"/>
        <v>7.5</v>
      </c>
      <c r="I173">
        <f t="shared" si="46"/>
        <v>45.231970027640237</v>
      </c>
      <c r="J173">
        <f t="shared" si="47"/>
        <v>45.185521820768535</v>
      </c>
      <c r="K173">
        <f t="shared" si="47"/>
        <v>-2.0493243682236031</v>
      </c>
      <c r="L173">
        <f t="shared" si="48"/>
        <v>-8.0288381730862355</v>
      </c>
      <c r="M173">
        <f t="shared" si="49"/>
        <v>-31.809863589627355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31.726871206485406</v>
      </c>
      <c r="C174" s="9">
        <f t="shared" si="42"/>
        <v>0.93000000000000071</v>
      </c>
      <c r="D174" s="9">
        <f t="shared" si="51"/>
        <v>45.987674470115252</v>
      </c>
      <c r="E174" s="9">
        <f t="shared" si="51"/>
        <v>13.630430633691832</v>
      </c>
      <c r="F174" s="9">
        <f t="shared" si="44"/>
        <v>15.299288964722065</v>
      </c>
      <c r="G174" s="10">
        <f t="shared" si="52"/>
        <v>8.6666666666666607</v>
      </c>
      <c r="H174" s="5">
        <f t="shared" si="52"/>
        <v>7.5</v>
      </c>
      <c r="I174">
        <f t="shared" si="46"/>
        <v>45.192905176398128</v>
      </c>
      <c r="J174">
        <f t="shared" si="47"/>
        <v>45.13734879173002</v>
      </c>
      <c r="K174">
        <f t="shared" si="47"/>
        <v>-2.2401835497613671</v>
      </c>
      <c r="L174">
        <f t="shared" si="48"/>
        <v>-8.0133517367880884</v>
      </c>
      <c r="M174">
        <f t="shared" si="49"/>
        <v>-31.77629434781306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31.997551058904527</v>
      </c>
      <c r="C175" s="9">
        <f t="shared" si="42"/>
        <v>0.93600000000000072</v>
      </c>
      <c r="D175" s="9">
        <f t="shared" si="51"/>
        <v>46.258354322534373</v>
      </c>
      <c r="E175" s="9">
        <f t="shared" si="51"/>
        <v>13.616417559095003</v>
      </c>
      <c r="F175" s="9">
        <f t="shared" si="44"/>
        <v>15.315425601867103</v>
      </c>
      <c r="G175" s="10">
        <f t="shared" si="52"/>
        <v>8.6666666666666607</v>
      </c>
      <c r="H175" s="5">
        <f t="shared" si="52"/>
        <v>7.5</v>
      </c>
      <c r="I175">
        <f t="shared" si="46"/>
        <v>45.154746591229298</v>
      </c>
      <c r="J175">
        <f t="shared" si="47"/>
        <v>45.089268681309292</v>
      </c>
      <c r="K175">
        <f t="shared" si="47"/>
        <v>-2.4308413158482454</v>
      </c>
      <c r="L175">
        <f t="shared" si="48"/>
        <v>-7.99805709037601</v>
      </c>
      <c r="M175">
        <f t="shared" si="49"/>
        <v>-31.742810757184486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32.267942705964757</v>
      </c>
      <c r="C176" s="9">
        <f t="shared" si="42"/>
        <v>0.94200000000000073</v>
      </c>
      <c r="D176" s="9">
        <f t="shared" si="51"/>
        <v>46.528745969594603</v>
      </c>
      <c r="E176" s="9">
        <f t="shared" si="51"/>
        <v>13.601261140606285</v>
      </c>
      <c r="F176" s="9">
        <f t="shared" si="44"/>
        <v>15.330755189381232</v>
      </c>
      <c r="G176" s="10">
        <f t="shared" si="52"/>
        <v>8.6666666666666607</v>
      </c>
      <c r="H176" s="5">
        <f t="shared" si="52"/>
        <v>7.5</v>
      </c>
      <c r="I176">
        <f t="shared" si="46"/>
        <v>45.117492602159587</v>
      </c>
      <c r="J176">
        <f t="shared" si="47"/>
        <v>45.041280338767038</v>
      </c>
      <c r="K176">
        <f t="shared" si="47"/>
        <v>-2.6212981803913524</v>
      </c>
      <c r="L176">
        <f t="shared" si="48"/>
        <v>-7.9829531791198827</v>
      </c>
      <c r="M176">
        <f t="shared" si="49"/>
        <v>-31.709410616989821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32.538046694840133</v>
      </c>
      <c r="C177" s="9">
        <f t="shared" si="42"/>
        <v>0.94800000000000073</v>
      </c>
      <c r="D177" s="9">
        <f t="shared" si="51"/>
        <v>46.79884995846998</v>
      </c>
      <c r="E177" s="9">
        <f t="shared" si="51"/>
        <v>13.584962582132832</v>
      </c>
      <c r="F177" s="9">
        <f t="shared" si="44"/>
        <v>15.345280280262875</v>
      </c>
      <c r="G177" s="10">
        <f t="shared" si="52"/>
        <v>8.6666666666666607</v>
      </c>
      <c r="H177" s="5">
        <f t="shared" si="52"/>
        <v>7.5</v>
      </c>
      <c r="I177">
        <f t="shared" si="46"/>
        <v>45.081141501505414</v>
      </c>
      <c r="J177">
        <f t="shared" si="47"/>
        <v>44.993382619692319</v>
      </c>
      <c r="K177">
        <f t="shared" si="47"/>
        <v>-2.8115546440932913</v>
      </c>
      <c r="L177">
        <f t="shared" si="48"/>
        <v>-7.9680389466441026</v>
      </c>
      <c r="M177">
        <f t="shared" si="49"/>
        <v>-31.676091738820531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32.807863565857247</v>
      </c>
      <c r="C178" s="9">
        <f t="shared" si="42"/>
        <v>0.95400000000000074</v>
      </c>
      <c r="D178" s="9">
        <f t="shared" si="51"/>
        <v>47.068666829487093</v>
      </c>
      <c r="E178" s="9">
        <f t="shared" si="51"/>
        <v>13.567523084616973</v>
      </c>
      <c r="F178" s="9">
        <f t="shared" si="44"/>
        <v>15.359003418104855</v>
      </c>
      <c r="G178" s="10">
        <f t="shared" si="52"/>
        <v>8.6666666666666607</v>
      </c>
      <c r="H178" s="5">
        <f t="shared" si="52"/>
        <v>7.5</v>
      </c>
      <c r="I178">
        <f t="shared" si="46"/>
        <v>45.045691543716849</v>
      </c>
      <c r="J178">
        <f t="shared" si="47"/>
        <v>44.945574386012453</v>
      </c>
      <c r="K178">
        <f t="shared" si="47"/>
        <v>-3.0016111945262143</v>
      </c>
      <c r="L178">
        <f t="shared" si="48"/>
        <v>-7.953313334885773</v>
      </c>
      <c r="M178">
        <f t="shared" si="49"/>
        <v>-31.64285194670029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33.077393852533291</v>
      </c>
      <c r="C179" s="9">
        <f t="shared" si="42"/>
        <v>0.96000000000000074</v>
      </c>
      <c r="D179" s="9">
        <f t="shared" si="51"/>
        <v>47.338197116163137</v>
      </c>
      <c r="E179" s="9">
        <f t="shared" si="51"/>
        <v>13.548943846114774</v>
      </c>
      <c r="F179" s="9">
        <f t="shared" si="44"/>
        <v>15.371927137212815</v>
      </c>
      <c r="G179" s="10">
        <f t="shared" si="52"/>
        <v>8.6666666666666607</v>
      </c>
      <c r="H179" s="5">
        <f t="shared" si="52"/>
        <v>7.5</v>
      </c>
      <c r="I179">
        <f t="shared" si="46"/>
        <v>45.011140945234281</v>
      </c>
      <c r="J179">
        <f t="shared" si="47"/>
        <v>44.897854506003135</v>
      </c>
      <c r="K179">
        <f t="shared" si="47"/>
        <v>-3.1914683062064162</v>
      </c>
      <c r="L179">
        <f t="shared" si="48"/>
        <v>-7.9387752840558212</v>
      </c>
      <c r="M179">
        <f t="shared" si="49"/>
        <v>-31.609689077174693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33.346638081614195</v>
      </c>
      <c r="C180" s="9">
        <f t="shared" si="42"/>
        <v>0.96600000000000075</v>
      </c>
      <c r="D180" s="9">
        <f t="shared" si="51"/>
        <v>47.607441345244041</v>
      </c>
      <c r="E180" s="9">
        <f t="shared" si="51"/>
        <v>13.529226061874146</v>
      </c>
      <c r="F180" s="9">
        <f t="shared" si="44"/>
        <v>15.384053962722573</v>
      </c>
      <c r="G180" s="10">
        <f t="shared" si="52"/>
        <v>8.6666666666666607</v>
      </c>
      <c r="H180" s="5">
        <f t="shared" si="52"/>
        <v>7.5</v>
      </c>
      <c r="I180">
        <f t="shared" si="46"/>
        <v>44.977487884358503</v>
      </c>
      <c r="J180">
        <f t="shared" si="47"/>
        <v>44.850221854298802</v>
      </c>
      <c r="K180">
        <f t="shared" si="47"/>
        <v>-3.3811264406694646</v>
      </c>
      <c r="L180">
        <f t="shared" si="48"/>
        <v>-7.924423732602957</v>
      </c>
      <c r="M180">
        <f t="shared" si="49"/>
        <v>-31.576600979401746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33.615596773112799</v>
      </c>
      <c r="C181" s="9">
        <f t="shared" si="42"/>
        <v>0.97200000000000075</v>
      </c>
      <c r="D181" s="9">
        <f t="shared" ref="D181:E196" si="53">D180+$C$7*(J180+J181)/2</f>
        <v>47.876400036742645</v>
      </c>
      <c r="E181" s="9">
        <f t="shared" si="53"/>
        <v>13.5083709244125</v>
      </c>
      <c r="F181" s="9">
        <f t="shared" si="44"/>
        <v>15.395386410716513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44.944730501134472</v>
      </c>
      <c r="J181">
        <f t="shared" si="47"/>
        <v>44.802675311903187</v>
      </c>
      <c r="K181">
        <f t="shared" si="47"/>
        <v>-3.5705860465458752</v>
      </c>
      <c r="L181">
        <f t="shared" si="48"/>
        <v>-7.9102576171805117</v>
      </c>
      <c r="M181">
        <f t="shared" si="49"/>
        <v>-31.543585515243013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33.884270440347109</v>
      </c>
      <c r="C182" s="9">
        <f t="shared" si="42"/>
        <v>0.97800000000000076</v>
      </c>
      <c r="D182" s="9">
        <f t="shared" si="53"/>
        <v>48.145073703976955</v>
      </c>
      <c r="E182" s="9">
        <f t="shared" si="53"/>
        <v>13.486379623593949</v>
      </c>
      <c r="F182" s="9">
        <f t="shared" si="44"/>
        <v>15.405926988338939</v>
      </c>
      <c r="G182" s="10">
        <f t="shared" si="54"/>
        <v>8.6666666666666607</v>
      </c>
      <c r="H182" s="5">
        <f t="shared" si="54"/>
        <v>7.5</v>
      </c>
      <c r="I182">
        <f t="shared" si="46"/>
        <v>44.912866897248698</v>
      </c>
      <c r="J182">
        <f t="shared" si="47"/>
        <v>44.7552137662001</v>
      </c>
      <c r="K182">
        <f t="shared" si="47"/>
        <v>-3.7598475596373331</v>
      </c>
      <c r="L182">
        <f t="shared" si="48"/>
        <v>-7.8962758726161333</v>
      </c>
      <c r="M182">
        <f t="shared" si="49"/>
        <v>-31.510640559355334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34.152659589978605</v>
      </c>
      <c r="C183" s="9">
        <f t="shared" si="42"/>
        <v>0.98400000000000076</v>
      </c>
      <c r="D183" s="9">
        <f t="shared" si="53"/>
        <v>48.413462853608451</v>
      </c>
      <c r="E183" s="9">
        <f t="shared" si="53"/>
        <v>13.463253346706058</v>
      </c>
      <c r="F183" s="9">
        <f t="shared" si="44"/>
        <v>15.415678193910455</v>
      </c>
      <c r="G183" s="10">
        <f t="shared" si="54"/>
        <v>8.6666666666666607</v>
      </c>
      <c r="H183" s="5">
        <f t="shared" si="54"/>
        <v>7.5</v>
      </c>
      <c r="I183">
        <f t="shared" si="46"/>
        <v>44.881895135940326</v>
      </c>
      <c r="J183">
        <f t="shared" si="47"/>
        <v>44.707836110964401</v>
      </c>
      <c r="K183">
        <f t="shared" si="47"/>
        <v>-3.9489114029934651</v>
      </c>
      <c r="L183">
        <f t="shared" si="48"/>
        <v>-7.8824774318843369</v>
      </c>
      <c r="M183">
        <f t="shared" si="49"/>
        <v>-31.477763999283049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34.42076472205062</v>
      </c>
      <c r="C184" s="9">
        <f t="shared" si="42"/>
        <v>0.99000000000000077</v>
      </c>
      <c r="D184" s="9">
        <f t="shared" si="53"/>
        <v>48.681567985680466</v>
      </c>
      <c r="E184" s="9">
        <f t="shared" si="53"/>
        <v>13.43899327853611</v>
      </c>
      <c r="F184" s="9">
        <f t="shared" si="44"/>
        <v>15.424642517041313</v>
      </c>
      <c r="G184" s="10">
        <f t="shared" si="54"/>
        <v>8.6666666666666607</v>
      </c>
      <c r="H184" s="5">
        <f t="shared" si="54"/>
        <v>7.5</v>
      </c>
      <c r="I184">
        <f t="shared" si="46"/>
        <v>44.851813241925953</v>
      </c>
      <c r="J184">
        <f t="shared" si="47"/>
        <v>44.660541246373093</v>
      </c>
      <c r="K184">
        <f t="shared" si="47"/>
        <v>-4.1377779869891631</v>
      </c>
      <c r="L184">
        <f t="shared" si="48"/>
        <v>-7.8688612260818962</v>
      </c>
      <c r="M184">
        <f t="shared" si="49"/>
        <v>-31.444953735550655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34.688586330026787</v>
      </c>
      <c r="C185" s="9">
        <f t="shared" si="42"/>
        <v>0.99600000000000077</v>
      </c>
      <c r="D185" s="9">
        <f t="shared" si="53"/>
        <v>48.949389593656633</v>
      </c>
      <c r="E185" s="9">
        <f t="shared" si="53"/>
        <v>13.413600601446936</v>
      </c>
      <c r="F185" s="9">
        <f t="shared" si="44"/>
        <v>15.432822438743786</v>
      </c>
      <c r="G185" s="10">
        <f t="shared" si="54"/>
        <v>8.6666666666666607</v>
      </c>
      <c r="H185" s="5">
        <f t="shared" si="54"/>
        <v>7.5</v>
      </c>
      <c r="I185">
        <f t="shared" si="46"/>
        <v>44.822619201338128</v>
      </c>
      <c r="J185">
        <f t="shared" si="47"/>
        <v>44.613328079016604</v>
      </c>
      <c r="K185">
        <f t="shared" si="47"/>
        <v>-4.3264477094024674</v>
      </c>
      <c r="L185">
        <f t="shared" si="48"/>
        <v>-7.8554261844060385</v>
      </c>
      <c r="M185">
        <f t="shared" si="49"/>
        <v>-31.412207681755788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34.956124900829565</v>
      </c>
      <c r="C186" s="9">
        <f t="shared" si="42"/>
        <v>1.0020000000000007</v>
      </c>
      <c r="D186" s="9">
        <f t="shared" si="53"/>
        <v>49.216928164459411</v>
      </c>
      <c r="E186" s="9">
        <f t="shared" si="53"/>
        <v>13.387076495452249</v>
      </c>
      <c r="F186" s="9">
        <f t="shared" si="44"/>
        <v>15.440220431543526</v>
      </c>
      <c r="G186" s="10">
        <f t="shared" si="54"/>
        <v>8.6666666666666607</v>
      </c>
      <c r="H186" s="5">
        <f t="shared" si="54"/>
        <v>7.5</v>
      </c>
      <c r="I186">
        <f t="shared" si="46"/>
        <v>44.79431096167766</v>
      </c>
      <c r="J186">
        <f t="shared" si="47"/>
        <v>44.566195521910167</v>
      </c>
      <c r="K186">
        <f t="shared" si="47"/>
        <v>-4.5149209554930021</v>
      </c>
      <c r="L186">
        <f t="shared" si="48"/>
        <v>-7.8421712341354732</v>
      </c>
      <c r="M186">
        <f t="shared" si="49"/>
        <v>-31.379523764662487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35.22338091487881</v>
      </c>
      <c r="C187" s="9">
        <f t="shared" si="42"/>
        <v>1.0080000000000007</v>
      </c>
      <c r="D187" s="9">
        <f t="shared" si="53"/>
        <v>49.484184178508656</v>
      </c>
      <c r="E187" s="9">
        <f t="shared" si="53"/>
        <v>13.359422138291526</v>
      </c>
      <c r="F187" s="9">
        <f t="shared" si="44"/>
        <v>15.446838959589961</v>
      </c>
      <c r="G187" s="10">
        <f t="shared" si="54"/>
        <v>8.6666666666666607</v>
      </c>
      <c r="H187" s="5">
        <f t="shared" si="54"/>
        <v>7.5</v>
      </c>
      <c r="I187">
        <f t="shared" si="46"/>
        <v>44.766886431779739</v>
      </c>
      <c r="J187">
        <f t="shared" si="47"/>
        <v>44.519142494505353</v>
      </c>
      <c r="K187">
        <f t="shared" si="47"/>
        <v>-4.7031980980809767</v>
      </c>
      <c r="L187">
        <f t="shared" si="48"/>
        <v>-7.8290953006142256</v>
      </c>
      <c r="M187">
        <f t="shared" si="49"/>
        <v>-31.346899924294629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35.49035484613043</v>
      </c>
      <c r="C188" s="9">
        <f t="shared" si="42"/>
        <v>1.0140000000000007</v>
      </c>
      <c r="D188" s="9">
        <f t="shared" si="53"/>
        <v>49.751158109760276</v>
      </c>
      <c r="E188" s="9">
        <f t="shared" si="53"/>
        <v>13.330638705504404</v>
      </c>
      <c r="F188" s="9">
        <f t="shared" si="44"/>
        <v>15.452680478765659</v>
      </c>
      <c r="G188" s="10">
        <f t="shared" si="54"/>
        <v>8.6666666666666607</v>
      </c>
      <c r="H188" s="5">
        <f t="shared" si="54"/>
        <v>7.5</v>
      </c>
      <c r="I188">
        <f t="shared" si="46"/>
        <v>44.740343481793687</v>
      </c>
      <c r="J188">
        <f t="shared" si="47"/>
        <v>44.472167922701665</v>
      </c>
      <c r="K188">
        <f t="shared" si="47"/>
        <v>-4.8912794976267442</v>
      </c>
      <c r="L188">
        <f t="shared" si="48"/>
        <v>-7.8161973072382178</v>
      </c>
      <c r="M188">
        <f t="shared" si="49"/>
        <v>-31.314334114029467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35.757047162115107</v>
      </c>
      <c r="C189" s="9">
        <f t="shared" si="42"/>
        <v>1.0200000000000007</v>
      </c>
      <c r="D189" s="9">
        <f t="shared" si="53"/>
        <v>50.017850425744953</v>
      </c>
      <c r="E189" s="9">
        <f t="shared" si="53"/>
        <v>13.300727370504591</v>
      </c>
      <c r="F189" s="9">
        <f t="shared" si="44"/>
        <v>15.457747436794744</v>
      </c>
      <c r="G189" s="10">
        <f t="shared" si="54"/>
        <v>8.6666666666666607</v>
      </c>
      <c r="H189" s="5">
        <f t="shared" si="54"/>
        <v>7.5</v>
      </c>
      <c r="I189">
        <f t="shared" si="46"/>
        <v>44.714679943176591</v>
      </c>
      <c r="J189">
        <f t="shared" si="47"/>
        <v>44.425270738858238</v>
      </c>
      <c r="K189">
        <f t="shared" si="47"/>
        <v>-5.0791655023109215</v>
      </c>
      <c r="L189">
        <f t="shared" si="48"/>
        <v>-7.80347617544464</v>
      </c>
      <c r="M189">
        <f t="shared" si="49"/>
        <v>-31.281824300691202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36.023458323977096</v>
      </c>
      <c r="C190" s="9">
        <f t="shared" si="42"/>
        <v>1.0260000000000007</v>
      </c>
      <c r="D190" s="9">
        <f t="shared" si="53"/>
        <v>50.284261587606942</v>
      </c>
      <c r="E190" s="9">
        <f t="shared" si="53"/>
        <v>13.269689304653312</v>
      </c>
      <c r="F190" s="9">
        <f t="shared" si="44"/>
        <v>15.462042273350283</v>
      </c>
      <c r="G190" s="10">
        <f t="shared" si="54"/>
        <v>8.6666666666666607</v>
      </c>
      <c r="H190" s="5">
        <f t="shared" si="54"/>
        <v>7.5</v>
      </c>
      <c r="I190">
        <f t="shared" si="46"/>
        <v>44.689893608700615</v>
      </c>
      <c r="J190">
        <f t="shared" si="47"/>
        <v>44.378449881805572</v>
      </c>
      <c r="K190">
        <f t="shared" si="47"/>
        <v>-5.2668564481150684</v>
      </c>
      <c r="L190">
        <f t="shared" si="48"/>
        <v>-7.7909308247040592</v>
      </c>
      <c r="M190">
        <f t="shared" si="49"/>
        <v>-31.249368464644498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36.289588786513086</v>
      </c>
      <c r="C191" s="9">
        <f t="shared" si="42"/>
        <v>1.0320000000000007</v>
      </c>
      <c r="D191" s="9">
        <f t="shared" si="53"/>
        <v>50.550392050142932</v>
      </c>
      <c r="E191" s="9">
        <f t="shared" si="53"/>
        <v>13.237525677332258</v>
      </c>
      <c r="F191" s="9">
        <f t="shared" si="44"/>
        <v>15.465567420160736</v>
      </c>
      <c r="G191" s="10">
        <f t="shared" si="54"/>
        <v>8.6666666666666607</v>
      </c>
      <c r="H191" s="5">
        <f t="shared" si="54"/>
        <v>7.5</v>
      </c>
      <c r="I191">
        <f t="shared" si="46"/>
        <v>44.665982232473986</v>
      </c>
      <c r="J191">
        <f t="shared" si="47"/>
        <v>44.331704296857346</v>
      </c>
      <c r="K191">
        <f t="shared" si="47"/>
        <v>-5.454352658902935</v>
      </c>
      <c r="L191">
        <f t="shared" si="48"/>
        <v>-7.7785601725152329</v>
      </c>
      <c r="M191">
        <f t="shared" si="49"/>
        <v>-31.216964599887881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36.555438998211123</v>
      </c>
      <c r="C192" s="9">
        <f t="shared" si="42"/>
        <v>1.0380000000000007</v>
      </c>
      <c r="D192" s="9">
        <f t="shared" si="53"/>
        <v>50.816242261840969</v>
      </c>
      <c r="E192" s="9">
        <f t="shared" si="53"/>
        <v>13.204237656016042</v>
      </c>
      <c r="F192" s="9">
        <f t="shared" si="44"/>
        <v>15.468325301115371</v>
      </c>
      <c r="G192" s="10">
        <f t="shared" si="54"/>
        <v>8.6666666666666607</v>
      </c>
      <c r="H192" s="5">
        <f t="shared" si="54"/>
        <v>7.5</v>
      </c>
      <c r="I192">
        <f t="shared" si="46"/>
        <v>44.642943529975717</v>
      </c>
      <c r="J192">
        <f t="shared" si="47"/>
        <v>44.285032935822258</v>
      </c>
      <c r="K192">
        <f t="shared" si="47"/>
        <v>-5.6416544465022627</v>
      </c>
      <c r="L192">
        <f t="shared" si="48"/>
        <v>-7.7663631344026491</v>
      </c>
      <c r="M192">
        <f t="shared" si="49"/>
        <v>-31.184610714146906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36.821009401289636</v>
      </c>
      <c r="C193" s="9">
        <f t="shared" si="42"/>
        <v>1.0440000000000007</v>
      </c>
      <c r="D193" s="9">
        <f t="shared" si="53"/>
        <v>51.081812664919482</v>
      </c>
      <c r="E193" s="9">
        <f t="shared" si="53"/>
        <v>13.169826406344175</v>
      </c>
      <c r="F193" s="9">
        <f t="shared" si="44"/>
        <v>15.470318332368754</v>
      </c>
      <c r="G193" s="10">
        <f t="shared" si="54"/>
        <v>8.6666666666666607</v>
      </c>
      <c r="H193" s="5">
        <f t="shared" si="54"/>
        <v>7.5</v>
      </c>
      <c r="I193">
        <f t="shared" si="46"/>
        <v>44.620775178103926</v>
      </c>
      <c r="J193">
        <f t="shared" si="47"/>
        <v>44.238434757015845</v>
      </c>
      <c r="K193">
        <f t="shared" si="47"/>
        <v>-5.8287621107871441</v>
      </c>
      <c r="L193">
        <f t="shared" si="48"/>
        <v>-7.7543386239167189</v>
      </c>
      <c r="M193">
        <f t="shared" si="49"/>
        <v>-31.152304828967054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37.086300431736504</v>
      </c>
      <c r="C194" s="9">
        <f t="shared" si="42"/>
        <v>1.0500000000000007</v>
      </c>
      <c r="D194" s="9">
        <f t="shared" si="53"/>
        <v>51.34710369536635</v>
      </c>
      <c r="E194" s="9">
        <f t="shared" si="53"/>
        <v>13.13429309219253</v>
      </c>
      <c r="F194" s="9">
        <f t="shared" si="44"/>
        <v>15.471548922444224</v>
      </c>
      <c r="G194" s="10">
        <f t="shared" si="54"/>
        <v>8.6666666666666607</v>
      </c>
      <c r="H194" s="5">
        <f t="shared" si="54"/>
        <v>7.5</v>
      </c>
      <c r="I194">
        <f t="shared" si="46"/>
        <v>44.599474815237691</v>
      </c>
      <c r="J194">
        <f t="shared" si="47"/>
        <v>44.191908725272349</v>
      </c>
      <c r="K194">
        <f t="shared" si="47"/>
        <v>-6.0156759397609463</v>
      </c>
      <c r="L194">
        <f t="shared" si="48"/>
        <v>-7.7424855526366327</v>
      </c>
      <c r="M194">
        <f t="shared" si="49"/>
        <v>-31.120044979806291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37.351312519348191</v>
      </c>
      <c r="C195" s="9">
        <f t="shared" si="42"/>
        <v>1.0560000000000007</v>
      </c>
      <c r="D195" s="9">
        <f t="shared" si="53"/>
        <v>51.612115782978037</v>
      </c>
      <c r="E195" s="9">
        <f t="shared" si="53"/>
        <v>13.097638875744329</v>
      </c>
      <c r="F195" s="9">
        <f t="shared" si="44"/>
        <v>15.47201947233639</v>
      </c>
      <c r="G195" s="10">
        <f t="shared" si="54"/>
        <v>8.6666666666666607</v>
      </c>
      <c r="H195" s="5">
        <f t="shared" si="54"/>
        <v>7.5</v>
      </c>
      <c r="I195">
        <f t="shared" si="46"/>
        <v>44.579040041312474</v>
      </c>
      <c r="J195">
        <f t="shared" si="47"/>
        <v>44.145453811956529</v>
      </c>
      <c r="K195">
        <f t="shared" si="47"/>
        <v>-6.202396209639784</v>
      </c>
      <c r="L195">
        <f t="shared" si="48"/>
        <v>-7.7308028301758345</v>
      </c>
      <c r="M195">
        <f t="shared" si="49"/>
        <v>-31.087829216127158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37.616046087768986</v>
      </c>
      <c r="C196" s="9">
        <f t="shared" si="42"/>
        <v>1.0620000000000007</v>
      </c>
      <c r="D196" s="9">
        <f t="shared" si="53"/>
        <v>51.876849351398832</v>
      </c>
      <c r="E196" s="9">
        <f t="shared" si="53"/>
        <v>13.059864917560599</v>
      </c>
      <c r="F196" s="9">
        <f t="shared" si="44"/>
        <v>15.471732375612687</v>
      </c>
      <c r="G196" s="10">
        <f t="shared" si="54"/>
        <v>8.6666666666666607</v>
      </c>
      <c r="H196" s="5">
        <f t="shared" si="54"/>
        <v>7.5</v>
      </c>
      <c r="I196">
        <f t="shared" si="46"/>
        <v>44.559468417908974</v>
      </c>
      <c r="J196">
        <f t="shared" si="47"/>
        <v>44.099068994975475</v>
      </c>
      <c r="K196">
        <f t="shared" si="47"/>
        <v>-6.3889231849365471</v>
      </c>
      <c r="L196">
        <f t="shared" si="48"/>
        <v>-7.7192893641901117</v>
      </c>
      <c r="M196">
        <f t="shared" si="49"/>
        <v>-31.055655601488379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37.880501554530284</v>
      </c>
      <c r="C197" s="9">
        <f t="shared" si="42"/>
        <v>1.0680000000000007</v>
      </c>
      <c r="D197" s="9">
        <f t="shared" ref="D197:E212" si="55">D196+$C$7*(J196+J197)/2</f>
        <v>52.14130481816013</v>
      </c>
      <c r="E197" s="9">
        <f t="shared" si="55"/>
        <v>13.020972376650153</v>
      </c>
      <c r="F197" s="9">
        <f t="shared" si="44"/>
        <v>15.470690018513924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44.540757468355267</v>
      </c>
      <c r="J197">
        <f t="shared" si="47"/>
        <v>44.052753258790332</v>
      </c>
      <c r="K197">
        <f t="shared" si="47"/>
        <v>-6.5752571185454771</v>
      </c>
      <c r="L197">
        <f t="shared" si="48"/>
        <v>-7.7079440603882121</v>
      </c>
      <c r="M197">
        <f t="shared" si="49"/>
        <v>-31.023522213635879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38.144679331089939</v>
      </c>
      <c r="C198" s="9">
        <f t="shared" si="42"/>
        <v>1.0740000000000007</v>
      </c>
      <c r="D198" s="9">
        <f t="shared" si="55"/>
        <v>52.405482594719786</v>
      </c>
      <c r="E198" s="9">
        <f t="shared" si="55"/>
        <v>12.980962410539036</v>
      </c>
      <c r="F198" s="9">
        <f t="shared" si="44"/>
        <v>15.468894780053887</v>
      </c>
      <c r="G198" s="10">
        <f t="shared" si="56"/>
        <v>8.6666666666666607</v>
      </c>
      <c r="H198" s="5">
        <f t="shared" si="56"/>
        <v>7.5</v>
      </c>
      <c r="I198">
        <f t="shared" si="46"/>
        <v>44.522904677842355</v>
      </c>
      <c r="J198">
        <f t="shared" si="47"/>
        <v>44.006505594428006</v>
      </c>
      <c r="K198">
        <f t="shared" si="47"/>
        <v>-6.7613982518272921</v>
      </c>
      <c r="L198">
        <f t="shared" si="48"/>
        <v>-7.6967658225450561</v>
      </c>
      <c r="M198">
        <f t="shared" si="49"/>
        <v>-30.99142714459315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38.408579822871701</v>
      </c>
      <c r="C199" s="9">
        <f t="shared" si="42"/>
        <v>1.0800000000000007</v>
      </c>
      <c r="D199" s="9">
        <f t="shared" si="55"/>
        <v>52.669383086501547</v>
      </c>
      <c r="E199" s="9">
        <f t="shared" si="55"/>
        <v>12.939836175339469</v>
      </c>
      <c r="F199" s="9">
        <f t="shared" si="44"/>
        <v>15.466349032117957</v>
      </c>
      <c r="G199" s="10">
        <f t="shared" si="56"/>
        <v>8.6666666666666607</v>
      </c>
      <c r="H199" s="5">
        <f t="shared" si="56"/>
        <v>7.5</v>
      </c>
      <c r="I199">
        <f t="shared" si="46"/>
        <v>44.505907493552769</v>
      </c>
      <c r="J199">
        <f t="shared" si="47"/>
        <v>43.960324999492734</v>
      </c>
      <c r="K199">
        <f t="shared" si="47"/>
        <v>-6.9473468146948507</v>
      </c>
      <c r="L199">
        <f t="shared" si="48"/>
        <v>-7.6857535525174052</v>
      </c>
      <c r="M199">
        <f t="shared" si="49"/>
        <v>-30.959368500750902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38.672203429304709</v>
      </c>
      <c r="C200" s="9">
        <f t="shared" si="42"/>
        <v>1.0860000000000007</v>
      </c>
      <c r="D200" s="9">
        <f t="shared" si="55"/>
        <v>52.933006692934555</v>
      </c>
      <c r="E200" s="9">
        <f t="shared" si="55"/>
        <v>12.897594825818286</v>
      </c>
      <c r="F200" s="9">
        <f t="shared" si="44"/>
        <v>15.463055139560785</v>
      </c>
      <c r="G200" s="10">
        <f t="shared" si="56"/>
        <v>8.6666666666666607</v>
      </c>
      <c r="H200" s="5">
        <f t="shared" si="56"/>
        <v>7.5</v>
      </c>
      <c r="I200">
        <f t="shared" si="46"/>
        <v>44.48976332480234</v>
      </c>
      <c r="J200">
        <f t="shared" si="47"/>
        <v>43.91421047817763</v>
      </c>
      <c r="K200">
        <f t="shared" si="47"/>
        <v>-7.1331030256993557</v>
      </c>
      <c r="L200">
        <f t="shared" si="48"/>
        <v>-7.674906150262033</v>
      </c>
      <c r="M200">
        <f t="shared" si="49"/>
        <v>-30.927344402955903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38.935550543863073</v>
      </c>
      <c r="C201" s="9">
        <f t="shared" si="42"/>
        <v>1.0920000000000007</v>
      </c>
      <c r="D201" s="9">
        <f t="shared" si="55"/>
        <v>53.196353807492919</v>
      </c>
      <c r="E201" s="9">
        <f t="shared" si="55"/>
        <v>12.854239515464837</v>
      </c>
      <c r="F201" s="9">
        <f t="shared" si="44"/>
        <v>15.459015460302973</v>
      </c>
      <c r="G201" s="10">
        <f t="shared" si="56"/>
        <v>8.6666666666666607</v>
      </c>
      <c r="H201" s="5">
        <f t="shared" si="56"/>
        <v>7.5</v>
      </c>
      <c r="I201">
        <f t="shared" si="46"/>
        <v>44.474469543194871</v>
      </c>
      <c r="J201">
        <f t="shared" si="47"/>
        <v>43.868161041276061</v>
      </c>
      <c r="K201">
        <f t="shared" si="47"/>
        <v>-7.3186670921170913</v>
      </c>
      <c r="L201">
        <f t="shared" si="48"/>
        <v>-7.664222513856334</v>
      </c>
      <c r="M201">
        <f t="shared" si="49"/>
        <v>-30.895352986598965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39.198621554105479</v>
      </c>
      <c r="C202" s="9">
        <f t="shared" si="42"/>
        <v>1.0980000000000008</v>
      </c>
      <c r="D202" s="9">
        <f t="shared" si="55"/>
        <v>53.459424817735325</v>
      </c>
      <c r="E202" s="9">
        <f t="shared" si="55"/>
        <v>12.809771396558375</v>
      </c>
      <c r="F202" s="9">
        <f t="shared" si="44"/>
        <v>15.454232345426824</v>
      </c>
      <c r="G202" s="10">
        <f t="shared" si="56"/>
        <v>8.6666666666666607</v>
      </c>
      <c r="H202" s="5">
        <f t="shared" si="56"/>
        <v>7.5</v>
      </c>
      <c r="I202">
        <f t="shared" si="46"/>
        <v>44.460023482789715</v>
      </c>
      <c r="J202">
        <f t="shared" si="47"/>
        <v>43.822175706192922</v>
      </c>
      <c r="K202">
        <f t="shared" si="47"/>
        <v>-7.5040392100366855</v>
      </c>
      <c r="L202">
        <f t="shared" si="48"/>
        <v>-7.6537015395213288</v>
      </c>
      <c r="M202">
        <f t="shared" si="49"/>
        <v>-30.863392401702004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39.461416841714929</v>
      </c>
      <c r="C203" s="9">
        <f t="shared" si="42"/>
        <v>1.1040000000000008</v>
      </c>
      <c r="D203" s="9">
        <f t="shared" si="55"/>
        <v>53.722220105344775</v>
      </c>
      <c r="E203" s="9">
        <f t="shared" si="55"/>
        <v>12.764191620234925</v>
      </c>
      <c r="F203" s="9">
        <f t="shared" si="44"/>
        <v>15.448708139271101</v>
      </c>
      <c r="G203" s="10">
        <f t="shared" si="56"/>
        <v>8.6666666666666607</v>
      </c>
      <c r="H203" s="5">
        <f t="shared" si="56"/>
        <v>7.5</v>
      </c>
      <c r="I203">
        <f t="shared" si="46"/>
        <v>44.446422440282049</v>
      </c>
      <c r="J203">
        <f t="shared" si="47"/>
        <v>43.776253496955796</v>
      </c>
      <c r="K203">
        <f t="shared" si="47"/>
        <v>-7.6892195644468977</v>
      </c>
      <c r="L203">
        <f t="shared" si="48"/>
        <v>-7.643342121647053</v>
      </c>
      <c r="M203">
        <f t="shared" si="49"/>
        <v>-30.831460813004096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39.723936782538473</v>
      </c>
      <c r="C204" s="9">
        <f t="shared" si="42"/>
        <v>1.1100000000000008</v>
      </c>
      <c r="D204" s="9">
        <f t="shared" si="55"/>
        <v>53.984740046168319</v>
      </c>
      <c r="E204" s="9">
        <f t="shared" si="55"/>
        <v>12.71750133655361</v>
      </c>
      <c r="F204" s="9">
        <f t="shared" si="44"/>
        <v>15.442445179524862</v>
      </c>
      <c r="G204" s="10">
        <f t="shared" si="56"/>
        <v>8.6666666666666607</v>
      </c>
      <c r="H204" s="5">
        <f t="shared" si="56"/>
        <v>7.5</v>
      </c>
      <c r="I204">
        <f t="shared" si="46"/>
        <v>44.43366367519571</v>
      </c>
      <c r="J204">
        <f t="shared" si="47"/>
        <v>43.730393444225911</v>
      </c>
      <c r="K204">
        <f t="shared" si="47"/>
        <v>-7.8742083293249223</v>
      </c>
      <c r="L204">
        <f t="shared" si="48"/>
        <v>-7.6331431528202565</v>
      </c>
      <c r="M204">
        <f t="shared" si="49"/>
        <v>-30.799556400046455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39.986181746627075</v>
      </c>
      <c r="C205" s="9">
        <f t="shared" si="42"/>
        <v>1.1160000000000008</v>
      </c>
      <c r="D205" s="9">
        <f t="shared" si="55"/>
        <v>54.246985010256921</v>
      </c>
      <c r="E205" s="9">
        <f t="shared" si="55"/>
        <v>12.669701694562461</v>
      </c>
      <c r="F205" s="9">
        <f t="shared" si="44"/>
        <v>15.435445797320325</v>
      </c>
      <c r="G205" s="10">
        <f t="shared" si="56"/>
        <v>8.6666666666666607</v>
      </c>
      <c r="H205" s="5">
        <f t="shared" si="56"/>
        <v>7.5</v>
      </c>
      <c r="I205">
        <f t="shared" si="46"/>
        <v>44.421744410088557</v>
      </c>
      <c r="J205">
        <f t="shared" si="47"/>
        <v>43.684594585308986</v>
      </c>
      <c r="K205">
        <f t="shared" si="47"/>
        <v>-8.0590056677252004</v>
      </c>
      <c r="L205">
        <f t="shared" si="48"/>
        <v>-7.6231035238544358</v>
      </c>
      <c r="M205">
        <f t="shared" si="49"/>
        <v>-30.7676773572563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40.248152098275497</v>
      </c>
      <c r="C206" s="9">
        <f t="shared" si="42"/>
        <v>1.1220000000000008</v>
      </c>
      <c r="D206" s="9">
        <f t="shared" si="55"/>
        <v>54.508955361905343</v>
      </c>
      <c r="E206" s="9">
        <f t="shared" si="55"/>
        <v>12.620793842363678</v>
      </c>
      <c r="F206" s="9">
        <f t="shared" si="44"/>
        <v>15.427712317324758</v>
      </c>
      <c r="G206" s="10">
        <f t="shared" si="56"/>
        <v>8.6666666666666607</v>
      </c>
      <c r="H206" s="5">
        <f t="shared" si="56"/>
        <v>7.5</v>
      </c>
      <c r="I206">
        <f t="shared" si="46"/>
        <v>44.410661830770074</v>
      </c>
      <c r="J206">
        <f t="shared" si="47"/>
        <v>43.638855964165856</v>
      </c>
      <c r="K206">
        <f t="shared" si="47"/>
        <v>-8.2436117318687376</v>
      </c>
      <c r="L206">
        <f t="shared" si="48"/>
        <v>-7.6132221238220819</v>
      </c>
      <c r="M206">
        <f t="shared" si="49"/>
        <v>-30.735821894029527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40.509848196062265</v>
      </c>
      <c r="C207" s="9">
        <f t="shared" si="42"/>
        <v>1.1280000000000008</v>
      </c>
      <c r="D207" s="9">
        <f t="shared" si="55"/>
        <v>54.770651459692111</v>
      </c>
      <c r="E207" s="9">
        <f t="shared" si="55"/>
        <v>12.570778927178374</v>
      </c>
      <c r="F207" s="9">
        <f t="shared" si="44"/>
        <v>15.419247057831463</v>
      </c>
      <c r="G207" s="10">
        <f t="shared" si="56"/>
        <v>8.6666666666666607</v>
      </c>
      <c r="H207" s="5">
        <f t="shared" si="56"/>
        <v>7.5</v>
      </c>
      <c r="I207">
        <f t="shared" si="46"/>
        <v>44.400413086531103</v>
      </c>
      <c r="J207">
        <f t="shared" si="47"/>
        <v>43.593176631422921</v>
      </c>
      <c r="K207">
        <f t="shared" si="47"/>
        <v>-8.4280266632329148</v>
      </c>
      <c r="L207">
        <f t="shared" si="48"/>
        <v>-7.6034978400891653</v>
      </c>
      <c r="M207">
        <f t="shared" si="49"/>
        <v>-30.703988234812112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40.771270392889683</v>
      </c>
      <c r="C208" s="9">
        <f t="shared" si="42"/>
        <v>1.1340000000000008</v>
      </c>
      <c r="D208" s="9">
        <f t="shared" si="55"/>
        <v>55.032073656519529</v>
      </c>
      <c r="E208" s="9">
        <f t="shared" si="55"/>
        <v>12.519658095410749</v>
      </c>
      <c r="F208" s="9">
        <f t="shared" si="44"/>
        <v>15.410052330849762</v>
      </c>
      <c r="G208" s="10">
        <f t="shared" si="56"/>
        <v>8.6666666666666607</v>
      </c>
      <c r="H208" s="5">
        <f t="shared" si="56"/>
        <v>7.5</v>
      </c>
      <c r="I208">
        <f t="shared" si="46"/>
        <v>44.390995290385625</v>
      </c>
      <c r="J208">
        <f t="shared" si="47"/>
        <v>43.547555644382385</v>
      </c>
      <c r="K208">
        <f t="shared" si="47"/>
        <v>-8.6122505926417876</v>
      </c>
      <c r="L208">
        <f t="shared" si="48"/>
        <v>-7.5939295583517925</v>
      </c>
      <c r="M208">
        <f t="shared" si="49"/>
        <v>-30.672174619180218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41.032419036023924</v>
      </c>
      <c r="C209" s="9">
        <f t="shared" si="42"/>
        <v>1.1400000000000008</v>
      </c>
      <c r="D209" s="9">
        <f t="shared" si="55"/>
        <v>55.29322229965377</v>
      </c>
      <c r="E209" s="9">
        <f t="shared" si="55"/>
        <v>12.467432492711753</v>
      </c>
      <c r="F209" s="9">
        <f t="shared" si="44"/>
        <v>15.400130442194079</v>
      </c>
      <c r="G209" s="10">
        <f t="shared" si="56"/>
        <v>8.6666666666666607</v>
      </c>
      <c r="H209" s="5">
        <f t="shared" si="56"/>
        <v>7.5</v>
      </c>
      <c r="I209">
        <f t="shared" si="46"/>
        <v>44.382405519324308</v>
      </c>
      <c r="J209">
        <f t="shared" si="47"/>
        <v>43.501992067032276</v>
      </c>
      <c r="K209">
        <f t="shared" si="47"/>
        <v>-8.7962836403568687</v>
      </c>
      <c r="L209">
        <f t="shared" si="48"/>
        <v>-7.584516162674988</v>
      </c>
      <c r="M209">
        <f t="shared" si="49"/>
        <v>-30.640379301918905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41.29329446713519</v>
      </c>
      <c r="C210" s="9">
        <f t="shared" si="42"/>
        <v>1.1460000000000008</v>
      </c>
      <c r="D210" s="9">
        <f t="shared" si="55"/>
        <v>55.554097730765037</v>
      </c>
      <c r="E210" s="9">
        <f t="shared" si="55"/>
        <v>12.414103264042177</v>
      </c>
      <c r="F210" s="9">
        <f t="shared" si="44"/>
        <v>15.389483691572043</v>
      </c>
      <c r="G210" s="10">
        <f t="shared" si="56"/>
        <v>8.6666666666666607</v>
      </c>
      <c r="H210" s="5">
        <f t="shared" si="56"/>
        <v>7.5</v>
      </c>
      <c r="I210">
        <f t="shared" si="46"/>
        <v>44.374640814579692</v>
      </c>
      <c r="J210">
        <f t="shared" si="47"/>
        <v>43.456484970056223</v>
      </c>
      <c r="K210">
        <f t="shared" si="47"/>
        <v>-8.9801259161683813</v>
      </c>
      <c r="L210">
        <f t="shared" si="48"/>
        <v>-7.5752565355335735</v>
      </c>
      <c r="M210">
        <f t="shared" si="49"/>
        <v>-30.608600553099429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41.553897022337885</v>
      </c>
      <c r="C211" s="9">
        <f t="shared" si="42"/>
        <v>1.1520000000000008</v>
      </c>
      <c r="D211" s="9">
        <f t="shared" si="55"/>
        <v>55.814700285967731</v>
      </c>
      <c r="E211" s="9">
        <f t="shared" si="55"/>
        <v>12.359671553735211</v>
      </c>
      <c r="F211" s="9">
        <f t="shared" si="44"/>
        <v>15.378114372671678</v>
      </c>
      <c r="G211" s="10">
        <f t="shared" si="56"/>
        <v>8.6666666666666607</v>
      </c>
      <c r="H211" s="5">
        <f t="shared" si="56"/>
        <v>7.5</v>
      </c>
      <c r="I211">
        <f t="shared" si="46"/>
        <v>44.367698181902846</v>
      </c>
      <c r="J211">
        <f t="shared" si="47"/>
        <v>43.41103343084302</v>
      </c>
      <c r="K211">
        <f t="shared" si="47"/>
        <v>-9.1637775194869775</v>
      </c>
      <c r="L211">
        <f t="shared" si="48"/>
        <v>-7.5661495578550841</v>
      </c>
      <c r="M211">
        <f t="shared" si="49"/>
        <v>-30.576836658155035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41.814227032230903</v>
      </c>
      <c r="C212" s="9">
        <f t="shared" si="42"/>
        <v>1.1580000000000008</v>
      </c>
      <c r="D212" s="9">
        <f t="shared" si="55"/>
        <v>56.075030295860749</v>
      </c>
      <c r="E212" s="9">
        <f t="shared" si="55"/>
        <v>12.304138505558443</v>
      </c>
      <c r="F212" s="9">
        <f t="shared" si="44"/>
        <v>15.366024773247624</v>
      </c>
      <c r="G212" s="10">
        <f t="shared" si="56"/>
        <v>8.6666666666666607</v>
      </c>
      <c r="H212" s="5">
        <f t="shared" si="56"/>
        <v>7.5</v>
      </c>
      <c r="I212">
        <f t="shared" si="46"/>
        <v>44.36157459185133</v>
      </c>
      <c r="J212">
        <f t="shared" si="47"/>
        <v>43.365636533495888</v>
      </c>
      <c r="K212">
        <f t="shared" si="47"/>
        <v>-9.3472385394359083</v>
      </c>
      <c r="L212">
        <f t="shared" si="48"/>
        <v>-7.5571941090647012</v>
      </c>
      <c r="M212">
        <f t="shared" si="49"/>
        <v>-30.545085917955205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42.074284821937916</v>
      </c>
      <c r="C213" s="9">
        <f t="shared" ref="C213:C276" si="61">C212+_dt</f>
        <v>1.1640000000000008</v>
      </c>
      <c r="D213" s="9">
        <f t="shared" ref="D213:E228" si="62">D212+$C$7*(J212+J213)/2</f>
        <v>56.335088085567762</v>
      </c>
      <c r="E213" s="9">
        <f t="shared" si="62"/>
        <v>12.247505262775304</v>
      </c>
      <c r="F213" s="9">
        <f t="shared" ref="F213:F276" si="63">$O$1*D213^2+$O$2*D213+$O$3</f>
        <v>15.353217175206421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44.356266980088115</v>
      </c>
      <c r="J213">
        <f t="shared" ref="J213:K276" si="66">J212+L212*$C$7</f>
        <v>43.320293368841497</v>
      </c>
      <c r="K213">
        <f t="shared" si="66"/>
        <v>-9.5305090549436393</v>
      </c>
      <c r="L213">
        <f t="shared" ref="L213:L276" si="67">-$C$15*I213*J213</f>
        <v>-7.5483890671321108</v>
      </c>
      <c r="M213">
        <f t="shared" ref="M213:M276" si="68">-$C$6-$C$15*I213*K213</f>
        <v>-30.513346648878336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42.334070711147753</v>
      </c>
      <c r="C214" s="9">
        <f t="shared" si="61"/>
        <v>1.1700000000000008</v>
      </c>
      <c r="D214" s="9">
        <f t="shared" si="62"/>
        <v>56.594873974777599</v>
      </c>
      <c r="E214" s="9">
        <f t="shared" si="62"/>
        <v>12.189772968205963</v>
      </c>
      <c r="F214" s="9">
        <f t="shared" si="63"/>
        <v>15.339693854690903</v>
      </c>
      <c r="G214" s="10">
        <f t="shared" si="64"/>
        <v>8.6666666666666607</v>
      </c>
      <c r="H214" s="5">
        <f t="shared" si="64"/>
        <v>7.5</v>
      </c>
      <c r="I214">
        <f t="shared" si="65"/>
        <v>44.351772247691535</v>
      </c>
      <c r="J214">
        <f t="shared" si="66"/>
        <v>43.275003034438704</v>
      </c>
      <c r="K214">
        <f t="shared" si="66"/>
        <v>-9.7135891348369086</v>
      </c>
      <c r="L214">
        <f t="shared" si="67"/>
        <v>-7.5397333086203</v>
      </c>
      <c r="M214">
        <f t="shared" si="68"/>
        <v>-30.481617182882722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42.593585014154833</v>
      </c>
      <c r="C215" s="9">
        <f t="shared" si="61"/>
        <v>1.1760000000000008</v>
      </c>
      <c r="D215" s="9">
        <f t="shared" si="62"/>
        <v>56.854388277784679</v>
      </c>
      <c r="E215" s="9">
        <f t="shared" si="62"/>
        <v>12.130942764287649</v>
      </c>
      <c r="F215" s="9">
        <f t="shared" si="63"/>
        <v>15.325457082163584</v>
      </c>
      <c r="G215" s="10">
        <f t="shared" si="64"/>
        <v>8.6666666666666607</v>
      </c>
      <c r="H215" s="5">
        <f t="shared" si="64"/>
        <v>7.5</v>
      </c>
      <c r="I215">
        <f t="shared" si="65"/>
        <v>44.34808726147574</v>
      </c>
      <c r="J215">
        <f t="shared" si="66"/>
        <v>43.229764634586985</v>
      </c>
      <c r="K215">
        <f t="shared" si="66"/>
        <v>-9.8964788379342057</v>
      </c>
      <c r="L215">
        <f t="shared" si="67"/>
        <v>-7.5312257087361969</v>
      </c>
      <c r="M215">
        <f t="shared" si="68"/>
        <v>-30.449895867575872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42.852828039899599</v>
      </c>
      <c r="C216" s="9">
        <f t="shared" si="61"/>
        <v>1.1820000000000008</v>
      </c>
      <c r="D216" s="9">
        <f t="shared" si="62"/>
        <v>57.113631303529445</v>
      </c>
      <c r="E216" s="9">
        <f t="shared" si="62"/>
        <v>12.071015793134428</v>
      </c>
      <c r="F216" s="9">
        <f t="shared" si="63"/>
        <v>15.310509122489183</v>
      </c>
      <c r="G216" s="10">
        <f t="shared" si="64"/>
        <v>8.6666666666666607</v>
      </c>
      <c r="H216" s="5">
        <f t="shared" si="64"/>
        <v>7.5</v>
      </c>
      <c r="I216">
        <f t="shared" si="65"/>
        <v>44.345208854321761</v>
      </c>
      <c r="J216">
        <f t="shared" si="66"/>
        <v>43.184577280334565</v>
      </c>
      <c r="K216">
        <f t="shared" si="66"/>
        <v>-10.079178213139661</v>
      </c>
      <c r="L216">
        <f t="shared" si="67"/>
        <v>-7.5228651413831313</v>
      </c>
      <c r="M216">
        <f t="shared" si="68"/>
        <v>-30.418181066282067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43.111800092009062</v>
      </c>
      <c r="C217" s="9">
        <f t="shared" si="61"/>
        <v>1.1880000000000008</v>
      </c>
      <c r="D217" s="9">
        <f t="shared" si="62"/>
        <v>57.372603355638908</v>
      </c>
      <c r="E217" s="9">
        <f t="shared" si="62"/>
        <v>12.009993196596398</v>
      </c>
      <c r="F217" s="9">
        <f t="shared" si="63"/>
        <v>15.294852235016162</v>
      </c>
      <c r="G217" s="10">
        <f t="shared" si="64"/>
        <v>8.6666666666666607</v>
      </c>
      <c r="H217" s="5">
        <f t="shared" si="64"/>
        <v>7.5</v>
      </c>
      <c r="I217">
        <f t="shared" si="65"/>
        <v>44.343133825518706</v>
      </c>
      <c r="J217">
        <f t="shared" si="66"/>
        <v>43.139440089486264</v>
      </c>
      <c r="K217">
        <f t="shared" si="66"/>
        <v>-10.261687299537353</v>
      </c>
      <c r="L217">
        <f t="shared" si="67"/>
        <v>-7.5146504792150628</v>
      </c>
      <c r="M217">
        <f t="shared" si="68"/>
        <v>-30.386471158108119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43.370501468837354</v>
      </c>
      <c r="C218" s="9">
        <f t="shared" si="61"/>
        <v>1.1940000000000008</v>
      </c>
      <c r="D218" s="9">
        <f t="shared" si="62"/>
        <v>57.6313047324672</v>
      </c>
      <c r="E218" s="9">
        <f t="shared" si="62"/>
        <v>11.947876116318328</v>
      </c>
      <c r="F218" s="9">
        <f t="shared" si="63"/>
        <v>15.278488673657371</v>
      </c>
      <c r="G218" s="10">
        <f t="shared" si="64"/>
        <v>8.6666666666666607</v>
      </c>
      <c r="H218" s="5">
        <f t="shared" si="64"/>
        <v>7.5</v>
      </c>
      <c r="I218">
        <f t="shared" si="65"/>
        <v>44.341858941114992</v>
      </c>
      <c r="J218">
        <f t="shared" si="66"/>
        <v>43.094352186610976</v>
      </c>
      <c r="K218">
        <f t="shared" si="66"/>
        <v>-10.444006126486002</v>
      </c>
      <c r="L218">
        <f t="shared" si="67"/>
        <v>-7.5065805936925161</v>
      </c>
      <c r="M218">
        <f t="shared" si="68"/>
        <v>-30.354764538007295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43.628932463506331</v>
      </c>
      <c r="C219" s="9">
        <f t="shared" si="61"/>
        <v>1.2000000000000008</v>
      </c>
      <c r="D219" s="9">
        <f t="shared" si="62"/>
        <v>57.889735727136177</v>
      </c>
      <c r="E219" s="9">
        <f t="shared" si="62"/>
        <v>11.884665693797729</v>
      </c>
      <c r="F219" s="9">
        <f t="shared" si="63"/>
        <v>15.261420686969764</v>
      </c>
      <c r="G219" s="10">
        <f t="shared" si="64"/>
        <v>8.6666666666666607</v>
      </c>
      <c r="H219" s="5">
        <f t="shared" si="64"/>
        <v>7.5</v>
      </c>
      <c r="I219">
        <f t="shared" si="65"/>
        <v>44.341380934279428</v>
      </c>
      <c r="J219">
        <f t="shared" si="66"/>
        <v>43.04931270304882</v>
      </c>
      <c r="K219">
        <f t="shared" si="66"/>
        <v>-10.626134713714046</v>
      </c>
      <c r="L219">
        <f t="shared" si="67"/>
        <v>-7.4986543551401956</v>
      </c>
      <c r="M219">
        <f t="shared" si="68"/>
        <v>-30.323059616841338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43.887093363946228</v>
      </c>
      <c r="C220" s="9">
        <f t="shared" si="61"/>
        <v>1.2060000000000008</v>
      </c>
      <c r="D220" s="9">
        <f t="shared" si="62"/>
        <v>58.147896627576074</v>
      </c>
      <c r="E220" s="9">
        <f t="shared" si="62"/>
        <v>11.82036307044234</v>
      </c>
      <c r="F220" s="9">
        <f t="shared" si="63"/>
        <v>15.243650518233164</v>
      </c>
      <c r="G220" s="10">
        <f t="shared" si="64"/>
        <v>8.6666666666666607</v>
      </c>
      <c r="H220" s="5">
        <f t="shared" si="64"/>
        <v>7.5</v>
      </c>
      <c r="I220">
        <f t="shared" si="65"/>
        <v>44.341696505671806</v>
      </c>
      <c r="J220">
        <f t="shared" si="66"/>
        <v>43.004320776917979</v>
      </c>
      <c r="K220">
        <f t="shared" si="66"/>
        <v>-10.808073071415095</v>
      </c>
      <c r="L220">
        <f t="shared" si="67"/>
        <v>-7.4908706328062094</v>
      </c>
      <c r="M220">
        <f t="shared" si="68"/>
        <v>-30.291354821440589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44.144984452936349</v>
      </c>
      <c r="C221" s="9">
        <f t="shared" si="61"/>
        <v>1.2120000000000009</v>
      </c>
      <c r="D221" s="9">
        <f t="shared" si="62"/>
        <v>58.405787716566195</v>
      </c>
      <c r="E221" s="9">
        <f t="shared" si="62"/>
        <v>11.754969387627064</v>
      </c>
      <c r="F221" s="9">
        <f t="shared" si="63"/>
        <v>15.225180405528178</v>
      </c>
      <c r="G221" s="10">
        <f t="shared" si="64"/>
        <v>8.6666666666666607</v>
      </c>
      <c r="H221" s="5">
        <f t="shared" si="64"/>
        <v>7.5</v>
      </c>
      <c r="I221">
        <f t="shared" si="65"/>
        <v>44.342802323822831</v>
      </c>
      <c r="J221">
        <f t="shared" si="66"/>
        <v>42.959375553121141</v>
      </c>
      <c r="K221">
        <f t="shared" si="66"/>
        <v>-10.989821200343737</v>
      </c>
      <c r="L221">
        <f t="shared" si="67"/>
        <v>-7.4832282949228635</v>
      </c>
      <c r="M221">
        <f t="shared" si="68"/>
        <v>-30.259648594662117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44.402606008145767</v>
      </c>
      <c r="C222" s="9">
        <f t="shared" si="61"/>
        <v>1.2180000000000009</v>
      </c>
      <c r="D222" s="9">
        <f t="shared" si="62"/>
        <v>58.663409271775613</v>
      </c>
      <c r="E222" s="9">
        <f t="shared" si="62"/>
        <v>11.688485786750297</v>
      </c>
      <c r="F222" s="9">
        <f t="shared" si="63"/>
        <v>15.206012581813081</v>
      </c>
      <c r="G222" s="10">
        <f t="shared" si="64"/>
        <v>8.6666666666666607</v>
      </c>
      <c r="H222" s="5">
        <f t="shared" si="64"/>
        <v>7.5</v>
      </c>
      <c r="I222">
        <f t="shared" si="65"/>
        <v>44.344695025523109</v>
      </c>
      <c r="J222">
        <f t="shared" si="66"/>
        <v>42.914476183351603</v>
      </c>
      <c r="K222">
        <f t="shared" si="66"/>
        <v>-11.17137909191171</v>
      </c>
      <c r="L222">
        <f t="shared" si="67"/>
        <v>-7.4757262087689664</v>
      </c>
      <c r="M222">
        <f t="shared" si="68"/>
        <v>-30.227939395445848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44.659958302174118</v>
      </c>
      <c r="C223" s="9">
        <f t="shared" si="61"/>
        <v>1.2240000000000009</v>
      </c>
      <c r="D223" s="9">
        <f t="shared" si="62"/>
        <v>58.920761565803964</v>
      </c>
      <c r="E223" s="9">
        <f t="shared" si="62"/>
        <v>11.62091340928971</v>
      </c>
      <c r="F223" s="9">
        <f t="shared" si="63"/>
        <v>15.186149274999899</v>
      </c>
      <c r="G223" s="10">
        <f t="shared" si="64"/>
        <v>8.6666666666666607</v>
      </c>
      <c r="H223" s="5">
        <f t="shared" si="64"/>
        <v>7.5</v>
      </c>
      <c r="I223">
        <f t="shared" si="65"/>
        <v>44.347371216221092</v>
      </c>
      <c r="J223">
        <f t="shared" si="66"/>
        <v>42.869621826098992</v>
      </c>
      <c r="K223">
        <f t="shared" si="66"/>
        <v>-11.352746728284385</v>
      </c>
      <c r="L223">
        <f t="shared" si="67"/>
        <v>-7.4683632407336153</v>
      </c>
      <c r="M223">
        <f t="shared" si="68"/>
        <v>-30.196225698868655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44.917041602592377</v>
      </c>
      <c r="C224" s="9">
        <f t="shared" si="61"/>
        <v>1.2300000000000009</v>
      </c>
      <c r="D224" s="9">
        <f t="shared" si="62"/>
        <v>59.177844866222223</v>
      </c>
      <c r="E224" s="9">
        <f t="shared" si="62"/>
        <v>11.552253396857424</v>
      </c>
      <c r="F224" s="9">
        <f t="shared" si="63"/>
        <v>15.165592708029518</v>
      </c>
      <c r="G224" s="10">
        <f t="shared" si="64"/>
        <v>8.6666666666666607</v>
      </c>
      <c r="H224" s="5">
        <f t="shared" si="64"/>
        <v>7.5</v>
      </c>
      <c r="I224">
        <f t="shared" si="65"/>
        <v>44.350827470429444</v>
      </c>
      <c r="J224">
        <f t="shared" si="66"/>
        <v>42.824811646654588</v>
      </c>
      <c r="K224">
        <f t="shared" si="66"/>
        <v>-11.533924082477597</v>
      </c>
      <c r="L224">
        <f t="shared" si="67"/>
        <v>-7.4611382563813704</v>
      </c>
      <c r="M224">
        <f t="shared" si="68"/>
        <v>-30.164505996196375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45.173856171983687</v>
      </c>
      <c r="C225" s="9">
        <f t="shared" si="61"/>
        <v>1.2360000000000009</v>
      </c>
      <c r="D225" s="9">
        <f t="shared" si="62"/>
        <v>59.434659435613533</v>
      </c>
      <c r="E225" s="9">
        <f t="shared" si="62"/>
        <v>11.482506891254626</v>
      </c>
      <c r="F225" s="9">
        <f t="shared" si="63"/>
        <v>15.144345098945884</v>
      </c>
      <c r="G225" s="10">
        <f t="shared" si="64"/>
        <v>8.6666666666666607</v>
      </c>
      <c r="H225" s="5">
        <f t="shared" si="64"/>
        <v>7.5</v>
      </c>
      <c r="I225">
        <f t="shared" si="65"/>
        <v>44.355060332139942</v>
      </c>
      <c r="J225">
        <f t="shared" si="66"/>
        <v>42.780044817116298</v>
      </c>
      <c r="K225">
        <f t="shared" si="66"/>
        <v>-11.714911118454776</v>
      </c>
      <c r="L225">
        <f t="shared" si="67"/>
        <v>-7.4540501205188168</v>
      </c>
      <c r="M225">
        <f t="shared" si="68"/>
        <v>-30.132778794933685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45.430402267984213</v>
      </c>
      <c r="C226" s="9">
        <f t="shared" si="61"/>
        <v>1.2420000000000009</v>
      </c>
      <c r="D226" s="9">
        <f t="shared" si="62"/>
        <v>59.69120553161406</v>
      </c>
      <c r="E226" s="9">
        <f t="shared" si="62"/>
        <v>11.411675034525588</v>
      </c>
      <c r="F226" s="9">
        <f t="shared" si="63"/>
        <v>15.122408660969317</v>
      </c>
      <c r="G226" s="10">
        <f t="shared" si="64"/>
        <v>8.6666666666666607</v>
      </c>
      <c r="H226" s="5">
        <f t="shared" si="64"/>
        <v>7.5</v>
      </c>
      <c r="I226">
        <f t="shared" si="65"/>
        <v>44.360066315246335</v>
      </c>
      <c r="J226">
        <f t="shared" si="66"/>
        <v>42.735320516393188</v>
      </c>
      <c r="K226">
        <f t="shared" si="66"/>
        <v>-11.895707791224378</v>
      </c>
      <c r="L226">
        <f t="shared" si="67"/>
        <v>-7.4470976972624188</v>
      </c>
      <c r="M226">
        <f t="shared" si="68"/>
        <v>-30.101042618871869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45.686680143324018</v>
      </c>
      <c r="C227" s="9">
        <f t="shared" si="61"/>
        <v>1.2480000000000009</v>
      </c>
      <c r="D227" s="9">
        <f t="shared" si="62"/>
        <v>59.947483406953864</v>
      </c>
      <c r="E227" s="9">
        <f t="shared" si="62"/>
        <v>11.339758969011102</v>
      </c>
      <c r="F227" s="9">
        <f t="shared" si="63"/>
        <v>15.099785602568915</v>
      </c>
      <c r="G227" s="10">
        <f t="shared" si="64"/>
        <v>8.6666666666666607</v>
      </c>
      <c r="H227" s="5">
        <f t="shared" si="64"/>
        <v>7.5</v>
      </c>
      <c r="I227">
        <f t="shared" si="65"/>
        <v>44.365841903975117</v>
      </c>
      <c r="J227">
        <f t="shared" si="66"/>
        <v>42.690637930209611</v>
      </c>
      <c r="K227">
        <f t="shared" si="66"/>
        <v>-12.076314046937609</v>
      </c>
      <c r="L227">
        <f t="shared" si="67"/>
        <v>-7.4402798501076362</v>
      </c>
      <c r="M227">
        <f t="shared" si="68"/>
        <v>-30.069296008134387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45.942690045867977</v>
      </c>
      <c r="C228" s="9">
        <f t="shared" si="61"/>
        <v>1.2540000000000009</v>
      </c>
      <c r="D228" s="9">
        <f t="shared" si="62"/>
        <v>60.203493309497823</v>
      </c>
      <c r="E228" s="9">
        <f t="shared" si="62"/>
        <v>11.266759837401331</v>
      </c>
      <c r="F228" s="9">
        <f t="shared" si="63"/>
        <v>15.076478127534017</v>
      </c>
      <c r="G228" s="10">
        <f t="shared" si="64"/>
        <v>8.6666666666666607</v>
      </c>
      <c r="H228" s="5">
        <f t="shared" si="64"/>
        <v>7.5</v>
      </c>
      <c r="I228">
        <f t="shared" si="65"/>
        <v>44.37238355332385</v>
      </c>
      <c r="J228">
        <f t="shared" si="66"/>
        <v>42.645996251108969</v>
      </c>
      <c r="K228">
        <f t="shared" si="66"/>
        <v>-12.256729822986415</v>
      </c>
      <c r="L228">
        <f t="shared" si="67"/>
        <v>-7.4335954419992527</v>
      </c>
      <c r="M228">
        <f t="shared" si="68"/>
        <v>-30.037537519220251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46.198432218656677</v>
      </c>
      <c r="C229" s="9">
        <f t="shared" si="61"/>
        <v>1.2600000000000009</v>
      </c>
      <c r="D229" s="9">
        <f t="shared" ref="D229:E244" si="70">D228+$C$7*(J228+J229)/2</f>
        <v>60.459235482286523</v>
      </c>
      <c r="E229" s="9">
        <f t="shared" si="70"/>
        <v>11.192678782788066</v>
      </c>
      <c r="F229" s="9">
        <f t="shared" si="63"/>
        <v>15.05248843504485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44.379687689506845</v>
      </c>
      <c r="J229">
        <f t="shared" si="66"/>
        <v>42.60139467845697</v>
      </c>
      <c r="K229">
        <f t="shared" si="66"/>
        <v>-12.436955048101737</v>
      </c>
      <c r="L229">
        <f t="shared" si="67"/>
        <v>-7.427043335402848</v>
      </c>
      <c r="M229">
        <f t="shared" si="68"/>
        <v>-30.005765725045165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46.453906899947384</v>
      </c>
      <c r="C230" s="9">
        <f t="shared" si="61"/>
        <v>1.2660000000000009</v>
      </c>
      <c r="D230" s="9">
        <f t="shared" si="70"/>
        <v>60.71471016357723</v>
      </c>
      <c r="E230" s="9">
        <f t="shared" si="70"/>
        <v>11.117516948716405</v>
      </c>
      <c r="F230" s="9">
        <f t="shared" si="63"/>
        <v>15.027818719742182</v>
      </c>
      <c r="G230" s="10">
        <f t="shared" si="71"/>
        <v>8.6666666666666607</v>
      </c>
      <c r="H230" s="5">
        <f t="shared" si="71"/>
        <v>7.5</v>
      </c>
      <c r="I230">
        <f t="shared" si="65"/>
        <v>44.387750710407872</v>
      </c>
      <c r="J230">
        <f t="shared" si="66"/>
        <v>42.55683241844455</v>
      </c>
      <c r="K230">
        <f t="shared" si="66"/>
        <v>-12.616989642452008</v>
      </c>
      <c r="L230">
        <f t="shared" si="67"/>
        <v>-7.4206223923773749</v>
      </c>
      <c r="M230">
        <f t="shared" si="68"/>
        <v>-29.973979214980428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46.709114323254987</v>
      </c>
      <c r="C231" s="9">
        <f t="shared" si="61"/>
        <v>1.2720000000000009</v>
      </c>
      <c r="D231" s="9">
        <f t="shared" si="70"/>
        <v>60.969917586884833</v>
      </c>
      <c r="E231" s="9">
        <f t="shared" si="70"/>
        <v>11.041275479235823</v>
      </c>
      <c r="F231" s="9">
        <f t="shared" si="63"/>
        <v>15.002471171796156</v>
      </c>
      <c r="G231" s="10">
        <f t="shared" si="71"/>
        <v>8.6666666666666607</v>
      </c>
      <c r="H231" s="5">
        <f t="shared" si="71"/>
        <v>7.5</v>
      </c>
      <c r="I231">
        <f t="shared" si="65"/>
        <v>44.396568986039682</v>
      </c>
      <c r="J231">
        <f t="shared" si="66"/>
        <v>42.512308684090286</v>
      </c>
      <c r="K231">
        <f t="shared" si="66"/>
        <v>-12.796833517741891</v>
      </c>
      <c r="L231">
        <f t="shared" si="67"/>
        <v>-7.4143314746487876</v>
      </c>
      <c r="M231">
        <f t="shared" si="68"/>
        <v>-29.942176594889517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46.964054717392983</v>
      </c>
      <c r="C232" s="9">
        <f t="shared" si="61"/>
        <v>1.2780000000000009</v>
      </c>
      <c r="D232" s="9">
        <f t="shared" si="70"/>
        <v>61.224857981022829</v>
      </c>
      <c r="E232" s="9">
        <f t="shared" si="70"/>
        <v>10.963955518950664</v>
      </c>
      <c r="F232" s="9">
        <f t="shared" si="63"/>
        <v>14.976447976974182</v>
      </c>
      <c r="G232" s="10">
        <f t="shared" si="71"/>
        <v>8.6666666666666607</v>
      </c>
      <c r="H232" s="5">
        <f t="shared" si="71"/>
        <v>7.5</v>
      </c>
      <c r="I232">
        <f t="shared" si="65"/>
        <v>44.406138859010056</v>
      </c>
      <c r="J232">
        <f t="shared" si="66"/>
        <v>42.46782269524239</v>
      </c>
      <c r="K232">
        <f t="shared" si="66"/>
        <v>-12.976486577311229</v>
      </c>
      <c r="L232">
        <f t="shared" si="67"/>
        <v>-7.408169443684657</v>
      </c>
      <c r="M232">
        <f t="shared" si="68"/>
        <v>-29.910356487162439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47.21872830651445</v>
      </c>
      <c r="C233" s="9">
        <f t="shared" si="61"/>
        <v>1.2840000000000009</v>
      </c>
      <c r="D233" s="9">
        <f t="shared" si="70"/>
        <v>61.479531570144296</v>
      </c>
      <c r="E233" s="9">
        <f t="shared" si="70"/>
        <v>10.885558213070027</v>
      </c>
      <c r="F233" s="9">
        <f t="shared" si="63"/>
        <v>14.949751316707982</v>
      </c>
      <c r="G233" s="10">
        <f t="shared" si="71"/>
        <v>8.6666666666666607</v>
      </c>
      <c r="H233" s="5">
        <f t="shared" si="71"/>
        <v>7.5</v>
      </c>
      <c r="I233">
        <f t="shared" si="65"/>
        <v>44.416456644994128</v>
      </c>
      <c r="J233">
        <f t="shared" si="66"/>
        <v>42.423373678580283</v>
      </c>
      <c r="K233">
        <f t="shared" si="66"/>
        <v>-13.155948716234205</v>
      </c>
      <c r="L233">
        <f t="shared" si="67"/>
        <v>-7.4021351607697365</v>
      </c>
      <c r="M233">
        <f t="shared" si="68"/>
        <v>-29.878517530747693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47.47313531015304</v>
      </c>
      <c r="C234" s="9">
        <f t="shared" si="61"/>
        <v>1.2900000000000009</v>
      </c>
      <c r="D234" s="9">
        <f t="shared" si="70"/>
        <v>61.733938573782886</v>
      </c>
      <c r="E234" s="9">
        <f t="shared" si="70"/>
        <v>10.806084707457069</v>
      </c>
      <c r="F234" s="9">
        <f t="shared" si="63"/>
        <v>14.922383368159728</v>
      </c>
      <c r="G234" s="10">
        <f t="shared" si="71"/>
        <v>8.6666666666666607</v>
      </c>
      <c r="H234" s="5">
        <f t="shared" si="71"/>
        <v>7.5</v>
      </c>
      <c r="I234">
        <f t="shared" si="65"/>
        <v>44.427518633212657</v>
      </c>
      <c r="J234">
        <f t="shared" si="66"/>
        <v>42.378960867615667</v>
      </c>
      <c r="K234">
        <f t="shared" si="66"/>
        <v>-13.335219821418692</v>
      </c>
      <c r="L234">
        <f t="shared" si="67"/>
        <v>-7.3962274870824096</v>
      </c>
      <c r="M234">
        <f t="shared" si="68"/>
        <v>-29.846658381181957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47.727275943263969</v>
      </c>
      <c r="C235" s="9">
        <f t="shared" si="61"/>
        <v>1.2960000000000009</v>
      </c>
      <c r="D235" s="9">
        <f t="shared" si="70"/>
        <v>61.988079206893815</v>
      </c>
      <c r="E235" s="9">
        <f t="shared" si="70"/>
        <v>10.725536148677696</v>
      </c>
      <c r="F235" s="9">
        <f t="shared" si="63"/>
        <v>14.894346304287293</v>
      </c>
      <c r="G235" s="10">
        <f t="shared" si="71"/>
        <v>8.6666666666666607</v>
      </c>
      <c r="H235" s="5">
        <f t="shared" si="71"/>
        <v>7.5</v>
      </c>
      <c r="I235">
        <f t="shared" si="65"/>
        <v>44.439321086916124</v>
      </c>
      <c r="J235">
        <f t="shared" si="66"/>
        <v>42.334583502693171</v>
      </c>
      <c r="K235">
        <f t="shared" si="66"/>
        <v>-13.514299771705783</v>
      </c>
      <c r="L235">
        <f t="shared" si="67"/>
        <v>-7.3904452837719905</v>
      </c>
      <c r="M235">
        <f t="shared" si="68"/>
        <v>-29.814777710617371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47.981150416265017</v>
      </c>
      <c r="C236" s="9">
        <f t="shared" si="61"/>
        <v>1.3020000000000009</v>
      </c>
      <c r="D236" s="9">
        <f t="shared" si="70"/>
        <v>62.241953679894863</v>
      </c>
      <c r="E236" s="9">
        <f t="shared" si="70"/>
        <v>10.64391368404867</v>
      </c>
      <c r="F236" s="9">
        <f t="shared" si="63"/>
        <v>14.865642293908632</v>
      </c>
      <c r="G236" s="10">
        <f t="shared" si="71"/>
        <v>8.6666666666666607</v>
      </c>
      <c r="H236" s="5">
        <f t="shared" si="71"/>
        <v>7.5</v>
      </c>
      <c r="I236">
        <f t="shared" si="65"/>
        <v>44.451860243874165</v>
      </c>
      <c r="J236">
        <f t="shared" si="66"/>
        <v>42.290240830990541</v>
      </c>
      <c r="K236">
        <f t="shared" si="66"/>
        <v>-13.693188437969487</v>
      </c>
      <c r="L236">
        <f t="shared" si="67"/>
        <v>-7.3847874120367933</v>
      </c>
      <c r="M236">
        <f t="shared" si="68"/>
        <v>-29.782874207846493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48.234758935077544</v>
      </c>
      <c r="C237" s="9">
        <f t="shared" si="61"/>
        <v>1.3080000000000009</v>
      </c>
      <c r="D237" s="9">
        <f t="shared" si="70"/>
        <v>62.49556219870739</v>
      </c>
      <c r="E237" s="9">
        <f t="shared" si="70"/>
        <v>10.561218461685112</v>
      </c>
      <c r="F237" s="9">
        <f t="shared" si="63"/>
        <v>14.83627350176528</v>
      </c>
      <c r="G237" s="10">
        <f t="shared" si="71"/>
        <v>8.6666666666666607</v>
      </c>
      <c r="H237" s="5">
        <f t="shared" si="71"/>
        <v>7.5</v>
      </c>
      <c r="I237">
        <f t="shared" si="65"/>
        <v>44.465132316870303</v>
      </c>
      <c r="J237">
        <f t="shared" si="66"/>
        <v>42.245932106518318</v>
      </c>
      <c r="K237">
        <f t="shared" si="66"/>
        <v>-13.871885683216567</v>
      </c>
      <c r="L237">
        <f t="shared" si="67"/>
        <v>-7.3792527332029509</v>
      </c>
      <c r="M237">
        <f t="shared" si="68"/>
        <v>-29.750946578324864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48.488101701167459</v>
      </c>
      <c r="C238" s="9">
        <f t="shared" si="61"/>
        <v>1.3140000000000009</v>
      </c>
      <c r="D238" s="9">
        <f t="shared" si="70"/>
        <v>62.748904964797305</v>
      </c>
      <c r="E238" s="9">
        <f t="shared" si="70"/>
        <v>10.477451630547403</v>
      </c>
      <c r="F238" s="9">
        <f t="shared" si="63"/>
        <v>14.806242088584998</v>
      </c>
      <c r="G238" s="10">
        <f t="shared" si="71"/>
        <v>8.6666666666666607</v>
      </c>
      <c r="H238" s="5">
        <f t="shared" si="71"/>
        <v>7.5</v>
      </c>
      <c r="I238">
        <f t="shared" si="65"/>
        <v>44.479133494201513</v>
      </c>
      <c r="J238">
        <f t="shared" si="66"/>
        <v>42.2016565901191</v>
      </c>
      <c r="K238">
        <f t="shared" si="66"/>
        <v>-14.050391362686517</v>
      </c>
      <c r="L238">
        <f t="shared" si="67"/>
        <v>-7.3738401088039103</v>
      </c>
      <c r="M238">
        <f t="shared" si="68"/>
        <v>-29.718993544191164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48.741178911586218</v>
      </c>
      <c r="C239" s="9">
        <f t="shared" si="61"/>
        <v>1.320000000000001</v>
      </c>
      <c r="D239" s="9">
        <f t="shared" si="70"/>
        <v>63.001982175216064</v>
      </c>
      <c r="E239" s="9">
        <f t="shared" si="70"/>
        <v>10.392614340487489</v>
      </c>
      <c r="F239" s="9">
        <f t="shared" si="63"/>
        <v>14.775550211143528</v>
      </c>
      <c r="G239" s="10">
        <f t="shared" si="71"/>
        <v>8.6666666666666607</v>
      </c>
      <c r="H239" s="5">
        <f t="shared" si="71"/>
        <v>7.5</v>
      </c>
      <c r="I239">
        <f t="shared" si="65"/>
        <v>44.493859940182453</v>
      </c>
      <c r="J239">
        <f t="shared" si="66"/>
        <v>42.157413549466277</v>
      </c>
      <c r="K239">
        <f t="shared" si="66"/>
        <v>-14.228705323951663</v>
      </c>
      <c r="L239">
        <f t="shared" si="67"/>
        <v>-7.3685484006605515</v>
      </c>
      <c r="M239">
        <f t="shared" si="68"/>
        <v>-29.687013844285005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48.993990759011801</v>
      </c>
      <c r="C240" s="9">
        <f t="shared" si="61"/>
        <v>1.326000000000001</v>
      </c>
      <c r="D240" s="9">
        <f t="shared" si="70"/>
        <v>63.254794022641647</v>
      </c>
      <c r="E240" s="9">
        <f t="shared" si="70"/>
        <v>10.306707742294583</v>
      </c>
      <c r="F240" s="9">
        <f t="shared" si="63"/>
        <v>14.744200022325476</v>
      </c>
      <c r="G240" s="10">
        <f t="shared" si="71"/>
        <v>8.6666666666666607</v>
      </c>
      <c r="H240" s="5">
        <f t="shared" si="71"/>
        <v>7.5</v>
      </c>
      <c r="I240">
        <f t="shared" si="65"/>
        <v>44.509307795654138</v>
      </c>
      <c r="J240">
        <f t="shared" si="66"/>
        <v>42.113202259062312</v>
      </c>
      <c r="K240">
        <f t="shared" si="66"/>
        <v>-14.406827407017374</v>
      </c>
      <c r="L240">
        <f t="shared" si="67"/>
        <v>-7.3633764709619056</v>
      </c>
      <c r="M240">
        <f t="shared" si="68"/>
        <v>-29.655006234162283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49.246537431789697</v>
      </c>
      <c r="C241" s="9">
        <f t="shared" si="61"/>
        <v>1.332000000000001</v>
      </c>
      <c r="D241" s="9">
        <f t="shared" si="70"/>
        <v>63.507340695419543</v>
      </c>
      <c r="E241" s="9">
        <f t="shared" si="70"/>
        <v>10.219732987740263</v>
      </c>
      <c r="F241" s="9">
        <f t="shared" si="63"/>
        <v>14.712193671184352</v>
      </c>
      <c r="G241" s="10">
        <f t="shared" si="71"/>
        <v>8.6666666666666607</v>
      </c>
      <c r="H241" s="5">
        <f t="shared" si="71"/>
        <v>7.5</v>
      </c>
      <c r="I241">
        <f t="shared" si="65"/>
        <v>44.52547317849659</v>
      </c>
      <c r="J241">
        <f t="shared" si="66"/>
        <v>42.069022000236544</v>
      </c>
      <c r="K241">
        <f t="shared" si="66"/>
        <v>-14.584757444422348</v>
      </c>
      <c r="L241">
        <f t="shared" si="67"/>
        <v>-7.3583231823463828</v>
      </c>
      <c r="M241">
        <f t="shared" si="68"/>
        <v>-29.622969486108126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49.498819113973838</v>
      </c>
      <c r="C242" s="9">
        <f t="shared" si="61"/>
        <v>1.338000000000001</v>
      </c>
      <c r="D242" s="9">
        <f t="shared" si="70"/>
        <v>63.759622377603684</v>
      </c>
      <c r="E242" s="9">
        <f t="shared" si="70"/>
        <v>10.13169122962298</v>
      </c>
      <c r="F242" s="9">
        <f t="shared" si="63"/>
        <v>14.679533303001747</v>
      </c>
      <c r="G242" s="10">
        <f t="shared" si="71"/>
        <v>8.6666666666666607</v>
      </c>
      <c r="H242" s="5">
        <f t="shared" si="71"/>
        <v>7.5</v>
      </c>
      <c r="I242">
        <f t="shared" si="65"/>
        <v>44.542352184145471</v>
      </c>
      <c r="J242">
        <f t="shared" si="66"/>
        <v>42.024872061142467</v>
      </c>
      <c r="K242">
        <f t="shared" si="66"/>
        <v>-14.762495261338996</v>
      </c>
      <c r="L242">
        <f t="shared" si="67"/>
        <v>-7.3533873979835018</v>
      </c>
      <c r="M242">
        <f t="shared" si="68"/>
        <v>-29.590902389147445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49.750835985367523</v>
      </c>
      <c r="C243" s="9">
        <f t="shared" si="61"/>
        <v>1.344000000000001</v>
      </c>
      <c r="D243" s="9">
        <f t="shared" si="70"/>
        <v>64.011639248997369</v>
      </c>
      <c r="E243" s="9">
        <f t="shared" si="70"/>
        <v>10.042583621811941</v>
      </c>
      <c r="F243" s="9">
        <f t="shared" si="63"/>
        <v>14.646221059345653</v>
      </c>
      <c r="G243" s="10">
        <f t="shared" si="71"/>
        <v>8.6666666666666607</v>
      </c>
      <c r="H243" s="5">
        <f t="shared" si="71"/>
        <v>7.5</v>
      </c>
      <c r="I243">
        <f t="shared" si="65"/>
        <v>44.559940886112173</v>
      </c>
      <c r="J243">
        <f t="shared" si="66"/>
        <v>41.980751736754563</v>
      </c>
      <c r="K243">
        <f t="shared" si="66"/>
        <v>-14.940040675673881</v>
      </c>
      <c r="L243">
        <f t="shared" si="67"/>
        <v>-7.3485679816560205</v>
      </c>
      <c r="M243">
        <f t="shared" si="68"/>
        <v>-29.558803749053038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50.002588221564388</v>
      </c>
      <c r="C244" s="9">
        <f t="shared" si="61"/>
        <v>1.350000000000001</v>
      </c>
      <c r="D244" s="9">
        <f t="shared" si="70"/>
        <v>64.263391485194234</v>
      </c>
      <c r="E244" s="9">
        <f t="shared" si="70"/>
        <v>9.9524113192904142</v>
      </c>
      <c r="F244" s="9">
        <f t="shared" si="63"/>
        <v>14.612259078127899</v>
      </c>
      <c r="G244" s="10">
        <f t="shared" si="71"/>
        <v>8.6666666666666607</v>
      </c>
      <c r="H244" s="5">
        <f t="shared" si="71"/>
        <v>7.5</v>
      </c>
      <c r="I244">
        <f t="shared" si="65"/>
        <v>44.578235336507277</v>
      </c>
      <c r="J244">
        <f t="shared" si="66"/>
        <v>41.936660328864626</v>
      </c>
      <c r="K244">
        <f t="shared" si="66"/>
        <v>-15.1173934981682</v>
      </c>
      <c r="L244">
        <f t="shared" si="67"/>
        <v>-7.3438637978424817</v>
      </c>
      <c r="M244">
        <f t="shared" si="68"/>
        <v>-29.52667238835128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50.254075993989211</v>
      </c>
      <c r="C245" s="9">
        <f t="shared" si="61"/>
        <v>1.356000000000001</v>
      </c>
      <c r="D245" s="9">
        <f t="shared" ref="D245:E260" si="72">D244+$C$7*(J244+J245)/2</f>
        <v>64.514879257619057</v>
      </c>
      <c r="E245" s="9">
        <f t="shared" si="72"/>
        <v>9.8611754781984153</v>
      </c>
      <c r="F245" s="9">
        <f t="shared" si="63"/>
        <v>14.577649493660793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44.597231566567032</v>
      </c>
      <c r="J245">
        <f t="shared" si="66"/>
        <v>41.89259714607757</v>
      </c>
      <c r="K245">
        <f t="shared" si="66"/>
        <v>-15.294553532498307</v>
      </c>
      <c r="L245">
        <f t="shared" si="67"/>
        <v>-7.3392737118000673</v>
      </c>
      <c r="M245">
        <f t="shared" si="68"/>
        <v>-29.494507146325404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50.505299469938869</v>
      </c>
      <c r="C246" s="9">
        <f t="shared" si="61"/>
        <v>1.362000000000001</v>
      </c>
      <c r="D246" s="9">
        <f t="shared" si="72"/>
        <v>64.766102733568715</v>
      </c>
      <c r="E246" s="9">
        <f t="shared" si="72"/>
        <v>9.7688772558747914</v>
      </c>
      <c r="F246" s="9">
        <f t="shared" si="63"/>
        <v>14.542394436712886</v>
      </c>
      <c r="G246" s="10">
        <f t="shared" si="73"/>
        <v>8.6666666666666607</v>
      </c>
      <c r="H246" s="5">
        <f t="shared" si="73"/>
        <v>7.5</v>
      </c>
      <c r="I246">
        <f t="shared" si="65"/>
        <v>44.616925587182592</v>
      </c>
      <c r="J246">
        <f t="shared" si="66"/>
        <v>41.848561503806771</v>
      </c>
      <c r="K246">
        <f t="shared" si="66"/>
        <v>-15.47152057537626</v>
      </c>
      <c r="L246">
        <f t="shared" si="67"/>
        <v>-7.3347965896477385</v>
      </c>
      <c r="M246">
        <f t="shared" si="68"/>
        <v>-29.462306879016335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50.756258812623095</v>
      </c>
      <c r="C247" s="9">
        <f t="shared" si="61"/>
        <v>1.368000000000001</v>
      </c>
      <c r="D247" s="9">
        <f t="shared" si="72"/>
        <v>65.017062076252941</v>
      </c>
      <c r="E247" s="9">
        <f t="shared" si="72"/>
        <v>9.675517810898711</v>
      </c>
      <c r="F247" s="9">
        <f t="shared" si="63"/>
        <v>14.506496034563888</v>
      </c>
      <c r="G247" s="10">
        <f t="shared" si="73"/>
        <v>8.6666666666666607</v>
      </c>
      <c r="H247" s="5">
        <f t="shared" si="73"/>
        <v>7.5</v>
      </c>
      <c r="I247">
        <f t="shared" si="65"/>
        <v>44.63731338943181</v>
      </c>
      <c r="J247">
        <f t="shared" si="66"/>
        <v>41.804552724268888</v>
      </c>
      <c r="K247">
        <f t="shared" si="66"/>
        <v>-15.648294416650359</v>
      </c>
      <c r="L247">
        <f t="shared" si="67"/>
        <v>-7.330431298449624</v>
      </c>
      <c r="M247">
        <f t="shared" si="68"/>
        <v>-29.430070459221152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51.006954181205337</v>
      </c>
      <c r="C248" s="9">
        <f t="shared" si="61"/>
        <v>1.374000000000001</v>
      </c>
      <c r="D248" s="9">
        <f t="shared" si="72"/>
        <v>65.267757444835183</v>
      </c>
      <c r="E248" s="9">
        <f t="shared" si="72"/>
        <v>9.5810983031305437</v>
      </c>
      <c r="F248" s="9">
        <f t="shared" si="63"/>
        <v>14.469956411058778</v>
      </c>
      <c r="G248" s="10">
        <f t="shared" si="73"/>
        <v>8.6666666666666607</v>
      </c>
      <c r="H248" s="5">
        <f t="shared" si="73"/>
        <v>7.5</v>
      </c>
      <c r="I248">
        <f t="shared" si="65"/>
        <v>44.658390945113204</v>
      </c>
      <c r="J248">
        <f t="shared" si="66"/>
        <v>41.760570136478186</v>
      </c>
      <c r="K248">
        <f t="shared" si="66"/>
        <v>-15.824874839405686</v>
      </c>
      <c r="L248">
        <f t="shared" si="67"/>
        <v>-7.3261767062985799</v>
      </c>
      <c r="M248">
        <f t="shared" si="68"/>
        <v>-29.397796776489084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51.257385730843488</v>
      </c>
      <c r="C249" s="9">
        <f t="shared" si="61"/>
        <v>1.380000000000001</v>
      </c>
      <c r="D249" s="9">
        <f t="shared" si="72"/>
        <v>65.518188994473334</v>
      </c>
      <c r="E249" s="9">
        <f t="shared" si="72"/>
        <v>9.4856198937521334</v>
      </c>
      <c r="F249" s="9">
        <f t="shared" si="63"/>
        <v>14.432777686661023</v>
      </c>
      <c r="G249" s="10">
        <f t="shared" si="73"/>
        <v>8.6666666666666607</v>
      </c>
      <c r="H249" s="5">
        <f t="shared" si="73"/>
        <v>7.5</v>
      </c>
      <c r="I249">
        <f t="shared" si="65"/>
        <v>44.680154207282051</v>
      </c>
      <c r="J249">
        <f t="shared" si="66"/>
        <v>41.716613076240392</v>
      </c>
      <c r="K249">
        <f t="shared" si="66"/>
        <v>-16.001261620064621</v>
      </c>
      <c r="L249">
        <f t="shared" si="67"/>
        <v>-7.3220316823999152</v>
      </c>
      <c r="M249">
        <f t="shared" si="68"/>
        <v>-29.365484737115146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51.507553612730653</v>
      </c>
      <c r="C250" s="9">
        <f t="shared" si="61"/>
        <v>1.386000000000001</v>
      </c>
      <c r="D250" s="9">
        <f t="shared" si="72"/>
        <v>65.7683568763605</v>
      </c>
      <c r="E250" s="9">
        <f t="shared" si="72"/>
        <v>9.3890837453064773</v>
      </c>
      <c r="F250" s="9">
        <f t="shared" si="63"/>
        <v>14.39496197850503</v>
      </c>
      <c r="G250" s="10">
        <f t="shared" si="73"/>
        <v>8.6666666666666607</v>
      </c>
      <c r="H250" s="5">
        <f t="shared" si="73"/>
        <v>7.5</v>
      </c>
      <c r="I250">
        <f t="shared" si="65"/>
        <v>44.702599110788093</v>
      </c>
      <c r="J250">
        <f t="shared" si="66"/>
        <v>41.67268088614599</v>
      </c>
      <c r="K250">
        <f t="shared" si="66"/>
        <v>-16.177454528487313</v>
      </c>
      <c r="L250">
        <f t="shared" si="67"/>
        <v>-7.3179950971551939</v>
      </c>
      <c r="M250">
        <f t="shared" si="68"/>
        <v>-29.333133264131355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51.757457974135782</v>
      </c>
      <c r="C251" s="9">
        <f t="shared" si="61"/>
        <v>1.392000000000001</v>
      </c>
      <c r="D251" s="9">
        <f t="shared" si="72"/>
        <v>66.018261237765628</v>
      </c>
      <c r="E251" s="9">
        <f t="shared" si="72"/>
        <v>9.2914910217367996</v>
      </c>
      <c r="F251" s="9">
        <f t="shared" si="63"/>
        <v>14.356511400447754</v>
      </c>
      <c r="G251" s="10">
        <f t="shared" si="73"/>
        <v>8.6666666666666607</v>
      </c>
      <c r="H251" s="5">
        <f t="shared" si="73"/>
        <v>7.5</v>
      </c>
      <c r="I251">
        <f t="shared" si="65"/>
        <v>44.725721572814777</v>
      </c>
      <c r="J251">
        <f t="shared" si="66"/>
        <v>41.628772915563061</v>
      </c>
      <c r="K251">
        <f t="shared" si="66"/>
        <v>-16.353453328072103</v>
      </c>
      <c r="L251">
        <f t="shared" si="67"/>
        <v>-7.3140658222460928</v>
      </c>
      <c r="M251">
        <f t="shared" si="68"/>
        <v>-29.300741297295552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52.007098958444367</v>
      </c>
      <c r="C252" s="9">
        <f t="shared" si="61"/>
        <v>1.398000000000001</v>
      </c>
      <c r="D252" s="9">
        <f t="shared" si="72"/>
        <v>66.267902222074213</v>
      </c>
      <c r="E252" s="9">
        <f t="shared" si="72"/>
        <v>9.192842888425016</v>
      </c>
      <c r="F252" s="9">
        <f t="shared" si="63"/>
        <v>14.317428063119429</v>
      </c>
      <c r="G252" s="10">
        <f t="shared" si="73"/>
        <v>8.6666666666666607</v>
      </c>
      <c r="H252" s="5">
        <f t="shared" si="73"/>
        <v>7.5</v>
      </c>
      <c r="I252">
        <f t="shared" si="65"/>
        <v>44.749517493419766</v>
      </c>
      <c r="J252">
        <f t="shared" si="66"/>
        <v>41.584888520629583</v>
      </c>
      <c r="K252">
        <f t="shared" si="66"/>
        <v>-16.529257775855875</v>
      </c>
      <c r="L252">
        <f t="shared" si="67"/>
        <v>-7.3102427307182731</v>
      </c>
      <c r="M252">
        <f t="shared" si="68"/>
        <v>-29.26830779307787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52.256476705198985</v>
      </c>
      <c r="C253" s="9">
        <f t="shared" si="61"/>
        <v>1.404000000000001</v>
      </c>
      <c r="D253" s="9">
        <f t="shared" si="72"/>
        <v>66.517279968828831</v>
      </c>
      <c r="E253" s="9">
        <f t="shared" si="72"/>
        <v>9.0931405122296045</v>
      </c>
      <c r="F253" s="9">
        <f t="shared" si="63"/>
        <v>14.277714073973566</v>
      </c>
      <c r="G253" s="10">
        <f t="shared" si="73"/>
        <v>8.6666666666666607</v>
      </c>
      <c r="H253" s="5">
        <f t="shared" si="73"/>
        <v>7.5</v>
      </c>
      <c r="I253">
        <f t="shared" si="65"/>
        <v>44.7739827560764</v>
      </c>
      <c r="J253">
        <f t="shared" si="66"/>
        <v>41.54102706424527</v>
      </c>
      <c r="K253">
        <f t="shared" si="66"/>
        <v>-16.704867622614341</v>
      </c>
      <c r="L253">
        <f t="shared" si="67"/>
        <v>-7.3065246970652131</v>
      </c>
      <c r="M253">
        <f t="shared" si="68"/>
        <v>-29.235831724644811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52.505591350139916</v>
      </c>
      <c r="C254" s="9">
        <f t="shared" si="61"/>
        <v>1.410000000000001</v>
      </c>
      <c r="D254" s="9">
        <f t="shared" si="72"/>
        <v>66.766394613769762</v>
      </c>
      <c r="E254" s="9">
        <f t="shared" si="72"/>
        <v>8.9923850615228744</v>
      </c>
      <c r="F254" s="9">
        <f t="shared" si="63"/>
        <v>14.237371537336085</v>
      </c>
      <c r="G254" s="10">
        <f t="shared" si="73"/>
        <v>8.6666666666666607</v>
      </c>
      <c r="H254" s="5">
        <f t="shared" si="73"/>
        <v>7.5</v>
      </c>
      <c r="I254">
        <f t="shared" si="65"/>
        <v>44.799113228215901</v>
      </c>
      <c r="J254">
        <f t="shared" si="66"/>
        <v>41.497187916062877</v>
      </c>
      <c r="K254">
        <f t="shared" si="66"/>
        <v>-16.880282612962208</v>
      </c>
      <c r="L254">
        <f t="shared" si="67"/>
        <v>-7.302910597311957</v>
      </c>
      <c r="M254">
        <f t="shared" si="68"/>
        <v>-29.203312081840981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52.754443025245543</v>
      </c>
      <c r="C255" s="9">
        <f t="shared" si="61"/>
        <v>1.416000000000001</v>
      </c>
      <c r="D255" s="9">
        <f t="shared" si="72"/>
        <v>67.015246288875389</v>
      </c>
      <c r="E255" s="9">
        <f t="shared" si="72"/>
        <v>8.8905777062276279</v>
      </c>
      <c r="F255" s="9">
        <f t="shared" si="63"/>
        <v>14.19640255445362</v>
      </c>
      <c r="G255" s="10">
        <f t="shared" si="73"/>
        <v>8.6666666666666607</v>
      </c>
      <c r="H255" s="5">
        <f t="shared" si="73"/>
        <v>7.5</v>
      </c>
      <c r="I255">
        <f t="shared" si="65"/>
        <v>44.824904761770121</v>
      </c>
      <c r="J255">
        <f t="shared" si="66"/>
        <v>41.453370452479007</v>
      </c>
      <c r="K255">
        <f t="shared" si="66"/>
        <v>-17.055502485453253</v>
      </c>
      <c r="L255">
        <f t="shared" si="67"/>
        <v>-7.2993993090987459</v>
      </c>
      <c r="M255">
        <f t="shared" si="68"/>
        <v>-29.170747871168473</v>
      </c>
      <c r="S255">
        <f t="shared" si="57"/>
        <v>1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53.00303185877285</v>
      </c>
      <c r="C256" s="9">
        <f t="shared" si="61"/>
        <v>1.422000000000001</v>
      </c>
      <c r="D256" s="9">
        <f t="shared" si="72"/>
        <v>67.263835122402696</v>
      </c>
      <c r="E256" s="9">
        <f t="shared" si="72"/>
        <v>8.7877196178532273</v>
      </c>
      <c r="F256" s="9">
        <f t="shared" si="63"/>
        <v>14.154809223541069</v>
      </c>
      <c r="G256" s="10">
        <f t="shared" si="73"/>
        <v>8.6666666666666607</v>
      </c>
      <c r="H256" s="5">
        <f t="shared" si="73"/>
        <v>7.5</v>
      </c>
      <c r="I256">
        <f t="shared" si="65"/>
        <v>44.851353193714502</v>
      </c>
      <c r="J256">
        <f t="shared" si="66"/>
        <v>41.409574056624415</v>
      </c>
      <c r="K256">
        <f t="shared" si="66"/>
        <v>-17.230526972680263</v>
      </c>
      <c r="L256">
        <f t="shared" si="67"/>
        <v>-7.2959897117644807</v>
      </c>
      <c r="M256">
        <f t="shared" si="68"/>
        <v>-29.138138115763962</v>
      </c>
      <c r="S256">
        <f t="shared" si="57"/>
        <v>1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53.251357975297786</v>
      </c>
      <c r="C257" s="9">
        <f t="shared" si="61"/>
        <v>1.428000000000001</v>
      </c>
      <c r="D257" s="9">
        <f t="shared" si="72"/>
        <v>67.512161238927632</v>
      </c>
      <c r="E257" s="9">
        <f t="shared" si="72"/>
        <v>8.683811969531062</v>
      </c>
      <c r="F257" s="9">
        <f t="shared" si="63"/>
        <v>14.112593639828305</v>
      </c>
      <c r="G257" s="10">
        <f t="shared" si="73"/>
        <v>8.6666666666666607</v>
      </c>
      <c r="H257" s="5">
        <f t="shared" si="73"/>
        <v>7.5</v>
      </c>
      <c r="I257">
        <f t="shared" si="65"/>
        <v>44.878454346611115</v>
      </c>
      <c r="J257">
        <f t="shared" si="66"/>
        <v>41.36579811835383</v>
      </c>
      <c r="K257">
        <f t="shared" si="66"/>
        <v>-17.405355801374846</v>
      </c>
      <c r="L257">
        <f t="shared" si="67"/>
        <v>-7.2926806864299882</v>
      </c>
      <c r="M257">
        <f t="shared" si="68"/>
        <v>-29.105481855373426</v>
      </c>
      <c r="S257">
        <f t="shared" si="57"/>
        <v>1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53.499421495755549</v>
      </c>
      <c r="C258" s="9">
        <f t="shared" si="61"/>
        <v>1.4340000000000011</v>
      </c>
      <c r="D258" s="9">
        <f t="shared" si="72"/>
        <v>67.760224759385395</v>
      </c>
      <c r="E258" s="9">
        <f t="shared" si="72"/>
        <v>8.5788559360494165</v>
      </c>
      <c r="F258" s="9">
        <f t="shared" si="63"/>
        <v>14.069757895606124</v>
      </c>
      <c r="G258" s="10">
        <f t="shared" si="73"/>
        <v>8.6666666666666607</v>
      </c>
      <c r="H258" s="5">
        <f t="shared" si="73"/>
        <v>7.5</v>
      </c>
      <c r="I258">
        <f t="shared" si="65"/>
        <v>44.906204029151496</v>
      </c>
      <c r="J258">
        <f t="shared" si="66"/>
        <v>41.322042034235253</v>
      </c>
      <c r="K258">
        <f t="shared" si="66"/>
        <v>-17.579988692507087</v>
      </c>
      <c r="L258">
        <f t="shared" si="67"/>
        <v>-7.2894711160810379</v>
      </c>
      <c r="M258">
        <f t="shared" si="68"/>
        <v>-29.072778146324652</v>
      </c>
      <c r="S258">
        <f t="shared" si="57"/>
        <v>1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53.747222537480873</v>
      </c>
      <c r="C259" s="9">
        <f t="shared" si="61"/>
        <v>1.4400000000000011</v>
      </c>
      <c r="D259" s="9">
        <f t="shared" si="72"/>
        <v>68.008025801110719</v>
      </c>
      <c r="E259" s="9">
        <f t="shared" si="72"/>
        <v>8.4728526938877398</v>
      </c>
      <c r="F259" s="9">
        <f t="shared" si="63"/>
        <v>14.026304080271316</v>
      </c>
      <c r="G259" s="10">
        <f t="shared" si="73"/>
        <v>8.6666666666666607</v>
      </c>
      <c r="H259" s="5">
        <f t="shared" si="73"/>
        <v>7.5</v>
      </c>
      <c r="I259">
        <f t="shared" si="65"/>
        <v>44.934598036699001</v>
      </c>
      <c r="J259">
        <f t="shared" si="66"/>
        <v>41.278305207538764</v>
      </c>
      <c r="K259">
        <f t="shared" si="66"/>
        <v>-17.754425361385035</v>
      </c>
      <c r="L259">
        <f t="shared" si="67"/>
        <v>-7.2863598856510725</v>
      </c>
      <c r="M259">
        <f t="shared" si="68"/>
        <v>-29.040026061497414</v>
      </c>
      <c r="S259">
        <f t="shared" si="57"/>
        <v>1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53.994761214248165</v>
      </c>
      <c r="C260" s="9">
        <f t="shared" si="61"/>
        <v>1.4460000000000011</v>
      </c>
      <c r="D260" s="9">
        <f t="shared" si="72"/>
        <v>68.255564477878011</v>
      </c>
      <c r="E260" s="9">
        <f t="shared" si="72"/>
        <v>8.3658034212503232</v>
      </c>
      <c r="F260" s="9">
        <f t="shared" si="63"/>
        <v>13.982234280371081</v>
      </c>
      <c r="G260" s="10">
        <f t="shared" si="73"/>
        <v>8.6666666666666607</v>
      </c>
      <c r="H260" s="5">
        <f t="shared" si="73"/>
        <v>7.5</v>
      </c>
      <c r="I260">
        <f t="shared" si="65"/>
        <v>44.963632151830609</v>
      </c>
      <c r="J260">
        <f t="shared" si="66"/>
        <v>41.23458704822486</v>
      </c>
      <c r="K260">
        <f t="shared" si="66"/>
        <v>-17.92866551775402</v>
      </c>
      <c r="L260">
        <f t="shared" si="67"/>
        <v>-7.2833458821036352</v>
      </c>
      <c r="M260">
        <f t="shared" si="68"/>
        <v>-29.00722469029143</v>
      </c>
      <c r="S260">
        <f t="shared" si="57"/>
        <v>1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54.242037636311629</v>
      </c>
      <c r="C261" s="9">
        <f t="shared" si="61"/>
        <v>1.4520000000000011</v>
      </c>
      <c r="D261" s="9">
        <f t="shared" ref="D261:E276" si="74">D260+$C$7*(J260+J261)/2</f>
        <v>68.502840899941475</v>
      </c>
      <c r="E261" s="9">
        <f t="shared" si="74"/>
        <v>8.2577092980993729</v>
      </c>
      <c r="F261" s="9">
        <f t="shared" si="63"/>
        <v>13.937550579646516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44.993302144877745</v>
      </c>
      <c r="J261">
        <f t="shared" si="66"/>
        <v>41.19088697293224</v>
      </c>
      <c r="K261">
        <f t="shared" si="66"/>
        <v>-18.102708865895767</v>
      </c>
      <c r="L261">
        <f t="shared" si="67"/>
        <v>-7.2804279945144046</v>
      </c>
      <c r="M261">
        <f t="shared" si="68"/>
        <v>-28.974373138592078</v>
      </c>
      <c r="S261">
        <f t="shared" si="57"/>
        <v>1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54.489051910445319</v>
      </c>
      <c r="C262" s="9">
        <f t="shared" si="61"/>
        <v>1.4580000000000011</v>
      </c>
      <c r="D262" s="9">
        <f t="shared" si="74"/>
        <v>68.749855174075165</v>
      </c>
      <c r="E262" s="9">
        <f t="shared" si="74"/>
        <v>8.148571506187503</v>
      </c>
      <c r="F262" s="9">
        <f t="shared" si="63"/>
        <v>13.892255059075421</v>
      </c>
      <c r="G262" s="10">
        <f t="shared" si="75"/>
        <v>8.6666666666666607</v>
      </c>
      <c r="H262" s="5">
        <f t="shared" si="75"/>
        <v>7.5</v>
      </c>
      <c r="I262">
        <f t="shared" si="65"/>
        <v>45.023603774466096</v>
      </c>
      <c r="J262">
        <f t="shared" si="66"/>
        <v>41.147204404965152</v>
      </c>
      <c r="K262">
        <f t="shared" si="66"/>
        <v>-18.276555104727318</v>
      </c>
      <c r="L262">
        <f t="shared" si="67"/>
        <v>-7.277605114152867</v>
      </c>
      <c r="M262">
        <f t="shared" si="68"/>
        <v>-28.941470528733898</v>
      </c>
      <c r="S262">
        <f t="shared" si="57"/>
        <v>1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54.735804139983053</v>
      </c>
      <c r="C263" s="9">
        <f t="shared" si="61"/>
        <v>1.4640000000000011</v>
      </c>
      <c r="D263" s="9">
        <f t="shared" si="74"/>
        <v>68.996607403612899</v>
      </c>
      <c r="E263" s="9">
        <f t="shared" si="74"/>
        <v>8.0383912290896227</v>
      </c>
      <c r="F263" s="9">
        <f t="shared" si="63"/>
        <v>13.846349796914314</v>
      </c>
      <c r="G263" s="10">
        <f t="shared" si="75"/>
        <v>8.6666666666666607</v>
      </c>
      <c r="H263" s="5">
        <f t="shared" si="75"/>
        <v>7.5</v>
      </c>
      <c r="I263">
        <f t="shared" si="65"/>
        <v>45.054532788054132</v>
      </c>
      <c r="J263">
        <f t="shared" si="66"/>
        <v>41.103538774280231</v>
      </c>
      <c r="K263">
        <f t="shared" si="66"/>
        <v>-18.450203927899722</v>
      </c>
      <c r="L263">
        <f t="shared" si="67"/>
        <v>-7.2748761345635495</v>
      </c>
      <c r="M263">
        <f t="shared" si="68"/>
        <v>-28.908515999461926</v>
      </c>
      <c r="S263">
        <f t="shared" si="57"/>
        <v>1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54.982294424858317</v>
      </c>
      <c r="C264" s="9">
        <f t="shared" si="61"/>
        <v>1.4700000000000011</v>
      </c>
      <c r="D264" s="9">
        <f t="shared" si="74"/>
        <v>69.243097688488163</v>
      </c>
      <c r="E264" s="9">
        <f t="shared" si="74"/>
        <v>7.9271696522342339</v>
      </c>
      <c r="F264" s="9">
        <f t="shared" si="63"/>
        <v>13.799836868739629</v>
      </c>
      <c r="G264" s="10">
        <f t="shared" si="75"/>
        <v>8.6666666666666607</v>
      </c>
      <c r="H264" s="5">
        <f t="shared" si="75"/>
        <v>7.5</v>
      </c>
      <c r="I264">
        <f t="shared" si="65"/>
        <v>45.086084922470057</v>
      </c>
      <c r="J264">
        <f t="shared" si="66"/>
        <v>41.059889517472847</v>
      </c>
      <c r="K264">
        <f t="shared" si="66"/>
        <v>-18.623655023896493</v>
      </c>
      <c r="L264">
        <f t="shared" si="67"/>
        <v>-7.2722399516467773</v>
      </c>
      <c r="M264">
        <f t="shared" si="68"/>
        <v>-28.875508705890859</v>
      </c>
      <c r="S264">
        <f t="shared" si="57"/>
        <v>1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55.228522861644031</v>
      </c>
      <c r="C265" s="9">
        <f t="shared" si="61"/>
        <v>1.4760000000000011</v>
      </c>
      <c r="D265" s="9">
        <f t="shared" si="74"/>
        <v>69.489326125273877</v>
      </c>
      <c r="E265" s="9">
        <f t="shared" si="74"/>
        <v>7.8149079629341491</v>
      </c>
      <c r="F265" s="9">
        <f t="shared" si="63"/>
        <v>13.752718347488173</v>
      </c>
      <c r="G265" s="10">
        <f t="shared" si="75"/>
        <v>8.6666666666666607</v>
      </c>
      <c r="H265" s="5">
        <f t="shared" si="75"/>
        <v>7.5</v>
      </c>
      <c r="I265">
        <f t="shared" si="65"/>
        <v>45.118255904447125</v>
      </c>
      <c r="J265">
        <f t="shared" si="66"/>
        <v>41.016256077762968</v>
      </c>
      <c r="K265">
        <f t="shared" si="66"/>
        <v>-18.796908076131839</v>
      </c>
      <c r="L265">
        <f t="shared" si="67"/>
        <v>-7.269695463738941</v>
      </c>
      <c r="M265">
        <f t="shared" si="68"/>
        <v>-28.842447819462066</v>
      </c>
      <c r="S265">
        <f t="shared" si="57"/>
        <v>1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55.474489543592263</v>
      </c>
      <c r="C266" s="9">
        <f t="shared" si="61"/>
        <v>1.4820000000000011</v>
      </c>
      <c r="D266" s="9">
        <f t="shared" si="74"/>
        <v>69.735292807222109</v>
      </c>
      <c r="E266" s="9">
        <f t="shared" si="74"/>
        <v>7.7016073504166078</v>
      </c>
      <c r="F266" s="9">
        <f t="shared" si="63"/>
        <v>13.704996303496848</v>
      </c>
      <c r="G266" s="10">
        <f t="shared" si="75"/>
        <v>8.6666666666666607</v>
      </c>
      <c r="H266" s="5">
        <f t="shared" si="75"/>
        <v>7.5</v>
      </c>
      <c r="I266">
        <f t="shared" si="65"/>
        <v>45.151041451157013</v>
      </c>
      <c r="J266">
        <f t="shared" si="66"/>
        <v>40.972637904980537</v>
      </c>
      <c r="K266">
        <f t="shared" si="66"/>
        <v>-18.96996276304861</v>
      </c>
      <c r="L266">
        <f t="shared" si="67"/>
        <v>-7.2672415716922281</v>
      </c>
      <c r="M266">
        <f t="shared" si="68"/>
        <v>-28.809332527898512</v>
      </c>
      <c r="S266">
        <f t="shared" si="57"/>
        <v>1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55.720194560673853</v>
      </c>
      <c r="C267" s="9">
        <f t="shared" si="61"/>
        <v>1.4880000000000011</v>
      </c>
      <c r="D267" s="9">
        <f t="shared" si="74"/>
        <v>69.980997824303699</v>
      </c>
      <c r="E267" s="9">
        <f t="shared" si="74"/>
        <v>7.5872690058528143</v>
      </c>
      <c r="F267" s="9">
        <f t="shared" si="63"/>
        <v>13.656672804541557</v>
      </c>
      <c r="G267" s="10">
        <f t="shared" si="75"/>
        <v>8.6666666666666607</v>
      </c>
      <c r="H267" s="5">
        <f t="shared" si="75"/>
        <v>7.5</v>
      </c>
      <c r="I267">
        <f t="shared" si="65"/>
        <v>45.1844372707411</v>
      </c>
      <c r="J267">
        <f t="shared" si="66"/>
        <v>40.929034455550386</v>
      </c>
      <c r="K267">
        <f t="shared" si="66"/>
        <v>-19.142818758216002</v>
      </c>
      <c r="L267">
        <f t="shared" si="67"/>
        <v>-7.2648771789537934</v>
      </c>
      <c r="M267">
        <f t="shared" si="68"/>
        <v>-28.776162035157594</v>
      </c>
      <c r="S267">
        <f t="shared" si="57"/>
        <v>1</v>
      </c>
      <c r="T267" t="b">
        <f t="shared" si="58"/>
        <v>0</v>
      </c>
      <c r="U267" t="b">
        <f t="shared" si="59"/>
        <v>1</v>
      </c>
    </row>
    <row r="268" spans="1:21" x14ac:dyDescent="0.2">
      <c r="A268">
        <f t="shared" si="69"/>
        <v>100</v>
      </c>
      <c r="B268">
        <f t="shared" si="60"/>
        <v>55.965637999617933</v>
      </c>
      <c r="C268" s="9">
        <f t="shared" si="61"/>
        <v>1.4940000000000011</v>
      </c>
      <c r="D268" s="9">
        <f t="shared" si="74"/>
        <v>70.226441263247779</v>
      </c>
      <c r="E268" s="9">
        <f t="shared" si="74"/>
        <v>7.4718941223868853</v>
      </c>
      <c r="F268" s="9">
        <f t="shared" si="63"/>
        <v>13.607749915875434</v>
      </c>
      <c r="G268" s="10">
        <f t="shared" si="75"/>
        <v>8.6666666666666607</v>
      </c>
      <c r="H268" s="5">
        <f t="shared" si="75"/>
        <v>7.5</v>
      </c>
      <c r="I268">
        <f t="shared" si="65"/>
        <v>45.218439062839458</v>
      </c>
      <c r="J268">
        <f t="shared" si="66"/>
        <v>40.885445192476666</v>
      </c>
      <c r="K268">
        <f t="shared" si="66"/>
        <v>-19.315475730426947</v>
      </c>
      <c r="L268">
        <f t="shared" si="67"/>
        <v>-7.2626011916443325</v>
      </c>
      <c r="M268">
        <f t="shared" si="68"/>
        <v>-28.742935561381902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56.210819943951343</v>
      </c>
      <c r="C269" s="9">
        <f t="shared" si="61"/>
        <v>1.5000000000000011</v>
      </c>
      <c r="D269" s="9">
        <f t="shared" si="74"/>
        <v>70.471623207581189</v>
      </c>
      <c r="E269" s="9">
        <f t="shared" si="74"/>
        <v>7.3554838951642187</v>
      </c>
      <c r="F269" s="9">
        <f t="shared" si="63"/>
        <v>13.558229700266232</v>
      </c>
      <c r="G269" s="10">
        <f t="shared" si="75"/>
        <v>8.6666666666666607</v>
      </c>
      <c r="H269" s="5">
        <f t="shared" si="75"/>
        <v>7.5</v>
      </c>
      <c r="I269">
        <f t="shared" si="65"/>
        <v>45.253042519117415</v>
      </c>
      <c r="J269">
        <f t="shared" si="66"/>
        <v>40.841869585326798</v>
      </c>
      <c r="K269">
        <f t="shared" si="66"/>
        <v>-19.487933343795238</v>
      </c>
      <c r="L269">
        <f t="shared" si="67"/>
        <v>-7.2604125186360386</v>
      </c>
      <c r="M269">
        <f t="shared" si="68"/>
        <v>-28.709652342847971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56.455740474037974</v>
      </c>
      <c r="C270" s="9">
        <f t="shared" si="61"/>
        <v>1.5060000000000011</v>
      </c>
      <c r="D270" s="9">
        <f t="shared" si="74"/>
        <v>70.71654373766782</v>
      </c>
      <c r="E270" s="9">
        <f t="shared" si="74"/>
        <v>7.2380395213592763</v>
      </c>
      <c r="F270" s="9">
        <f t="shared" si="63"/>
        <v>13.508114218033057</v>
      </c>
      <c r="G270" s="10">
        <f t="shared" si="75"/>
        <v>8.6666666666666607</v>
      </c>
      <c r="H270" s="5">
        <f t="shared" si="75"/>
        <v>7.5</v>
      </c>
      <c r="I270">
        <f t="shared" si="65"/>
        <v>45.288243323789352</v>
      </c>
      <c r="J270">
        <f t="shared" si="66"/>
        <v>40.798307110214978</v>
      </c>
      <c r="K270">
        <f t="shared" si="66"/>
        <v>-19.660191257852325</v>
      </c>
      <c r="L270">
        <f t="shared" si="67"/>
        <v>-7.2583100716298894</v>
      </c>
      <c r="M270">
        <f t="shared" si="68"/>
        <v>-28.676311631913016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56.700399667117971</v>
      </c>
      <c r="C271" s="9">
        <f t="shared" si="61"/>
        <v>1.5120000000000011</v>
      </c>
      <c r="D271" s="9">
        <f t="shared" si="74"/>
        <v>70.961202930747817</v>
      </c>
      <c r="E271" s="9">
        <f t="shared" si="74"/>
        <v>7.1195622002027878</v>
      </c>
      <c r="F271" s="9">
        <f t="shared" si="63"/>
        <v>13.457405527082297</v>
      </c>
      <c r="G271" s="10">
        <f t="shared" si="75"/>
        <v>8.6666666666666607</v>
      </c>
      <c r="H271" s="5">
        <f t="shared" si="75"/>
        <v>7.5</v>
      </c>
      <c r="I271">
        <f t="shared" si="65"/>
        <v>45.32403715413983</v>
      </c>
      <c r="J271">
        <f t="shared" si="66"/>
        <v>40.7547572497852</v>
      </c>
      <c r="K271">
        <f t="shared" si="66"/>
        <v>-19.832249127643802</v>
      </c>
      <c r="L271">
        <f t="shared" si="67"/>
        <v>-7.2562927652322671</v>
      </c>
      <c r="M271">
        <f t="shared" si="68"/>
        <v>-28.642912696959712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56.944797597346913</v>
      </c>
      <c r="C272" s="9">
        <f t="shared" si="61"/>
        <v>1.5180000000000011</v>
      </c>
      <c r="D272" s="9">
        <f t="shared" si="74"/>
        <v>71.205600860976759</v>
      </c>
      <c r="E272" s="9">
        <f t="shared" si="74"/>
        <v>7.0000531330083797</v>
      </c>
      <c r="F272" s="9">
        <f t="shared" si="63"/>
        <v>13.40610568294284</v>
      </c>
      <c r="G272" s="10">
        <f t="shared" si="75"/>
        <v>8.6666666666666607</v>
      </c>
      <c r="H272" s="5">
        <f t="shared" si="75"/>
        <v>7.5</v>
      </c>
      <c r="I272">
        <f t="shared" si="65"/>
        <v>45.360419681041542</v>
      </c>
      <c r="J272">
        <f t="shared" si="66"/>
        <v>40.711219493193809</v>
      </c>
      <c r="K272">
        <f t="shared" si="66"/>
        <v>-20.004106603825562</v>
      </c>
      <c r="L272">
        <f t="shared" si="67"/>
        <v>-7.2543595170308501</v>
      </c>
      <c r="M272">
        <f t="shared" si="68"/>
        <v>-28.609454822339021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57.188934335834766</v>
      </c>
      <c r="C273" s="9">
        <f t="shared" si="61"/>
        <v>1.5240000000000011</v>
      </c>
      <c r="D273" s="9">
        <f t="shared" si="74"/>
        <v>71.449737599464612</v>
      </c>
      <c r="E273" s="9">
        <f t="shared" si="74"/>
        <v>6.8795135231986242</v>
      </c>
      <c r="F273" s="9">
        <f t="shared" si="63"/>
        <v>13.354216738800602</v>
      </c>
      <c r="G273" s="10">
        <f t="shared" si="75"/>
        <v>8.6666666666666607</v>
      </c>
      <c r="H273" s="5">
        <f t="shared" si="75"/>
        <v>7.5</v>
      </c>
      <c r="I273">
        <f t="shared" si="65"/>
        <v>45.39738656947025</v>
      </c>
      <c r="J273">
        <f t="shared" si="66"/>
        <v>40.667693336091624</v>
      </c>
      <c r="K273">
        <f t="shared" si="66"/>
        <v>-20.175763332759598</v>
      </c>
      <c r="L273">
        <f t="shared" si="67"/>
        <v>-7.2525092476697983</v>
      </c>
      <c r="M273">
        <f t="shared" si="68"/>
        <v>-28.575937308311108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57.432809950684863</v>
      </c>
      <c r="C274" s="9">
        <f t="shared" si="61"/>
        <v>1.5300000000000011</v>
      </c>
      <c r="D274" s="9">
        <f t="shared" si="74"/>
        <v>71.693613214314709</v>
      </c>
      <c r="E274" s="9">
        <f t="shared" si="74"/>
        <v>6.7579445763305168</v>
      </c>
      <c r="F274" s="9">
        <f t="shared" si="63"/>
        <v>13.30174074553225</v>
      </c>
      <c r="G274" s="10">
        <f t="shared" si="75"/>
        <v>8.6666666666666607</v>
      </c>
      <c r="H274" s="5">
        <f t="shared" si="75"/>
        <v>7.5</v>
      </c>
      <c r="I274">
        <f t="shared" si="65"/>
        <v>45.434933479016294</v>
      </c>
      <c r="J274">
        <f t="shared" si="66"/>
        <v>40.624178280605605</v>
      </c>
      <c r="K274">
        <f t="shared" si="66"/>
        <v>-20.347218956609463</v>
      </c>
      <c r="L274">
        <f t="shared" si="67"/>
        <v>-7.2507408809241438</v>
      </c>
      <c r="M274">
        <f t="shared" si="68"/>
        <v>-28.54235947098439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57.676424507032642</v>
      </c>
      <c r="C275" s="9">
        <f t="shared" si="61"/>
        <v>1.5360000000000011</v>
      </c>
      <c r="D275" s="9">
        <f t="shared" si="74"/>
        <v>71.937227770662489</v>
      </c>
      <c r="E275" s="9">
        <f t="shared" si="74"/>
        <v>6.6353475001203819</v>
      </c>
      <c r="F275" s="9">
        <f t="shared" si="63"/>
        <v>13.248679751738269</v>
      </c>
      <c r="G275" s="10">
        <f t="shared" si="75"/>
        <v>8.6666666666666607</v>
      </c>
      <c r="H275" s="5">
        <f t="shared" si="75"/>
        <v>7.5</v>
      </c>
      <c r="I275">
        <f t="shared" si="65"/>
        <v>45.473056064392686</v>
      </c>
      <c r="J275">
        <f t="shared" si="66"/>
        <v>40.580673835320063</v>
      </c>
      <c r="K275">
        <f t="shared" si="66"/>
        <v>-20.51847311343537</v>
      </c>
      <c r="L275">
        <f t="shared" si="67"/>
        <v>-7.249053343773423</v>
      </c>
      <c r="M275">
        <f t="shared" si="68"/>
        <v>-28.508720642252719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57.919778067084373</v>
      </c>
      <c r="C276" s="9">
        <f t="shared" si="61"/>
        <v>1.5420000000000011</v>
      </c>
      <c r="D276" s="9">
        <f t="shared" si="74"/>
        <v>72.180581330714219</v>
      </c>
      <c r="E276" s="9">
        <f t="shared" si="74"/>
        <v>6.5117235044682094</v>
      </c>
      <c r="F276" s="9">
        <f t="shared" si="63"/>
        <v>13.195035803775319</v>
      </c>
      <c r="G276" s="10">
        <f t="shared" si="75"/>
        <v>8.6666666666666607</v>
      </c>
      <c r="H276" s="5">
        <f t="shared" si="75"/>
        <v>7.5</v>
      </c>
      <c r="I276">
        <f t="shared" si="65"/>
        <v>45.511749975939509</v>
      </c>
      <c r="J276">
        <f t="shared" si="66"/>
        <v>40.537179515257421</v>
      </c>
      <c r="K276">
        <f t="shared" si="66"/>
        <v>-20.689525437288886</v>
      </c>
      <c r="L276">
        <f t="shared" si="67"/>
        <v>-7.2474455664744823</v>
      </c>
      <c r="M276">
        <f t="shared" si="68"/>
        <v>-28.475020169730765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58.162870690155721</v>
      </c>
      <c r="C277" s="9">
        <f t="shared" ref="C277:C289" si="80">C276+_dt</f>
        <v>1.5480000000000012</v>
      </c>
      <c r="D277" s="9">
        <f t="shared" ref="D277:E289" si="81">D276+$C$7*(J276+J277)/2</f>
        <v>72.423673953785567</v>
      </c>
      <c r="E277" s="9">
        <f t="shared" si="81"/>
        <v>6.3870738014814208</v>
      </c>
      <c r="F277" s="9">
        <f t="shared" ref="F277:F289" si="82">$O$1*D277^2+$O$2*D277+$O$3</f>
        <v>13.14081094578782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45.551010860124578</v>
      </c>
      <c r="J277">
        <f t="shared" ref="J277:K289" si="85">J276+L276*$C$7</f>
        <v>40.493694841858577</v>
      </c>
      <c r="K277">
        <f t="shared" si="85"/>
        <v>-20.860375558307272</v>
      </c>
      <c r="L277">
        <f t="shared" ref="L277:L289" si="86">-$C$15*I277*J277</f>
        <v>-7.2459164826334561</v>
      </c>
      <c r="M277">
        <f t="shared" ref="M277:M289" si="87">-$C$6-$C$15*I277*K277</f>
        <v>-28.441257416687609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58.405702432710179</v>
      </c>
      <c r="C278" s="9">
        <f t="shared" si="80"/>
        <v>1.5540000000000012</v>
      </c>
      <c r="D278" s="9">
        <f t="shared" si="81"/>
        <v>72.666505696340025</v>
      </c>
      <c r="E278" s="9">
        <f t="shared" si="81"/>
        <v>6.2613996054980765</v>
      </c>
      <c r="F278" s="9">
        <f t="shared" si="82"/>
        <v>13.086007219738892</v>
      </c>
      <c r="G278" s="10">
        <f t="shared" si="83"/>
        <v>8.6666666666666607</v>
      </c>
      <c r="H278" s="5">
        <f t="shared" si="83"/>
        <v>7.5</v>
      </c>
      <c r="I278">
        <f t="shared" si="84"/>
        <v>45.590834360040155</v>
      </c>
      <c r="J278">
        <f t="shared" si="85"/>
        <v>40.450219342962775</v>
      </c>
      <c r="K278">
        <f t="shared" si="85"/>
        <v>-21.031023102807396</v>
      </c>
      <c r="L278">
        <f t="shared" si="86"/>
        <v>-7.2444650292768999</v>
      </c>
      <c r="M278">
        <f t="shared" si="87"/>
        <v>-28.407431761978593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58.648273348397431</v>
      </c>
      <c r="C279" s="9">
        <f t="shared" si="80"/>
        <v>1.5600000000000012</v>
      </c>
      <c r="D279" s="9">
        <f t="shared" si="81"/>
        <v>72.909076612027278</v>
      </c>
      <c r="E279" s="9">
        <f t="shared" si="81"/>
        <v>6.1347021331095162</v>
      </c>
      <c r="F279" s="9">
        <f t="shared" si="82"/>
        <v>13.03062666544059</v>
      </c>
      <c r="G279" s="10">
        <f t="shared" si="83"/>
        <v>8.6666666666666607</v>
      </c>
      <c r="H279" s="5">
        <f t="shared" si="83"/>
        <v>7.5</v>
      </c>
      <c r="I279">
        <f t="shared" si="84"/>
        <v>45.631216115895626</v>
      </c>
      <c r="J279">
        <f t="shared" si="85"/>
        <v>40.406752552787111</v>
      </c>
      <c r="K279">
        <f t="shared" si="85"/>
        <v>-21.201467693379268</v>
      </c>
      <c r="L279">
        <f t="shared" si="86"/>
        <v>-7.2430901469220359</v>
      </c>
      <c r="M279">
        <f t="shared" si="87"/>
        <v>-28.373542599975437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58.890583488091515</v>
      </c>
      <c r="C280" s="9">
        <f t="shared" si="80"/>
        <v>1.5660000000000012</v>
      </c>
      <c r="D280" s="9">
        <f t="shared" si="81"/>
        <v>73.151386751721361</v>
      </c>
      <c r="E280" s="9">
        <f t="shared" si="81"/>
        <v>6.0069826031824407</v>
      </c>
      <c r="F280" s="9">
        <f t="shared" si="82"/>
        <v>12.974671320583404</v>
      </c>
      <c r="G280" s="10">
        <f t="shared" si="83"/>
        <v>8.6666666666666607</v>
      </c>
      <c r="H280" s="5">
        <f t="shared" si="83"/>
        <v>7.5</v>
      </c>
      <c r="I280">
        <f t="shared" si="84"/>
        <v>45.672151765505937</v>
      </c>
      <c r="J280">
        <f t="shared" si="85"/>
        <v>40.36329401190558</v>
      </c>
      <c r="K280">
        <f t="shared" si="85"/>
        <v>-21.371708948979119</v>
      </c>
      <c r="L280">
        <f t="shared" si="86"/>
        <v>-7.2417907796461138</v>
      </c>
      <c r="M280">
        <f t="shared" si="87"/>
        <v>-28.339589340494697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59.132632899928915</v>
      </c>
      <c r="C281" s="9">
        <f t="shared" si="80"/>
        <v>1.5720000000000012</v>
      </c>
      <c r="D281" s="9">
        <f t="shared" si="81"/>
        <v>73.393436163558761</v>
      </c>
      <c r="E281" s="9">
        <f t="shared" si="81"/>
        <v>5.8782422368804372</v>
      </c>
      <c r="F281" s="9">
        <f t="shared" si="82"/>
        <v>12.918143220765135</v>
      </c>
      <c r="G281" s="10">
        <f t="shared" si="83"/>
        <v>8.6666666666666607</v>
      </c>
      <c r="H281" s="5">
        <f t="shared" si="83"/>
        <v>7.5</v>
      </c>
      <c r="I281">
        <f t="shared" si="84"/>
        <v>45.713636944775772</v>
      </c>
      <c r="J281">
        <f t="shared" si="85"/>
        <v>40.319843267227704</v>
      </c>
      <c r="K281">
        <f t="shared" si="85"/>
        <v>-21.541746485022088</v>
      </c>
      <c r="L281">
        <f t="shared" si="86"/>
        <v>-7.2405658751548554</v>
      </c>
      <c r="M281">
        <f t="shared" si="87"/>
        <v>-28.305571408724564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59.374421629346521</v>
      </c>
      <c r="C282" s="9">
        <f t="shared" si="80"/>
        <v>1.5780000000000012</v>
      </c>
      <c r="D282" s="9">
        <f t="shared" si="81"/>
        <v>73.635224892976368</v>
      </c>
      <c r="E282" s="9">
        <f t="shared" si="81"/>
        <v>5.7484822576849472</v>
      </c>
      <c r="F282" s="9">
        <f t="shared" si="82"/>
        <v>12.86104439951902</v>
      </c>
      <c r="G282" s="10">
        <f t="shared" si="83"/>
        <v>8.6666666666666607</v>
      </c>
      <c r="H282" s="5">
        <f t="shared" si="83"/>
        <v>7.5</v>
      </c>
      <c r="I282">
        <f t="shared" si="84"/>
        <v>45.755667288179254</v>
      </c>
      <c r="J282">
        <f t="shared" si="85"/>
        <v>40.276399871976771</v>
      </c>
      <c r="K282">
        <f t="shared" si="85"/>
        <v>-21.711579913474434</v>
      </c>
      <c r="L282">
        <f t="shared" si="86"/>
        <v>-7.2394143848499715</v>
      </c>
      <c r="M282">
        <f t="shared" si="87"/>
        <v>-28.271488245150046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59.615949719119449</v>
      </c>
      <c r="C283" s="9">
        <f t="shared" si="80"/>
        <v>1.5840000000000012</v>
      </c>
      <c r="D283" s="9">
        <f t="shared" si="81"/>
        <v>73.876752982749295</v>
      </c>
      <c r="E283" s="9">
        <f t="shared" si="81"/>
        <v>5.6177038914156876</v>
      </c>
      <c r="F283" s="9">
        <f t="shared" si="82"/>
        <v>12.803376888341241</v>
      </c>
      <c r="G283" s="10">
        <f t="shared" si="83"/>
        <v>8.6666666666666607</v>
      </c>
      <c r="H283" s="5">
        <f t="shared" si="83"/>
        <v>7.5</v>
      </c>
      <c r="I283">
        <f t="shared" si="84"/>
        <v>45.798238429235077</v>
      </c>
      <c r="J283">
        <f t="shared" si="85"/>
        <v>40.232963385667674</v>
      </c>
      <c r="K283">
        <f t="shared" si="85"/>
        <v>-21.881208842945334</v>
      </c>
      <c r="L283">
        <f t="shared" si="86"/>
        <v>-7.2383352638957223</v>
      </c>
      <c r="M283">
        <f t="shared" si="87"/>
        <v>-28.237339305476571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59.857217209398705</v>
      </c>
      <c r="C284" s="9">
        <f t="shared" si="80"/>
        <v>1.5900000000000012</v>
      </c>
      <c r="D284" s="9">
        <f t="shared" si="81"/>
        <v>74.118020473028551</v>
      </c>
      <c r="E284" s="9">
        <f t="shared" si="81"/>
        <v>5.4859083662505173</v>
      </c>
      <c r="F284" s="9">
        <f t="shared" si="82"/>
        <v>12.745142716717687</v>
      </c>
      <c r="G284" s="10">
        <f t="shared" si="83"/>
        <v>8.6666666666666607</v>
      </c>
      <c r="H284" s="5">
        <f t="shared" si="83"/>
        <v>7.5</v>
      </c>
      <c r="I284">
        <f t="shared" si="84"/>
        <v>45.841346000976991</v>
      </c>
      <c r="J284">
        <f t="shared" si="85"/>
        <v>40.189533374084299</v>
      </c>
      <c r="K284">
        <f t="shared" si="85"/>
        <v>-22.050632878778192</v>
      </c>
      <c r="L284">
        <f t="shared" si="86"/>
        <v>-7.2373274712845257</v>
      </c>
      <c r="M284">
        <f t="shared" si="87"/>
        <v>-28.203124060552064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60.098224137748723</v>
      </c>
      <c r="C285" s="9">
        <f t="shared" si="80"/>
        <v>1.5960000000000012</v>
      </c>
      <c r="D285" s="9">
        <f t="shared" si="81"/>
        <v>74.359027401378569</v>
      </c>
      <c r="E285" s="9">
        <f t="shared" si="81"/>
        <v>5.3530969127447579</v>
      </c>
      <c r="F285" s="9">
        <f t="shared" si="82"/>
        <v>12.686343912150157</v>
      </c>
      <c r="G285" s="10">
        <f t="shared" si="83"/>
        <v>8.6666666666666607</v>
      </c>
      <c r="H285" s="5">
        <f t="shared" si="83"/>
        <v>7.5</v>
      </c>
      <c r="I285">
        <f t="shared" si="84"/>
        <v>45.884985636419508</v>
      </c>
      <c r="J285">
        <f t="shared" si="85"/>
        <v>40.146109409256589</v>
      </c>
      <c r="K285">
        <f t="shared" si="85"/>
        <v>-22.219851623141505</v>
      </c>
      <c r="L285">
        <f t="shared" si="86"/>
        <v>-7.2363899699015777</v>
      </c>
      <c r="M285">
        <f t="shared" si="87"/>
        <v>-28.168841996287483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60.338970539184807</v>
      </c>
      <c r="C286" s="9">
        <f t="shared" si="80"/>
        <v>1.6020000000000012</v>
      </c>
      <c r="D286" s="9">
        <f t="shared" si="81"/>
        <v>74.599773802814653</v>
      </c>
      <c r="E286" s="9">
        <f t="shared" si="81"/>
        <v>5.219270763849976</v>
      </c>
      <c r="F286" s="9">
        <f t="shared" si="82"/>
        <v>12.626982500181782</v>
      </c>
      <c r="G286" s="10">
        <f t="shared" si="83"/>
        <v>8.6666666666666607</v>
      </c>
      <c r="H286" s="5">
        <f t="shared" si="83"/>
        <v>7.5</v>
      </c>
      <c r="I286">
        <f t="shared" si="84"/>
        <v>45.929152969018688</v>
      </c>
      <c r="J286">
        <f t="shared" si="85"/>
        <v>40.102691069437178</v>
      </c>
      <c r="K286">
        <f t="shared" si="85"/>
        <v>-22.38886467511923</v>
      </c>
      <c r="L286">
        <f t="shared" si="86"/>
        <v>-7.235521726588483</v>
      </c>
      <c r="M286">
        <f t="shared" si="87"/>
        <v>-28.134492613575915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60.579456446210351</v>
      </c>
      <c r="C287" s="9">
        <f t="shared" si="80"/>
        <v>1.6080000000000012</v>
      </c>
      <c r="D287" s="9">
        <f t="shared" si="81"/>
        <v>74.840259709840197</v>
      </c>
      <c r="E287" s="9">
        <f t="shared" si="81"/>
        <v>5.0844311549322159</v>
      </c>
      <c r="F287" s="9">
        <f t="shared" si="82"/>
        <v>12.567060504421857</v>
      </c>
      <c r="G287" s="10">
        <f t="shared" si="83"/>
        <v>8.6666666666666607</v>
      </c>
      <c r="H287" s="5">
        <f t="shared" si="83"/>
        <v>7.5</v>
      </c>
      <c r="I287">
        <f t="shared" si="84"/>
        <v>45.973843633127991</v>
      </c>
      <c r="J287">
        <f t="shared" si="85"/>
        <v>40.059277939077646</v>
      </c>
      <c r="K287">
        <f t="shared" si="85"/>
        <v>-22.557671630800684</v>
      </c>
      <c r="L287">
        <f t="shared" si="86"/>
        <v>-7.2347217122058733</v>
      </c>
      <c r="M287">
        <f t="shared" si="87"/>
        <v>-28.100075428210232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60.819681888853999</v>
      </c>
      <c r="C288" s="9">
        <f t="shared" si="80"/>
        <v>1.6140000000000012</v>
      </c>
      <c r="D288" s="9">
        <f t="shared" si="81"/>
        <v>75.080485152483845</v>
      </c>
      <c r="E288" s="9">
        <f t="shared" si="81"/>
        <v>4.948579323789704</v>
      </c>
      <c r="F288" s="9">
        <f t="shared" si="82"/>
        <v>12.506579946570049</v>
      </c>
      <c r="G288" s="10">
        <f t="shared" si="83"/>
        <v>8.6666666666666607</v>
      </c>
      <c r="H288" s="5">
        <f t="shared" si="83"/>
        <v>7.5</v>
      </c>
      <c r="I288">
        <f t="shared" si="84"/>
        <v>46.019053264449028</v>
      </c>
      <c r="J288">
        <f t="shared" si="85"/>
        <v>40.015869608804408</v>
      </c>
      <c r="K288">
        <f t="shared" si="85"/>
        <v>-22.726272083369945</v>
      </c>
      <c r="L288">
        <f t="shared" si="86"/>
        <v>-7.2339889016950156</v>
      </c>
      <c r="M288">
        <f t="shared" si="87"/>
        <v>-28.065589970799302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61.059646894706596</v>
      </c>
      <c r="C289" s="9">
        <f t="shared" si="80"/>
        <v>1.6200000000000012</v>
      </c>
      <c r="D289" s="9">
        <f t="shared" si="81"/>
        <v>75.320450158336442</v>
      </c>
      <c r="E289" s="9">
        <f t="shared" si="81"/>
        <v>4.8117165106700099</v>
      </c>
      <c r="F289" s="9">
        <f t="shared" si="82"/>
        <v>12.445542846439846</v>
      </c>
      <c r="G289" s="10">
        <f t="shared" si="83"/>
        <v>8.6666666666666607</v>
      </c>
      <c r="H289" s="5">
        <f t="shared" si="83"/>
        <v>7.5</v>
      </c>
      <c r="I289">
        <f t="shared" si="84"/>
        <v>46.064777500477149</v>
      </c>
      <c r="J289">
        <f t="shared" si="85"/>
        <v>39.97246567539424</v>
      </c>
      <c r="K289">
        <f t="shared" si="85"/>
        <v>-22.89466562319474</v>
      </c>
      <c r="L289">
        <f t="shared" si="86"/>
        <v>-7.2333222741383745</v>
      </c>
      <c r="M289">
        <f t="shared" si="87"/>
        <v>-28.031035786682896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67" priority="16" stopIfTrue="1" operator="greaterThan">
      <formula>$G$19</formula>
    </cfRule>
    <cfRule type="cellIs" dxfId="166" priority="17" stopIfTrue="1" operator="lessThan">
      <formula>$H$19</formula>
    </cfRule>
    <cfRule type="cellIs" dxfId="165" priority="18" stopIfTrue="1" operator="between">
      <formula>$H$19</formula>
      <formula>$G$19</formula>
    </cfRule>
  </conditionalFormatting>
  <conditionalFormatting sqref="E19:E20">
    <cfRule type="cellIs" dxfId="164" priority="13" stopIfTrue="1" operator="lessThan">
      <formula>$H$19</formula>
    </cfRule>
    <cfRule type="cellIs" dxfId="163" priority="14" stopIfTrue="1" operator="greaterThan">
      <formula>$G$19</formula>
    </cfRule>
    <cfRule type="cellIs" dxfId="162" priority="15" stopIfTrue="1" operator="between">
      <formula>$H$19</formula>
      <formula>$G$19</formula>
    </cfRule>
  </conditionalFormatting>
  <conditionalFormatting sqref="F19">
    <cfRule type="cellIs" dxfId="161" priority="10" stopIfTrue="1" operator="lessThan">
      <formula>$H$19</formula>
    </cfRule>
    <cfRule type="cellIs" dxfId="160" priority="11" stopIfTrue="1" operator="greaterThan">
      <formula>$G$19</formula>
    </cfRule>
    <cfRule type="cellIs" dxfId="159" priority="12" stopIfTrue="1" operator="between">
      <formula>$H$19</formula>
      <formula>$G$19</formula>
    </cfRule>
  </conditionalFormatting>
  <conditionalFormatting sqref="F20">
    <cfRule type="cellIs" dxfId="158" priority="7" stopIfTrue="1" operator="lessThan">
      <formula>$H$19</formula>
    </cfRule>
    <cfRule type="cellIs" dxfId="157" priority="8" stopIfTrue="1" operator="greaterThan">
      <formula>$G$19</formula>
    </cfRule>
    <cfRule type="cellIs" dxfId="156" priority="9" stopIfTrue="1" operator="between">
      <formula>$H$19</formula>
      <formula>$G$19</formula>
    </cfRule>
  </conditionalFormatting>
  <conditionalFormatting sqref="E21:E289">
    <cfRule type="cellIs" dxfId="155" priority="4" stopIfTrue="1" operator="lessThan">
      <formula>$H$19</formula>
    </cfRule>
    <cfRule type="cellIs" dxfId="154" priority="5" stopIfTrue="1" operator="greaterThan">
      <formula>$G$19</formula>
    </cfRule>
    <cfRule type="cellIs" dxfId="153" priority="6" stopIfTrue="1" operator="between">
      <formula>$H$19</formula>
      <formula>$G$19</formula>
    </cfRule>
  </conditionalFormatting>
  <conditionalFormatting sqref="F21:F289">
    <cfRule type="cellIs" dxfId="152" priority="1" stopIfTrue="1" operator="lessThan">
      <formula>$H$19</formula>
    </cfRule>
    <cfRule type="cellIs" dxfId="151" priority="2" stopIfTrue="1" operator="greaterThan">
      <formula>$G$19</formula>
    </cfRule>
    <cfRule type="cellIs" dxfId="15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SummaryChart!G23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-5.2822799609037793E-3</v>
      </c>
      <c r="P1" s="5" t="s">
        <v>10</v>
      </c>
    </row>
    <row r="2" spans="2:22" ht="22.5" x14ac:dyDescent="0.3">
      <c r="C2" s="24">
        <f>SummaryChart!H23</f>
        <v>27.997052355290162</v>
      </c>
      <c r="D2" s="1" t="s">
        <v>18</v>
      </c>
      <c r="G2" s="9" t="s">
        <v>23</v>
      </c>
      <c r="O2" s="28">
        <f>TAN(C2/180*PI())</f>
        <v>0.53164344277959152</v>
      </c>
      <c r="P2" s="5" t="s">
        <v>12</v>
      </c>
    </row>
    <row r="3" spans="2:22" ht="22.5" x14ac:dyDescent="0.3">
      <c r="C3" s="24">
        <f>SummaryChart!J23/12</f>
        <v>1.057855114958117</v>
      </c>
      <c r="D3" s="1" t="s">
        <v>19</v>
      </c>
      <c r="G3" s="9" t="s">
        <v>28</v>
      </c>
      <c r="O3" s="28">
        <f>C3</f>
        <v>1.057855114958117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SummaryChart!I23</f>
        <v>15.275478218375214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9.1412562343489157E-2</v>
      </c>
      <c r="C12" s="14"/>
      <c r="D12" s="15">
        <f ca="1">CELL("contents",INDIRECT("D"&amp;C13-1))</f>
        <v>15.056818652148062</v>
      </c>
      <c r="E12" s="15">
        <f ca="1">CELL("contents",INDIRECT("E"&amp;C13-1))</f>
        <v>7.8097945684576686</v>
      </c>
      <c r="F12">
        <f ca="1">D13-D12</f>
        <v>0.31007212857064204</v>
      </c>
      <c r="G12">
        <f ca="1">D13-D11</f>
        <v>9.1412562343489157E-2</v>
      </c>
      <c r="H12" s="27">
        <f ca="1">G12/F12</f>
        <v>0.29481063894674792</v>
      </c>
      <c r="I12">
        <f ca="1">D13-D12</f>
        <v>0.31007212857064204</v>
      </c>
      <c r="J12">
        <f ca="1">E13-E12</f>
        <v>0.11152313756169807</v>
      </c>
      <c r="K12">
        <f ca="1">ATAN(J12/I12)*180/PI()</f>
        <v>19.78205366019861</v>
      </c>
      <c r="N12" s="26">
        <f ca="1">E13-E12</f>
        <v>0.11152313756169807</v>
      </c>
      <c r="O12" s="26">
        <f ca="1">N12+E13-H12*N12</f>
        <v>7.9999626361391547</v>
      </c>
      <c r="P12">
        <f ca="1">IF(AND(G12&gt;0,G12&lt;F12),1,0)</f>
        <v>1</v>
      </c>
      <c r="Q12" s="26">
        <f ca="1">IF(P12=1,O12,O13)</f>
        <v>7.9999626361391547</v>
      </c>
    </row>
    <row r="13" spans="2:22" x14ac:dyDescent="0.2">
      <c r="B13" t="str">
        <f ca="1">CELL("address",INDEX(B20:B290,MATCH(MIN(B20:B290),B20:B290,0)))</f>
        <v>$B$67</v>
      </c>
      <c r="C13">
        <f ca="1">CELL("row",INDEX(A20:A289,MATCH(MIN(A20:A289),A20:A289,0)))</f>
        <v>67</v>
      </c>
      <c r="D13" s="15">
        <f ca="1">CELL("contents",INDIRECT("D"&amp;C13))</f>
        <v>15.366890780718704</v>
      </c>
      <c r="E13" s="15">
        <f ca="1">CELL("contents",INDIRECT("E"&amp;C13))</f>
        <v>7.9213177060193667</v>
      </c>
      <c r="F13">
        <f ca="1">D14-D13</f>
        <v>0.30967075315971471</v>
      </c>
      <c r="G13">
        <f ca="1">D14-D11</f>
        <v>0.40108331550320386</v>
      </c>
      <c r="H13" s="27">
        <f ca="1">G13/F13</f>
        <v>1.2951927536286985</v>
      </c>
      <c r="N13" s="26">
        <f ca="1">E14-E13</f>
        <v>0.11022051058832449</v>
      </c>
      <c r="O13" s="26">
        <f ca="1">E13+H13*N13</f>
        <v>8.0640745126346189</v>
      </c>
      <c r="P13">
        <f ca="1">IF(G13&lt;F13,1,0)</f>
        <v>0</v>
      </c>
    </row>
    <row r="14" spans="2:22" x14ac:dyDescent="0.2">
      <c r="D14" s="15">
        <f ca="1">CELL("contents",INDIRECT("D"&amp;C13+1))</f>
        <v>15.676561533878418</v>
      </c>
      <c r="E14" s="15">
        <f ca="1">CELL("contents",INDIRECT("E"&amp;C13+1))</f>
        <v>8.0315382166076912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67.705518343607451</v>
      </c>
      <c r="P15" s="10">
        <f>Q19</f>
        <v>14.435464158431506</v>
      </c>
      <c r="Q15" s="10">
        <f>Q19</f>
        <v>14.435464158431506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1.057855114958117</v>
      </c>
      <c r="F19" s="9">
        <f>$O$1*D19^2+$O$2*D19+$O$3</f>
        <v>1.057855114958117</v>
      </c>
      <c r="G19" s="18">
        <v>8.6666666666666607</v>
      </c>
      <c r="H19" s="17">
        <v>7.5</v>
      </c>
      <c r="I19">
        <f>C1</f>
        <v>62.5</v>
      </c>
      <c r="J19">
        <f>C1*COS(C2/180*PI())</f>
        <v>55.185734010872004</v>
      </c>
      <c r="K19">
        <f>C1*SIN(C2/180*PI())</f>
        <v>29.339133621858789</v>
      </c>
      <c r="L19">
        <f>-C15*I19*J19</f>
        <v>-13.549233891408962</v>
      </c>
      <c r="M19">
        <f>-C6-C15*I19*K19</f>
        <v>-39.377361353054582</v>
      </c>
      <c r="N19" s="16">
        <f>MAX(E19:E289)</f>
        <v>12.841491830551142</v>
      </c>
      <c r="O19" s="19">
        <f>INDEX(C19:C289,MATCH(N19,E19:E289,0),1)</f>
        <v>0.83400000000000063</v>
      </c>
      <c r="P19" s="19">
        <f>COUNTIF(E19:E289,"&gt;"&amp;H19)*_dt</f>
        <v>1.1520000000000001</v>
      </c>
      <c r="Q19" s="21">
        <f>INDEX(D19:D289,MATCH(T17,T19:T289,0),1)</f>
        <v>14.435464158431506</v>
      </c>
      <c r="R19" s="21">
        <f>INDEX(D19:D289,MATCH(T17,U19:U289,0),1)</f>
        <v>67.705518343607451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53.270054185175944</v>
      </c>
    </row>
    <row r="20" spans="1:22" x14ac:dyDescent="0.2">
      <c r="A20">
        <f>B20</f>
        <v>14.944607700520027</v>
      </c>
      <c r="B20">
        <f>ABS(D20-$D$11)</f>
        <v>14.944607700520027</v>
      </c>
      <c r="C20" s="9">
        <f>C19+_dt</f>
        <v>6.0000000000000001E-3</v>
      </c>
      <c r="D20" s="9">
        <f>D19+$C$7*(J19+J20)/2</f>
        <v>0.33087051785518667</v>
      </c>
      <c r="E20" s="9">
        <f>E19+$C$7*(K19+K20)/2</f>
        <v>1.2331811241849149</v>
      </c>
      <c r="F20" s="9">
        <f>$O$1*D20^2+$O$2*D20+$O$3</f>
        <v>1.2331819770036989</v>
      </c>
      <c r="G20" s="10">
        <f>G19</f>
        <v>8.6666666666666607</v>
      </c>
      <c r="H20" s="5">
        <f>H19</f>
        <v>7.5</v>
      </c>
      <c r="I20">
        <f>SQRT(J20^2+K20^2)</f>
        <v>62.317542993059277</v>
      </c>
      <c r="J20">
        <f>J19+L19*$C$7</f>
        <v>55.104438607523548</v>
      </c>
      <c r="K20">
        <f>K19+M19*$C$7</f>
        <v>29.10286945374046</v>
      </c>
      <c r="L20">
        <f>-$C$15*I20*J20</f>
        <v>-13.489778022121611</v>
      </c>
      <c r="M20">
        <f>-$C$6-$C$15*I20*K20</f>
        <v>-39.298494118049881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14.614223884879285</v>
      </c>
      <c r="B21">
        <f t="shared" ref="B21:B84" si="3">ABS(D21-$D$11)</f>
        <v>14.614223884879285</v>
      </c>
      <c r="C21" s="9">
        <f t="shared" ref="C21:C84" si="4">C20+_dt</f>
        <v>1.2E-2</v>
      </c>
      <c r="D21" s="9">
        <f t="shared" ref="D21:E36" si="5">D20+$C$7*(J20+J21)/2</f>
        <v>0.66125433349592977</v>
      </c>
      <c r="E21" s="9">
        <f t="shared" si="5"/>
        <v>1.4070909680132329</v>
      </c>
      <c r="F21" s="9">
        <f t="shared" ref="F21:F84" si="6">$O$1*D21^2+$O$2*D21+$O$3</f>
        <v>1.4070969299312486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62.136090688681762</v>
      </c>
      <c r="J21">
        <f t="shared" ref="J21:K84" si="9">J20+L20*$C$7</f>
        <v>55.023499939390817</v>
      </c>
      <c r="K21">
        <f t="shared" si="9"/>
        <v>28.86707848903216</v>
      </c>
      <c r="L21">
        <f t="shared" ref="L21:L84" si="10">-$C$15*I21*J21</f>
        <v>-13.430742931348304</v>
      </c>
      <c r="M21">
        <f t="shared" ref="M21:M84" si="11">-$C$6-$C$15*I21*K21</f>
        <v>-39.220195003813089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14.284324638615704</v>
      </c>
      <c r="B22">
        <f t="shared" si="3"/>
        <v>14.284324638615704</v>
      </c>
      <c r="C22" s="9">
        <f t="shared" si="4"/>
        <v>1.8000000000000002E-2</v>
      </c>
      <c r="D22" s="9">
        <f t="shared" si="5"/>
        <v>0.99115357975951035</v>
      </c>
      <c r="E22" s="9">
        <f t="shared" si="5"/>
        <v>1.5795874754373571</v>
      </c>
      <c r="F22" s="9">
        <f t="shared" si="6"/>
        <v>1.5796061816138545</v>
      </c>
      <c r="G22" s="10">
        <f t="shared" si="7"/>
        <v>8.6666666666666607</v>
      </c>
      <c r="H22" s="5">
        <f t="shared" si="7"/>
        <v>7.5</v>
      </c>
      <c r="I22">
        <f t="shared" si="8"/>
        <v>61.955641299361595</v>
      </c>
      <c r="J22">
        <f t="shared" si="9"/>
        <v>54.942915481802729</v>
      </c>
      <c r="K22">
        <f t="shared" si="9"/>
        <v>28.631757319009282</v>
      </c>
      <c r="L22">
        <f t="shared" si="10"/>
        <v>-13.37212589763063</v>
      </c>
      <c r="M22">
        <f t="shared" si="11"/>
        <v>-39.142459175906062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13.954907843991045</v>
      </c>
      <c r="B23">
        <f t="shared" si="3"/>
        <v>13.954907843991045</v>
      </c>
      <c r="C23" s="9">
        <f t="shared" si="4"/>
        <v>2.4E-2</v>
      </c>
      <c r="D23" s="9">
        <f t="shared" si="5"/>
        <v>1.3205703743841695</v>
      </c>
      <c r="E23" s="9">
        <f t="shared" si="5"/>
        <v>1.7506734550862464</v>
      </c>
      <c r="F23" s="9">
        <f t="shared" si="6"/>
        <v>1.7507158949103498</v>
      </c>
      <c r="G23" s="10">
        <f t="shared" si="7"/>
        <v>8.6666666666666607</v>
      </c>
      <c r="H23" s="5">
        <f t="shared" si="7"/>
        <v>7.5</v>
      </c>
      <c r="I23">
        <f t="shared" si="8"/>
        <v>61.776193077642588</v>
      </c>
      <c r="J23">
        <f t="shared" si="9"/>
        <v>54.862682726416942</v>
      </c>
      <c r="K23">
        <f t="shared" si="9"/>
        <v>28.396902563953844</v>
      </c>
      <c r="L23">
        <f t="shared" si="10"/>
        <v>-13.313924229924238</v>
      </c>
      <c r="M23">
        <f t="shared" si="11"/>
        <v>-39.065281838811288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13.625971398268682</v>
      </c>
      <c r="B24">
        <f t="shared" si="3"/>
        <v>13.625971398268682</v>
      </c>
      <c r="C24" s="9">
        <f t="shared" si="4"/>
        <v>0.03</v>
      </c>
      <c r="D24" s="9">
        <f t="shared" si="5"/>
        <v>1.6495068201065326</v>
      </c>
      <c r="E24" s="9">
        <f t="shared" si="5"/>
        <v>1.9203516953968709</v>
      </c>
      <c r="F24" s="9">
        <f t="shared" si="6"/>
        <v>1.9204321880867055</v>
      </c>
      <c r="G24" s="10">
        <f t="shared" si="7"/>
        <v>8.6666666666666607</v>
      </c>
      <c r="H24" s="5">
        <f t="shared" si="7"/>
        <v>7.5</v>
      </c>
      <c r="I24">
        <f t="shared" si="8"/>
        <v>61.597744315658701</v>
      </c>
      <c r="J24">
        <f t="shared" si="9"/>
        <v>54.782799181037397</v>
      </c>
      <c r="K24">
        <f t="shared" si="9"/>
        <v>28.162510872920976</v>
      </c>
      <c r="L24">
        <f t="shared" si="10"/>
        <v>-13.25613526721158</v>
      </c>
      <c r="M24">
        <f t="shared" si="11"/>
        <v>-38.98865823537146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13.297513213617268</v>
      </c>
      <c r="B25">
        <f t="shared" si="3"/>
        <v>13.297513213617268</v>
      </c>
      <c r="C25" s="9">
        <f t="shared" si="4"/>
        <v>3.5999999999999997E-2</v>
      </c>
      <c r="D25" s="9">
        <f t="shared" si="5"/>
        <v>1.9779650047579471</v>
      </c>
      <c r="E25" s="9">
        <f t="shared" si="5"/>
        <v>2.0886249647861601</v>
      </c>
      <c r="F25" s="9">
        <f t="shared" si="6"/>
        <v>2.0887611352332156</v>
      </c>
      <c r="G25" s="10">
        <f t="shared" si="7"/>
        <v>8.6666666666666607</v>
      </c>
      <c r="H25" s="5">
        <f t="shared" si="7"/>
        <v>7.5</v>
      </c>
      <c r="I25">
        <f t="shared" si="8"/>
        <v>61.420293344673993</v>
      </c>
      <c r="J25">
        <f t="shared" si="9"/>
        <v>54.703262369434128</v>
      </c>
      <c r="K25">
        <f t="shared" si="9"/>
        <v>27.928578923508748</v>
      </c>
      <c r="L25">
        <f t="shared" si="10"/>
        <v>-13.198756378118803</v>
      </c>
      <c r="M25">
        <f t="shared" si="11"/>
        <v>-38.912583646236541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12.969531217015469</v>
      </c>
      <c r="B26">
        <f t="shared" si="3"/>
        <v>12.969531217015469</v>
      </c>
      <c r="C26" s="9">
        <f t="shared" si="4"/>
        <v>4.1999999999999996E-2</v>
      </c>
      <c r="D26" s="9">
        <f t="shared" si="5"/>
        <v>2.3059470013597458</v>
      </c>
      <c r="E26" s="9">
        <f t="shared" si="5"/>
        <v>2.2554960118215805</v>
      </c>
      <c r="F26" s="9">
        <f t="shared" si="6"/>
        <v>2.2557087666775284</v>
      </c>
      <c r="G26" s="10">
        <f t="shared" si="7"/>
        <v>8.6666666666666607</v>
      </c>
      <c r="H26" s="5">
        <f t="shared" si="7"/>
        <v>7.5</v>
      </c>
      <c r="I26">
        <f t="shared" si="8"/>
        <v>61.243838534622327</v>
      </c>
      <c r="J26">
        <f t="shared" si="9"/>
        <v>54.624069831165414</v>
      </c>
      <c r="K26">
        <f t="shared" si="9"/>
        <v>27.69510342163133</v>
      </c>
      <c r="L26">
        <f t="shared" si="10"/>
        <v>-13.141784960536903</v>
      </c>
      <c r="M26">
        <f t="shared" si="11"/>
        <v>-38.837053389318342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12.642023350157766</v>
      </c>
      <c r="B27">
        <f t="shared" si="3"/>
        <v>12.642023350157766</v>
      </c>
      <c r="C27" s="9">
        <f t="shared" si="4"/>
        <v>4.7999999999999994E-2</v>
      </c>
      <c r="D27" s="9">
        <f t="shared" si="5"/>
        <v>2.6334548682174486</v>
      </c>
      <c r="E27" s="9">
        <f t="shared" si="5"/>
        <v>2.4209675653903608</v>
      </c>
      <c r="F27" s="9">
        <f t="shared" si="6"/>
        <v>2.4212810693935811</v>
      </c>
      <c r="G27" s="10">
        <f t="shared" si="7"/>
        <v>8.6666666666666607</v>
      </c>
      <c r="H27" s="5">
        <f t="shared" si="7"/>
        <v>7.5</v>
      </c>
      <c r="I27">
        <f t="shared" si="8"/>
        <v>61.068378293646425</v>
      </c>
      <c r="J27">
        <f t="shared" si="9"/>
        <v>54.545219121402191</v>
      </c>
      <c r="K27">
        <f t="shared" si="9"/>
        <v>27.462081101295421</v>
      </c>
      <c r="L27">
        <f t="shared" si="10"/>
        <v>-13.085218441246891</v>
      </c>
      <c r="M27">
        <f t="shared" si="11"/>
        <v>-38.762062819252471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12.314987569361296</v>
      </c>
      <c r="B28">
        <f t="shared" si="3"/>
        <v>12.314987569361296</v>
      </c>
      <c r="C28" s="9">
        <f t="shared" si="4"/>
        <v>5.3999999999999992E-2</v>
      </c>
      <c r="D28" s="9">
        <f t="shared" si="5"/>
        <v>2.9604906490139191</v>
      </c>
      <c r="E28" s="9">
        <f t="shared" si="5"/>
        <v>2.5850423348673868</v>
      </c>
      <c r="F28" s="9">
        <f t="shared" si="6"/>
        <v>2.5854839874064846</v>
      </c>
      <c r="G28" s="10">
        <f t="shared" si="7"/>
        <v>8.6666666666666607</v>
      </c>
      <c r="H28" s="5">
        <f t="shared" si="7"/>
        <v>7.5</v>
      </c>
      <c r="I28">
        <f t="shared" si="8"/>
        <v>60.893911067636388</v>
      </c>
      <c r="J28">
        <f t="shared" si="9"/>
        <v>54.466707810754713</v>
      </c>
      <c r="K28">
        <f t="shared" si="9"/>
        <v>27.229508724379908</v>
      </c>
      <c r="L28">
        <f t="shared" si="10"/>
        <v>-13.029054275548994</v>
      </c>
      <c r="M28">
        <f t="shared" si="11"/>
        <v>-38.68760732686745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11.988421845473727</v>
      </c>
      <c r="B29">
        <f t="shared" si="3"/>
        <v>11.988421845473727</v>
      </c>
      <c r="C29" s="9">
        <f t="shared" si="4"/>
        <v>5.9999999999999991E-2</v>
      </c>
      <c r="D29" s="9">
        <f t="shared" si="5"/>
        <v>3.2870563729014877</v>
      </c>
      <c r="E29" s="9">
        <f t="shared" si="5"/>
        <v>2.7477230102817827</v>
      </c>
      <c r="F29" s="9">
        <f t="shared" si="6"/>
        <v>2.7483234221934216</v>
      </c>
      <c r="G29" s="10">
        <f t="shared" si="7"/>
        <v>8.6666666666666607</v>
      </c>
      <c r="H29" s="5">
        <f t="shared" si="7"/>
        <v>7.5</v>
      </c>
      <c r="I29">
        <f t="shared" si="8"/>
        <v>60.72043533976742</v>
      </c>
      <c r="J29">
        <f t="shared" si="9"/>
        <v>54.388533485101419</v>
      </c>
      <c r="K29">
        <f t="shared" si="9"/>
        <v>26.997383080418704</v>
      </c>
      <c r="L29">
        <f t="shared" si="10"/>
        <v>-12.973289946895763</v>
      </c>
      <c r="M29">
        <f t="shared" si="11"/>
        <v>-38.613682338661178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11.662324163782163</v>
      </c>
      <c r="B30">
        <f t="shared" si="3"/>
        <v>11.662324163782163</v>
      </c>
      <c r="C30" s="9">
        <f t="shared" si="4"/>
        <v>6.5999999999999989E-2</v>
      </c>
      <c r="D30" s="9">
        <f t="shared" si="5"/>
        <v>3.6131540545930521</v>
      </c>
      <c r="E30" s="9">
        <f t="shared" si="5"/>
        <v>2.9090122624821988</v>
      </c>
      <c r="F30" s="9">
        <f t="shared" si="6"/>
        <v>2.9098052330806041</v>
      </c>
      <c r="G30" s="10">
        <f t="shared" si="7"/>
        <v>8.6666666666666607</v>
      </c>
      <c r="H30" s="5">
        <f t="shared" si="7"/>
        <v>7.5</v>
      </c>
      <c r="I30">
        <f t="shared" si="8"/>
        <v>60.54794963003679</v>
      </c>
      <c r="J30">
        <f t="shared" si="9"/>
        <v>54.310693745420046</v>
      </c>
      <c r="K30">
        <f t="shared" si="9"/>
        <v>26.765700986386737</v>
      </c>
      <c r="L30">
        <f t="shared" si="10"/>
        <v>-12.917922966529044</v>
      </c>
      <c r="M30">
        <f t="shared" si="11"/>
        <v>-38.540283316284309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11.336692523923039</v>
      </c>
      <c r="B31">
        <f t="shared" si="3"/>
        <v>11.336692523923039</v>
      </c>
      <c r="C31" s="9">
        <f t="shared" si="4"/>
        <v>7.1999999999999995E-2</v>
      </c>
      <c r="D31" s="9">
        <f t="shared" si="5"/>
        <v>3.9387856944521746</v>
      </c>
      <c r="E31" s="9">
        <f t="shared" si="5"/>
        <v>3.0689127433008263</v>
      </c>
      <c r="F31" s="9">
        <f t="shared" si="6"/>
        <v>3.0699352376363374</v>
      </c>
      <c r="G31" s="10">
        <f t="shared" si="7"/>
        <v>8.6666666666666607</v>
      </c>
      <c r="H31" s="5">
        <f t="shared" si="7"/>
        <v>7.5</v>
      </c>
      <c r="I31">
        <f t="shared" si="8"/>
        <v>60.376452494799857</v>
      </c>
      <c r="J31">
        <f t="shared" si="9"/>
        <v>54.233186207620875</v>
      </c>
      <c r="K31">
        <f t="shared" si="9"/>
        <v>26.534459286489032</v>
      </c>
      <c r="L31">
        <f t="shared" si="10"/>
        <v>-12.862950873120683</v>
      </c>
      <c r="M31">
        <f t="shared" si="11"/>
        <v>-38.467405756030757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11.011524939793031</v>
      </c>
      <c r="B32">
        <f t="shared" si="3"/>
        <v>11.011524939793031</v>
      </c>
      <c r="C32" s="9">
        <f t="shared" si="4"/>
        <v>7.8E-2</v>
      </c>
      <c r="D32" s="9">
        <f t="shared" si="5"/>
        <v>4.2639532785821839</v>
      </c>
      <c r="E32" s="9">
        <f t="shared" si="5"/>
        <v>3.227427085716152</v>
      </c>
      <c r="F32" s="9">
        <f t="shared" si="6"/>
        <v>3.2287192120602555</v>
      </c>
      <c r="G32" s="10">
        <f t="shared" si="7"/>
        <v>8.6666666666666607</v>
      </c>
      <c r="H32" s="5">
        <f t="shared" si="7"/>
        <v>7.5</v>
      </c>
      <c r="I32">
        <f t="shared" si="8"/>
        <v>60.20594252630508</v>
      </c>
      <c r="J32">
        <f t="shared" si="9"/>
        <v>54.15600850238215</v>
      </c>
      <c r="K32">
        <f t="shared" si="9"/>
        <v>26.303654851952846</v>
      </c>
      <c r="L32">
        <f t="shared" si="10"/>
        <v>-12.808371232416951</v>
      </c>
      <c r="M32">
        <f t="shared" si="11"/>
        <v>-38.395045188335068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10.686819439460921</v>
      </c>
      <c r="B33">
        <f t="shared" si="3"/>
        <v>10.686819439460921</v>
      </c>
      <c r="C33" s="9">
        <f t="shared" si="4"/>
        <v>8.4000000000000005E-2</v>
      </c>
      <c r="D33" s="9">
        <f t="shared" si="5"/>
        <v>4.5886587789142936</v>
      </c>
      <c r="E33" s="9">
        <f t="shared" si="5"/>
        <v>3.3845579040144789</v>
      </c>
      <c r="F33" s="9">
        <f t="shared" si="6"/>
        <v>3.3861628915687607</v>
      </c>
      <c r="G33" s="10">
        <f t="shared" si="7"/>
        <v>8.6666666666666607</v>
      </c>
      <c r="H33" s="5">
        <f t="shared" si="7"/>
        <v>7.5</v>
      </c>
      <c r="I33">
        <f t="shared" si="8"/>
        <v>60.036418352227997</v>
      </c>
      <c r="J33">
        <f t="shared" si="9"/>
        <v>54.079158274987648</v>
      </c>
      <c r="K33">
        <f t="shared" si="9"/>
        <v>26.073284580822836</v>
      </c>
      <c r="L33">
        <f t="shared" si="10"/>
        <v>-12.754181636886591</v>
      </c>
      <c r="M33">
        <f t="shared" si="11"/>
        <v>-38.323197177276604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10.362574065080459</v>
      </c>
      <c r="B34">
        <f t="shared" si="3"/>
        <v>10.362574065080459</v>
      </c>
      <c r="C34" s="9">
        <f t="shared" si="4"/>
        <v>9.0000000000000011E-2</v>
      </c>
      <c r="D34" s="9">
        <f t="shared" si="5"/>
        <v>4.9129041532947557</v>
      </c>
      <c r="E34" s="9">
        <f t="shared" si="5"/>
        <v>3.540307793950225</v>
      </c>
      <c r="F34" s="9">
        <f t="shared" si="6"/>
        <v>3.5422719707767323</v>
      </c>
      <c r="G34" s="10">
        <f t="shared" si="7"/>
        <v>8.6666666666666607</v>
      </c>
      <c r="H34" s="5">
        <f t="shared" si="7"/>
        <v>7.5</v>
      </c>
      <c r="I34">
        <f t="shared" si="8"/>
        <v>59.867878635203944</v>
      </c>
      <c r="J34">
        <f t="shared" si="9"/>
        <v>54.002633185166331</v>
      </c>
      <c r="K34">
        <f t="shared" si="9"/>
        <v>25.843345397759176</v>
      </c>
      <c r="L34">
        <f t="shared" si="10"/>
        <v>-12.700379705372377</v>
      </c>
      <c r="M34">
        <f t="shared" si="11"/>
        <v>-38.251857320090572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10.038786872804158</v>
      </c>
      <c r="B35">
        <f t="shared" si="3"/>
        <v>10.038786872804158</v>
      </c>
      <c r="C35" s="9">
        <f t="shared" si="4"/>
        <v>9.6000000000000016E-2</v>
      </c>
      <c r="D35" s="9">
        <f t="shared" si="5"/>
        <v>5.2366913455710566</v>
      </c>
      <c r="E35" s="9">
        <f t="shared" si="5"/>
        <v>3.6946793329050185</v>
      </c>
      <c r="F35" s="9">
        <f t="shared" si="6"/>
        <v>3.6970521040755386</v>
      </c>
      <c r="G35" s="10">
        <f t="shared" si="7"/>
        <v>8.6666666666666607</v>
      </c>
      <c r="H35" s="5">
        <f t="shared" si="7"/>
        <v>7.5</v>
      </c>
      <c r="I35">
        <f t="shared" si="8"/>
        <v>59.700322072359491</v>
      </c>
      <c r="J35">
        <f t="shared" si="9"/>
        <v>53.926430906934094</v>
      </c>
      <c r="K35">
        <f t="shared" si="9"/>
        <v>25.613834253838633</v>
      </c>
      <c r="L35">
        <f t="shared" si="10"/>
        <v>-12.646963082746181</v>
      </c>
      <c r="M35">
        <f t="shared" si="11"/>
        <v>-38.18102124668561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9.7154559326980419</v>
      </c>
      <c r="B36">
        <f t="shared" si="3"/>
        <v>9.7154559326980419</v>
      </c>
      <c r="C36" s="9">
        <f t="shared" si="4"/>
        <v>0.10200000000000002</v>
      </c>
      <c r="D36" s="9">
        <f t="shared" si="5"/>
        <v>5.5600222856771717</v>
      </c>
      <c r="E36" s="9">
        <f t="shared" si="5"/>
        <v>3.8476750800456099</v>
      </c>
      <c r="F36" s="9">
        <f t="shared" si="6"/>
        <v>3.8505089060074162</v>
      </c>
      <c r="G36" s="10">
        <f t="shared" si="7"/>
        <v>8.6666666666666607</v>
      </c>
      <c r="H36" s="5">
        <f t="shared" si="7"/>
        <v>7.5</v>
      </c>
      <c r="I36">
        <f t="shared" si="8"/>
        <v>59.533747394842663</v>
      </c>
      <c r="J36">
        <f t="shared" si="9"/>
        <v>53.850549128437613</v>
      </c>
      <c r="K36">
        <f t="shared" si="9"/>
        <v>25.38474812635852</v>
      </c>
      <c r="L36">
        <f t="shared" si="10"/>
        <v>-12.593929439567436</v>
      </c>
      <c r="M36">
        <f t="shared" si="11"/>
        <v>-38.110684619168083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9.3925793286573303</v>
      </c>
      <c r="B37">
        <f t="shared" si="3"/>
        <v>9.3925793286573303</v>
      </c>
      <c r="C37" s="9">
        <f t="shared" si="4"/>
        <v>0.10800000000000003</v>
      </c>
      <c r="D37" s="9">
        <f t="shared" ref="D37:E52" si="13">D36+$C$7*(J36+J37)/2</f>
        <v>5.8828988897178851</v>
      </c>
      <c r="E37" s="9">
        <f t="shared" si="13"/>
        <v>3.999297576480616</v>
      </c>
      <c r="F37" s="9">
        <f t="shared" si="6"/>
        <v>4.0026479516362414</v>
      </c>
      <c r="G37" s="10">
        <f t="shared" ref="G37:H52" si="14">G36</f>
        <v>8.6666666666666607</v>
      </c>
      <c r="H37" s="5">
        <f t="shared" si="14"/>
        <v>7.5</v>
      </c>
      <c r="I37">
        <f t="shared" si="8"/>
        <v>59.368153367351532</v>
      </c>
      <c r="J37">
        <f t="shared" si="9"/>
        <v>53.774985551800206</v>
      </c>
      <c r="K37">
        <f t="shared" si="9"/>
        <v>25.156084018643512</v>
      </c>
      <c r="L37">
        <f t="shared" si="10"/>
        <v>-12.541276471744935</v>
      </c>
      <c r="M37">
        <f t="shared" si="11"/>
        <v>-38.040843131372839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9.0701551583230184</v>
      </c>
      <c r="B38">
        <f t="shared" si="3"/>
        <v>9.0701551583230184</v>
      </c>
      <c r="C38" s="9">
        <f t="shared" si="4"/>
        <v>0.11400000000000003</v>
      </c>
      <c r="D38" s="9">
        <f t="shared" si="13"/>
        <v>6.2053230600521951</v>
      </c>
      <c r="E38" s="9">
        <f t="shared" si="13"/>
        <v>4.1495493454161121</v>
      </c>
      <c r="F38" s="9">
        <f t="shared" si="6"/>
        <v>4.1534747769147682</v>
      </c>
      <c r="G38" s="10">
        <f t="shared" si="14"/>
        <v>8.6666666666666607</v>
      </c>
      <c r="H38" s="5">
        <f t="shared" si="14"/>
        <v>7.5</v>
      </c>
      <c r="I38">
        <f t="shared" si="8"/>
        <v>59.203538787661408</v>
      </c>
      <c r="J38">
        <f t="shared" si="9"/>
        <v>53.699737892969736</v>
      </c>
      <c r="K38">
        <f t="shared" si="9"/>
        <v>24.927838959855276</v>
      </c>
      <c r="L38">
        <f t="shared" si="10"/>
        <v>-12.489001900201897</v>
      </c>
      <c r="M38">
        <f t="shared" si="11"/>
        <v>-37.971492508400445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8.7481815329994035</v>
      </c>
      <c r="B39">
        <f t="shared" si="3"/>
        <v>8.7481815329994035</v>
      </c>
      <c r="C39" s="9">
        <f t="shared" si="4"/>
        <v>0.12000000000000004</v>
      </c>
      <c r="D39" s="9">
        <f t="shared" si="13"/>
        <v>6.5272966853758101</v>
      </c>
      <c r="E39" s="9">
        <f t="shared" si="13"/>
        <v>4.2984328923100925</v>
      </c>
      <c r="F39" s="9">
        <f t="shared" si="6"/>
        <v>4.3029948790483568</v>
      </c>
      <c r="G39" s="10">
        <f t="shared" si="14"/>
        <v>8.6666666666666607</v>
      </c>
      <c r="H39" s="5">
        <f t="shared" si="14"/>
        <v>7.5</v>
      </c>
      <c r="I39">
        <f t="shared" si="8"/>
        <v>59.039902486150396</v>
      </c>
      <c r="J39">
        <f t="shared" si="9"/>
        <v>53.624803881568525</v>
      </c>
      <c r="K39">
        <f t="shared" si="9"/>
        <v>24.700010004804874</v>
      </c>
      <c r="L39">
        <f t="shared" si="10"/>
        <v>-12.437103470544246</v>
      </c>
      <c r="M39">
        <f t="shared" si="11"/>
        <v>-37.902628506160809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8.4266565775724622</v>
      </c>
      <c r="B40">
        <f t="shared" si="3"/>
        <v>8.4266565775724622</v>
      </c>
      <c r="C40" s="9">
        <f t="shared" si="4"/>
        <v>0.12600000000000003</v>
      </c>
      <c r="D40" s="9">
        <f t="shared" si="13"/>
        <v>6.8488216408027514</v>
      </c>
      <c r="E40" s="9">
        <f t="shared" si="13"/>
        <v>4.4459507050258109</v>
      </c>
      <c r="F40" s="9">
        <f t="shared" si="6"/>
        <v>4.4512137168552375</v>
      </c>
      <c r="G40" s="10">
        <f t="shared" si="14"/>
        <v>8.6666666666666607</v>
      </c>
      <c r="H40" s="5">
        <f t="shared" si="14"/>
        <v>7.5</v>
      </c>
      <c r="I40">
        <f t="shared" si="8"/>
        <v>58.877243325323263</v>
      </c>
      <c r="J40">
        <f t="shared" si="9"/>
        <v>53.550181260745262</v>
      </c>
      <c r="K40">
        <f t="shared" si="9"/>
        <v>24.472594233767907</v>
      </c>
      <c r="L40">
        <f t="shared" si="10"/>
        <v>-12.38557895273204</v>
      </c>
      <c r="M40">
        <f t="shared" si="11"/>
        <v>-37.834246910923135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8.1055784304291407</v>
      </c>
      <c r="B41">
        <f t="shared" si="3"/>
        <v>8.1055784304291407</v>
      </c>
      <c r="C41" s="9">
        <f t="shared" si="4"/>
        <v>0.13200000000000003</v>
      </c>
      <c r="D41" s="9">
        <f t="shared" si="13"/>
        <v>7.1698997879460737</v>
      </c>
      <c r="E41" s="9">
        <f t="shared" si="13"/>
        <v>4.5921052539840215</v>
      </c>
      <c r="F41" s="9">
        <f t="shared" si="6"/>
        <v>4.59813671112338</v>
      </c>
      <c r="G41" s="10">
        <f t="shared" si="14"/>
        <v>8.6666666666666607</v>
      </c>
      <c r="H41" s="5">
        <f t="shared" si="14"/>
        <v>7.5</v>
      </c>
      <c r="I41">
        <f t="shared" si="8"/>
        <v>58.715560199333552</v>
      </c>
      <c r="J41">
        <f t="shared" si="9"/>
        <v>53.475867787028868</v>
      </c>
      <c r="K41">
        <f t="shared" si="9"/>
        <v>24.245588752302368</v>
      </c>
      <c r="L41">
        <f t="shared" si="10"/>
        <v>-12.334426140753953</v>
      </c>
      <c r="M41">
        <f t="shared" si="11"/>
        <v>-37.766343538872079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7.7849452433775008</v>
      </c>
      <c r="B42">
        <f t="shared" si="3"/>
        <v>7.7849452433775008</v>
      </c>
      <c r="C42" s="9">
        <f t="shared" si="4"/>
        <v>0.13800000000000004</v>
      </c>
      <c r="D42" s="9">
        <f t="shared" si="13"/>
        <v>7.4905329749977136</v>
      </c>
      <c r="E42" s="9">
        <f t="shared" si="13"/>
        <v>4.7368989923141358</v>
      </c>
      <c r="F42" s="9">
        <f t="shared" si="6"/>
        <v>4.7437692449639739</v>
      </c>
      <c r="G42" s="10">
        <f t="shared" si="14"/>
        <v>8.6666666666666607</v>
      </c>
      <c r="H42" s="5">
        <f t="shared" si="14"/>
        <v>7.5</v>
      </c>
      <c r="I42">
        <f t="shared" si="8"/>
        <v>58.554852033503863</v>
      </c>
      <c r="J42">
        <f t="shared" si="9"/>
        <v>53.401861230184345</v>
      </c>
      <c r="K42">
        <f t="shared" si="9"/>
        <v>24.018990691069135</v>
      </c>
      <c r="L42">
        <f t="shared" si="10"/>
        <v>-12.283642852304807</v>
      </c>
      <c r="M42">
        <f t="shared" si="11"/>
        <v>-37.698914235670145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7.4647551815677362</v>
      </c>
      <c r="B43">
        <f t="shared" si="3"/>
        <v>7.4647551815677362</v>
      </c>
      <c r="C43" s="9">
        <f t="shared" si="4"/>
        <v>0.14400000000000004</v>
      </c>
      <c r="D43" s="9">
        <f t="shared" si="13"/>
        <v>7.8107230368074783</v>
      </c>
      <c r="E43" s="9">
        <f t="shared" si="13"/>
        <v>4.8803343560043082</v>
      </c>
      <c r="F43" s="9">
        <f t="shared" si="6"/>
        <v>4.8881166641615987</v>
      </c>
      <c r="G43" s="10">
        <f t="shared" si="14"/>
        <v>8.6666666666666607</v>
      </c>
      <c r="H43" s="5">
        <f t="shared" si="14"/>
        <v>7.5</v>
      </c>
      <c r="I43">
        <f t="shared" si="8"/>
        <v>58.395117783844206</v>
      </c>
      <c r="J43">
        <f t="shared" si="9"/>
        <v>53.328159373070513</v>
      </c>
      <c r="K43">
        <f t="shared" si="9"/>
        <v>23.792797205655113</v>
      </c>
      <c r="L43">
        <f t="shared" si="10"/>
        <v>-12.233226928466037</v>
      </c>
      <c r="M43">
        <f t="shared" si="11"/>
        <v>-37.631954876026185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7.145006423414026</v>
      </c>
      <c r="B44">
        <f t="shared" si="3"/>
        <v>7.145006423414026</v>
      </c>
      <c r="C44" s="9">
        <f t="shared" si="4"/>
        <v>0.15000000000000005</v>
      </c>
      <c r="D44" s="9">
        <f t="shared" si="13"/>
        <v>8.1304717949611884</v>
      </c>
      <c r="E44" s="9">
        <f t="shared" si="13"/>
        <v>5.0224137640504702</v>
      </c>
      <c r="F44" s="9">
        <f t="shared" si="6"/>
        <v>5.0311842775210982</v>
      </c>
      <c r="G44" s="10">
        <f t="shared" si="14"/>
        <v>8.6666666666666607</v>
      </c>
      <c r="H44" s="5">
        <f t="shared" si="14"/>
        <v>7.5</v>
      </c>
      <c r="I44">
        <f t="shared" si="8"/>
        <v>58.236356436568457</v>
      </c>
      <c r="J44">
        <f t="shared" si="9"/>
        <v>53.254760011499719</v>
      </c>
      <c r="K44">
        <f t="shared" si="9"/>
        <v>23.567005476398954</v>
      </c>
      <c r="L44">
        <f t="shared" si="10"/>
        <v>-12.183176233389084</v>
      </c>
      <c r="M44">
        <f t="shared" si="11"/>
        <v>-37.565461363269947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6.8256971605172279</v>
      </c>
      <c r="B45">
        <f t="shared" si="3"/>
        <v>6.8256971605172279</v>
      </c>
      <c r="C45" s="9">
        <f t="shared" si="4"/>
        <v>0.15600000000000006</v>
      </c>
      <c r="D45" s="9">
        <f t="shared" si="13"/>
        <v>8.4497810578579866</v>
      </c>
      <c r="E45" s="9">
        <f t="shared" si="13"/>
        <v>5.1631396186043252</v>
      </c>
      <c r="F45" s="9">
        <f t="shared" si="6"/>
        <v>5.1729773572112245</v>
      </c>
      <c r="G45" s="10">
        <f t="shared" si="14"/>
        <v>8.6666666666666607</v>
      </c>
      <c r="H45" s="5">
        <f t="shared" si="14"/>
        <v>7.5</v>
      </c>
      <c r="I45">
        <f t="shared" si="8"/>
        <v>58.078567007608626</v>
      </c>
      <c r="J45">
        <f t="shared" si="9"/>
        <v>53.181660954099385</v>
      </c>
      <c r="K45">
        <f t="shared" si="9"/>
        <v>23.341612708219333</v>
      </c>
      <c r="L45">
        <f t="shared" si="10"/>
        <v>-12.133488653981583</v>
      </c>
      <c r="M45">
        <f t="shared" si="11"/>
        <v>-37.499429628932653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6.5068255975884028</v>
      </c>
      <c r="B46">
        <f t="shared" si="3"/>
        <v>6.5068255975884028</v>
      </c>
      <c r="C46" s="9">
        <f t="shared" si="4"/>
        <v>0.16200000000000006</v>
      </c>
      <c r="D46" s="9">
        <f t="shared" si="13"/>
        <v>8.7686526207868116</v>
      </c>
      <c r="E46" s="9">
        <f t="shared" si="13"/>
        <v>5.3025143051203205</v>
      </c>
      <c r="F46" s="9">
        <f t="shared" si="6"/>
        <v>5.3135011391050719</v>
      </c>
      <c r="G46" s="10">
        <f t="shared" si="14"/>
        <v>8.6666666666666607</v>
      </c>
      <c r="H46" s="5">
        <f t="shared" si="14"/>
        <v>7.5</v>
      </c>
      <c r="I46">
        <f t="shared" si="8"/>
        <v>57.921748542127204</v>
      </c>
      <c r="J46">
        <f t="shared" si="9"/>
        <v>53.108860022175499</v>
      </c>
      <c r="K46">
        <f t="shared" si="9"/>
        <v>23.116616130445738</v>
      </c>
      <c r="L46">
        <f t="shared" si="10"/>
        <v>-12.084162099596405</v>
      </c>
      <c r="M46">
        <f t="shared" si="11"/>
        <v>-37.433855632333504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6.1883899523731429</v>
      </c>
      <c r="B47">
        <f t="shared" si="3"/>
        <v>6.1883899523731429</v>
      </c>
      <c r="C47" s="9">
        <f t="shared" si="4"/>
        <v>0.16800000000000007</v>
      </c>
      <c r="D47" s="9">
        <f t="shared" si="13"/>
        <v>9.0870882660020715</v>
      </c>
      <c r="E47" s="9">
        <f t="shared" si="13"/>
        <v>5.4405401925016132</v>
      </c>
      <c r="F47" s="9">
        <f t="shared" si="6"/>
        <v>5.4527608231173579</v>
      </c>
      <c r="G47" s="10">
        <f t="shared" si="14"/>
        <v>8.6666666666666607</v>
      </c>
      <c r="H47" s="5">
        <f t="shared" si="14"/>
        <v>7.5</v>
      </c>
      <c r="I47">
        <f t="shared" si="8"/>
        <v>57.765900114027147</v>
      </c>
      <c r="J47">
        <f t="shared" si="9"/>
        <v>53.036355049577921</v>
      </c>
      <c r="K47">
        <f t="shared" si="9"/>
        <v>22.892012996651737</v>
      </c>
      <c r="L47">
        <f t="shared" si="10"/>
        <v>-12.035194501723362</v>
      </c>
      <c r="M47">
        <f t="shared" si="11"/>
        <v>-37.368735360172067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5.8703884555767072</v>
      </c>
      <c r="B48">
        <f t="shared" si="3"/>
        <v>5.8703884555767072</v>
      </c>
      <c r="C48" s="9">
        <f t="shared" si="4"/>
        <v>0.17400000000000007</v>
      </c>
      <c r="D48" s="9">
        <f t="shared" si="13"/>
        <v>9.4050897627985073</v>
      </c>
      <c r="E48" s="9">
        <f t="shared" si="13"/>
        <v>5.5772196332450408</v>
      </c>
      <c r="F48" s="9">
        <f t="shared" si="6"/>
        <v>5.5907615735385843</v>
      </c>
      <c r="G48" s="10">
        <f t="shared" si="14"/>
        <v>8.6666666666666607</v>
      </c>
      <c r="H48" s="5">
        <f t="shared" si="14"/>
        <v>7.5</v>
      </c>
      <c r="I48">
        <f t="shared" si="8"/>
        <v>57.611020825459761</v>
      </c>
      <c r="J48">
        <f t="shared" si="9"/>
        <v>52.964143882567583</v>
      </c>
      <c r="K48">
        <f t="shared" si="9"/>
        <v>22.667800584490703</v>
      </c>
      <c r="L48">
        <f t="shared" si="10"/>
        <v>-11.986583813683643</v>
      </c>
      <c r="M48">
        <f t="shared" si="11"/>
        <v>-37.304064826126535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5.5528193507899477</v>
      </c>
      <c r="B49">
        <f t="shared" si="3"/>
        <v>5.5528193507899477</v>
      </c>
      <c r="C49" s="9">
        <f t="shared" si="4"/>
        <v>0.18000000000000008</v>
      </c>
      <c r="D49" s="9">
        <f t="shared" si="13"/>
        <v>9.7226588675852668</v>
      </c>
      <c r="E49" s="9">
        <f t="shared" si="13"/>
        <v>5.7125549635851147</v>
      </c>
      <c r="F49" s="9">
        <f t="shared" si="6"/>
        <v>5.7275085193661095</v>
      </c>
      <c r="G49" s="10">
        <f t="shared" si="14"/>
        <v>8.6666666666666607</v>
      </c>
      <c r="H49" s="5">
        <f t="shared" si="14"/>
        <v>7.5</v>
      </c>
      <c r="I49">
        <f t="shared" si="8"/>
        <v>57.45710980633023</v>
      </c>
      <c r="J49">
        <f t="shared" si="9"/>
        <v>52.89222437968548</v>
      </c>
      <c r="K49">
        <f t="shared" si="9"/>
        <v>22.443976195533942</v>
      </c>
      <c r="L49">
        <f t="shared" si="10"/>
        <v>-11.93832801032684</v>
      </c>
      <c r="M49">
        <f t="shared" si="11"/>
        <v>-37.239840070457724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5.2356808944160207</v>
      </c>
      <c r="B50">
        <f t="shared" si="3"/>
        <v>5.2356808944160207</v>
      </c>
      <c r="C50" s="9">
        <f t="shared" si="4"/>
        <v>0.18600000000000008</v>
      </c>
      <c r="D50" s="9">
        <f t="shared" si="13"/>
        <v>10.039797323959194</v>
      </c>
      <c r="E50" s="9">
        <f t="shared" si="13"/>
        <v>5.8465485036370506</v>
      </c>
      <c r="F50" s="9">
        <f t="shared" si="6"/>
        <v>5.8630067546321962</v>
      </c>
      <c r="G50" s="10">
        <f t="shared" si="14"/>
        <v>8.6666666666666607</v>
      </c>
      <c r="H50" s="5">
        <f t="shared" si="14"/>
        <v>7.5</v>
      </c>
      <c r="I50">
        <f t="shared" si="8"/>
        <v>57.304166213800812</v>
      </c>
      <c r="J50">
        <f t="shared" si="9"/>
        <v>52.820594411623517</v>
      </c>
      <c r="K50">
        <f t="shared" si="9"/>
        <v>22.220537155111195</v>
      </c>
      <c r="L50">
        <f t="shared" si="10"/>
        <v>-11.890425087730579</v>
      </c>
      <c r="M50">
        <f t="shared" si="11"/>
        <v>-37.176057159618829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4.9189713555978596</v>
      </c>
      <c r="B51">
        <f t="shared" si="3"/>
        <v>4.9189713555978596</v>
      </c>
      <c r="C51" s="9">
        <f t="shared" si="4"/>
        <v>0.19200000000000009</v>
      </c>
      <c r="D51" s="9">
        <f t="shared" si="13"/>
        <v>10.356506862777355</v>
      </c>
      <c r="E51" s="9">
        <f t="shared" si="13"/>
        <v>5.9792025575388443</v>
      </c>
      <c r="F51" s="9">
        <f t="shared" si="6"/>
        <v>5.9972613387290368</v>
      </c>
      <c r="G51" s="10">
        <f t="shared" si="14"/>
        <v>8.6666666666666607</v>
      </c>
      <c r="H51" s="5">
        <f t="shared" si="14"/>
        <v>7.5</v>
      </c>
      <c r="I51">
        <f t="shared" si="8"/>
        <v>57.152189231791638</v>
      </c>
      <c r="J51">
        <f t="shared" si="9"/>
        <v>52.749251861097136</v>
      </c>
      <c r="K51">
        <f t="shared" si="9"/>
        <v>21.997480812153483</v>
      </c>
      <c r="L51">
        <f t="shared" si="10"/>
        <v>-11.842873062902658</v>
      </c>
      <c r="M51">
        <f t="shared" si="11"/>
        <v>-37.112712185870841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4.6026890161464085</v>
      </c>
      <c r="B52">
        <f t="shared" si="3"/>
        <v>4.6026890161464085</v>
      </c>
      <c r="C52" s="9">
        <f t="shared" si="4"/>
        <v>0.19800000000000009</v>
      </c>
      <c r="D52" s="9">
        <f t="shared" si="13"/>
        <v>10.672789202228806</v>
      </c>
      <c r="E52" s="9">
        <f t="shared" si="13"/>
        <v>6.1105194135924199</v>
      </c>
      <c r="F52" s="9">
        <f t="shared" si="6"/>
        <v>6.1302772967308305</v>
      </c>
      <c r="G52" s="10">
        <f t="shared" si="14"/>
        <v>8.6666666666666607</v>
      </c>
      <c r="H52" s="5">
        <f t="shared" si="14"/>
        <v>7.5</v>
      </c>
      <c r="I52">
        <f t="shared" si="8"/>
        <v>57.001178070479021</v>
      </c>
      <c r="J52">
        <f t="shared" si="9"/>
        <v>52.678194622719722</v>
      </c>
      <c r="K52">
        <f t="shared" si="9"/>
        <v>21.774804539038257</v>
      </c>
      <c r="L52">
        <f t="shared" si="10"/>
        <v>-11.795669973485666</v>
      </c>
      <c r="M52">
        <f t="shared" si="11"/>
        <v>-37.049801266903629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4.2868321704696122</v>
      </c>
      <c r="B53">
        <f t="shared" si="3"/>
        <v>4.2868321704696122</v>
      </c>
      <c r="C53" s="9">
        <f t="shared" si="4"/>
        <v>0.2040000000000001</v>
      </c>
      <c r="D53" s="9">
        <f t="shared" ref="D53:E68" si="15">D52+$C$7*(J52+J53)/2</f>
        <v>10.988646047905602</v>
      </c>
      <c r="E53" s="9">
        <f t="shared" si="15"/>
        <v>6.2405013444038451</v>
      </c>
      <c r="F53" s="9">
        <f t="shared" si="6"/>
        <v>6.2620596197129226</v>
      </c>
      <c r="G53" s="10">
        <f t="shared" ref="G53:H68" si="16">G52</f>
        <v>8.6666666666666607</v>
      </c>
      <c r="H53" s="5">
        <f t="shared" si="16"/>
        <v>7.5</v>
      </c>
      <c r="I53">
        <f t="shared" si="8"/>
        <v>56.851131965791282</v>
      </c>
      <c r="J53">
        <f t="shared" si="9"/>
        <v>52.607420602878811</v>
      </c>
      <c r="K53">
        <f t="shared" si="9"/>
        <v>21.552505731436835</v>
      </c>
      <c r="L53">
        <f t="shared" si="10"/>
        <v>-11.748813877464023</v>
      </c>
      <c r="M53">
        <f t="shared" si="11"/>
        <v>-36.98732054546258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3.971399125502133</v>
      </c>
      <c r="B54">
        <f t="shared" si="3"/>
        <v>3.971399125502133</v>
      </c>
      <c r="C54" s="9">
        <f t="shared" si="4"/>
        <v>0.2100000000000001</v>
      </c>
      <c r="D54" s="9">
        <f t="shared" si="15"/>
        <v>11.304079092873081</v>
      </c>
      <c r="E54" s="9">
        <f t="shared" si="15"/>
        <v>6.3691506070226476</v>
      </c>
      <c r="F54" s="9">
        <f t="shared" si="6"/>
        <v>6.392613265068058</v>
      </c>
      <c r="G54" s="10">
        <f t="shared" si="16"/>
        <v>8.6666666666666607</v>
      </c>
      <c r="H54" s="5">
        <f t="shared" si="16"/>
        <v>7.5</v>
      </c>
      <c r="I54">
        <f t="shared" si="8"/>
        <v>56.70205017890207</v>
      </c>
      <c r="J54">
        <f t="shared" si="9"/>
        <v>52.536927719614027</v>
      </c>
      <c r="K54">
        <f t="shared" si="9"/>
        <v>21.330581808164059</v>
      </c>
      <c r="L54">
        <f t="shared" si="10"/>
        <v>-11.702302852873441</v>
      </c>
      <c r="M54">
        <f t="shared" si="11"/>
        <v>-36.925266188980764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3.6563882006358011</v>
      </c>
      <c r="B55">
        <f t="shared" si="3"/>
        <v>3.6563882006358011</v>
      </c>
      <c r="C55" s="9">
        <f t="shared" si="4"/>
        <v>0.21600000000000011</v>
      </c>
      <c r="D55" s="9">
        <f t="shared" si="15"/>
        <v>11.619090017739413</v>
      </c>
      <c r="E55" s="9">
        <f t="shared" si="15"/>
        <v>6.4964694430802306</v>
      </c>
      <c r="F55" s="9">
        <f t="shared" si="6"/>
        <v>6.5219431568197734</v>
      </c>
      <c r="G55" s="10">
        <f t="shared" si="16"/>
        <v>8.6666666666666607</v>
      </c>
      <c r="H55" s="5">
        <f t="shared" si="16"/>
        <v>7.5</v>
      </c>
      <c r="I55">
        <f t="shared" si="8"/>
        <v>56.553931995720987</v>
      </c>
      <c r="J55">
        <f t="shared" si="9"/>
        <v>52.466713902496785</v>
      </c>
      <c r="K55">
        <f t="shared" si="9"/>
        <v>21.109030211030174</v>
      </c>
      <c r="L55">
        <f t="shared" si="10"/>
        <v>-11.656134997512668</v>
      </c>
      <c r="M55">
        <f t="shared" si="11"/>
        <v>-36.863634389216664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3.3417977276507749</v>
      </c>
      <c r="B56">
        <f t="shared" si="3"/>
        <v>3.3417977276507749</v>
      </c>
      <c r="C56" s="9">
        <f t="shared" si="4"/>
        <v>0.22200000000000011</v>
      </c>
      <c r="D56" s="9">
        <f t="shared" si="15"/>
        <v>11.93368049072444</v>
      </c>
      <c r="E56" s="9">
        <f t="shared" si="15"/>
        <v>6.6224600789274053</v>
      </c>
      <c r="F56" s="9">
        <f t="shared" si="6"/>
        <v>6.6500541859329765</v>
      </c>
      <c r="G56" s="10">
        <f t="shared" si="16"/>
        <v>8.6666666666666607</v>
      </c>
      <c r="H56" s="5">
        <f t="shared" si="16"/>
        <v>7.5</v>
      </c>
      <c r="I56">
        <f t="shared" si="8"/>
        <v>56.406776726381679</v>
      </c>
      <c r="J56">
        <f t="shared" si="9"/>
        <v>52.396777092511712</v>
      </c>
      <c r="K56">
        <f t="shared" si="9"/>
        <v>20.887848404694875</v>
      </c>
      <c r="L56">
        <f t="shared" si="10"/>
        <v>-11.610308428657586</v>
      </c>
      <c r="M56">
        <f t="shared" si="11"/>
        <v>-36.802421361897274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3.0276260506474202</v>
      </c>
      <c r="B57">
        <f t="shared" si="3"/>
        <v>3.0276260506474202</v>
      </c>
      <c r="C57" s="9">
        <f t="shared" si="4"/>
        <v>0.22800000000000012</v>
      </c>
      <c r="D57" s="9">
        <f t="shared" si="15"/>
        <v>12.247852167727794</v>
      </c>
      <c r="E57" s="9">
        <f t="shared" si="15"/>
        <v>6.7471247257710605</v>
      </c>
      <c r="F57" s="9">
        <f t="shared" si="6"/>
        <v>6.7769512106217409</v>
      </c>
      <c r="G57" s="10">
        <f t="shared" si="16"/>
        <v>8.6666666666666607</v>
      </c>
      <c r="H57" s="5">
        <f t="shared" si="16"/>
        <v>7.5</v>
      </c>
      <c r="I57">
        <f t="shared" si="8"/>
        <v>56.260583704727189</v>
      </c>
      <c r="J57">
        <f t="shared" si="9"/>
        <v>52.327115241939765</v>
      </c>
      <c r="K57">
        <f t="shared" si="9"/>
        <v>20.66703387652349</v>
      </c>
      <c r="L57">
        <f t="shared" si="10"/>
        <v>-11.564821282777521</v>
      </c>
      <c r="M57">
        <f t="shared" si="11"/>
        <v>-36.741623346366659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2.7138715259788722</v>
      </c>
      <c r="B58">
        <f t="shared" si="3"/>
        <v>2.7138715259788722</v>
      </c>
      <c r="C58" s="9">
        <f t="shared" si="4"/>
        <v>0.23400000000000012</v>
      </c>
      <c r="D58" s="9">
        <f t="shared" si="15"/>
        <v>12.561606692396342</v>
      </c>
      <c r="E58" s="9">
        <f t="shared" si="15"/>
        <v>6.8704655798099665</v>
      </c>
      <c r="F58" s="9">
        <f t="shared" si="6"/>
        <v>6.9026390566543396</v>
      </c>
      <c r="G58" s="10">
        <f t="shared" si="16"/>
        <v>8.6666666666666607</v>
      </c>
      <c r="H58" s="5">
        <f t="shared" si="16"/>
        <v>7.5</v>
      </c>
      <c r="I58">
        <f t="shared" si="8"/>
        <v>56.115352287792618</v>
      </c>
      <c r="J58">
        <f t="shared" si="9"/>
        <v>52.257726314243101</v>
      </c>
      <c r="K58">
        <f t="shared" si="9"/>
        <v>20.446584136445288</v>
      </c>
      <c r="L58">
        <f t="shared" si="10"/>
        <v>-11.519671715253782</v>
      </c>
      <c r="M58">
        <f t="shared" si="11"/>
        <v>-36.68123660523991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2.4005325221842888</v>
      </c>
      <c r="B59">
        <f t="shared" si="3"/>
        <v>2.4005325221842888</v>
      </c>
      <c r="C59" s="9">
        <f t="shared" si="4"/>
        <v>0.24000000000000013</v>
      </c>
      <c r="D59" s="9">
        <f t="shared" si="15"/>
        <v>12.874945696190926</v>
      </c>
      <c r="E59" s="9">
        <f t="shared" si="15"/>
        <v>6.992484822369744</v>
      </c>
      <c r="F59" s="9">
        <f t="shared" si="6"/>
        <v>7.0271225176555818</v>
      </c>
      <c r="G59" s="10">
        <f t="shared" si="16"/>
        <v>8.6666666666666607</v>
      </c>
      <c r="H59" s="5">
        <f t="shared" si="16"/>
        <v>7.5</v>
      </c>
      <c r="I59">
        <f t="shared" si="8"/>
        <v>55.971081855285064</v>
      </c>
      <c r="J59">
        <f t="shared" si="9"/>
        <v>52.188608283951581</v>
      </c>
      <c r="K59">
        <f t="shared" si="9"/>
        <v>20.226496716813848</v>
      </c>
      <c r="L59">
        <f t="shared" si="10"/>
        <v>-11.474857900100382</v>
      </c>
      <c r="M59">
        <f t="shared" si="11"/>
        <v>-36.621257424062357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2.0876074199227812</v>
      </c>
      <c r="B60">
        <f t="shared" si="3"/>
        <v>2.0876074199227812</v>
      </c>
      <c r="C60" s="9">
        <f t="shared" si="4"/>
        <v>0.24600000000000014</v>
      </c>
      <c r="D60" s="9">
        <f t="shared" si="15"/>
        <v>13.187870798452433</v>
      </c>
      <c r="E60" s="9">
        <f t="shared" si="15"/>
        <v>7.1131846200369937</v>
      </c>
      <c r="F60" s="9">
        <f t="shared" si="6"/>
        <v>7.1504063554064512</v>
      </c>
      <c r="G60" s="10">
        <f t="shared" si="16"/>
        <v>8.6666666666666607</v>
      </c>
      <c r="H60" s="5">
        <f t="shared" si="16"/>
        <v>7.5</v>
      </c>
      <c r="I60">
        <f t="shared" si="8"/>
        <v>55.827771809060778</v>
      </c>
      <c r="J60">
        <f t="shared" si="9"/>
        <v>52.119759136550975</v>
      </c>
      <c r="K60">
        <f t="shared" si="9"/>
        <v>20.006769172269475</v>
      </c>
      <c r="L60">
        <f t="shared" si="10"/>
        <v>-11.430378029686878</v>
      </c>
      <c r="M60">
        <f t="shared" si="11"/>
        <v>-36.561682110974139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1.7750946119080098</v>
      </c>
      <c r="B61">
        <f t="shared" si="3"/>
        <v>1.7750946119080098</v>
      </c>
      <c r="C61" s="9">
        <f t="shared" si="4"/>
        <v>0.25200000000000011</v>
      </c>
      <c r="D61" s="9">
        <f t="shared" si="15"/>
        <v>13.500383606467205</v>
      </c>
      <c r="E61" s="9">
        <f t="shared" si="15"/>
        <v>7.2325671247926131</v>
      </c>
      <c r="F61" s="9">
        <f t="shared" si="6"/>
        <v>7.2724953001411032</v>
      </c>
      <c r="G61" s="10">
        <f t="shared" si="16"/>
        <v>8.6666666666666607</v>
      </c>
      <c r="H61" s="5">
        <f t="shared" si="16"/>
        <v>7.5</v>
      </c>
      <c r="I61">
        <f t="shared" si="8"/>
        <v>55.685421572599523</v>
      </c>
      <c r="J61">
        <f t="shared" si="9"/>
        <v>52.051176868372856</v>
      </c>
      <c r="K61">
        <f t="shared" si="9"/>
        <v>19.787399079603631</v>
      </c>
      <c r="L61">
        <f t="shared" si="10"/>
        <v>-11.386230314463322</v>
      </c>
      <c r="M61">
        <f t="shared" si="11"/>
        <v>-36.502506996380035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1.4629925028434325</v>
      </c>
      <c r="B62">
        <f t="shared" si="3"/>
        <v>1.4629925028434325</v>
      </c>
      <c r="C62" s="9">
        <f t="shared" si="4"/>
        <v>0.25800000000000012</v>
      </c>
      <c r="D62" s="9">
        <f t="shared" si="15"/>
        <v>13.812485715531782</v>
      </c>
      <c r="E62" s="9">
        <f t="shared" si="15"/>
        <v>7.3506344741443002</v>
      </c>
      <c r="F62" s="9">
        <f t="shared" si="6"/>
        <v>7.3933940508412404</v>
      </c>
      <c r="G62" s="10">
        <f t="shared" si="16"/>
        <v>8.6666666666666607</v>
      </c>
      <c r="H62" s="5">
        <f t="shared" si="16"/>
        <v>7.5</v>
      </c>
      <c r="I62">
        <f t="shared" si="8"/>
        <v>55.544030590476112</v>
      </c>
      <c r="J62">
        <f t="shared" si="9"/>
        <v>51.982859486486078</v>
      </c>
      <c r="K62">
        <f t="shared" si="9"/>
        <v>19.56838403762535</v>
      </c>
      <c r="L62">
        <f t="shared" si="10"/>
        <v>-11.342412982687263</v>
      </c>
      <c r="M62">
        <f t="shared" si="11"/>
        <v>-36.443728432624468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1.1512995093582052</v>
      </c>
      <c r="B63">
        <f t="shared" si="3"/>
        <v>1.1512995093582052</v>
      </c>
      <c r="C63" s="9">
        <f t="shared" si="4"/>
        <v>0.26400000000000012</v>
      </c>
      <c r="D63" s="9">
        <f t="shared" si="15"/>
        <v>14.124178709017009</v>
      </c>
      <c r="E63" s="9">
        <f t="shared" si="15"/>
        <v>7.4673887912582648</v>
      </c>
      <c r="F63" s="9">
        <f t="shared" si="6"/>
        <v>7.5131072755279034</v>
      </c>
      <c r="G63" s="10">
        <f t="shared" si="16"/>
        <v>8.6666666666666607</v>
      </c>
      <c r="H63" s="5">
        <f t="shared" si="16"/>
        <v>7.5</v>
      </c>
      <c r="I63">
        <f t="shared" si="8"/>
        <v>55.403598327829137</v>
      </c>
      <c r="J63">
        <f t="shared" si="9"/>
        <v>51.914805008589951</v>
      </c>
      <c r="K63">
        <f t="shared" si="9"/>
        <v>19.349721667029602</v>
      </c>
      <c r="L63">
        <f t="shared" si="10"/>
        <v>-11.298924280152782</v>
      </c>
      <c r="M63">
        <f t="shared" si="11"/>
        <v>-36.385342793671747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0.8400140599437087</v>
      </c>
      <c r="B64">
        <f t="shared" si="3"/>
        <v>0.8400140599437087</v>
      </c>
      <c r="C64" s="9">
        <f t="shared" si="4"/>
        <v>0.27000000000000013</v>
      </c>
      <c r="D64" s="9">
        <f t="shared" si="15"/>
        <v>14.435464158431506</v>
      </c>
      <c r="E64" s="9">
        <f t="shared" si="15"/>
        <v>7.5828321850901563</v>
      </c>
      <c r="F64" s="9">
        <f t="shared" si="6"/>
        <v>7.6316396115507201</v>
      </c>
      <c r="G64" s="10">
        <f t="shared" si="16"/>
        <v>8.6666666666666607</v>
      </c>
      <c r="H64" s="5">
        <f t="shared" si="16"/>
        <v>7.5</v>
      </c>
      <c r="I64">
        <f t="shared" si="8"/>
        <v>55.264124269826802</v>
      </c>
      <c r="J64">
        <f t="shared" si="9"/>
        <v>51.847011462909038</v>
      </c>
      <c r="K64">
        <f t="shared" si="9"/>
        <v>19.131409610267571</v>
      </c>
      <c r="L64">
        <f t="shared" si="10"/>
        <v>-11.25576246992153</v>
      </c>
      <c r="M64">
        <f t="shared" si="11"/>
        <v>-36.327346474791462</v>
      </c>
      <c r="S64">
        <f t="shared" si="0"/>
        <v>1</v>
      </c>
      <c r="T64" t="b">
        <f t="shared" si="1"/>
        <v>1</v>
      </c>
      <c r="U64" t="b">
        <f t="shared" si="2"/>
        <v>0</v>
      </c>
    </row>
    <row r="65" spans="1:21" x14ac:dyDescent="0.2">
      <c r="A65">
        <f t="shared" si="12"/>
        <v>0.52913459489071357</v>
      </c>
      <c r="B65">
        <f t="shared" si="3"/>
        <v>0.52913459489071357</v>
      </c>
      <c r="C65" s="9">
        <f t="shared" si="4"/>
        <v>0.27600000000000013</v>
      </c>
      <c r="D65" s="9">
        <f t="shared" si="15"/>
        <v>14.746343623484501</v>
      </c>
      <c r="E65" s="9">
        <f t="shared" si="15"/>
        <v>7.6969667505152159</v>
      </c>
      <c r="F65" s="9">
        <f t="shared" si="6"/>
        <v>7.748995665874614</v>
      </c>
      <c r="G65" s="10">
        <f t="shared" si="16"/>
        <v>8.6666666666666607</v>
      </c>
      <c r="H65" s="5">
        <f t="shared" si="16"/>
        <v>7.5</v>
      </c>
      <c r="I65">
        <f t="shared" si="8"/>
        <v>55.125607921129919</v>
      </c>
      <c r="J65">
        <f t="shared" si="9"/>
        <v>51.779476888089505</v>
      </c>
      <c r="K65">
        <f t="shared" si="9"/>
        <v>18.913445531418823</v>
      </c>
      <c r="L65">
        <f t="shared" si="10"/>
        <v>-11.212925832055692</v>
      </c>
      <c r="M65">
        <f t="shared" si="11"/>
        <v>-36.269735892248974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0.21865956622715288</v>
      </c>
      <c r="B66">
        <f t="shared" si="3"/>
        <v>0.21865956622715288</v>
      </c>
      <c r="C66" s="9">
        <f t="shared" si="4"/>
        <v>0.28200000000000014</v>
      </c>
      <c r="D66" s="9">
        <f t="shared" si="15"/>
        <v>15.056818652148062</v>
      </c>
      <c r="E66" s="9">
        <f t="shared" si="15"/>
        <v>7.8097945684576686</v>
      </c>
      <c r="F66" s="9">
        <f t="shared" si="6"/>
        <v>7.8651800153640359</v>
      </c>
      <c r="G66" s="10">
        <f t="shared" si="16"/>
        <v>8.6666666666666607</v>
      </c>
      <c r="H66" s="5">
        <f t="shared" si="16"/>
        <v>7.5</v>
      </c>
      <c r="I66">
        <f t="shared" si="8"/>
        <v>54.988048805352051</v>
      </c>
      <c r="J66">
        <f t="shared" si="9"/>
        <v>51.712199333097168</v>
      </c>
      <c r="K66">
        <f t="shared" si="9"/>
        <v>18.695827116065328</v>
      </c>
      <c r="L66">
        <f t="shared" si="10"/>
        <v>-11.170412663352941</v>
      </c>
      <c r="M66">
        <f t="shared" si="11"/>
        <v>-36.212507483001019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9.1412562343489157E-2</v>
      </c>
      <c r="B67">
        <f t="shared" si="3"/>
        <v>9.1412562343489157E-2</v>
      </c>
      <c r="C67" s="9">
        <f t="shared" si="4"/>
        <v>0.28800000000000014</v>
      </c>
      <c r="D67" s="9">
        <f t="shared" si="15"/>
        <v>15.366890780718704</v>
      </c>
      <c r="E67" s="9">
        <f t="shared" si="15"/>
        <v>7.9213177060193667</v>
      </c>
      <c r="F67" s="9">
        <f t="shared" si="6"/>
        <v>7.9801972070647214</v>
      </c>
      <c r="G67" s="10">
        <f t="shared" si="16"/>
        <v>8.6666666666666607</v>
      </c>
      <c r="H67" s="5">
        <f t="shared" si="16"/>
        <v>7.5</v>
      </c>
      <c r="I67">
        <f t="shared" si="8"/>
        <v>54.851446464516691</v>
      </c>
      <c r="J67">
        <f t="shared" si="9"/>
        <v>51.64517685711705</v>
      </c>
      <c r="K67">
        <f t="shared" si="9"/>
        <v>18.478552071167321</v>
      </c>
      <c r="L67">
        <f t="shared" si="10"/>
        <v>-11.128221277083224</v>
      </c>
      <c r="M67">
        <f t="shared" si="11"/>
        <v>-36.15565770439639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0.40108331550320386</v>
      </c>
      <c r="C68" s="9">
        <f t="shared" si="4"/>
        <v>0.29400000000000015</v>
      </c>
      <c r="D68" s="9">
        <f t="shared" si="15"/>
        <v>15.676561533878418</v>
      </c>
      <c r="E68" s="9">
        <f t="shared" si="15"/>
        <v>8.0315382166076912</v>
      </c>
      <c r="F68" s="9">
        <f t="shared" si="6"/>
        <v>8.0940517584830349</v>
      </c>
      <c r="G68" s="10">
        <f t="shared" si="16"/>
        <v>8.6666666666666607</v>
      </c>
      <c r="H68" s="5">
        <f t="shared" si="16"/>
        <v>7.5</v>
      </c>
      <c r="I68">
        <f t="shared" si="8"/>
        <v>54.715800458511666</v>
      </c>
      <c r="J68">
        <f t="shared" si="9"/>
        <v>51.578407529454552</v>
      </c>
      <c r="K68">
        <f t="shared" si="9"/>
        <v>18.261618124940941</v>
      </c>
      <c r="L68">
        <f t="shared" si="10"/>
        <v>-11.086350002727462</v>
      </c>
      <c r="M68">
        <f t="shared" si="11"/>
        <v>-36.099183033881616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0.71035420637988267</v>
      </c>
      <c r="C69" s="9">
        <f t="shared" si="4"/>
        <v>0.30000000000000016</v>
      </c>
      <c r="D69" s="9">
        <f t="shared" ref="D69:E84" si="17">D68+$C$7*(J68+J69)/2</f>
        <v>15.985832424755097</v>
      </c>
      <c r="E69" s="9">
        <f t="shared" si="17"/>
        <v>8.1404581400627265</v>
      </c>
      <c r="F69" s="9">
        <f t="shared" si="6"/>
        <v>8.20674815786289</v>
      </c>
      <c r="G69" s="10">
        <f t="shared" ref="G69:H84" si="18">G68</f>
        <v>8.6666666666666607</v>
      </c>
      <c r="H69" s="5">
        <f t="shared" si="18"/>
        <v>7.5</v>
      </c>
      <c r="I69">
        <f t="shared" si="8"/>
        <v>54.581110364540564</v>
      </c>
      <c r="J69">
        <f t="shared" si="9"/>
        <v>51.511889429438185</v>
      </c>
      <c r="K69">
        <f t="shared" si="9"/>
        <v>18.045023026737653</v>
      </c>
      <c r="L69">
        <f t="shared" si="10"/>
        <v>-11.044797185718089</v>
      </c>
      <c r="M69">
        <f t="shared" si="11"/>
        <v>-36.04307996871168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1.0192267366071679</v>
      </c>
      <c r="C70" s="9">
        <f t="shared" si="4"/>
        <v>0.30600000000000016</v>
      </c>
      <c r="D70" s="9">
        <f t="shared" si="17"/>
        <v>16.294704954982382</v>
      </c>
      <c r="E70" s="9">
        <f t="shared" si="17"/>
        <v>8.2480795027837157</v>
      </c>
      <c r="F70" s="9">
        <f t="shared" si="6"/>
        <v>8.3182908644603106</v>
      </c>
      <c r="G70" s="10">
        <f t="shared" si="18"/>
        <v>8.6666666666666607</v>
      </c>
      <c r="H70" s="5">
        <f t="shared" si="18"/>
        <v>7.5</v>
      </c>
      <c r="I70">
        <f t="shared" si="8"/>
        <v>54.447375776571349</v>
      </c>
      <c r="J70">
        <f t="shared" si="9"/>
        <v>51.445620646323874</v>
      </c>
      <c r="K70">
        <f t="shared" si="9"/>
        <v>17.828764546925381</v>
      </c>
      <c r="L70">
        <f t="shared" si="10"/>
        <v>-11.003561187181395</v>
      </c>
      <c r="M70">
        <f t="shared" si="11"/>
        <v>-35.987345025665704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1.3277023963837404</v>
      </c>
      <c r="C71" s="9">
        <f t="shared" si="4"/>
        <v>0.31200000000000017</v>
      </c>
      <c r="D71" s="9">
        <f t="shared" si="17"/>
        <v>16.603180614758955</v>
      </c>
      <c r="E71" s="9">
        <f t="shared" si="17"/>
        <v>8.3544043178548062</v>
      </c>
      <c r="F71" s="9">
        <f t="shared" si="6"/>
        <v>8.428684308815642</v>
      </c>
      <c r="G71" s="10">
        <f t="shared" si="18"/>
        <v>8.6666666666666607</v>
      </c>
      <c r="H71" s="5">
        <f t="shared" si="18"/>
        <v>7.5</v>
      </c>
      <c r="I71">
        <f t="shared" si="8"/>
        <v>54.314596304782079</v>
      </c>
      <c r="J71">
        <f t="shared" si="9"/>
        <v>51.379599279200789</v>
      </c>
      <c r="K71">
        <f t="shared" si="9"/>
        <v>17.612840476771385</v>
      </c>
      <c r="L71">
        <f t="shared" si="10"/>
        <v>-10.962640383681663</v>
      </c>
      <c r="M71">
        <f t="shared" si="11"/>
        <v>-35.931974740767586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1.635782664532039</v>
      </c>
      <c r="C72" s="9">
        <f t="shared" si="4"/>
        <v>0.31800000000000017</v>
      </c>
      <c r="D72" s="9">
        <f t="shared" si="17"/>
        <v>16.911260882907253</v>
      </c>
      <c r="E72" s="9">
        <f t="shared" si="17"/>
        <v>8.4594345851701007</v>
      </c>
      <c r="F72" s="9">
        <f t="shared" si="6"/>
        <v>8.537932893023445</v>
      </c>
      <c r="G72" s="10">
        <f t="shared" si="18"/>
        <v>8.6666666666666607</v>
      </c>
      <c r="H72" s="5">
        <f t="shared" si="18"/>
        <v>7.5</v>
      </c>
      <c r="I72">
        <f t="shared" si="8"/>
        <v>54.182771575003734</v>
      </c>
      <c r="J72">
        <f t="shared" si="9"/>
        <v>51.313823436898701</v>
      </c>
      <c r="K72">
        <f t="shared" si="9"/>
        <v>17.397248628326778</v>
      </c>
      <c r="L72">
        <f t="shared" si="10"/>
        <v>-10.922033166967081</v>
      </c>
      <c r="M72">
        <f t="shared" si="11"/>
        <v>-35.876965669011575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1.9434690085564252</v>
      </c>
      <c r="C73" s="9">
        <f t="shared" si="4"/>
        <v>0.32400000000000018</v>
      </c>
      <c r="D73" s="9">
        <f t="shared" si="17"/>
        <v>17.21894722693164</v>
      </c>
      <c r="E73" s="9">
        <f t="shared" si="17"/>
        <v>8.5631722915580184</v>
      </c>
      <c r="F73" s="9">
        <f t="shared" si="6"/>
        <v>8.6460409910000955</v>
      </c>
      <c r="G73" s="10">
        <f t="shared" si="18"/>
        <v>8.6666666666666607</v>
      </c>
      <c r="H73" s="5">
        <f t="shared" si="18"/>
        <v>7.5</v>
      </c>
      <c r="I73">
        <f t="shared" si="8"/>
        <v>54.051901228160283</v>
      </c>
      <c r="J73">
        <f t="shared" si="9"/>
        <v>51.2482912378969</v>
      </c>
      <c r="K73">
        <f t="shared" si="9"/>
        <v>17.18198683431271</v>
      </c>
      <c r="L73">
        <f t="shared" si="10"/>
        <v>-10.88173794371739</v>
      </c>
      <c r="M73">
        <f t="shared" si="11"/>
        <v>-35.822314384092742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2.250762884700821</v>
      </c>
      <c r="C74" s="9">
        <f t="shared" si="4"/>
        <v>0.33000000000000018</v>
      </c>
      <c r="D74" s="9">
        <f t="shared" si="17"/>
        <v>17.526241103076035</v>
      </c>
      <c r="E74" s="9">
        <f t="shared" si="17"/>
        <v>8.6656194109049807</v>
      </c>
      <c r="F74" s="9">
        <f t="shared" si="6"/>
        <v>8.7530129487491344</v>
      </c>
      <c r="G74" s="10">
        <f t="shared" si="18"/>
        <v>8.6666666666666607</v>
      </c>
      <c r="H74" s="5">
        <f t="shared" si="18"/>
        <v>7.5</v>
      </c>
      <c r="I74">
        <f t="shared" si="8"/>
        <v>53.921984919705871</v>
      </c>
      <c r="J74">
        <f t="shared" si="9"/>
        <v>51.183000810234596</v>
      </c>
      <c r="K74">
        <f t="shared" si="9"/>
        <v>16.967052948008153</v>
      </c>
      <c r="L74">
        <f t="shared" si="10"/>
        <v>-10.841753135293267</v>
      </c>
      <c r="M74">
        <f t="shared" si="11"/>
        <v>-35.768017478142291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2.5576657380057934</v>
      </c>
      <c r="C75" s="9">
        <f t="shared" si="4"/>
        <v>0.33600000000000019</v>
      </c>
      <c r="D75" s="9">
        <f t="shared" si="17"/>
        <v>17.833143956381008</v>
      </c>
      <c r="E75" s="9">
        <f t="shared" si="17"/>
        <v>8.7667779042784222</v>
      </c>
      <c r="F75" s="9">
        <f t="shared" si="6"/>
        <v>8.8588530846243572</v>
      </c>
      <c r="G75" s="10">
        <f t="shared" si="18"/>
        <v>8.6666666666666607</v>
      </c>
      <c r="H75" s="5">
        <f t="shared" si="18"/>
        <v>7.5</v>
      </c>
      <c r="I75">
        <f t="shared" si="8"/>
        <v>53.79302231905919</v>
      </c>
      <c r="J75">
        <f t="shared" si="9"/>
        <v>51.117950291422837</v>
      </c>
      <c r="K75">
        <f t="shared" si="9"/>
        <v>16.752444843139298</v>
      </c>
      <c r="L75">
        <f t="shared" si="10"/>
        <v>-10.802077177487396</v>
      </c>
      <c r="M75">
        <f t="shared" si="11"/>
        <v>-35.714071561467819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2.8641790023651357</v>
      </c>
      <c r="C76" s="9">
        <f t="shared" si="4"/>
        <v>0.34200000000000019</v>
      </c>
      <c r="D76" s="9">
        <f t="shared" si="17"/>
        <v>18.13965722074035</v>
      </c>
      <c r="E76" s="9">
        <f t="shared" si="17"/>
        <v>8.8666497200491516</v>
      </c>
      <c r="F76" s="9">
        <f t="shared" si="6"/>
        <v>8.9635656895907214</v>
      </c>
      <c r="G76" s="10">
        <f t="shared" si="18"/>
        <v>8.6666666666666607</v>
      </c>
      <c r="H76" s="5">
        <f t="shared" si="18"/>
        <v>7.5</v>
      </c>
      <c r="I76">
        <f t="shared" si="8"/>
        <v>53.665013109035151</v>
      </c>
      <c r="J76">
        <f t="shared" si="9"/>
        <v>51.053137828357912</v>
      </c>
      <c r="K76">
        <f t="shared" si="9"/>
        <v>16.538160413770491</v>
      </c>
      <c r="L76">
        <f t="shared" si="10"/>
        <v>-10.762708520277233</v>
      </c>
      <c r="M76">
        <f t="shared" si="11"/>
        <v>-35.660473262298289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3.1703041005819177</v>
      </c>
      <c r="C77" s="9">
        <f t="shared" si="4"/>
        <v>0.3480000000000002</v>
      </c>
      <c r="D77" s="9">
        <f t="shared" si="17"/>
        <v>18.445782318957132</v>
      </c>
      <c r="E77" s="9">
        <f t="shared" si="17"/>
        <v>8.9652367940130535</v>
      </c>
      <c r="F77" s="9">
        <f t="shared" si="6"/>
        <v>9.067155027483059</v>
      </c>
      <c r="G77" s="10">
        <f t="shared" si="18"/>
        <v>8.6666666666666607</v>
      </c>
      <c r="H77" s="5">
        <f t="shared" si="18"/>
        <v>7.5</v>
      </c>
      <c r="I77">
        <f t="shared" si="8"/>
        <v>53.537956985273745</v>
      </c>
      <c r="J77">
        <f t="shared" si="9"/>
        <v>50.988561577236247</v>
      </c>
      <c r="K77">
        <f t="shared" si="9"/>
        <v>16.324197574196702</v>
      </c>
      <c r="L77">
        <f t="shared" si="10"/>
        <v>-10.723645627579423</v>
      </c>
      <c r="M77">
        <f t="shared" si="11"/>
        <v>-35.607219226533935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3.4760424444240403</v>
      </c>
      <c r="C78" s="9">
        <f t="shared" si="4"/>
        <v>0.3540000000000002</v>
      </c>
      <c r="D78" s="9">
        <f t="shared" si="17"/>
        <v>18.751520662799255</v>
      </c>
      <c r="E78" s="9">
        <f t="shared" si="17"/>
        <v>9.0625410495121557</v>
      </c>
      <c r="F78" s="9">
        <f t="shared" si="6"/>
        <v>9.1696253352626087</v>
      </c>
      <c r="G78" s="10">
        <f t="shared" si="18"/>
        <v>8.6666666666666607</v>
      </c>
      <c r="H78" s="5">
        <f t="shared" si="18"/>
        <v>7.5</v>
      </c>
      <c r="I78">
        <f t="shared" si="8"/>
        <v>53.411853655666242</v>
      </c>
      <c r="J78">
        <f t="shared" si="9"/>
        <v>50.924219703470769</v>
      </c>
      <c r="K78">
        <f t="shared" si="9"/>
        <v>16.110554258837499</v>
      </c>
      <c r="L78">
        <f t="shared" si="10"/>
        <v>-10.684886977005878</v>
      </c>
      <c r="M78">
        <f t="shared" si="11"/>
        <v>-35.554306117500843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3.7813954346792773</v>
      </c>
      <c r="C79" s="9">
        <f t="shared" si="4"/>
        <v>0.36000000000000021</v>
      </c>
      <c r="D79" s="9">
        <f t="shared" si="17"/>
        <v>19.056873653054492</v>
      </c>
      <c r="E79" s="9">
        <f t="shared" si="17"/>
        <v>9.1585643975550663</v>
      </c>
      <c r="F79" s="9">
        <f t="shared" si="6"/>
        <v>9.2709808232714508</v>
      </c>
      <c r="G79" s="10">
        <f t="shared" si="18"/>
        <v>8.6666666666666607</v>
      </c>
      <c r="H79" s="5">
        <f t="shared" si="18"/>
        <v>7.5</v>
      </c>
      <c r="I79">
        <f t="shared" si="8"/>
        <v>53.286702839778727</v>
      </c>
      <c r="J79">
        <f t="shared" si="9"/>
        <v>50.860110381608735</v>
      </c>
      <c r="K79">
        <f t="shared" si="9"/>
        <v>15.897228422132494</v>
      </c>
      <c r="L79">
        <f t="shared" si="10"/>
        <v>-10.646431059621488</v>
      </c>
      <c r="M79">
        <f t="shared" si="11"/>
        <v>-35.501730615710386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4.0863644612098557</v>
      </c>
      <c r="C80" s="9">
        <f t="shared" si="4"/>
        <v>0.36600000000000021</v>
      </c>
      <c r="D80" s="9">
        <f t="shared" si="17"/>
        <v>19.36184267958507</v>
      </c>
      <c r="E80" s="9">
        <f t="shared" si="17"/>
        <v>9.2533087369367788</v>
      </c>
      <c r="F80" s="9">
        <f t="shared" si="6"/>
        <v>9.3712256754848102</v>
      </c>
      <c r="G80" s="10">
        <f t="shared" si="18"/>
        <v>8.6666666666666607</v>
      </c>
      <c r="H80" s="5">
        <f t="shared" si="18"/>
        <v>7.5</v>
      </c>
      <c r="I80">
        <f t="shared" si="8"/>
        <v>53.162504268272961</v>
      </c>
      <c r="J80">
        <f t="shared" si="9"/>
        <v>50.796231795251003</v>
      </c>
      <c r="K80">
        <f t="shared" si="9"/>
        <v>15.684218038438232</v>
      </c>
      <c r="L80">
        <f t="shared" si="10"/>
        <v>-10.608276379703428</v>
      </c>
      <c r="M80">
        <f t="shared" si="11"/>
        <v>-35.44948941862333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4.3909509030065283</v>
      </c>
      <c r="C81" s="9">
        <f t="shared" si="4"/>
        <v>0.37200000000000022</v>
      </c>
      <c r="D81" s="9">
        <f t="shared" si="17"/>
        <v>19.666429121381743</v>
      </c>
      <c r="E81" s="9">
        <f t="shared" si="17"/>
        <v>9.3467759543578737</v>
      </c>
      <c r="F81" s="9">
        <f t="shared" si="6"/>
        <v>9.4703640497612742</v>
      </c>
      <c r="G81" s="10">
        <f t="shared" si="18"/>
        <v>8.6666666666666607</v>
      </c>
      <c r="H81" s="5">
        <f t="shared" si="18"/>
        <v>7.5</v>
      </c>
      <c r="I81">
        <f t="shared" si="8"/>
        <v>53.039257682324759</v>
      </c>
      <c r="J81">
        <f t="shared" si="9"/>
        <v>50.732582136972781</v>
      </c>
      <c r="K81">
        <f t="shared" si="9"/>
        <v>15.471521101926491</v>
      </c>
      <c r="L81">
        <f t="shared" si="10"/>
        <v>-10.570421454502089</v>
      </c>
      <c r="M81">
        <f t="shared" si="11"/>
        <v>-35.397579240418771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4.6951561282421839</v>
      </c>
      <c r="C82" s="9">
        <f t="shared" si="4"/>
        <v>0.37800000000000022</v>
      </c>
      <c r="D82" s="9">
        <f t="shared" si="17"/>
        <v>19.970634346617398</v>
      </c>
      <c r="E82" s="9">
        <f t="shared" si="17"/>
        <v>9.4389679245431051</v>
      </c>
      <c r="F82" s="9">
        <f t="shared" si="6"/>
        <v>9.5684000780909635</v>
      </c>
      <c r="G82" s="10">
        <f t="shared" si="18"/>
        <v>8.6666666666666607</v>
      </c>
      <c r="H82" s="5">
        <f t="shared" si="18"/>
        <v>7.5</v>
      </c>
      <c r="I82">
        <f t="shared" si="8"/>
        <v>52.916962833039811</v>
      </c>
      <c r="J82">
        <f t="shared" si="9"/>
        <v>50.669159608245771</v>
      </c>
      <c r="K82">
        <f t="shared" si="9"/>
        <v>15.259135626483978</v>
      </c>
      <c r="L82">
        <f t="shared" si="10"/>
        <v>-10.532864814003609</v>
      </c>
      <c r="M82">
        <f t="shared" si="11"/>
        <v>-35.345996811767655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4.9989814943250064</v>
      </c>
      <c r="C83" s="9">
        <f t="shared" si="4"/>
        <v>0.38400000000000023</v>
      </c>
      <c r="D83" s="9">
        <f t="shared" si="17"/>
        <v>20.274459712700221</v>
      </c>
      <c r="E83" s="9">
        <f t="shared" si="17"/>
        <v>9.5298865103593968</v>
      </c>
      <c r="F83" s="9">
        <f t="shared" si="6"/>
        <v>9.6653378668416394</v>
      </c>
      <c r="G83" s="10">
        <f t="shared" si="18"/>
        <v>8.6666666666666607</v>
      </c>
      <c r="H83" s="5">
        <f t="shared" si="18"/>
        <v>7.5</v>
      </c>
      <c r="I83">
        <f t="shared" si="8"/>
        <v>52.795619480866975</v>
      </c>
      <c r="J83">
        <f t="shared" si="9"/>
        <v>50.605962419361752</v>
      </c>
      <c r="K83">
        <f t="shared" si="9"/>
        <v>15.047059645613372</v>
      </c>
      <c r="L83">
        <f t="shared" si="10"/>
        <v>-10.495605000693944</v>
      </c>
      <c r="M83">
        <f t="shared" si="11"/>
        <v>-35.294738879611089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5.3024283479511656</v>
      </c>
      <c r="C84" s="9">
        <f t="shared" si="4"/>
        <v>0.39000000000000024</v>
      </c>
      <c r="D84" s="9">
        <f t="shared" si="17"/>
        <v>20.57790656632638</v>
      </c>
      <c r="E84" s="9">
        <f t="shared" si="17"/>
        <v>9.6195335629332437</v>
      </c>
      <c r="F84" s="9">
        <f t="shared" si="6"/>
        <v>9.7611814970028323</v>
      </c>
      <c r="G84" s="10">
        <f t="shared" si="18"/>
        <v>8.6666666666666607</v>
      </c>
      <c r="H84" s="5">
        <f t="shared" si="18"/>
        <v>7.5</v>
      </c>
      <c r="I84">
        <f t="shared" si="8"/>
        <v>52.675227395009237</v>
      </c>
      <c r="J84">
        <f t="shared" si="9"/>
        <v>50.542988789357587</v>
      </c>
      <c r="K84">
        <f t="shared" si="9"/>
        <v>14.835291212335704</v>
      </c>
      <c r="L84">
        <f t="shared" si="10"/>
        <v>-10.458640569324542</v>
      </c>
      <c r="M84">
        <f t="shared" si="11"/>
        <v>-35.243802206943251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5.605498025157063</v>
      </c>
      <c r="C85" s="9">
        <f t="shared" ref="C85:C148" si="23">C84+_dt</f>
        <v>0.39600000000000024</v>
      </c>
      <c r="D85" s="9">
        <f t="shared" ref="D85:E100" si="24">D84+$C$7*(J84+J85)/2</f>
        <v>20.880976243532277</v>
      </c>
      <c r="E85" s="9">
        <f t="shared" si="24"/>
        <v>9.7079109217675335</v>
      </c>
      <c r="F85" s="9">
        <f t="shared" ref="F85:F148" si="25">$O$1*D85^2+$O$2*D85+$O$3</f>
        <v>9.8559350244279464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52.555786352832371</v>
      </c>
      <c r="J85">
        <f t="shared" ref="J85:K148" si="28">J84+L84*$C$7</f>
        <v>50.480236945941641</v>
      </c>
      <c r="K85">
        <f t="shared" si="28"/>
        <v>14.623828399094045</v>
      </c>
      <c r="L85">
        <f t="shared" ref="L85:L148" si="29">-$C$15*I85*J85</f>
        <v>-10.421970086679583</v>
      </c>
      <c r="M85">
        <f t="shared" ref="M85:M148" si="30">-$C$6-$C$15*I85*K85</f>
        <v>-35.193183572599025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5.9081918513711518</v>
      </c>
      <c r="C86" s="9">
        <f t="shared" si="23"/>
        <v>0.40200000000000025</v>
      </c>
      <c r="D86" s="9">
        <f t="shared" si="24"/>
        <v>21.183670069746366</v>
      </c>
      <c r="E86" s="9">
        <f t="shared" si="24"/>
        <v>9.7950204148577917</v>
      </c>
      <c r="F86" s="9">
        <f t="shared" si="25"/>
        <v>9.9496024800744056</v>
      </c>
      <c r="G86" s="10">
        <f t="shared" si="26"/>
        <v>8.6666666666666607</v>
      </c>
      <c r="H86" s="5">
        <f t="shared" si="26"/>
        <v>7.5</v>
      </c>
      <c r="I86">
        <f t="shared" si="27"/>
        <v>52.437296139271197</v>
      </c>
      <c r="J86">
        <f t="shared" si="28"/>
        <v>50.417705125421563</v>
      </c>
      <c r="K86">
        <f t="shared" si="28"/>
        <v>14.41266929765845</v>
      </c>
      <c r="L86">
        <f t="shared" si="29"/>
        <v>-10.385592131344737</v>
      </c>
      <c r="M86">
        <f t="shared" si="30"/>
        <v>-35.142879771046182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6.2105111414653162</v>
      </c>
      <c r="C87" s="9">
        <f t="shared" si="23"/>
        <v>0.40800000000000025</v>
      </c>
      <c r="D87" s="9">
        <f t="shared" si="24"/>
        <v>21.485989359840531</v>
      </c>
      <c r="E87" s="9">
        <f t="shared" si="24"/>
        <v>9.8808638588078637</v>
      </c>
      <c r="F87" s="9">
        <f t="shared" si="25"/>
        <v>10.042187870241861</v>
      </c>
      <c r="G87" s="10">
        <f t="shared" si="26"/>
        <v>8.6666666666666607</v>
      </c>
      <c r="H87" s="5">
        <f t="shared" si="26"/>
        <v>7.5</v>
      </c>
      <c r="I87">
        <f t="shared" si="27"/>
        <v>52.319756546233805</v>
      </c>
      <c r="J87">
        <f t="shared" si="28"/>
        <v>50.355391572633494</v>
      </c>
      <c r="K87">
        <f t="shared" si="28"/>
        <v>14.201812019032173</v>
      </c>
      <c r="L87">
        <f t="shared" si="29"/>
        <v>-10.349505293477502</v>
      </c>
      <c r="M87">
        <f t="shared" si="30"/>
        <v>-35.092887612182238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6.5124571998058354</v>
      </c>
      <c r="C88" s="9">
        <f t="shared" si="23"/>
        <v>0.41400000000000026</v>
      </c>
      <c r="D88" s="9">
        <f t="shared" si="24"/>
        <v>21.78793541818105</v>
      </c>
      <c r="E88" s="9">
        <f t="shared" si="24"/>
        <v>9.9654430589450378</v>
      </c>
      <c r="F88" s="9">
        <f t="shared" si="25"/>
        <v>10.133695176808452</v>
      </c>
      <c r="G88" s="10">
        <f t="shared" si="26"/>
        <v>8.6666666666666607</v>
      </c>
      <c r="H88" s="5">
        <f t="shared" si="26"/>
        <v>7.5</v>
      </c>
      <c r="I88">
        <f t="shared" si="27"/>
        <v>52.203167372003506</v>
      </c>
      <c r="J88">
        <f t="shared" si="28"/>
        <v>50.29329454087263</v>
      </c>
      <c r="K88">
        <f t="shared" si="28"/>
        <v>13.99125469335908</v>
      </c>
      <c r="L88">
        <f t="shared" si="29"/>
        <v>-10.313708174579062</v>
      </c>
      <c r="M88">
        <f t="shared" si="30"/>
        <v>-35.043203921135913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6.8140313203039273</v>
      </c>
      <c r="C89" s="9">
        <f t="shared" si="23"/>
        <v>0.42000000000000026</v>
      </c>
      <c r="D89" s="9">
        <f t="shared" si="24"/>
        <v>22.089509538679142</v>
      </c>
      <c r="E89" s="9">
        <f t="shared" si="24"/>
        <v>10.048759809434612</v>
      </c>
      <c r="F89" s="9">
        <f t="shared" si="25"/>
        <v>10.224128357465187</v>
      </c>
      <c r="G89" s="10">
        <f t="shared" si="26"/>
        <v>8.6666666666666607</v>
      </c>
      <c r="H89" s="5">
        <f t="shared" si="26"/>
        <v>7.5</v>
      </c>
      <c r="I89">
        <f t="shared" si="27"/>
        <v>52.087528420638861</v>
      </c>
      <c r="J89">
        <f t="shared" si="28"/>
        <v>50.231412291825158</v>
      </c>
      <c r="K89">
        <f t="shared" si="28"/>
        <v>13.780995469832265</v>
      </c>
      <c r="L89">
        <f t="shared" si="29"/>
        <v>-10.278199387267691</v>
      </c>
      <c r="M89">
        <f t="shared" si="30"/>
        <v>-34.993825538073125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7.1152347864659067</v>
      </c>
      <c r="C90" s="9">
        <f t="shared" si="23"/>
        <v>0.42600000000000027</v>
      </c>
      <c r="D90" s="9">
        <f t="shared" si="24"/>
        <v>22.390713004841121</v>
      </c>
      <c r="E90" s="9">
        <f t="shared" si="24"/>
        <v>10.130815893393921</v>
      </c>
      <c r="F90" s="9">
        <f t="shared" si="25"/>
        <v>10.313491345948416</v>
      </c>
      <c r="G90" s="10">
        <f t="shared" si="26"/>
        <v>8.6666666666666607</v>
      </c>
      <c r="H90" s="5">
        <f t="shared" si="26"/>
        <v>7.5</v>
      </c>
      <c r="I90">
        <f t="shared" si="27"/>
        <v>51.972839501371716</v>
      </c>
      <c r="J90">
        <f t="shared" si="28"/>
        <v>50.169743095501552</v>
      </c>
      <c r="K90">
        <f t="shared" si="28"/>
        <v>13.571032516603825</v>
      </c>
      <c r="L90">
        <f t="shared" si="29"/>
        <v>-10.24297755505367</v>
      </c>
      <c r="M90">
        <f t="shared" si="30"/>
        <v>-34.944749318007581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7.4160688714429259</v>
      </c>
      <c r="C91" s="9">
        <f t="shared" si="23"/>
        <v>0.43200000000000027</v>
      </c>
      <c r="D91" s="9">
        <f t="shared" si="24"/>
        <v>22.69154708981814</v>
      </c>
      <c r="E91" s="9">
        <f t="shared" si="24"/>
        <v>10.211613083005819</v>
      </c>
      <c r="F91" s="9">
        <f t="shared" si="25"/>
        <v>10.401788052270463</v>
      </c>
      <c r="G91" s="10">
        <f t="shared" si="26"/>
        <v>8.6666666666666607</v>
      </c>
      <c r="H91" s="5">
        <f t="shared" si="26"/>
        <v>7.5</v>
      </c>
      <c r="I91">
        <f t="shared" si="27"/>
        <v>51.859100428003373</v>
      </c>
      <c r="J91">
        <f t="shared" si="28"/>
        <v>50.108285230171226</v>
      </c>
      <c r="K91">
        <f t="shared" si="28"/>
        <v>13.361364020695779</v>
      </c>
      <c r="L91">
        <f t="shared" si="29"/>
        <v>-10.208041312115775</v>
      </c>
      <c r="M91">
        <f t="shared" si="30"/>
        <v>-34.895972130615931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7.7165348380803369</v>
      </c>
      <c r="C92" s="9">
        <f t="shared" si="23"/>
        <v>0.43800000000000028</v>
      </c>
      <c r="D92" s="9">
        <f t="shared" si="24"/>
        <v>22.992013056455551</v>
      </c>
      <c r="E92" s="9">
        <f t="shared" si="24"/>
        <v>10.291153139631643</v>
      </c>
      <c r="F92" s="9">
        <f t="shared" si="25"/>
        <v>10.489022362948385</v>
      </c>
      <c r="G92" s="10">
        <f t="shared" si="26"/>
        <v>8.6666666666666607</v>
      </c>
      <c r="H92" s="5">
        <f t="shared" si="26"/>
        <v>7.5</v>
      </c>
      <c r="I92">
        <f t="shared" si="27"/>
        <v>51.746311018299032</v>
      </c>
      <c r="J92">
        <f t="shared" si="28"/>
        <v>50.047036982298529</v>
      </c>
      <c r="K92">
        <f t="shared" si="28"/>
        <v>13.151988187912083</v>
      </c>
      <c r="L92">
        <f t="shared" si="29"/>
        <v>-10.173389303079242</v>
      </c>
      <c r="M92">
        <f t="shared" si="30"/>
        <v>-34.847490860057391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8.0166339389666721</v>
      </c>
      <c r="C93" s="9">
        <f t="shared" si="23"/>
        <v>0.44400000000000028</v>
      </c>
      <c r="D93" s="9">
        <f t="shared" si="24"/>
        <v>23.292112157341887</v>
      </c>
      <c r="E93" s="9">
        <f t="shared" si="24"/>
        <v>10.369437813923634</v>
      </c>
      <c r="F93" s="9">
        <f t="shared" si="25"/>
        <v>10.575198141230942</v>
      </c>
      <c r="G93" s="10">
        <f t="shared" si="26"/>
        <v>8.6666666666666607</v>
      </c>
      <c r="H93" s="5">
        <f t="shared" si="26"/>
        <v>7.5</v>
      </c>
      <c r="I93">
        <f t="shared" si="27"/>
        <v>51.634471093380519</v>
      </c>
      <c r="J93">
        <f t="shared" si="28"/>
        <v>49.985996646480054</v>
      </c>
      <c r="K93">
        <f t="shared" si="28"/>
        <v>12.94290324275174</v>
      </c>
      <c r="L93">
        <f t="shared" si="29"/>
        <v>-10.139020182795294</v>
      </c>
      <c r="M93">
        <f t="shared" si="30"/>
        <v>-34.799302404797956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8.3163674164822634</v>
      </c>
      <c r="C94" s="9">
        <f t="shared" si="23"/>
        <v>0.45000000000000029</v>
      </c>
      <c r="D94" s="9">
        <f t="shared" si="24"/>
        <v>23.591845634857478</v>
      </c>
      <c r="E94" s="9">
        <f t="shared" si="24"/>
        <v>10.446468845936858</v>
      </c>
      <c r="F94" s="9">
        <f t="shared" si="25"/>
        <v>10.660319227323741</v>
      </c>
      <c r="G94" s="10">
        <f t="shared" si="26"/>
        <v>8.6666666666666607</v>
      </c>
      <c r="H94" s="5">
        <f t="shared" si="26"/>
        <v>7.5</v>
      </c>
      <c r="I94">
        <f t="shared" si="27"/>
        <v>51.523580477117513</v>
      </c>
      <c r="J94">
        <f t="shared" si="28"/>
        <v>49.925162525383278</v>
      </c>
      <c r="K94">
        <f t="shared" si="28"/>
        <v>12.734107428322952</v>
      </c>
      <c r="L94">
        <f t="shared" si="29"/>
        <v>-10.104932616122184</v>
      </c>
      <c r="M94">
        <f t="shared" si="30"/>
        <v>-34.751403677439036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8.6157365028474739</v>
      </c>
      <c r="C95" s="9">
        <f t="shared" si="23"/>
        <v>0.45600000000000029</v>
      </c>
      <c r="D95" s="9">
        <f t="shared" si="24"/>
        <v>23.891214721222688</v>
      </c>
      <c r="E95" s="9">
        <f t="shared" si="24"/>
        <v>10.522247965240602</v>
      </c>
      <c r="F95" s="9">
        <f t="shared" si="25"/>
        <v>10.744389438612595</v>
      </c>
      <c r="G95" s="10">
        <f t="shared" si="26"/>
        <v>8.6666666666666607</v>
      </c>
      <c r="H95" s="5">
        <f t="shared" si="26"/>
        <v>7.5</v>
      </c>
      <c r="I95">
        <f t="shared" si="27"/>
        <v>51.41363899551726</v>
      </c>
      <c r="J95">
        <f t="shared" si="28"/>
        <v>49.864532929686547</v>
      </c>
      <c r="K95">
        <f t="shared" si="28"/>
        <v>12.525599006258318</v>
      </c>
      <c r="L95">
        <f t="shared" si="29"/>
        <v>-10.071125277707772</v>
      </c>
      <c r="M95">
        <f t="shared" si="30"/>
        <v>-34.703791604550631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8.9147424201705956</v>
      </c>
      <c r="C96" s="9">
        <f t="shared" si="23"/>
        <v>0.4620000000000003</v>
      </c>
      <c r="D96" s="9">
        <f t="shared" si="24"/>
        <v>24.19022063854581</v>
      </c>
      <c r="E96" s="9">
        <f t="shared" si="24"/>
        <v>10.59677689102927</v>
      </c>
      <c r="F96" s="9">
        <f t="shared" si="25"/>
        <v>10.827412569885128</v>
      </c>
      <c r="G96" s="10">
        <f t="shared" si="26"/>
        <v>8.6666666666666607</v>
      </c>
      <c r="H96" s="5">
        <f t="shared" si="26"/>
        <v>7.5</v>
      </c>
      <c r="I96">
        <f t="shared" si="27"/>
        <v>51.304646476113028</v>
      </c>
      <c r="J96">
        <f t="shared" si="28"/>
        <v>49.804106178020298</v>
      </c>
      <c r="K96">
        <f t="shared" si="28"/>
        <v>12.317376256631015</v>
      </c>
      <c r="L96">
        <f t="shared" si="29"/>
        <v>-10.037596851773628</v>
      </c>
      <c r="M96">
        <f t="shared" si="30"/>
        <v>-34.656463126508925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9.2133863804953844</v>
      </c>
      <c r="C97" s="9">
        <f t="shared" si="23"/>
        <v>0.4680000000000003</v>
      </c>
      <c r="D97" s="9">
        <f t="shared" si="24"/>
        <v>24.488864598870599</v>
      </c>
      <c r="E97" s="9">
        <f t="shared" si="24"/>
        <v>10.67005733223278</v>
      </c>
      <c r="F97" s="9">
        <f t="shared" si="25"/>
        <v>10.909392393550625</v>
      </c>
      <c r="G97" s="10">
        <f t="shared" si="26"/>
        <v>8.6666666666666607</v>
      </c>
      <c r="H97" s="5">
        <f t="shared" si="26"/>
        <v>7.5</v>
      </c>
      <c r="I97">
        <f t="shared" si="27"/>
        <v>51.196602747351264</v>
      </c>
      <c r="J97">
        <f t="shared" si="28"/>
        <v>49.743880596909655</v>
      </c>
      <c r="K97">
        <f t="shared" si="28"/>
        <v>12.10943747787196</v>
      </c>
      <c r="L97">
        <f t="shared" si="29"/>
        <v>-10.004346031900683</v>
      </c>
      <c r="M97">
        <f t="shared" si="30"/>
        <v>-34.609415197338343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9.5116695858482689</v>
      </c>
      <c r="C98" s="9">
        <f t="shared" si="23"/>
        <v>0.47400000000000031</v>
      </c>
      <c r="D98" s="9">
        <f t="shared" si="24"/>
        <v>24.787147804223483</v>
      </c>
      <c r="E98" s="9">
        <f t="shared" si="24"/>
        <v>10.74209098762646</v>
      </c>
      <c r="F98" s="9">
        <f t="shared" si="25"/>
        <v>10.990332659858151</v>
      </c>
      <c r="G98" s="10">
        <f t="shared" si="26"/>
        <v>8.6666666666666607</v>
      </c>
      <c r="H98" s="5">
        <f t="shared" si="26"/>
        <v>7.5</v>
      </c>
      <c r="I98">
        <f t="shared" si="27"/>
        <v>51.089507637977697</v>
      </c>
      <c r="J98">
        <f t="shared" si="28"/>
        <v>49.683854520718249</v>
      </c>
      <c r="K98">
        <f t="shared" si="28"/>
        <v>11.90178098668793</v>
      </c>
      <c r="L98">
        <f t="shared" si="29"/>
        <v>-9.97137152081641</v>
      </c>
      <c r="M98">
        <f t="shared" si="30"/>
        <v>-34.562644784558046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9.8095932282852036</v>
      </c>
      <c r="C99" s="9">
        <f t="shared" si="23"/>
        <v>0.48000000000000032</v>
      </c>
      <c r="D99" s="9">
        <f t="shared" si="24"/>
        <v>25.085071446660418</v>
      </c>
      <c r="E99" s="9">
        <f t="shared" si="24"/>
        <v>10.812879545940465</v>
      </c>
      <c r="F99" s="9">
        <f t="shared" si="25"/>
        <v>11.070237097112962</v>
      </c>
      <c r="G99" s="10">
        <f t="shared" si="26"/>
        <v>8.6666666666666607</v>
      </c>
      <c r="H99" s="5">
        <f t="shared" si="26"/>
        <v>7.5</v>
      </c>
      <c r="I99">
        <f t="shared" si="27"/>
        <v>50.983360976422482</v>
      </c>
      <c r="J99">
        <f t="shared" si="28"/>
        <v>49.624026291593353</v>
      </c>
      <c r="K99">
        <f t="shared" si="28"/>
        <v>11.694405117980581</v>
      </c>
      <c r="L99">
        <f t="shared" si="29"/>
        <v>-9.9386720301835627</v>
      </c>
      <c r="M99">
        <f t="shared" si="30"/>
        <v>-34.516148869032797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10.10715848993822</v>
      </c>
      <c r="C100" s="9">
        <f t="shared" si="23"/>
        <v>0.48600000000000032</v>
      </c>
      <c r="D100" s="9">
        <f t="shared" si="24"/>
        <v>25.382636708313434</v>
      </c>
      <c r="E100" s="9">
        <f t="shared" si="24"/>
        <v>10.882424685968706</v>
      </c>
      <c r="F100" s="9">
        <f t="shared" si="25"/>
        <v>11.149109411891223</v>
      </c>
      <c r="G100" s="10">
        <f t="shared" si="26"/>
        <v>8.6666666666666607</v>
      </c>
      <c r="H100" s="5">
        <f t="shared" si="26"/>
        <v>7.5</v>
      </c>
      <c r="I100">
        <f t="shared" si="27"/>
        <v>50.878162590184445</v>
      </c>
      <c r="J100">
        <f t="shared" si="28"/>
        <v>49.564394259412254</v>
      </c>
      <c r="K100">
        <f t="shared" si="28"/>
        <v>11.487308224766384</v>
      </c>
      <c r="L100">
        <f t="shared" si="29"/>
        <v>-9.9062462803904534</v>
      </c>
      <c r="M100">
        <f t="shared" si="30"/>
        <v>-34.469924444828273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10.404366543061647</v>
      </c>
      <c r="C101" s="9">
        <f t="shared" si="23"/>
        <v>0.49200000000000033</v>
      </c>
      <c r="D101" s="9">
        <f t="shared" ref="D101:E116" si="32">D100+$C$7*(J100+J101)/2</f>
        <v>25.679844761436861</v>
      </c>
      <c r="E101" s="9">
        <f t="shared" si="32"/>
        <v>10.950728076677297</v>
      </c>
      <c r="F101" s="9">
        <f t="shared" si="25"/>
        <v>11.226953289253048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50.773912305214672</v>
      </c>
      <c r="J101">
        <f t="shared" si="28"/>
        <v>49.504956781729909</v>
      </c>
      <c r="K101">
        <f t="shared" si="28"/>
        <v>11.280488678097415</v>
      </c>
      <c r="L101">
        <f t="shared" si="29"/>
        <v>-9.8740930003428051</v>
      </c>
      <c r="M101">
        <f t="shared" si="30"/>
        <v>-34.423968519070698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10.701218550078019</v>
      </c>
      <c r="C102" s="9">
        <f t="shared" si="23"/>
        <v>0.49800000000000033</v>
      </c>
      <c r="D102" s="9">
        <f t="shared" si="32"/>
        <v>25.976696768453234</v>
      </c>
      <c r="E102" s="9">
        <f t="shared" si="32"/>
        <v>11.017791377312538</v>
      </c>
      <c r="F102" s="9">
        <f t="shared" si="25"/>
        <v>11.303772392953885</v>
      </c>
      <c r="G102" s="10">
        <f t="shared" si="33"/>
        <v>8.6666666666666607</v>
      </c>
      <c r="H102" s="5">
        <f t="shared" si="33"/>
        <v>7.5</v>
      </c>
      <c r="I102">
        <f t="shared" si="27"/>
        <v>50.670609945299546</v>
      </c>
      <c r="J102">
        <f t="shared" si="28"/>
        <v>49.445712223727853</v>
      </c>
      <c r="K102">
        <f t="shared" si="28"/>
        <v>11.073944866982991</v>
      </c>
      <c r="L102">
        <f t="shared" si="29"/>
        <v>-9.8422109272571845</v>
      </c>
      <c r="M102">
        <f t="shared" si="30"/>
        <v>-34.378278111810893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10.997715663623696</v>
      </c>
      <c r="C103" s="9">
        <f t="shared" si="23"/>
        <v>0.50400000000000034</v>
      </c>
      <c r="D103" s="9">
        <f t="shared" si="32"/>
        <v>26.27319388199891</v>
      </c>
      <c r="E103" s="9">
        <f t="shared" si="32"/>
        <v>11.083616237508423</v>
      </c>
      <c r="F103" s="9">
        <f t="shared" si="25"/>
        <v>11.379570365654237</v>
      </c>
      <c r="G103" s="10">
        <f t="shared" si="33"/>
        <v>8.6666666666666607</v>
      </c>
      <c r="H103" s="5">
        <f t="shared" si="33"/>
        <v>7.5</v>
      </c>
      <c r="I103">
        <f t="shared" si="27"/>
        <v>50.568255331443261</v>
      </c>
      <c r="J103">
        <f t="shared" si="28"/>
        <v>49.386658958164311</v>
      </c>
      <c r="K103">
        <f t="shared" si="28"/>
        <v>10.867675198312126</v>
      </c>
      <c r="L103">
        <f t="shared" si="29"/>
        <v>-9.8105988064559728</v>
      </c>
      <c r="M103">
        <f t="shared" si="30"/>
        <v>-34.332850255892566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11.293859026594165</v>
      </c>
      <c r="C104" s="9">
        <f t="shared" si="23"/>
        <v>0.51000000000000034</v>
      </c>
      <c r="D104" s="9">
        <f t="shared" si="32"/>
        <v>26.569337244969379</v>
      </c>
      <c r="E104" s="9">
        <f t="shared" si="32"/>
        <v>11.14820429739369</v>
      </c>
      <c r="F104" s="9">
        <f t="shared" si="25"/>
        <v>11.454350829127794</v>
      </c>
      <c r="G104" s="10">
        <f t="shared" si="33"/>
        <v>8.6666666666666607</v>
      </c>
      <c r="H104" s="5">
        <f t="shared" si="33"/>
        <v>7.5</v>
      </c>
      <c r="I104">
        <f t="shared" si="27"/>
        <v>50.466848281250186</v>
      </c>
      <c r="J104">
        <f t="shared" si="28"/>
        <v>49.327795365325578</v>
      </c>
      <c r="K104">
        <f t="shared" si="28"/>
        <v>10.66167809677677</v>
      </c>
      <c r="L104">
        <f t="shared" si="29"/>
        <v>-9.7792553911639732</v>
      </c>
      <c r="M104">
        <f t="shared" si="30"/>
        <v>-34.287681996825057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11.589649772189079</v>
      </c>
      <c r="C105" s="9">
        <f t="shared" si="23"/>
        <v>0.51600000000000035</v>
      </c>
      <c r="D105" s="9">
        <f t="shared" si="32"/>
        <v>26.865127990564293</v>
      </c>
      <c r="E105" s="9">
        <f t="shared" si="32"/>
        <v>11.211557187698407</v>
      </c>
      <c r="F105" s="9">
        <f t="shared" si="25"/>
        <v>11.528117384467921</v>
      </c>
      <c r="G105" s="10">
        <f t="shared" si="33"/>
        <v>8.6666666666666607</v>
      </c>
      <c r="H105" s="5">
        <f t="shared" si="33"/>
        <v>7.5</v>
      </c>
      <c r="I105">
        <f t="shared" si="27"/>
        <v>50.366388608307012</v>
      </c>
      <c r="J105">
        <f t="shared" si="28"/>
        <v>49.269119832978596</v>
      </c>
      <c r="K105">
        <f t="shared" si="28"/>
        <v>10.455952004795819</v>
      </c>
      <c r="L105">
        <f t="shared" si="29"/>
        <v>-9.7481794423065935</v>
      </c>
      <c r="M105">
        <f t="shared" si="30"/>
        <v>-34.242770392660226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11.885089023956988</v>
      </c>
      <c r="C106" s="9">
        <f t="shared" si="23"/>
        <v>0.52200000000000035</v>
      </c>
      <c r="D106" s="9">
        <f t="shared" si="32"/>
        <v>27.160567242332203</v>
      </c>
      <c r="E106" s="9">
        <f t="shared" si="32"/>
        <v>11.273676529860115</v>
      </c>
      <c r="F106" s="9">
        <f t="shared" si="25"/>
        <v>11.600873612292563</v>
      </c>
      <c r="G106" s="10">
        <f t="shared" si="33"/>
        <v>8.6666666666666607</v>
      </c>
      <c r="H106" s="5">
        <f t="shared" si="33"/>
        <v>7.5</v>
      </c>
      <c r="I106">
        <f t="shared" si="27"/>
        <v>50.266876121564948</v>
      </c>
      <c r="J106">
        <f t="shared" si="28"/>
        <v>49.210630756324754</v>
      </c>
      <c r="K106">
        <f t="shared" si="28"/>
        <v>10.250495382439857</v>
      </c>
      <c r="L106">
        <f t="shared" si="29"/>
        <v>-9.7173697283096452</v>
      </c>
      <c r="M106">
        <f t="shared" si="30"/>
        <v>-34.198112513873781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12.180177895839828</v>
      </c>
      <c r="C107" s="9">
        <f t="shared" si="23"/>
        <v>0.52800000000000036</v>
      </c>
      <c r="D107" s="9">
        <f t="shared" si="32"/>
        <v>27.455656114215042</v>
      </c>
      <c r="E107" s="9">
        <f t="shared" si="32"/>
        <v>11.334563936129504</v>
      </c>
      <c r="F107" s="9">
        <f t="shared" si="25"/>
        <v>11.672623072947578</v>
      </c>
      <c r="G107" s="10">
        <f t="shared" si="33"/>
        <v>8.6666666666666607</v>
      </c>
      <c r="H107" s="5">
        <f t="shared" si="33"/>
        <v>7.5</v>
      </c>
      <c r="I107">
        <f t="shared" si="27"/>
        <v>50.168310624722146</v>
      </c>
      <c r="J107">
        <f t="shared" si="28"/>
        <v>49.152326537954899</v>
      </c>
      <c r="K107">
        <f t="shared" si="28"/>
        <v>10.045306707356614</v>
      </c>
      <c r="L107">
        <f t="shared" si="29"/>
        <v>-9.6868250249007843</v>
      </c>
      <c r="M107">
        <f t="shared" si="30"/>
        <v>-34.153705443250715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12.474917492217108</v>
      </c>
      <c r="C108" s="9">
        <f t="shared" si="23"/>
        <v>0.53400000000000036</v>
      </c>
      <c r="D108" s="9">
        <f t="shared" si="32"/>
        <v>27.750395710592322</v>
      </c>
      <c r="E108" s="9">
        <f t="shared" si="32"/>
        <v>11.394221009675665</v>
      </c>
      <c r="F108" s="9">
        <f t="shared" si="25"/>
        <v>11.743369306708493</v>
      </c>
      <c r="G108" s="10">
        <f t="shared" si="33"/>
        <v>8.6666666666666607</v>
      </c>
      <c r="H108" s="5">
        <f t="shared" si="33"/>
        <v>7.5</v>
      </c>
      <c r="I108">
        <f t="shared" si="27"/>
        <v>50.070691915606403</v>
      </c>
      <c r="J108">
        <f t="shared" si="28"/>
        <v>49.094205587805497</v>
      </c>
      <c r="K108">
        <f t="shared" si="28"/>
        <v>9.8403844746971103</v>
      </c>
      <c r="L108">
        <f t="shared" si="29"/>
        <v>-9.6565441149125615</v>
      </c>
      <c r="M108">
        <f t="shared" si="30"/>
        <v>-34.109546275775088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12.769308907949872</v>
      </c>
      <c r="C109" s="9">
        <f t="shared" si="23"/>
        <v>0.54000000000000037</v>
      </c>
      <c r="D109" s="9">
        <f t="shared" si="32"/>
        <v>28.044787126325087</v>
      </c>
      <c r="E109" s="9">
        <f t="shared" si="32"/>
        <v>11.452649344690883</v>
      </c>
      <c r="F109" s="9">
        <f t="shared" si="25"/>
        <v>11.813115833980719</v>
      </c>
      <c r="G109" s="10">
        <f t="shared" si="33"/>
        <v>8.6666666666666607</v>
      </c>
      <c r="H109" s="5">
        <f t="shared" si="33"/>
        <v>7.5</v>
      </c>
      <c r="I109">
        <f t="shared" si="27"/>
        <v>49.97401978555844</v>
      </c>
      <c r="J109">
        <f t="shared" si="28"/>
        <v>49.036266323116024</v>
      </c>
      <c r="K109">
        <f t="shared" si="28"/>
        <v>9.6357271970424598</v>
      </c>
      <c r="L109">
        <f t="shared" si="29"/>
        <v>-9.6265257880871538</v>
      </c>
      <c r="M109">
        <f t="shared" si="30"/>
        <v>-34.065632118523979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13.063353228424385</v>
      </c>
      <c r="C110" s="9">
        <f t="shared" si="23"/>
        <v>0.54600000000000037</v>
      </c>
      <c r="D110" s="9">
        <f t="shared" si="32"/>
        <v>28.338831446799599</v>
      </c>
      <c r="E110" s="9">
        <f t="shared" si="32"/>
        <v>11.509850526495004</v>
      </c>
      <c r="F110" s="9">
        <f t="shared" si="25"/>
        <v>11.881866155498232</v>
      </c>
      <c r="G110" s="10">
        <f t="shared" si="33"/>
        <v>8.6666666666666607</v>
      </c>
      <c r="H110" s="5">
        <f t="shared" si="33"/>
        <v>7.5</v>
      </c>
      <c r="I110">
        <f t="shared" si="27"/>
        <v>49.878294018815858</v>
      </c>
      <c r="J110">
        <f t="shared" si="28"/>
        <v>48.978507168387502</v>
      </c>
      <c r="K110">
        <f t="shared" si="28"/>
        <v>9.4313334043313155</v>
      </c>
      <c r="L110">
        <f t="shared" si="29"/>
        <v>-9.5967688408827634</v>
      </c>
      <c r="M110">
        <f t="shared" si="30"/>
        <v>-34.021960090565649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13.357051529595575</v>
      </c>
      <c r="C111" s="9">
        <f t="shared" si="23"/>
        <v>0.55200000000000038</v>
      </c>
      <c r="D111" s="9">
        <f t="shared" si="32"/>
        <v>28.632529747970789</v>
      </c>
      <c r="E111" s="9">
        <f t="shared" si="32"/>
        <v>11.565826131639362</v>
      </c>
      <c r="F111" s="9">
        <f t="shared" si="25"/>
        <v>11.949623752520717</v>
      </c>
      <c r="G111" s="10">
        <f t="shared" si="33"/>
        <v>8.6666666666666607</v>
      </c>
      <c r="H111" s="5">
        <f t="shared" si="33"/>
        <v>7.5</v>
      </c>
      <c r="I111">
        <f t="shared" si="27"/>
        <v>49.783514391897931</v>
      </c>
      <c r="J111">
        <f t="shared" si="28"/>
        <v>48.920926555342206</v>
      </c>
      <c r="K111">
        <f t="shared" si="28"/>
        <v>9.2272016437879216</v>
      </c>
      <c r="L111">
        <f t="shared" si="29"/>
        <v>-9.5672720762816823</v>
      </c>
      <c r="M111">
        <f t="shared" si="30"/>
        <v>-33.978527322861844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13.650404878030256</v>
      </c>
      <c r="C112" s="9">
        <f t="shared" si="23"/>
        <v>0.55800000000000038</v>
      </c>
      <c r="D112" s="9">
        <f t="shared" si="32"/>
        <v>28.925883096405471</v>
      </c>
      <c r="E112" s="9">
        <f t="shared" si="32"/>
        <v>11.620577728010279</v>
      </c>
      <c r="F112" s="9">
        <f t="shared" si="25"/>
        <v>12.01639208702924</v>
      </c>
      <c r="G112" s="10">
        <f t="shared" si="33"/>
        <v>8.6666666666666607</v>
      </c>
      <c r="H112" s="5">
        <f t="shared" si="33"/>
        <v>7.5</v>
      </c>
      <c r="I112">
        <f t="shared" si="27"/>
        <v>49.689680672991486</v>
      </c>
      <c r="J112">
        <f t="shared" si="28"/>
        <v>48.863522922884513</v>
      </c>
      <c r="K112">
        <f t="shared" si="28"/>
        <v>9.0233304798507508</v>
      </c>
      <c r="L112">
        <f t="shared" si="29"/>
        <v>-9.5380343036000887</v>
      </c>
      <c r="M112">
        <f t="shared" si="30"/>
        <v>-33.935330958174312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13.9434143309501</v>
      </c>
      <c r="C113" s="9">
        <f t="shared" si="23"/>
        <v>0.56400000000000039</v>
      </c>
      <c r="D113" s="9">
        <f t="shared" si="32"/>
        <v>29.218892549325314</v>
      </c>
      <c r="E113" s="9">
        <f t="shared" si="32"/>
        <v>11.674106874932136</v>
      </c>
      <c r="F113" s="9">
        <f t="shared" si="25"/>
        <v>12.082174601920393</v>
      </c>
      <c r="G113" s="10">
        <f t="shared" si="33"/>
        <v>8.6666666666666607</v>
      </c>
      <c r="H113" s="5">
        <f t="shared" si="33"/>
        <v>7.5</v>
      </c>
      <c r="I113">
        <f t="shared" si="27"/>
        <v>49.596792621337954</v>
      </c>
      <c r="J113">
        <f t="shared" si="28"/>
        <v>48.806294717062912</v>
      </c>
      <c r="K113">
        <f t="shared" si="28"/>
        <v>8.8197184941017053</v>
      </c>
      <c r="L113">
        <f t="shared" si="29"/>
        <v>-9.5090543382995332</v>
      </c>
      <c r="M113">
        <f t="shared" si="30"/>
        <v>-33.892368150975372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14.236080936274389</v>
      </c>
      <c r="C114" s="9">
        <f t="shared" si="23"/>
        <v>0.5700000000000004</v>
      </c>
      <c r="D114" s="9">
        <f t="shared" si="32"/>
        <v>29.511559154649603</v>
      </c>
      <c r="E114" s="9">
        <f t="shared" si="32"/>
        <v>11.726415123270028</v>
      </c>
      <c r="F114" s="9">
        <f t="shared" si="25"/>
        <v>12.146974721198974</v>
      </c>
      <c r="G114" s="10">
        <f t="shared" si="33"/>
        <v>8.6666666666666607</v>
      </c>
      <c r="H114" s="5">
        <f t="shared" si="33"/>
        <v>7.5</v>
      </c>
      <c r="I114">
        <f t="shared" si="27"/>
        <v>49.504849986621842</v>
      </c>
      <c r="J114">
        <f t="shared" si="28"/>
        <v>48.749240391033112</v>
      </c>
      <c r="K114">
        <f t="shared" si="28"/>
        <v>8.6163642851958535</v>
      </c>
      <c r="L114">
        <f t="shared" si="29"/>
        <v>-9.4803310018001881</v>
      </c>
      <c r="M114">
        <f t="shared" si="30"/>
        <v>-33.849636067362631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14.528405732662554</v>
      </c>
      <c r="C115" s="9">
        <f t="shared" si="23"/>
        <v>0.5760000000000004</v>
      </c>
      <c r="D115" s="9">
        <f t="shared" si="32"/>
        <v>29.803883951037768</v>
      </c>
      <c r="E115" s="9">
        <f t="shared" si="32"/>
        <v>11.77750401553199</v>
      </c>
      <c r="F115" s="9">
        <f t="shared" si="25"/>
        <v>12.210795850169205</v>
      </c>
      <c r="G115" s="10">
        <f t="shared" si="33"/>
        <v>8.6666666666666607</v>
      </c>
      <c r="H115" s="5">
        <f t="shared" si="33"/>
        <v>7.5</v>
      </c>
      <c r="I115">
        <f t="shared" si="27"/>
        <v>49.413852508360868</v>
      </c>
      <c r="J115">
        <f t="shared" si="28"/>
        <v>48.692358405022311</v>
      </c>
      <c r="K115">
        <f t="shared" si="28"/>
        <v>8.4132664687916776</v>
      </c>
      <c r="L115">
        <f t="shared" si="29"/>
        <v>-9.4518631212958493</v>
      </c>
      <c r="M115">
        <f t="shared" si="30"/>
        <v>-33.807131884977764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14.820389749556506</v>
      </c>
      <c r="C116" s="9">
        <f t="shared" si="23"/>
        <v>0.58200000000000041</v>
      </c>
      <c r="D116" s="9">
        <f t="shared" si="32"/>
        <v>30.095867967931721</v>
      </c>
      <c r="E116" s="9">
        <f t="shared" si="32"/>
        <v>11.827375085970811</v>
      </c>
      <c r="F116" s="9">
        <f t="shared" si="25"/>
        <v>12.273641375624493</v>
      </c>
      <c r="G116" s="10">
        <f t="shared" si="33"/>
        <v>8.6666666666666607</v>
      </c>
      <c r="H116" s="5">
        <f t="shared" si="33"/>
        <v>7.5</v>
      </c>
      <c r="I116">
        <f t="shared" si="27"/>
        <v>49.323799915297741</v>
      </c>
      <c r="J116">
        <f t="shared" si="28"/>
        <v>48.635647226294537</v>
      </c>
      <c r="K116">
        <f t="shared" si="28"/>
        <v>8.2104236774818116</v>
      </c>
      <c r="L116">
        <f t="shared" si="29"/>
        <v>-9.4236495295706888</v>
      </c>
      <c r="M116">
        <f t="shared" si="30"/>
        <v>-33.764852792929354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15.112034007222741</v>
      </c>
      <c r="C117" s="9">
        <f t="shared" si="23"/>
        <v>0.58800000000000041</v>
      </c>
      <c r="D117" s="9">
        <f t="shared" ref="D117:E132" si="34">D116+$C$7*(J116+J117)/2</f>
        <v>30.387512225597956</v>
      </c>
      <c r="E117" s="9">
        <f t="shared" si="34"/>
        <v>11.87602986068543</v>
      </c>
      <c r="F117" s="9">
        <f t="shared" si="25"/>
        <v>12.335514666035744</v>
      </c>
      <c r="G117" s="10">
        <f t="shared" ref="G117:H132" si="35">G116</f>
        <v>8.6666666666666607</v>
      </c>
      <c r="H117" s="5">
        <f t="shared" si="35"/>
        <v>7.5</v>
      </c>
      <c r="I117">
        <f t="shared" si="27"/>
        <v>49.234691924794085</v>
      </c>
      <c r="J117">
        <f t="shared" si="28"/>
        <v>48.579105329117112</v>
      </c>
      <c r="K117">
        <f t="shared" si="28"/>
        <v>8.0078345607242358</v>
      </c>
      <c r="L117">
        <f t="shared" si="29"/>
        <v>-9.3956890648178462</v>
      </c>
      <c r="M117">
        <f t="shared" si="30"/>
        <v>-33.722795991719728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15.403339516794277</v>
      </c>
      <c r="C118" s="9">
        <f t="shared" si="23"/>
        <v>0.59400000000000042</v>
      </c>
      <c r="D118" s="9">
        <f t="shared" si="34"/>
        <v>30.678817735169492</v>
      </c>
      <c r="E118" s="9">
        <f t="shared" si="34"/>
        <v>11.923469857721924</v>
      </c>
      <c r="F118" s="9">
        <f t="shared" si="25"/>
        <v>12.39641907173827</v>
      </c>
      <c r="G118" s="10">
        <f t="shared" si="35"/>
        <v>8.6666666666666607</v>
      </c>
      <c r="H118" s="5">
        <f t="shared" si="35"/>
        <v>7.5</v>
      </c>
      <c r="I118">
        <f t="shared" si="27"/>
        <v>49.146528242226431</v>
      </c>
      <c r="J118">
        <f t="shared" si="28"/>
        <v>48.522731194728202</v>
      </c>
      <c r="K118">
        <f t="shared" si="28"/>
        <v>7.8054977847739178</v>
      </c>
      <c r="L118">
        <f t="shared" si="29"/>
        <v>-9.3679805704598103</v>
      </c>
      <c r="M118">
        <f t="shared" si="30"/>
        <v>-33.680958693175818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15.694307280312378</v>
      </c>
      <c r="C119" s="9">
        <f t="shared" si="23"/>
        <v>0.60000000000000042</v>
      </c>
      <c r="D119" s="9">
        <f t="shared" si="34"/>
        <v>30.969785498687592</v>
      </c>
      <c r="E119" s="9">
        <f t="shared" si="34"/>
        <v>11.969696587174091</v>
      </c>
      <c r="F119" s="9">
        <f t="shared" si="25"/>
        <v>12.456357925117256</v>
      </c>
      <c r="G119" s="10">
        <f t="shared" si="35"/>
        <v>8.6666666666666607</v>
      </c>
      <c r="H119" s="5">
        <f t="shared" si="35"/>
        <v>7.5</v>
      </c>
      <c r="I119">
        <f t="shared" si="27"/>
        <v>49.059308560384608</v>
      </c>
      <c r="J119">
        <f t="shared" si="28"/>
        <v>48.466523311305444</v>
      </c>
      <c r="K119">
        <f t="shared" si="28"/>
        <v>7.6034120326148624</v>
      </c>
      <c r="L119">
        <f t="shared" si="29"/>
        <v>-9.3405228949706398</v>
      </c>
      <c r="M119">
        <f t="shared" si="30"/>
        <v>-33.639338120383975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15.984938290768101</v>
      </c>
      <c r="C120" s="9">
        <f t="shared" si="23"/>
        <v>0.60600000000000043</v>
      </c>
      <c r="D120" s="9">
        <f t="shared" si="34"/>
        <v>31.260416509143315</v>
      </c>
      <c r="E120" s="9">
        <f t="shared" si="34"/>
        <v>12.014711551283614</v>
      </c>
      <c r="F120" s="9">
        <f t="shared" si="25"/>
        <v>12.515334540791834</v>
      </c>
      <c r="G120" s="10">
        <f t="shared" si="35"/>
        <v>8.6666666666666607</v>
      </c>
      <c r="H120" s="5">
        <f t="shared" si="35"/>
        <v>7.5</v>
      </c>
      <c r="I120">
        <f t="shared" si="27"/>
        <v>48.97303255887276</v>
      </c>
      <c r="J120">
        <f t="shared" si="28"/>
        <v>48.410480173935618</v>
      </c>
      <c r="K120">
        <f t="shared" si="28"/>
        <v>7.4015760038925587</v>
      </c>
      <c r="L120">
        <f t="shared" si="29"/>
        <v>-9.313314891700049</v>
      </c>
      <c r="M120">
        <f t="shared" si="30"/>
        <v>-33.597931507628715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16.275233532143666</v>
      </c>
      <c r="C121" s="9">
        <f t="shared" si="23"/>
        <v>0.61200000000000043</v>
      </c>
      <c r="D121" s="9">
        <f t="shared" si="34"/>
        <v>31.550711750518879</v>
      </c>
      <c r="E121" s="9">
        <f t="shared" si="34"/>
        <v>12.058516244539833</v>
      </c>
      <c r="F121" s="9">
        <f t="shared" si="25"/>
        <v>12.573352215797778</v>
      </c>
      <c r="G121" s="10">
        <f t="shared" si="35"/>
        <v>8.6666666666666607</v>
      </c>
      <c r="H121" s="5">
        <f t="shared" si="35"/>
        <v>7.5</v>
      </c>
      <c r="I121">
        <f t="shared" si="27"/>
        <v>48.887699903513116</v>
      </c>
      <c r="J121">
        <f t="shared" si="28"/>
        <v>48.354600284585416</v>
      </c>
      <c r="K121">
        <f t="shared" si="28"/>
        <v>7.1999884148467865</v>
      </c>
      <c r="L121">
        <f t="shared" si="29"/>
        <v>-9.2863554186993831</v>
      </c>
      <c r="M121">
        <f t="shared" si="30"/>
        <v>-33.556736100335414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16.565193979453639</v>
      </c>
      <c r="C122" s="9">
        <f t="shared" si="23"/>
        <v>0.61800000000000044</v>
      </c>
      <c r="D122" s="9">
        <f t="shared" si="34"/>
        <v>31.840672197828855</v>
      </c>
      <c r="E122" s="9">
        <f t="shared" si="34"/>
        <v>12.101112153779107</v>
      </c>
      <c r="F122" s="9">
        <f t="shared" si="25"/>
        <v>12.630414229768789</v>
      </c>
      <c r="G122" s="10">
        <f t="shared" si="35"/>
        <v>8.6666666666666607</v>
      </c>
      <c r="H122" s="5">
        <f t="shared" si="35"/>
        <v>7.5</v>
      </c>
      <c r="I122">
        <f t="shared" si="27"/>
        <v>48.803310245752726</v>
      </c>
      <c r="J122">
        <f t="shared" si="28"/>
        <v>48.298882152073219</v>
      </c>
      <c r="K122">
        <f t="shared" si="28"/>
        <v>6.998647998244774</v>
      </c>
      <c r="L122">
        <f t="shared" si="29"/>
        <v>-9.2596433385494823</v>
      </c>
      <c r="M122">
        <f t="shared" si="30"/>
        <v>-33.515749155016792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16.854820598785984</v>
      </c>
      <c r="C123" s="9">
        <f t="shared" si="23"/>
        <v>0.62400000000000044</v>
      </c>
      <c r="D123" s="9">
        <f t="shared" si="34"/>
        <v>32.130298817161197</v>
      </c>
      <c r="E123" s="9">
        <f t="shared" si="34"/>
        <v>12.142500758283786</v>
      </c>
      <c r="F123" s="9">
        <f t="shared" si="25"/>
        <v>12.686523845116442</v>
      </c>
      <c r="G123" s="10">
        <f t="shared" si="35"/>
        <v>8.6666666666666607</v>
      </c>
      <c r="H123" s="5">
        <f t="shared" si="35"/>
        <v>7.5</v>
      </c>
      <c r="I123">
        <f t="shared" si="27"/>
        <v>48.719863222073478</v>
      </c>
      <c r="J123">
        <f t="shared" si="28"/>
        <v>48.243324292041919</v>
      </c>
      <c r="K123">
        <f t="shared" si="28"/>
        <v>6.7975535033146732</v>
      </c>
      <c r="L123">
        <f t="shared" si="29"/>
        <v>-9.2331775181904803</v>
      </c>
      <c r="M123">
        <f t="shared" si="30"/>
        <v>-33.474967939223362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17.144114347342907</v>
      </c>
      <c r="C124" s="9">
        <f t="shared" si="23"/>
        <v>0.63000000000000045</v>
      </c>
      <c r="D124" s="9">
        <f t="shared" si="34"/>
        <v>32.419592565718119</v>
      </c>
      <c r="E124" s="9">
        <f t="shared" si="34"/>
        <v>12.182683529880768</v>
      </c>
      <c r="F124" s="9">
        <f t="shared" si="25"/>
        <v>12.741684307208766</v>
      </c>
      <c r="G124" s="10">
        <f t="shared" si="35"/>
        <v>8.6666666666666607</v>
      </c>
      <c r="H124" s="5">
        <f t="shared" si="35"/>
        <v>7.5</v>
      </c>
      <c r="I124">
        <f t="shared" si="27"/>
        <v>48.637358453405483</v>
      </c>
      <c r="J124">
        <f t="shared" si="28"/>
        <v>48.187925226932776</v>
      </c>
      <c r="K124">
        <f t="shared" si="28"/>
        <v>6.5967036956793335</v>
      </c>
      <c r="L124">
        <f t="shared" si="29"/>
        <v>-9.2069568287535688</v>
      </c>
      <c r="M124">
        <f t="shared" si="30"/>
        <v>-33.434389731497568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17.433076173481588</v>
      </c>
      <c r="C125" s="9">
        <f t="shared" si="23"/>
        <v>0.63600000000000045</v>
      </c>
      <c r="D125" s="9">
        <f t="shared" si="34"/>
        <v>32.708554391856801</v>
      </c>
      <c r="E125" s="9">
        <f t="shared" si="34"/>
        <v>12.221661933039677</v>
      </c>
      <c r="F125" s="9">
        <f t="shared" si="25"/>
        <v>12.795898844547457</v>
      </c>
      <c r="G125" s="10">
        <f t="shared" si="35"/>
        <v>8.6666666666666607</v>
      </c>
      <c r="H125" s="5">
        <f t="shared" si="35"/>
        <v>7.5</v>
      </c>
      <c r="I125">
        <f t="shared" si="27"/>
        <v>48.55579554454409</v>
      </c>
      <c r="J125">
        <f t="shared" si="28"/>
        <v>48.132683485960257</v>
      </c>
      <c r="K125">
        <f t="shared" si="28"/>
        <v>6.3960973572903477</v>
      </c>
      <c r="L125">
        <f t="shared" si="29"/>
        <v>-9.1809801453947042</v>
      </c>
      <c r="M125">
        <f t="shared" si="30"/>
        <v>-33.394011821331816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17.721707016754735</v>
      </c>
      <c r="C126" s="9">
        <f t="shared" si="23"/>
        <v>0.64200000000000046</v>
      </c>
      <c r="D126" s="9">
        <f t="shared" si="34"/>
        <v>32.997185235129948</v>
      </c>
      <c r="E126" s="9">
        <f t="shared" si="34"/>
        <v>12.259437424970635</v>
      </c>
      <c r="F126" s="9">
        <f t="shared" si="25"/>
        <v>12.849170668943779</v>
      </c>
      <c r="G126" s="10">
        <f t="shared" si="35"/>
        <v>8.6666666666666607</v>
      </c>
      <c r="H126" s="5">
        <f t="shared" si="35"/>
        <v>7.5</v>
      </c>
      <c r="I126">
        <f t="shared" si="27"/>
        <v>48.475174083570771</v>
      </c>
      <c r="J126">
        <f t="shared" si="28"/>
        <v>48.077597605087888</v>
      </c>
      <c r="K126">
        <f t="shared" si="28"/>
        <v>6.1957332863623567</v>
      </c>
      <c r="L126">
        <f t="shared" si="29"/>
        <v>-9.1552463471303351</v>
      </c>
      <c r="M126">
        <f t="shared" si="30"/>
        <v>-33.353831509130146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18.010007807951013</v>
      </c>
      <c r="C127" s="9">
        <f t="shared" si="23"/>
        <v>0.64800000000000046</v>
      </c>
      <c r="D127" s="9">
        <f t="shared" si="34"/>
        <v>33.285486026326225</v>
      </c>
      <c r="E127" s="9">
        <f t="shared" si="34"/>
        <v>12.296011455721645</v>
      </c>
      <c r="F127" s="9">
        <f t="shared" si="25"/>
        <v>12.901502975693139</v>
      </c>
      <c r="G127" s="10">
        <f t="shared" si="35"/>
        <v>8.6666666666666607</v>
      </c>
      <c r="H127" s="5">
        <f t="shared" si="35"/>
        <v>7.5</v>
      </c>
      <c r="I127">
        <f t="shared" si="27"/>
        <v>48.395493641278058</v>
      </c>
      <c r="J127">
        <f t="shared" si="28"/>
        <v>48.02266612700511</v>
      </c>
      <c r="K127">
        <f t="shared" si="28"/>
        <v>5.995610297307576</v>
      </c>
      <c r="L127">
        <f t="shared" si="29"/>
        <v>-9.1297543166751591</v>
      </c>
      <c r="M127">
        <f t="shared" si="30"/>
        <v>-33.313846106173685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18.297979469135342</v>
      </c>
      <c r="C128" s="9">
        <f t="shared" si="23"/>
        <v>0.65400000000000047</v>
      </c>
      <c r="D128" s="9">
        <f t="shared" si="34"/>
        <v>33.573457687510555</v>
      </c>
      <c r="E128" s="9">
        <f t="shared" si="34"/>
        <v>12.331385468275579</v>
      </c>
      <c r="F128" s="9">
        <f t="shared" si="25"/>
        <v>12.952898943748314</v>
      </c>
      <c r="G128" s="10">
        <f t="shared" si="35"/>
        <v>8.6666666666666607</v>
      </c>
      <c r="H128" s="5">
        <f t="shared" si="35"/>
        <v>7.5</v>
      </c>
      <c r="I128">
        <f t="shared" si="27"/>
        <v>48.316753770598766</v>
      </c>
      <c r="J128">
        <f t="shared" si="28"/>
        <v>47.967887601105062</v>
      </c>
      <c r="K128">
        <f t="shared" si="28"/>
        <v>5.7957272206705337</v>
      </c>
      <c r="L128">
        <f t="shared" si="29"/>
        <v>-9.1045029402818987</v>
      </c>
      <c r="M128">
        <f t="shared" si="30"/>
        <v>-33.274052934589747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18.585622913689051</v>
      </c>
      <c r="C129" s="9">
        <f t="shared" si="23"/>
        <v>0.66000000000000048</v>
      </c>
      <c r="D129" s="9">
        <f t="shared" si="34"/>
        <v>33.861101132064263</v>
      </c>
      <c r="E129" s="9">
        <f t="shared" si="34"/>
        <v>12.36556089864678</v>
      </c>
      <c r="F129" s="9">
        <f t="shared" si="25"/>
        <v>13.003361735891419</v>
      </c>
      <c r="G129" s="10">
        <f t="shared" si="35"/>
        <v>8.6666666666666607</v>
      </c>
      <c r="H129" s="5">
        <f t="shared" si="35"/>
        <v>7.5</v>
      </c>
      <c r="I129">
        <f t="shared" si="27"/>
        <v>48.238954006039748</v>
      </c>
      <c r="J129">
        <f t="shared" si="28"/>
        <v>47.913260583463369</v>
      </c>
      <c r="K129">
        <f t="shared" si="28"/>
        <v>5.5960829030629951</v>
      </c>
      <c r="L129">
        <f t="shared" si="29"/>
        <v>-9.0794911075831752</v>
      </c>
      <c r="M129">
        <f t="shared" si="30"/>
        <v>-33.234449327324533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18.872939046349892</v>
      </c>
      <c r="C130" s="9">
        <f t="shared" si="23"/>
        <v>0.66600000000000048</v>
      </c>
      <c r="D130" s="9">
        <f t="shared" si="34"/>
        <v>34.148417264725104</v>
      </c>
      <c r="E130" s="9">
        <f t="shared" si="34"/>
        <v>12.398539175977266</v>
      </c>
      <c r="F130" s="9">
        <f t="shared" si="25"/>
        <v>13.052894498904541</v>
      </c>
      <c r="G130" s="10">
        <f t="shared" si="35"/>
        <v>8.6666666666666607</v>
      </c>
      <c r="H130" s="5">
        <f t="shared" si="35"/>
        <v>7.5</v>
      </c>
      <c r="I130">
        <f t="shared" si="27"/>
        <v>48.162093863120347</v>
      </c>
      <c r="J130">
        <f t="shared" si="28"/>
        <v>47.858783636817869</v>
      </c>
      <c r="K130">
        <f t="shared" si="28"/>
        <v>5.3966762070990475</v>
      </c>
      <c r="L130">
        <f t="shared" si="29"/>
        <v>-9.0547177114354707</v>
      </c>
      <c r="M130">
        <f t="shared" si="30"/>
        <v>-33.195032628119492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19.15992876325199</v>
      </c>
      <c r="C131" s="9">
        <f t="shared" si="23"/>
        <v>0.67200000000000049</v>
      </c>
      <c r="D131" s="9">
        <f t="shared" si="34"/>
        <v>34.435406981627203</v>
      </c>
      <c r="E131" s="9">
        <f t="shared" si="34"/>
        <v>12.430321722632554</v>
      </c>
      <c r="F131" s="9">
        <f t="shared" si="25"/>
        <v>13.101500363739097</v>
      </c>
      <c r="G131" s="10">
        <f t="shared" si="35"/>
        <v>8.6666666666666607</v>
      </c>
      <c r="H131" s="5">
        <f t="shared" si="35"/>
        <v>7.5</v>
      </c>
      <c r="I131">
        <f t="shared" si="27"/>
        <v>48.086172837815795</v>
      </c>
      <c r="J131">
        <f t="shared" si="28"/>
        <v>47.804455330549253</v>
      </c>
      <c r="K131">
        <f t="shared" si="28"/>
        <v>5.1975060113303302</v>
      </c>
      <c r="L131">
        <f t="shared" si="29"/>
        <v>-9.0301816477652022</v>
      </c>
      <c r="M131">
        <f t="shared" si="30"/>
        <v>-33.155800191491174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19.446592951965627</v>
      </c>
      <c r="C132" s="9">
        <f t="shared" si="23"/>
        <v>0.67800000000000049</v>
      </c>
      <c r="D132" s="9">
        <f t="shared" si="34"/>
        <v>34.72207117034084</v>
      </c>
      <c r="E132" s="9">
        <f t="shared" si="34"/>
        <v>12.460909954297088</v>
      </c>
      <c r="F132" s="9">
        <f t="shared" si="25"/>
        <v>13.149182445683929</v>
      </c>
      <c r="G132" s="10">
        <f t="shared" si="35"/>
        <v>8.6666666666666607</v>
      </c>
      <c r="H132" s="5">
        <f t="shared" si="35"/>
        <v>7.5</v>
      </c>
      <c r="I132">
        <f t="shared" si="27"/>
        <v>48.011190406005831</v>
      </c>
      <c r="J132">
        <f t="shared" si="28"/>
        <v>47.750274240662662</v>
      </c>
      <c r="K132">
        <f t="shared" si="28"/>
        <v>4.9985712101813835</v>
      </c>
      <c r="L132">
        <f t="shared" si="29"/>
        <v>-9.0058818154169558</v>
      </c>
      <c r="M132">
        <f t="shared" si="30"/>
        <v>-33.116749382714637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19.732932491536928</v>
      </c>
      <c r="C133" s="9">
        <f t="shared" si="23"/>
        <v>0.6840000000000005</v>
      </c>
      <c r="D133" s="9">
        <f t="shared" ref="D133:E148" si="36">D132+$C$7*(J132+J133)/2</f>
        <v>35.008410709912141</v>
      </c>
      <c r="E133" s="9">
        <f t="shared" si="36"/>
        <v>12.490305280069288</v>
      </c>
      <c r="F133" s="9">
        <f t="shared" si="25"/>
        <v>13.195943844532088</v>
      </c>
      <c r="G133" s="10">
        <f t="shared" ref="G133:H148" si="37">G132</f>
        <v>8.6666666666666607</v>
      </c>
      <c r="H133" s="5">
        <f t="shared" si="37"/>
        <v>7.5</v>
      </c>
      <c r="I133">
        <f t="shared" si="27"/>
        <v>47.937146022928651</v>
      </c>
      <c r="J133">
        <f t="shared" si="28"/>
        <v>47.696238949770162</v>
      </c>
      <c r="K133">
        <f t="shared" si="28"/>
        <v>4.7998707138850953</v>
      </c>
      <c r="L133">
        <f t="shared" si="29"/>
        <v>-8.9818171160038833</v>
      </c>
      <c r="M133">
        <f t="shared" si="30"/>
        <v>-33.077877577810284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20.018948252527458</v>
      </c>
      <c r="C134" s="9">
        <f t="shared" si="23"/>
        <v>0.6900000000000005</v>
      </c>
      <c r="D134" s="9">
        <f t="shared" si="36"/>
        <v>35.294426470902671</v>
      </c>
      <c r="E134" s="9">
        <f t="shared" si="36"/>
        <v>12.518509102556198</v>
      </c>
      <c r="F134" s="9">
        <f t="shared" si="25"/>
        <v>13.241787644746433</v>
      </c>
      <c r="G134" s="10">
        <f t="shared" si="37"/>
        <v>8.6666666666666607</v>
      </c>
      <c r="H134" s="5">
        <f t="shared" si="37"/>
        <v>7.5</v>
      </c>
      <c r="I134">
        <f t="shared" si="27"/>
        <v>47.864039122640534</v>
      </c>
      <c r="J134">
        <f t="shared" si="28"/>
        <v>47.642348047074137</v>
      </c>
      <c r="K134">
        <f t="shared" si="28"/>
        <v>4.6014034484182336</v>
      </c>
      <c r="L134">
        <f t="shared" si="29"/>
        <v>-8.9579864537602933</v>
      </c>
      <c r="M134">
        <f t="shared" si="30"/>
        <v>-33.039182163534186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20.304641097053732</v>
      </c>
      <c r="C135" s="9">
        <f t="shared" si="23"/>
        <v>0.69600000000000051</v>
      </c>
      <c r="D135" s="9">
        <f t="shared" si="36"/>
        <v>35.580119315428945</v>
      </c>
      <c r="E135" s="9">
        <f t="shared" si="36"/>
        <v>12.545522817967765</v>
      </c>
      <c r="F135" s="9">
        <f t="shared" si="25"/>
        <v>13.286716915623883</v>
      </c>
      <c r="G135" s="10">
        <f t="shared" si="37"/>
        <v>8.6666666666666607</v>
      </c>
      <c r="H135" s="5">
        <f t="shared" si="37"/>
        <v>7.5</v>
      </c>
      <c r="I135">
        <f t="shared" si="27"/>
        <v>47.791869117481333</v>
      </c>
      <c r="J135">
        <f t="shared" si="28"/>
        <v>47.588600128351572</v>
      </c>
      <c r="K135">
        <f t="shared" si="28"/>
        <v>4.4031683554370282</v>
      </c>
      <c r="L135">
        <f t="shared" si="29"/>
        <v>-8.934388735396487</v>
      </c>
      <c r="M135">
        <f t="shared" si="30"/>
        <v>-33.000660537371715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20.590011878826601</v>
      </c>
      <c r="C136" s="9">
        <f t="shared" si="23"/>
        <v>0.70200000000000051</v>
      </c>
      <c r="D136" s="9">
        <f t="shared" si="36"/>
        <v>35.865490097201814</v>
      </c>
      <c r="E136" s="9">
        <f t="shared" si="36"/>
        <v>12.571347816210714</v>
      </c>
      <c r="F136" s="9">
        <f t="shared" si="25"/>
        <v>13.330734711458508</v>
      </c>
      <c r="G136" s="10">
        <f t="shared" si="37"/>
        <v>8.6666666666666607</v>
      </c>
      <c r="H136" s="5">
        <f t="shared" si="37"/>
        <v>7.5</v>
      </c>
      <c r="I136">
        <f t="shared" si="27"/>
        <v>47.720635397545912</v>
      </c>
      <c r="J136">
        <f t="shared" si="28"/>
        <v>47.534993795939194</v>
      </c>
      <c r="K136">
        <f t="shared" si="28"/>
        <v>4.2051643922127981</v>
      </c>
      <c r="L136">
        <f t="shared" si="29"/>
        <v>-8.9110228699557936</v>
      </c>
      <c r="M136">
        <f t="shared" si="30"/>
        <v>-32.96231010753457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20.875061443190575</v>
      </c>
      <c r="C137" s="9">
        <f t="shared" si="23"/>
        <v>0.70800000000000052</v>
      </c>
      <c r="D137" s="9">
        <f t="shared" si="36"/>
        <v>36.150539661565787</v>
      </c>
      <c r="E137" s="9">
        <f t="shared" si="36"/>
        <v>12.595985480982055</v>
      </c>
      <c r="F137" s="9">
        <f t="shared" si="25"/>
        <v>13.373844071703346</v>
      </c>
      <c r="G137" s="10">
        <f t="shared" si="37"/>
        <v>8.6666666666666607</v>
      </c>
      <c r="H137" s="5">
        <f t="shared" si="37"/>
        <v>7.5</v>
      </c>
      <c r="I137">
        <f t="shared" si="27"/>
        <v>47.650337330162088</v>
      </c>
      <c r="J137">
        <f t="shared" si="28"/>
        <v>47.481527658719457</v>
      </c>
      <c r="K137">
        <f t="shared" si="28"/>
        <v>4.0073905315675908</v>
      </c>
      <c r="L137">
        <f t="shared" si="29"/>
        <v>-8.8878877686739308</v>
      </c>
      <c r="M137">
        <f t="shared" si="30"/>
        <v>-32.924128292961072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21.159790627163055</v>
      </c>
      <c r="C138" s="9">
        <f t="shared" si="23"/>
        <v>0.71400000000000052</v>
      </c>
      <c r="D138" s="9">
        <f t="shared" si="36"/>
        <v>36.435268845538268</v>
      </c>
      <c r="E138" s="9">
        <f t="shared" si="36"/>
        <v>12.619437189862188</v>
      </c>
      <c r="F138" s="9">
        <f t="shared" si="25"/>
        <v>13.416048021130985</v>
      </c>
      <c r="G138" s="10">
        <f t="shared" si="37"/>
        <v>8.6666666666666607</v>
      </c>
      <c r="H138" s="5">
        <f t="shared" si="37"/>
        <v>7.5</v>
      </c>
      <c r="I138">
        <f t="shared" si="27"/>
        <v>47.580974259374877</v>
      </c>
      <c r="J138">
        <f t="shared" si="28"/>
        <v>47.428200332107416</v>
      </c>
      <c r="K138">
        <f t="shared" si="28"/>
        <v>3.8098457618098243</v>
      </c>
      <c r="L138">
        <f t="shared" si="29"/>
        <v>-8.8649823448406284</v>
      </c>
      <c r="M138">
        <f t="shared" si="30"/>
        <v>-32.886112523319717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21.44420025947349</v>
      </c>
      <c r="C139" s="9">
        <f t="shared" si="23"/>
        <v>0.72000000000000053</v>
      </c>
      <c r="D139" s="9">
        <f t="shared" si="36"/>
        <v>36.719678477848703</v>
      </c>
      <c r="E139" s="9">
        <f t="shared" si="36"/>
        <v>12.641704314407628</v>
      </c>
      <c r="F139" s="9">
        <f t="shared" si="25"/>
        <v>13.45734956999296</v>
      </c>
      <c r="G139" s="10">
        <f t="shared" si="37"/>
        <v>8.6666666666666607</v>
      </c>
      <c r="H139" s="5">
        <f t="shared" si="37"/>
        <v>7.5</v>
      </c>
      <c r="I139">
        <f t="shared" si="27"/>
        <v>47.512545505437622</v>
      </c>
      <c r="J139">
        <f t="shared" si="28"/>
        <v>47.375010438038373</v>
      </c>
      <c r="K139">
        <f t="shared" si="28"/>
        <v>3.6125290866699058</v>
      </c>
      <c r="L139">
        <f t="shared" si="29"/>
        <v>-8.84230551366357</v>
      </c>
      <c r="M139">
        <f t="shared" si="30"/>
        <v>-32.848260239015872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21.728291160602474</v>
      </c>
      <c r="C140" s="9">
        <f t="shared" si="23"/>
        <v>0.72600000000000053</v>
      </c>
      <c r="D140" s="9">
        <f t="shared" si="36"/>
        <v>37.003769378977687</v>
      </c>
      <c r="E140" s="9">
        <f t="shared" si="36"/>
        <v>12.662788220243344</v>
      </c>
      <c r="F140" s="9">
        <f t="shared" si="25"/>
        <v>13.497751714177905</v>
      </c>
      <c r="G140" s="10">
        <f t="shared" si="37"/>
        <v>8.6666666666666607</v>
      </c>
      <c r="H140" s="5">
        <f t="shared" si="37"/>
        <v>7.5</v>
      </c>
      <c r="I140">
        <f t="shared" si="27"/>
        <v>47.44505036431007</v>
      </c>
      <c r="J140">
        <f t="shared" si="28"/>
        <v>47.321956604956391</v>
      </c>
      <c r="K140">
        <f t="shared" si="28"/>
        <v>3.4154395252358105</v>
      </c>
      <c r="L140">
        <f t="shared" si="29"/>
        <v>-8.8198561921347061</v>
      </c>
      <c r="M140">
        <f t="shared" si="30"/>
        <v>-32.810568891201711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22.012064142820755</v>
      </c>
      <c r="C141" s="9">
        <f t="shared" si="23"/>
        <v>0.73200000000000054</v>
      </c>
      <c r="D141" s="9">
        <f t="shared" si="36"/>
        <v>37.287542361195968</v>
      </c>
      <c r="E141" s="9">
        <f t="shared" si="36"/>
        <v>12.682690267154717</v>
      </c>
      <c r="F141" s="9">
        <f t="shared" si="25"/>
        <v>13.537257435368529</v>
      </c>
      <c r="G141" s="10">
        <f t="shared" si="37"/>
        <v>8.6666666666666607</v>
      </c>
      <c r="H141" s="5">
        <f t="shared" si="37"/>
        <v>7.5</v>
      </c>
      <c r="I141">
        <f t="shared" si="27"/>
        <v>47.378488107163562</v>
      </c>
      <c r="J141">
        <f t="shared" si="28"/>
        <v>47.269037467803585</v>
      </c>
      <c r="K141">
        <f t="shared" si="28"/>
        <v>3.2185761118886003</v>
      </c>
      <c r="L141">
        <f t="shared" si="29"/>
        <v>-8.7976332988989085</v>
      </c>
      <c r="M141">
        <f t="shared" si="30"/>
        <v>-32.773035941789139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22.295520010228195</v>
      </c>
      <c r="C142" s="9">
        <f t="shared" si="23"/>
        <v>0.73800000000000054</v>
      </c>
      <c r="D142" s="9">
        <f t="shared" si="36"/>
        <v>37.570998228603408</v>
      </c>
      <c r="E142" s="9">
        <f t="shared" si="36"/>
        <v>12.701411809179097</v>
      </c>
      <c r="F142" s="9">
        <f t="shared" si="25"/>
        <v>13.575869701197366</v>
      </c>
      <c r="G142" s="10">
        <f t="shared" si="37"/>
        <v>8.6666666666666607</v>
      </c>
      <c r="H142" s="5">
        <f t="shared" si="37"/>
        <v>7.5</v>
      </c>
      <c r="I142">
        <f t="shared" si="27"/>
        <v>47.312857979893735</v>
      </c>
      <c r="J142">
        <f t="shared" si="28"/>
        <v>47.216251668010194</v>
      </c>
      <c r="K142">
        <f t="shared" si="28"/>
        <v>3.0219378962378656</v>
      </c>
      <c r="L142">
        <f t="shared" si="29"/>
        <v>-8.7756357541250374</v>
      </c>
      <c r="M142">
        <f t="shared" si="30"/>
        <v>-32.735658863465815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22.57865955879268</v>
      </c>
      <c r="C143" s="9">
        <f t="shared" si="23"/>
        <v>0.74400000000000055</v>
      </c>
      <c r="D143" s="9">
        <f t="shared" si="36"/>
        <v>37.854137777167892</v>
      </c>
      <c r="E143" s="9">
        <f t="shared" si="36"/>
        <v>12.718954194696982</v>
      </c>
      <c r="F143" s="9">
        <f t="shared" si="25"/>
        <v>13.613591465401365</v>
      </c>
      <c r="G143" s="10">
        <f t="shared" si="37"/>
        <v>8.6666666666666607</v>
      </c>
      <c r="H143" s="5">
        <f t="shared" si="37"/>
        <v>7.5</v>
      </c>
      <c r="I143">
        <f t="shared" si="27"/>
        <v>47.248159202640743</v>
      </c>
      <c r="J143">
        <f t="shared" si="28"/>
        <v>47.163597853485442</v>
      </c>
      <c r="K143">
        <f t="shared" si="28"/>
        <v>2.8255239430570707</v>
      </c>
      <c r="L143">
        <f t="shared" si="29"/>
        <v>-8.7538624793794106</v>
      </c>
      <c r="M143">
        <f t="shared" si="30"/>
        <v>-32.698435139714164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22.861483576388963</v>
      </c>
      <c r="C144" s="9">
        <f t="shared" si="23"/>
        <v>0.75000000000000056</v>
      </c>
      <c r="D144" s="9">
        <f t="shared" si="36"/>
        <v>38.136961794764176</v>
      </c>
      <c r="E144" s="9">
        <f t="shared" si="36"/>
        <v>12.735318766522809</v>
      </c>
      <c r="F144" s="9">
        <f t="shared" si="25"/>
        <v>13.650425667975279</v>
      </c>
      <c r="G144" s="10">
        <f t="shared" si="37"/>
        <v>8.6666666666666607</v>
      </c>
      <c r="H144" s="5">
        <f t="shared" si="37"/>
        <v>7.5</v>
      </c>
      <c r="I144">
        <f t="shared" si="27"/>
        <v>47.184390969317448</v>
      </c>
      <c r="J144">
        <f t="shared" si="28"/>
        <v>47.111074678609164</v>
      </c>
      <c r="K144">
        <f t="shared" si="28"/>
        <v>2.6293333322187857</v>
      </c>
      <c r="L144">
        <f t="shared" si="29"/>
        <v>-8.7323123975017261</v>
      </c>
      <c r="M144">
        <f t="shared" si="30"/>
        <v>-32.661362264833322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23.143992842837463</v>
      </c>
      <c r="C145" s="9">
        <f t="shared" si="23"/>
        <v>0.75600000000000056</v>
      </c>
      <c r="D145" s="9">
        <f t="shared" si="36"/>
        <v>38.419471061212676</v>
      </c>
      <c r="E145" s="9">
        <f t="shared" si="36"/>
        <v>12.750506861995355</v>
      </c>
      <c r="F145" s="9">
        <f t="shared" si="25"/>
        <v>13.686375235323879</v>
      </c>
      <c r="G145" s="10">
        <f t="shared" si="37"/>
        <v>8.6666666666666607</v>
      </c>
      <c r="H145" s="5">
        <f t="shared" si="37"/>
        <v>7.5</v>
      </c>
      <c r="I145">
        <f t="shared" si="27"/>
        <v>47.12155244714554</v>
      </c>
      <c r="J145">
        <f t="shared" si="28"/>
        <v>47.058680804224153</v>
      </c>
      <c r="K145">
        <f t="shared" si="28"/>
        <v>2.433365158629786</v>
      </c>
      <c r="L145">
        <f t="shared" si="29"/>
        <v>-8.7109844324834338</v>
      </c>
      <c r="M145">
        <f t="shared" si="30"/>
        <v>-32.624437743963888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23.426188129943021</v>
      </c>
      <c r="C146" s="9">
        <f t="shared" si="23"/>
        <v>0.76200000000000057</v>
      </c>
      <c r="D146" s="9">
        <f t="shared" si="36"/>
        <v>38.701666348318234</v>
      </c>
      <c r="E146" s="9">
        <f t="shared" si="36"/>
        <v>12.764519813067743</v>
      </c>
      <c r="F146" s="9">
        <f t="shared" si="25"/>
        <v>13.721443080413019</v>
      </c>
      <c r="G146" s="10">
        <f t="shared" si="37"/>
        <v>8.6666666666666607</v>
      </c>
      <c r="H146" s="5">
        <f t="shared" si="37"/>
        <v>7.5</v>
      </c>
      <c r="I146">
        <f t="shared" si="27"/>
        <v>47.059642776200015</v>
      </c>
      <c r="J146">
        <f t="shared" si="28"/>
        <v>47.006414897629256</v>
      </c>
      <c r="K146">
        <f t="shared" si="28"/>
        <v>2.2376185321660027</v>
      </c>
      <c r="L146">
        <f t="shared" si="29"/>
        <v>-8.6898775093485945</v>
      </c>
      <c r="M146">
        <f t="shared" si="30"/>
        <v>-32.58765909311564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23.70807020153363</v>
      </c>
      <c r="C147" s="9">
        <f t="shared" si="23"/>
        <v>0.76800000000000057</v>
      </c>
      <c r="D147" s="9">
        <f t="shared" si="36"/>
        <v>38.983548419908843</v>
      </c>
      <c r="E147" s="9">
        <f t="shared" si="36"/>
        <v>12.777358946397063</v>
      </c>
      <c r="F147" s="9">
        <f t="shared" si="25"/>
        <v>13.755632102919511</v>
      </c>
      <c r="G147" s="10">
        <f t="shared" si="37"/>
        <v>8.6666666666666607</v>
      </c>
      <c r="H147" s="5">
        <f t="shared" si="37"/>
        <v>7.5</v>
      </c>
      <c r="I147">
        <f t="shared" si="27"/>
        <v>46.998661068962086</v>
      </c>
      <c r="J147">
        <f t="shared" si="28"/>
        <v>46.954275632573165</v>
      </c>
      <c r="K147">
        <f t="shared" si="28"/>
        <v>2.0420925776073089</v>
      </c>
      <c r="L147">
        <f t="shared" si="29"/>
        <v>-8.6689905540372472</v>
      </c>
      <c r="M147">
        <f t="shared" si="30"/>
        <v>-32.55102383919786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23.989639813499096</v>
      </c>
      <c r="C148" s="9">
        <f t="shared" si="23"/>
        <v>0.77400000000000058</v>
      </c>
      <c r="D148" s="9">
        <f t="shared" si="36"/>
        <v>39.265118031874309</v>
      </c>
      <c r="E148" s="9">
        <f t="shared" si="36"/>
        <v>12.789025583433602</v>
      </c>
      <c r="F148" s="9">
        <f t="shared" si="25"/>
        <v>13.788945189379854</v>
      </c>
      <c r="G148" s="10">
        <f t="shared" si="37"/>
        <v>8.6666666666666607</v>
      </c>
      <c r="H148" s="5">
        <f t="shared" si="37"/>
        <v>7.5</v>
      </c>
      <c r="I148">
        <f t="shared" si="27"/>
        <v>46.938606409880855</v>
      </c>
      <c r="J148">
        <f t="shared" si="28"/>
        <v>46.902261689248938</v>
      </c>
      <c r="K148">
        <f t="shared" si="28"/>
        <v>1.8467864345721217</v>
      </c>
      <c r="L148">
        <f t="shared" si="29"/>
        <v>-8.6483224932913103</v>
      </c>
      <c r="M148">
        <f t="shared" si="30"/>
        <v>-32.51452952005247</v>
      </c>
      <c r="S148">
        <f t="shared" ref="S148:S211" si="38">GESTEP(E148,H148)</f>
        <v>1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24.270897713829712</v>
      </c>
      <c r="C149" s="9">
        <f t="shared" ref="C149:C212" si="42">C148+_dt</f>
        <v>0.78000000000000058</v>
      </c>
      <c r="D149" s="9">
        <f t="shared" ref="D149:E164" si="43">D148+$C$7*(J148+J149)/2</f>
        <v>39.546375932204924</v>
      </c>
      <c r="E149" s="9">
        <f t="shared" si="43"/>
        <v>12.799521040509674</v>
      </c>
      <c r="F149" s="9">
        <f t="shared" ref="F149:F212" si="44">$O$1*D149^2+$O$2*D149+$O$3</f>
        <v>13.821385213337813</v>
      </c>
      <c r="G149" s="10">
        <f t="shared" ref="G149:H164" si="45">G148</f>
        <v>8.6666666666666607</v>
      </c>
      <c r="H149" s="5">
        <f t="shared" si="45"/>
        <v>7.5</v>
      </c>
      <c r="I149">
        <f t="shared" ref="I149:I212" si="46">SQRT(J149^2+K149^2)</f>
        <v>46.879477854943794</v>
      </c>
      <c r="J149">
        <f t="shared" ref="J149:K212" si="47">J148+L148*$C$7</f>
        <v>46.850371754289192</v>
      </c>
      <c r="K149">
        <f t="shared" si="47"/>
        <v>1.6516992574518068</v>
      </c>
      <c r="L149">
        <f t="shared" ref="L149:L212" si="48">-$C$15*I149*J149</f>
        <v>-8.6278722545430231</v>
      </c>
      <c r="M149">
        <f t="shared" ref="M149:M212" si="49">-$C$6-$C$15*I149*K149</f>
        <v>-32.478173684489775</v>
      </c>
      <c r="S149">
        <f t="shared" si="38"/>
        <v>1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24.551844642654864</v>
      </c>
      <c r="C150" s="9">
        <f t="shared" si="42"/>
        <v>0.78600000000000059</v>
      </c>
      <c r="D150" s="9">
        <f t="shared" si="43"/>
        <v>39.827322861030076</v>
      </c>
      <c r="E150" s="9">
        <f t="shared" si="43"/>
        <v>12.808846628928064</v>
      </c>
      <c r="F150" s="9">
        <f t="shared" si="44"/>
        <v>13.852955035490876</v>
      </c>
      <c r="G150" s="10">
        <f t="shared" si="45"/>
        <v>8.6666666666666607</v>
      </c>
      <c r="H150" s="5">
        <f t="shared" si="45"/>
        <v>7.5</v>
      </c>
      <c r="I150">
        <f t="shared" si="46"/>
        <v>46.82127443125637</v>
      </c>
      <c r="J150">
        <f t="shared" si="47"/>
        <v>46.798604520761934</v>
      </c>
      <c r="K150">
        <f t="shared" si="47"/>
        <v>1.4568302153448682</v>
      </c>
      <c r="L150">
        <f t="shared" si="48"/>
        <v>-8.607638765805941</v>
      </c>
      <c r="M150">
        <f t="shared" si="49"/>
        <v>-32.441953892326779</v>
      </c>
      <c r="S150">
        <f t="shared" si="38"/>
        <v>1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24.832481332281652</v>
      </c>
      <c r="C151" s="9">
        <f t="shared" si="42"/>
        <v>0.79200000000000059</v>
      </c>
      <c r="D151" s="9">
        <f t="shared" si="43"/>
        <v>40.107959550656865</v>
      </c>
      <c r="E151" s="9">
        <f t="shared" si="43"/>
        <v>12.817003655050071</v>
      </c>
      <c r="F151" s="9">
        <f t="shared" si="44"/>
        <v>13.883657503835533</v>
      </c>
      <c r="G151" s="10">
        <f t="shared" si="45"/>
        <v>8.6666666666666607</v>
      </c>
      <c r="H151" s="5">
        <f t="shared" si="45"/>
        <v>7.5</v>
      </c>
      <c r="I151">
        <f t="shared" si="46"/>
        <v>46.763995136630975</v>
      </c>
      <c r="J151">
        <f t="shared" si="47"/>
        <v>46.746958688167098</v>
      </c>
      <c r="K151">
        <f t="shared" si="47"/>
        <v>1.2621784919909076</v>
      </c>
      <c r="L151">
        <f t="shared" si="48"/>
        <v>-8.5876209555685463</v>
      </c>
      <c r="M151">
        <f t="shared" si="49"/>
        <v>-32.405867714428076</v>
      </c>
      <c r="S151">
        <f t="shared" si="38"/>
        <v>1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25.112808507233453</v>
      </c>
      <c r="C152" s="9">
        <f t="shared" si="42"/>
        <v>0.7980000000000006</v>
      </c>
      <c r="D152" s="9">
        <f t="shared" si="43"/>
        <v>40.388286725608666</v>
      </c>
      <c r="E152" s="9">
        <f t="shared" si="43"/>
        <v>12.823993420383157</v>
      </c>
      <c r="F152" s="9">
        <f t="shared" si="44"/>
        <v>13.913495453811441</v>
      </c>
      <c r="G152" s="10">
        <f t="shared" si="45"/>
        <v>8.6666666666666607</v>
      </c>
      <c r="H152" s="5">
        <f t="shared" si="45"/>
        <v>7.5</v>
      </c>
      <c r="I152">
        <f t="shared" si="46"/>
        <v>46.707638939185365</v>
      </c>
      <c r="J152">
        <f t="shared" si="47"/>
        <v>46.695432962433685</v>
      </c>
      <c r="K152">
        <f t="shared" si="47"/>
        <v>1.0677432857043392</v>
      </c>
      <c r="L152">
        <f t="shared" si="48"/>
        <v>-8.567817752690452</v>
      </c>
      <c r="M152">
        <f t="shared" si="49"/>
        <v>-32.369912732749121</v>
      </c>
      <c r="S152">
        <f t="shared" si="38"/>
        <v>1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25.392826884288503</v>
      </c>
      <c r="C153" s="9">
        <f t="shared" si="42"/>
        <v>0.8040000000000006</v>
      </c>
      <c r="D153" s="9">
        <f t="shared" si="43"/>
        <v>40.668305102663716</v>
      </c>
      <c r="E153" s="9">
        <f t="shared" si="43"/>
        <v>12.829817221668193</v>
      </c>
      <c r="F153" s="9">
        <f t="shared" si="44"/>
        <v>13.942471708444476</v>
      </c>
      <c r="G153" s="10">
        <f t="shared" si="45"/>
        <v>8.6666666666666607</v>
      </c>
      <c r="H153" s="5">
        <f t="shared" si="45"/>
        <v>7.5</v>
      </c>
      <c r="I153">
        <f t="shared" si="46"/>
        <v>46.652204776950704</v>
      </c>
      <c r="J153">
        <f t="shared" si="47"/>
        <v>46.644026055917543</v>
      </c>
      <c r="K153">
        <f t="shared" si="47"/>
        <v>0.87352380930784446</v>
      </c>
      <c r="L153">
        <f t="shared" si="48"/>
        <v>-8.5482280863012186</v>
      </c>
      <c r="M153">
        <f t="shared" si="49"/>
        <v>-32.334086540381968</v>
      </c>
      <c r="S153">
        <f t="shared" si="38"/>
        <v>1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25.672537172518453</v>
      </c>
      <c r="C154" s="9">
        <f t="shared" si="42"/>
        <v>0.81000000000000061</v>
      </c>
      <c r="D154" s="9">
        <f t="shared" si="43"/>
        <v>40.948015390893666</v>
      </c>
      <c r="E154" s="9">
        <f t="shared" si="43"/>
        <v>12.834476350966314</v>
      </c>
      <c r="F154" s="9">
        <f t="shared" si="44"/>
        <v>13.970589078488645</v>
      </c>
      <c r="G154" s="10">
        <f t="shared" si="45"/>
        <v>8.6666666666666607</v>
      </c>
      <c r="H154" s="5">
        <f t="shared" si="45"/>
        <v>7.5</v>
      </c>
      <c r="I154">
        <f t="shared" si="46"/>
        <v>46.59769155748959</v>
      </c>
      <c r="J154">
        <f t="shared" si="47"/>
        <v>46.592736687399736</v>
      </c>
      <c r="K154">
        <f t="shared" si="47"/>
        <v>0.67951929006555267</v>
      </c>
      <c r="L154">
        <f t="shared" si="48"/>
        <v>-8.5288508857018215</v>
      </c>
      <c r="M154">
        <f t="shared" si="49"/>
        <v>-32.298386741603316</v>
      </c>
      <c r="S154">
        <f t="shared" si="38"/>
        <v>1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25.951940073326909</v>
      </c>
      <c r="C155" s="9">
        <f t="shared" si="42"/>
        <v>0.81600000000000061</v>
      </c>
      <c r="D155" s="9">
        <f t="shared" si="43"/>
        <v>41.227418291702122</v>
      </c>
      <c r="E155" s="9">
        <f t="shared" si="43"/>
        <v>12.837972095745359</v>
      </c>
      <c r="F155" s="9">
        <f t="shared" si="44"/>
        <v>13.997850362566883</v>
      </c>
      <c r="G155" s="10">
        <f t="shared" si="45"/>
        <v>8.6666666666666607</v>
      </c>
      <c r="H155" s="5">
        <f t="shared" si="45"/>
        <v>7.5</v>
      </c>
      <c r="I155">
        <f t="shared" si="46"/>
        <v>46.544098157524047</v>
      </c>
      <c r="J155">
        <f t="shared" si="47"/>
        <v>46.541563582085523</v>
      </c>
      <c r="K155">
        <f t="shared" si="47"/>
        <v>0.48572896961593276</v>
      </c>
      <c r="L155">
        <f t="shared" si="48"/>
        <v>-8.5096850802687811</v>
      </c>
      <c r="M155">
        <f t="shared" si="49"/>
        <v>-32.262810951924827</v>
      </c>
      <c r="S155">
        <f t="shared" si="38"/>
        <v>1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26.231036280487977</v>
      </c>
      <c r="C156" s="9">
        <f t="shared" si="42"/>
        <v>0.82200000000000062</v>
      </c>
      <c r="D156" s="9">
        <f t="shared" si="43"/>
        <v>41.50651449886319</v>
      </c>
      <c r="E156" s="9">
        <f t="shared" si="43"/>
        <v>12.84030573896592</v>
      </c>
      <c r="F156" s="9">
        <f t="shared" si="44"/>
        <v>14.024258347310743</v>
      </c>
      <c r="G156" s="10">
        <f t="shared" si="45"/>
        <v>8.6666666666666607</v>
      </c>
      <c r="H156" s="5">
        <f t="shared" si="45"/>
        <v>7.5</v>
      </c>
      <c r="I156">
        <f t="shared" si="46"/>
        <v>46.49142342257386</v>
      </c>
      <c r="J156">
        <f t="shared" si="47"/>
        <v>46.49050547160391</v>
      </c>
      <c r="K156">
        <f t="shared" si="47"/>
        <v>0.29215210390438379</v>
      </c>
      <c r="L156">
        <f t="shared" si="48"/>
        <v>-8.4907295993609591</v>
      </c>
      <c r="M156">
        <f t="shared" si="49"/>
        <v>-32.227356798145628</v>
      </c>
      <c r="S156">
        <f t="shared" si="38"/>
        <v>1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26.509826480184813</v>
      </c>
      <c r="C157" s="9">
        <f t="shared" si="42"/>
        <v>0.82800000000000062</v>
      </c>
      <c r="D157" s="9">
        <f t="shared" si="43"/>
        <v>41.785304698560026</v>
      </c>
      <c r="E157" s="9">
        <f t="shared" si="43"/>
        <v>12.84147855916698</v>
      </c>
      <c r="F157" s="9">
        <f t="shared" si="44"/>
        <v>14.049815807498982</v>
      </c>
      <c r="G157" s="10">
        <f t="shared" si="45"/>
        <v>8.6666666666666607</v>
      </c>
      <c r="H157" s="5">
        <f t="shared" si="45"/>
        <v>7.5</v>
      </c>
      <c r="I157">
        <f t="shared" si="46"/>
        <v>46.439666166605186</v>
      </c>
      <c r="J157">
        <f t="shared" si="47"/>
        <v>46.439561094007743</v>
      </c>
      <c r="K157">
        <f t="shared" si="47"/>
        <v>9.8787963115510025E-2</v>
      </c>
      <c r="L157">
        <f t="shared" si="48"/>
        <v>-8.4719833722290367</v>
      </c>
      <c r="M157">
        <f t="shared" si="49"/>
        <v>-32.192021918406951</v>
      </c>
      <c r="S157">
        <f t="shared" si="38"/>
        <v>1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26.788311351048158</v>
      </c>
      <c r="C158" s="9">
        <f t="shared" si="42"/>
        <v>0.83400000000000063</v>
      </c>
      <c r="D158" s="9">
        <f t="shared" si="43"/>
        <v>42.063789569423371</v>
      </c>
      <c r="E158" s="9">
        <f t="shared" si="43"/>
        <v>12.841491830551142</v>
      </c>
      <c r="F158" s="9">
        <f t="shared" si="44"/>
        <v>14.07452550619505</v>
      </c>
      <c r="G158" s="10">
        <f t="shared" si="45"/>
        <v>8.6666666666666607</v>
      </c>
      <c r="H158" s="5">
        <f t="shared" si="45"/>
        <v>7.5</v>
      </c>
      <c r="I158">
        <f t="shared" si="46"/>
        <v>46.388825171689909</v>
      </c>
      <c r="J158">
        <f t="shared" si="47"/>
        <v>46.388729193774367</v>
      </c>
      <c r="K158">
        <f t="shared" si="47"/>
        <v>-9.4364168394931697E-2</v>
      </c>
      <c r="L158">
        <f t="shared" si="48"/>
        <v>-8.453445327927712</v>
      </c>
      <c r="M158">
        <f t="shared" si="49"/>
        <v>-32.156803962248894</v>
      </c>
      <c r="S158">
        <f t="shared" si="38"/>
        <v>1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27.066491564194898</v>
      </c>
      <c r="C159" s="9">
        <f t="shared" si="42"/>
        <v>0.84000000000000064</v>
      </c>
      <c r="D159" s="9">
        <f t="shared" si="43"/>
        <v>42.341969782570111</v>
      </c>
      <c r="E159" s="9">
        <f t="shared" si="43"/>
        <v>12.840346823069453</v>
      </c>
      <c r="F159" s="9">
        <f t="shared" si="44"/>
        <v>14.098390194883466</v>
      </c>
      <c r="G159" s="10">
        <f t="shared" si="45"/>
        <v>8.6666666666666607</v>
      </c>
      <c r="H159" s="5">
        <f t="shared" si="45"/>
        <v>7.5</v>
      </c>
      <c r="I159">
        <f t="shared" si="46"/>
        <v>46.338899187675622</v>
      </c>
      <c r="J159">
        <f t="shared" si="47"/>
        <v>46.338008521806799</v>
      </c>
      <c r="K159">
        <f t="shared" si="47"/>
        <v>-0.28730499216842509</v>
      </c>
      <c r="L159">
        <f t="shared" si="48"/>
        <v>-8.43511439523059</v>
      </c>
      <c r="M159">
        <f t="shared" si="49"/>
        <v>-32.121700590669086</v>
      </c>
      <c r="S159">
        <f t="shared" si="38"/>
        <v>1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27.344367783266627</v>
      </c>
      <c r="C160" s="9">
        <f t="shared" si="42"/>
        <v>0.84600000000000064</v>
      </c>
      <c r="D160" s="9">
        <f t="shared" si="43"/>
        <v>42.619846001641839</v>
      </c>
      <c r="E160" s="9">
        <f t="shared" si="43"/>
        <v>12.838044802505809</v>
      </c>
      <c r="F160" s="9">
        <f t="shared" si="44"/>
        <v>14.121412613605113</v>
      </c>
      <c r="G160" s="10">
        <f t="shared" si="45"/>
        <v>8.6666666666666607</v>
      </c>
      <c r="H160" s="5">
        <f t="shared" si="45"/>
        <v>7.5</v>
      </c>
      <c r="I160">
        <f t="shared" si="46"/>
        <v>46.28988693186659</v>
      </c>
      <c r="J160">
        <f t="shared" si="47"/>
        <v>46.287397835435414</v>
      </c>
      <c r="K160">
        <f t="shared" si="47"/>
        <v>-0.48003519571243958</v>
      </c>
      <c r="L160">
        <f t="shared" si="48"/>
        <v>-8.4169895025478176</v>
      </c>
      <c r="M160">
        <f t="shared" si="49"/>
        <v>-32.086709476183344</v>
      </c>
      <c r="S160">
        <f t="shared" si="38"/>
        <v>1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27.621940664468191</v>
      </c>
      <c r="C161" s="9">
        <f t="shared" si="42"/>
        <v>0.85200000000000065</v>
      </c>
      <c r="D161" s="9">
        <f t="shared" si="43"/>
        <v>42.897418882843404</v>
      </c>
      <c r="E161" s="9">
        <f t="shared" si="43"/>
        <v>12.834587030560963</v>
      </c>
      <c r="F161" s="9">
        <f t="shared" si="44"/>
        <v>14.143595491091448</v>
      </c>
      <c r="G161" s="10">
        <f t="shared" si="45"/>
        <v>8.6666666666666607</v>
      </c>
      <c r="H161" s="5">
        <f t="shared" si="45"/>
        <v>7.5</v>
      </c>
      <c r="I161">
        <f t="shared" si="46"/>
        <v>46.241787088715775</v>
      </c>
      <c r="J161">
        <f t="shared" si="47"/>
        <v>46.23689589842013</v>
      </c>
      <c r="K161">
        <f t="shared" si="47"/>
        <v>-0.67255545256953964</v>
      </c>
      <c r="L161">
        <f t="shared" si="48"/>
        <v>-8.3990695778464453</v>
      </c>
      <c r="M161">
        <f t="shared" si="49"/>
        <v>-32.051828302888204</v>
      </c>
      <c r="S161">
        <f t="shared" si="38"/>
        <v>1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27.89921085660631</v>
      </c>
      <c r="C162" s="9">
        <f t="shared" si="42"/>
        <v>0.85800000000000065</v>
      </c>
      <c r="D162" s="9">
        <f t="shared" si="43"/>
        <v>43.174689074981522</v>
      </c>
      <c r="E162" s="9">
        <f t="shared" si="43"/>
        <v>12.829974764936093</v>
      </c>
      <c r="F162" s="9">
        <f t="shared" si="44"/>
        <v>14.16494154489763</v>
      </c>
      <c r="G162" s="10">
        <f t="shared" si="45"/>
        <v>8.6666666666666607</v>
      </c>
      <c r="H162" s="5">
        <f t="shared" si="45"/>
        <v>7.5</v>
      </c>
      <c r="I162">
        <f t="shared" si="46"/>
        <v>46.194598309528033</v>
      </c>
      <c r="J162">
        <f t="shared" si="47"/>
        <v>46.186501480953048</v>
      </c>
      <c r="K162">
        <f t="shared" si="47"/>
        <v>-0.86486642238686884</v>
      </c>
      <c r="L162">
        <f t="shared" si="48"/>
        <v>-8.3813535485735393</v>
      </c>
      <c r="M162">
        <f t="shared" si="49"/>
        <v>-32.017054766525156</v>
      </c>
      <c r="S162">
        <f t="shared" si="38"/>
        <v>1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28.176179001128155</v>
      </c>
      <c r="C163" s="9">
        <f t="shared" si="42"/>
        <v>0.86400000000000066</v>
      </c>
      <c r="D163" s="9">
        <f t="shared" si="43"/>
        <v>43.451657219503367</v>
      </c>
      <c r="E163" s="9">
        <f t="shared" si="43"/>
        <v>12.824209259415975</v>
      </c>
      <c r="F163" s="9">
        <f t="shared" si="44"/>
        <v>14.18545348153455</v>
      </c>
      <c r="G163" s="10">
        <f t="shared" si="45"/>
        <v>8.6666666666666607</v>
      </c>
      <c r="H163" s="5">
        <f t="shared" si="45"/>
        <v>7.5</v>
      </c>
      <c r="I163">
        <f t="shared" si="46"/>
        <v>46.148319212174762</v>
      </c>
      <c r="J163">
        <f t="shared" si="47"/>
        <v>46.136213359661603</v>
      </c>
      <c r="K163">
        <f t="shared" si="47"/>
        <v>-1.0569687509860197</v>
      </c>
      <c r="L163">
        <f t="shared" si="48"/>
        <v>-8.363840341582053</v>
      </c>
      <c r="M163">
        <f t="shared" si="49"/>
        <v>-31.982386574546712</v>
      </c>
      <c r="S163">
        <f t="shared" si="38"/>
        <v>1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28.452845732159979</v>
      </c>
      <c r="C164" s="9">
        <f t="shared" si="42"/>
        <v>0.87000000000000066</v>
      </c>
      <c r="D164" s="9">
        <f t="shared" si="43"/>
        <v>43.728323950535191</v>
      </c>
      <c r="E164" s="9">
        <f t="shared" si="43"/>
        <v>12.817291763951717</v>
      </c>
      <c r="F164" s="9">
        <f t="shared" si="44"/>
        <v>14.205133996599823</v>
      </c>
      <c r="G164" s="10">
        <f t="shared" si="45"/>
        <v>8.6666666666666607</v>
      </c>
      <c r="H164" s="5">
        <f t="shared" si="45"/>
        <v>7.5</v>
      </c>
      <c r="I164">
        <f t="shared" si="46"/>
        <v>46.102948380820017</v>
      </c>
      <c r="J164">
        <f t="shared" si="47"/>
        <v>46.086030317612114</v>
      </c>
      <c r="K164">
        <f t="shared" si="47"/>
        <v>-1.2488630704332999</v>
      </c>
      <c r="L164">
        <f t="shared" si="48"/>
        <v>-8.3465288830594648</v>
      </c>
      <c r="M164">
        <f t="shared" si="49"/>
        <v>-31.947821446183998</v>
      </c>
      <c r="S164">
        <f t="shared" si="38"/>
        <v>1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28.729211676545759</v>
      </c>
      <c r="C165" s="9">
        <f t="shared" si="42"/>
        <v>0.87600000000000067</v>
      </c>
      <c r="D165" s="9">
        <f t="shared" ref="D165:E180" si="51">D164+$C$7*(J164+J165)/2</f>
        <v>44.004689894920972</v>
      </c>
      <c r="E165" s="9">
        <f t="shared" si="51"/>
        <v>12.809223524743086</v>
      </c>
      <c r="F165" s="9">
        <f t="shared" si="44"/>
        <v>14.223985774907673</v>
      </c>
      <c r="G165" s="10">
        <f t="shared" ref="G165:H180" si="52">G164</f>
        <v>8.6666666666666607</v>
      </c>
      <c r="H165" s="5">
        <f t="shared" si="52"/>
        <v>7.5</v>
      </c>
      <c r="I165">
        <f t="shared" si="46"/>
        <v>46.058484365658188</v>
      </c>
      <c r="J165">
        <f t="shared" si="47"/>
        <v>46.035951144313756</v>
      </c>
      <c r="K165">
        <f t="shared" si="47"/>
        <v>-1.4405499991104038</v>
      </c>
      <c r="L165">
        <f t="shared" si="48"/>
        <v>-8.3294180984591755</v>
      </c>
      <c r="M165">
        <f t="shared" si="49"/>
        <v>-31.913357112516017</v>
      </c>
      <c r="S165">
        <f t="shared" si="38"/>
        <v>1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29.005277453885867</v>
      </c>
      <c r="C166" s="9">
        <f t="shared" si="42"/>
        <v>0.88200000000000067</v>
      </c>
      <c r="D166" s="9">
        <f t="shared" si="51"/>
        <v>44.28075567226108</v>
      </c>
      <c r="E166" s="9">
        <f t="shared" si="51"/>
        <v>12.800005784320398</v>
      </c>
      <c r="F166" s="9">
        <f t="shared" si="44"/>
        <v>14.24201149061777</v>
      </c>
      <c r="G166" s="10">
        <f t="shared" si="52"/>
        <v>8.6666666666666607</v>
      </c>
      <c r="H166" s="5">
        <f t="shared" si="52"/>
        <v>7.5</v>
      </c>
      <c r="I166">
        <f t="shared" si="46"/>
        <v>46.014925682663623</v>
      </c>
      <c r="J166">
        <f t="shared" si="47"/>
        <v>45.985974635723004</v>
      </c>
      <c r="K166">
        <f t="shared" si="47"/>
        <v>-1.6320301417854999</v>
      </c>
      <c r="L166">
        <f t="shared" si="48"/>
        <v>-8.3125069124346993</v>
      </c>
      <c r="M166">
        <f t="shared" si="49"/>
        <v>-31.878991316540343</v>
      </c>
      <c r="S166">
        <f t="shared" si="38"/>
        <v>1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29.281043676575784</v>
      </c>
      <c r="C167" s="9">
        <f t="shared" si="42"/>
        <v>0.88800000000000068</v>
      </c>
      <c r="D167" s="9">
        <f t="shared" si="51"/>
        <v>44.556521894950997</v>
      </c>
      <c r="E167" s="9">
        <f t="shared" si="51"/>
        <v>12.789639781625986</v>
      </c>
      <c r="F167" s="9">
        <f t="shared" si="44"/>
        <v>14.259213807363</v>
      </c>
      <c r="G167" s="10">
        <f t="shared" si="52"/>
        <v>8.6666666666666607</v>
      </c>
      <c r="H167" s="5">
        <f t="shared" si="52"/>
        <v>7.5</v>
      </c>
      <c r="I167">
        <f t="shared" si="46"/>
        <v>45.972270813351919</v>
      </c>
      <c r="J167">
        <f t="shared" si="47"/>
        <v>45.936099594248397</v>
      </c>
      <c r="K167">
        <f t="shared" si="47"/>
        <v>-1.8233040896847419</v>
      </c>
      <c r="L167">
        <f t="shared" si="48"/>
        <v>-8.2957942487766179</v>
      </c>
      <c r="M167">
        <f t="shared" si="49"/>
        <v>-31.844721813245297</v>
      </c>
      <c r="S167">
        <f t="shared" si="38"/>
        <v>1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29.5565109498448</v>
      </c>
      <c r="C168" s="9">
        <f t="shared" si="42"/>
        <v>0.89400000000000068</v>
      </c>
      <c r="D168" s="9">
        <f t="shared" si="51"/>
        <v>44.831989168220012</v>
      </c>
      <c r="E168" s="9">
        <f t="shared" si="51"/>
        <v>12.77812675209524</v>
      </c>
      <c r="F168" s="9">
        <f t="shared" si="44"/>
        <v>14.275595378376188</v>
      </c>
      <c r="G168" s="10">
        <f t="shared" si="52"/>
        <v>8.6666666666666607</v>
      </c>
      <c r="H168" s="5">
        <f t="shared" si="52"/>
        <v>7.5</v>
      </c>
      <c r="I168">
        <f t="shared" si="46"/>
        <v>45.930518204553444</v>
      </c>
      <c r="J168">
        <f t="shared" si="47"/>
        <v>45.88632482875574</v>
      </c>
      <c r="K168">
        <f t="shared" si="47"/>
        <v>-2.0143724205642135</v>
      </c>
      <c r="L168">
        <f t="shared" si="48"/>
        <v>-8.2792790303523542</v>
      </c>
      <c r="M168">
        <f t="shared" si="49"/>
        <v>-31.810546369683411</v>
      </c>
      <c r="S168">
        <f t="shared" si="38"/>
        <v>1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29.83167987179479</v>
      </c>
      <c r="C169" s="9">
        <f t="shared" si="42"/>
        <v>0.90000000000000069</v>
      </c>
      <c r="D169" s="9">
        <f t="shared" si="51"/>
        <v>45.107158090170003</v>
      </c>
      <c r="E169" s="9">
        <f t="shared" si="51"/>
        <v>12.7654679277372</v>
      </c>
      <c r="F169" s="9">
        <f t="shared" si="44"/>
        <v>14.291158846615748</v>
      </c>
      <c r="G169" s="10">
        <f t="shared" si="52"/>
        <v>8.6666666666666607</v>
      </c>
      <c r="H169" s="5">
        <f t="shared" si="52"/>
        <v>7.5</v>
      </c>
      <c r="I169">
        <f t="shared" si="46"/>
        <v>45.889666268198759</v>
      </c>
      <c r="J169">
        <f t="shared" si="47"/>
        <v>45.836649154573628</v>
      </c>
      <c r="K169">
        <f t="shared" si="47"/>
        <v>-2.2052356987823138</v>
      </c>
      <c r="L169">
        <f t="shared" si="48"/>
        <v>-8.2629601790486831</v>
      </c>
      <c r="M169">
        <f t="shared" si="49"/>
        <v>-31.776462765046237</v>
      </c>
      <c r="S169">
        <f t="shared" si="38"/>
        <v>1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30.106551033439011</v>
      </c>
      <c r="C170" s="9">
        <f t="shared" si="42"/>
        <v>0.90600000000000069</v>
      </c>
      <c r="D170" s="9">
        <f t="shared" si="51"/>
        <v>45.382029251814224</v>
      </c>
      <c r="E170" s="9">
        <f t="shared" si="51"/>
        <v>12.751664537214735</v>
      </c>
      <c r="F170" s="9">
        <f t="shared" si="44"/>
        <v>14.305906844890284</v>
      </c>
      <c r="G170" s="10">
        <f t="shared" si="52"/>
        <v>8.6666666666666607</v>
      </c>
      <c r="H170" s="5">
        <f t="shared" si="52"/>
        <v>7.5</v>
      </c>
      <c r="I170">
        <f t="shared" si="46"/>
        <v>45.849713381116423</v>
      </c>
      <c r="J170">
        <f t="shared" si="47"/>
        <v>45.787071393499339</v>
      </c>
      <c r="K170">
        <f t="shared" si="47"/>
        <v>-2.3958944753725913</v>
      </c>
      <c r="L170">
        <f t="shared" si="48"/>
        <v>-8.246836615717088</v>
      </c>
      <c r="M170">
        <f t="shared" si="49"/>
        <v>-31.7424687907403</v>
      </c>
      <c r="S170">
        <f t="shared" si="38"/>
        <v>1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30.381125018740924</v>
      </c>
      <c r="C171" s="9">
        <f t="shared" si="42"/>
        <v>0.9120000000000007</v>
      </c>
      <c r="D171" s="9">
        <f t="shared" si="51"/>
        <v>45.656603237116137</v>
      </c>
      <c r="E171" s="9">
        <f t="shared" si="51"/>
        <v>12.736717805924267</v>
      </c>
      <c r="F171" s="9">
        <f t="shared" si="44"/>
        <v>14.319841995982161</v>
      </c>
      <c r="G171" s="10">
        <f t="shared" si="52"/>
        <v>8.6666666666666607</v>
      </c>
      <c r="H171" s="5">
        <f t="shared" si="52"/>
        <v>7.5</v>
      </c>
      <c r="I171">
        <f t="shared" si="46"/>
        <v>45.810657884842982</v>
      </c>
      <c r="J171">
        <f t="shared" si="47"/>
        <v>45.737590373805034</v>
      </c>
      <c r="K171">
        <f t="shared" si="47"/>
        <v>-2.5863492881170331</v>
      </c>
      <c r="L171">
        <f t="shared" si="48"/>
        <v>-8.2309072601218478</v>
      </c>
      <c r="M171">
        <f t="shared" si="49"/>
        <v>-31.708562250464212</v>
      </c>
      <c r="S171">
        <f t="shared" si="38"/>
        <v>1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30.655402404653074</v>
      </c>
      <c r="C172" s="9">
        <f t="shared" si="42"/>
        <v>0.9180000000000007</v>
      </c>
      <c r="D172" s="9">
        <f t="shared" si="51"/>
        <v>45.930880623028287</v>
      </c>
      <c r="E172" s="9">
        <f t="shared" si="51"/>
        <v>12.720628956075055</v>
      </c>
      <c r="F172" s="9">
        <f t="shared" si="44"/>
        <v>14.332966912770022</v>
      </c>
      <c r="G172" s="10">
        <f t="shared" si="52"/>
        <v>8.6666666666666607</v>
      </c>
      <c r="H172" s="5">
        <f t="shared" si="52"/>
        <v>7.5</v>
      </c>
      <c r="I172">
        <f t="shared" si="46"/>
        <v>45.772498085445449</v>
      </c>
      <c r="J172">
        <f t="shared" si="47"/>
        <v>45.688204930244304</v>
      </c>
      <c r="K172">
        <f t="shared" si="47"/>
        <v>-2.7766006616198182</v>
      </c>
      <c r="L172">
        <f t="shared" si="48"/>
        <v>-8.2151710308909731</v>
      </c>
      <c r="M172">
        <f t="shared" si="49"/>
        <v>-31.67474096028684</v>
      </c>
      <c r="S172">
        <f t="shared" si="38"/>
        <v>1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30.929383761155982</v>
      </c>
      <c r="C173" s="9">
        <f t="shared" si="42"/>
        <v>0.92400000000000071</v>
      </c>
      <c r="D173" s="9">
        <f t="shared" si="51"/>
        <v>46.204861979531195</v>
      </c>
      <c r="E173" s="9">
        <f t="shared" si="51"/>
        <v>12.703399206768051</v>
      </c>
      <c r="F173" s="9">
        <f t="shared" si="44"/>
        <v>14.345284198350244</v>
      </c>
      <c r="G173" s="10">
        <f t="shared" si="52"/>
        <v>8.6666666666666607</v>
      </c>
      <c r="H173" s="5">
        <f t="shared" si="52"/>
        <v>7.5</v>
      </c>
      <c r="I173">
        <f t="shared" si="46"/>
        <v>45.735232253356209</v>
      </c>
      <c r="J173">
        <f t="shared" si="47"/>
        <v>45.63891390405896</v>
      </c>
      <c r="K173">
        <f t="shared" si="47"/>
        <v>-2.9666491073815391</v>
      </c>
      <c r="L173">
        <f t="shared" si="48"/>
        <v>-8.1996268454698775</v>
      </c>
      <c r="M173">
        <f t="shared" si="49"/>
        <v>-31.641002748726422</v>
      </c>
      <c r="S173">
        <f t="shared" si="38"/>
        <v>1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31.20306965129712</v>
      </c>
      <c r="C174" s="9">
        <f t="shared" si="42"/>
        <v>0.93000000000000071</v>
      </c>
      <c r="D174" s="9">
        <f t="shared" si="51"/>
        <v>46.478547869672333</v>
      </c>
      <c r="E174" s="9">
        <f t="shared" si="51"/>
        <v>12.685029774074284</v>
      </c>
      <c r="F174" s="9">
        <f t="shared" si="44"/>
        <v>14.356796446157388</v>
      </c>
      <c r="G174" s="10">
        <f t="shared" si="52"/>
        <v>8.6666666666666607</v>
      </c>
      <c r="H174" s="5">
        <f t="shared" si="52"/>
        <v>7.5</v>
      </c>
      <c r="I174">
        <f t="shared" si="46"/>
        <v>45.69885862322046</v>
      </c>
      <c r="J174">
        <f t="shared" si="47"/>
        <v>45.589716142986141</v>
      </c>
      <c r="K174">
        <f t="shared" si="47"/>
        <v>-3.1564951238738974</v>
      </c>
      <c r="L174">
        <f t="shared" si="48"/>
        <v>-8.1842736200778567</v>
      </c>
      <c r="M174">
        <f t="shared" si="49"/>
        <v>-31.607345456830618</v>
      </c>
      <c r="S174">
        <f t="shared" si="38"/>
        <v>1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31.476460631229877</v>
      </c>
      <c r="C175" s="9">
        <f t="shared" si="42"/>
        <v>0.93600000000000072</v>
      </c>
      <c r="D175" s="9">
        <f t="shared" si="51"/>
        <v>46.751938849605089</v>
      </c>
      <c r="E175" s="9">
        <f t="shared" si="51"/>
        <v>12.665521871112817</v>
      </c>
      <c r="F175" s="9">
        <f t="shared" si="44"/>
        <v>14.367506240083607</v>
      </c>
      <c r="G175" s="10">
        <f t="shared" si="52"/>
        <v>8.6666666666666607</v>
      </c>
      <c r="H175" s="5">
        <f t="shared" si="52"/>
        <v>7.5</v>
      </c>
      <c r="I175">
        <f t="shared" si="46"/>
        <v>45.66337539375634</v>
      </c>
      <c r="J175">
        <f t="shared" si="47"/>
        <v>45.540610501265675</v>
      </c>
      <c r="K175">
        <f t="shared" si="47"/>
        <v>-3.3461391966148812</v>
      </c>
      <c r="L175">
        <f t="shared" si="48"/>
        <v>-8.169110269667339</v>
      </c>
      <c r="M175">
        <f t="shared" si="49"/>
        <v>-31.573766938257375</v>
      </c>
      <c r="S175">
        <f t="shared" si="38"/>
        <v>1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31.749557250252614</v>
      </c>
      <c r="C176" s="9">
        <f t="shared" si="42"/>
        <v>0.94200000000000073</v>
      </c>
      <c r="D176" s="9">
        <f t="shared" si="51"/>
        <v>47.025035468627827</v>
      </c>
      <c r="E176" s="9">
        <f t="shared" si="51"/>
        <v>12.644876708128239</v>
      </c>
      <c r="F176" s="9">
        <f t="shared" si="44"/>
        <v>14.377416154596993</v>
      </c>
      <c r="G176" s="10">
        <f t="shared" si="52"/>
        <v>8.6666666666666607</v>
      </c>
      <c r="H176" s="5">
        <f t="shared" si="52"/>
        <v>7.5</v>
      </c>
      <c r="I176">
        <f t="shared" si="46"/>
        <v>45.628780727627671</v>
      </c>
      <c r="J176">
        <f t="shared" si="47"/>
        <v>45.491595839647673</v>
      </c>
      <c r="K176">
        <f t="shared" si="47"/>
        <v>-3.5355817982444253</v>
      </c>
      <c r="L176">
        <f t="shared" si="48"/>
        <v>-8.1541357078859082</v>
      </c>
      <c r="M176">
        <f t="shared" si="49"/>
        <v>-31.540265059356518</v>
      </c>
      <c r="S176">
        <f t="shared" si="38"/>
        <v>1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32.022360050847759</v>
      </c>
      <c r="C177" s="9">
        <f t="shared" si="42"/>
        <v>0.94800000000000073</v>
      </c>
      <c r="D177" s="9">
        <f t="shared" si="51"/>
        <v>47.297838269222972</v>
      </c>
      <c r="E177" s="9">
        <f t="shared" si="51"/>
        <v>12.623095492567703</v>
      </c>
      <c r="F177" s="9">
        <f t="shared" si="44"/>
        <v>14.386528754858949</v>
      </c>
      <c r="G177" s="10">
        <f t="shared" si="52"/>
        <v>8.6666666666666607</v>
      </c>
      <c r="H177" s="5">
        <f t="shared" si="52"/>
        <v>7.5</v>
      </c>
      <c r="I177">
        <f t="shared" si="46"/>
        <v>45.595072751329468</v>
      </c>
      <c r="J177">
        <f t="shared" si="47"/>
        <v>45.442671025400358</v>
      </c>
      <c r="K177">
        <f t="shared" si="47"/>
        <v>-3.7248233886005644</v>
      </c>
      <c r="L177">
        <f t="shared" si="48"/>
        <v>-8.1393488470410862</v>
      </c>
      <c r="M177">
        <f t="shared" si="49"/>
        <v>-31.506837699252063</v>
      </c>
      <c r="S177">
        <f t="shared" si="38"/>
        <v>1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32.294869568720912</v>
      </c>
      <c r="C178" s="9">
        <f t="shared" si="42"/>
        <v>0.95400000000000074</v>
      </c>
      <c r="D178" s="9">
        <f t="shared" si="51"/>
        <v>47.570347787096125</v>
      </c>
      <c r="E178" s="9">
        <f t="shared" si="51"/>
        <v>12.600179429157514</v>
      </c>
      <c r="F178" s="9">
        <f t="shared" si="44"/>
        <v>14.394846596840489</v>
      </c>
      <c r="G178" s="10">
        <f t="shared" si="52"/>
        <v>8.6666666666666607</v>
      </c>
      <c r="H178" s="5">
        <f t="shared" si="52"/>
        <v>7.5</v>
      </c>
      <c r="I178">
        <f t="shared" si="46"/>
        <v>45.562249555086183</v>
      </c>
      <c r="J178">
        <f t="shared" si="47"/>
        <v>45.393834932318114</v>
      </c>
      <c r="K178">
        <f t="shared" si="47"/>
        <v>-3.9138644147960768</v>
      </c>
      <c r="L178">
        <f t="shared" si="48"/>
        <v>-8.1247485980678729</v>
      </c>
      <c r="M178">
        <f t="shared" si="49"/>
        <v>-31.473482749925083</v>
      </c>
      <c r="S178">
        <f t="shared" si="38"/>
        <v>1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32.567086332840056</v>
      </c>
      <c r="C179" s="9">
        <f t="shared" si="42"/>
        <v>0.96000000000000074</v>
      </c>
      <c r="D179" s="9">
        <f t="shared" si="51"/>
        <v>47.842564551215268</v>
      </c>
      <c r="E179" s="9">
        <f t="shared" si="51"/>
        <v>12.576129719979239</v>
      </c>
      <c r="F179" s="9">
        <f t="shared" si="44"/>
        <v>14.402372227437532</v>
      </c>
      <c r="G179" s="10">
        <f t="shared" si="52"/>
        <v>8.6666666666666607</v>
      </c>
      <c r="H179" s="5">
        <f t="shared" si="52"/>
        <v>7.5</v>
      </c>
      <c r="I179">
        <f t="shared" si="46"/>
        <v>45.530309192762822</v>
      </c>
      <c r="J179">
        <f t="shared" si="47"/>
        <v>45.345086440729709</v>
      </c>
      <c r="K179">
        <f t="shared" si="47"/>
        <v>-4.1027053112956278</v>
      </c>
      <c r="L179">
        <f t="shared" si="48"/>
        <v>-8.11033387049903</v>
      </c>
      <c r="M179">
        <f t="shared" si="49"/>
        <v>-31.440198116297125</v>
      </c>
      <c r="S179">
        <f t="shared" si="38"/>
        <v>1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32.839010865474762</v>
      </c>
      <c r="C180" s="9">
        <f t="shared" si="42"/>
        <v>0.96600000000000075</v>
      </c>
      <c r="D180" s="9">
        <f t="shared" si="51"/>
        <v>48.114489083849975</v>
      </c>
      <c r="E180" s="9">
        <f t="shared" si="51"/>
        <v>12.550947564545371</v>
      </c>
      <c r="F180" s="9">
        <f t="shared" si="44"/>
        <v>14.40910818458519</v>
      </c>
      <c r="G180" s="10">
        <f t="shared" si="52"/>
        <v>8.6666666666666607</v>
      </c>
      <c r="H180" s="5">
        <f t="shared" si="52"/>
        <v>7.5</v>
      </c>
      <c r="I180">
        <f t="shared" si="46"/>
        <v>45.499249681788832</v>
      </c>
      <c r="J180">
        <f t="shared" si="47"/>
        <v>45.296424437506715</v>
      </c>
      <c r="K180">
        <f t="shared" si="47"/>
        <v>-4.2913464999934101</v>
      </c>
      <c r="L180">
        <f t="shared" si="48"/>
        <v>-8.0961035724380981</v>
      </c>
      <c r="M180">
        <f t="shared" si="49"/>
        <v>-31.406981716314057</v>
      </c>
      <c r="S180">
        <f t="shared" si="38"/>
        <v>1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33.110643682235498</v>
      </c>
      <c r="C181" s="9">
        <f t="shared" si="42"/>
        <v>0.97200000000000075</v>
      </c>
      <c r="D181" s="9">
        <f t="shared" ref="D181:E196" si="53">D180+$C$7*(J180+J181)/2</f>
        <v>48.386121900610711</v>
      </c>
      <c r="E181" s="9">
        <f t="shared" si="53"/>
        <v>12.524634159874518</v>
      </c>
      <c r="F181" s="9">
        <f t="shared" si="44"/>
        <v>14.415056997371023</v>
      </c>
      <c r="G181" s="10">
        <f t="shared" ref="G181:H196" si="54">G180</f>
        <v>8.6666666666666607</v>
      </c>
      <c r="H181" s="5">
        <f t="shared" si="54"/>
        <v>7.5</v>
      </c>
      <c r="I181">
        <f t="shared" si="46"/>
        <v>45.46906900309493</v>
      </c>
      <c r="J181">
        <f t="shared" si="47"/>
        <v>45.247847816072088</v>
      </c>
      <c r="K181">
        <f t="shared" si="47"/>
        <v>-4.4797883902912945</v>
      </c>
      <c r="L181">
        <f t="shared" si="48"/>
        <v>-8.0820566105351368</v>
      </c>
      <c r="M181">
        <f t="shared" si="49"/>
        <v>-31.373831481030308</v>
      </c>
      <c r="S181">
        <f t="shared" si="38"/>
        <v>1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33.381985292112944</v>
      </c>
      <c r="C182" s="9">
        <f t="shared" si="42"/>
        <v>0.97800000000000076</v>
      </c>
      <c r="D182" s="9">
        <f t="shared" si="53"/>
        <v>48.657463510488157</v>
      </c>
      <c r="E182" s="9">
        <f t="shared" si="53"/>
        <v>12.497190700566112</v>
      </c>
      <c r="F182" s="9">
        <f t="shared" si="44"/>
        <v>14.420221186147288</v>
      </c>
      <c r="G182" s="10">
        <f t="shared" si="54"/>
        <v>8.6666666666666607</v>
      </c>
      <c r="H182" s="5">
        <f t="shared" si="54"/>
        <v>7.5</v>
      </c>
      <c r="I182">
        <f t="shared" si="46"/>
        <v>45.439765101062733</v>
      </c>
      <c r="J182">
        <f t="shared" si="47"/>
        <v>45.199355476408876</v>
      </c>
      <c r="K182">
        <f t="shared" si="47"/>
        <v>-4.6680313791774761</v>
      </c>
      <c r="L182">
        <f t="shared" si="48"/>
        <v>-8.0681918899651706</v>
      </c>
      <c r="M182">
        <f t="shared" si="49"/>
        <v>-31.340745354693386</v>
      </c>
      <c r="S182">
        <f t="shared" si="38"/>
        <v>1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33.65303619751738</v>
      </c>
      <c r="C183" s="9">
        <f t="shared" si="42"/>
        <v>0.98400000000000076</v>
      </c>
      <c r="D183" s="9">
        <f t="shared" si="53"/>
        <v>48.928514415892593</v>
      </c>
      <c r="E183" s="9">
        <f t="shared" si="53"/>
        <v>12.468618378874663</v>
      </c>
      <c r="F183" s="9">
        <f t="shared" si="44"/>
        <v>14.424603262642162</v>
      </c>
      <c r="G183" s="10">
        <f t="shared" si="54"/>
        <v>8.6666666666666607</v>
      </c>
      <c r="H183" s="5">
        <f t="shared" si="54"/>
        <v>7.5</v>
      </c>
      <c r="I183">
        <f t="shared" si="46"/>
        <v>45.411335883487325</v>
      </c>
      <c r="J183">
        <f t="shared" si="47"/>
        <v>45.150946325069086</v>
      </c>
      <c r="K183">
        <f t="shared" si="47"/>
        <v>-4.8560758513056363</v>
      </c>
      <c r="L183">
        <f t="shared" si="48"/>
        <v>-8.054508314409329</v>
      </c>
      <c r="M183">
        <f t="shared" si="49"/>
        <v>-31.307721294828614</v>
      </c>
      <c r="S183">
        <f t="shared" si="38"/>
        <v>1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33.923796894318137</v>
      </c>
      <c r="C184" s="9">
        <f t="shared" si="42"/>
        <v>0.99000000000000077</v>
      </c>
      <c r="D184" s="9">
        <f t="shared" si="53"/>
        <v>49.19927511269335</v>
      </c>
      <c r="E184" s="9">
        <f t="shared" si="53"/>
        <v>12.438918384783522</v>
      </c>
      <c r="F184" s="9">
        <f t="shared" si="44"/>
        <v>14.428205730069998</v>
      </c>
      <c r="G184" s="10">
        <f t="shared" si="54"/>
        <v>8.6666666666666607</v>
      </c>
      <c r="H184" s="5">
        <f t="shared" si="54"/>
        <v>7.5</v>
      </c>
      <c r="I184">
        <f t="shared" si="46"/>
        <v>45.383779221552679</v>
      </c>
      <c r="J184">
        <f t="shared" si="47"/>
        <v>45.102619275182633</v>
      </c>
      <c r="K184">
        <f t="shared" si="47"/>
        <v>-5.0439221790746078</v>
      </c>
      <c r="L184">
        <f t="shared" si="48"/>
        <v>-8.0410047860386538</v>
      </c>
      <c r="M184">
        <f t="shared" si="49"/>
        <v>-31.274757272324042</v>
      </c>
      <c r="S184">
        <f t="shared" si="38"/>
        <v>1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34.194267871883085</v>
      </c>
      <c r="C185" s="9">
        <f t="shared" si="42"/>
        <v>0.99600000000000077</v>
      </c>
      <c r="D185" s="9">
        <f t="shared" si="53"/>
        <v>49.469746090258297</v>
      </c>
      <c r="E185" s="9">
        <f t="shared" si="53"/>
        <v>12.408091906078171</v>
      </c>
      <c r="F185" s="9">
        <f t="shared" si="44"/>
        <v>14.431031083240528</v>
      </c>
      <c r="G185" s="10">
        <f t="shared" si="54"/>
        <v>8.6666666666666607</v>
      </c>
      <c r="H185" s="5">
        <f t="shared" si="54"/>
        <v>7.5</v>
      </c>
      <c r="I185">
        <f t="shared" si="46"/>
        <v>45.357092949819972</v>
      </c>
      <c r="J185">
        <f t="shared" si="47"/>
        <v>45.054373246466398</v>
      </c>
      <c r="K185">
        <f t="shared" si="47"/>
        <v>-5.2315707227085522</v>
      </c>
      <c r="L185">
        <f t="shared" si="48"/>
        <v>-8.0276802055005803</v>
      </c>
      <c r="M185">
        <f t="shared" si="49"/>
        <v>-31.241851271515408</v>
      </c>
      <c r="S185">
        <f t="shared" si="38"/>
        <v>1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34.464449613118184</v>
      </c>
      <c r="C186" s="9">
        <f t="shared" si="42"/>
        <v>1.0020000000000007</v>
      </c>
      <c r="D186" s="9">
        <f t="shared" si="53"/>
        <v>49.739927831493397</v>
      </c>
      <c r="E186" s="9">
        <f t="shared" si="53"/>
        <v>12.376140128419033</v>
      </c>
      <c r="F186" s="9">
        <f t="shared" si="44"/>
        <v>14.433081808667081</v>
      </c>
      <c r="G186" s="10">
        <f t="shared" si="54"/>
        <v>8.6666666666666607</v>
      </c>
      <c r="H186" s="5">
        <f t="shared" si="54"/>
        <v>7.5</v>
      </c>
      <c r="I186">
        <f t="shared" si="46"/>
        <v>45.331274866228739</v>
      </c>
      <c r="J186">
        <f t="shared" si="47"/>
        <v>45.006207165233391</v>
      </c>
      <c r="K186">
        <f t="shared" si="47"/>
        <v>-5.4190218303376447</v>
      </c>
      <c r="L186">
        <f t="shared" si="48"/>
        <v>-8.0145334719080363</v>
      </c>
      <c r="M186">
        <f t="shared" si="49"/>
        <v>-31.209001290271107</v>
      </c>
      <c r="S186">
        <f t="shared" si="38"/>
        <v>1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34.73434259450709</v>
      </c>
      <c r="C187" s="9">
        <f t="shared" si="42"/>
        <v>1.0080000000000007</v>
      </c>
      <c r="D187" s="9">
        <f t="shared" si="53"/>
        <v>50.009820812882303</v>
      </c>
      <c r="E187" s="9">
        <f t="shared" si="53"/>
        <v>12.343064235413783</v>
      </c>
      <c r="F187" s="9">
        <f t="shared" si="44"/>
        <v>14.43436038467382</v>
      </c>
      <c r="G187" s="10">
        <f t="shared" si="54"/>
        <v>8.6666666666666607</v>
      </c>
      <c r="H187" s="5">
        <f t="shared" si="54"/>
        <v>7.5</v>
      </c>
      <c r="I187">
        <f t="shared" si="46"/>
        <v>45.306322732110893</v>
      </c>
      <c r="J187">
        <f t="shared" si="47"/>
        <v>44.958119964401945</v>
      </c>
      <c r="K187">
        <f t="shared" si="47"/>
        <v>-5.606275838079271</v>
      </c>
      <c r="L187">
        <f t="shared" si="48"/>
        <v>-8.0015634828311928</v>
      </c>
      <c r="M187">
        <f t="shared" si="49"/>
        <v>-31.176205340077086</v>
      </c>
      <c r="S187">
        <f t="shared" si="38"/>
        <v>1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35.003947286150812</v>
      </c>
      <c r="C188" s="9">
        <f t="shared" si="42"/>
        <v>1.0140000000000007</v>
      </c>
      <c r="D188" s="9">
        <f t="shared" si="53"/>
        <v>50.279425504526024</v>
      </c>
      <c r="E188" s="9">
        <f t="shared" si="53"/>
        <v>12.308865408689186</v>
      </c>
      <c r="F188" s="9">
        <f t="shared" si="44"/>
        <v>14.434869281501955</v>
      </c>
      <c r="G188" s="10">
        <f t="shared" si="54"/>
        <v>8.6666666666666607</v>
      </c>
      <c r="H188" s="5">
        <f t="shared" si="54"/>
        <v>7.5</v>
      </c>
      <c r="I188">
        <f t="shared" si="46"/>
        <v>45.28223427221748</v>
      </c>
      <c r="J188">
        <f t="shared" si="47"/>
        <v>44.910110583504959</v>
      </c>
      <c r="K188">
        <f t="shared" si="47"/>
        <v>-5.7933330701197336</v>
      </c>
      <c r="L188">
        <f t="shared" si="48"/>
        <v>-7.9887691342917631</v>
      </c>
      <c r="M188">
        <f t="shared" si="49"/>
        <v>-31.143461446121599</v>
      </c>
      <c r="S188">
        <f t="shared" si="38"/>
        <v>1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35.273264151807425</v>
      </c>
      <c r="C189" s="9">
        <f t="shared" si="42"/>
        <v>1.0200000000000007</v>
      </c>
      <c r="D189" s="9">
        <f t="shared" si="53"/>
        <v>50.548742370182637</v>
      </c>
      <c r="E189" s="9">
        <f t="shared" si="53"/>
        <v>12.273544827962438</v>
      </c>
      <c r="F189" s="9">
        <f t="shared" si="44"/>
        <v>14.434610961414977</v>
      </c>
      <c r="G189" s="10">
        <f t="shared" si="54"/>
        <v>8.6666666666666607</v>
      </c>
      <c r="H189" s="5">
        <f t="shared" si="54"/>
        <v>7.5</v>
      </c>
      <c r="I189">
        <f t="shared" si="46"/>
        <v>45.25900717475826</v>
      </c>
      <c r="J189">
        <f t="shared" si="47"/>
        <v>44.862177968699207</v>
      </c>
      <c r="K189">
        <f t="shared" si="47"/>
        <v>-5.9801938387964633</v>
      </c>
      <c r="L189">
        <f t="shared" si="48"/>
        <v>-7.9761493207599301</v>
      </c>
      <c r="M189">
        <f t="shared" si="49"/>
        <v>-31.110767647379735</v>
      </c>
      <c r="S189">
        <f t="shared" si="38"/>
        <v>1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35.542293648931846</v>
      </c>
      <c r="C190" s="9">
        <f t="shared" si="42"/>
        <v>1.0260000000000007</v>
      </c>
      <c r="D190" s="9">
        <f t="shared" si="53"/>
        <v>50.817771867307059</v>
      </c>
      <c r="E190" s="9">
        <f t="shared" si="53"/>
        <v>12.237103671112006</v>
      </c>
      <c r="F190" s="9">
        <f t="shared" si="44"/>
        <v>14.433587878802889</v>
      </c>
      <c r="G190" s="10">
        <f t="shared" si="54"/>
        <v>8.6666666666666607</v>
      </c>
      <c r="H190" s="5">
        <f t="shared" si="54"/>
        <v>7.5</v>
      </c>
      <c r="I190">
        <f t="shared" si="46"/>
        <v>45.236639091453995</v>
      </c>
      <c r="J190">
        <f t="shared" si="47"/>
        <v>44.814321072774646</v>
      </c>
      <c r="K190">
        <f t="shared" si="47"/>
        <v>-6.1668584446807415</v>
      </c>
      <c r="L190">
        <f t="shared" si="48"/>
        <v>-7.9637029351537914</v>
      </c>
      <c r="M190">
        <f t="shared" si="49"/>
        <v>-31.078121996697668</v>
      </c>
      <c r="S190">
        <f t="shared" si="38"/>
        <v>1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35.811036228715658</v>
      </c>
      <c r="C191" s="9">
        <f t="shared" si="42"/>
        <v>1.0320000000000007</v>
      </c>
      <c r="D191" s="9">
        <f t="shared" si="53"/>
        <v>51.08651444709087</v>
      </c>
      <c r="E191" s="9">
        <f t="shared" si="53"/>
        <v>12.199543114247982</v>
      </c>
      <c r="F191" s="9">
        <f t="shared" si="44"/>
        <v>14.431802480285457</v>
      </c>
      <c r="G191" s="10">
        <f t="shared" si="54"/>
        <v>8.6666666666666607</v>
      </c>
      <c r="H191" s="5">
        <f t="shared" si="54"/>
        <v>7.5</v>
      </c>
      <c r="I191">
        <f t="shared" si="46"/>
        <v>45.215127637601348</v>
      </c>
      <c r="J191">
        <f t="shared" si="47"/>
        <v>44.766538855163724</v>
      </c>
      <c r="K191">
        <f t="shared" si="47"/>
        <v>-6.3533271766609278</v>
      </c>
      <c r="L191">
        <f t="shared" si="48"/>
        <v>-7.9514288688413393</v>
      </c>
      <c r="M191">
        <f t="shared" si="49"/>
        <v>-31.045522560876542</v>
      </c>
      <c r="S191">
        <f t="shared" si="38"/>
        <v>1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36.079492336127004</v>
      </c>
      <c r="C192" s="9">
        <f t="shared" si="42"/>
        <v>1.0380000000000007</v>
      </c>
      <c r="D192" s="9">
        <f t="shared" si="53"/>
        <v>51.354970554502216</v>
      </c>
      <c r="E192" s="9">
        <f t="shared" si="53"/>
        <v>12.160864331781921</v>
      </c>
      <c r="F192" s="9">
        <f t="shared" si="44"/>
        <v>14.429257204814476</v>
      </c>
      <c r="G192" s="10">
        <f t="shared" si="54"/>
        <v>8.6666666666666607</v>
      </c>
      <c r="H192" s="5">
        <f t="shared" si="54"/>
        <v>7.5</v>
      </c>
      <c r="I192">
        <f t="shared" si="46"/>
        <v>45.194470392150428</v>
      </c>
      <c r="J192">
        <f t="shared" si="47"/>
        <v>44.718830281950673</v>
      </c>
      <c r="K192">
        <f t="shared" si="47"/>
        <v>-6.5396003120261872</v>
      </c>
      <c r="L192">
        <f t="shared" si="48"/>
        <v>-7.939326011644944</v>
      </c>
      <c r="M192">
        <f t="shared" si="49"/>
        <v>-31.012967420755931</v>
      </c>
      <c r="S192">
        <f t="shared" si="38"/>
        <v>1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36.347662409950502</v>
      </c>
      <c r="C193" s="9">
        <f t="shared" si="42"/>
        <v>1.0440000000000007</v>
      </c>
      <c r="D193" s="9">
        <f t="shared" si="53"/>
        <v>51.623140628325714</v>
      </c>
      <c r="E193" s="9">
        <f t="shared" si="53"/>
        <v>12.121068496496191</v>
      </c>
      <c r="F193" s="9">
        <f t="shared" si="44"/>
        <v>14.425954483775035</v>
      </c>
      <c r="G193" s="10">
        <f t="shared" si="54"/>
        <v>8.6666666666666607</v>
      </c>
      <c r="H193" s="5">
        <f t="shared" si="54"/>
        <v>7.5</v>
      </c>
      <c r="I193">
        <f t="shared" si="46"/>
        <v>45.174664897794813</v>
      </c>
      <c r="J193">
        <f t="shared" si="47"/>
        <v>44.671194325880805</v>
      </c>
      <c r="K193">
        <f t="shared" si="47"/>
        <v>-6.7256781165507231</v>
      </c>
      <c r="L193">
        <f t="shared" si="48"/>
        <v>-7.9273932518483035</v>
      </c>
      <c r="M193">
        <f t="shared" si="49"/>
        <v>-30.980454671296798</v>
      </c>
      <c r="S193">
        <f t="shared" si="38"/>
        <v>1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36.615546882827253</v>
      </c>
      <c r="C194" s="9">
        <f t="shared" si="42"/>
        <v>1.0500000000000007</v>
      </c>
      <c r="D194" s="9">
        <f t="shared" si="53"/>
        <v>51.891025101202466</v>
      </c>
      <c r="E194" s="9">
        <f t="shared" si="53"/>
        <v>12.080156779612803</v>
      </c>
      <c r="F194" s="9">
        <f t="shared" si="44"/>
        <v>14.421896741085812</v>
      </c>
      <c r="G194" s="10">
        <f t="shared" si="54"/>
        <v>8.6666666666666607</v>
      </c>
      <c r="H194" s="5">
        <f t="shared" si="54"/>
        <v>7.5</v>
      </c>
      <c r="I194">
        <f t="shared" si="46"/>
        <v>45.155708661074065</v>
      </c>
      <c r="J194">
        <f t="shared" si="47"/>
        <v>44.623629966369712</v>
      </c>
      <c r="K194">
        <f t="shared" si="47"/>
        <v>-6.9115608445785037</v>
      </c>
      <c r="L194">
        <f t="shared" si="48"/>
        <v>-7.915629476205841</v>
      </c>
      <c r="M194">
        <f t="shared" si="49"/>
        <v>-30.94798242166388</v>
      </c>
      <c r="S194">
        <f t="shared" si="38"/>
        <v>1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36.883146181294897</v>
      </c>
      <c r="C195" s="9">
        <f t="shared" si="42"/>
        <v>1.0560000000000007</v>
      </c>
      <c r="D195" s="9">
        <f t="shared" si="53"/>
        <v>52.15862439967011</v>
      </c>
      <c r="E195" s="9">
        <f t="shared" si="53"/>
        <v>12.038130350861742</v>
      </c>
      <c r="F195" s="9">
        <f t="shared" si="44"/>
        <v>14.417086393298396</v>
      </c>
      <c r="G195" s="10">
        <f t="shared" si="54"/>
        <v>8.6666666666666607</v>
      </c>
      <c r="H195" s="5">
        <f t="shared" si="54"/>
        <v>7.5</v>
      </c>
      <c r="I195">
        <f t="shared" si="46"/>
        <v>45.137599152488612</v>
      </c>
      <c r="J195">
        <f t="shared" si="47"/>
        <v>44.576136189512475</v>
      </c>
      <c r="K195">
        <f t="shared" si="47"/>
        <v>-7.0972487391084869</v>
      </c>
      <c r="L195">
        <f t="shared" si="48"/>
        <v>-7.9040335699545254</v>
      </c>
      <c r="M195">
        <f t="shared" si="49"/>
        <v>-30.915548795307455</v>
      </c>
      <c r="S195">
        <f t="shared" si="38"/>
        <v>1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37.150460725827713</v>
      </c>
      <c r="C196" s="9">
        <f t="shared" si="42"/>
        <v>1.0620000000000007</v>
      </c>
      <c r="D196" s="9">
        <f t="shared" si="53"/>
        <v>52.425938944202926</v>
      </c>
      <c r="E196" s="9">
        <f t="shared" si="53"/>
        <v>11.994990378548776</v>
      </c>
      <c r="F196" s="9">
        <f t="shared" si="44"/>
        <v>14.411525849695607</v>
      </c>
      <c r="G196" s="10">
        <f t="shared" si="54"/>
        <v>8.6666666666666607</v>
      </c>
      <c r="H196" s="5">
        <f t="shared" si="54"/>
        <v>7.5</v>
      </c>
      <c r="I196">
        <f t="shared" si="46"/>
        <v>45.120333806626817</v>
      </c>
      <c r="J196">
        <f t="shared" si="47"/>
        <v>44.528711988092745</v>
      </c>
      <c r="K196">
        <f t="shared" si="47"/>
        <v>-7.282742031880332</v>
      </c>
      <c r="L196">
        <f t="shared" si="48"/>
        <v>-7.8926044168280498</v>
      </c>
      <c r="M196">
        <f t="shared" si="49"/>
        <v>-30.883151930044406</v>
      </c>
      <c r="S196">
        <f t="shared" si="38"/>
        <v>1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37.417490930876767</v>
      </c>
      <c r="C197" s="9">
        <f t="shared" si="42"/>
        <v>1.0680000000000007</v>
      </c>
      <c r="D197" s="9">
        <f t="shared" ref="D197:E212" si="55">D196+$C$7*(J196+J197)/2</f>
        <v>52.692969149251979</v>
      </c>
      <c r="E197" s="9">
        <f t="shared" si="55"/>
        <v>11.950738029622753</v>
      </c>
      <c r="F197" s="9">
        <f t="shared" si="44"/>
        <v>14.405217512388885</v>
      </c>
      <c r="G197" s="10">
        <f t="shared" ref="G197:H212" si="56">G196</f>
        <v>8.6666666666666607</v>
      </c>
      <c r="H197" s="5">
        <f t="shared" si="56"/>
        <v>7.5</v>
      </c>
      <c r="I197">
        <f t="shared" si="46"/>
        <v>45.103910022304333</v>
      </c>
      <c r="J197">
        <f t="shared" si="47"/>
        <v>44.481356361591779</v>
      </c>
      <c r="K197">
        <f t="shared" si="47"/>
        <v>-7.4680409434605988</v>
      </c>
      <c r="L197">
        <f t="shared" si="48"/>
        <v>-7.8813408990733933</v>
      </c>
      <c r="M197">
        <f t="shared" si="49"/>
        <v>-30.850789978138508</v>
      </c>
      <c r="S197">
        <f t="shared" si="38"/>
        <v>1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37.684237204910133</v>
      </c>
      <c r="C198" s="9">
        <f t="shared" si="42"/>
        <v>1.0740000000000007</v>
      </c>
      <c r="D198" s="9">
        <f t="shared" si="55"/>
        <v>52.959715423285346</v>
      </c>
      <c r="E198" s="9">
        <f t="shared" si="55"/>
        <v>11.905374469742384</v>
      </c>
      <c r="F198" s="9">
        <f t="shared" si="44"/>
        <v>14.398163776414638</v>
      </c>
      <c r="G198" s="10">
        <f t="shared" si="56"/>
        <v>8.6666666666666607</v>
      </c>
      <c r="H198" s="5">
        <f t="shared" si="56"/>
        <v>7.5</v>
      </c>
      <c r="I198">
        <f t="shared" si="46"/>
        <v>45.088325162715414</v>
      </c>
      <c r="J198">
        <f t="shared" si="47"/>
        <v>44.43406831619734</v>
      </c>
      <c r="K198">
        <f t="shared" si="47"/>
        <v>-7.6531456833294298</v>
      </c>
      <c r="L198">
        <f t="shared" si="48"/>
        <v>-7.8702418974696746</v>
      </c>
      <c r="M198">
        <f t="shared" si="49"/>
        <v>-30.818461106379893</v>
      </c>
      <c r="S198">
        <f t="shared" si="38"/>
        <v>1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37.950699950453163</v>
      </c>
      <c r="C199" s="9">
        <f t="shared" si="42"/>
        <v>1.0800000000000007</v>
      </c>
      <c r="D199" s="9">
        <f t="shared" si="55"/>
        <v>53.226178168828376</v>
      </c>
      <c r="E199" s="9">
        <f t="shared" si="55"/>
        <v>11.858900863342493</v>
      </c>
      <c r="F199" s="9">
        <f t="shared" si="44"/>
        <v>14.390367029829703</v>
      </c>
      <c r="G199" s="10">
        <f t="shared" si="56"/>
        <v>8.6666666666666607</v>
      </c>
      <c r="H199" s="5">
        <f t="shared" si="56"/>
        <v>7.5</v>
      </c>
      <c r="I199">
        <f t="shared" si="46"/>
        <v>45.073576555596269</v>
      </c>
      <c r="J199">
        <f t="shared" si="47"/>
        <v>44.386846864812519</v>
      </c>
      <c r="K199">
        <f t="shared" si="47"/>
        <v>-7.8380564499677092</v>
      </c>
      <c r="L199">
        <f t="shared" si="48"/>
        <v>-7.8593062913493146</v>
      </c>
      <c r="M199">
        <f t="shared" si="49"/>
        <v>-30.786163496163617</v>
      </c>
      <c r="S199">
        <f t="shared" si="38"/>
        <v>1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38.216879564128796</v>
      </c>
      <c r="C200" s="9">
        <f t="shared" si="42"/>
        <v>1.0860000000000007</v>
      </c>
      <c r="D200" s="9">
        <f t="shared" si="55"/>
        <v>53.492357782504008</v>
      </c>
      <c r="E200" s="9">
        <f t="shared" si="55"/>
        <v>11.811318373699756</v>
      </c>
      <c r="F200" s="9">
        <f t="shared" si="44"/>
        <v>14.381829653805752</v>
      </c>
      <c r="G200" s="10">
        <f t="shared" si="56"/>
        <v>8.6666666666666607</v>
      </c>
      <c r="H200" s="5">
        <f t="shared" si="56"/>
        <v>7.5</v>
      </c>
      <c r="I200">
        <f t="shared" si="46"/>
        <v>45.059661493400164</v>
      </c>
      <c r="J200">
        <f t="shared" si="47"/>
        <v>44.339691027064426</v>
      </c>
      <c r="K200">
        <f t="shared" si="47"/>
        <v>-8.0227734309446905</v>
      </c>
      <c r="L200">
        <f t="shared" si="48"/>
        <v>-7.8485329586214192</v>
      </c>
      <c r="M200">
        <f t="shared" si="49"/>
        <v>-30.753895343567294</v>
      </c>
      <c r="S200">
        <f t="shared" si="38"/>
        <v>1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38.482776436697925</v>
      </c>
      <c r="C201" s="9">
        <f t="shared" si="42"/>
        <v>1.0920000000000007</v>
      </c>
      <c r="D201" s="9">
        <f t="shared" si="55"/>
        <v>53.758254655073138</v>
      </c>
      <c r="E201" s="9">
        <f t="shared" si="55"/>
        <v>11.762628162997903</v>
      </c>
      <c r="F201" s="9">
        <f t="shared" si="44"/>
        <v>14.372554022722831</v>
      </c>
      <c r="G201" s="10">
        <f t="shared" si="56"/>
        <v>8.6666666666666607</v>
      </c>
      <c r="H201" s="5">
        <f t="shared" si="56"/>
        <v>7.5</v>
      </c>
      <c r="I201">
        <f t="shared" si="46"/>
        <v>45.046577233484292</v>
      </c>
      <c r="J201">
        <f t="shared" si="47"/>
        <v>44.292599829312699</v>
      </c>
      <c r="K201">
        <f t="shared" si="47"/>
        <v>-8.2072968030060949</v>
      </c>
      <c r="L201">
        <f t="shared" si="48"/>
        <v>-7.8379207757974134</v>
      </c>
      <c r="M201">
        <f t="shared" si="49"/>
        <v>-30.721654859427669</v>
      </c>
      <c r="S201">
        <f t="shared" si="38"/>
        <v>1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38.748390953099836</v>
      </c>
      <c r="C202" s="9">
        <f t="shared" si="42"/>
        <v>1.0980000000000008</v>
      </c>
      <c r="D202" s="9">
        <f t="shared" si="55"/>
        <v>54.023869171475049</v>
      </c>
      <c r="E202" s="9">
        <f t="shared" si="55"/>
        <v>11.712831392392395</v>
      </c>
      <c r="F202" s="9">
        <f t="shared" si="44"/>
        <v>14.36254250426183</v>
      </c>
      <c r="G202" s="10">
        <f t="shared" si="56"/>
        <v>8.6666666666666607</v>
      </c>
      <c r="H202" s="5">
        <f t="shared" si="56"/>
        <v>7.5</v>
      </c>
      <c r="I202">
        <f t="shared" si="46"/>
        <v>45.034320998308146</v>
      </c>
      <c r="J202">
        <f t="shared" si="47"/>
        <v>44.245572304657912</v>
      </c>
      <c r="K202">
        <f t="shared" si="47"/>
        <v>-8.3916267321626616</v>
      </c>
      <c r="L202">
        <f t="shared" si="48"/>
        <v>-7.8274686180188091</v>
      </c>
      <c r="M202">
        <f t="shared" si="49"/>
        <v>-30.689440269416156</v>
      </c>
      <c r="S202">
        <f t="shared" si="38"/>
        <v>1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39.013723492492659</v>
      </c>
      <c r="C203" s="9">
        <f t="shared" si="42"/>
        <v>1.1040000000000008</v>
      </c>
      <c r="D203" s="9">
        <f t="shared" si="55"/>
        <v>54.289201710867871</v>
      </c>
      <c r="E203" s="9">
        <f t="shared" si="55"/>
        <v>11.661929222074569</v>
      </c>
      <c r="F203" s="9">
        <f t="shared" si="44"/>
        <v>14.351797459496076</v>
      </c>
      <c r="G203" s="10">
        <f t="shared" si="56"/>
        <v>8.6666666666666607</v>
      </c>
      <c r="H203" s="5">
        <f t="shared" si="56"/>
        <v>7.5</v>
      </c>
      <c r="I203">
        <f t="shared" si="46"/>
        <v>45.022889975643395</v>
      </c>
      <c r="J203">
        <f t="shared" si="47"/>
        <v>44.198607492949797</v>
      </c>
      <c r="K203">
        <f t="shared" si="47"/>
        <v>-8.575763373779159</v>
      </c>
      <c r="L203">
        <f t="shared" si="48"/>
        <v>-7.8171753590871553</v>
      </c>
      <c r="M203">
        <f t="shared" si="49"/>
        <v>-30.657249814113218</v>
      </c>
      <c r="S203">
        <f t="shared" si="38"/>
        <v>1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39.278774428293893</v>
      </c>
      <c r="C204" s="9">
        <f t="shared" si="42"/>
        <v>1.1100000000000008</v>
      </c>
      <c r="D204" s="9">
        <f t="shared" si="55"/>
        <v>54.554252646669106</v>
      </c>
      <c r="E204" s="9">
        <f t="shared" si="55"/>
        <v>11.60992281133524</v>
      </c>
      <c r="F204" s="9">
        <f t="shared" si="44"/>
        <v>14.340321242981936</v>
      </c>
      <c r="G204" s="10">
        <f t="shared" si="56"/>
        <v>8.6666666666666607</v>
      </c>
      <c r="H204" s="5">
        <f t="shared" si="56"/>
        <v>7.5</v>
      </c>
      <c r="I204">
        <f t="shared" si="46"/>
        <v>45.012281318794926</v>
      </c>
      <c r="J204">
        <f t="shared" si="47"/>
        <v>44.151704440795271</v>
      </c>
      <c r="K204">
        <f t="shared" si="47"/>
        <v>-8.7597068726638376</v>
      </c>
      <c r="L204">
        <f t="shared" si="48"/>
        <v>-7.8070398714960474</v>
      </c>
      <c r="M204">
        <f t="shared" si="49"/>
        <v>-30.625081749081559</v>
      </c>
      <c r="S204">
        <f t="shared" si="38"/>
        <v>1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39.543544128220979</v>
      </c>
      <c r="C205" s="9">
        <f t="shared" si="42"/>
        <v>1.1160000000000008</v>
      </c>
      <c r="D205" s="9">
        <f t="shared" si="55"/>
        <v>54.819022346596192</v>
      </c>
      <c r="E205" s="9">
        <f t="shared" si="55"/>
        <v>11.556813318627773</v>
      </c>
      <c r="F205" s="9">
        <f t="shared" si="44"/>
        <v>14.328116202848442</v>
      </c>
      <c r="G205" s="10">
        <f t="shared" si="56"/>
        <v>8.6666666666666607</v>
      </c>
      <c r="H205" s="5">
        <f t="shared" si="56"/>
        <v>7.5</v>
      </c>
      <c r="I205">
        <f t="shared" si="46"/>
        <v>45.002492146833177</v>
      </c>
      <c r="J205">
        <f t="shared" si="47"/>
        <v>44.104862201566291</v>
      </c>
      <c r="K205">
        <f t="shared" si="47"/>
        <v>-8.943457363158327</v>
      </c>
      <c r="L205">
        <f t="shared" si="48"/>
        <v>-7.7970610264652338</v>
      </c>
      <c r="M205">
        <f t="shared" si="49"/>
        <v>-30.592934344938076</v>
      </c>
      <c r="S205">
        <f t="shared" si="38"/>
        <v>1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39.8080329543319</v>
      </c>
      <c r="C206" s="9">
        <f t="shared" si="42"/>
        <v>1.1220000000000008</v>
      </c>
      <c r="D206" s="9">
        <f t="shared" si="55"/>
        <v>55.083511172707112</v>
      </c>
      <c r="E206" s="9">
        <f t="shared" si="55"/>
        <v>11.502601901630614</v>
      </c>
      <c r="F206" s="9">
        <f t="shared" si="44"/>
        <v>14.315184680886015</v>
      </c>
      <c r="G206" s="10">
        <f t="shared" si="56"/>
        <v>8.6666666666666607</v>
      </c>
      <c r="H206" s="5">
        <f t="shared" si="56"/>
        <v>7.5</v>
      </c>
      <c r="I206">
        <f t="shared" si="46"/>
        <v>44.993519544837255</v>
      </c>
      <c r="J206">
        <f t="shared" si="47"/>
        <v>44.058079835407497</v>
      </c>
      <c r="K206">
        <f t="shared" si="47"/>
        <v>-9.1270149692279556</v>
      </c>
      <c r="L206">
        <f t="shared" si="48"/>
        <v>-7.7872376939767136</v>
      </c>
      <c r="M206">
        <f t="shared" si="49"/>
        <v>-30.560805887424479</v>
      </c>
      <c r="S206">
        <f t="shared" si="38"/>
        <v>1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40.072241263065855</v>
      </c>
      <c r="C207" s="9">
        <f t="shared" si="42"/>
        <v>1.1280000000000008</v>
      </c>
      <c r="D207" s="9">
        <f t="shared" si="55"/>
        <v>55.347719481441068</v>
      </c>
      <c r="E207" s="9">
        <f t="shared" si="55"/>
        <v>11.447289717309273</v>
      </c>
      <c r="F207" s="9">
        <f t="shared" si="44"/>
        <v>14.301529012634196</v>
      </c>
      <c r="G207" s="10">
        <f t="shared" si="56"/>
        <v>8.6666666666666607</v>
      </c>
      <c r="H207" s="5">
        <f t="shared" si="56"/>
        <v>7.5</v>
      </c>
      <c r="I207">
        <f t="shared" si="46"/>
        <v>44.985360564148984</v>
      </c>
      <c r="J207">
        <f t="shared" si="47"/>
        <v>44.011356409243639</v>
      </c>
      <c r="K207">
        <f t="shared" si="47"/>
        <v>-9.3103798045525021</v>
      </c>
      <c r="L207">
        <f t="shared" si="48"/>
        <v>-7.7775687428128304</v>
      </c>
      <c r="M207">
        <f t="shared" si="49"/>
        <v>-30.52869467747659</v>
      </c>
      <c r="S207">
        <f t="shared" si="38"/>
        <v>1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40.336169405283947</v>
      </c>
      <c r="C208" s="9">
        <f t="shared" si="42"/>
        <v>1.1340000000000008</v>
      </c>
      <c r="D208" s="9">
        <f t="shared" si="55"/>
        <v>55.611647623659159</v>
      </c>
      <c r="E208" s="9">
        <f t="shared" si="55"/>
        <v>11.390877921977763</v>
      </c>
      <c r="F208" s="9">
        <f t="shared" si="44"/>
        <v>14.28715152746844</v>
      </c>
      <c r="G208" s="10">
        <f t="shared" si="56"/>
        <v>8.6666666666666607</v>
      </c>
      <c r="H208" s="5">
        <f t="shared" si="56"/>
        <v>7.5</v>
      </c>
      <c r="I208">
        <f t="shared" si="46"/>
        <v>44.978012222637517</v>
      </c>
      <c r="J208">
        <f t="shared" si="47"/>
        <v>43.964690996786764</v>
      </c>
      <c r="K208">
        <f t="shared" si="47"/>
        <v>-9.4935519726173609</v>
      </c>
      <c r="L208">
        <f t="shared" si="48"/>
        <v>-7.7680530405962873</v>
      </c>
      <c r="M208">
        <f t="shared" si="49"/>
        <v>-30.496599031292199</v>
      </c>
      <c r="S208">
        <f t="shared" si="38"/>
        <v>1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40.599817726309936</v>
      </c>
      <c r="C209" s="9">
        <f t="shared" si="42"/>
        <v>1.1400000000000008</v>
      </c>
      <c r="D209" s="9">
        <f t="shared" si="55"/>
        <v>55.875295944685149</v>
      </c>
      <c r="E209" s="9">
        <f t="shared" si="55"/>
        <v>11.333367671359495</v>
      </c>
      <c r="F209" s="9">
        <f t="shared" si="44"/>
        <v>14.272054548685974</v>
      </c>
      <c r="G209" s="10">
        <f t="shared" si="56"/>
        <v>8.6666666666666607</v>
      </c>
      <c r="H209" s="5">
        <f t="shared" si="56"/>
        <v>7.5</v>
      </c>
      <c r="I209">
        <f t="shared" si="46"/>
        <v>44.971471504974474</v>
      </c>
      <c r="J209">
        <f t="shared" si="47"/>
        <v>43.918082678543186</v>
      </c>
      <c r="K209">
        <f t="shared" si="47"/>
        <v>-9.6765315668051137</v>
      </c>
      <c r="L209">
        <f t="shared" si="48"/>
        <v>-7.7586894538320816</v>
      </c>
      <c r="M209">
        <f t="shared" si="49"/>
        <v>-30.464517280397487</v>
      </c>
      <c r="S209">
        <f t="shared" si="38"/>
        <v>1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40.863186565971027</v>
      </c>
      <c r="C210" s="9">
        <f t="shared" si="42"/>
        <v>1.1460000000000008</v>
      </c>
      <c r="D210" s="9">
        <f t="shared" si="55"/>
        <v>56.13866478434624</v>
      </c>
      <c r="E210" s="9">
        <f t="shared" si="55"/>
        <v>11.274760120647617</v>
      </c>
      <c r="F210" s="9">
        <f t="shared" si="44"/>
        <v>14.2562403935907</v>
      </c>
      <c r="G210" s="10">
        <f t="shared" si="56"/>
        <v>8.6666666666666607</v>
      </c>
      <c r="H210" s="5">
        <f t="shared" si="56"/>
        <v>7.5</v>
      </c>
      <c r="I210">
        <f t="shared" si="46"/>
        <v>44.965735362919233</v>
      </c>
      <c r="J210">
        <f t="shared" si="47"/>
        <v>43.871530541820192</v>
      </c>
      <c r="K210">
        <f t="shared" si="47"/>
        <v>-9.8593186704874984</v>
      </c>
      <c r="L210">
        <f t="shared" si="48"/>
        <v>-7.7494768479512572</v>
      </c>
      <c r="M210">
        <f t="shared" si="49"/>
        <v>-30.4324477717119</v>
      </c>
      <c r="S210">
        <f t="shared" si="38"/>
        <v>1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41.126276258638683</v>
      </c>
      <c r="C211" s="9">
        <f t="shared" si="42"/>
        <v>1.1520000000000008</v>
      </c>
      <c r="D211" s="9">
        <f t="shared" si="55"/>
        <v>56.401754477013895</v>
      </c>
      <c r="E211" s="9">
        <f t="shared" si="55"/>
        <v>11.215056424564802</v>
      </c>
      <c r="F211" s="9">
        <f t="shared" si="44"/>
        <v>14.239711373577157</v>
      </c>
      <c r="G211" s="10">
        <f t="shared" si="56"/>
        <v>8.6666666666666607</v>
      </c>
      <c r="H211" s="5">
        <f t="shared" si="56"/>
        <v>7.5</v>
      </c>
      <c r="I211">
        <f t="shared" si="46"/>
        <v>44.960800715614447</v>
      </c>
      <c r="J211">
        <f t="shared" si="47"/>
        <v>43.825033680732481</v>
      </c>
      <c r="K211">
        <f t="shared" si="47"/>
        <v>-10.041913357117769</v>
      </c>
      <c r="L211">
        <f t="shared" si="48"/>
        <v>-7.7404140873564913</v>
      </c>
      <c r="M211">
        <f t="shared" si="49"/>
        <v>-30.400388867611507</v>
      </c>
      <c r="S211">
        <f t="shared" si="38"/>
        <v>1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41.389087133269506</v>
      </c>
      <c r="C212" s="9">
        <f t="shared" si="42"/>
        <v>1.1580000000000008</v>
      </c>
      <c r="D212" s="9">
        <f t="shared" si="55"/>
        <v>56.664565351644718</v>
      </c>
      <c r="E212" s="9">
        <f t="shared" si="55"/>
        <v>11.154257737422478</v>
      </c>
      <c r="F212" s="9">
        <f t="shared" si="44"/>
        <v>14.222469794213568</v>
      </c>
      <c r="G212" s="10">
        <f t="shared" si="56"/>
        <v>8.6666666666666607</v>
      </c>
      <c r="H212" s="5">
        <f t="shared" si="56"/>
        <v>7.5</v>
      </c>
      <c r="I212">
        <f t="shared" si="46"/>
        <v>44.956664449891342</v>
      </c>
      <c r="J212">
        <f t="shared" si="47"/>
        <v>43.778591196208339</v>
      </c>
      <c r="K212">
        <f t="shared" si="47"/>
        <v>-10.224315690323438</v>
      </c>
      <c r="L212">
        <f t="shared" si="48"/>
        <v>-7.7315000354694234</v>
      </c>
      <c r="M212">
        <f t="shared" si="49"/>
        <v>-30.368338945990736</v>
      </c>
      <c r="S212">
        <f t="shared" ref="S212:S275" si="57">GESTEP(E212,H212)</f>
        <v>1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41.651619513446114</v>
      </c>
      <c r="C213" s="9">
        <f t="shared" ref="C213:C276" si="61">C212+_dt</f>
        <v>1.1640000000000008</v>
      </c>
      <c r="D213" s="9">
        <f t="shared" ref="D213:E228" si="62">D212+$C$7*(J212+J213)/2</f>
        <v>56.927097731821327</v>
      </c>
      <c r="E213" s="9">
        <f t="shared" si="62"/>
        <v>11.092365213179509</v>
      </c>
      <c r="F213" s="9">
        <f t="shared" ref="F213:F276" si="63">$O$1*D213^2+$O$2*D213+$O$3</f>
        <v>14.20451795532391</v>
      </c>
      <c r="G213" s="10">
        <f t="shared" ref="G213:H228" si="64">G212</f>
        <v>8.6666666666666607</v>
      </c>
      <c r="H213" s="5">
        <f t="shared" si="64"/>
        <v>7.5</v>
      </c>
      <c r="I213">
        <f t="shared" ref="I213:I276" si="65">SQRT(J213^2+K213^2)</f>
        <v>44.95332342058478</v>
      </c>
      <c r="J213">
        <f t="shared" ref="J213:K276" si="66">J212+L212*$C$7</f>
        <v>43.732202195995519</v>
      </c>
      <c r="K213">
        <f t="shared" si="66"/>
        <v>-10.406525723999383</v>
      </c>
      <c r="L213">
        <f t="shared" ref="L213:L276" si="67">-$C$15*I213*J213</f>
        <v>-7.7227335547797127</v>
      </c>
      <c r="M213">
        <f t="shared" ref="M213:M276" si="68">-$C$6-$C$15*I213*K213</f>
        <v>-30.336296400322428</v>
      </c>
      <c r="S213">
        <f t="shared" si="57"/>
        <v>1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41.913873717418099</v>
      </c>
      <c r="C214" s="9">
        <f t="shared" si="61"/>
        <v>1.1700000000000008</v>
      </c>
      <c r="D214" s="9">
        <f t="shared" si="62"/>
        <v>57.189351935793312</v>
      </c>
      <c r="E214" s="9">
        <f t="shared" si="62"/>
        <v>11.029380005500308</v>
      </c>
      <c r="F214" s="9">
        <f t="shared" si="63"/>
        <v>14.185858151069086</v>
      </c>
      <c r="G214" s="10">
        <f t="shared" si="64"/>
        <v>8.6666666666666607</v>
      </c>
      <c r="H214" s="5">
        <f t="shared" si="64"/>
        <v>7.5</v>
      </c>
      <c r="I214">
        <f t="shared" si="65"/>
        <v>44.950774450857764</v>
      </c>
      <c r="J214">
        <f t="shared" si="66"/>
        <v>43.685865794666839</v>
      </c>
      <c r="K214">
        <f t="shared" si="66"/>
        <v>-10.588543502401318</v>
      </c>
      <c r="L214">
        <f t="shared" si="67"/>
        <v>-7.7141135068957576</v>
      </c>
      <c r="M214">
        <f t="shared" si="68"/>
        <v>-30.304259639716264</v>
      </c>
      <c r="S214">
        <f t="shared" si="57"/>
        <v>1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42.175850058142977</v>
      </c>
      <c r="C215" s="9">
        <f t="shared" si="61"/>
        <v>1.1760000000000008</v>
      </c>
      <c r="D215" s="9">
        <f t="shared" si="62"/>
        <v>57.45132827651819</v>
      </c>
      <c r="E215" s="9">
        <f t="shared" si="62"/>
        <v>10.965303267812384</v>
      </c>
      <c r="F215" s="9">
        <f t="shared" si="63"/>
        <v>14.166492670027163</v>
      </c>
      <c r="G215" s="10">
        <f t="shared" si="64"/>
        <v>8.6666666666666607</v>
      </c>
      <c r="H215" s="5">
        <f t="shared" si="64"/>
        <v>7.5</v>
      </c>
      <c r="I215">
        <f t="shared" si="65"/>
        <v>44.949014332535292</v>
      </c>
      <c r="J215">
        <f t="shared" si="66"/>
        <v>43.639581113625461</v>
      </c>
      <c r="K215">
        <f t="shared" si="66"/>
        <v>-10.770369060239616</v>
      </c>
      <c r="L215">
        <f t="shared" si="67"/>
        <v>-7.7056387525970438</v>
      </c>
      <c r="M215">
        <f t="shared" si="68"/>
        <v>-30.272227088975377</v>
      </c>
      <c r="S215">
        <f t="shared" si="57"/>
        <v>1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42.437548843327185</v>
      </c>
      <c r="C216" s="9">
        <f t="shared" si="61"/>
        <v>1.1820000000000008</v>
      </c>
      <c r="D216" s="9">
        <f t="shared" si="62"/>
        <v>57.713027061702398</v>
      </c>
      <c r="E216" s="9">
        <f t="shared" si="62"/>
        <v>10.900136153363345</v>
      </c>
      <c r="F216" s="9">
        <f t="shared" si="63"/>
        <v>14.146423795272655</v>
      </c>
      <c r="G216" s="10">
        <f t="shared" si="64"/>
        <v>8.6666666666666607</v>
      </c>
      <c r="H216" s="5">
        <f t="shared" si="64"/>
        <v>7.5</v>
      </c>
      <c r="I216">
        <f t="shared" si="65"/>
        <v>44.948039826447221</v>
      </c>
      <c r="J216">
        <f t="shared" si="66"/>
        <v>43.593347281109878</v>
      </c>
      <c r="K216">
        <f t="shared" si="66"/>
        <v>-10.952002422773468</v>
      </c>
      <c r="L216">
        <f t="shared" si="67"/>
        <v>-7.6973081518880671</v>
      </c>
      <c r="M216">
        <f t="shared" si="68"/>
        <v>-30.240197188651262</v>
      </c>
      <c r="S216">
        <f t="shared" si="57"/>
        <v>1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42.698970375467113</v>
      </c>
      <c r="C217" s="9">
        <f t="shared" si="61"/>
        <v>1.1880000000000008</v>
      </c>
      <c r="D217" s="9">
        <f t="shared" si="62"/>
        <v>57.974448593842325</v>
      </c>
      <c r="E217" s="9">
        <f t="shared" si="62"/>
        <v>10.833879815277308</v>
      </c>
      <c r="F217" s="9">
        <f t="shared" si="63"/>
        <v>14.125653804454929</v>
      </c>
      <c r="G217" s="10">
        <f t="shared" si="64"/>
        <v>8.6666666666666607</v>
      </c>
      <c r="H217" s="5">
        <f t="shared" si="64"/>
        <v>7.5</v>
      </c>
      <c r="I217">
        <f t="shared" si="65"/>
        <v>44.947847662780092</v>
      </c>
      <c r="J217">
        <f t="shared" si="66"/>
        <v>43.547163432198552</v>
      </c>
      <c r="K217">
        <f t="shared" si="66"/>
        <v>-11.133443605905375</v>
      </c>
      <c r="L217">
        <f t="shared" si="67"/>
        <v>-7.6891205640537921</v>
      </c>
      <c r="M217">
        <f t="shared" si="68"/>
        <v>-30.208168395096813</v>
      </c>
      <c r="S217">
        <f t="shared" si="57"/>
        <v>1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42.960114951890148</v>
      </c>
      <c r="C218" s="9">
        <f t="shared" si="61"/>
        <v>1.1940000000000008</v>
      </c>
      <c r="D218" s="9">
        <f t="shared" si="62"/>
        <v>58.235593170265361</v>
      </c>
      <c r="E218" s="9">
        <f t="shared" si="62"/>
        <v>10.766535406610764</v>
      </c>
      <c r="F218" s="9">
        <f t="shared" si="63"/>
        <v>14.104184969875623</v>
      </c>
      <c r="G218" s="10">
        <f t="shared" si="64"/>
        <v>8.6666666666666607</v>
      </c>
      <c r="H218" s="5">
        <f t="shared" si="64"/>
        <v>7.5</v>
      </c>
      <c r="I218">
        <f t="shared" si="65"/>
        <v>44.948434541437472</v>
      </c>
      <c r="J218">
        <f t="shared" si="66"/>
        <v>43.501028708814232</v>
      </c>
      <c r="K218">
        <f t="shared" si="66"/>
        <v>-11.314692616275956</v>
      </c>
      <c r="L218">
        <f t="shared" si="67"/>
        <v>-7.6810748477165776</v>
      </c>
      <c r="M218">
        <f t="shared" si="68"/>
        <v>-30.176139180517538</v>
      </c>
      <c r="S218">
        <f t="shared" si="57"/>
        <v>1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43.220982864795772</v>
      </c>
      <c r="C219" s="9">
        <f t="shared" si="61"/>
        <v>1.2000000000000008</v>
      </c>
      <c r="D219" s="9">
        <f t="shared" si="62"/>
        <v>58.496461083170985</v>
      </c>
      <c r="E219" s="9">
        <f t="shared" si="62"/>
        <v>10.698104080407859</v>
      </c>
      <c r="F219" s="9">
        <f t="shared" si="63"/>
        <v>14.082019558565213</v>
      </c>
      <c r="G219" s="10">
        <f t="shared" si="64"/>
        <v>8.6666666666666607</v>
      </c>
      <c r="H219" s="5">
        <f t="shared" si="64"/>
        <v>7.5</v>
      </c>
      <c r="I219">
        <f t="shared" si="65"/>
        <v>44.949797132408847</v>
      </c>
      <c r="J219">
        <f t="shared" si="66"/>
        <v>43.454942259727936</v>
      </c>
      <c r="K219">
        <f t="shared" si="66"/>
        <v>-11.49574945135906</v>
      </c>
      <c r="L219">
        <f t="shared" si="67"/>
        <v>-7.6731698608945589</v>
      </c>
      <c r="M219">
        <f t="shared" si="68"/>
        <v>-30.144108033020874</v>
      </c>
      <c r="S219">
        <f t="shared" si="57"/>
        <v>1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43.481574401296641</v>
      </c>
      <c r="C220" s="9">
        <f t="shared" si="61"/>
        <v>1.2060000000000008</v>
      </c>
      <c r="D220" s="9">
        <f t="shared" si="62"/>
        <v>58.757052619671853</v>
      </c>
      <c r="E220" s="9">
        <f t="shared" si="62"/>
        <v>10.62858698975511</v>
      </c>
      <c r="F220" s="9">
        <f t="shared" si="63"/>
        <v>14.059159832358629</v>
      </c>
      <c r="G220" s="10">
        <f t="shared" si="64"/>
        <v>8.6666666666666607</v>
      </c>
      <c r="H220" s="5">
        <f t="shared" si="64"/>
        <v>7.5</v>
      </c>
      <c r="I220">
        <f t="shared" si="65"/>
        <v>44.95193207614664</v>
      </c>
      <c r="J220">
        <f t="shared" si="66"/>
        <v>43.408903240562566</v>
      </c>
      <c r="K220">
        <f t="shared" si="66"/>
        <v>-11.676614099557186</v>
      </c>
      <c r="L220">
        <f t="shared" si="67"/>
        <v>-7.6654044610613878</v>
      </c>
      <c r="M220">
        <f t="shared" si="68"/>
        <v>-30.112073456663587</v>
      </c>
      <c r="S220">
        <f t="shared" si="57"/>
        <v>1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43.741889843459717</v>
      </c>
      <c r="C221" s="9">
        <f t="shared" si="61"/>
        <v>1.2120000000000009</v>
      </c>
      <c r="D221" s="9">
        <f t="shared" si="62"/>
        <v>59.017368061834929</v>
      </c>
      <c r="E221" s="9">
        <f t="shared" si="62"/>
        <v>10.557985287835548</v>
      </c>
      <c r="F221" s="9">
        <f t="shared" si="63"/>
        <v>14.035608047969939</v>
      </c>
      <c r="G221" s="10">
        <f t="shared" si="64"/>
        <v>8.6666666666666607</v>
      </c>
      <c r="H221" s="5">
        <f t="shared" si="64"/>
        <v>7.5</v>
      </c>
      <c r="I221">
        <f t="shared" si="65"/>
        <v>44.95483598395122</v>
      </c>
      <c r="J221">
        <f t="shared" si="66"/>
        <v>43.362910813796198</v>
      </c>
      <c r="K221">
        <f t="shared" si="66"/>
        <v>-11.857286540297167</v>
      </c>
      <c r="L221">
        <f t="shared" si="67"/>
        <v>-7.6577775052073447</v>
      </c>
      <c r="M221">
        <f t="shared" si="68"/>
        <v>-30.080033971497212</v>
      </c>
      <c r="S221">
        <f t="shared" si="57"/>
        <v>1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44.001929468347399</v>
      </c>
      <c r="C222" s="9">
        <f t="shared" si="61"/>
        <v>1.2180000000000009</v>
      </c>
      <c r="D222" s="9">
        <f t="shared" si="62"/>
        <v>59.277407686722611</v>
      </c>
      <c r="E222" s="9">
        <f t="shared" si="62"/>
        <v>10.486300127982277</v>
      </c>
      <c r="F222" s="9">
        <f t="shared" si="63"/>
        <v>14.011366457066165</v>
      </c>
      <c r="G222" s="10">
        <f t="shared" si="64"/>
        <v>8.6666666666666607</v>
      </c>
      <c r="H222" s="5">
        <f t="shared" si="64"/>
        <v>7.5</v>
      </c>
      <c r="I222">
        <f t="shared" si="65"/>
        <v>44.958505438363694</v>
      </c>
      <c r="J222">
        <f t="shared" si="66"/>
        <v>43.316964148764953</v>
      </c>
      <c r="K222">
        <f t="shared" si="66"/>
        <v>-12.03776674412615</v>
      </c>
      <c r="L222">
        <f t="shared" si="67"/>
        <v>-7.6502878499017042</v>
      </c>
      <c r="M222">
        <f t="shared" si="68"/>
        <v>-30.047988113611492</v>
      </c>
      <c r="S222">
        <f t="shared" si="57"/>
        <v>1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44.261693548058687</v>
      </c>
      <c r="C223" s="9">
        <f t="shared" si="61"/>
        <v>1.2240000000000009</v>
      </c>
      <c r="D223" s="9">
        <f t="shared" si="62"/>
        <v>59.5371717664339</v>
      </c>
      <c r="E223" s="9">
        <f t="shared" si="62"/>
        <v>10.413532663731475</v>
      </c>
      <c r="F223" s="9">
        <f t="shared" si="63"/>
        <v>13.986437306340173</v>
      </c>
      <c r="G223" s="10">
        <f t="shared" si="64"/>
        <v>8.6666666666666607</v>
      </c>
      <c r="H223" s="5">
        <f t="shared" si="64"/>
        <v>7.5</v>
      </c>
      <c r="I223">
        <f t="shared" si="65"/>
        <v>44.962936993566117</v>
      </c>
      <c r="J223">
        <f t="shared" si="66"/>
        <v>43.27106242166554</v>
      </c>
      <c r="K223">
        <f t="shared" si="66"/>
        <v>-12.218054672807819</v>
      </c>
      <c r="L223">
        <f t="shared" si="67"/>
        <v>-7.6429343513563568</v>
      </c>
      <c r="M223">
        <f t="shared" si="68"/>
        <v>-30.015934435175843</v>
      </c>
      <c r="S223">
        <f t="shared" si="57"/>
        <v>1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44.521182349770356</v>
      </c>
      <c r="C224" s="9">
        <f t="shared" si="61"/>
        <v>1.2300000000000009</v>
      </c>
      <c r="D224" s="9">
        <f t="shared" si="62"/>
        <v>59.796660568145569</v>
      </c>
      <c r="E224" s="9">
        <f t="shared" si="62"/>
        <v>10.339684048874796</v>
      </c>
      <c r="F224" s="9">
        <f t="shared" si="63"/>
        <v>13.960822837582635</v>
      </c>
      <c r="G224" s="10">
        <f t="shared" si="64"/>
        <v>8.6666666666666607</v>
      </c>
      <c r="H224" s="5">
        <f t="shared" si="64"/>
        <v>7.5</v>
      </c>
      <c r="I224">
        <f t="shared" si="65"/>
        <v>44.968127175789093</v>
      </c>
      <c r="J224">
        <f t="shared" si="66"/>
        <v>43.225204815557404</v>
      </c>
      <c r="K224">
        <f t="shared" si="66"/>
        <v>-12.398150279418873</v>
      </c>
      <c r="L224">
        <f t="shared" si="67"/>
        <v>-7.6357158654906323</v>
      </c>
      <c r="M224">
        <f t="shared" si="68"/>
        <v>-29.983871504478721</v>
      </c>
      <c r="S224">
        <f t="shared" si="57"/>
        <v>1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44.780396135778119</v>
      </c>
      <c r="C225" s="9">
        <f t="shared" si="61"/>
        <v>1.2360000000000009</v>
      </c>
      <c r="D225" s="9">
        <f t="shared" si="62"/>
        <v>60.055874354153332</v>
      </c>
      <c r="E225" s="9">
        <f t="shared" si="62"/>
        <v>10.264755437511202</v>
      </c>
      <c r="F225" s="9">
        <f t="shared" si="63"/>
        <v>13.93452528775312</v>
      </c>
      <c r="G225" s="10">
        <f t="shared" si="64"/>
        <v>8.6666666666666607</v>
      </c>
      <c r="H225" s="5">
        <f t="shared" si="64"/>
        <v>7.5</v>
      </c>
      <c r="I225">
        <f t="shared" si="65"/>
        <v>44.974072483726275</v>
      </c>
      <c r="J225">
        <f t="shared" si="66"/>
        <v>43.179390520364464</v>
      </c>
      <c r="K225">
        <f t="shared" si="66"/>
        <v>-12.578053508445745</v>
      </c>
      <c r="L225">
        <f t="shared" si="67"/>
        <v>-7.6286312479972294</v>
      </c>
      <c r="M225">
        <f t="shared" si="68"/>
        <v>-29.951797905964966</v>
      </c>
      <c r="S225">
        <f t="shared" si="57"/>
        <v>1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45.039335163537842</v>
      </c>
      <c r="C226" s="9">
        <f t="shared" si="61"/>
        <v>1.2420000000000009</v>
      </c>
      <c r="D226" s="9">
        <f t="shared" si="62"/>
        <v>60.314813381913055</v>
      </c>
      <c r="E226" s="9">
        <f t="shared" si="62"/>
        <v>10.188747984098219</v>
      </c>
      <c r="F226" s="9">
        <f t="shared" si="63"/>
        <v>13.907546889050282</v>
      </c>
      <c r="G226" s="10">
        <f t="shared" si="64"/>
        <v>8.6666666666666607</v>
      </c>
      <c r="H226" s="5">
        <f t="shared" si="64"/>
        <v>7.5</v>
      </c>
      <c r="I226">
        <f t="shared" si="65"/>
        <v>44.980769388955792</v>
      </c>
      <c r="J226">
        <f t="shared" si="66"/>
        <v>43.133618732876478</v>
      </c>
      <c r="K226">
        <f t="shared" si="66"/>
        <v>-12.757764295881534</v>
      </c>
      <c r="L226">
        <f t="shared" si="67"/>
        <v>-7.6216793544092756</v>
      </c>
      <c r="M226">
        <f t="shared" si="68"/>
        <v>-29.919712240271018</v>
      </c>
      <c r="S226">
        <f t="shared" si="57"/>
        <v>1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45.297999685706721</v>
      </c>
      <c r="C227" s="9">
        <f t="shared" si="61"/>
        <v>1.2480000000000009</v>
      </c>
      <c r="D227" s="9">
        <f t="shared" si="62"/>
        <v>60.573477904081933</v>
      </c>
      <c r="E227" s="9">
        <f t="shared" si="62"/>
        <v>10.111662843502605</v>
      </c>
      <c r="F227" s="9">
        <f t="shared" si="63"/>
        <v>13.879889868981122</v>
      </c>
      <c r="G227" s="10">
        <f t="shared" si="64"/>
        <v>8.6666666666666607</v>
      </c>
      <c r="H227" s="5">
        <f t="shared" si="64"/>
        <v>7.5</v>
      </c>
      <c r="I227">
        <f t="shared" si="65"/>
        <v>44.988214336368145</v>
      </c>
      <c r="J227">
        <f t="shared" si="66"/>
        <v>43.087888656750025</v>
      </c>
      <c r="K227">
        <f t="shared" si="66"/>
        <v>-12.937282569323161</v>
      </c>
      <c r="L227">
        <f t="shared" si="67"/>
        <v>-7.6148590401684029</v>
      </c>
      <c r="M227">
        <f t="shared" si="68"/>
        <v>-29.887613124258053</v>
      </c>
      <c r="S227">
        <f t="shared" si="57"/>
        <v>1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45.556389950184496</v>
      </c>
      <c r="C228" s="9">
        <f t="shared" si="61"/>
        <v>1.2540000000000009</v>
      </c>
      <c r="D228" s="9">
        <f t="shared" si="62"/>
        <v>60.831868168559708</v>
      </c>
      <c r="E228" s="9">
        <f t="shared" si="62"/>
        <v>10.03350117105043</v>
      </c>
      <c r="F228" s="9">
        <f t="shared" si="63"/>
        <v>13.851556450429415</v>
      </c>
      <c r="G228" s="10">
        <f t="shared" si="64"/>
        <v>8.6666666666666607</v>
      </c>
      <c r="H228" s="5">
        <f t="shared" si="64"/>
        <v>7.5</v>
      </c>
      <c r="I228">
        <f t="shared" si="65"/>
        <v>44.996403744600428</v>
      </c>
      <c r="J228">
        <f t="shared" si="66"/>
        <v>43.042199502509014</v>
      </c>
      <c r="K228">
        <f t="shared" si="66"/>
        <v>-13.11660824806871</v>
      </c>
      <c r="L228">
        <f t="shared" si="67"/>
        <v>-7.6081691606938264</v>
      </c>
      <c r="M228">
        <f t="shared" si="68"/>
        <v>-29.855499191042931</v>
      </c>
      <c r="S228">
        <f t="shared" si="57"/>
        <v>1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45.814506200154661</v>
      </c>
      <c r="C229" s="9">
        <f t="shared" si="61"/>
        <v>1.2600000000000009</v>
      </c>
      <c r="D229" s="9">
        <f t="shared" ref="D229:E244" si="70">D228+$C$7*(J228+J229)/2</f>
        <v>61.089984418529873</v>
      </c>
      <c r="E229" s="9">
        <f t="shared" si="70"/>
        <v>9.9542641225765784</v>
      </c>
      <c r="F229" s="9">
        <f t="shared" si="63"/>
        <v>13.822548851723175</v>
      </c>
      <c r="G229" s="10">
        <f t="shared" ref="G229:H244" si="71">G228</f>
        <v>8.6666666666666607</v>
      </c>
      <c r="H229" s="5">
        <f t="shared" si="71"/>
        <v>7.5</v>
      </c>
      <c r="I229">
        <f t="shared" si="65"/>
        <v>45.005334006476623</v>
      </c>
      <c r="J229">
        <f t="shared" si="66"/>
        <v>42.996550487544852</v>
      </c>
      <c r="K229">
        <f t="shared" si="66"/>
        <v>-13.295741243214968</v>
      </c>
      <c r="L229">
        <f t="shared" si="67"/>
        <v>-7.6016085714523625</v>
      </c>
      <c r="M229">
        <f t="shared" si="68"/>
        <v>-29.823369090027047</v>
      </c>
      <c r="S229">
        <f t="shared" si="57"/>
        <v>1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46.072348674125642</v>
      </c>
      <c r="C230" s="9">
        <f t="shared" si="61"/>
        <v>1.2660000000000009</v>
      </c>
      <c r="D230" s="9">
        <f t="shared" si="70"/>
        <v>61.347826892500855</v>
      </c>
      <c r="E230" s="9">
        <f t="shared" si="70"/>
        <v>9.8739528544736679</v>
      </c>
      <c r="F230" s="9">
        <f t="shared" si="63"/>
        <v>13.792869286701302</v>
      </c>
      <c r="G230" s="10">
        <f t="shared" si="71"/>
        <v>8.6666666666666607</v>
      </c>
      <c r="H230" s="5">
        <f t="shared" si="71"/>
        <v>7.5</v>
      </c>
      <c r="I230">
        <f t="shared" si="65"/>
        <v>45.015001489453702</v>
      </c>
      <c r="J230">
        <f t="shared" si="66"/>
        <v>42.950940836116139</v>
      </c>
      <c r="K230">
        <f t="shared" si="66"/>
        <v>-13.47468145775513</v>
      </c>
      <c r="L230">
        <f t="shared" si="67"/>
        <v>-7.5951761280293448</v>
      </c>
      <c r="M230">
        <f t="shared" si="68"/>
        <v>-29.791221486922943</v>
      </c>
      <c r="S230">
        <f t="shared" si="57"/>
        <v>1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46.329917605972035</v>
      </c>
      <c r="C231" s="9">
        <f t="shared" si="61"/>
        <v>1.2720000000000009</v>
      </c>
      <c r="D231" s="9">
        <f t="shared" si="70"/>
        <v>61.605395824347248</v>
      </c>
      <c r="E231" s="9">
        <f t="shared" si="70"/>
        <v>9.792568523740373</v>
      </c>
      <c r="F231" s="9">
        <f t="shared" si="63"/>
        <v>13.762519964779278</v>
      </c>
      <c r="G231" s="10">
        <f t="shared" si="71"/>
        <v>8.6666666666666607</v>
      </c>
      <c r="H231" s="5">
        <f t="shared" si="71"/>
        <v>7.5</v>
      </c>
      <c r="I231">
        <f t="shared" si="65"/>
        <v>45.025402536073308</v>
      </c>
      <c r="J231">
        <f t="shared" si="66"/>
        <v>42.905369779347964</v>
      </c>
      <c r="K231">
        <f t="shared" si="66"/>
        <v>-13.653428786676669</v>
      </c>
      <c r="L231">
        <f t="shared" si="67"/>
        <v>-7.5888706862003801</v>
      </c>
      <c r="M231">
        <f t="shared" si="68"/>
        <v>-29.759055063778789</v>
      </c>
      <c r="S231">
        <f t="shared" si="57"/>
        <v>1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46.58721322497577</v>
      </c>
      <c r="C232" s="9">
        <f t="shared" si="61"/>
        <v>1.2780000000000009</v>
      </c>
      <c r="D232" s="9">
        <f t="shared" si="70"/>
        <v>61.862691443350982</v>
      </c>
      <c r="E232" s="9">
        <f t="shared" si="70"/>
        <v>9.7101122880291655</v>
      </c>
      <c r="F232" s="9">
        <f t="shared" si="63"/>
        <v>13.731503091014071</v>
      </c>
      <c r="G232" s="10">
        <f t="shared" si="71"/>
        <v>8.6666666666666607</v>
      </c>
      <c r="H232" s="5">
        <f t="shared" si="71"/>
        <v>7.5</v>
      </c>
      <c r="I232">
        <f t="shared" si="65"/>
        <v>45.036533464418753</v>
      </c>
      <c r="J232">
        <f t="shared" si="66"/>
        <v>42.859836555230764</v>
      </c>
      <c r="K232">
        <f t="shared" si="66"/>
        <v>-13.831983117059341</v>
      </c>
      <c r="L232">
        <f t="shared" si="67"/>
        <v>-7.582691102003901</v>
      </c>
      <c r="M232">
        <f t="shared" si="68"/>
        <v>-29.7268685190006</v>
      </c>
      <c r="S232">
        <f t="shared" si="57"/>
        <v>1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46.844235755867317</v>
      </c>
      <c r="C233" s="9">
        <f t="shared" si="61"/>
        <v>1.2840000000000009</v>
      </c>
      <c r="D233" s="9">
        <f t="shared" si="70"/>
        <v>62.119713974242529</v>
      </c>
      <c r="E233" s="9">
        <f t="shared" si="70"/>
        <v>9.6265853056934674</v>
      </c>
      <c r="F233" s="9">
        <f t="shared" si="63"/>
        <v>13.699820866168055</v>
      </c>
      <c r="G233" s="10">
        <f t="shared" si="71"/>
        <v>8.6666666666666607</v>
      </c>
      <c r="H233" s="5">
        <f t="shared" si="71"/>
        <v>7.5</v>
      </c>
      <c r="I233">
        <f t="shared" si="65"/>
        <v>45.048390568577062</v>
      </c>
      <c r="J233">
        <f t="shared" si="66"/>
        <v>42.81434040861874</v>
      </c>
      <c r="K233">
        <f t="shared" si="66"/>
        <v>-14.010344328173344</v>
      </c>
      <c r="L233">
        <f t="shared" si="67"/>
        <v>-7.576636231814466</v>
      </c>
      <c r="M233">
        <f t="shared" si="68"/>
        <v>-29.694660567372289</v>
      </c>
      <c r="S233">
        <f t="shared" si="57"/>
        <v>1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47.100985418866856</v>
      </c>
      <c r="C234" s="9">
        <f t="shared" si="61"/>
        <v>1.2900000000000009</v>
      </c>
      <c r="D234" s="9">
        <f t="shared" si="70"/>
        <v>62.376463637242068</v>
      </c>
      <c r="E234" s="9">
        <f t="shared" si="70"/>
        <v>9.5419887358342148</v>
      </c>
      <c r="F234" s="9">
        <f t="shared" si="63"/>
        <v>13.667475486772153</v>
      </c>
      <c r="G234" s="10">
        <f t="shared" si="71"/>
        <v>8.6666666666666607</v>
      </c>
      <c r="H234" s="5">
        <f t="shared" si="71"/>
        <v>7.5</v>
      </c>
      <c r="I234">
        <f t="shared" si="65"/>
        <v>45.060970119105903</v>
      </c>
      <c r="J234">
        <f t="shared" si="66"/>
        <v>42.768880591227855</v>
      </c>
      <c r="K234">
        <f t="shared" si="66"/>
        <v>-14.188512291577577</v>
      </c>
      <c r="L234">
        <f t="shared" si="67"/>
        <v>-7.5707049324167617</v>
      </c>
      <c r="M234">
        <f t="shared" si="68"/>
        <v>-29.662429940073437</v>
      </c>
      <c r="S234">
        <f t="shared" si="57"/>
        <v>1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47.357462429725437</v>
      </c>
      <c r="C235" s="9">
        <f t="shared" si="61"/>
        <v>1.2960000000000009</v>
      </c>
      <c r="D235" s="9">
        <f t="shared" si="70"/>
        <v>62.63294064810065</v>
      </c>
      <c r="E235" s="9">
        <f t="shared" si="70"/>
        <v>9.4563237383458283</v>
      </c>
      <c r="F235" s="9">
        <f t="shared" si="63"/>
        <v>13.634469145188044</v>
      </c>
      <c r="G235" s="10">
        <f t="shared" si="71"/>
        <v>8.6666666666666607</v>
      </c>
      <c r="H235" s="5">
        <f t="shared" si="71"/>
        <v>7.5</v>
      </c>
      <c r="I235">
        <f t="shared" si="65"/>
        <v>45.074268363505013</v>
      </c>
      <c r="J235">
        <f t="shared" si="66"/>
        <v>42.723456361633353</v>
      </c>
      <c r="K235">
        <f t="shared" si="66"/>
        <v>-14.366486871218019</v>
      </c>
      <c r="L235">
        <f t="shared" si="67"/>
        <v>-7.5648960610802369</v>
      </c>
      <c r="M235">
        <f t="shared" si="68"/>
        <v>-29.630175384694855</v>
      </c>
      <c r="S235">
        <f t="shared" si="57"/>
        <v>1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47.613666999766139</v>
      </c>
      <c r="C236" s="9">
        <f t="shared" si="61"/>
        <v>1.3020000000000009</v>
      </c>
      <c r="D236" s="9">
        <f t="shared" si="70"/>
        <v>62.889145218141351</v>
      </c>
      <c r="E236" s="9">
        <f t="shared" si="70"/>
        <v>9.3695914739615951</v>
      </c>
      <c r="F236" s="9">
        <f t="shared" si="63"/>
        <v>13.600804029669549</v>
      </c>
      <c r="G236" s="10">
        <f t="shared" si="71"/>
        <v>8.6666666666666607</v>
      </c>
      <c r="H236" s="5">
        <f t="shared" si="71"/>
        <v>7.5</v>
      </c>
      <c r="I236">
        <f t="shared" si="65"/>
        <v>45.088281526692043</v>
      </c>
      <c r="J236">
        <f t="shared" si="66"/>
        <v>42.678066985266874</v>
      </c>
      <c r="K236">
        <f t="shared" si="66"/>
        <v>-14.544267923526188</v>
      </c>
      <c r="L236">
        <f t="shared" si="67"/>
        <v>-7.5592084756343736</v>
      </c>
      <c r="M236">
        <f t="shared" si="68"/>
        <v>-29.597895665251887</v>
      </c>
      <c r="S236">
        <f t="shared" si="57"/>
        <v>1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47.86959933592518</v>
      </c>
      <c r="C237" s="9">
        <f t="shared" si="61"/>
        <v>1.3080000000000009</v>
      </c>
      <c r="D237" s="9">
        <f t="shared" si="70"/>
        <v>63.145077554300393</v>
      </c>
      <c r="E237" s="9">
        <f t="shared" si="70"/>
        <v>9.2817931042984636</v>
      </c>
      <c r="F237" s="9">
        <f t="shared" si="63"/>
        <v>13.566482324423118</v>
      </c>
      <c r="G237" s="10">
        <f t="shared" si="71"/>
        <v>8.6666666666666607</v>
      </c>
      <c r="H237" s="5">
        <f t="shared" si="71"/>
        <v>7.5</v>
      </c>
      <c r="I237">
        <f t="shared" si="65"/>
        <v>45.103005811482355</v>
      </c>
      <c r="J237">
        <f t="shared" si="66"/>
        <v>42.632711734413064</v>
      </c>
      <c r="K237">
        <f t="shared" si="66"/>
        <v>-14.721855297517699</v>
      </c>
      <c r="L237">
        <f t="shared" si="67"/>
        <v>-7.5536410345444622</v>
      </c>
      <c r="M237">
        <f t="shared" si="68"/>
        <v>-29.565589562195452</v>
      </c>
      <c r="S237">
        <f t="shared" si="57"/>
        <v>1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48.12525964079304</v>
      </c>
      <c r="C238" s="9">
        <f t="shared" si="61"/>
        <v>1.3140000000000009</v>
      </c>
      <c r="D238" s="9">
        <f t="shared" si="70"/>
        <v>63.400737859168252</v>
      </c>
      <c r="E238" s="9">
        <f t="shared" si="70"/>
        <v>9.1929297919012374</v>
      </c>
      <c r="F238" s="9">
        <f t="shared" si="63"/>
        <v>13.531506209667493</v>
      </c>
      <c r="G238" s="10">
        <f t="shared" si="71"/>
        <v>8.6666666666666607</v>
      </c>
      <c r="H238" s="5">
        <f t="shared" si="71"/>
        <v>7.5</v>
      </c>
      <c r="I238">
        <f t="shared" si="65"/>
        <v>45.118437399072789</v>
      </c>
      <c r="J238">
        <f t="shared" si="66"/>
        <v>42.587389888205799</v>
      </c>
      <c r="K238">
        <f t="shared" si="66"/>
        <v>-14.899248834890871</v>
      </c>
      <c r="L238">
        <f t="shared" si="67"/>
        <v>-7.5481925969879313</v>
      </c>
      <c r="M238">
        <f t="shared" si="68"/>
        <v>-29.533255872420821</v>
      </c>
      <c r="S238">
        <f t="shared" si="57"/>
        <v>1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48.380648112655528</v>
      </c>
      <c r="C239" s="9">
        <f t="shared" si="61"/>
        <v>1.320000000000001</v>
      </c>
      <c r="D239" s="9">
        <f t="shared" si="70"/>
        <v>63.656126331030741</v>
      </c>
      <c r="E239" s="9">
        <f t="shared" si="70"/>
        <v>9.1030027002861882</v>
      </c>
      <c r="F239" s="9">
        <f t="shared" si="63"/>
        <v>13.495877861692476</v>
      </c>
      <c r="G239" s="10">
        <f t="shared" si="71"/>
        <v>8.6666666666666607</v>
      </c>
      <c r="H239" s="5">
        <f t="shared" si="71"/>
        <v>7.5</v>
      </c>
      <c r="I239">
        <f t="shared" si="65"/>
        <v>45.134572449528896</v>
      </c>
      <c r="J239">
        <f t="shared" si="66"/>
        <v>42.542100732623872</v>
      </c>
      <c r="K239">
        <f t="shared" si="66"/>
        <v>-15.076448370125396</v>
      </c>
      <c r="L239">
        <f t="shared" si="67"/>
        <v>-7.5428620229311054</v>
      </c>
      <c r="M239">
        <f t="shared" si="68"/>
        <v>-29.500893409274138</v>
      </c>
      <c r="S239">
        <f t="shared" si="57"/>
        <v>1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48.635764945534859</v>
      </c>
      <c r="C240" s="9">
        <f t="shared" si="61"/>
        <v>1.326000000000001</v>
      </c>
      <c r="D240" s="9">
        <f t="shared" si="70"/>
        <v>63.911243163910072</v>
      </c>
      <c r="E240" s="9">
        <f t="shared" si="70"/>
        <v>9.0120129939840687</v>
      </c>
      <c r="F240" s="9">
        <f t="shared" si="63"/>
        <v>13.459599452916867</v>
      </c>
      <c r="G240" s="10">
        <f t="shared" si="71"/>
        <v>8.6666666666666607</v>
      </c>
      <c r="H240" s="5">
        <f t="shared" si="71"/>
        <v>7.5</v>
      </c>
      <c r="I240">
        <f t="shared" si="65"/>
        <v>45.151407102275577</v>
      </c>
      <c r="J240">
        <f t="shared" si="66"/>
        <v>42.496843560486283</v>
      </c>
      <c r="K240">
        <f t="shared" si="66"/>
        <v>-15.253453730581041</v>
      </c>
      <c r="L240">
        <f t="shared" si="67"/>
        <v>-7.5376481732063807</v>
      </c>
      <c r="M240">
        <f t="shared" si="68"/>
        <v>-29.468501002556657</v>
      </c>
      <c r="S240">
        <f t="shared" si="57"/>
        <v>1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48.890610329230654</v>
      </c>
      <c r="C241" s="9">
        <f t="shared" si="61"/>
        <v>1.332000000000001</v>
      </c>
      <c r="D241" s="9">
        <f t="shared" si="70"/>
        <v>64.166088547605867</v>
      </c>
      <c r="E241" s="9">
        <f t="shared" si="70"/>
        <v>8.9199618385825357</v>
      </c>
      <c r="F241" s="9">
        <f t="shared" si="63"/>
        <v>13.422673151945558</v>
      </c>
      <c r="G241" s="10">
        <f t="shared" si="71"/>
        <v>8.6666666666666607</v>
      </c>
      <c r="H241" s="5">
        <f t="shared" si="71"/>
        <v>7.5</v>
      </c>
      <c r="I241">
        <f t="shared" si="65"/>
        <v>45.168937476590756</v>
      </c>
      <c r="J241">
        <f t="shared" si="66"/>
        <v>42.451617671447046</v>
      </c>
      <c r="K241">
        <f t="shared" si="66"/>
        <v>-15.430264736596381</v>
      </c>
      <c r="L241">
        <f t="shared" si="67"/>
        <v>-7.5325499095897781</v>
      </c>
      <c r="M241">
        <f t="shared" si="68"/>
        <v>-29.436077498526725</v>
      </c>
      <c r="S241">
        <f t="shared" si="57"/>
        <v>1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49.145184449360968</v>
      </c>
      <c r="C242" s="9">
        <f t="shared" si="61"/>
        <v>1.338000000000001</v>
      </c>
      <c r="D242" s="9">
        <f t="shared" si="70"/>
        <v>64.420662667736181</v>
      </c>
      <c r="E242" s="9">
        <f t="shared" si="70"/>
        <v>8.8268504007679844</v>
      </c>
      <c r="F242" s="9">
        <f t="shared" si="63"/>
        <v>13.385101123625796</v>
      </c>
      <c r="G242" s="10">
        <f t="shared" si="71"/>
        <v>8.6666666666666607</v>
      </c>
      <c r="H242" s="5">
        <f t="shared" si="71"/>
        <v>7.5</v>
      </c>
      <c r="I242">
        <f t="shared" si="65"/>
        <v>45.18715967210197</v>
      </c>
      <c r="J242">
        <f t="shared" si="66"/>
        <v>42.406422371989507</v>
      </c>
      <c r="K242">
        <f t="shared" si="66"/>
        <v>-15.606881201587541</v>
      </c>
      <c r="L242">
        <f t="shared" si="67"/>
        <v>-7.5275660948788063</v>
      </c>
      <c r="M242">
        <f t="shared" si="68"/>
        <v>-29.403621759899476</v>
      </c>
      <c r="S242">
        <f t="shared" si="57"/>
        <v>1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49.399487487403192</v>
      </c>
      <c r="C243" s="9">
        <f t="shared" si="61"/>
        <v>1.344000000000001</v>
      </c>
      <c r="D243" s="9">
        <f t="shared" si="70"/>
        <v>64.674965705778405</v>
      </c>
      <c r="E243" s="9">
        <f t="shared" si="70"/>
        <v>8.7326798483667805</v>
      </c>
      <c r="F243" s="9">
        <f t="shared" si="63"/>
        <v>13.346885529102538</v>
      </c>
      <c r="G243" s="10">
        <f t="shared" si="71"/>
        <v>8.6666666666666607</v>
      </c>
      <c r="H243" s="5">
        <f t="shared" si="71"/>
        <v>7.5</v>
      </c>
      <c r="I243">
        <f t="shared" si="65"/>
        <v>45.206069769285492</v>
      </c>
      <c r="J243">
        <f t="shared" si="66"/>
        <v>42.361256975420233</v>
      </c>
      <c r="K243">
        <f t="shared" si="66"/>
        <v>-15.783302932146938</v>
      </c>
      <c r="L243">
        <f t="shared" si="67"/>
        <v>-7.5226955929705976</v>
      </c>
      <c r="M243">
        <f t="shared" si="68"/>
        <v>-29.371132665844275</v>
      </c>
      <c r="S243">
        <f t="shared" si="57"/>
        <v>1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49.65351962073504</v>
      </c>
      <c r="C244" s="9">
        <f t="shared" si="61"/>
        <v>1.350000000000001</v>
      </c>
      <c r="D244" s="9">
        <f t="shared" si="70"/>
        <v>64.928997839110252</v>
      </c>
      <c r="E244" s="9">
        <f t="shared" si="70"/>
        <v>8.6374513503859145</v>
      </c>
      <c r="F244" s="9">
        <f t="shared" si="63"/>
        <v>13.308028525873072</v>
      </c>
      <c r="G244" s="10">
        <f t="shared" si="71"/>
        <v>8.6666666666666607</v>
      </c>
      <c r="H244" s="5">
        <f t="shared" si="71"/>
        <v>7.5</v>
      </c>
      <c r="I244">
        <f t="shared" si="65"/>
        <v>45.225663829967836</v>
      </c>
      <c r="J244">
        <f t="shared" si="66"/>
        <v>42.316120801862411</v>
      </c>
      <c r="K244">
        <f t="shared" si="66"/>
        <v>-15.959529728142003</v>
      </c>
      <c r="L244">
        <f t="shared" si="67"/>
        <v>-7.5179372689402877</v>
      </c>
      <c r="M244">
        <f t="shared" si="68"/>
        <v>-29.338609111979881</v>
      </c>
      <c r="S244">
        <f t="shared" si="57"/>
        <v>1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49.907281022675377</v>
      </c>
      <c r="C245" s="9">
        <f t="shared" si="61"/>
        <v>1.356000000000001</v>
      </c>
      <c r="D245" s="9">
        <f t="shared" ref="D245:E260" si="72">D244+$C$7*(J244+J245)/2</f>
        <v>65.18275924105059</v>
      </c>
      <c r="E245" s="9">
        <f t="shared" si="72"/>
        <v>8.5411660770530471</v>
      </c>
      <c r="F245" s="9">
        <f t="shared" si="63"/>
        <v>13.268532267840685</v>
      </c>
      <c r="G245" s="10">
        <f t="shared" ref="G245:H260" si="73">G244</f>
        <v>8.6666666666666607</v>
      </c>
      <c r="H245" s="5">
        <f t="shared" si="73"/>
        <v>7.5</v>
      </c>
      <c r="I245">
        <f t="shared" si="65"/>
        <v>45.245937897829414</v>
      </c>
      <c r="J245">
        <f t="shared" si="66"/>
        <v>42.271013178248772</v>
      </c>
      <c r="K245">
        <f t="shared" si="66"/>
        <v>-16.135561382813883</v>
      </c>
      <c r="L245">
        <f t="shared" si="67"/>
        <v>-7.513289989119567</v>
      </c>
      <c r="M245">
        <f t="shared" si="68"/>
        <v>-29.306050010367358</v>
      </c>
      <c r="S245">
        <f t="shared" si="57"/>
        <v>1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50.160771862525067</v>
      </c>
      <c r="C246" s="9">
        <f t="shared" si="61"/>
        <v>1.362000000000001</v>
      </c>
      <c r="D246" s="9">
        <f t="shared" si="72"/>
        <v>65.43625008090028</v>
      </c>
      <c r="E246" s="9">
        <f t="shared" si="72"/>
        <v>8.4438251998559775</v>
      </c>
      <c r="F246" s="9">
        <f t="shared" si="63"/>
        <v>13.228398905367639</v>
      </c>
      <c r="G246" s="10">
        <f t="shared" si="73"/>
        <v>8.6666666666666607</v>
      </c>
      <c r="H246" s="5">
        <f t="shared" si="73"/>
        <v>7.5</v>
      </c>
      <c r="I246">
        <f t="shared" si="65"/>
        <v>45.266887998910022</v>
      </c>
      <c r="J246">
        <f t="shared" si="66"/>
        <v>42.225933438314051</v>
      </c>
      <c r="K246">
        <f t="shared" si="66"/>
        <v>-16.311397682876088</v>
      </c>
      <c r="L246">
        <f t="shared" si="67"/>
        <v>-7.5087526211753746</v>
      </c>
      <c r="M246">
        <f t="shared" si="68"/>
        <v>-29.273454289500723</v>
      </c>
      <c r="S246">
        <f t="shared" si="57"/>
        <v>1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50.413992305607763</v>
      </c>
      <c r="C247" s="9">
        <f t="shared" si="61"/>
        <v>1.368000000000001</v>
      </c>
      <c r="D247" s="9">
        <f t="shared" si="72"/>
        <v>65.689470523982976</v>
      </c>
      <c r="E247" s="9">
        <f t="shared" si="72"/>
        <v>8.3454298915815102</v>
      </c>
      <c r="F247" s="9">
        <f t="shared" si="63"/>
        <v>13.187630585327197</v>
      </c>
      <c r="G247" s="10">
        <f t="shared" si="73"/>
        <v>8.6666666666666607</v>
      </c>
      <c r="H247" s="5">
        <f t="shared" si="73"/>
        <v>7.5</v>
      </c>
      <c r="I247">
        <f t="shared" si="65"/>
        <v>45.288510142116039</v>
      </c>
      <c r="J247">
        <f t="shared" si="66"/>
        <v>42.180880922587001</v>
      </c>
      <c r="K247">
        <f t="shared" si="66"/>
        <v>-16.487038408613092</v>
      </c>
      <c r="L247">
        <f t="shared" si="67"/>
        <v>-7.5043240341887163</v>
      </c>
      <c r="M247">
        <f t="shared" si="68"/>
        <v>-29.240820894295357</v>
      </c>
      <c r="S247">
        <f t="shared" si="57"/>
        <v>1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50.666942513310673</v>
      </c>
      <c r="C248" s="9">
        <f t="shared" si="61"/>
        <v>1.374000000000001</v>
      </c>
      <c r="D248" s="9">
        <f t="shared" si="72"/>
        <v>65.942420731685885</v>
      </c>
      <c r="E248" s="9">
        <f t="shared" si="72"/>
        <v>8.2459813263537338</v>
      </c>
      <c r="F248" s="9">
        <f t="shared" si="63"/>
        <v>13.146229451154886</v>
      </c>
      <c r="G248" s="10">
        <f t="shared" si="73"/>
        <v>8.6666666666666607</v>
      </c>
      <c r="H248" s="5">
        <f t="shared" si="73"/>
        <v>7.5</v>
      </c>
      <c r="I248">
        <f t="shared" si="65"/>
        <v>45.310800319728976</v>
      </c>
      <c r="J248">
        <f t="shared" si="66"/>
        <v>42.135854978381872</v>
      </c>
      <c r="K248">
        <f t="shared" si="66"/>
        <v>-16.662483333978862</v>
      </c>
      <c r="L248">
        <f t="shared" si="67"/>
        <v>-7.5000030987334974</v>
      </c>
      <c r="M248">
        <f t="shared" si="68"/>
        <v>-29.208148786074165</v>
      </c>
      <c r="S248">
        <f t="shared" si="57"/>
        <v>1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50.91962264312518</v>
      </c>
      <c r="C249" s="9">
        <f t="shared" si="61"/>
        <v>1.380000000000001</v>
      </c>
      <c r="D249" s="9">
        <f t="shared" si="72"/>
        <v>66.195100861500393</v>
      </c>
      <c r="E249" s="9">
        <f t="shared" si="72"/>
        <v>8.1454806796717119</v>
      </c>
      <c r="F249" s="9">
        <f t="shared" si="63"/>
        <v>13.104197642898958</v>
      </c>
      <c r="G249" s="10">
        <f t="shared" si="73"/>
        <v>8.6666666666666607</v>
      </c>
      <c r="H249" s="5">
        <f t="shared" si="73"/>
        <v>7.5</v>
      </c>
      <c r="I249">
        <f t="shared" si="65"/>
        <v>45.333754507915266</v>
      </c>
      <c r="J249">
        <f t="shared" si="66"/>
        <v>42.090854959789468</v>
      </c>
      <c r="K249">
        <f t="shared" si="66"/>
        <v>-16.837732226695309</v>
      </c>
      <c r="L249">
        <f t="shared" si="67"/>
        <v>-7.49578868695541</v>
      </c>
      <c r="M249">
        <f t="shared" si="68"/>
        <v>-29.17543694255151</v>
      </c>
      <c r="S249">
        <f t="shared" si="57"/>
        <v>1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51.17203284868755</v>
      </c>
      <c r="C250" s="9">
        <f t="shared" si="61"/>
        <v>1.386000000000001</v>
      </c>
      <c r="D250" s="9">
        <f t="shared" si="72"/>
        <v>66.447511067062763</v>
      </c>
      <c r="E250" s="9">
        <f t="shared" si="72"/>
        <v>8.0439291284465746</v>
      </c>
      <c r="F250" s="9">
        <f t="shared" si="63"/>
        <v>13.061537297270016</v>
      </c>
      <c r="G250" s="10">
        <f t="shared" si="73"/>
        <v>8.6666666666666607</v>
      </c>
      <c r="H250" s="5">
        <f t="shared" si="73"/>
        <v>7.5</v>
      </c>
      <c r="I250">
        <f t="shared" si="65"/>
        <v>45.357368667236962</v>
      </c>
      <c r="J250">
        <f t="shared" si="66"/>
        <v>42.045880227667737</v>
      </c>
      <c r="K250">
        <f t="shared" si="66"/>
        <v>-17.012784848350616</v>
      </c>
      <c r="L250">
        <f t="shared" si="67"/>
        <v>-7.4916796726507728</v>
      </c>
      <c r="M250">
        <f t="shared" si="68"/>
        <v>-29.142684357814925</v>
      </c>
      <c r="S250">
        <f t="shared" si="57"/>
        <v>1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51.424173279819442</v>
      </c>
      <c r="C251" s="9">
        <f t="shared" si="61"/>
        <v>1.392000000000001</v>
      </c>
      <c r="D251" s="9">
        <f t="shared" si="72"/>
        <v>66.699651498194655</v>
      </c>
      <c r="E251" s="9">
        <f t="shared" si="72"/>
        <v>7.9413278510380305</v>
      </c>
      <c r="F251" s="9">
        <f t="shared" si="63"/>
        <v>13.018250547689798</v>
      </c>
      <c r="G251" s="10">
        <f t="shared" si="73"/>
        <v>8.6666666666666607</v>
      </c>
      <c r="H251" s="5">
        <f t="shared" si="73"/>
        <v>7.5</v>
      </c>
      <c r="I251">
        <f t="shared" si="65"/>
        <v>45.381638743163215</v>
      </c>
      <c r="J251">
        <f t="shared" si="66"/>
        <v>42.000930149631834</v>
      </c>
      <c r="K251">
        <f t="shared" si="66"/>
        <v>-17.187640954497507</v>
      </c>
      <c r="L251">
        <f t="shared" si="67"/>
        <v>-7.4876749313453121</v>
      </c>
      <c r="M251">
        <f t="shared" si="68"/>
        <v>-29.10989004230462</v>
      </c>
      <c r="S251">
        <f t="shared" si="57"/>
        <v>1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51.676044082568467</v>
      </c>
      <c r="C252" s="9">
        <f t="shared" si="61"/>
        <v>1.398000000000001</v>
      </c>
      <c r="D252" s="9">
        <f t="shared" si="72"/>
        <v>66.95152230094368</v>
      </c>
      <c r="E252" s="9">
        <f t="shared" si="72"/>
        <v>7.8376780272902842</v>
      </c>
      <c r="F252" s="9">
        <f t="shared" si="63"/>
        <v>12.974339524339237</v>
      </c>
      <c r="G252" s="10">
        <f t="shared" si="73"/>
        <v>8.6666666666666607</v>
      </c>
      <c r="H252" s="5">
        <f t="shared" si="73"/>
        <v>7.5</v>
      </c>
      <c r="I252">
        <f t="shared" si="65"/>
        <v>45.406560666582216</v>
      </c>
      <c r="J252">
        <f t="shared" si="66"/>
        <v>41.956004100043764</v>
      </c>
      <c r="K252">
        <f t="shared" si="66"/>
        <v>-17.362300294751336</v>
      </c>
      <c r="L252">
        <f t="shared" si="67"/>
        <v>-7.483773340372835</v>
      </c>
      <c r="M252">
        <f t="shared" si="68"/>
        <v>-29.077053022790796</v>
      </c>
      <c r="S252">
        <f t="shared" si="57"/>
        <v>1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51.927645399248604</v>
      </c>
      <c r="C253" s="9">
        <f t="shared" si="61"/>
        <v>1.404000000000001</v>
      </c>
      <c r="D253" s="9">
        <f t="shared" si="72"/>
        <v>67.203123617623817</v>
      </c>
      <c r="E253" s="9">
        <f t="shared" si="72"/>
        <v>7.7329808385673662</v>
      </c>
      <c r="F253" s="9">
        <f t="shared" si="63"/>
        <v>12.929806354205658</v>
      </c>
      <c r="G253" s="10">
        <f t="shared" si="73"/>
        <v>8.6666666666666607</v>
      </c>
      <c r="H253" s="5">
        <f t="shared" si="73"/>
        <v>7.5</v>
      </c>
      <c r="I253">
        <f t="shared" si="65"/>
        <v>45.432130354313465</v>
      </c>
      <c r="J253">
        <f t="shared" si="66"/>
        <v>41.911101460001525</v>
      </c>
      <c r="K253">
        <f t="shared" si="66"/>
        <v>-17.536762612888079</v>
      </c>
      <c r="L253">
        <f t="shared" si="67"/>
        <v>-7.4799737789537577</v>
      </c>
      <c r="M253">
        <f t="shared" si="68"/>
        <v>-29.044172342348773</v>
      </c>
      <c r="S253">
        <f t="shared" si="57"/>
        <v>1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52.178977368480588</v>
      </c>
      <c r="C254" s="9">
        <f t="shared" si="61"/>
        <v>1.410000000000001</v>
      </c>
      <c r="D254" s="9">
        <f t="shared" si="72"/>
        <v>67.454455586855801</v>
      </c>
      <c r="E254" s="9">
        <f t="shared" si="72"/>
        <v>7.6272374677878751</v>
      </c>
      <c r="F254" s="9">
        <f t="shared" si="63"/>
        <v>12.88465316112916</v>
      </c>
      <c r="G254" s="10">
        <f t="shared" si="73"/>
        <v>8.6666666666666607</v>
      </c>
      <c r="H254" s="5">
        <f t="shared" si="73"/>
        <v>7.5</v>
      </c>
      <c r="I254">
        <f t="shared" si="65"/>
        <v>45.458343709620081</v>
      </c>
      <c r="J254">
        <f t="shared" si="66"/>
        <v>41.866221617327803</v>
      </c>
      <c r="K254">
        <f t="shared" si="66"/>
        <v>-17.711027646942171</v>
      </c>
      <c r="L254">
        <f t="shared" si="67"/>
        <v>-7.4762751282734561</v>
      </c>
      <c r="M254">
        <f t="shared" si="68"/>
        <v>-29.011247060331957</v>
      </c>
      <c r="S254">
        <f t="shared" si="57"/>
        <v>1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52.430040125232239</v>
      </c>
      <c r="C255" s="9">
        <f t="shared" si="61"/>
        <v>1.416000000000001</v>
      </c>
      <c r="D255" s="9">
        <f t="shared" si="72"/>
        <v>67.705518343607451</v>
      </c>
      <c r="E255" s="9">
        <f t="shared" si="72"/>
        <v>7.5204490994591362</v>
      </c>
      <c r="F255" s="9">
        <f t="shared" si="63"/>
        <v>12.838882065848319</v>
      </c>
      <c r="G255" s="10">
        <f t="shared" si="73"/>
        <v>8.6666666666666607</v>
      </c>
      <c r="H255" s="5">
        <f t="shared" si="73"/>
        <v>7.5</v>
      </c>
      <c r="I255">
        <f t="shared" si="65"/>
        <v>45.485196622720984</v>
      </c>
      <c r="J255">
        <f t="shared" si="66"/>
        <v>41.82136396655816</v>
      </c>
      <c r="K255">
        <f t="shared" si="66"/>
        <v>-17.885095129304162</v>
      </c>
      <c r="L255">
        <f t="shared" si="67"/>
        <v>-7.4726762715603821</v>
      </c>
      <c r="M255">
        <f t="shared" si="68"/>
        <v>-28.978276252342649</v>
      </c>
      <c r="S255">
        <f t="shared" si="57"/>
        <v>1</v>
      </c>
      <c r="T255" t="b">
        <f t="shared" si="58"/>
        <v>0</v>
      </c>
      <c r="U255" t="b">
        <f t="shared" si="59"/>
        <v>1</v>
      </c>
    </row>
    <row r="256" spans="1:21" x14ac:dyDescent="0.2">
      <c r="A256">
        <f t="shared" si="69"/>
        <v>100</v>
      </c>
      <c r="B256">
        <f t="shared" si="60"/>
        <v>52.680833800858693</v>
      </c>
      <c r="C256" s="9">
        <f t="shared" si="61"/>
        <v>1.422000000000001</v>
      </c>
      <c r="D256" s="9">
        <f t="shared" si="72"/>
        <v>67.956312019233906</v>
      </c>
      <c r="E256" s="9">
        <f t="shared" si="72"/>
        <v>7.4126169197107687</v>
      </c>
      <c r="F256" s="9">
        <f t="shared" si="63"/>
        <v>12.792495186044947</v>
      </c>
      <c r="G256" s="10">
        <f t="shared" si="73"/>
        <v>8.6666666666666607</v>
      </c>
      <c r="H256" s="5">
        <f t="shared" si="73"/>
        <v>7.5</v>
      </c>
      <c r="I256">
        <f t="shared" si="65"/>
        <v>45.512684971302754</v>
      </c>
      <c r="J256">
        <f t="shared" si="66"/>
        <v>41.776527908928799</v>
      </c>
      <c r="K256">
        <f t="shared" si="66"/>
        <v>-18.058964786818219</v>
      </c>
      <c r="L256">
        <f t="shared" si="67"/>
        <v>-7.4691760941639469</v>
      </c>
      <c r="M256">
        <f t="shared" si="68"/>
        <v>-28.94525901020074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52.931358523142578</v>
      </c>
      <c r="C257" s="9">
        <f t="shared" si="61"/>
        <v>1.428000000000001</v>
      </c>
      <c r="D257" s="9">
        <f t="shared" si="72"/>
        <v>68.20683674151779</v>
      </c>
      <c r="E257" s="9">
        <f t="shared" si="72"/>
        <v>7.3037421163276761</v>
      </c>
      <c r="F257" s="9">
        <f t="shared" si="63"/>
        <v>12.745494636388207</v>
      </c>
      <c r="G257" s="10">
        <f t="shared" si="73"/>
        <v>8.6666666666666607</v>
      </c>
      <c r="H257" s="5">
        <f t="shared" si="73"/>
        <v>7.5</v>
      </c>
      <c r="I257">
        <f t="shared" si="65"/>
        <v>45.540804621030844</v>
      </c>
      <c r="J257">
        <f t="shared" si="66"/>
        <v>41.731712852363813</v>
      </c>
      <c r="K257">
        <f t="shared" si="66"/>
        <v>-18.232636340879424</v>
      </c>
      <c r="L257">
        <f t="shared" si="67"/>
        <v>-7.4657734836320762</v>
      </c>
      <c r="M257">
        <f t="shared" si="68"/>
        <v>-28.912194441910287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53.181614416334057</v>
      </c>
      <c r="C258" s="9">
        <f t="shared" si="61"/>
        <v>1.4340000000000011</v>
      </c>
      <c r="D258" s="9">
        <f t="shared" si="72"/>
        <v>68.457092634709269</v>
      </c>
      <c r="E258" s="9">
        <f t="shared" si="72"/>
        <v>7.1938258787824454</v>
      </c>
      <c r="F258" s="9">
        <f t="shared" si="63"/>
        <v>12.697882528577876</v>
      </c>
      <c r="G258" s="10">
        <f t="shared" si="73"/>
        <v>8.6666666666666607</v>
      </c>
      <c r="H258" s="5">
        <f t="shared" si="73"/>
        <v>7.5</v>
      </c>
      <c r="I258">
        <f t="shared" si="65"/>
        <v>45.569551426060173</v>
      </c>
      <c r="J258">
        <f t="shared" si="66"/>
        <v>41.686918211462022</v>
      </c>
      <c r="K258">
        <f t="shared" si="66"/>
        <v>-18.406109507530886</v>
      </c>
      <c r="L258">
        <f t="shared" si="67"/>
        <v>-7.4624673297884785</v>
      </c>
      <c r="M258">
        <f t="shared" si="68"/>
        <v>-28.879081671623979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53.431601601190891</v>
      </c>
      <c r="C259" s="9">
        <f t="shared" si="61"/>
        <v>1.4400000000000011</v>
      </c>
      <c r="D259" s="9">
        <f t="shared" si="72"/>
        <v>68.707079819566104</v>
      </c>
      <c r="E259" s="9">
        <f t="shared" si="72"/>
        <v>7.0828693982671709</v>
      </c>
      <c r="F259" s="9">
        <f t="shared" si="63"/>
        <v>12.649660971386835</v>
      </c>
      <c r="G259" s="10">
        <f t="shared" si="73"/>
        <v>8.6666666666666607</v>
      </c>
      <c r="H259" s="5">
        <f t="shared" si="73"/>
        <v>7.5</v>
      </c>
      <c r="I259">
        <f t="shared" si="65"/>
        <v>45.598921229544629</v>
      </c>
      <c r="J259">
        <f t="shared" si="66"/>
        <v>41.642143407483289</v>
      </c>
      <c r="K259">
        <f t="shared" si="66"/>
        <v>-18.57938399756063</v>
      </c>
      <c r="L259">
        <f t="shared" si="67"/>
        <v>-7.4592565248095131</v>
      </c>
      <c r="M259">
        <f t="shared" si="68"/>
        <v>-28.84591983960555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53.681320195018344</v>
      </c>
      <c r="C260" s="9">
        <f t="shared" si="61"/>
        <v>1.4460000000000011</v>
      </c>
      <c r="D260" s="9">
        <f t="shared" si="72"/>
        <v>68.956798413393557</v>
      </c>
      <c r="E260" s="9">
        <f t="shared" si="72"/>
        <v>6.970873867724694</v>
      </c>
      <c r="F260" s="9">
        <f t="shared" si="63"/>
        <v>12.600832070702817</v>
      </c>
      <c r="G260" s="10">
        <f t="shared" si="73"/>
        <v>8.6666666666666607</v>
      </c>
      <c r="H260" s="5">
        <f t="shared" si="73"/>
        <v>7.5</v>
      </c>
      <c r="I260">
        <f t="shared" si="65"/>
        <v>45.628909864145484</v>
      </c>
      <c r="J260">
        <f t="shared" si="66"/>
        <v>41.59738786833443</v>
      </c>
      <c r="K260">
        <f t="shared" si="66"/>
        <v>-18.752459516598265</v>
      </c>
      <c r="L260">
        <f t="shared" si="67"/>
        <v>-7.4561399633006902</v>
      </c>
      <c r="M260">
        <f t="shared" si="68"/>
        <v>-28.81270810219014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53.930770311709011</v>
      </c>
      <c r="C261" s="9">
        <f t="shared" si="61"/>
        <v>1.4520000000000011</v>
      </c>
      <c r="D261" s="9">
        <f t="shared" ref="D261:E276" si="74">D260+$C$7*(J260+J261)/2</f>
        <v>69.206248530084224</v>
      </c>
      <c r="E261" s="9">
        <f t="shared" si="74"/>
        <v>6.8578404818792649</v>
      </c>
      <c r="F261" s="9">
        <f t="shared" si="63"/>
        <v>12.551397929569385</v>
      </c>
      <c r="G261" s="10">
        <f t="shared" ref="G261:H276" si="75">G260</f>
        <v>8.6666666666666607</v>
      </c>
      <c r="H261" s="5">
        <f t="shared" si="75"/>
        <v>7.5</v>
      </c>
      <c r="I261">
        <f t="shared" si="65"/>
        <v>45.659513152538452</v>
      </c>
      <c r="J261">
        <f t="shared" si="66"/>
        <v>41.552651028554628</v>
      </c>
      <c r="K261">
        <f t="shared" si="66"/>
        <v>-18.925335765211404</v>
      </c>
      <c r="L261">
        <f t="shared" si="67"/>
        <v>-7.4531165423727259</v>
      </c>
      <c r="M261">
        <f t="shared" si="68"/>
        <v>-28.779445631742604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54.179952061782572</v>
      </c>
      <c r="C262" s="9">
        <f t="shared" si="61"/>
        <v>1.4580000000000011</v>
      </c>
      <c r="D262" s="9">
        <f t="shared" si="74"/>
        <v>69.455430280157785</v>
      </c>
      <c r="E262" s="9">
        <f t="shared" si="74"/>
        <v>6.7437704372666252</v>
      </c>
      <c r="F262" s="9">
        <f t="shared" si="63"/>
        <v>12.501360648226148</v>
      </c>
      <c r="G262" s="10">
        <f t="shared" si="75"/>
        <v>8.6666666666666607</v>
      </c>
      <c r="H262" s="5">
        <f t="shared" si="75"/>
        <v>7.5</v>
      </c>
      <c r="I262">
        <f t="shared" si="65"/>
        <v>45.690726907919178</v>
      </c>
      <c r="J262">
        <f t="shared" si="66"/>
        <v>41.507932329300388</v>
      </c>
      <c r="K262">
        <f t="shared" si="66"/>
        <v>-19.09801243900186</v>
      </c>
      <c r="L262">
        <f t="shared" si="67"/>
        <v>-7.450185161717136</v>
      </c>
      <c r="M262">
        <f t="shared" si="68"/>
        <v>-28.746131616613841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54.428865552425464</v>
      </c>
      <c r="C263" s="9">
        <f t="shared" si="61"/>
        <v>1.4640000000000011</v>
      </c>
      <c r="D263" s="9">
        <f t="shared" si="74"/>
        <v>69.704343770800676</v>
      </c>
      <c r="E263" s="9">
        <f t="shared" si="74"/>
        <v>6.6286649322635149</v>
      </c>
      <c r="F263" s="9">
        <f t="shared" si="63"/>
        <v>12.450722324148193</v>
      </c>
      <c r="G263" s="10">
        <f t="shared" si="75"/>
        <v>8.6666666666666607</v>
      </c>
      <c r="H263" s="5">
        <f t="shared" si="75"/>
        <v>7.5</v>
      </c>
      <c r="I263">
        <f t="shared" si="65"/>
        <v>45.722546934507101</v>
      </c>
      <c r="J263">
        <f t="shared" si="66"/>
        <v>41.463231218330087</v>
      </c>
      <c r="K263">
        <f t="shared" si="66"/>
        <v>-19.270489228701543</v>
      </c>
      <c r="L263">
        <f t="shared" si="67"/>
        <v>-7.4473447236813657</v>
      </c>
      <c r="M263">
        <f t="shared" si="68"/>
        <v>-28.712765261095129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54.677510887530417</v>
      </c>
      <c r="C264" s="9">
        <f t="shared" si="61"/>
        <v>1.4700000000000011</v>
      </c>
      <c r="D264" s="9">
        <f t="shared" si="74"/>
        <v>69.95298910590563</v>
      </c>
      <c r="E264" s="9">
        <f t="shared" si="74"/>
        <v>6.512525167116606</v>
      </c>
      <c r="F264" s="9">
        <f t="shared" si="63"/>
        <v>12.399485052084815</v>
      </c>
      <c r="G264" s="10">
        <f t="shared" si="75"/>
        <v>8.6666666666666607</v>
      </c>
      <c r="H264" s="5">
        <f t="shared" si="75"/>
        <v>7.5</v>
      </c>
      <c r="I264">
        <f t="shared" si="65"/>
        <v>45.754969028047277</v>
      </c>
      <c r="J264">
        <f t="shared" si="66"/>
        <v>41.418547149988001</v>
      </c>
      <c r="K264">
        <f t="shared" si="66"/>
        <v>-19.442765820268114</v>
      </c>
      <c r="L264">
        <f t="shared" si="67"/>
        <v>-7.4445941333433447</v>
      </c>
      <c r="M264">
        <f t="shared" si="68"/>
        <v>-28.679345785370494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54.925888167735948</v>
      </c>
      <c r="C265" s="9">
        <f t="shared" si="61"/>
        <v>1.4760000000000011</v>
      </c>
      <c r="D265" s="9">
        <f t="shared" si="74"/>
        <v>70.201366386111161</v>
      </c>
      <c r="E265" s="9">
        <f t="shared" si="74"/>
        <v>6.3953523439708606</v>
      </c>
      <c r="F265" s="9">
        <f t="shared" si="63"/>
        <v>12.347650924097481</v>
      </c>
      <c r="G265" s="10">
        <f t="shared" si="75"/>
        <v>8.6666666666666607</v>
      </c>
      <c r="H265" s="5">
        <f t="shared" si="75"/>
        <v>7.5</v>
      </c>
      <c r="I265">
        <f t="shared" si="65"/>
        <v>45.787988976310238</v>
      </c>
      <c r="J265">
        <f t="shared" si="66"/>
        <v>41.373879585187943</v>
      </c>
      <c r="K265">
        <f t="shared" si="66"/>
        <v>-19.614841894980337</v>
      </c>
      <c r="L265">
        <f t="shared" si="67"/>
        <v>-7.4419322985855487</v>
      </c>
      <c r="M265">
        <f t="shared" si="68"/>
        <v>-28.645872425467154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55.173997490465695</v>
      </c>
      <c r="C266" s="9">
        <f t="shared" si="61"/>
        <v>1.4820000000000011</v>
      </c>
      <c r="D266" s="9">
        <f t="shared" si="74"/>
        <v>70.449475708840907</v>
      </c>
      <c r="E266" s="9">
        <f t="shared" si="74"/>
        <v>6.2771476668973198</v>
      </c>
      <c r="F266" s="9">
        <f t="shared" si="63"/>
        <v>12.295222029597044</v>
      </c>
      <c r="G266" s="10">
        <f t="shared" si="75"/>
        <v>8.6666666666666607</v>
      </c>
      <c r="H266" s="5">
        <f t="shared" si="75"/>
        <v>7.5</v>
      </c>
      <c r="I266">
        <f t="shared" si="65"/>
        <v>45.821602559589579</v>
      </c>
      <c r="J266">
        <f t="shared" si="66"/>
        <v>41.329227991396429</v>
      </c>
      <c r="K266">
        <f t="shared" si="66"/>
        <v>-19.786717129533141</v>
      </c>
      <c r="L266">
        <f t="shared" si="67"/>
        <v>-7.4393581301684417</v>
      </c>
      <c r="M266">
        <f t="shared" si="68"/>
        <v>-28.612344433204061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55.421838949967736</v>
      </c>
      <c r="C267" s="9">
        <f t="shared" si="61"/>
        <v>1.4880000000000011</v>
      </c>
      <c r="D267" s="9">
        <f t="shared" si="74"/>
        <v>70.697317168342948</v>
      </c>
      <c r="E267" s="9">
        <f t="shared" si="74"/>
        <v>6.1579123419203237</v>
      </c>
      <c r="F267" s="9">
        <f t="shared" si="63"/>
        <v>12.242200455380226</v>
      </c>
      <c r="G267" s="10">
        <f t="shared" si="75"/>
        <v>8.6666666666666607</v>
      </c>
      <c r="H267" s="5">
        <f t="shared" si="75"/>
        <v>7.5</v>
      </c>
      <c r="I267">
        <f t="shared" si="65"/>
        <v>45.855805551197129</v>
      </c>
      <c r="J267">
        <f t="shared" si="66"/>
        <v>41.28459184261542</v>
      </c>
      <c r="K267">
        <f t="shared" si="66"/>
        <v>-19.958391196132364</v>
      </c>
      <c r="L267">
        <f t="shared" si="67"/>
        <v>-7.436870541803339</v>
      </c>
      <c r="M267">
        <f t="shared" si="68"/>
        <v>-28.578761076138548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55.669412637353673</v>
      </c>
      <c r="C268" s="9">
        <f t="shared" si="61"/>
        <v>1.4940000000000011</v>
      </c>
      <c r="D268" s="9">
        <f t="shared" si="74"/>
        <v>70.944890855728886</v>
      </c>
      <c r="E268" s="9">
        <f t="shared" si="74"/>
        <v>6.0376475770441589</v>
      </c>
      <c r="F268" s="9">
        <f t="shared" si="63"/>
        <v>12.188588285665373</v>
      </c>
      <c r="G268" s="10">
        <f t="shared" si="75"/>
        <v>8.6666666666666607</v>
      </c>
      <c r="H268" s="5">
        <f t="shared" si="75"/>
        <v>7.5</v>
      </c>
      <c r="I268">
        <f t="shared" si="65"/>
        <v>45.890593717955497</v>
      </c>
      <c r="J268">
        <f t="shared" si="66"/>
        <v>41.239970619364598</v>
      </c>
      <c r="K268">
        <f t="shared" si="66"/>
        <v>-20.129863762589196</v>
      </c>
      <c r="L268">
        <f t="shared" si="67"/>
        <v>-7.4344684502246086</v>
      </c>
      <c r="M268">
        <f t="shared" si="68"/>
        <v>-28.545121637511127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55.916718640637754</v>
      </c>
      <c r="C269" s="9">
        <f t="shared" si="61"/>
        <v>1.5000000000000011</v>
      </c>
      <c r="D269" s="9">
        <f t="shared" si="74"/>
        <v>71.192196859012967</v>
      </c>
      <c r="E269" s="9">
        <f t="shared" si="74"/>
        <v>5.9163545822791486</v>
      </c>
      <c r="F269" s="9">
        <f t="shared" si="63"/>
        <v>12.134387602127498</v>
      </c>
      <c r="G269" s="10">
        <f t="shared" si="75"/>
        <v>8.6666666666666607</v>
      </c>
      <c r="H269" s="5">
        <f t="shared" si="75"/>
        <v>7.5</v>
      </c>
      <c r="I269">
        <f t="shared" si="65"/>
        <v>45.925962820687978</v>
      </c>
      <c r="J269">
        <f t="shared" si="66"/>
        <v>41.195363808663252</v>
      </c>
      <c r="K269">
        <f t="shared" si="66"/>
        <v>-20.301134492414263</v>
      </c>
      <c r="L269">
        <f t="shared" si="67"/>
        <v>-7.4321507752612384</v>
      </c>
      <c r="M269">
        <f t="shared" si="68"/>
        <v>-28.511425416188469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56.163757044775778</v>
      </c>
      <c r="C270" s="9">
        <f t="shared" si="61"/>
        <v>1.5060000000000011</v>
      </c>
      <c r="D270" s="9">
        <f t="shared" si="74"/>
        <v>71.439235263150991</v>
      </c>
      <c r="E270" s="9">
        <f t="shared" si="74"/>
        <v>5.794034569667172</v>
      </c>
      <c r="F270" s="9">
        <f t="shared" si="63"/>
        <v>12.079600483932568</v>
      </c>
      <c r="G270" s="10">
        <f t="shared" si="75"/>
        <v>8.6666666666666607</v>
      </c>
      <c r="H270" s="5">
        <f t="shared" si="75"/>
        <v>7.5</v>
      </c>
      <c r="I270">
        <f t="shared" si="65"/>
        <v>45.961908614705443</v>
      </c>
      <c r="J270">
        <f t="shared" si="66"/>
        <v>41.150770904011686</v>
      </c>
      <c r="K270">
        <f t="shared" si="66"/>
        <v>-20.472203044911396</v>
      </c>
      <c r="L270">
        <f t="shared" si="67"/>
        <v>-7.4299164399077027</v>
      </c>
      <c r="M270">
        <f t="shared" si="68"/>
        <v>-28.477671726604587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56.410527931703925</v>
      </c>
      <c r="C271" s="9">
        <f t="shared" si="61"/>
        <v>1.5120000000000011</v>
      </c>
      <c r="D271" s="9">
        <f t="shared" si="74"/>
        <v>71.686006150079137</v>
      </c>
      <c r="E271" s="9">
        <f t="shared" si="74"/>
        <v>5.6706887533066244</v>
      </c>
      <c r="F271" s="9">
        <f t="shared" si="63"/>
        <v>12.024229007771128</v>
      </c>
      <c r="G271" s="10">
        <f t="shared" si="75"/>
        <v>8.6666666666666607</v>
      </c>
      <c r="H271" s="5">
        <f t="shared" si="75"/>
        <v>7.5</v>
      </c>
      <c r="I271">
        <f t="shared" si="65"/>
        <v>45.998426850290322</v>
      </c>
      <c r="J271">
        <f t="shared" si="66"/>
        <v>41.106191405372243</v>
      </c>
      <c r="K271">
        <f t="shared" si="66"/>
        <v>-20.643069075271022</v>
      </c>
      <c r="L271">
        <f t="shared" si="67"/>
        <v>-7.4277643703941321</v>
      </c>
      <c r="M271">
        <f t="shared" si="68"/>
        <v>-28.443859898700229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56.657031380377489</v>
      </c>
      <c r="C272" s="9">
        <f t="shared" si="61"/>
        <v>1.5180000000000011</v>
      </c>
      <c r="D272" s="9">
        <f t="shared" si="74"/>
        <v>71.932509598752702</v>
      </c>
      <c r="E272" s="9">
        <f t="shared" si="74"/>
        <v>5.546318349376822</v>
      </c>
      <c r="F272" s="9">
        <f t="shared" si="63"/>
        <v>11.968275247891137</v>
      </c>
      <c r="G272" s="10">
        <f t="shared" si="75"/>
        <v>8.6666666666666607</v>
      </c>
      <c r="H272" s="5">
        <f t="shared" si="75"/>
        <v>7.5</v>
      </c>
      <c r="I272">
        <f t="shared" si="65"/>
        <v>46.035513273177308</v>
      </c>
      <c r="J272">
        <f t="shared" si="66"/>
        <v>41.061624819149877</v>
      </c>
      <c r="K272">
        <f t="shared" si="66"/>
        <v>-20.813732234663224</v>
      </c>
      <c r="L272">
        <f t="shared" si="67"/>
        <v>-7.4256934962557413</v>
      </c>
      <c r="M272">
        <f t="shared" si="68"/>
        <v>-28.409989277860557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56.903267466809453</v>
      </c>
      <c r="C273" s="9">
        <f t="shared" si="61"/>
        <v>1.5240000000000011</v>
      </c>
      <c r="D273" s="9">
        <f t="shared" si="74"/>
        <v>72.178745685184666</v>
      </c>
      <c r="E273" s="9">
        <f t="shared" si="74"/>
        <v>5.4209245761618412</v>
      </c>
      <c r="F273" s="9">
        <f t="shared" si="63"/>
        <v>11.911741276130188</v>
      </c>
      <c r="G273" s="10">
        <f t="shared" si="75"/>
        <v>8.6666666666666607</v>
      </c>
      <c r="H273" s="5">
        <f t="shared" si="75"/>
        <v>7.5</v>
      </c>
      <c r="I273">
        <f t="shared" si="65"/>
        <v>46.073163625030759</v>
      </c>
      <c r="J273">
        <f t="shared" si="66"/>
        <v>41.017070658172344</v>
      </c>
      <c r="K273">
        <f t="shared" si="66"/>
        <v>-20.984192170330388</v>
      </c>
      <c r="L273">
        <f t="shared" si="67"/>
        <v>-7.4237027504015165</v>
      </c>
      <c r="M273">
        <f t="shared" si="68"/>
        <v>-28.376059224851115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57.149236264108978</v>
      </c>
      <c r="C274" s="9">
        <f t="shared" si="61"/>
        <v>1.5300000000000011</v>
      </c>
      <c r="D274" s="9">
        <f t="shared" si="74"/>
        <v>72.424714482484191</v>
      </c>
      <c r="E274" s="9">
        <f t="shared" si="74"/>
        <v>5.2945086540738115</v>
      </c>
      <c r="F274" s="9">
        <f t="shared" si="63"/>
        <v>11.854629161946955</v>
      </c>
      <c r="G274" s="10">
        <f t="shared" si="75"/>
        <v>8.6666666666666607</v>
      </c>
      <c r="H274" s="5">
        <f t="shared" si="75"/>
        <v>7.5</v>
      </c>
      <c r="I274">
        <f t="shared" si="65"/>
        <v>46.111373643918647</v>
      </c>
      <c r="J274">
        <f t="shared" si="66"/>
        <v>40.972528441669937</v>
      </c>
      <c r="K274">
        <f t="shared" si="66"/>
        <v>-21.154448525679495</v>
      </c>
      <c r="L274">
        <f t="shared" si="67"/>
        <v>-7.4217910691821096</v>
      </c>
      <c r="M274">
        <f t="shared" si="68"/>
        <v>-28.342069115752096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57.394937842519752</v>
      </c>
      <c r="C275" s="9">
        <f t="shared" si="61"/>
        <v>1.5360000000000011</v>
      </c>
      <c r="D275" s="9">
        <f t="shared" si="74"/>
        <v>72.670416060894965</v>
      </c>
      <c r="E275" s="9">
        <f t="shared" si="74"/>
        <v>5.1670718056756506</v>
      </c>
      <c r="F275" s="9">
        <f t="shared" si="63"/>
        <v>11.796940972452001</v>
      </c>
      <c r="G275" s="10">
        <f t="shared" si="75"/>
        <v>8.6666666666666607</v>
      </c>
      <c r="H275" s="5">
        <f t="shared" si="75"/>
        <v>7.5</v>
      </c>
      <c r="I275">
        <f t="shared" si="65"/>
        <v>46.15013906478287</v>
      </c>
      <c r="J275">
        <f t="shared" si="66"/>
        <v>40.927997695254845</v>
      </c>
      <c r="K275">
        <f t="shared" si="66"/>
        <v>-21.324500940374008</v>
      </c>
      <c r="L275">
        <f t="shared" si="67"/>
        <v>-7.4199573924569506</v>
      </c>
      <c r="M275">
        <f t="shared" si="68"/>
        <v>-28.308018341890982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57.640372269458211</v>
      </c>
      <c r="C276" s="9">
        <f t="shared" si="61"/>
        <v>1.5420000000000011</v>
      </c>
      <c r="D276" s="9">
        <f t="shared" si="74"/>
        <v>72.915850487833424</v>
      </c>
      <c r="E276" s="9">
        <f t="shared" si="74"/>
        <v>5.0386152557032524</v>
      </c>
      <c r="F276" s="9">
        <f t="shared" si="63"/>
        <v>11.738678772437828</v>
      </c>
      <c r="G276" s="10">
        <f t="shared" si="75"/>
        <v>8.6666666666666607</v>
      </c>
      <c r="H276" s="5">
        <f t="shared" si="75"/>
        <v>7.5</v>
      </c>
      <c r="I276">
        <f t="shared" si="65"/>
        <v>46.189455619905893</v>
      </c>
      <c r="J276">
        <f t="shared" si="66"/>
        <v>40.883477950900101</v>
      </c>
      <c r="K276">
        <f t="shared" si="66"/>
        <v>-21.494349050425356</v>
      </c>
      <c r="L276">
        <f t="shared" si="67"/>
        <v>-7.4182006636605395</v>
      </c>
      <c r="M276">
        <f t="shared" si="68"/>
        <v>-28.273906309773572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57.885539609551671</v>
      </c>
      <c r="C277" s="9">
        <f t="shared" ref="C277:C289" si="80">C276+_dt</f>
        <v>1.5480000000000012</v>
      </c>
      <c r="D277" s="9">
        <f t="shared" ref="D277:E289" si="81">D276+$C$7*(J276+J277)/2</f>
        <v>73.161017827926884</v>
      </c>
      <c r="E277" s="9">
        <f t="shared" si="81"/>
        <v>4.9091402310871244</v>
      </c>
      <c r="F277" s="9">
        <f t="shared" ref="F277:F289" si="82">$O$1*D277^2+$O$2*D277+$O$3</f>
        <v>11.679844624408302</v>
      </c>
      <c r="G277" s="10">
        <f t="shared" ref="G277:H289" si="83">G276</f>
        <v>8.6666666666666607</v>
      </c>
      <c r="H277" s="5">
        <f t="shared" si="83"/>
        <v>7.5</v>
      </c>
      <c r="I277">
        <f t="shared" ref="I277:I289" si="84">SQRT(J277^2+K277^2)</f>
        <v>46.229319039373507</v>
      </c>
      <c r="J277">
        <f t="shared" ref="J277:K289" si="85">J276+L276*$C$7</f>
        <v>40.838968746918141</v>
      </c>
      <c r="K277">
        <f t="shared" si="85"/>
        <v>-21.663992488283998</v>
      </c>
      <c r="L277">
        <f t="shared" ref="L277:L289" si="86">-$C$15*I277*J277</f>
        <v>-7.4165198298679105</v>
      </c>
      <c r="M277">
        <f t="shared" ref="M277:M289" si="87">-$C$6-$C$15*I277*K277</f>
        <v>-28.239732441013398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58.130439924676239</v>
      </c>
      <c r="C278" s="9">
        <f t="shared" si="80"/>
        <v>1.5540000000000012</v>
      </c>
      <c r="D278" s="9">
        <f t="shared" si="81"/>
        <v>73.405918143051451</v>
      </c>
      <c r="E278" s="9">
        <f t="shared" si="81"/>
        <v>4.7786479609734824</v>
      </c>
      <c r="F278" s="9">
        <f t="shared" si="82"/>
        <v>11.620440588607392</v>
      </c>
      <c r="G278" s="10">
        <f t="shared" si="83"/>
        <v>8.6666666666666607</v>
      </c>
      <c r="H278" s="5">
        <f t="shared" si="83"/>
        <v>7.5</v>
      </c>
      <c r="I278">
        <f t="shared" si="84"/>
        <v>46.269725051533612</v>
      </c>
      <c r="J278">
        <f t="shared" si="85"/>
        <v>40.794469627938931</v>
      </c>
      <c r="K278">
        <f t="shared" si="85"/>
        <v>-21.833430882930077</v>
      </c>
      <c r="L278">
        <f t="shared" si="86"/>
        <v>-7.4149138418592244</v>
      </c>
      <c r="M278">
        <f t="shared" si="87"/>
        <v>-28.205496172259604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58.375073273994715</v>
      </c>
      <c r="C279" s="9">
        <f t="shared" si="80"/>
        <v>1.5600000000000012</v>
      </c>
      <c r="D279" s="9">
        <f t="shared" si="81"/>
        <v>73.650551492369928</v>
      </c>
      <c r="E279" s="9">
        <f t="shared" si="81"/>
        <v>4.6471396767448017</v>
      </c>
      <c r="F279" s="9">
        <f t="shared" si="82"/>
        <v>11.560468723047203</v>
      </c>
      <c r="G279" s="10">
        <f t="shared" si="83"/>
        <v>8.6666666666666607</v>
      </c>
      <c r="H279" s="5">
        <f t="shared" si="83"/>
        <v>7.5</v>
      </c>
      <c r="I279">
        <f t="shared" si="84"/>
        <v>46.310669383450914</v>
      </c>
      <c r="J279">
        <f t="shared" si="85"/>
        <v>40.749980144887772</v>
      </c>
      <c r="K279">
        <f t="shared" si="85"/>
        <v>-22.002663859963636</v>
      </c>
      <c r="L279">
        <f t="shared" si="86"/>
        <v>-7.4133816541835147</v>
      </c>
      <c r="M279">
        <f t="shared" si="87"/>
        <v>-28.171196955123321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58.619439713994268</v>
      </c>
      <c r="C280" s="9">
        <f t="shared" si="80"/>
        <v>1.5660000000000012</v>
      </c>
      <c r="D280" s="9">
        <f t="shared" si="81"/>
        <v>73.894917932369481</v>
      </c>
      <c r="E280" s="9">
        <f t="shared" si="81"/>
        <v>4.5146166120398279</v>
      </c>
      <c r="F280" s="9">
        <f t="shared" si="82"/>
        <v>11.499931083535346</v>
      </c>
      <c r="G280" s="10">
        <f t="shared" si="83"/>
        <v>8.6666666666666607</v>
      </c>
      <c r="H280" s="5">
        <f t="shared" si="83"/>
        <v>7.5</v>
      </c>
      <c r="I280">
        <f t="shared" si="84"/>
        <v>46.352147761357472</v>
      </c>
      <c r="J280">
        <f t="shared" si="85"/>
        <v>40.705499854962667</v>
      </c>
      <c r="K280">
        <f t="shared" si="85"/>
        <v>-22.171691041694377</v>
      </c>
      <c r="L280">
        <f t="shared" si="86"/>
        <v>-7.4119222252215327</v>
      </c>
      <c r="M280">
        <f t="shared" si="87"/>
        <v>-28.136834256102503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58.863539298523989</v>
      </c>
      <c r="C281" s="9">
        <f t="shared" si="80"/>
        <v>1.5720000000000012</v>
      </c>
      <c r="D281" s="9">
        <f t="shared" si="81"/>
        <v>74.139017516899202</v>
      </c>
      <c r="E281" s="9">
        <f t="shared" si="81"/>
        <v>4.3810800027730519</v>
      </c>
      <c r="F281" s="9">
        <f t="shared" si="82"/>
        <v>11.438829723701678</v>
      </c>
      <c r="G281" s="10">
        <f t="shared" si="83"/>
        <v>8.6666666666666607</v>
      </c>
      <c r="H281" s="5">
        <f t="shared" si="83"/>
        <v>7.5</v>
      </c>
      <c r="I281">
        <f t="shared" si="84"/>
        <v>46.394155911098892</v>
      </c>
      <c r="J281">
        <f t="shared" si="85"/>
        <v>40.66102832161134</v>
      </c>
      <c r="K281">
        <f t="shared" si="85"/>
        <v>-22.340512047230991</v>
      </c>
      <c r="L281">
        <f t="shared" si="86"/>
        <v>-7.4105345172477017</v>
      </c>
      <c r="M281">
        <f t="shared" si="87"/>
        <v>-28.102407556505383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59.107372078832341</v>
      </c>
      <c r="C282" s="9">
        <f t="shared" si="80"/>
        <v>1.5780000000000012</v>
      </c>
      <c r="D282" s="9">
        <f t="shared" si="81"/>
        <v>74.382850297207554</v>
      </c>
      <c r="E282" s="9">
        <f t="shared" si="81"/>
        <v>4.2465310871536488</v>
      </c>
      <c r="F282" s="9">
        <f t="shared" si="82"/>
        <v>11.377166695024345</v>
      </c>
      <c r="G282" s="10">
        <f t="shared" si="83"/>
        <v>8.6666666666666607</v>
      </c>
      <c r="H282" s="5">
        <f t="shared" si="83"/>
        <v>7.5</v>
      </c>
      <c r="I282">
        <f t="shared" si="84"/>
        <v>46.436689558576141</v>
      </c>
      <c r="J282">
        <f t="shared" si="85"/>
        <v>40.616565114507857</v>
      </c>
      <c r="K282">
        <f t="shared" si="85"/>
        <v>-22.509126492570022</v>
      </c>
      <c r="L282">
        <f t="shared" si="86"/>
        <v>-7.4092174964911388</v>
      </c>
      <c r="M282">
        <f t="shared" si="87"/>
        <v>-28.067916352372407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59.350938103604449</v>
      </c>
      <c r="C283" s="9">
        <f t="shared" si="80"/>
        <v>1.5840000000000012</v>
      </c>
      <c r="D283" s="9">
        <f t="shared" si="81"/>
        <v>74.626416321979661</v>
      </c>
      <c r="E283" s="9">
        <f t="shared" si="81"/>
        <v>4.1109711057038858</v>
      </c>
      <c r="F283" s="9">
        <f t="shared" si="82"/>
        <v>11.314944046855187</v>
      </c>
      <c r="G283" s="10">
        <f t="shared" si="83"/>
        <v>8.6666666666666607</v>
      </c>
      <c r="H283" s="5">
        <f t="shared" si="83"/>
        <v>7.5</v>
      </c>
      <c r="I283">
        <f t="shared" si="84"/>
        <v>46.479744430182834</v>
      </c>
      <c r="J283">
        <f t="shared" si="85"/>
        <v>40.572109809528911</v>
      </c>
      <c r="K283">
        <f t="shared" si="85"/>
        <v>-22.677533990684257</v>
      </c>
      <c r="L283">
        <f t="shared" si="86"/>
        <v>-7.407970133195759</v>
      </c>
      <c r="M283">
        <f t="shared" si="87"/>
        <v>-28.033360154396881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59.594237418999228</v>
      </c>
      <c r="C284" s="9">
        <f t="shared" si="80"/>
        <v>1.5900000000000012</v>
      </c>
      <c r="D284" s="9">
        <f t="shared" si="81"/>
        <v>74.869715637374441</v>
      </c>
      <c r="E284" s="9">
        <f t="shared" si="81"/>
        <v>3.974401301277001</v>
      </c>
      <c r="F284" s="9">
        <f t="shared" si="82"/>
        <v>11.252163826444486</v>
      </c>
      <c r="G284" s="10">
        <f t="shared" si="83"/>
        <v>8.6666666666666607</v>
      </c>
      <c r="H284" s="5">
        <f t="shared" si="83"/>
        <v>7.5</v>
      </c>
      <c r="I284">
        <f t="shared" si="84"/>
        <v>46.523316253237979</v>
      </c>
      <c r="J284">
        <f t="shared" si="85"/>
        <v>40.527661988729733</v>
      </c>
      <c r="K284">
        <f t="shared" si="85"/>
        <v>-22.845734151610639</v>
      </c>
      <c r="L284">
        <f t="shared" si="86"/>
        <v>-7.4067914016794365</v>
      </c>
      <c r="M284">
        <f t="shared" si="87"/>
        <v>-27.998738487844172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59.837270068686379</v>
      </c>
      <c r="C285" s="9">
        <f t="shared" si="80"/>
        <v>1.5960000000000012</v>
      </c>
      <c r="D285" s="9">
        <f t="shared" si="81"/>
        <v>75.112748287061592</v>
      </c>
      <c r="E285" s="9">
        <f t="shared" si="81"/>
        <v>3.8368229190745557</v>
      </c>
      <c r="F285" s="9">
        <f t="shared" si="82"/>
        <v>11.188828078965114</v>
      </c>
      <c r="G285" s="10">
        <f t="shared" si="83"/>
        <v>8.6666666666666607</v>
      </c>
      <c r="H285" s="5">
        <f t="shared" si="83"/>
        <v>7.5</v>
      </c>
      <c r="I285">
        <f t="shared" si="84"/>
        <v>46.567400756414045</v>
      </c>
      <c r="J285">
        <f t="shared" si="85"/>
        <v>40.483221240319658</v>
      </c>
      <c r="K285">
        <f t="shared" si="85"/>
        <v>-23.013726582537704</v>
      </c>
      <c r="L285">
        <f t="shared" si="86"/>
        <v>-7.4056802803922146</v>
      </c>
      <c r="M285">
        <f t="shared" si="87"/>
        <v>-27.964050892469647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60.080036093883251</v>
      </c>
      <c r="C286" s="9">
        <f t="shared" si="80"/>
        <v>1.6020000000000012</v>
      </c>
      <c r="D286" s="9">
        <f t="shared" si="81"/>
        <v>75.355514312258464</v>
      </c>
      <c r="E286" s="9">
        <f t="shared" si="81"/>
        <v>3.6982372066632649</v>
      </c>
      <c r="F286" s="9">
        <f t="shared" si="82"/>
        <v>11.124938847535949</v>
      </c>
      <c r="G286" s="10">
        <f t="shared" si="83"/>
        <v>8.6666666666666607</v>
      </c>
      <c r="H286" s="5">
        <f t="shared" si="83"/>
        <v>7.5</v>
      </c>
      <c r="I286">
        <f t="shared" si="84"/>
        <v>46.611993670160139</v>
      </c>
      <c r="J286">
        <f t="shared" si="85"/>
        <v>40.438787158637304</v>
      </c>
      <c r="K286">
        <f t="shared" si="85"/>
        <v>-23.181510887892522</v>
      </c>
      <c r="L286">
        <f t="shared" si="86"/>
        <v>-7.4046357519735162</v>
      </c>
      <c r="M286">
        <f t="shared" si="87"/>
        <v>-27.929296922435285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60.322535533391545</v>
      </c>
      <c r="C287" s="9">
        <f t="shared" si="80"/>
        <v>1.6080000000000012</v>
      </c>
      <c r="D287" s="9">
        <f t="shared" si="81"/>
        <v>75.598013751766757</v>
      </c>
      <c r="E287" s="9">
        <f t="shared" si="81"/>
        <v>3.558645413991306</v>
      </c>
      <c r="F287" s="9">
        <f t="shared" si="82"/>
        <v>11.060498173244783</v>
      </c>
      <c r="G287" s="10">
        <f t="shared" si="83"/>
        <v>8.6666666666666607</v>
      </c>
      <c r="H287" s="5">
        <f t="shared" si="83"/>
        <v>7.5</v>
      </c>
      <c r="I287">
        <f t="shared" si="84"/>
        <v>46.657090727120519</v>
      </c>
      <c r="J287">
        <f t="shared" si="85"/>
        <v>40.394359344125462</v>
      </c>
      <c r="K287">
        <f t="shared" si="85"/>
        <v>-23.349086669427134</v>
      </c>
      <c r="L287">
        <f t="shared" si="86"/>
        <v>-7.4036568033084276</v>
      </c>
      <c r="M287">
        <f t="shared" si="87"/>
        <v>-27.894476146225042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60.564768423633836</v>
      </c>
      <c r="C288" s="9">
        <f t="shared" si="80"/>
        <v>1.6140000000000012</v>
      </c>
      <c r="D288" s="9">
        <f t="shared" si="81"/>
        <v>75.840246642009049</v>
      </c>
      <c r="E288" s="9">
        <f t="shared" si="81"/>
        <v>3.4180487934041111</v>
      </c>
      <c r="F288" s="9">
        <f t="shared" si="82"/>
        <v>10.995508095170498</v>
      </c>
      <c r="G288" s="10">
        <f t="shared" si="83"/>
        <v>8.6666666666666607</v>
      </c>
      <c r="H288" s="5">
        <f t="shared" si="83"/>
        <v>7.5</v>
      </c>
      <c r="I288">
        <f t="shared" si="84"/>
        <v>46.702687662548065</v>
      </c>
      <c r="J288">
        <f t="shared" si="85"/>
        <v>40.34993740330561</v>
      </c>
      <c r="K288">
        <f t="shared" si="85"/>
        <v>-23.516453526304485</v>
      </c>
      <c r="L288">
        <f t="shared" si="86"/>
        <v>-7.4027424255829581</v>
      </c>
      <c r="M288">
        <f t="shared" si="87"/>
        <v>-27.859588146558998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60.806734798690016</v>
      </c>
      <c r="C289" s="9">
        <f t="shared" si="80"/>
        <v>1.6200000000000012</v>
      </c>
      <c r="D289" s="9">
        <f t="shared" si="81"/>
        <v>76.082213017065229</v>
      </c>
      <c r="E289" s="9">
        <f t="shared" si="81"/>
        <v>3.2764485996596462</v>
      </c>
      <c r="F289" s="9">
        <f t="shared" si="82"/>
        <v>10.929970650404664</v>
      </c>
      <c r="G289" s="10">
        <f t="shared" si="83"/>
        <v>8.6666666666666607</v>
      </c>
      <c r="H289" s="5">
        <f t="shared" si="83"/>
        <v>7.5</v>
      </c>
      <c r="I289">
        <f t="shared" si="84"/>
        <v>46.748780214712781</v>
      </c>
      <c r="J289">
        <f t="shared" si="85"/>
        <v>40.305520948752111</v>
      </c>
      <c r="K289">
        <f t="shared" si="85"/>
        <v>-23.683611055183839</v>
      </c>
      <c r="L289">
        <f t="shared" si="86"/>
        <v>-7.4018916143383064</v>
      </c>
      <c r="M289">
        <f t="shared" si="87"/>
        <v>-27.824632520306309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49" priority="16" stopIfTrue="1" operator="greaterThan">
      <formula>$G$19</formula>
    </cfRule>
    <cfRule type="cellIs" dxfId="148" priority="17" stopIfTrue="1" operator="lessThan">
      <formula>$H$19</formula>
    </cfRule>
    <cfRule type="cellIs" dxfId="147" priority="18" stopIfTrue="1" operator="between">
      <formula>$H$19</formula>
      <formula>$G$19</formula>
    </cfRule>
  </conditionalFormatting>
  <conditionalFormatting sqref="E19:E20">
    <cfRule type="cellIs" dxfId="146" priority="13" stopIfTrue="1" operator="lessThan">
      <formula>$H$19</formula>
    </cfRule>
    <cfRule type="cellIs" dxfId="145" priority="14" stopIfTrue="1" operator="greaterThan">
      <formula>$G$19</formula>
    </cfRule>
    <cfRule type="cellIs" dxfId="144" priority="15" stopIfTrue="1" operator="between">
      <formula>$H$19</formula>
      <formula>$G$19</formula>
    </cfRule>
  </conditionalFormatting>
  <conditionalFormatting sqref="F19">
    <cfRule type="cellIs" dxfId="143" priority="10" stopIfTrue="1" operator="lessThan">
      <formula>$H$19</formula>
    </cfRule>
    <cfRule type="cellIs" dxfId="142" priority="11" stopIfTrue="1" operator="greaterThan">
      <formula>$G$19</formula>
    </cfRule>
    <cfRule type="cellIs" dxfId="141" priority="12" stopIfTrue="1" operator="between">
      <formula>$H$19</formula>
      <formula>$G$19</formula>
    </cfRule>
  </conditionalFormatting>
  <conditionalFormatting sqref="F20">
    <cfRule type="cellIs" dxfId="140" priority="7" stopIfTrue="1" operator="lessThan">
      <formula>$H$19</formula>
    </cfRule>
    <cfRule type="cellIs" dxfId="139" priority="8" stopIfTrue="1" operator="greaterThan">
      <formula>$G$19</formula>
    </cfRule>
    <cfRule type="cellIs" dxfId="138" priority="9" stopIfTrue="1" operator="between">
      <formula>$H$19</formula>
      <formula>$G$19</formula>
    </cfRule>
  </conditionalFormatting>
  <conditionalFormatting sqref="E21:E289">
    <cfRule type="cellIs" dxfId="137" priority="4" stopIfTrue="1" operator="lessThan">
      <formula>$H$19</formula>
    </cfRule>
    <cfRule type="cellIs" dxfId="136" priority="5" stopIfTrue="1" operator="greaterThan">
      <formula>$G$19</formula>
    </cfRule>
    <cfRule type="cellIs" dxfId="135" priority="6" stopIfTrue="1" operator="between">
      <formula>$H$19</formula>
      <formula>$G$19</formula>
    </cfRule>
  </conditionalFormatting>
  <conditionalFormatting sqref="F21:F289">
    <cfRule type="cellIs" dxfId="134" priority="1" stopIfTrue="1" operator="lessThan">
      <formula>$H$19</formula>
    </cfRule>
    <cfRule type="cellIs" dxfId="133" priority="2" stopIfTrue="1" operator="greaterThan">
      <formula>$G$19</formula>
    </cfRule>
    <cfRule type="cellIs" dxfId="13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SummaryChart!G24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-5.1869658499580805E-3</v>
      </c>
      <c r="P1" s="5" t="s">
        <v>10</v>
      </c>
    </row>
    <row r="2" spans="2:22" ht="22.5" x14ac:dyDescent="0.3">
      <c r="C2" s="24">
        <f>SummaryChart!H24</f>
        <v>26.994837734287938</v>
      </c>
      <c r="D2" s="1" t="s">
        <v>18</v>
      </c>
      <c r="G2" s="9" t="s">
        <v>23</v>
      </c>
      <c r="O2" s="28">
        <f>TAN(C2/180*PI())</f>
        <v>0.50941196513293374</v>
      </c>
      <c r="P2" s="5" t="s">
        <v>12</v>
      </c>
    </row>
    <row r="3" spans="2:22" ht="22.5" x14ac:dyDescent="0.3">
      <c r="C3" s="24">
        <f>SummaryChart!J24/12</f>
        <v>1.0449251829298027</v>
      </c>
      <c r="D3" s="1" t="s">
        <v>19</v>
      </c>
      <c r="G3" s="9" t="s">
        <v>28</v>
      </c>
      <c r="O3" s="28">
        <f>C3</f>
        <v>1.0449251829298027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SummaryChart!I24</f>
        <v>16.28840815040353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0.15484748087684608</v>
      </c>
      <c r="C12" s="14"/>
      <c r="D12" s="15">
        <f ca="1">CELL("contents",INDIRECT("D"&amp;C13-1))</f>
        <v>16.13158571333981</v>
      </c>
      <c r="E12" s="15">
        <f ca="1">CELL("contents",INDIRECT("E"&amp;C13-1))</f>
        <v>7.8464276518284004</v>
      </c>
      <c r="F12">
        <f ca="1">D13-D12</f>
        <v>0.31166991794056642</v>
      </c>
      <c r="G12">
        <f ca="1">D13-D11</f>
        <v>0.15484748087684608</v>
      </c>
      <c r="H12" s="27">
        <f ca="1">G12/F12</f>
        <v>0.49683165414242692</v>
      </c>
      <c r="I12">
        <f ca="1">D13-D12</f>
        <v>0.31166991794056642</v>
      </c>
      <c r="J12">
        <f ca="1">E13-E12</f>
        <v>0.10218296740393207</v>
      </c>
      <c r="K12">
        <f ca="1">ATAN(J12/I12)*180/PI()</f>
        <v>18.152060023314625</v>
      </c>
      <c r="N12" s="26">
        <f ca="1">E13-E12</f>
        <v>0.10218296740393207</v>
      </c>
      <c r="O12" s="26">
        <f ca="1">N12+E13-H12*N12</f>
        <v>8.0000258539157869</v>
      </c>
      <c r="P12">
        <f ca="1">IF(AND(G12&gt;0,G12&lt;F12),1,0)</f>
        <v>1</v>
      </c>
      <c r="Q12" s="26">
        <f ca="1">IF(P12=1,O12,O13)</f>
        <v>8.0000258539157869</v>
      </c>
    </row>
    <row r="13" spans="2:22" x14ac:dyDescent="0.2">
      <c r="B13" t="str">
        <f ca="1">CELL("address",INDEX(B20:B290,MATCH(MIN(B20:B290),B20:B290,0)))</f>
        <v>$B$70</v>
      </c>
      <c r="C13">
        <f ca="1">CELL("row",INDEX(A20:A289,MATCH(MIN(A20:A289),A20:A289,0)))</f>
        <v>70</v>
      </c>
      <c r="D13" s="15">
        <f ca="1">CELL("contents",INDIRECT("D"&amp;C13))</f>
        <v>16.443255631280376</v>
      </c>
      <c r="E13" s="15">
        <f ca="1">CELL("contents",INDIRECT("E"&amp;C13))</f>
        <v>7.9486106192323325</v>
      </c>
      <c r="F13">
        <f ca="1">D14-D13</f>
        <v>0.31126834125880976</v>
      </c>
      <c r="G13">
        <f ca="1">D14-D11</f>
        <v>0.46611582213565583</v>
      </c>
      <c r="H13" s="27">
        <f ca="1">G13/F13</f>
        <v>1.4974726316548053</v>
      </c>
      <c r="N13" s="26">
        <f ca="1">E14-E13</f>
        <v>0.10089304303854707</v>
      </c>
      <c r="O13" s="26">
        <f ca="1">E13+H13*N13</f>
        <v>8.0996951899069263</v>
      </c>
      <c r="P13">
        <f ca="1">IF(G13&lt;F13,1,0)</f>
        <v>0</v>
      </c>
    </row>
    <row r="14" spans="2:22" x14ac:dyDescent="0.2">
      <c r="D14" s="15">
        <f ca="1">CELL("contents",INDIRECT("D"&amp;C13+1))</f>
        <v>16.754523972539186</v>
      </c>
      <c r="E14" s="15">
        <f ca="1">CELL("contents",INDIRECT("E"&amp;C13+1))</f>
        <v>8.0495036622708795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65.231665648532228</v>
      </c>
      <c r="P15" s="10">
        <f>Q19</f>
        <v>15.194151596649114</v>
      </c>
      <c r="Q15" s="10">
        <f>Q19</f>
        <v>15.194151596649114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1.0449251829298027</v>
      </c>
      <c r="F19" s="9">
        <f>$O$1*D19^2+$O$2*D19+$O$3</f>
        <v>1.0449251829298027</v>
      </c>
      <c r="G19" s="18">
        <v>8.6666666666666607</v>
      </c>
      <c r="H19" s="17">
        <v>7.5</v>
      </c>
      <c r="I19">
        <f>C1</f>
        <v>62.5</v>
      </c>
      <c r="J19">
        <f>C1*COS(C2/180*PI())</f>
        <v>55.690464028131068</v>
      </c>
      <c r="K19">
        <f>C1*SIN(C2/180*PI())</f>
        <v>28.369388719735205</v>
      </c>
      <c r="L19">
        <f>-C15*I19*J19</f>
        <v>-13.673155502282356</v>
      </c>
      <c r="M19">
        <f>-C6-C15*I19*K19</f>
        <v>-39.139269013985839</v>
      </c>
      <c r="N19" s="16">
        <f>MAX(E19:E289)</f>
        <v>12.100055940709726</v>
      </c>
      <c r="O19" s="19">
        <f>INDEX(C19:C289,MATCH(N19,E19:E289,0),1)</f>
        <v>0.8040000000000006</v>
      </c>
      <c r="P19" s="19">
        <f>COUNTIF(E19:E289,"&gt;"&amp;H19)*_dt</f>
        <v>1.0680000000000001</v>
      </c>
      <c r="Q19" s="21">
        <f>INDEX(D19:D289,MATCH(T17,T19:T289,0),1)</f>
        <v>15.194151596649114</v>
      </c>
      <c r="R19" s="21">
        <f>INDEX(D19:D289,MATCH(T17,U19:U289,0),1)</f>
        <v>65.231665648532228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50.037514051883115</v>
      </c>
    </row>
    <row r="20" spans="1:22" x14ac:dyDescent="0.2">
      <c r="A20">
        <f>B20</f>
        <v>15.954511483033786</v>
      </c>
      <c r="B20">
        <f>ABS(D20-$D$11)</f>
        <v>15.954511483033786</v>
      </c>
      <c r="C20" s="9">
        <f>C19+_dt</f>
        <v>6.0000000000000001E-3</v>
      </c>
      <c r="D20" s="9">
        <f>D19+$C$7*(J19+J20)/2</f>
        <v>0.33389666736974533</v>
      </c>
      <c r="E20" s="9">
        <f>E19+$C$7*(K19+K20)/2</f>
        <v>1.2144370084059621</v>
      </c>
      <c r="F20" s="9">
        <f>$O$1*D20^2+$O$2*D20+$O$3</f>
        <v>1.2144378612247464</v>
      </c>
      <c r="G20" s="10">
        <f>G19</f>
        <v>8.6666666666666607</v>
      </c>
      <c r="H20" s="5">
        <f>H19</f>
        <v>7.5</v>
      </c>
      <c r="I20">
        <f>SQRT(J20^2+K20^2)</f>
        <v>62.320542520215533</v>
      </c>
      <c r="J20">
        <f>J19+L19*$C$7</f>
        <v>55.608425095117376</v>
      </c>
      <c r="K20">
        <f>K19+M19*$C$7</f>
        <v>28.134553105651289</v>
      </c>
      <c r="L20">
        <f>-$C$15*I20*J20</f>
        <v>-13.613811089564759</v>
      </c>
      <c r="M20">
        <f>-$C$6-$C$15*I20*K20</f>
        <v>-39.061778073457695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15.621105981062692</v>
      </c>
      <c r="B21">
        <f t="shared" ref="B21:B84" si="3">ABS(D21-$D$11)</f>
        <v>15.621105981062692</v>
      </c>
      <c r="C21" s="9">
        <f t="shared" ref="C21:C84" si="4">C20+_dt</f>
        <v>1.2E-2</v>
      </c>
      <c r="D21" s="9">
        <f t="shared" ref="D21:E84" si="5">D20+$C$7*(J20+J21)/2</f>
        <v>0.66730216934083741</v>
      </c>
      <c r="E21" s="9">
        <f t="shared" si="5"/>
        <v>1.3825412150345477</v>
      </c>
      <c r="F21" s="9">
        <f t="shared" ref="F21:F84" si="6">$O$1*D21^2+$O$2*D21+$O$3</f>
        <v>1.3825471769932667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62.142089460757589</v>
      </c>
      <c r="J21">
        <f t="shared" ref="J21:K84" si="9">J20+L20*$C$7</f>
        <v>55.526742228579984</v>
      </c>
      <c r="K21">
        <f t="shared" si="9"/>
        <v>27.900182437210542</v>
      </c>
      <c r="L21">
        <f t="shared" ref="L21:L84" si="10">-$C$15*I21*J21</f>
        <v>-13.554888357656813</v>
      </c>
      <c r="M21">
        <f t="shared" ref="M21:M84" si="11">-$C$6-$C$15*I21*K21</f>
        <v>-38.984841819925691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15.288189515681651</v>
      </c>
      <c r="B22">
        <f t="shared" si="3"/>
        <v>15.288189515681651</v>
      </c>
      <c r="C22" s="9">
        <f t="shared" si="4"/>
        <v>1.8000000000000002E-2</v>
      </c>
      <c r="D22" s="9">
        <f t="shared" si="5"/>
        <v>1.0002186347218796</v>
      </c>
      <c r="E22" s="9">
        <f t="shared" si="5"/>
        <v>1.5492405825050524</v>
      </c>
      <c r="F22" s="9">
        <f t="shared" si="6"/>
        <v>1.5492592890064825</v>
      </c>
      <c r="G22" s="10">
        <f t="shared" si="7"/>
        <v>8.6666666666666607</v>
      </c>
      <c r="H22" s="5">
        <f t="shared" si="7"/>
        <v>7.5</v>
      </c>
      <c r="I22">
        <f t="shared" si="8"/>
        <v>61.964639065864247</v>
      </c>
      <c r="J22">
        <f t="shared" si="9"/>
        <v>55.445412898434043</v>
      </c>
      <c r="K22">
        <f t="shared" si="9"/>
        <v>27.666273386290989</v>
      </c>
      <c r="L22">
        <f t="shared" si="10"/>
        <v>-13.496384592554314</v>
      </c>
      <c r="M22">
        <f t="shared" si="11"/>
        <v>-38.90845550036979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14.955759973213713</v>
      </c>
      <c r="B23">
        <f t="shared" si="3"/>
        <v>14.955759973213713</v>
      </c>
      <c r="C23" s="9">
        <f t="shared" si="4"/>
        <v>2.4E-2</v>
      </c>
      <c r="D23" s="9">
        <f t="shared" si="5"/>
        <v>1.3326481771898178</v>
      </c>
      <c r="E23" s="9">
        <f t="shared" si="5"/>
        <v>1.7145378706237917</v>
      </c>
      <c r="F23" s="9">
        <f t="shared" si="6"/>
        <v>1.7145803116631606</v>
      </c>
      <c r="G23" s="10">
        <f t="shared" si="7"/>
        <v>8.6666666666666607</v>
      </c>
      <c r="H23" s="5">
        <f t="shared" si="7"/>
        <v>7.5</v>
      </c>
      <c r="I23">
        <f t="shared" si="8"/>
        <v>61.788189618198729</v>
      </c>
      <c r="J23">
        <f t="shared" si="9"/>
        <v>55.364434590878716</v>
      </c>
      <c r="K23">
        <f t="shared" si="9"/>
        <v>27.43282265328877</v>
      </c>
      <c r="L23">
        <f t="shared" si="10"/>
        <v>-13.438297110241052</v>
      </c>
      <c r="M23">
        <f t="shared" si="11"/>
        <v>-38.832614399508032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14.623815255016424</v>
      </c>
      <c r="B24">
        <f t="shared" si="3"/>
        <v>14.623815255016424</v>
      </c>
      <c r="C24" s="9">
        <f t="shared" si="4"/>
        <v>0.03</v>
      </c>
      <c r="D24" s="9">
        <f t="shared" si="5"/>
        <v>1.6645928953871056</v>
      </c>
      <c r="E24" s="9">
        <f t="shared" si="5"/>
        <v>1.8784358194843331</v>
      </c>
      <c r="F24" s="9">
        <f t="shared" si="6"/>
        <v>1.8785163154058333</v>
      </c>
      <c r="G24" s="10">
        <f t="shared" si="7"/>
        <v>8.6666666666666607</v>
      </c>
      <c r="H24" s="5">
        <f t="shared" si="7"/>
        <v>7.5</v>
      </c>
      <c r="I24">
        <f t="shared" si="8"/>
        <v>61.612739438381709</v>
      </c>
      <c r="J24">
        <f t="shared" si="9"/>
        <v>55.283804808217269</v>
      </c>
      <c r="K24">
        <f t="shared" si="9"/>
        <v>27.199826966891724</v>
      </c>
      <c r="L24">
        <f t="shared" si="10"/>
        <v>-13.380623256302867</v>
      </c>
      <c r="M24">
        <f t="shared" si="11"/>
        <v>-38.757313839254934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14.292353277385734</v>
      </c>
      <c r="B25">
        <f t="shared" si="3"/>
        <v>14.292353277385734</v>
      </c>
      <c r="C25" s="9">
        <f t="shared" si="4"/>
        <v>3.5999999999999997E-2</v>
      </c>
      <c r="D25" s="9">
        <f t="shared" si="5"/>
        <v>1.9960548730177958</v>
      </c>
      <c r="E25" s="9">
        <f t="shared" si="5"/>
        <v>2.0409371496365769</v>
      </c>
      <c r="F25" s="9">
        <f t="shared" si="6"/>
        <v>2.0410733271327799</v>
      </c>
      <c r="G25" s="10">
        <f t="shared" si="7"/>
        <v>8.6666666666666607</v>
      </c>
      <c r="H25" s="5">
        <f t="shared" si="7"/>
        <v>7.5</v>
      </c>
      <c r="I25">
        <f t="shared" si="8"/>
        <v>61.43828688452318</v>
      </c>
      <c r="J25">
        <f t="shared" si="9"/>
        <v>55.20352106867945</v>
      </c>
      <c r="K25">
        <f t="shared" si="9"/>
        <v>26.967283083856195</v>
      </c>
      <c r="L25">
        <f t="shared" si="10"/>
        <v>-13.323360405545865</v>
      </c>
      <c r="M25">
        <f t="shared" si="11"/>
        <v>-38.682549178187251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13.961371971460958</v>
      </c>
      <c r="B26">
        <f t="shared" si="3"/>
        <v>13.961371971460958</v>
      </c>
      <c r="C26" s="9">
        <f t="shared" si="4"/>
        <v>4.1999999999999996E-2</v>
      </c>
      <c r="D26" s="9">
        <f t="shared" si="5"/>
        <v>2.3270361789425729</v>
      </c>
      <c r="E26" s="9">
        <f t="shared" si="5"/>
        <v>2.2020445622545068</v>
      </c>
      <c r="F26" s="9">
        <f t="shared" si="6"/>
        <v>2.2022573306059301</v>
      </c>
      <c r="G26" s="10">
        <f t="shared" si="7"/>
        <v>8.6666666666666607</v>
      </c>
      <c r="H26" s="5">
        <f t="shared" si="7"/>
        <v>7.5</v>
      </c>
      <c r="I26">
        <f t="shared" si="8"/>
        <v>61.26483035175383</v>
      </c>
      <c r="J26">
        <f t="shared" si="9"/>
        <v>55.123580906246175</v>
      </c>
      <c r="K26">
        <f t="shared" si="9"/>
        <v>26.735187788787073</v>
      </c>
      <c r="L26">
        <f t="shared" si="10"/>
        <v>-13.26650596161875</v>
      </c>
      <c r="M26">
        <f t="shared" si="11"/>
        <v>-38.608315811017107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13.630869283130789</v>
      </c>
      <c r="B27">
        <f t="shared" si="3"/>
        <v>13.630869283130789</v>
      </c>
      <c r="C27" s="9">
        <f t="shared" si="4"/>
        <v>4.7999999999999994E-2</v>
      </c>
      <c r="D27" s="9">
        <f t="shared" si="5"/>
        <v>2.6575388672727409</v>
      </c>
      <c r="E27" s="9">
        <f t="shared" si="5"/>
        <v>2.361760739302631</v>
      </c>
      <c r="F27" s="9">
        <f t="shared" si="6"/>
        <v>2.3620742668547341</v>
      </c>
      <c r="G27" s="10">
        <f t="shared" si="7"/>
        <v>8.6666666666666607</v>
      </c>
      <c r="H27" s="5">
        <f t="shared" si="7"/>
        <v>7.5</v>
      </c>
      <c r="I27">
        <f t="shared" si="8"/>
        <v>61.092368271755895</v>
      </c>
      <c r="J27">
        <f t="shared" si="9"/>
        <v>55.043981870476465</v>
      </c>
      <c r="K27">
        <f t="shared" si="9"/>
        <v>26.503537893920971</v>
      </c>
      <c r="L27">
        <f t="shared" si="10"/>
        <v>-13.210057356639194</v>
      </c>
      <c r="M27">
        <f t="shared" si="11"/>
        <v>-38.534609168072265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13.30084317294035</v>
      </c>
      <c r="B28">
        <f t="shared" si="3"/>
        <v>13.30084317294035</v>
      </c>
      <c r="C28" s="9">
        <f t="shared" si="4"/>
        <v>5.3999999999999992E-2</v>
      </c>
      <c r="D28" s="9">
        <f t="shared" si="5"/>
        <v>2.9875649774631801</v>
      </c>
      <c r="E28" s="9">
        <f t="shared" si="5"/>
        <v>2.5200883437011314</v>
      </c>
      <c r="F28" s="9">
        <f t="shared" si="6"/>
        <v>2.5205300345760624</v>
      </c>
      <c r="G28" s="10">
        <f t="shared" si="7"/>
        <v>8.6666666666666607</v>
      </c>
      <c r="H28" s="5">
        <f t="shared" si="7"/>
        <v>7.5</v>
      </c>
      <c r="I28">
        <f t="shared" si="8"/>
        <v>60.920899112293242</v>
      </c>
      <c r="J28">
        <f t="shared" si="9"/>
        <v>54.964721526336632</v>
      </c>
      <c r="K28">
        <f t="shared" si="9"/>
        <v>26.272330238912538</v>
      </c>
      <c r="L28">
        <f t="shared" si="10"/>
        <v>-13.154012050824123</v>
      </c>
      <c r="M28">
        <f t="shared" si="11"/>
        <v>-38.46142471478359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12.971291615999245</v>
      </c>
      <c r="B29">
        <f t="shared" si="3"/>
        <v>12.971291615999245</v>
      </c>
      <c r="C29" s="9">
        <f t="shared" si="4"/>
        <v>5.9999999999999991E-2</v>
      </c>
      <c r="D29" s="9">
        <f t="shared" si="5"/>
        <v>3.3171165344042852</v>
      </c>
      <c r="E29" s="9">
        <f t="shared" si="5"/>
        <v>2.6770300194897407</v>
      </c>
      <c r="F29" s="9">
        <f t="shared" si="6"/>
        <v>2.6776304905301798</v>
      </c>
      <c r="G29" s="10">
        <f t="shared" si="7"/>
        <v>8.6666666666666607</v>
      </c>
      <c r="H29" s="5">
        <f t="shared" si="7"/>
        <v>7.5</v>
      </c>
      <c r="I29">
        <f t="shared" si="8"/>
        <v>60.750421376740739</v>
      </c>
      <c r="J29">
        <f t="shared" si="9"/>
        <v>54.885797454031689</v>
      </c>
      <c r="K29">
        <f t="shared" si="9"/>
        <v>26.041561690623837</v>
      </c>
      <c r="L29">
        <f t="shared" si="10"/>
        <v>-13.098367532123902</v>
      </c>
      <c r="M29">
        <f t="shared" si="11"/>
        <v>-38.388757951179464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12.642212601890634</v>
      </c>
      <c r="B30">
        <f t="shared" si="3"/>
        <v>12.642212601890634</v>
      </c>
      <c r="C30" s="9">
        <f t="shared" si="4"/>
        <v>6.5999999999999989E-2</v>
      </c>
      <c r="D30" s="9">
        <f t="shared" si="5"/>
        <v>3.646195548512897</v>
      </c>
      <c r="E30" s="9">
        <f t="shared" si="5"/>
        <v>2.8325883919903627</v>
      </c>
      <c r="F30" s="9">
        <f t="shared" si="6"/>
        <v>2.8333814499328476</v>
      </c>
      <c r="G30" s="10">
        <f t="shared" si="7"/>
        <v>8.6666666666666607</v>
      </c>
      <c r="H30" s="5">
        <f t="shared" si="7"/>
        <v>7.5</v>
      </c>
      <c r="I30">
        <f t="shared" si="8"/>
        <v>60.580933603612777</v>
      </c>
      <c r="J30">
        <f t="shared" si="9"/>
        <v>54.807207248838942</v>
      </c>
      <c r="K30">
        <f t="shared" si="9"/>
        <v>25.811229142916758</v>
      </c>
      <c r="L30">
        <f t="shared" si="10"/>
        <v>-13.043121315860301</v>
      </c>
      <c r="M30">
        <f t="shared" si="11"/>
        <v>-38.316604411387232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12.313604134581285</v>
      </c>
      <c r="B31">
        <f t="shared" si="3"/>
        <v>12.313604134581285</v>
      </c>
      <c r="C31" s="9">
        <f t="shared" si="4"/>
        <v>7.1999999999999995E-2</v>
      </c>
      <c r="D31" s="9">
        <f t="shared" si="5"/>
        <v>3.9748040158222451</v>
      </c>
      <c r="E31" s="9">
        <f t="shared" si="5"/>
        <v>2.9867660679684582</v>
      </c>
      <c r="F31" s="9">
        <f t="shared" si="6"/>
        <v>2.9877886868436003</v>
      </c>
      <c r="G31" s="10">
        <f t="shared" si="7"/>
        <v>8.6666666666666607</v>
      </c>
      <c r="H31" s="5">
        <f t="shared" si="7"/>
        <v>7.5</v>
      </c>
      <c r="I31">
        <f t="shared" si="8"/>
        <v>60.412434366090814</v>
      </c>
      <c r="J31">
        <f t="shared" si="9"/>
        <v>54.728948520943781</v>
      </c>
      <c r="K31">
        <f t="shared" si="9"/>
        <v>25.581329516448434</v>
      </c>
      <c r="L31">
        <f t="shared" si="10"/>
        <v>-12.988270944368177</v>
      </c>
      <c r="M31">
        <f t="shared" si="11"/>
        <v>-38.244959663141458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11.985464232332621</v>
      </c>
      <c r="B32">
        <f t="shared" si="3"/>
        <v>11.985464232332621</v>
      </c>
      <c r="C32" s="9">
        <f t="shared" si="4"/>
        <v>7.8E-2</v>
      </c>
      <c r="D32" s="9">
        <f t="shared" si="5"/>
        <v>4.302943918070909</v>
      </c>
      <c r="E32" s="9">
        <f t="shared" si="5"/>
        <v>3.1395656357932125</v>
      </c>
      <c r="F32" s="9">
        <f t="shared" si="6"/>
        <v>3.140857934550259</v>
      </c>
      <c r="G32" s="10">
        <f t="shared" si="7"/>
        <v>8.6666666666666607</v>
      </c>
      <c r="H32" s="5">
        <f t="shared" si="7"/>
        <v>7.5</v>
      </c>
      <c r="I32">
        <f t="shared" si="8"/>
        <v>60.24492227154996</v>
      </c>
      <c r="J32">
        <f t="shared" si="9"/>
        <v>54.651018895277574</v>
      </c>
      <c r="K32">
        <f t="shared" si="9"/>
        <v>25.351859758469587</v>
      </c>
      <c r="L32">
        <f t="shared" si="10"/>
        <v>-12.933813986640825</v>
      </c>
      <c r="M32">
        <f t="shared" si="11"/>
        <v>-38.173819307299034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11.657790927612716</v>
      </c>
      <c r="B33">
        <f t="shared" si="3"/>
        <v>11.657790927612716</v>
      </c>
      <c r="C33" s="9">
        <f t="shared" si="4"/>
        <v>8.4000000000000005E-2</v>
      </c>
      <c r="D33" s="9">
        <f t="shared" si="5"/>
        <v>4.6306172227908151</v>
      </c>
      <c r="E33" s="9">
        <f t="shared" si="5"/>
        <v>3.2909896655964985</v>
      </c>
      <c r="F33" s="9">
        <f t="shared" si="6"/>
        <v>3.2925948859497067</v>
      </c>
      <c r="G33" s="10">
        <f t="shared" si="7"/>
        <v>8.6666666666666607</v>
      </c>
      <c r="H33" s="5">
        <f t="shared" si="7"/>
        <v>7.5</v>
      </c>
      <c r="I33">
        <f t="shared" si="8"/>
        <v>60.078395961084368</v>
      </c>
      <c r="J33">
        <f t="shared" si="9"/>
        <v>54.573416011357729</v>
      </c>
      <c r="K33">
        <f t="shared" si="9"/>
        <v>25.122816842625792</v>
      </c>
      <c r="L33">
        <f t="shared" si="10"/>
        <v>-12.879748037978866</v>
      </c>
      <c r="M33">
        <f t="shared" si="11"/>
        <v>-38.103178977360884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11.330582267009252</v>
      </c>
      <c r="B34">
        <f t="shared" si="3"/>
        <v>11.330582267009252</v>
      </c>
      <c r="C34" s="9">
        <f t="shared" si="4"/>
        <v>9.0000000000000011E-2</v>
      </c>
      <c r="D34" s="9">
        <f t="shared" si="5"/>
        <v>4.9578258833942783</v>
      </c>
      <c r="E34" s="9">
        <f t="shared" si="5"/>
        <v>3.441040709430661</v>
      </c>
      <c r="F34" s="9">
        <f t="shared" si="6"/>
        <v>3.4430051939250044</v>
      </c>
      <c r="G34" s="10">
        <f t="shared" si="7"/>
        <v>8.6666666666666607</v>
      </c>
      <c r="H34" s="5">
        <f t="shared" si="7"/>
        <v>7.5</v>
      </c>
      <c r="I34">
        <f t="shared" si="8"/>
        <v>59.912854109031542</v>
      </c>
      <c r="J34">
        <f t="shared" si="9"/>
        <v>54.496137523129853</v>
      </c>
      <c r="K34">
        <f t="shared" si="9"/>
        <v>24.894197768761625</v>
      </c>
      <c r="L34">
        <f t="shared" si="10"/>
        <v>-12.826070719642699</v>
      </c>
      <c r="M34">
        <f t="shared" si="11"/>
        <v>-38.033034339000437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11.003836311143427</v>
      </c>
      <c r="B35">
        <f t="shared" si="3"/>
        <v>11.003836311143427</v>
      </c>
      <c r="C35" s="9">
        <f t="shared" si="4"/>
        <v>9.6000000000000016E-2</v>
      </c>
      <c r="D35" s="9">
        <f t="shared" si="5"/>
        <v>5.2845718392601038</v>
      </c>
      <c r="E35" s="9">
        <f t="shared" si="5"/>
        <v>3.5897213014251288</v>
      </c>
      <c r="F35" s="9">
        <f t="shared" si="6"/>
        <v>3.5920944717188652</v>
      </c>
      <c r="G35" s="10">
        <f t="shared" si="7"/>
        <v>8.6666666666666607</v>
      </c>
      <c r="H35" s="5">
        <f t="shared" si="7"/>
        <v>7.5</v>
      </c>
      <c r="I35">
        <f t="shared" si="8"/>
        <v>59.748295422495332</v>
      </c>
      <c r="J35">
        <f t="shared" si="9"/>
        <v>54.419181098811997</v>
      </c>
      <c r="K35">
        <f t="shared" si="9"/>
        <v>24.665999562727624</v>
      </c>
      <c r="L35">
        <f t="shared" si="10"/>
        <v>-12.772779678508339</v>
      </c>
      <c r="M35">
        <f t="shared" si="11"/>
        <v>-37.963381089598585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10.677551134584768</v>
      </c>
      <c r="B36">
        <f t="shared" si="3"/>
        <v>10.677551134584768</v>
      </c>
      <c r="C36" s="9">
        <f t="shared" si="4"/>
        <v>0.10200000000000002</v>
      </c>
      <c r="D36" s="9">
        <f t="shared" si="5"/>
        <v>5.6108570158187625</v>
      </c>
      <c r="E36" s="9">
        <f t="shared" si="5"/>
        <v>3.7370339579418816</v>
      </c>
      <c r="F36" s="9">
        <f t="shared" si="6"/>
        <v>3.7398682933035534</v>
      </c>
      <c r="G36" s="10">
        <f t="shared" si="7"/>
        <v>8.6666666666666607</v>
      </c>
      <c r="H36" s="5">
        <f t="shared" si="7"/>
        <v>7.5</v>
      </c>
      <c r="I36">
        <f t="shared" si="8"/>
        <v>59.58471864086755</v>
      </c>
      <c r="J36">
        <f t="shared" si="9"/>
        <v>54.34254442074095</v>
      </c>
      <c r="K36">
        <f t="shared" si="9"/>
        <v>24.438219276190033</v>
      </c>
      <c r="L36">
        <f t="shared" si="10"/>
        <v>-12.719872586726659</v>
      </c>
      <c r="M36">
        <f t="shared" si="11"/>
        <v>-37.894214957785117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10.351724825766883</v>
      </c>
      <c r="B37">
        <f t="shared" si="3"/>
        <v>10.351724825766883</v>
      </c>
      <c r="C37" s="9">
        <f t="shared" si="4"/>
        <v>0.10800000000000003</v>
      </c>
      <c r="D37" s="9">
        <f t="shared" si="5"/>
        <v>5.9366833246366468</v>
      </c>
      <c r="E37" s="9">
        <f t="shared" si="5"/>
        <v>3.8829811777297816</v>
      </c>
      <c r="F37" s="9">
        <f t="shared" si="6"/>
        <v>3.8863321937472506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59.422122535348294</v>
      </c>
      <c r="J37">
        <f t="shared" si="9"/>
        <v>54.266225185220591</v>
      </c>
      <c r="K37">
        <f t="shared" si="9"/>
        <v>24.210853986443322</v>
      </c>
      <c r="L37">
        <f t="shared" si="10"/>
        <v>-12.667347141385934</v>
      </c>
      <c r="M37">
        <f t="shared" si="11"/>
        <v>-37.825531702986616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10.026355486904105</v>
      </c>
      <c r="B38">
        <f t="shared" si="3"/>
        <v>10.026355486904105</v>
      </c>
      <c r="C38" s="9">
        <f t="shared" si="4"/>
        <v>0.11400000000000003</v>
      </c>
      <c r="D38" s="9">
        <f t="shared" si="5"/>
        <v>6.2620526634994258</v>
      </c>
      <c r="E38" s="9">
        <f t="shared" si="5"/>
        <v>4.0275654420777878</v>
      </c>
      <c r="F38" s="9">
        <f t="shared" si="6"/>
        <v>4.0314916695769236</v>
      </c>
      <c r="G38" s="10">
        <f t="shared" si="13"/>
        <v>8.6666666666666607</v>
      </c>
      <c r="H38" s="5">
        <f t="shared" si="13"/>
        <v>7.5</v>
      </c>
      <c r="I38">
        <f t="shared" si="8"/>
        <v>59.260505908464665</v>
      </c>
      <c r="J38">
        <f t="shared" si="9"/>
        <v>54.190221102372277</v>
      </c>
      <c r="K38">
        <f t="shared" si="9"/>
        <v>23.983900796225402</v>
      </c>
      <c r="L38">
        <f t="shared" si="10"/>
        <v>-12.615201064177628</v>
      </c>
      <c r="M38">
        <f t="shared" si="11"/>
        <v>-37.757327114980683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9.7014412339090264</v>
      </c>
      <c r="B39">
        <f t="shared" si="3"/>
        <v>9.7014412339090264</v>
      </c>
      <c r="C39" s="9">
        <f t="shared" si="4"/>
        <v>0.12000000000000004</v>
      </c>
      <c r="D39" s="9">
        <f t="shared" si="5"/>
        <v>6.5869669164945046</v>
      </c>
      <c r="E39" s="9">
        <f t="shared" si="5"/>
        <v>4.1707892149670709</v>
      </c>
      <c r="F39" s="9">
        <f t="shared" si="6"/>
        <v>4.1753521791377581</v>
      </c>
      <c r="G39" s="10">
        <f t="shared" si="13"/>
        <v>8.6666666666666607</v>
      </c>
      <c r="H39" s="5">
        <f t="shared" si="13"/>
        <v>7.5</v>
      </c>
      <c r="I39">
        <f t="shared" si="8"/>
        <v>59.09986759358798</v>
      </c>
      <c r="J39">
        <f t="shared" si="9"/>
        <v>54.114529895987211</v>
      </c>
      <c r="K39">
        <f t="shared" si="9"/>
        <v>23.757356833535518</v>
      </c>
      <c r="L39">
        <f t="shared" si="10"/>
        <v>-12.563432101065342</v>
      </c>
      <c r="M39">
        <f t="shared" si="11"/>
        <v>-37.6895970134564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9.3769801963109209</v>
      </c>
      <c r="B40">
        <f t="shared" si="3"/>
        <v>9.3769801963109209</v>
      </c>
      <c r="C40" s="9">
        <f t="shared" si="4"/>
        <v>0.12600000000000003</v>
      </c>
      <c r="D40" s="9">
        <f t="shared" si="5"/>
        <v>6.9114279540926091</v>
      </c>
      <c r="E40" s="9">
        <f t="shared" si="5"/>
        <v>4.312654943222042</v>
      </c>
      <c r="F40" s="9">
        <f t="shared" si="6"/>
        <v>4.3179191429491786</v>
      </c>
      <c r="G40" s="10">
        <f t="shared" si="13"/>
        <v>8.6666666666666607</v>
      </c>
      <c r="H40" s="5">
        <f t="shared" si="13"/>
        <v>7.5</v>
      </c>
      <c r="I40">
        <f t="shared" si="8"/>
        <v>58.94020645444941</v>
      </c>
      <c r="J40">
        <f t="shared" si="9"/>
        <v>54.039149303380817</v>
      </c>
      <c r="K40">
        <f t="shared" si="9"/>
        <v>23.531219251454779</v>
      </c>
      <c r="L40">
        <f t="shared" si="10"/>
        <v>-12.512038021956933</v>
      </c>
      <c r="M40">
        <f t="shared" si="11"/>
        <v>-37.622337247581122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9.0529705171750301</v>
      </c>
      <c r="B41">
        <f t="shared" si="3"/>
        <v>9.0529705171750301</v>
      </c>
      <c r="C41" s="9">
        <f t="shared" si="4"/>
        <v>0.13200000000000003</v>
      </c>
      <c r="D41" s="9">
        <f t="shared" si="5"/>
        <v>7.2354376332284991</v>
      </c>
      <c r="E41" s="9">
        <f t="shared" si="5"/>
        <v>4.453165056660314</v>
      </c>
      <c r="F41" s="9">
        <f t="shared" si="6"/>
        <v>4.4591979440575198</v>
      </c>
      <c r="G41" s="10">
        <f t="shared" si="13"/>
        <v>8.6666666666666607</v>
      </c>
      <c r="H41" s="5">
        <f t="shared" si="13"/>
        <v>7.5</v>
      </c>
      <c r="I41">
        <f t="shared" si="8"/>
        <v>58.781521384653843</v>
      </c>
      <c r="J41">
        <f t="shared" si="9"/>
        <v>53.964077075249072</v>
      </c>
      <c r="K41">
        <f t="shared" si="9"/>
        <v>23.305485227969292</v>
      </c>
      <c r="L41">
        <f t="shared" si="10"/>
        <v>-12.461016620379635</v>
      </c>
      <c r="M41">
        <f t="shared" si="11"/>
        <v>-37.555543695573284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8.7294103530227041</v>
      </c>
      <c r="B42">
        <f t="shared" si="3"/>
        <v>8.7294103530227041</v>
      </c>
      <c r="C42" s="9">
        <f t="shared" si="4"/>
        <v>0.13800000000000004</v>
      </c>
      <c r="D42" s="9">
        <f t="shared" si="5"/>
        <v>7.5589977973808269</v>
      </c>
      <c r="E42" s="9">
        <f t="shared" si="5"/>
        <v>4.5923219682416097</v>
      </c>
      <c r="F42" s="9">
        <f t="shared" si="6"/>
        <v>4.5991939283853798</v>
      </c>
      <c r="G42" s="10">
        <f t="shared" si="13"/>
        <v>8.6666666666666607</v>
      </c>
      <c r="H42" s="5">
        <f t="shared" si="13"/>
        <v>7.5</v>
      </c>
      <c r="I42">
        <f t="shared" si="8"/>
        <v>58.623811307192085</v>
      </c>
      <c r="J42">
        <f t="shared" si="9"/>
        <v>53.889310975526797</v>
      </c>
      <c r="K42">
        <f t="shared" si="9"/>
        <v>23.080151965795853</v>
      </c>
      <c r="L42">
        <f t="shared" si="10"/>
        <v>-12.41036571315823</v>
      </c>
      <c r="M42">
        <f t="shared" si="11"/>
        <v>-37.489212264281399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8.4062978737523792</v>
      </c>
      <c r="B43">
        <f t="shared" si="3"/>
        <v>8.4062978737523792</v>
      </c>
      <c r="C43" s="9">
        <f t="shared" si="4"/>
        <v>0.14400000000000004</v>
      </c>
      <c r="D43" s="9">
        <f t="shared" si="5"/>
        <v>7.8821102766511508</v>
      </c>
      <c r="E43" s="9">
        <f t="shared" si="5"/>
        <v>4.730128074215628</v>
      </c>
      <c r="F43" s="9">
        <f t="shared" si="6"/>
        <v>4.7379124050777</v>
      </c>
      <c r="G43" s="10">
        <f t="shared" si="13"/>
        <v>8.6666666666666607</v>
      </c>
      <c r="H43" s="5">
        <f t="shared" si="13"/>
        <v>7.5</v>
      </c>
      <c r="I43">
        <f t="shared" si="8"/>
        <v>58.467075173951152</v>
      </c>
      <c r="J43">
        <f t="shared" si="9"/>
        <v>53.814848781247846</v>
      </c>
      <c r="K43">
        <f t="shared" si="9"/>
        <v>22.855216692210163</v>
      </c>
      <c r="L43">
        <f t="shared" si="10"/>
        <v>-12.360083140096121</v>
      </c>
      <c r="M43">
        <f t="shared" si="11"/>
        <v>-37.423338888769052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8.0836312625614131</v>
      </c>
      <c r="B44">
        <f t="shared" si="3"/>
        <v>8.0836312625614131</v>
      </c>
      <c r="C44" s="9">
        <f t="shared" si="4"/>
        <v>0.15000000000000005</v>
      </c>
      <c r="D44" s="9">
        <f t="shared" si="5"/>
        <v>8.204776887842117</v>
      </c>
      <c r="E44" s="9">
        <f t="shared" si="5"/>
        <v>4.8665857542688915</v>
      </c>
      <c r="F44" s="9">
        <f t="shared" si="6"/>
        <v>4.8753586468446128</v>
      </c>
      <c r="G44" s="10">
        <f t="shared" si="13"/>
        <v>8.6666666666666607</v>
      </c>
      <c r="H44" s="5">
        <f t="shared" si="13"/>
        <v>7.5</v>
      </c>
      <c r="I44">
        <f t="shared" si="8"/>
        <v>58.311311965222764</v>
      </c>
      <c r="J44">
        <f t="shared" si="9"/>
        <v>53.74068828240727</v>
      </c>
      <c r="K44">
        <f t="shared" si="9"/>
        <v>22.630676658877547</v>
      </c>
      <c r="L44">
        <f t="shared" si="10"/>
        <v>-12.310166763659328</v>
      </c>
      <c r="M44">
        <f t="shared" si="11"/>
        <v>-37.357919531905857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7.7614087158687148</v>
      </c>
      <c r="B45">
        <f t="shared" si="3"/>
        <v>7.7614087158687148</v>
      </c>
      <c r="C45" s="9">
        <f t="shared" si="4"/>
        <v>0.15600000000000006</v>
      </c>
      <c r="D45" s="9">
        <f t="shared" si="5"/>
        <v>8.5269994345348152</v>
      </c>
      <c r="E45" s="9">
        <f t="shared" si="5"/>
        <v>5.0016973716705824</v>
      </c>
      <c r="F45" s="9">
        <f t="shared" si="6"/>
        <v>5.0115378903011001</v>
      </c>
      <c r="G45" s="10">
        <f t="shared" si="13"/>
        <v>8.6666666666666607</v>
      </c>
      <c r="H45" s="5">
        <f t="shared" si="13"/>
        <v>7.5</v>
      </c>
      <c r="I45">
        <f t="shared" si="8"/>
        <v>58.156520689209898</v>
      </c>
      <c r="J45">
        <f t="shared" si="9"/>
        <v>53.666827281825313</v>
      </c>
      <c r="K45">
        <f t="shared" si="9"/>
        <v>22.406529141686111</v>
      </c>
      <c r="L45">
        <f t="shared" si="10"/>
        <v>-12.260614468663304</v>
      </c>
      <c r="M45">
        <f t="shared" si="11"/>
        <v>-37.292950183964351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7.4396284432381989</v>
      </c>
      <c r="B46">
        <f t="shared" si="3"/>
        <v>7.4396284432381989</v>
      </c>
      <c r="C46" s="9">
        <f t="shared" si="4"/>
        <v>0.16200000000000006</v>
      </c>
      <c r="D46" s="9">
        <f t="shared" si="5"/>
        <v>8.8487797071653311</v>
      </c>
      <c r="E46" s="9">
        <f t="shared" si="5"/>
        <v>5.1354652734173873</v>
      </c>
      <c r="F46" s="9">
        <f t="shared" si="6"/>
        <v>5.1464553363035002</v>
      </c>
      <c r="G46" s="10">
        <f t="shared" si="13"/>
        <v>8.6666666666666607</v>
      </c>
      <c r="H46" s="5">
        <f t="shared" si="13"/>
        <v>7.5</v>
      </c>
      <c r="I46">
        <f t="shared" si="8"/>
        <v>58.002700381531348</v>
      </c>
      <c r="J46">
        <f t="shared" si="9"/>
        <v>53.593263595013333</v>
      </c>
      <c r="K46">
        <f t="shared" si="9"/>
        <v>22.182771440582325</v>
      </c>
      <c r="L46">
        <f t="shared" si="10"/>
        <v>-12.211424161962537</v>
      </c>
      <c r="M46">
        <f t="shared" si="11"/>
        <v>-37.22842686222274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7.1182886673030339</v>
      </c>
      <c r="B47">
        <f t="shared" si="3"/>
        <v>7.1182886673030339</v>
      </c>
      <c r="C47" s="9">
        <f t="shared" si="4"/>
        <v>0.16800000000000007</v>
      </c>
      <c r="D47" s="9">
        <f t="shared" si="5"/>
        <v>9.1701194831004962</v>
      </c>
      <c r="E47" s="9">
        <f t="shared" si="5"/>
        <v>5.2678917903773614</v>
      </c>
      <c r="F47" s="9">
        <f t="shared" si="6"/>
        <v>5.2801161502829057</v>
      </c>
      <c r="G47" s="10">
        <f t="shared" si="13"/>
        <v>8.6666666666666607</v>
      </c>
      <c r="H47" s="5">
        <f t="shared" si="13"/>
        <v>7.5</v>
      </c>
      <c r="I47">
        <f t="shared" si="8"/>
        <v>57.849850104724226</v>
      </c>
      <c r="J47">
        <f t="shared" si="9"/>
        <v>53.519995050041558</v>
      </c>
      <c r="K47">
        <f t="shared" si="9"/>
        <v>21.959400879408989</v>
      </c>
      <c r="L47">
        <f t="shared" si="10"/>
        <v>-12.162593772142873</v>
      </c>
      <c r="M47">
        <f t="shared" si="11"/>
        <v>-37.164345610573463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6.7973876236906836</v>
      </c>
      <c r="B48">
        <f t="shared" si="3"/>
        <v>6.7973876236906836</v>
      </c>
      <c r="C48" s="9">
        <f t="shared" si="4"/>
        <v>0.17400000000000007</v>
      </c>
      <c r="D48" s="9">
        <f t="shared" si="5"/>
        <v>9.4910205267128465</v>
      </c>
      <c r="E48" s="9">
        <f t="shared" si="5"/>
        <v>5.3989792374328252</v>
      </c>
      <c r="F48" s="9">
        <f t="shared" si="6"/>
        <v>5.4125254625754851</v>
      </c>
      <c r="G48" s="10">
        <f t="shared" si="13"/>
        <v>8.6666666666666607</v>
      </c>
      <c r="H48" s="5">
        <f t="shared" si="13"/>
        <v>7.5</v>
      </c>
      <c r="I48">
        <f t="shared" si="8"/>
        <v>57.697968947744428</v>
      </c>
      <c r="J48">
        <f t="shared" si="9"/>
        <v>53.447019487408703</v>
      </c>
      <c r="K48">
        <f t="shared" si="9"/>
        <v>21.736414805745547</v>
      </c>
      <c r="L48">
        <f t="shared" si="10"/>
        <v>-12.114121249216531</v>
      </c>
      <c r="M48">
        <f t="shared" si="11"/>
        <v>-37.100702499137498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6.4769235609487179</v>
      </c>
      <c r="B49">
        <f t="shared" si="3"/>
        <v>6.4769235609487179</v>
      </c>
      <c r="C49" s="9">
        <f t="shared" si="4"/>
        <v>0.18000000000000008</v>
      </c>
      <c r="D49" s="9">
        <f t="shared" si="5"/>
        <v>9.8114845894548122</v>
      </c>
      <c r="E49" s="9">
        <f t="shared" si="5"/>
        <v>5.528729913622314</v>
      </c>
      <c r="F49" s="9">
        <f t="shared" si="6"/>
        <v>5.5436883687497787</v>
      </c>
      <c r="G49" s="10">
        <f t="shared" si="13"/>
        <v>8.6666666666666607</v>
      </c>
      <c r="H49" s="5">
        <f t="shared" si="13"/>
        <v>7.5</v>
      </c>
      <c r="I49">
        <f t="shared" si="8"/>
        <v>57.547056025464919</v>
      </c>
      <c r="J49">
        <f t="shared" si="9"/>
        <v>53.374334759913403</v>
      </c>
      <c r="K49">
        <f t="shared" si="9"/>
        <v>21.513810590750722</v>
      </c>
      <c r="L49">
        <f t="shared" si="10"/>
        <v>-12.066004564319723</v>
      </c>
      <c r="M49">
        <f t="shared" si="11"/>
        <v>-37.037493623884359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6.1568947404713956</v>
      </c>
      <c r="B50">
        <f t="shared" si="3"/>
        <v>6.1568947404713956</v>
      </c>
      <c r="C50" s="9">
        <f t="shared" si="4"/>
        <v>0.18600000000000008</v>
      </c>
      <c r="D50" s="9">
        <f t="shared" si="5"/>
        <v>10.131513409932134</v>
      </c>
      <c r="E50" s="9">
        <f t="shared" si="5"/>
        <v>5.6571461022815885</v>
      </c>
      <c r="F50" s="9">
        <f t="shared" si="6"/>
        <v>5.6736099299309979</v>
      </c>
      <c r="G50" s="10">
        <f t="shared" si="13"/>
        <v>8.6666666666666607</v>
      </c>
      <c r="H50" s="5">
        <f t="shared" si="13"/>
        <v>7.5</v>
      </c>
      <c r="I50">
        <f t="shared" si="8"/>
        <v>57.397110478171882</v>
      </c>
      <c r="J50">
        <f t="shared" si="9"/>
        <v>53.301938732527482</v>
      </c>
      <c r="K50">
        <f t="shared" si="9"/>
        <v>21.291585629007415</v>
      </c>
      <c r="L50">
        <f t="shared" si="10"/>
        <v>-12.018241709412905</v>
      </c>
      <c r="M50">
        <f t="shared" si="11"/>
        <v>-36.974715106257818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5.837299436427001</v>
      </c>
      <c r="B51">
        <f t="shared" si="3"/>
        <v>5.837299436427001</v>
      </c>
      <c r="C51" s="9">
        <f t="shared" si="4"/>
        <v>0.19200000000000009</v>
      </c>
      <c r="D51" s="9">
        <f t="shared" si="5"/>
        <v>10.451108713976529</v>
      </c>
      <c r="E51" s="9">
        <f t="shared" si="5"/>
        <v>5.7842300711837202</v>
      </c>
      <c r="F51" s="9">
        <f t="shared" si="6"/>
        <v>5.8022951731223547</v>
      </c>
      <c r="G51" s="10">
        <f t="shared" si="13"/>
        <v>8.6666666666666607</v>
      </c>
      <c r="H51" s="5">
        <f t="shared" si="13"/>
        <v>7.5</v>
      </c>
      <c r="I51">
        <f t="shared" si="8"/>
        <v>57.248131471058628</v>
      </c>
      <c r="J51">
        <f t="shared" si="9"/>
        <v>53.229829282271005</v>
      </c>
      <c r="K51">
        <f t="shared" si="9"/>
        <v>21.069737338369869</v>
      </c>
      <c r="L51">
        <f t="shared" si="10"/>
        <v>-11.970830696983493</v>
      </c>
      <c r="M51">
        <f t="shared" si="11"/>
        <v>-36.912363092807134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5.5181359356859208</v>
      </c>
      <c r="B52">
        <f t="shared" si="3"/>
        <v>5.5181359356859208</v>
      </c>
      <c r="C52" s="9">
        <f t="shared" si="4"/>
        <v>0.19800000000000009</v>
      </c>
      <c r="D52" s="9">
        <f t="shared" si="5"/>
        <v>10.770272214717609</v>
      </c>
      <c r="E52" s="9">
        <f t="shared" si="5"/>
        <v>5.9099840726782693</v>
      </c>
      <c r="F52" s="9">
        <f t="shared" si="6"/>
        <v>5.9297490915234876</v>
      </c>
      <c r="G52" s="10">
        <f t="shared" si="13"/>
        <v>8.6666666666666607</v>
      </c>
      <c r="H52" s="5">
        <f t="shared" si="13"/>
        <v>7.5</v>
      </c>
      <c r="I52">
        <f t="shared" si="8"/>
        <v>57.100118193717222</v>
      </c>
      <c r="J52">
        <f t="shared" si="9"/>
        <v>53.158004298089104</v>
      </c>
      <c r="K52">
        <f t="shared" si="9"/>
        <v>20.848263159813026</v>
      </c>
      <c r="L52">
        <f t="shared" si="10"/>
        <v>-11.923769559751129</v>
      </c>
      <c r="M52">
        <f t="shared" si="11"/>
        <v>-36.850433754823932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5.1994025377494619</v>
      </c>
      <c r="B53">
        <f t="shared" si="3"/>
        <v>5.1994025377494619</v>
      </c>
      <c r="C53" s="9">
        <f t="shared" si="4"/>
        <v>0.2040000000000001</v>
      </c>
      <c r="D53" s="9">
        <f t="shared" si="5"/>
        <v>11.089005612654068</v>
      </c>
      <c r="E53" s="9">
        <f t="shared" si="5"/>
        <v>6.0344103438295607</v>
      </c>
      <c r="F53" s="9">
        <f t="shared" si="6"/>
        <v>6.0559766448459973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56.953069859627881</v>
      </c>
      <c r="J53">
        <f t="shared" si="9"/>
        <v>53.086461680730594</v>
      </c>
      <c r="K53">
        <f t="shared" si="9"/>
        <v>20.627160557284082</v>
      </c>
      <c r="L53">
        <f t="shared" si="10"/>
        <v>-11.877056350375362</v>
      </c>
      <c r="M53">
        <f t="shared" si="11"/>
        <v>-36.788923287984552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4.8810975546793856</v>
      </c>
      <c r="B54">
        <f t="shared" si="3"/>
        <v>4.8810975546793856</v>
      </c>
      <c r="C54" s="9">
        <f t="shared" si="4"/>
        <v>0.2100000000000001</v>
      </c>
      <c r="D54" s="9">
        <f t="shared" si="5"/>
        <v>11.407310595724145</v>
      </c>
      <c r="E54" s="9">
        <f t="shared" si="5"/>
        <v>6.1575111065540815</v>
      </c>
      <c r="F54" s="9">
        <f t="shared" si="6"/>
        <v>6.1809827596261213</v>
      </c>
      <c r="G54" s="10">
        <f t="shared" si="14"/>
        <v>8.6666666666666607</v>
      </c>
      <c r="H54" s="5">
        <f t="shared" si="14"/>
        <v>7.5</v>
      </c>
      <c r="I54">
        <f t="shared" si="8"/>
        <v>56.806985705645985</v>
      </c>
      <c r="J54">
        <f t="shared" si="9"/>
        <v>53.015199342628343</v>
      </c>
      <c r="K54">
        <f t="shared" si="9"/>
        <v>20.406427017556176</v>
      </c>
      <c r="L54">
        <f t="shared" si="10"/>
        <v>-11.830689141165736</v>
      </c>
      <c r="M54">
        <f t="shared" si="11"/>
        <v>-36.727827911997885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4.5632193110281563</v>
      </c>
      <c r="B55">
        <f t="shared" si="3"/>
        <v>4.5632193110281563</v>
      </c>
      <c r="C55" s="9">
        <f t="shared" si="4"/>
        <v>0.21600000000000011</v>
      </c>
      <c r="D55" s="9">
        <f t="shared" si="5"/>
        <v>11.725188839375374</v>
      </c>
      <c r="E55" s="9">
        <f t="shared" si="5"/>
        <v>6.2792885677570025</v>
      </c>
      <c r="F55" s="9">
        <f t="shared" si="6"/>
        <v>6.304772329534619</v>
      </c>
      <c r="G55" s="10">
        <f t="shared" si="14"/>
        <v>8.6666666666666607</v>
      </c>
      <c r="H55" s="5">
        <f t="shared" si="14"/>
        <v>7.5</v>
      </c>
      <c r="I55">
        <f t="shared" si="8"/>
        <v>56.661864991486738</v>
      </c>
      <c r="J55">
        <f t="shared" si="9"/>
        <v>52.944215207781347</v>
      </c>
      <c r="K55">
        <f t="shared" si="9"/>
        <v>20.186060050084187</v>
      </c>
      <c r="L55">
        <f t="shared" si="10"/>
        <v>-11.784666023794239</v>
      </c>
      <c r="M55">
        <f t="shared" si="11"/>
        <v>-36.667143870258641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4.245766143769897</v>
      </c>
      <c r="B56">
        <f t="shared" si="3"/>
        <v>4.245766143769897</v>
      </c>
      <c r="C56" s="9">
        <f t="shared" si="4"/>
        <v>0.22200000000000011</v>
      </c>
      <c r="D56" s="9">
        <f t="shared" si="5"/>
        <v>12.042642006633633</v>
      </c>
      <c r="E56" s="9">
        <f t="shared" si="5"/>
        <v>6.3997449194678433</v>
      </c>
      <c r="F56" s="9">
        <f t="shared" si="6"/>
        <v>6.42735021568385</v>
      </c>
      <c r="G56" s="10">
        <f t="shared" si="14"/>
        <v>8.6666666666666607</v>
      </c>
      <c r="H56" s="5">
        <f t="shared" si="14"/>
        <v>7.5</v>
      </c>
      <c r="I56">
        <f t="shared" si="8"/>
        <v>56.517706999207483</v>
      </c>
      <c r="J56">
        <f t="shared" si="9"/>
        <v>52.873507211638582</v>
      </c>
      <c r="K56">
        <f t="shared" si="9"/>
        <v>19.966057186862635</v>
      </c>
      <c r="L56">
        <f t="shared" si="10"/>
        <v>-11.73898510901007</v>
      </c>
      <c r="M56">
        <f t="shared" si="11"/>
        <v>-36.606867429506011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3.9287364022320279</v>
      </c>
      <c r="B57">
        <f t="shared" si="3"/>
        <v>3.9287364022320279</v>
      </c>
      <c r="C57" s="9">
        <f t="shared" si="4"/>
        <v>0.22800000000000012</v>
      </c>
      <c r="D57" s="9">
        <f t="shared" si="5"/>
        <v>12.359671748171502</v>
      </c>
      <c r="E57" s="9">
        <f t="shared" si="5"/>
        <v>6.5188823389752883</v>
      </c>
      <c r="F57" s="9">
        <f t="shared" si="6"/>
        <v>6.5487212469321312</v>
      </c>
      <c r="G57" s="10">
        <f t="shared" si="14"/>
        <v>8.6666666666666607</v>
      </c>
      <c r="H57" s="5">
        <f t="shared" si="14"/>
        <v>7.5</v>
      </c>
      <c r="I57">
        <f t="shared" si="8"/>
        <v>56.374511032687536</v>
      </c>
      <c r="J57">
        <f t="shared" si="9"/>
        <v>52.803073300984522</v>
      </c>
      <c r="K57">
        <f t="shared" si="9"/>
        <v>19.746415982285598</v>
      </c>
      <c r="L57">
        <f t="shared" si="10"/>
        <v>-11.693644526356687</v>
      </c>
      <c r="M57">
        <f t="shared" si="11"/>
        <v>-36.546994879487649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3.6121284480275957</v>
      </c>
      <c r="B58">
        <f t="shared" si="3"/>
        <v>3.6121284480275957</v>
      </c>
      <c r="C58" s="9">
        <f t="shared" si="4"/>
        <v>0.23400000000000012</v>
      </c>
      <c r="D58" s="9">
        <f t="shared" si="5"/>
        <v>12.676279702375934</v>
      </c>
      <c r="E58" s="9">
        <f t="shared" si="5"/>
        <v>6.6367029889611713</v>
      </c>
      <c r="F58" s="9">
        <f t="shared" si="6"/>
        <v>6.6688902201853688</v>
      </c>
      <c r="G58" s="10">
        <f t="shared" si="14"/>
        <v>8.6666666666666607</v>
      </c>
      <c r="H58" s="5">
        <f t="shared" si="14"/>
        <v>7.5</v>
      </c>
      <c r="I58">
        <f t="shared" si="8"/>
        <v>56.232276417105659</v>
      </c>
      <c r="J58">
        <f t="shared" si="9"/>
        <v>52.732911433826381</v>
      </c>
      <c r="K58">
        <f t="shared" si="9"/>
        <v>19.52713401300867</v>
      </c>
      <c r="L58">
        <f t="shared" si="10"/>
        <v>-11.648642423891106</v>
      </c>
      <c r="M58">
        <f t="shared" si="11"/>
        <v>-36.487522532629001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3.2959406549882679</v>
      </c>
      <c r="B59">
        <f t="shared" si="3"/>
        <v>3.2959406549882679</v>
      </c>
      <c r="C59" s="9">
        <f t="shared" si="4"/>
        <v>0.24000000000000013</v>
      </c>
      <c r="D59" s="9">
        <f t="shared" si="5"/>
        <v>12.992467495415262</v>
      </c>
      <c r="E59" s="9">
        <f t="shared" si="5"/>
        <v>6.7532090176336359</v>
      </c>
      <c r="F59" s="9">
        <f t="shared" si="6"/>
        <v>6.7878619006960177</v>
      </c>
      <c r="G59" s="10">
        <f t="shared" si="14"/>
        <v>8.6666666666666607</v>
      </c>
      <c r="H59" s="5">
        <f t="shared" si="14"/>
        <v>7.5</v>
      </c>
      <c r="I59">
        <f t="shared" si="8"/>
        <v>56.091002498415023</v>
      </c>
      <c r="J59">
        <f t="shared" si="9"/>
        <v>52.663019579283031</v>
      </c>
      <c r="K59">
        <f t="shared" si="9"/>
        <v>19.308208877812895</v>
      </c>
      <c r="L59">
        <f t="shared" si="10"/>
        <v>-11.603976967905382</v>
      </c>
      <c r="M59">
        <f t="shared" si="11"/>
        <v>-36.428446723707921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2.9801714090979914</v>
      </c>
      <c r="B60">
        <f t="shared" si="3"/>
        <v>2.9801714090979914</v>
      </c>
      <c r="C60" s="9">
        <f t="shared" si="4"/>
        <v>0.24600000000000014</v>
      </c>
      <c r="D60" s="9">
        <f t="shared" si="5"/>
        <v>13.308236741305539</v>
      </c>
      <c r="E60" s="9">
        <f t="shared" si="5"/>
        <v>6.8684025588594864</v>
      </c>
      <c r="F60" s="9">
        <f t="shared" si="6"/>
        <v>6.9056410223593963</v>
      </c>
      <c r="G60" s="10">
        <f t="shared" si="14"/>
        <v>8.6666666666666607</v>
      </c>
      <c r="H60" s="5">
        <f t="shared" si="14"/>
        <v>7.5</v>
      </c>
      <c r="I60">
        <f t="shared" si="8"/>
        <v>55.950688642815749</v>
      </c>
      <c r="J60">
        <f t="shared" si="9"/>
        <v>52.593395717475602</v>
      </c>
      <c r="K60">
        <f t="shared" si="9"/>
        <v>19.089638197470649</v>
      </c>
      <c r="L60">
        <f t="shared" si="10"/>
        <v>-11.559646342650291</v>
      </c>
      <c r="M60">
        <f t="shared" si="11"/>
        <v>-36.369763809534462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2.6648191084273058</v>
      </c>
      <c r="B61">
        <f t="shared" si="3"/>
        <v>2.6648191084273058</v>
      </c>
      <c r="C61" s="9">
        <f t="shared" si="4"/>
        <v>0.25200000000000011</v>
      </c>
      <c r="D61" s="9">
        <f t="shared" si="5"/>
        <v>13.623589041976224</v>
      </c>
      <c r="E61" s="9">
        <f t="shared" si="5"/>
        <v>6.9822857322957388</v>
      </c>
      <c r="F61" s="9">
        <f t="shared" si="6"/>
        <v>7.0222322880073822</v>
      </c>
      <c r="G61" s="10">
        <f t="shared" si="14"/>
        <v>8.6666666666666607</v>
      </c>
      <c r="H61" s="5">
        <f t="shared" si="14"/>
        <v>7.5</v>
      </c>
      <c r="I61">
        <f t="shared" si="8"/>
        <v>55.811334236224894</v>
      </c>
      <c r="J61">
        <f t="shared" si="9"/>
        <v>52.524037839419698</v>
      </c>
      <c r="K61">
        <f t="shared" si="9"/>
        <v>18.871419614613441</v>
      </c>
      <c r="L61">
        <f t="shared" si="10"/>
        <v>-11.515648750061116</v>
      </c>
      <c r="M61">
        <f t="shared" si="11"/>
        <v>-36.3114701686359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2.3498821630682887</v>
      </c>
      <c r="B62">
        <f t="shared" si="3"/>
        <v>2.3498821630682887</v>
      </c>
      <c r="C62" s="9">
        <f t="shared" si="4"/>
        <v>0.25800000000000012</v>
      </c>
      <c r="D62" s="9">
        <f t="shared" si="5"/>
        <v>13.938525987335241</v>
      </c>
      <c r="E62" s="9">
        <f t="shared" si="5"/>
        <v>7.0948606435203843</v>
      </c>
      <c r="F62" s="9">
        <f t="shared" si="6"/>
        <v>7.1376403696995334</v>
      </c>
      <c r="G62" s="10">
        <f t="shared" si="14"/>
        <v>8.6666666666666607</v>
      </c>
      <c r="H62" s="5">
        <f t="shared" si="14"/>
        <v>7.5</v>
      </c>
      <c r="I62">
        <f t="shared" si="8"/>
        <v>55.67293868374405</v>
      </c>
      <c r="J62">
        <f t="shared" si="9"/>
        <v>52.454943946919329</v>
      </c>
      <c r="K62">
        <f t="shared" si="9"/>
        <v>18.653550793601624</v>
      </c>
      <c r="L62">
        <f t="shared" si="10"/>
        <v>-11.471982409485555</v>
      </c>
      <c r="M62">
        <f t="shared" si="11"/>
        <v>-36.253562200946952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2.0353589950701441</v>
      </c>
      <c r="B63">
        <f t="shared" si="3"/>
        <v>2.0353589950701441</v>
      </c>
      <c r="C63" s="9">
        <f t="shared" si="4"/>
        <v>0.26400000000000012</v>
      </c>
      <c r="D63" s="9">
        <f t="shared" si="5"/>
        <v>14.253049155333386</v>
      </c>
      <c r="E63" s="9">
        <f t="shared" si="5"/>
        <v>7.2061293841623772</v>
      </c>
      <c r="F63" s="9">
        <f t="shared" si="6"/>
        <v>7.2518699090116581</v>
      </c>
      <c r="G63" s="10">
        <f t="shared" si="14"/>
        <v>8.6666666666666607</v>
      </c>
      <c r="H63" s="5">
        <f t="shared" si="14"/>
        <v>7.5</v>
      </c>
      <c r="I63">
        <f t="shared" si="8"/>
        <v>55.53550140912435</v>
      </c>
      <c r="J63">
        <f t="shared" si="9"/>
        <v>52.386112052462416</v>
      </c>
      <c r="K63">
        <f t="shared" si="9"/>
        <v>18.436029420395943</v>
      </c>
      <c r="L63">
        <f t="shared" si="10"/>
        <v>-11.428645557413697</v>
      </c>
      <c r="M63">
        <f t="shared" si="11"/>
        <v>-36.196036327505098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1.7212480383754034</v>
      </c>
      <c r="B64">
        <f t="shared" si="3"/>
        <v>1.7212480383754034</v>
      </c>
      <c r="C64" s="9">
        <f t="shared" si="4"/>
        <v>0.27000000000000013</v>
      </c>
      <c r="D64" s="9">
        <f t="shared" si="5"/>
        <v>14.567160112028127</v>
      </c>
      <c r="E64" s="9">
        <f t="shared" si="5"/>
        <v>7.3160940320308576</v>
      </c>
      <c r="F64" s="9">
        <f t="shared" si="6"/>
        <v>7.3649255173218569</v>
      </c>
      <c r="G64" s="10">
        <f t="shared" si="14"/>
        <v>8.6666666666666607</v>
      </c>
      <c r="H64" s="5">
        <f t="shared" si="14"/>
        <v>7.5</v>
      </c>
      <c r="I64">
        <f t="shared" si="8"/>
        <v>55.399021854229041</v>
      </c>
      <c r="J64">
        <f t="shared" si="9"/>
        <v>52.317540179117934</v>
      </c>
      <c r="K64">
        <f t="shared" si="9"/>
        <v>18.218853202430914</v>
      </c>
      <c r="L64">
        <f t="shared" si="10"/>
        <v>-11.385636447210027</v>
      </c>
      <c r="M64">
        <f t="shared" si="11"/>
        <v>-36.138888990150988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1.4075477387567457</v>
      </c>
      <c r="B65">
        <f t="shared" si="3"/>
        <v>1.4075477387567457</v>
      </c>
      <c r="C65" s="9">
        <f t="shared" si="4"/>
        <v>0.27600000000000013</v>
      </c>
      <c r="D65" s="9">
        <f t="shared" si="5"/>
        <v>14.880860411646784</v>
      </c>
      <c r="E65" s="9">
        <f t="shared" si="5"/>
        <v>7.4247566512436203</v>
      </c>
      <c r="F65" s="9">
        <f t="shared" si="6"/>
        <v>7.4768117760940926</v>
      </c>
      <c r="G65" s="10">
        <f t="shared" si="14"/>
        <v>8.6666666666666607</v>
      </c>
      <c r="H65" s="5">
        <f t="shared" si="14"/>
        <v>7.5</v>
      </c>
      <c r="I65">
        <f t="shared" si="8"/>
        <v>55.263499478493493</v>
      </c>
      <c r="J65">
        <f t="shared" si="9"/>
        <v>52.249226360434676</v>
      </c>
      <c r="K65">
        <f t="shared" si="9"/>
        <v>18.002019868490009</v>
      </c>
      <c r="L65">
        <f t="shared" si="10"/>
        <v>-11.342953348847448</v>
      </c>
      <c r="M65">
        <f t="shared" si="11"/>
        <v>-36.08211665123396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1.0942565537544162</v>
      </c>
      <c r="B66">
        <f t="shared" si="3"/>
        <v>1.0942565537544162</v>
      </c>
      <c r="C66" s="9">
        <f t="shared" si="4"/>
        <v>0.28200000000000014</v>
      </c>
      <c r="D66" s="9">
        <f t="shared" si="5"/>
        <v>15.194151596649114</v>
      </c>
      <c r="E66" s="9">
        <f t="shared" si="5"/>
        <v>7.5321192923548379</v>
      </c>
      <c r="F66" s="9">
        <f t="shared" si="6"/>
        <v>7.5875332371592785</v>
      </c>
      <c r="G66" s="10">
        <f t="shared" si="14"/>
        <v>8.6666666666666607</v>
      </c>
      <c r="H66" s="5">
        <f t="shared" si="14"/>
        <v>7.5</v>
      </c>
      <c r="I66">
        <f t="shared" si="8"/>
        <v>55.1289337583828</v>
      </c>
      <c r="J66">
        <f t="shared" si="9"/>
        <v>52.181168640341589</v>
      </c>
      <c r="K66">
        <f t="shared" si="9"/>
        <v>17.785527168582604</v>
      </c>
      <c r="L66">
        <f t="shared" si="10"/>
        <v>-11.300594548643284</v>
      </c>
      <c r="M66">
        <f t="shared" si="11"/>
        <v>-36.025715793322561</v>
      </c>
      <c r="S66">
        <f t="shared" si="0"/>
        <v>1</v>
      </c>
      <c r="T66" t="b">
        <f t="shared" si="1"/>
        <v>1</v>
      </c>
      <c r="U66" t="b">
        <f t="shared" si="2"/>
        <v>0</v>
      </c>
    </row>
    <row r="67" spans="1:21" x14ac:dyDescent="0.2">
      <c r="A67">
        <f t="shared" si="12"/>
        <v>0.78137295261424278</v>
      </c>
      <c r="B67">
        <f t="shared" si="3"/>
        <v>0.78137295261424278</v>
      </c>
      <c r="C67" s="9">
        <f t="shared" si="4"/>
        <v>0.28800000000000014</v>
      </c>
      <c r="D67" s="9">
        <f t="shared" si="5"/>
        <v>15.507035197789287</v>
      </c>
      <c r="E67" s="9">
        <f t="shared" si="5"/>
        <v>7.6381839924820536</v>
      </c>
      <c r="F67" s="9">
        <f t="shared" si="6"/>
        <v>7.6970944229939553</v>
      </c>
      <c r="G67" s="10">
        <f t="shared" si="14"/>
        <v>8.6666666666666607</v>
      </c>
      <c r="H67" s="5">
        <f t="shared" si="14"/>
        <v>7.5</v>
      </c>
      <c r="I67">
        <f t="shared" si="8"/>
        <v>54.995324186846787</v>
      </c>
      <c r="J67">
        <f t="shared" si="9"/>
        <v>52.113365073049728</v>
      </c>
      <c r="K67">
        <f t="shared" si="9"/>
        <v>17.569372873822669</v>
      </c>
      <c r="L67">
        <f t="shared" si="10"/>
        <v>-11.258558348997235</v>
      </c>
      <c r="M67">
        <f t="shared" si="11"/>
        <v>-35.969682918920093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0.46889541622622666</v>
      </c>
      <c r="B68">
        <f t="shared" si="3"/>
        <v>0.46889541622622666</v>
      </c>
      <c r="C68" s="9">
        <f t="shared" si="4"/>
        <v>0.29400000000000015</v>
      </c>
      <c r="D68" s="9">
        <f t="shared" si="5"/>
        <v>15.819512734177303</v>
      </c>
      <c r="E68" s="9">
        <f t="shared" si="5"/>
        <v>7.7429527754324488</v>
      </c>
      <c r="F68" s="9">
        <f t="shared" si="6"/>
        <v>7.8054998269965568</v>
      </c>
      <c r="G68" s="10">
        <f t="shared" si="14"/>
        <v>8.6666666666666607</v>
      </c>
      <c r="H68" s="5">
        <f t="shared" si="14"/>
        <v>7.5</v>
      </c>
      <c r="I68">
        <f t="shared" si="8"/>
        <v>54.86267027277264</v>
      </c>
      <c r="J68">
        <f t="shared" si="9"/>
        <v>52.045813722955742</v>
      </c>
      <c r="K68">
        <f t="shared" si="9"/>
        <v>17.353554776309149</v>
      </c>
      <c r="L68">
        <f t="shared" si="10"/>
        <v>-11.216843068131265</v>
      </c>
      <c r="M68">
        <f t="shared" si="11"/>
        <v>-35.914014550185129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0.15682243706372034</v>
      </c>
      <c r="B69">
        <f t="shared" si="3"/>
        <v>0.15682243706372034</v>
      </c>
      <c r="C69" s="9">
        <f t="shared" si="4"/>
        <v>0.30000000000000016</v>
      </c>
      <c r="D69" s="9">
        <f t="shared" si="5"/>
        <v>16.13158571333981</v>
      </c>
      <c r="E69" s="9">
        <f t="shared" si="5"/>
        <v>7.8464276518284004</v>
      </c>
      <c r="F69" s="9">
        <f t="shared" si="6"/>
        <v>7.9127539137613088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54.730971540434986</v>
      </c>
      <c r="J69">
        <f t="shared" si="9"/>
        <v>51.978512664546955</v>
      </c>
      <c r="K69">
        <f t="shared" si="9"/>
        <v>17.138070689008039</v>
      </c>
      <c r="L69">
        <f t="shared" si="10"/>
        <v>-11.17544703983137</v>
      </c>
      <c r="M69">
        <f t="shared" si="11"/>
        <v>-35.858707228657003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0.15484748087684608</v>
      </c>
      <c r="B70">
        <f t="shared" si="3"/>
        <v>0.15484748087684608</v>
      </c>
      <c r="C70" s="9">
        <f t="shared" si="4"/>
        <v>0.30600000000000016</v>
      </c>
      <c r="D70" s="9">
        <f t="shared" si="5"/>
        <v>16.443255631280376</v>
      </c>
      <c r="E70" s="9">
        <f t="shared" si="5"/>
        <v>7.9486106192323325</v>
      </c>
      <c r="F70" s="9">
        <f t="shared" si="6"/>
        <v>8.0188611193497721</v>
      </c>
      <c r="G70" s="10">
        <f t="shared" si="15"/>
        <v>8.6666666666666607</v>
      </c>
      <c r="H70" s="5">
        <f t="shared" si="15"/>
        <v>7.5</v>
      </c>
      <c r="I70">
        <f t="shared" si="8"/>
        <v>54.600227528943613</v>
      </c>
      <c r="J70">
        <f t="shared" si="9"/>
        <v>51.911459982307967</v>
      </c>
      <c r="K70">
        <f t="shared" si="9"/>
        <v>16.922918445636096</v>
      </c>
      <c r="L70">
        <f t="shared" si="10"/>
        <v>-11.134368613191272</v>
      </c>
      <c r="M70">
        <f t="shared" si="11"/>
        <v>-35.803757514986167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0.46611582213565583</v>
      </c>
      <c r="C71" s="9">
        <f t="shared" si="4"/>
        <v>0.31200000000000017</v>
      </c>
      <c r="D71" s="9">
        <f t="shared" si="5"/>
        <v>16.754523972539186</v>
      </c>
      <c r="E71" s="9">
        <f t="shared" si="5"/>
        <v>8.0495036622708795</v>
      </c>
      <c r="F71" s="9">
        <f t="shared" si="6"/>
        <v>8.1238258515600883</v>
      </c>
      <c r="G71" s="10">
        <f t="shared" si="15"/>
        <v>8.6666666666666607</v>
      </c>
      <c r="H71" s="5">
        <f t="shared" si="15"/>
        <v>7.5</v>
      </c>
      <c r="I71">
        <f t="shared" si="8"/>
        <v>54.470437791688667</v>
      </c>
      <c r="J71">
        <f t="shared" si="9"/>
        <v>51.844653770628817</v>
      </c>
      <c r="K71">
        <f t="shared" si="9"/>
        <v>16.70809590054618</v>
      </c>
      <c r="L71">
        <f t="shared" si="10"/>
        <v>-11.093606152357909</v>
      </c>
      <c r="M71">
        <f t="shared" si="11"/>
        <v>-35.749161988669542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0.77698405984868657</v>
      </c>
      <c r="C72" s="9">
        <f t="shared" si="4"/>
        <v>0.31800000000000017</v>
      </c>
      <c r="D72" s="9">
        <f t="shared" si="5"/>
        <v>17.065392210252217</v>
      </c>
      <c r="E72" s="9">
        <f t="shared" si="5"/>
        <v>8.1491087527583606</v>
      </c>
      <c r="F72" s="9">
        <f t="shared" si="6"/>
        <v>8.2276524901939112</v>
      </c>
      <c r="G72" s="10">
        <f t="shared" si="15"/>
        <v>8.6666666666666607</v>
      </c>
      <c r="H72" s="5">
        <f t="shared" si="15"/>
        <v>7.5</v>
      </c>
      <c r="I72">
        <f t="shared" si="8"/>
        <v>54.341601895783555</v>
      </c>
      <c r="J72">
        <f t="shared" si="9"/>
        <v>51.778092133714672</v>
      </c>
      <c r="K72">
        <f t="shared" si="9"/>
        <v>16.493600928614164</v>
      </c>
      <c r="L72">
        <f t="shared" si="10"/>
        <v>-11.053158036278809</v>
      </c>
      <c r="M72">
        <f t="shared" si="11"/>
        <v>-35.694917247790606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1.0874536558063213</v>
      </c>
      <c r="C73" s="9">
        <f t="shared" si="4"/>
        <v>0.32400000000000018</v>
      </c>
      <c r="D73" s="9">
        <f t="shared" si="5"/>
        <v>17.375861806209851</v>
      </c>
      <c r="E73" s="9">
        <f t="shared" si="5"/>
        <v>8.2474278498195854</v>
      </c>
      <c r="F73" s="9">
        <f t="shared" si="6"/>
        <v>8.3303453873210902</v>
      </c>
      <c r="G73" s="10">
        <f t="shared" si="15"/>
        <v>8.6666666666666607</v>
      </c>
      <c r="H73" s="5">
        <f t="shared" si="15"/>
        <v>7.5</v>
      </c>
      <c r="I73">
        <f t="shared" si="8"/>
        <v>54.213719421505417</v>
      </c>
      <c r="J73">
        <f t="shared" si="9"/>
        <v>51.711773185497002</v>
      </c>
      <c r="K73">
        <f t="shared" si="9"/>
        <v>16.27943142512742</v>
      </c>
      <c r="L73">
        <f t="shared" si="10"/>
        <v>-11.013022658451263</v>
      </c>
      <c r="M73">
        <f t="shared" si="11"/>
        <v>-35.641019908764491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1.3975260605114528</v>
      </c>
      <c r="C74" s="9">
        <f t="shared" si="4"/>
        <v>0.33000000000000018</v>
      </c>
      <c r="D74" s="9">
        <f t="shared" si="5"/>
        <v>17.685934210914983</v>
      </c>
      <c r="E74" s="9">
        <f t="shared" si="5"/>
        <v>8.3444629000119921</v>
      </c>
      <c r="F74" s="9">
        <f t="shared" si="6"/>
        <v>8.4319088675421199</v>
      </c>
      <c r="G74" s="10">
        <f t="shared" si="15"/>
        <v>8.6666666666666607</v>
      </c>
      <c r="H74" s="5">
        <f t="shared" si="15"/>
        <v>7.5</v>
      </c>
      <c r="I74">
        <f t="shared" si="8"/>
        <v>54.086789961733224</v>
      </c>
      <c r="J74">
        <f t="shared" si="9"/>
        <v>51.645695049546298</v>
      </c>
      <c r="K74">
        <f t="shared" si="9"/>
        <v>16.065585305674833</v>
      </c>
      <c r="L74">
        <f t="shared" si="10"/>
        <v>-10.973198426673274</v>
      </c>
      <c r="M74">
        <f t="shared" si="11"/>
        <v>-35.587466606087723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1.7072027132370522</v>
      </c>
      <c r="C75" s="9">
        <f t="shared" si="4"/>
        <v>0.33600000000000019</v>
      </c>
      <c r="D75" s="9">
        <f t="shared" si="5"/>
        <v>17.995610863640582</v>
      </c>
      <c r="E75" s="9">
        <f t="shared" si="5"/>
        <v>8.4402158374471323</v>
      </c>
      <c r="F75" s="9">
        <f t="shared" si="6"/>
        <v>8.5323472282483639</v>
      </c>
      <c r="G75" s="10">
        <f t="shared" si="15"/>
        <v>8.6666666666666607</v>
      </c>
      <c r="H75" s="5">
        <f t="shared" si="15"/>
        <v>7.5</v>
      </c>
      <c r="I75">
        <f t="shared" si="8"/>
        <v>53.96081312138373</v>
      </c>
      <c r="J75">
        <f t="shared" si="9"/>
        <v>51.579855858986257</v>
      </c>
      <c r="K75">
        <f t="shared" si="9"/>
        <v>15.852060506038308</v>
      </c>
      <c r="L75">
        <f t="shared" si="10"/>
        <v>-10.933683762796322</v>
      </c>
      <c r="M75">
        <f t="shared" si="11"/>
        <v>-35.534253992092921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2.0164850420832394</v>
      </c>
      <c r="C76" s="9">
        <f t="shared" si="4"/>
        <v>0.34200000000000019</v>
      </c>
      <c r="D76" s="9">
        <f t="shared" si="5"/>
        <v>18.304893192486769</v>
      </c>
      <c r="E76" s="9">
        <f t="shared" si="5"/>
        <v>8.534688583911505</v>
      </c>
      <c r="F76" s="9">
        <f t="shared" si="6"/>
        <v>8.631664739880101</v>
      </c>
      <c r="G76" s="10">
        <f t="shared" si="15"/>
        <v>8.6666666666666607</v>
      </c>
      <c r="H76" s="5">
        <f t="shared" si="15"/>
        <v>7.5</v>
      </c>
      <c r="I76">
        <f t="shared" si="8"/>
        <v>53.835788516844971</v>
      </c>
      <c r="J76">
        <f t="shared" si="9"/>
        <v>51.514253756409481</v>
      </c>
      <c r="K76">
        <f t="shared" si="9"/>
        <v>15.63885498208575</v>
      </c>
      <c r="L76">
        <f t="shared" si="10"/>
        <v>-10.894477102479863</v>
      </c>
      <c r="M76">
        <f t="shared" si="11"/>
        <v>-35.481378736708145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2.3253744640338532</v>
      </c>
      <c r="C77" s="9">
        <f t="shared" si="4"/>
        <v>0.3480000000000002</v>
      </c>
      <c r="D77" s="9">
        <f t="shared" si="5"/>
        <v>18.613782614437383</v>
      </c>
      <c r="E77" s="9">
        <f t="shared" si="5"/>
        <v>8.6278830489867584</v>
      </c>
      <c r="F77" s="9">
        <f t="shared" si="6"/>
        <v>8.7298656461824198</v>
      </c>
      <c r="G77" s="10">
        <f t="shared" si="15"/>
        <v>8.6666666666666607</v>
      </c>
      <c r="H77" s="5">
        <f t="shared" si="15"/>
        <v>7.5</v>
      </c>
      <c r="I77">
        <f t="shared" si="8"/>
        <v>53.711715775407676</v>
      </c>
      <c r="J77">
        <f t="shared" si="9"/>
        <v>51.448886893794601</v>
      </c>
      <c r="K77">
        <f t="shared" si="9"/>
        <v>15.4259667096655</v>
      </c>
      <c r="L77">
        <f t="shared" si="10"/>
        <v>-10.855576894947562</v>
      </c>
      <c r="M77">
        <f t="shared" si="11"/>
        <v>-35.42883752722107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2.6338723850125128</v>
      </c>
      <c r="C78" s="9">
        <f t="shared" si="4"/>
        <v>0.3540000000000002</v>
      </c>
      <c r="D78" s="9">
        <f t="shared" si="5"/>
        <v>18.922280535416043</v>
      </c>
      <c r="E78" s="9">
        <f t="shared" si="5"/>
        <v>8.7198011301692606</v>
      </c>
      <c r="F78" s="9">
        <f t="shared" si="6"/>
        <v>8.8269541644589591</v>
      </c>
      <c r="G78" s="10">
        <f t="shared" si="15"/>
        <v>8.6666666666666607</v>
      </c>
      <c r="H78" s="5">
        <f t="shared" si="15"/>
        <v>7.5</v>
      </c>
      <c r="I78">
        <f t="shared" si="8"/>
        <v>53.588594534694508</v>
      </c>
      <c r="J78">
        <f t="shared" si="9"/>
        <v>51.383753432424918</v>
      </c>
      <c r="K78">
        <f t="shared" si="9"/>
        <v>15.213393684502174</v>
      </c>
      <c r="L78">
        <f t="shared" si="10"/>
        <v>-10.816981602745308</v>
      </c>
      <c r="M78">
        <f t="shared" si="11"/>
        <v>-35.376627068047867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2.9419801999382145</v>
      </c>
      <c r="C79" s="9">
        <f t="shared" si="4"/>
        <v>0.36000000000000021</v>
      </c>
      <c r="D79" s="9">
        <f t="shared" si="5"/>
        <v>19.230388350341745</v>
      </c>
      <c r="E79" s="9">
        <f t="shared" si="5"/>
        <v>8.8104447129890495</v>
      </c>
      <c r="F79" s="9">
        <f t="shared" si="6"/>
        <v>8.9229344858235464</v>
      </c>
      <c r="G79" s="10">
        <f t="shared" si="15"/>
        <v>8.6666666666666607</v>
      </c>
      <c r="H79" s="5">
        <f t="shared" si="15"/>
        <v>7.5</v>
      </c>
      <c r="I79">
        <f t="shared" si="8"/>
        <v>53.466424442087096</v>
      </c>
      <c r="J79">
        <f t="shared" si="9"/>
        <v>51.318851542808446</v>
      </c>
      <c r="K79">
        <f t="shared" si="9"/>
        <v>15.001133922093887</v>
      </c>
      <c r="L79">
        <f t="shared" si="10"/>
        <v>-10.778689701500877</v>
      </c>
      <c r="M79">
        <f t="shared" si="11"/>
        <v>-35.324744080506761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3.2496992927804378</v>
      </c>
      <c r="C80" s="9">
        <f t="shared" si="4"/>
        <v>0.36600000000000021</v>
      </c>
      <c r="D80" s="9">
        <f t="shared" si="5"/>
        <v>19.538107443183968</v>
      </c>
      <c r="E80" s="9">
        <f t="shared" si="5"/>
        <v>8.8998156711281631</v>
      </c>
      <c r="F80" s="9">
        <f t="shared" si="6"/>
        <v>9.0178107754497532</v>
      </c>
      <c r="G80" s="10">
        <f t="shared" si="15"/>
        <v>8.6666666666666607</v>
      </c>
      <c r="H80" s="5">
        <f t="shared" si="15"/>
        <v>7.5</v>
      </c>
      <c r="I80">
        <f t="shared" si="8"/>
        <v>53.345205154151138</v>
      </c>
      <c r="J80">
        <f t="shared" si="9"/>
        <v>51.254179404599441</v>
      </c>
      <c r="K80">
        <f t="shared" si="9"/>
        <v>14.789185457610847</v>
      </c>
      <c r="L80">
        <f t="shared" si="10"/>
        <v>-10.74069967968536</v>
      </c>
      <c r="M80">
        <f t="shared" si="11"/>
        <v>-35.273185302596289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3.5570310366138003</v>
      </c>
      <c r="C81" s="9">
        <f t="shared" si="4"/>
        <v>0.37200000000000022</v>
      </c>
      <c r="D81" s="9">
        <f t="shared" si="5"/>
        <v>19.84543918701733</v>
      </c>
      <c r="E81" s="9">
        <f t="shared" si="5"/>
        <v>8.9879158665383816</v>
      </c>
      <c r="F81" s="9">
        <f t="shared" si="6"/>
        <v>9.1115871728183784</v>
      </c>
      <c r="G81" s="10">
        <f t="shared" si="15"/>
        <v>8.6666666666666607</v>
      </c>
      <c r="H81" s="5">
        <f t="shared" si="15"/>
        <v>7.5</v>
      </c>
      <c r="I81">
        <f t="shared" si="8"/>
        <v>53.224936336059415</v>
      </c>
      <c r="J81">
        <f t="shared" si="9"/>
        <v>51.189735206521327</v>
      </c>
      <c r="K81">
        <f t="shared" si="9"/>
        <v>14.57754634579527</v>
      </c>
      <c r="L81">
        <f t="shared" si="10"/>
        <v>-10.703010038376247</v>
      </c>
      <c r="M81">
        <f t="shared" si="11"/>
        <v>-35.221947488778277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3.8639767936722365</v>
      </c>
      <c r="C82" s="9">
        <f t="shared" si="4"/>
        <v>0.37800000000000022</v>
      </c>
      <c r="D82" s="9">
        <f t="shared" si="5"/>
        <v>20.152384944075767</v>
      </c>
      <c r="E82" s="9">
        <f t="shared" si="5"/>
        <v>9.0747471495583554</v>
      </c>
      <c r="F82" s="9">
        <f t="shared" si="6"/>
        <v>9.2042677919628915</v>
      </c>
      <c r="G82" s="10">
        <f t="shared" si="15"/>
        <v>8.6666666666666607</v>
      </c>
      <c r="H82" s="5">
        <f t="shared" si="15"/>
        <v>7.5</v>
      </c>
      <c r="I82">
        <f t="shared" si="8"/>
        <v>53.1056176610129</v>
      </c>
      <c r="J82">
        <f t="shared" si="9"/>
        <v>51.125517146291067</v>
      </c>
      <c r="K82">
        <f t="shared" si="9"/>
        <v>14.3662146608626</v>
      </c>
      <c r="L82">
        <f t="shared" si="10"/>
        <v>-10.665619291022212</v>
      </c>
      <c r="M82">
        <f t="shared" si="11"/>
        <v>-35.171027409765344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4.1705379154027433</v>
      </c>
      <c r="C83" s="9">
        <f t="shared" si="4"/>
        <v>0.38400000000000023</v>
      </c>
      <c r="D83" s="9">
        <f t="shared" si="5"/>
        <v>20.458946065806273</v>
      </c>
      <c r="E83" s="9">
        <f t="shared" si="5"/>
        <v>9.160311359030155</v>
      </c>
      <c r="F83" s="9">
        <f t="shared" si="6"/>
        <v>9.2958567217128589</v>
      </c>
      <c r="G83" s="10">
        <f t="shared" si="15"/>
        <v>8.6666666666666607</v>
      </c>
      <c r="H83" s="5">
        <f t="shared" si="15"/>
        <v>7.5</v>
      </c>
      <c r="I83">
        <f t="shared" si="8"/>
        <v>52.987248809660016</v>
      </c>
      <c r="J83">
        <f t="shared" si="9"/>
        <v>51.061523430544931</v>
      </c>
      <c r="K83">
        <f t="shared" si="9"/>
        <v>14.155188496404007</v>
      </c>
      <c r="L83">
        <f t="shared" si="10"/>
        <v>-10.628525963209567</v>
      </c>
      <c r="M83">
        <f t="shared" si="11"/>
        <v>-35.120421852313108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4.4767157425186745</v>
      </c>
      <c r="C84" s="9">
        <f t="shared" si="4"/>
        <v>0.39000000000000024</v>
      </c>
      <c r="D84" s="9">
        <f t="shared" si="5"/>
        <v>20.765123892922205</v>
      </c>
      <c r="E84" s="9">
        <f t="shared" si="5"/>
        <v>9.2446103224152374</v>
      </c>
      <c r="F84" s="9">
        <f t="shared" si="6"/>
        <v>9.3863580259353832</v>
      </c>
      <c r="G84" s="10">
        <f t="shared" si="15"/>
        <v>8.6666666666666607</v>
      </c>
      <c r="H84" s="5">
        <f t="shared" si="15"/>
        <v>7.5</v>
      </c>
      <c r="I84">
        <f t="shared" si="8"/>
        <v>52.869829469514102</v>
      </c>
      <c r="J84">
        <f t="shared" si="9"/>
        <v>50.997752274765674</v>
      </c>
      <c r="K84">
        <f t="shared" si="9"/>
        <v>13.944465965290128</v>
      </c>
      <c r="L84">
        <f t="shared" si="10"/>
        <v>-10.591728592430384</v>
      </c>
      <c r="M84">
        <f t="shared" si="11"/>
        <v>-35.070127619017001</v>
      </c>
      <c r="S84">
        <f t="shared" ref="S84:S147" si="16">GESTEP(E84,H84)</f>
        <v>1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4.7825116050526049</v>
      </c>
      <c r="C85" s="9">
        <f t="shared" ref="C85:C148" si="20">C84+_dt</f>
        <v>0.39600000000000024</v>
      </c>
      <c r="D85" s="9">
        <f t="shared" ref="D85:E148" si="21">D84+$C$7*(J84+J85)/2</f>
        <v>21.070919755456135</v>
      </c>
      <c r="E85" s="9">
        <f t="shared" si="21"/>
        <v>9.3276458559098359</v>
      </c>
      <c r="F85" s="9">
        <f t="shared" ref="F85:F148" si="22">$O$1*D85^2+$O$2*D85+$O$3</f>
        <v>9.4757757437745447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52.753359334369115</v>
      </c>
      <c r="J85">
        <f t="shared" ref="J85:K148" si="25">J84+L84*$C$7</f>
        <v>50.93420190321109</v>
      </c>
      <c r="K85">
        <f t="shared" si="25"/>
        <v>13.734045199576025</v>
      </c>
      <c r="L85">
        <f t="shared" ref="L85:L148" si="26">-$C$15*I85*J85</f>
        <v>-10.555225727852276</v>
      </c>
      <c r="M85">
        <f t="shared" ref="M85:M148" si="27">-$C$6-$C$15*I85*K85</f>
        <v>-35.020141528113584</v>
      </c>
      <c r="S85">
        <f t="shared" si="16"/>
        <v>1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5.0879268224087717</v>
      </c>
      <c r="C86" s="9">
        <f t="shared" si="20"/>
        <v>0.40200000000000025</v>
      </c>
      <c r="D86" s="9">
        <f t="shared" si="21"/>
        <v>21.376334972812302</v>
      </c>
      <c r="E86" s="9">
        <f t="shared" si="21"/>
        <v>9.4094197645597859</v>
      </c>
      <c r="F86" s="9">
        <f t="shared" si="22"/>
        <v>9.5641138898889189</v>
      </c>
      <c r="G86" s="10">
        <f t="shared" si="23"/>
        <v>8.6666666666666607</v>
      </c>
      <c r="H86" s="5">
        <f t="shared" si="23"/>
        <v>7.5</v>
      </c>
      <c r="I86">
        <f t="shared" si="24"/>
        <v>52.637838103713776</v>
      </c>
      <c r="J86">
        <f t="shared" si="25"/>
        <v>50.870870548843975</v>
      </c>
      <c r="K86">
        <f t="shared" si="25"/>
        <v>13.523924350407343</v>
      </c>
      <c r="L86">
        <f t="shared" si="26"/>
        <v>-10.519015930089829</v>
      </c>
      <c r="M86">
        <f t="shared" si="27"/>
        <v>-34.970460413286503</v>
      </c>
      <c r="S86">
        <f t="shared" si="16"/>
        <v>1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5.392962703415094</v>
      </c>
      <c r="C87" s="9">
        <f t="shared" si="20"/>
        <v>0.40800000000000025</v>
      </c>
      <c r="D87" s="9">
        <f t="shared" si="21"/>
        <v>21.681370853818624</v>
      </c>
      <c r="E87" s="9">
        <f t="shared" si="21"/>
        <v>9.489933842374791</v>
      </c>
      <c r="F87" s="9">
        <f t="shared" si="22"/>
        <v>9.6513764546871421</v>
      </c>
      <c r="G87" s="10">
        <f t="shared" si="23"/>
        <v>8.6666666666666607</v>
      </c>
      <c r="H87" s="5">
        <f t="shared" si="23"/>
        <v>7.5</v>
      </c>
      <c r="I87">
        <f t="shared" si="24"/>
        <v>52.523265482144097</v>
      </c>
      <c r="J87">
        <f t="shared" si="25"/>
        <v>50.807756453263437</v>
      </c>
      <c r="K87">
        <f t="shared" si="25"/>
        <v>13.314101587927624</v>
      </c>
      <c r="L87">
        <f t="shared" si="26"/>
        <v>-10.483097770977684</v>
      </c>
      <c r="M87">
        <f t="shared" si="27"/>
        <v>-34.921081123476959</v>
      </c>
      <c r="S87">
        <f t="shared" si="16"/>
        <v>1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5.6976205463747966</v>
      </c>
      <c r="C88" s="9">
        <f t="shared" si="20"/>
        <v>0.41400000000000026</v>
      </c>
      <c r="D88" s="9">
        <f t="shared" si="21"/>
        <v>21.986028696778327</v>
      </c>
      <c r="E88" s="9">
        <f t="shared" si="21"/>
        <v>9.5691898724421343</v>
      </c>
      <c r="F88" s="9">
        <f t="shared" si="22"/>
        <v>9.7375674045615828</v>
      </c>
      <c r="G88" s="10">
        <f t="shared" si="23"/>
        <v>8.6666666666666607</v>
      </c>
      <c r="H88" s="5">
        <f t="shared" si="23"/>
        <v>7.5</v>
      </c>
      <c r="I88">
        <f t="shared" si="24"/>
        <v>52.409641178774471</v>
      </c>
      <c r="J88">
        <f t="shared" si="25"/>
        <v>50.744857866637574</v>
      </c>
      <c r="K88">
        <f t="shared" si="25"/>
        <v>13.104575101186763</v>
      </c>
      <c r="L88">
        <f t="shared" si="26"/>
        <v>-10.447469833345274</v>
      </c>
      <c r="M88">
        <f t="shared" si="27"/>
        <v>-34.872000522698634</v>
      </c>
      <c r="S88">
        <f t="shared" si="16"/>
        <v>1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6.001901639117623</v>
      </c>
      <c r="C89" s="9">
        <f t="shared" si="20"/>
        <v>0.42000000000000026</v>
      </c>
      <c r="D89" s="9">
        <f t="shared" si="21"/>
        <v>22.290309789521153</v>
      </c>
      <c r="E89" s="9">
        <f t="shared" si="21"/>
        <v>9.6471896270398467</v>
      </c>
      <c r="F89" s="9">
        <f t="shared" si="22"/>
        <v>9.8226906821201041</v>
      </c>
      <c r="G89" s="10">
        <f t="shared" si="23"/>
        <v>8.6666666666666607</v>
      </c>
      <c r="H89" s="5">
        <f t="shared" si="23"/>
        <v>7.5</v>
      </c>
      <c r="I89">
        <f t="shared" si="24"/>
        <v>52.296964906647446</v>
      </c>
      <c r="J89">
        <f t="shared" si="25"/>
        <v>50.682173047637505</v>
      </c>
      <c r="K89">
        <f t="shared" si="25"/>
        <v>12.895343098050571</v>
      </c>
      <c r="L89">
        <f t="shared" si="26"/>
        <v>-10.412130710793189</v>
      </c>
      <c r="M89">
        <f t="shared" si="27"/>
        <v>-34.823215489857262</v>
      </c>
      <c r="S89">
        <f t="shared" si="16"/>
        <v>1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6.3058072590506526</v>
      </c>
      <c r="C90" s="9">
        <f t="shared" si="20"/>
        <v>0.42600000000000027</v>
      </c>
      <c r="D90" s="9">
        <f t="shared" si="21"/>
        <v>22.594215409454183</v>
      </c>
      <c r="E90" s="9">
        <f t="shared" si="21"/>
        <v>9.7239348677493336</v>
      </c>
      <c r="F90" s="9">
        <f t="shared" si="22"/>
        <v>9.9067502064159818</v>
      </c>
      <c r="G90" s="10">
        <f t="shared" si="23"/>
        <v>8.6666666666666607</v>
      </c>
      <c r="H90" s="5">
        <f t="shared" si="23"/>
        <v>7.5</v>
      </c>
      <c r="I90">
        <f t="shared" si="24"/>
        <v>52.185236382142072</v>
      </c>
      <c r="J90">
        <f t="shared" si="25"/>
        <v>50.619700263372749</v>
      </c>
      <c r="K90">
        <f t="shared" si="25"/>
        <v>12.686403805111427</v>
      </c>
      <c r="L90">
        <f t="shared" si="26"/>
        <v>-10.377079007471183</v>
      </c>
      <c r="M90">
        <f t="shared" si="27"/>
        <v>-34.774722918574483</v>
      </c>
      <c r="S90">
        <f t="shared" si="16"/>
        <v>1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6.6093386732087538</v>
      </c>
      <c r="C91" s="9">
        <f t="shared" si="20"/>
        <v>0.43200000000000027</v>
      </c>
      <c r="D91" s="9">
        <f t="shared" si="21"/>
        <v>22.897746823612284</v>
      </c>
      <c r="E91" s="9">
        <f t="shared" si="21"/>
        <v>9.7994273455674676</v>
      </c>
      <c r="F91" s="9">
        <f t="shared" si="22"/>
        <v>9.9897498731759491</v>
      </c>
      <c r="G91" s="10">
        <f t="shared" si="23"/>
        <v>8.6666666666666607</v>
      </c>
      <c r="H91" s="5">
        <f t="shared" si="23"/>
        <v>7.5</v>
      </c>
      <c r="I91">
        <f t="shared" si="24"/>
        <v>52.074455324381304</v>
      </c>
      <c r="J91">
        <f t="shared" si="25"/>
        <v>50.557437789327921</v>
      </c>
      <c r="K91">
        <f t="shared" si="25"/>
        <v>12.47775546759998</v>
      </c>
      <c r="L91">
        <f t="shared" si="26"/>
        <v>-10.342313337857838</v>
      </c>
      <c r="M91">
        <f t="shared" si="27"/>
        <v>-34.726519717016366</v>
      </c>
      <c r="S91">
        <f t="shared" si="16"/>
        <v>1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6.9124971383046407</v>
      </c>
      <c r="C92" s="9">
        <f t="shared" si="20"/>
        <v>0.43800000000000028</v>
      </c>
      <c r="D92" s="9">
        <f t="shared" si="21"/>
        <v>23.200905288708171</v>
      </c>
      <c r="E92" s="9">
        <f t="shared" si="21"/>
        <v>9.8736688010181606</v>
      </c>
      <c r="F92" s="9">
        <f t="shared" si="22"/>
        <v>10.071693555026432</v>
      </c>
      <c r="G92" s="10">
        <f t="shared" si="23"/>
        <v>8.6666666666666607</v>
      </c>
      <c r="H92" s="5">
        <f t="shared" si="23"/>
        <v>7.5</v>
      </c>
      <c r="I92">
        <f t="shared" si="24"/>
        <v>51.964621454638113</v>
      </c>
      <c r="J92">
        <f t="shared" si="25"/>
        <v>50.49538390930077</v>
      </c>
      <c r="K92">
        <f t="shared" si="25"/>
        <v>12.269396349297882</v>
      </c>
      <c r="L92">
        <f t="shared" si="26"/>
        <v>-10.307832326541845</v>
      </c>
      <c r="M92">
        <f t="shared" si="27"/>
        <v>-34.6786028077262</v>
      </c>
      <c r="S92">
        <f t="shared" si="16"/>
        <v>1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7.2152839007785694</v>
      </c>
      <c r="C93" s="9">
        <f t="shared" si="20"/>
        <v>0.44400000000000028</v>
      </c>
      <c r="D93" s="9">
        <f t="shared" si="21"/>
        <v>23.503692051182099</v>
      </c>
      <c r="E93" s="9">
        <f t="shared" si="21"/>
        <v>9.9466609642634083</v>
      </c>
      <c r="F93" s="9">
        <f t="shared" si="22"/>
        <v>10.152585101717953</v>
      </c>
      <c r="G93" s="10">
        <f t="shared" si="23"/>
        <v>8.6666666666666607</v>
      </c>
      <c r="H93" s="5">
        <f t="shared" si="23"/>
        <v>7.5</v>
      </c>
      <c r="I93">
        <f t="shared" si="24"/>
        <v>51.855734495740805</v>
      </c>
      <c r="J93">
        <f t="shared" si="25"/>
        <v>50.43353691534152</v>
      </c>
      <c r="K93">
        <f t="shared" si="25"/>
        <v>12.061324732451524</v>
      </c>
      <c r="L93">
        <f t="shared" si="26"/>
        <v>-10.273634608004951</v>
      </c>
      <c r="M93">
        <f t="shared" si="27"/>
        <v>-34.630969127461817</v>
      </c>
      <c r="S93">
        <f t="shared" si="16"/>
        <v>1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7.5177001968476738</v>
      </c>
      <c r="C94" s="9">
        <f t="shared" si="20"/>
        <v>0.45000000000000029</v>
      </c>
      <c r="D94" s="9">
        <f t="shared" si="21"/>
        <v>23.806108347251204</v>
      </c>
      <c r="E94" s="9">
        <f t="shared" si="21"/>
        <v>10.018405555213823</v>
      </c>
      <c r="F94" s="9">
        <f t="shared" si="22"/>
        <v>10.232428340347774</v>
      </c>
      <c r="G94" s="10">
        <f t="shared" si="23"/>
        <v>8.6666666666666607</v>
      </c>
      <c r="H94" s="5">
        <f t="shared" si="23"/>
        <v>7.5</v>
      </c>
      <c r="I94">
        <f t="shared" si="24"/>
        <v>51.747794171477395</v>
      </c>
      <c r="J94">
        <f t="shared" si="25"/>
        <v>50.37189510769349</v>
      </c>
      <c r="K94">
        <f t="shared" si="25"/>
        <v>11.853538917686754</v>
      </c>
      <c r="L94">
        <f t="shared" si="26"/>
        <v>-10.239718826406516</v>
      </c>
      <c r="M94">
        <f t="shared" si="27"/>
        <v>-34.583615627037247</v>
      </c>
      <c r="S94">
        <f t="shared" si="16"/>
        <v>1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7.8197472525549578</v>
      </c>
      <c r="C95" s="9">
        <f t="shared" si="20"/>
        <v>0.45600000000000029</v>
      </c>
      <c r="D95" s="9">
        <f t="shared" si="21"/>
        <v>24.108155402958488</v>
      </c>
      <c r="E95" s="9">
        <f t="shared" si="21"/>
        <v>10.088904283638657</v>
      </c>
      <c r="F95" s="9">
        <f t="shared" si="22"/>
        <v>10.311227075580723</v>
      </c>
      <c r="G95" s="10">
        <f t="shared" si="23"/>
        <v>8.6666666666666607</v>
      </c>
      <c r="H95" s="5">
        <f t="shared" si="23"/>
        <v>7.5</v>
      </c>
      <c r="I95">
        <f t="shared" si="24"/>
        <v>51.640800205999312</v>
      </c>
      <c r="J95">
        <f t="shared" si="25"/>
        <v>50.310456794735053</v>
      </c>
      <c r="K95">
        <f t="shared" si="25"/>
        <v>11.64603722392453</v>
      </c>
      <c r="L95">
        <f t="shared" si="26"/>
        <v>-10.206083635369763</v>
      </c>
      <c r="M95">
        <f t="shared" si="27"/>
        <v>-34.536539271168806</v>
      </c>
      <c r="S95">
        <f t="shared" si="16"/>
        <v>1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8.1214262838179323</v>
      </c>
      <c r="C96" s="9">
        <f t="shared" si="20"/>
        <v>0.4620000000000003</v>
      </c>
      <c r="D96" s="9">
        <f t="shared" si="21"/>
        <v>24.409834434221462</v>
      </c>
      <c r="E96" s="9">
        <f t="shared" si="21"/>
        <v>10.158158849275322</v>
      </c>
      <c r="F96" s="9">
        <f t="shared" si="22"/>
        <v>10.388985089868314</v>
      </c>
      <c r="G96" s="10">
        <f t="shared" si="23"/>
        <v>8.6666666666666607</v>
      </c>
      <c r="H96" s="5">
        <f t="shared" si="23"/>
        <v>7.5</v>
      </c>
      <c r="I96">
        <f t="shared" si="24"/>
        <v>51.534752323224438</v>
      </c>
      <c r="J96">
        <f t="shared" si="25"/>
        <v>50.249220292922836</v>
      </c>
      <c r="K96">
        <f t="shared" si="25"/>
        <v>11.438817988297517</v>
      </c>
      <c r="L96">
        <f t="shared" si="26"/>
        <v>-10.172727697769627</v>
      </c>
      <c r="M96">
        <f t="shared" si="27"/>
        <v>-34.489737038325515</v>
      </c>
      <c r="S96">
        <f t="shared" si="16"/>
        <v>1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8.4227384964769101</v>
      </c>
      <c r="C97" s="9">
        <f t="shared" si="20"/>
        <v>0.4680000000000003</v>
      </c>
      <c r="D97" s="9">
        <f t="shared" si="21"/>
        <v>24.71114664688044</v>
      </c>
      <c r="E97" s="9">
        <f t="shared" si="21"/>
        <v>10.226170941938417</v>
      </c>
      <c r="F97" s="9">
        <f t="shared" si="22"/>
        <v>10.465706143666086</v>
      </c>
      <c r="G97" s="10">
        <f t="shared" si="23"/>
        <v>8.6666666666666607</v>
      </c>
      <c r="H97" s="5">
        <f t="shared" si="23"/>
        <v>7.5</v>
      </c>
      <c r="I97">
        <f t="shared" si="24"/>
        <v>51.42965024623976</v>
      </c>
      <c r="J97">
        <f t="shared" si="25"/>
        <v>50.188183926736215</v>
      </c>
      <c r="K97">
        <f t="shared" si="25"/>
        <v>11.231879566067564</v>
      </c>
      <c r="L97">
        <f t="shared" si="26"/>
        <v>-10.139649685522306</v>
      </c>
      <c r="M97">
        <f t="shared" si="27"/>
        <v>-34.443205920583857</v>
      </c>
      <c r="S97">
        <f t="shared" si="16"/>
        <v>1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8.7236850863429893</v>
      </c>
      <c r="C98" s="9">
        <f t="shared" si="20"/>
        <v>0.47400000000000031</v>
      </c>
      <c r="D98" s="9">
        <f t="shared" si="21"/>
        <v>25.012093236746519</v>
      </c>
      <c r="E98" s="9">
        <f t="shared" si="21"/>
        <v>10.292942241628252</v>
      </c>
      <c r="F98" s="9">
        <f t="shared" si="22"/>
        <v>10.541393975649273</v>
      </c>
      <c r="G98" s="10">
        <f t="shared" si="23"/>
        <v>8.6666666666666607</v>
      </c>
      <c r="H98" s="5">
        <f t="shared" si="23"/>
        <v>7.5</v>
      </c>
      <c r="I98">
        <f t="shared" si="24"/>
        <v>51.325493696703553</v>
      </c>
      <c r="J98">
        <f t="shared" si="25"/>
        <v>50.12734602862308</v>
      </c>
      <c r="K98">
        <f t="shared" si="25"/>
        <v>11.025220330544061</v>
      </c>
      <c r="L98">
        <f t="shared" si="26"/>
        <v>-10.10684827937645</v>
      </c>
      <c r="M98">
        <f t="shared" si="27"/>
        <v>-34.396942923486876</v>
      </c>
      <c r="S98">
        <f t="shared" si="16"/>
        <v>1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9.0242672392456988</v>
      </c>
      <c r="C99" s="9">
        <f t="shared" si="20"/>
        <v>0.48000000000000032</v>
      </c>
      <c r="D99" s="9">
        <f t="shared" si="21"/>
        <v>25.312675389649229</v>
      </c>
      <c r="E99" s="9">
        <f t="shared" si="21"/>
        <v>10.358474418638894</v>
      </c>
      <c r="F99" s="9">
        <f t="shared" si="22"/>
        <v>10.6160523029267</v>
      </c>
      <c r="G99" s="10">
        <f t="shared" si="23"/>
        <v>8.6666666666666607</v>
      </c>
      <c r="H99" s="5">
        <f t="shared" si="23"/>
        <v>7.5</v>
      </c>
      <c r="I99">
        <f t="shared" si="24"/>
        <v>51.222282394247429</v>
      </c>
      <c r="J99">
        <f t="shared" si="25"/>
        <v>50.06670493894682</v>
      </c>
      <c r="K99">
        <f t="shared" si="25"/>
        <v>10.818838673003139</v>
      </c>
      <c r="L99">
        <f t="shared" si="26"/>
        <v>-10.074322168706022</v>
      </c>
      <c r="M99">
        <f t="shared" si="27"/>
        <v>-34.350945065907553</v>
      </c>
      <c r="S99">
        <f t="shared" si="16"/>
        <v>1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9.3244861310803415</v>
      </c>
      <c r="C100" s="9">
        <f t="shared" si="20"/>
        <v>0.48600000000000032</v>
      </c>
      <c r="D100" s="9">
        <f t="shared" si="21"/>
        <v>25.612894281483872</v>
      </c>
      <c r="E100" s="9">
        <f t="shared" si="21"/>
        <v>10.422769133665726</v>
      </c>
      <c r="F100" s="9">
        <f t="shared" si="22"/>
        <v>10.689684821253081</v>
      </c>
      <c r="G100" s="10">
        <f t="shared" si="23"/>
        <v>8.6666666666666607</v>
      </c>
      <c r="H100" s="5">
        <f t="shared" si="23"/>
        <v>7.5</v>
      </c>
      <c r="I100">
        <f t="shared" si="24"/>
        <v>51.120016055878267</v>
      </c>
      <c r="J100">
        <f t="shared" si="25"/>
        <v>50.006259005934581</v>
      </c>
      <c r="K100">
        <f t="shared" si="25"/>
        <v>10.612733002607694</v>
      </c>
      <c r="L100">
        <f t="shared" si="26"/>
        <v>-10.042070051304831</v>
      </c>
      <c r="M100">
        <f t="shared" si="27"/>
        <v>-34.305209379916491</v>
      </c>
      <c r="S100">
        <f t="shared" si="16"/>
        <v>1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9.6243429278550252</v>
      </c>
      <c r="C101" s="9">
        <f t="shared" si="20"/>
        <v>0.49200000000000033</v>
      </c>
      <c r="D101" s="9">
        <f t="shared" si="21"/>
        <v>25.912751078258555</v>
      </c>
      <c r="E101" s="9">
        <f t="shared" si="21"/>
        <v>10.485828037912533</v>
      </c>
      <c r="F101" s="9">
        <f t="shared" si="22"/>
        <v>10.762295205239578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51.018694395380209</v>
      </c>
      <c r="J101">
        <f t="shared" si="25"/>
        <v>49.946006585626755</v>
      </c>
      <c r="K101">
        <f t="shared" si="25"/>
        <v>10.406901746328195</v>
      </c>
      <c r="L101">
        <f t="shared" si="26"/>
        <v>-10.01009063318277</v>
      </c>
      <c r="M101">
        <f t="shared" si="27"/>
        <v>-34.259732910653803</v>
      </c>
      <c r="S101">
        <f t="shared" si="16"/>
        <v>1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9.923838785737388</v>
      </c>
      <c r="C102" s="9">
        <f t="shared" si="20"/>
        <v>0.49800000000000033</v>
      </c>
      <c r="D102" s="9">
        <f t="shared" si="21"/>
        <v>26.212246936140918</v>
      </c>
      <c r="E102" s="9">
        <f t="shared" si="21"/>
        <v>10.547652773198111</v>
      </c>
      <c r="F102" s="9">
        <f t="shared" si="22"/>
        <v>10.833887108562742</v>
      </c>
      <c r="G102" s="10">
        <f t="shared" si="29"/>
        <v>8.6666666666666607</v>
      </c>
      <c r="H102" s="5">
        <f t="shared" si="29"/>
        <v>7.5</v>
      </c>
      <c r="I102">
        <f t="shared" si="24"/>
        <v>50.918317122716829</v>
      </c>
      <c r="J102">
        <f t="shared" si="25"/>
        <v>49.885946041827658</v>
      </c>
      <c r="K102">
        <f t="shared" si="25"/>
        <v>10.201343348864272</v>
      </c>
      <c r="L102">
        <f t="shared" si="26"/>
        <v>-9.9783826283637183</v>
      </c>
      <c r="M102">
        <f t="shared" si="27"/>
        <v>-34.214512716205306</v>
      </c>
      <c r="S102">
        <f t="shared" si="16"/>
        <v>1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10.222974851101043</v>
      </c>
      <c r="C103" s="9">
        <f t="shared" si="20"/>
        <v>0.50400000000000034</v>
      </c>
      <c r="D103" s="9">
        <f t="shared" si="21"/>
        <v>26.511383001504573</v>
      </c>
      <c r="E103" s="9">
        <f t="shared" si="21"/>
        <v>10.608244972062405</v>
      </c>
      <c r="F103" s="9">
        <f t="shared" si="22"/>
        <v>10.904464164171815</v>
      </c>
      <c r="G103" s="10">
        <f t="shared" si="29"/>
        <v>8.6666666666666607</v>
      </c>
      <c r="H103" s="5">
        <f t="shared" si="29"/>
        <v>7.5</v>
      </c>
      <c r="I103">
        <f t="shared" si="24"/>
        <v>50.818883943433704</v>
      </c>
      <c r="J103">
        <f t="shared" si="25"/>
        <v>49.826075746057477</v>
      </c>
      <c r="K103">
        <f t="shared" si="25"/>
        <v>9.9960562725670403</v>
      </c>
      <c r="L103">
        <f t="shared" si="26"/>
        <v>-9.9469447586851754</v>
      </c>
      <c r="M103">
        <f t="shared" si="27"/>
        <v>-34.169545867482853</v>
      </c>
      <c r="S103">
        <f t="shared" si="16"/>
        <v>1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10.521752260571731</v>
      </c>
      <c r="C104" s="9">
        <f t="shared" si="20"/>
        <v>0.51000000000000034</v>
      </c>
      <c r="D104" s="9">
        <f t="shared" si="21"/>
        <v>26.810160410975261</v>
      </c>
      <c r="E104" s="9">
        <f t="shared" si="21"/>
        <v>10.667606257872192</v>
      </c>
      <c r="F104" s="9">
        <f t="shared" si="22"/>
        <v>10.974029984494408</v>
      </c>
      <c r="G104" s="10">
        <f t="shared" si="29"/>
        <v>8.6666666666666607</v>
      </c>
      <c r="H104" s="5">
        <f t="shared" si="29"/>
        <v>7.5</v>
      </c>
      <c r="I104">
        <f t="shared" si="24"/>
        <v>50.720394558061429</v>
      </c>
      <c r="J104">
        <f t="shared" si="25"/>
        <v>49.766394077505367</v>
      </c>
      <c r="K104">
        <f t="shared" si="25"/>
        <v>9.7910389973621434</v>
      </c>
      <c r="L104">
        <f t="shared" si="26"/>
        <v>-9.915775753599597</v>
      </c>
      <c r="M104">
        <f t="shared" si="27"/>
        <v>-34.124829448108933</v>
      </c>
      <c r="S104">
        <f t="shared" si="16"/>
        <v>1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10.820172141073197</v>
      </c>
      <c r="C105" s="9">
        <f t="shared" si="20"/>
        <v>0.51600000000000035</v>
      </c>
      <c r="D105" s="9">
        <f t="shared" si="21"/>
        <v>27.108580291476727</v>
      </c>
      <c r="E105" s="9">
        <f t="shared" si="21"/>
        <v>10.725738244926299</v>
      </c>
      <c r="F105" s="9">
        <f t="shared" si="22"/>
        <v>11.04258816164058</v>
      </c>
      <c r="G105" s="10">
        <f t="shared" si="29"/>
        <v>8.6666666666666607</v>
      </c>
      <c r="H105" s="5">
        <f t="shared" si="29"/>
        <v>7.5</v>
      </c>
      <c r="I105">
        <f t="shared" si="24"/>
        <v>50.622848661519321</v>
      </c>
      <c r="J105">
        <f t="shared" si="25"/>
        <v>49.706899422983767</v>
      </c>
      <c r="K105">
        <f t="shared" si="25"/>
        <v>9.5862900206734896</v>
      </c>
      <c r="L105">
        <f t="shared" si="26"/>
        <v>-9.8848743499774532</v>
      </c>
      <c r="M105">
        <f t="shared" si="27"/>
        <v>-34.080360554305365</v>
      </c>
      <c r="S105">
        <f t="shared" si="16"/>
        <v>1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11.118235609872801</v>
      </c>
      <c r="C106" s="9">
        <f t="shared" si="20"/>
        <v>0.52200000000000035</v>
      </c>
      <c r="D106" s="9">
        <f t="shared" si="21"/>
        <v>27.406643760276332</v>
      </c>
      <c r="E106" s="9">
        <f t="shared" si="21"/>
        <v>10.782642538560363</v>
      </c>
      <c r="F106" s="9">
        <f t="shared" si="22"/>
        <v>11.110142267605314</v>
      </c>
      <c r="G106" s="10">
        <f t="shared" si="29"/>
        <v>8.6666666666666607</v>
      </c>
      <c r="H106" s="5">
        <f t="shared" si="29"/>
        <v>7.5</v>
      </c>
      <c r="I106">
        <f t="shared" si="24"/>
        <v>50.526245942519907</v>
      </c>
      <c r="J106">
        <f t="shared" si="25"/>
        <v>49.647590176883902</v>
      </c>
      <c r="K106">
        <f t="shared" si="25"/>
        <v>9.381807857347658</v>
      </c>
      <c r="L106">
        <f t="shared" si="26"/>
        <v>-9.8542392919120445</v>
      </c>
      <c r="M106">
        <f t="shared" si="27"/>
        <v>-34.036136294786161</v>
      </c>
      <c r="S106">
        <f t="shared" si="16"/>
        <v>1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11.41594377462685</v>
      </c>
      <c r="C107" s="9">
        <f t="shared" si="20"/>
        <v>0.52800000000000036</v>
      </c>
      <c r="D107" s="9">
        <f t="shared" si="21"/>
        <v>27.70435192503038</v>
      </c>
      <c r="E107" s="9">
        <f t="shared" si="21"/>
        <v>10.838320735251143</v>
      </c>
      <c r="F107" s="9">
        <f t="shared" si="22"/>
        <v>11.176695854469433</v>
      </c>
      <c r="G107" s="10">
        <f t="shared" si="29"/>
        <v>8.6666666666666607</v>
      </c>
      <c r="H107" s="5">
        <f t="shared" si="29"/>
        <v>7.5</v>
      </c>
      <c r="I107">
        <f t="shared" si="24"/>
        <v>50.430586082974422</v>
      </c>
      <c r="J107">
        <f t="shared" si="25"/>
        <v>49.588464741132427</v>
      </c>
      <c r="K107">
        <f t="shared" si="25"/>
        <v>9.1775910395789406</v>
      </c>
      <c r="L107">
        <f t="shared" si="26"/>
        <v>-9.8238693305260529</v>
      </c>
      <c r="M107">
        <f t="shared" si="27"/>
        <v>-33.992153790654569</v>
      </c>
      <c r="S107">
        <f t="shared" si="16"/>
        <v>1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11.713297733425694</v>
      </c>
      <c r="C108" s="9">
        <f t="shared" si="20"/>
        <v>0.53400000000000036</v>
      </c>
      <c r="D108" s="9">
        <f t="shared" si="21"/>
        <v>28.001705883829224</v>
      </c>
      <c r="E108" s="9">
        <f t="shared" si="21"/>
        <v>10.892774422720384</v>
      </c>
      <c r="F108" s="9">
        <f t="shared" si="22"/>
        <v>11.242252454598962</v>
      </c>
      <c r="G108" s="10">
        <f t="shared" si="29"/>
        <v>8.6666666666666607</v>
      </c>
      <c r="H108" s="5">
        <f t="shared" si="29"/>
        <v>7.5</v>
      </c>
      <c r="I108">
        <f t="shared" si="24"/>
        <v>50.335868757399417</v>
      </c>
      <c r="J108">
        <f t="shared" si="25"/>
        <v>49.529521525149271</v>
      </c>
      <c r="K108">
        <f t="shared" si="25"/>
        <v>8.9736381168350139</v>
      </c>
      <c r="L108">
        <f t="shared" si="26"/>
        <v>-9.7937632237798695</v>
      </c>
      <c r="M108">
        <f t="shared" si="27"/>
        <v>-33.94841017530409</v>
      </c>
      <c r="S108">
        <f t="shared" si="16"/>
        <v>1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12.010298574838561</v>
      </c>
      <c r="C109" s="9">
        <f t="shared" si="20"/>
        <v>0.54000000000000037</v>
      </c>
      <c r="D109" s="9">
        <f t="shared" si="21"/>
        <v>28.298706725242091</v>
      </c>
      <c r="E109" s="9">
        <f t="shared" si="21"/>
        <v>10.946005180038238</v>
      </c>
      <c r="F109" s="9">
        <f t="shared" si="22"/>
        <v>11.306815580842926</v>
      </c>
      <c r="G109" s="10">
        <f t="shared" si="29"/>
        <v>8.6666666666666607</v>
      </c>
      <c r="H109" s="5">
        <f t="shared" si="29"/>
        <v>7.5</v>
      </c>
      <c r="I109">
        <f t="shared" si="24"/>
        <v>50.242093632324682</v>
      </c>
      <c r="J109">
        <f t="shared" si="25"/>
        <v>49.470758945806594</v>
      </c>
      <c r="K109">
        <f t="shared" si="25"/>
        <v>8.7699476557831897</v>
      </c>
      <c r="L109">
        <f t="shared" si="26"/>
        <v>-9.7639197362816947</v>
      </c>
      <c r="M109">
        <f t="shared" si="27"/>
        <v>-33.904902594323694</v>
      </c>
      <c r="S109">
        <f t="shared" si="16"/>
        <v>1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12.306947377958149</v>
      </c>
      <c r="C110" s="9">
        <f t="shared" si="20"/>
        <v>0.54600000000000037</v>
      </c>
      <c r="D110" s="9">
        <f t="shared" si="21"/>
        <v>28.595355528361679</v>
      </c>
      <c r="E110" s="9">
        <f t="shared" si="21"/>
        <v>10.99801457772624</v>
      </c>
      <c r="F110" s="9">
        <f t="shared" si="22"/>
        <v>11.370388726729631</v>
      </c>
      <c r="G110" s="10">
        <f t="shared" si="29"/>
        <v>8.6666666666666607</v>
      </c>
      <c r="H110" s="5">
        <f t="shared" si="29"/>
        <v>7.5</v>
      </c>
      <c r="I110">
        <f t="shared" si="24"/>
        <v>50.149260365702609</v>
      </c>
      <c r="J110">
        <f t="shared" si="25"/>
        <v>49.412175427388902</v>
      </c>
      <c r="K110">
        <f t="shared" si="25"/>
        <v>8.5665182402172473</v>
      </c>
      <c r="L110">
        <f t="shared" si="26"/>
        <v>-9.7343376390994418</v>
      </c>
      <c r="M110">
        <f t="shared" si="27"/>
        <v>-33.861628205406966</v>
      </c>
      <c r="S110">
        <f t="shared" si="16"/>
        <v>1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12.603245212444978</v>
      </c>
      <c r="C111" s="9">
        <f t="shared" si="20"/>
        <v>0.55200000000000038</v>
      </c>
      <c r="D111" s="9">
        <f t="shared" si="21"/>
        <v>28.891653362848508</v>
      </c>
      <c r="E111" s="9">
        <f t="shared" si="21"/>
        <v>11.048804177859846</v>
      </c>
      <c r="F111" s="9">
        <f t="shared" si="22"/>
        <v>11.432975366661417</v>
      </c>
      <c r="G111" s="10">
        <f t="shared" si="29"/>
        <v>8.6666666666666607</v>
      </c>
      <c r="H111" s="5">
        <f t="shared" si="29"/>
        <v>7.5</v>
      </c>
      <c r="I111">
        <f t="shared" si="24"/>
        <v>50.057368606319308</v>
      </c>
      <c r="J111">
        <f t="shared" si="25"/>
        <v>49.353769401554302</v>
      </c>
      <c r="K111">
        <f t="shared" si="25"/>
        <v>8.3633484709848052</v>
      </c>
      <c r="L111">
        <f t="shared" si="26"/>
        <v>-9.7050157095744574</v>
      </c>
      <c r="M111">
        <f t="shared" si="27"/>
        <v>-33.818584178265354</v>
      </c>
      <c r="S111">
        <f t="shared" si="16"/>
        <v>1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12.899193138571533</v>
      </c>
      <c r="C112" s="9">
        <f t="shared" si="20"/>
        <v>0.55800000000000038</v>
      </c>
      <c r="D112" s="9">
        <f t="shared" si="21"/>
        <v>29.187601288975063</v>
      </c>
      <c r="E112" s="9">
        <f t="shared" si="21"/>
        <v>11.098375534170547</v>
      </c>
      <c r="F112" s="9">
        <f t="shared" si="22"/>
        <v>11.494578956107933</v>
      </c>
      <c r="G112" s="10">
        <f t="shared" si="29"/>
        <v>8.6666666666666607</v>
      </c>
      <c r="H112" s="5">
        <f t="shared" si="29"/>
        <v>7.5</v>
      </c>
      <c r="I112">
        <f t="shared" si="24"/>
        <v>49.96641799320745</v>
      </c>
      <c r="J112">
        <f t="shared" si="25"/>
        <v>49.295539307296856</v>
      </c>
      <c r="K112">
        <f t="shared" si="25"/>
        <v>8.1604369659152134</v>
      </c>
      <c r="L112">
        <f t="shared" si="26"/>
        <v>-9.675952731137059</v>
      </c>
      <c r="M112">
        <f t="shared" si="27"/>
        <v>-33.775767694545358</v>
      </c>
      <c r="S112">
        <f t="shared" si="16"/>
        <v>1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13.194792207266154</v>
      </c>
      <c r="C113" s="9">
        <f t="shared" si="20"/>
        <v>0.56400000000000039</v>
      </c>
      <c r="D113" s="9">
        <f t="shared" si="21"/>
        <v>29.483200357669684</v>
      </c>
      <c r="E113" s="9">
        <f t="shared" si="21"/>
        <v>11.146730192147537</v>
      </c>
      <c r="F113" s="9">
        <f t="shared" si="22"/>
        <v>11.555202931797877</v>
      </c>
      <c r="G113" s="10">
        <f t="shared" si="29"/>
        <v>8.6666666666666607</v>
      </c>
      <c r="H113" s="5">
        <f t="shared" si="29"/>
        <v>7.5</v>
      </c>
      <c r="I113">
        <f t="shared" si="24"/>
        <v>49.876408155061149</v>
      </c>
      <c r="J113">
        <f t="shared" si="25"/>
        <v>49.237483590910031</v>
      </c>
      <c r="K113">
        <f t="shared" si="25"/>
        <v>7.9577823597479416</v>
      </c>
      <c r="L113">
        <f t="shared" si="26"/>
        <v>-9.6471474931239225</v>
      </c>
      <c r="M113">
        <f t="shared" si="27"/>
        <v>-33.733175947749714</v>
      </c>
      <c r="S113">
        <f t="shared" si="16"/>
        <v>1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13.490043460156738</v>
      </c>
      <c r="C114" s="9">
        <f t="shared" si="20"/>
        <v>0.5700000000000004</v>
      </c>
      <c r="D114" s="9">
        <f t="shared" si="21"/>
        <v>29.778451610560268</v>
      </c>
      <c r="E114" s="9">
        <f t="shared" si="21"/>
        <v>11.193869689138966</v>
      </c>
      <c r="F114" s="9">
        <f t="shared" si="22"/>
        <v>11.614850711909314</v>
      </c>
      <c r="G114" s="10">
        <f t="shared" si="29"/>
        <v>8.6666666666666607</v>
      </c>
      <c r="H114" s="5">
        <f t="shared" si="29"/>
        <v>7.5</v>
      </c>
      <c r="I114">
        <f t="shared" si="24"/>
        <v>49.787338709653071</v>
      </c>
      <c r="J114">
        <f t="shared" si="25"/>
        <v>49.179600705951287</v>
      </c>
      <c r="K114">
        <f t="shared" si="25"/>
        <v>7.7553833040614428</v>
      </c>
      <c r="L114">
        <f t="shared" si="26"/>
        <v>-9.6185987905973391</v>
      </c>
      <c r="M114">
        <f t="shared" si="27"/>
        <v>-33.690806143162469</v>
      </c>
      <c r="S114">
        <f t="shared" si="16"/>
        <v>1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13.784947929614216</v>
      </c>
      <c r="C115" s="9">
        <f t="shared" si="20"/>
        <v>0.5760000000000004</v>
      </c>
      <c r="D115" s="9">
        <f t="shared" si="21"/>
        <v>30.073356080017746</v>
      </c>
      <c r="E115" s="9">
        <f t="shared" si="21"/>
        <v>11.239795554452758</v>
      </c>
      <c r="F115" s="9">
        <f t="shared" si="22"/>
        <v>11.67352569625848</v>
      </c>
      <c r="G115" s="10">
        <f t="shared" si="29"/>
        <v>8.6666666666666607</v>
      </c>
      <c r="H115" s="5">
        <f t="shared" si="29"/>
        <v>7.5</v>
      </c>
      <c r="I115">
        <f t="shared" si="24"/>
        <v>49.699209263253877</v>
      </c>
      <c r="J115">
        <f t="shared" si="25"/>
        <v>49.1218891132077</v>
      </c>
      <c r="K115">
        <f t="shared" si="25"/>
        <v>7.5532384672024682</v>
      </c>
      <c r="L115">
        <f t="shared" si="26"/>
        <v>-9.5903054241663419</v>
      </c>
      <c r="M115">
        <f t="shared" si="27"/>
        <v>-33.648655497778016</v>
      </c>
      <c r="S115">
        <f t="shared" si="16"/>
        <v>1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14.079506638795827</v>
      </c>
      <c r="C116" s="9">
        <f t="shared" si="20"/>
        <v>0.58200000000000041</v>
      </c>
      <c r="D116" s="9">
        <f t="shared" si="21"/>
        <v>30.367914789199357</v>
      </c>
      <c r="E116" s="9">
        <f t="shared" si="21"/>
        <v>11.284509309457013</v>
      </c>
      <c r="F116" s="9">
        <f t="shared" si="22"/>
        <v>11.731231266487171</v>
      </c>
      <c r="G116" s="10">
        <f t="shared" si="29"/>
        <v>8.6666666666666607</v>
      </c>
      <c r="H116" s="5">
        <f t="shared" si="29"/>
        <v>7.5</v>
      </c>
      <c r="I116">
        <f t="shared" si="24"/>
        <v>49.612019410054259</v>
      </c>
      <c r="J116">
        <f t="shared" si="25"/>
        <v>49.064347280662702</v>
      </c>
      <c r="K116">
        <f t="shared" si="25"/>
        <v>7.3513465342158</v>
      </c>
      <c r="L116">
        <f t="shared" si="26"/>
        <v>-9.5622661998097485</v>
      </c>
      <c r="M116">
        <f t="shared" si="27"/>
        <v>-33.606721240233952</v>
      </c>
      <c r="S116">
        <f t="shared" si="16"/>
        <v>1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14.373720601688206</v>
      </c>
      <c r="C117" s="9">
        <f t="shared" si="20"/>
        <v>0.58800000000000041</v>
      </c>
      <c r="D117" s="9">
        <f t="shared" si="21"/>
        <v>30.662128752091736</v>
      </c>
      <c r="E117" s="9">
        <f t="shared" si="21"/>
        <v>11.328012467679983</v>
      </c>
      <c r="F117" s="9">
        <f t="shared" si="22"/>
        <v>11.787970786248666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49.525768731589679</v>
      </c>
      <c r="J117">
        <f t="shared" si="25"/>
        <v>49.006973683463841</v>
      </c>
      <c r="K117">
        <f t="shared" si="25"/>
        <v>7.1497062067743959</v>
      </c>
      <c r="L117">
        <f t="shared" si="26"/>
        <v>-9.5344799287010957</v>
      </c>
      <c r="M117">
        <f t="shared" si="27"/>
        <v>-33.565000610747809</v>
      </c>
      <c r="S117">
        <f t="shared" si="16"/>
        <v>1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14.66759082315027</v>
      </c>
      <c r="C118" s="9">
        <f t="shared" si="20"/>
        <v>0.59400000000000042</v>
      </c>
      <c r="D118" s="9">
        <f t="shared" si="21"/>
        <v>30.9559989735538</v>
      </c>
      <c r="E118" s="9">
        <f t="shared" si="21"/>
        <v>11.370306534909636</v>
      </c>
      <c r="F118" s="9">
        <f t="shared" si="22"/>
        <v>11.843747601392245</v>
      </c>
      <c r="G118" s="10">
        <f t="shared" si="30"/>
        <v>8.6666666666666607</v>
      </c>
      <c r="H118" s="5">
        <f t="shared" si="30"/>
        <v>7.5</v>
      </c>
      <c r="I118">
        <f t="shared" si="24"/>
        <v>49.440456796168164</v>
      </c>
      <c r="J118">
        <f t="shared" si="25"/>
        <v>48.949766803891634</v>
      </c>
      <c r="K118">
        <f t="shared" si="25"/>
        <v>6.9483162031099095</v>
      </c>
      <c r="L118">
        <f t="shared" si="26"/>
        <v>-9.5069454270355482</v>
      </c>
      <c r="M118">
        <f t="shared" si="27"/>
        <v>-33.523490861057603</v>
      </c>
      <c r="S118">
        <f t="shared" si="16"/>
        <v>1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14.961118298955935</v>
      </c>
      <c r="C119" s="9">
        <f t="shared" si="20"/>
        <v>0.60000000000000042</v>
      </c>
      <c r="D119" s="9">
        <f t="shared" si="21"/>
        <v>31.249526449359465</v>
      </c>
      <c r="E119" s="9">
        <f t="shared" si="21"/>
        <v>11.411393009292796</v>
      </c>
      <c r="F119" s="9">
        <f t="shared" si="22"/>
        <v>11.898565040146273</v>
      </c>
      <c r="G119" s="10">
        <f t="shared" si="30"/>
        <v>8.6666666666666607</v>
      </c>
      <c r="H119" s="5">
        <f t="shared" si="30"/>
        <v>7.5</v>
      </c>
      <c r="I119">
        <f t="shared" si="24"/>
        <v>49.356083158301139</v>
      </c>
      <c r="J119">
        <f t="shared" si="25"/>
        <v>48.892725131329421</v>
      </c>
      <c r="K119">
        <f t="shared" si="25"/>
        <v>6.7471752579435638</v>
      </c>
      <c r="L119">
        <f t="shared" si="26"/>
        <v>-9.4796615158587425</v>
      </c>
      <c r="M119">
        <f t="shared" si="27"/>
        <v>-33.482189254366126</v>
      </c>
      <c r="S119">
        <f t="shared" si="16"/>
        <v>1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15.254304015836627</v>
      </c>
      <c r="C120" s="9">
        <f t="shared" si="20"/>
        <v>0.60600000000000043</v>
      </c>
      <c r="D120" s="9">
        <f t="shared" si="21"/>
        <v>31.542712166240158</v>
      </c>
      <c r="E120" s="9">
        <f t="shared" si="21"/>
        <v>11.451273381433879</v>
      </c>
      <c r="F120" s="9">
        <f t="shared" si="22"/>
        <v>11.952426413299897</v>
      </c>
      <c r="G120" s="10">
        <f t="shared" si="30"/>
        <v>8.6666666666666607</v>
      </c>
      <c r="H120" s="5">
        <f t="shared" si="30"/>
        <v>7.5</v>
      </c>
      <c r="I120">
        <f t="shared" si="24"/>
        <v>49.272647358137618</v>
      </c>
      <c r="J120">
        <f t="shared" si="25"/>
        <v>48.835847162234266</v>
      </c>
      <c r="K120">
        <f t="shared" si="25"/>
        <v>6.5462821224173666</v>
      </c>
      <c r="L120">
        <f t="shared" si="26"/>
        <v>-9.452627020897598</v>
      </c>
      <c r="M120">
        <f t="shared" si="27"/>
        <v>-33.441093065289017</v>
      </c>
      <c r="S120">
        <f t="shared" si="16"/>
        <v>1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15.547148951523656</v>
      </c>
      <c r="C121" s="9">
        <f t="shared" si="20"/>
        <v>0.61200000000000043</v>
      </c>
      <c r="D121" s="9">
        <f t="shared" si="21"/>
        <v>31.835557101927186</v>
      </c>
      <c r="E121" s="9">
        <f t="shared" si="21"/>
        <v>11.489949134493207</v>
      </c>
      <c r="F121" s="9">
        <f t="shared" si="22"/>
        <v>12.005335014383334</v>
      </c>
      <c r="G121" s="10">
        <f t="shared" si="30"/>
        <v>8.6666666666666607</v>
      </c>
      <c r="H121" s="5">
        <f t="shared" si="30"/>
        <v>7.5</v>
      </c>
      <c r="I121">
        <f t="shared" si="24"/>
        <v>49.19014892090199</v>
      </c>
      <c r="J121">
        <f t="shared" si="25"/>
        <v>48.779131400108881</v>
      </c>
      <c r="K121">
        <f t="shared" si="25"/>
        <v>6.3456355640256321</v>
      </c>
      <c r="L121">
        <f t="shared" si="26"/>
        <v>-9.4258407723931619</v>
      </c>
      <c r="M121">
        <f t="shared" si="27"/>
        <v>-33.400199579806525</v>
      </c>
      <c r="S121">
        <f t="shared" si="16"/>
        <v>1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15.839654074790406</v>
      </c>
      <c r="C122" s="9">
        <f t="shared" si="20"/>
        <v>0.61800000000000044</v>
      </c>
      <c r="D122" s="9">
        <f t="shared" si="21"/>
        <v>32.128062225193936</v>
      </c>
      <c r="E122" s="9">
        <f t="shared" si="21"/>
        <v>11.527421744284924</v>
      </c>
      <c r="F122" s="9">
        <f t="shared" si="22"/>
        <v>12.057294119846789</v>
      </c>
      <c r="G122" s="10">
        <f t="shared" si="30"/>
        <v>8.6666666666666607</v>
      </c>
      <c r="H122" s="5">
        <f t="shared" si="30"/>
        <v>7.5</v>
      </c>
      <c r="I122">
        <f t="shared" si="24"/>
        <v>49.108587356335477</v>
      </c>
      <c r="J122">
        <f t="shared" si="25"/>
        <v>48.722576355474523</v>
      </c>
      <c r="K122">
        <f t="shared" si="25"/>
        <v>6.1452343665467932</v>
      </c>
      <c r="L122">
        <f t="shared" si="26"/>
        <v>-9.399301604935447</v>
      </c>
      <c r="M122">
        <f t="shared" si="27"/>
        <v>-33.35950609521899</v>
      </c>
      <c r="S122">
        <f t="shared" si="16"/>
        <v>1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16.131820345494365</v>
      </c>
      <c r="C123" s="9">
        <f t="shared" si="20"/>
        <v>0.62400000000000044</v>
      </c>
      <c r="D123" s="9">
        <f t="shared" si="21"/>
        <v>32.420228495897895</v>
      </c>
      <c r="E123" s="9">
        <f t="shared" si="21"/>
        <v>11.563692679374491</v>
      </c>
      <c r="F123" s="9">
        <f t="shared" si="22"/>
        <v>12.108306989238008</v>
      </c>
      <c r="G123" s="10">
        <f t="shared" si="30"/>
        <v>8.6666666666666607</v>
      </c>
      <c r="H123" s="5">
        <f t="shared" si="30"/>
        <v>7.5</v>
      </c>
      <c r="I123">
        <f t="shared" si="24"/>
        <v>49.02796215814157</v>
      </c>
      <c r="J123">
        <f t="shared" si="25"/>
        <v>48.666180545844909</v>
      </c>
      <c r="K123">
        <f t="shared" si="25"/>
        <v>5.9450773299754793</v>
      </c>
      <c r="L123">
        <f t="shared" si="26"/>
        <v>-9.3730083573003107</v>
      </c>
      <c r="M123">
        <f t="shared" si="27"/>
        <v>-33.319009920105891</v>
      </c>
      <c r="S123">
        <f t="shared" si="16"/>
        <v>1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16.423648714619002</v>
      </c>
      <c r="C124" s="9">
        <f t="shared" si="20"/>
        <v>0.63000000000000045</v>
      </c>
      <c r="D124" s="9">
        <f t="shared" si="21"/>
        <v>32.712056865022532</v>
      </c>
      <c r="E124" s="9">
        <f t="shared" si="21"/>
        <v>11.598763401175782</v>
      </c>
      <c r="F124" s="9">
        <f t="shared" si="22"/>
        <v>12.158376865378443</v>
      </c>
      <c r="G124" s="10">
        <f t="shared" si="30"/>
        <v>8.6666666666666607</v>
      </c>
      <c r="H124" s="5">
        <f t="shared" si="30"/>
        <v>7.5</v>
      </c>
      <c r="I124">
        <f t="shared" si="24"/>
        <v>48.948272803435586</v>
      </c>
      <c r="J124">
        <f t="shared" si="25"/>
        <v>48.609942495701105</v>
      </c>
      <c r="K124">
        <f t="shared" si="25"/>
        <v>5.7451632704548441</v>
      </c>
      <c r="L124">
        <f t="shared" si="26"/>
        <v>-9.346959872288414</v>
      </c>
      <c r="M124">
        <f t="shared" si="27"/>
        <v>-33.27870837428857</v>
      </c>
      <c r="S124">
        <f t="shared" si="16"/>
        <v>1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16.715140124315507</v>
      </c>
      <c r="C125" s="9">
        <f t="shared" si="20"/>
        <v>0.63600000000000045</v>
      </c>
      <c r="D125" s="9">
        <f t="shared" si="21"/>
        <v>33.003548274719037</v>
      </c>
      <c r="E125" s="9">
        <f t="shared" si="21"/>
        <v>11.632635364047774</v>
      </c>
      <c r="F125" s="9">
        <f t="shared" si="22"/>
        <v>12.207506974538109</v>
      </c>
      <c r="G125" s="10">
        <f t="shared" si="30"/>
        <v>8.6666666666666607</v>
      </c>
      <c r="H125" s="5">
        <f t="shared" si="30"/>
        <v>7.5</v>
      </c>
      <c r="I125">
        <f t="shared" si="24"/>
        <v>48.86951875219858</v>
      </c>
      <c r="J125">
        <f t="shared" si="25"/>
        <v>48.553860736467378</v>
      </c>
      <c r="K125">
        <f t="shared" si="25"/>
        <v>5.5454910202091128</v>
      </c>
      <c r="L125">
        <f t="shared" si="26"/>
        <v>-9.3211549965662481</v>
      </c>
      <c r="M125">
        <f t="shared" si="27"/>
        <v>-33.238598788796466</v>
      </c>
      <c r="S125">
        <f t="shared" si="16"/>
        <v>1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17.006295507944376</v>
      </c>
      <c r="C126" s="9">
        <f t="shared" si="20"/>
        <v>0.64200000000000046</v>
      </c>
      <c r="D126" s="9">
        <f t="shared" si="21"/>
        <v>33.294703658347906</v>
      </c>
      <c r="E126" s="9">
        <f t="shared" si="21"/>
        <v>11.66531001539083</v>
      </c>
      <c r="F126" s="9">
        <f t="shared" si="22"/>
        <v>12.255700526609061</v>
      </c>
      <c r="G126" s="10">
        <f t="shared" si="30"/>
        <v>8.6666666666666607</v>
      </c>
      <c r="H126" s="5">
        <f t="shared" si="30"/>
        <v>7.5</v>
      </c>
      <c r="I126">
        <f t="shared" si="24"/>
        <v>48.791699446735798</v>
      </c>
      <c r="J126">
        <f t="shared" si="25"/>
        <v>48.497933806487978</v>
      </c>
      <c r="K126">
        <f t="shared" si="25"/>
        <v>5.3460594274763338</v>
      </c>
      <c r="L126">
        <f t="shared" si="26"/>
        <v>-9.2955925805092665</v>
      </c>
      <c r="M126">
        <f t="shared" si="27"/>
        <v>-33.198678505836931</v>
      </c>
      <c r="S126">
        <f t="shared" si="16"/>
        <v>1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17.297115790116852</v>
      </c>
      <c r="C127" s="9">
        <f t="shared" si="20"/>
        <v>0.64800000000000046</v>
      </c>
      <c r="D127" s="9">
        <f t="shared" si="21"/>
        <v>33.585523940520382</v>
      </c>
      <c r="E127" s="9">
        <f t="shared" si="21"/>
        <v>11.696788795742583</v>
      </c>
      <c r="F127" s="9">
        <f t="shared" si="22"/>
        <v>12.302960715277582</v>
      </c>
      <c r="G127" s="10">
        <f t="shared" si="30"/>
        <v>8.6666666666666607</v>
      </c>
      <c r="H127" s="5">
        <f t="shared" si="30"/>
        <v>7.5</v>
      </c>
      <c r="I127">
        <f t="shared" si="24"/>
        <v>48.714814311139918</v>
      </c>
      <c r="J127">
        <f t="shared" si="25"/>
        <v>48.442160251004921</v>
      </c>
      <c r="K127">
        <f t="shared" si="25"/>
        <v>5.1468673564413123</v>
      </c>
      <c r="L127">
        <f t="shared" si="26"/>
        <v>-9.2702714780471585</v>
      </c>
      <c r="M127">
        <f t="shared" si="27"/>
        <v>-33.158944878768494</v>
      </c>
      <c r="S127">
        <f t="shared" si="16"/>
        <v>1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17.587601886736277</v>
      </c>
      <c r="C128" s="9">
        <f t="shared" si="20"/>
        <v>0.65400000000000047</v>
      </c>
      <c r="D128" s="9">
        <f t="shared" si="21"/>
        <v>33.876010037139807</v>
      </c>
      <c r="E128" s="9">
        <f t="shared" si="21"/>
        <v>11.727073138873413</v>
      </c>
      <c r="F128" s="9">
        <f t="shared" si="22"/>
        <v>12.349290718195007</v>
      </c>
      <c r="G128" s="10">
        <f t="shared" si="30"/>
        <v>8.6666666666666607</v>
      </c>
      <c r="H128" s="5">
        <f t="shared" si="30"/>
        <v>7.5</v>
      </c>
      <c r="I128">
        <f t="shared" si="24"/>
        <v>48.638862750759216</v>
      </c>
      <c r="J128">
        <f t="shared" si="25"/>
        <v>48.386538622136641</v>
      </c>
      <c r="K128">
        <f t="shared" si="25"/>
        <v>4.9479136871687013</v>
      </c>
      <c r="L128">
        <f t="shared" si="26"/>
        <v>-9.2451905465112603</v>
      </c>
      <c r="M128">
        <f t="shared" si="27"/>
        <v>-33.119395272077547</v>
      </c>
      <c r="S128">
        <f t="shared" si="16"/>
        <v>1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17.877754705039262</v>
      </c>
      <c r="C129" s="9">
        <f t="shared" si="20"/>
        <v>0.66000000000000048</v>
      </c>
      <c r="D129" s="9">
        <f t="shared" si="21"/>
        <v>34.166162855442792</v>
      </c>
      <c r="E129" s="9">
        <f t="shared" si="21"/>
        <v>11.756164471881528</v>
      </c>
      <c r="F129" s="9">
        <f t="shared" si="22"/>
        <v>12.394693697147282</v>
      </c>
      <c r="G129" s="10">
        <f t="shared" si="30"/>
        <v>8.6666666666666607</v>
      </c>
      <c r="H129" s="5">
        <f t="shared" si="30"/>
        <v>7.5</v>
      </c>
      <c r="I129">
        <f t="shared" si="24"/>
        <v>48.563844151670907</v>
      </c>
      <c r="J129">
        <f t="shared" si="25"/>
        <v>48.33106747885757</v>
      </c>
      <c r="K129">
        <f t="shared" si="25"/>
        <v>4.7491973155362359</v>
      </c>
      <c r="L129">
        <f t="shared" si="26"/>
        <v>-9.2203486464841315</v>
      </c>
      <c r="M129">
        <f t="shared" si="27"/>
        <v>-33.080027061358543</v>
      </c>
      <c r="S129">
        <f t="shared" si="16"/>
        <v>1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18.167575143636771</v>
      </c>
      <c r="C130" s="9">
        <f t="shared" si="20"/>
        <v>0.66600000000000048</v>
      </c>
      <c r="D130" s="9">
        <f t="shared" si="21"/>
        <v>34.455983294040301</v>
      </c>
      <c r="E130" s="9">
        <f t="shared" si="21"/>
        <v>11.784064215287641</v>
      </c>
      <c r="F130" s="9">
        <f t="shared" si="22"/>
        <v>12.439172798223186</v>
      </c>
      <c r="G130" s="10">
        <f t="shared" si="30"/>
        <v>8.6666666666666607</v>
      </c>
      <c r="H130" s="5">
        <f t="shared" si="30"/>
        <v>7.5</v>
      </c>
      <c r="I130">
        <f t="shared" si="24"/>
        <v>48.489757880159907</v>
      </c>
      <c r="J130">
        <f t="shared" si="25"/>
        <v>48.275745386978663</v>
      </c>
      <c r="K130">
        <f t="shared" si="25"/>
        <v>4.550717153168085</v>
      </c>
      <c r="L130">
        <f t="shared" si="26"/>
        <v>-9.1957446416513466</v>
      </c>
      <c r="M130">
        <f t="shared" si="27"/>
        <v>-33.040837633297393</v>
      </c>
      <c r="S130">
        <f t="shared" si="16"/>
        <v>1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18.457064092555097</v>
      </c>
      <c r="C131" s="9">
        <f t="shared" si="20"/>
        <v>0.67200000000000049</v>
      </c>
      <c r="D131" s="9">
        <f t="shared" si="21"/>
        <v>34.745472242958627</v>
      </c>
      <c r="E131" s="9">
        <f t="shared" si="21"/>
        <v>11.81077378312925</v>
      </c>
      <c r="F131" s="9">
        <f t="shared" si="22"/>
        <v>12.482731151981287</v>
      </c>
      <c r="G131" s="10">
        <f t="shared" si="30"/>
        <v>8.6666666666666607</v>
      </c>
      <c r="H131" s="5">
        <f t="shared" si="30"/>
        <v>7.5</v>
      </c>
      <c r="I131">
        <f t="shared" si="24"/>
        <v>48.416603282203141</v>
      </c>
      <c r="J131">
        <f t="shared" si="25"/>
        <v>48.220570919128754</v>
      </c>
      <c r="K131">
        <f t="shared" si="25"/>
        <v>4.3524721273683005</v>
      </c>
      <c r="L131">
        <f t="shared" si="26"/>
        <v>-9.1713773986554834</v>
      </c>
      <c r="M131">
        <f t="shared" si="27"/>
        <v>-33.001824385658367</v>
      </c>
      <c r="S131">
        <f t="shared" si="16"/>
        <v>1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18.746222433276696</v>
      </c>
      <c r="C132" s="9">
        <f t="shared" si="20"/>
        <v>0.67800000000000049</v>
      </c>
      <c r="D132" s="9">
        <f t="shared" si="21"/>
        <v>35.034630583680226</v>
      </c>
      <c r="E132" s="9">
        <f t="shared" si="21"/>
        <v>11.836294583054517</v>
      </c>
      <c r="F132" s="9">
        <f t="shared" si="22"/>
        <v>12.525371873615605</v>
      </c>
      <c r="G132" s="10">
        <f t="shared" si="30"/>
        <v>8.6666666666666607</v>
      </c>
      <c r="H132" s="5">
        <f t="shared" si="30"/>
        <v>7.5</v>
      </c>
      <c r="I132">
        <f t="shared" si="24"/>
        <v>48.344379682959627</v>
      </c>
      <c r="J132">
        <f t="shared" si="25"/>
        <v>48.165542654736818</v>
      </c>
      <c r="K132">
        <f t="shared" si="25"/>
        <v>4.1544611810543506</v>
      </c>
      <c r="L132">
        <f t="shared" si="26"/>
        <v>-9.1472457869523414</v>
      </c>
      <c r="M132">
        <f t="shared" si="27"/>
        <v>-32.962984727274097</v>
      </c>
      <c r="S132">
        <f t="shared" si="16"/>
        <v>1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19.035051038780953</v>
      </c>
      <c r="C133" s="9">
        <f t="shared" si="20"/>
        <v>0.6840000000000005</v>
      </c>
      <c r="D133" s="9">
        <f t="shared" si="21"/>
        <v>35.323459189184483</v>
      </c>
      <c r="E133" s="9">
        <f t="shared" si="21"/>
        <v>11.860628016415752</v>
      </c>
      <c r="F133" s="9">
        <f t="shared" si="22"/>
        <v>12.567098063119992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48.273086386266648</v>
      </c>
      <c r="J133">
        <f t="shared" si="25"/>
        <v>48.110659180015105</v>
      </c>
      <c r="K133">
        <f t="shared" si="25"/>
        <v>3.956683272690706</v>
      </c>
      <c r="L133">
        <f t="shared" si="26"/>
        <v>-9.1233486786694602</v>
      </c>
      <c r="M133">
        <f t="shared" si="27"/>
        <v>-32.924316078038927</v>
      </c>
      <c r="S133">
        <f t="shared" si="16"/>
        <v>1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19.323550773584831</v>
      </c>
      <c r="C134" s="9">
        <f t="shared" si="20"/>
        <v>0.6900000000000005</v>
      </c>
      <c r="D134" s="9">
        <f t="shared" si="21"/>
        <v>35.611958923988361</v>
      </c>
      <c r="E134" s="9">
        <f t="shared" si="21"/>
        <v>11.883775478362493</v>
      </c>
      <c r="F134" s="9">
        <f t="shared" si="22"/>
        <v>12.607912805451273</v>
      </c>
      <c r="G134" s="10">
        <f t="shared" si="31"/>
        <v>8.6666666666666607</v>
      </c>
      <c r="H134" s="5">
        <f t="shared" si="31"/>
        <v>7.5</v>
      </c>
      <c r="I134">
        <f t="shared" si="24"/>
        <v>48.202722674142024</v>
      </c>
      <c r="J134">
        <f t="shared" si="25"/>
        <v>48.055919087943089</v>
      </c>
      <c r="K134">
        <f t="shared" si="25"/>
        <v>3.7591373762224722</v>
      </c>
      <c r="L134">
        <f t="shared" si="26"/>
        <v>-9.099684948466864</v>
      </c>
      <c r="M134">
        <f t="shared" si="27"/>
        <v>-32.885815868905382</v>
      </c>
      <c r="S134">
        <f t="shared" si="16"/>
        <v>1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19.611722493783414</v>
      </c>
      <c r="C135" s="9">
        <f t="shared" si="20"/>
        <v>0.69600000000000051</v>
      </c>
      <c r="D135" s="9">
        <f t="shared" si="21"/>
        <v>35.900130644186945</v>
      </c>
      <c r="E135" s="9">
        <f t="shared" si="21"/>
        <v>11.905738357934187</v>
      </c>
      <c r="F135" s="9">
        <f t="shared" si="22"/>
        <v>12.647819170691104</v>
      </c>
      <c r="G135" s="10">
        <f t="shared" si="31"/>
        <v>8.6666666666666607</v>
      </c>
      <c r="H135" s="5">
        <f t="shared" si="31"/>
        <v>7.5</v>
      </c>
      <c r="I135">
        <f t="shared" si="24"/>
        <v>48.133287806292898</v>
      </c>
      <c r="J135">
        <f t="shared" si="25"/>
        <v>48.001320978252288</v>
      </c>
      <c r="K135">
        <f t="shared" si="25"/>
        <v>3.56182248100904</v>
      </c>
      <c r="L135">
        <f t="shared" si="26"/>
        <v>-9.076253473400147</v>
      </c>
      <c r="M135">
        <f t="shared" si="27"/>
        <v>-32.847481541883809</v>
      </c>
      <c r="S135">
        <f t="shared" si="16"/>
        <v>1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19.899567047090404</v>
      </c>
      <c r="C136" s="9">
        <f t="shared" si="20"/>
        <v>0.70200000000000051</v>
      </c>
      <c r="D136" s="9">
        <f t="shared" si="21"/>
        <v>36.187975197493934</v>
      </c>
      <c r="E136" s="9">
        <f t="shared" si="21"/>
        <v>11.926518038152487</v>
      </c>
      <c r="F136" s="9">
        <f t="shared" si="22"/>
        <v>12.686820214206605</v>
      </c>
      <c r="G136" s="10">
        <f t="shared" si="31"/>
        <v>8.6666666666666607</v>
      </c>
      <c r="H136" s="5">
        <f t="shared" si="31"/>
        <v>7.5</v>
      </c>
      <c r="I136">
        <f t="shared" si="24"/>
        <v>48.064781019631063</v>
      </c>
      <c r="J136">
        <f t="shared" si="25"/>
        <v>47.946863457411887</v>
      </c>
      <c r="K136">
        <f t="shared" si="25"/>
        <v>3.3647375917577369</v>
      </c>
      <c r="L136">
        <f t="shared" si="26"/>
        <v>-9.053053132785875</v>
      </c>
      <c r="M136">
        <f t="shared" si="27"/>
        <v>-32.809310550045083</v>
      </c>
      <c r="S136">
        <f t="shared" si="16"/>
        <v>1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20.187085272878488</v>
      </c>
      <c r="C137" s="9">
        <f t="shared" si="20"/>
        <v>0.70800000000000052</v>
      </c>
      <c r="D137" s="9">
        <f t="shared" si="21"/>
        <v>36.475493423282018</v>
      </c>
      <c r="E137" s="9">
        <f t="shared" si="21"/>
        <v>11.946115896113133</v>
      </c>
      <c r="F137" s="9">
        <f t="shared" si="22"/>
        <v>12.724918976809713</v>
      </c>
      <c r="G137" s="10">
        <f t="shared" si="31"/>
        <v>8.6666666666666607</v>
      </c>
      <c r="H137" s="5">
        <f t="shared" si="31"/>
        <v>7.5</v>
      </c>
      <c r="I137">
        <f t="shared" si="24"/>
        <v>47.997201527795198</v>
      </c>
      <c r="J137">
        <f t="shared" si="25"/>
        <v>47.892545138615169</v>
      </c>
      <c r="K137">
        <f t="shared" si="25"/>
        <v>3.1678817284574663</v>
      </c>
      <c r="L137">
        <f t="shared" si="26"/>
        <v>-9.0300828080693272</v>
      </c>
      <c r="M137">
        <f t="shared" si="27"/>
        <v>-32.771300357526329</v>
      </c>
      <c r="S137">
        <f t="shared" si="16"/>
        <v>1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20.474278002219631</v>
      </c>
      <c r="C138" s="9">
        <f t="shared" si="20"/>
        <v>0.71400000000000052</v>
      </c>
      <c r="D138" s="9">
        <f t="shared" si="21"/>
        <v>36.762686152623161</v>
      </c>
      <c r="E138" s="9">
        <f t="shared" si="21"/>
        <v>11.964533303077442</v>
      </c>
      <c r="F138" s="9">
        <f t="shared" si="22"/>
        <v>12.762118484915366</v>
      </c>
      <c r="G138" s="10">
        <f t="shared" si="31"/>
        <v>8.6666666666666607</v>
      </c>
      <c r="H138" s="5">
        <f t="shared" si="31"/>
        <v>7.5</v>
      </c>
      <c r="I138">
        <f t="shared" si="24"/>
        <v>47.930548520680055</v>
      </c>
      <c r="J138">
        <f t="shared" si="25"/>
        <v>47.838364641766752</v>
      </c>
      <c r="K138">
        <f t="shared" si="25"/>
        <v>2.9712539263123081</v>
      </c>
      <c r="L138">
        <f t="shared" si="26"/>
        <v>-9.0073413826946052</v>
      </c>
      <c r="M138">
        <f t="shared" si="27"/>
        <v>-32.733448439539679</v>
      </c>
      <c r="S138">
        <f t="shared" si="16"/>
        <v>1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20.761146057925341</v>
      </c>
      <c r="C139" s="9">
        <f t="shared" si="20"/>
        <v>0.72000000000000053</v>
      </c>
      <c r="D139" s="9">
        <f t="shared" si="21"/>
        <v>37.049554208328871</v>
      </c>
      <c r="E139" s="9">
        <f t="shared" si="21"/>
        <v>11.981771624563404</v>
      </c>
      <c r="F139" s="9">
        <f t="shared" si="22"/>
        <v>12.798421750698397</v>
      </c>
      <c r="G139" s="10">
        <f t="shared" si="31"/>
        <v>8.6666666666666607</v>
      </c>
      <c r="H139" s="5">
        <f t="shared" si="31"/>
        <v>7.5</v>
      </c>
      <c r="I139">
        <f t="shared" si="24"/>
        <v>47.864821163972955</v>
      </c>
      <c r="J139">
        <f t="shared" si="25"/>
        <v>47.784320593470582</v>
      </c>
      <c r="K139">
        <f t="shared" si="25"/>
        <v>2.7748532356750699</v>
      </c>
      <c r="L139">
        <f t="shared" si="26"/>
        <v>-8.9848277419771385</v>
      </c>
      <c r="M139">
        <f t="shared" si="27"/>
        <v>-32.695752282383921</v>
      </c>
      <c r="S139">
        <f t="shared" si="16"/>
        <v>1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21.047690254586808</v>
      </c>
      <c r="C140" s="9">
        <f t="shared" si="20"/>
        <v>0.72600000000000053</v>
      </c>
      <c r="D140" s="9">
        <f t="shared" si="21"/>
        <v>37.336098404990338</v>
      </c>
      <c r="E140" s="9">
        <f t="shared" si="21"/>
        <v>11.997832220436372</v>
      </c>
      <c r="F140" s="9">
        <f t="shared" si="22"/>
        <v>12.833831772249253</v>
      </c>
      <c r="G140" s="10">
        <f t="shared" si="31"/>
        <v>8.6666666666666607</v>
      </c>
      <c r="H140" s="5">
        <f t="shared" si="31"/>
        <v>7.5</v>
      </c>
      <c r="I140">
        <f t="shared" si="24"/>
        <v>47.800018598697633</v>
      </c>
      <c r="J140">
        <f t="shared" si="25"/>
        <v>47.730411627018718</v>
      </c>
      <c r="K140">
        <f t="shared" si="25"/>
        <v>2.5786787219807663</v>
      </c>
      <c r="L140">
        <f t="shared" si="26"/>
        <v>-8.9625407729785742</v>
      </c>
      <c r="M140">
        <f t="shared" si="27"/>
        <v>-32.658209383459038</v>
      </c>
      <c r="S140">
        <f t="shared" si="16"/>
        <v>1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21.333911398615005</v>
      </c>
      <c r="C141" s="9">
        <f t="shared" si="20"/>
        <v>0.73200000000000054</v>
      </c>
      <c r="D141" s="9">
        <f t="shared" si="21"/>
        <v>37.622319549018535</v>
      </c>
      <c r="E141" s="9">
        <f t="shared" si="21"/>
        <v>12.012716444999354</v>
      </c>
      <c r="F141" s="9">
        <f t="shared" si="22"/>
        <v>12.868351533728484</v>
      </c>
      <c r="G141" s="10">
        <f t="shared" si="31"/>
        <v>8.6666666666666607</v>
      </c>
      <c r="H141" s="5">
        <f t="shared" si="31"/>
        <v>7.5</v>
      </c>
      <c r="I141">
        <f t="shared" si="24"/>
        <v>47.736139940765852</v>
      </c>
      <c r="J141">
        <f t="shared" si="25"/>
        <v>47.676636382380849</v>
      </c>
      <c r="K141">
        <f t="shared" si="25"/>
        <v>2.3827294656800122</v>
      </c>
      <c r="L141">
        <f t="shared" si="26"/>
        <v>-8.9404793643841352</v>
      </c>
      <c r="M141">
        <f t="shared" si="27"/>
        <v>-32.620817251283583</v>
      </c>
      <c r="S141">
        <f t="shared" si="16"/>
        <v>1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21.619810288280728</v>
      </c>
      <c r="C142" s="9">
        <f t="shared" si="20"/>
        <v>0.73800000000000054</v>
      </c>
      <c r="D142" s="9">
        <f t="shared" si="21"/>
        <v>37.908218438684258</v>
      </c>
      <c r="E142" s="9">
        <f t="shared" si="21"/>
        <v>12.026425647082911</v>
      </c>
      <c r="F142" s="9">
        <f t="shared" si="22"/>
        <v>12.901984005520044</v>
      </c>
      <c r="G142" s="10">
        <f t="shared" si="31"/>
        <v>8.6666666666666607</v>
      </c>
      <c r="H142" s="5">
        <f t="shared" si="31"/>
        <v>7.5</v>
      </c>
      <c r="I142">
        <f t="shared" si="24"/>
        <v>47.673184280536688</v>
      </c>
      <c r="J142">
        <f t="shared" si="25"/>
        <v>47.622993506194547</v>
      </c>
      <c r="K142">
        <f t="shared" si="25"/>
        <v>2.1870045621723109</v>
      </c>
      <c r="L142">
        <f t="shared" si="26"/>
        <v>-8.9186424063823804</v>
      </c>
      <c r="M142">
        <f t="shared" si="27"/>
        <v>-32.583573405514805</v>
      </c>
      <c r="S142">
        <f t="shared" si="16"/>
        <v>1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21.905387713754582</v>
      </c>
      <c r="C143" s="9">
        <f t="shared" si="20"/>
        <v>0.74400000000000055</v>
      </c>
      <c r="D143" s="9">
        <f t="shared" si="21"/>
        <v>38.193795864158112</v>
      </c>
      <c r="E143" s="9">
        <f t="shared" si="21"/>
        <v>12.038961170134646</v>
      </c>
      <c r="F143" s="9">
        <f t="shared" si="22"/>
        <v>12.934732144383371</v>
      </c>
      <c r="G143" s="10">
        <f t="shared" si="31"/>
        <v>8.6666666666666607</v>
      </c>
      <c r="H143" s="5">
        <f t="shared" si="31"/>
        <v>7.5</v>
      </c>
      <c r="I143">
        <f t="shared" si="24"/>
        <v>47.611150682383972</v>
      </c>
      <c r="J143">
        <f t="shared" si="25"/>
        <v>47.569481651756256</v>
      </c>
      <c r="K143">
        <f t="shared" si="25"/>
        <v>1.9915031217392221</v>
      </c>
      <c r="L143">
        <f t="shared" si="26"/>
        <v>-8.897028790547461</v>
      </c>
      <c r="M143">
        <f t="shared" si="27"/>
        <v>-32.54647537697155</v>
      </c>
      <c r="S143">
        <f t="shared" si="16"/>
        <v>1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22.190644457146892</v>
      </c>
      <c r="C144" s="9">
        <f t="shared" si="20"/>
        <v>0.75000000000000056</v>
      </c>
      <c r="D144" s="9">
        <f t="shared" si="21"/>
        <v>38.479052607550422</v>
      </c>
      <c r="E144" s="9">
        <f t="shared" si="21"/>
        <v>12.050324352308296</v>
      </c>
      <c r="F144" s="9">
        <f t="shared" si="22"/>
        <v>12.966598893604317</v>
      </c>
      <c r="G144" s="10">
        <f t="shared" si="31"/>
        <v>8.6666666666666607</v>
      </c>
      <c r="H144" s="5">
        <f t="shared" si="31"/>
        <v>7.5</v>
      </c>
      <c r="I144">
        <f t="shared" si="24"/>
        <v>47.550038184271905</v>
      </c>
      <c r="J144">
        <f t="shared" si="25"/>
        <v>47.516099479012972</v>
      </c>
      <c r="K144">
        <f t="shared" si="25"/>
        <v>1.7962242694773927</v>
      </c>
      <c r="L144">
        <f t="shared" si="26"/>
        <v>-8.8756374097238577</v>
      </c>
      <c r="M144">
        <f t="shared" si="27"/>
        <v>-32.509520707659703</v>
      </c>
      <c r="S144">
        <f t="shared" si="16"/>
        <v>1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22.475581292547592</v>
      </c>
      <c r="C145" s="9">
        <f t="shared" si="20"/>
        <v>0.75600000000000056</v>
      </c>
      <c r="D145" s="9">
        <f t="shared" si="21"/>
        <v>38.763989442951122</v>
      </c>
      <c r="E145" s="9">
        <f t="shared" si="21"/>
        <v>12.060516526552423</v>
      </c>
      <c r="F145" s="9">
        <f t="shared" si="22"/>
        <v>12.997587183144844</v>
      </c>
      <c r="G145" s="10">
        <f t="shared" si="31"/>
        <v>8.6666666666666607</v>
      </c>
      <c r="H145" s="5">
        <f t="shared" si="31"/>
        <v>7.5</v>
      </c>
      <c r="I145">
        <f t="shared" si="24"/>
        <v>47.489845797339072</v>
      </c>
      <c r="J145">
        <f t="shared" si="25"/>
        <v>47.462845654554627</v>
      </c>
      <c r="K145">
        <f t="shared" si="25"/>
        <v>1.6011671452314344</v>
      </c>
      <c r="L145">
        <f t="shared" si="26"/>
        <v>-8.8544671579136036</v>
      </c>
      <c r="M145">
        <f t="shared" si="27"/>
        <v>-32.472706950800401</v>
      </c>
      <c r="S145">
        <f t="shared" si="16"/>
        <v>1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22.760198986066076</v>
      </c>
      <c r="C146" s="9">
        <f t="shared" si="20"/>
        <v>0.76200000000000057</v>
      </c>
      <c r="D146" s="9">
        <f t="shared" si="21"/>
        <v>39.048607136469606</v>
      </c>
      <c r="E146" s="9">
        <f t="shared" si="21"/>
        <v>12.069539020698697</v>
      </c>
      <c r="F146" s="9">
        <f t="shared" si="22"/>
        <v>13.027699929791602</v>
      </c>
      <c r="G146" s="10">
        <f t="shared" si="31"/>
        <v>8.6666666666666607</v>
      </c>
      <c r="H146" s="5">
        <f t="shared" si="31"/>
        <v>7.5</v>
      </c>
      <c r="I146">
        <f t="shared" si="24"/>
        <v>47.430572505491099</v>
      </c>
      <c r="J146">
        <f t="shared" si="25"/>
        <v>47.409718851607145</v>
      </c>
      <c r="K146">
        <f t="shared" si="25"/>
        <v>1.406330903526632</v>
      </c>
      <c r="L146">
        <f t="shared" si="26"/>
        <v>-8.8335169301660628</v>
      </c>
      <c r="M146">
        <f t="shared" si="27"/>
        <v>-32.436031670860608</v>
      </c>
      <c r="S146">
        <f t="shared" si="16"/>
        <v>1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23.044498295870977</v>
      </c>
      <c r="C147" s="9">
        <f t="shared" si="20"/>
        <v>0.76800000000000057</v>
      </c>
      <c r="D147" s="9">
        <f t="shared" si="21"/>
        <v>39.332906446274507</v>
      </c>
      <c r="E147" s="9">
        <f t="shared" si="21"/>
        <v>12.077393157549782</v>
      </c>
      <c r="F147" s="9">
        <f t="shared" si="22"/>
        <v>13.056940037303278</v>
      </c>
      <c r="G147" s="10">
        <f t="shared" si="31"/>
        <v>8.6666666666666607</v>
      </c>
      <c r="H147" s="5">
        <f t="shared" si="31"/>
        <v>7.5</v>
      </c>
      <c r="I147">
        <f t="shared" si="24"/>
        <v>47.37221726500205</v>
      </c>
      <c r="J147">
        <f t="shared" si="25"/>
        <v>47.356717750026149</v>
      </c>
      <c r="K147">
        <f t="shared" si="25"/>
        <v>1.2117147135014683</v>
      </c>
      <c r="L147">
        <f t="shared" si="26"/>
        <v>-8.812785622470205</v>
      </c>
      <c r="M147">
        <f t="shared" si="27"/>
        <v>-32.399492443586325</v>
      </c>
      <c r="S147">
        <f t="shared" si="16"/>
        <v>1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23.328479972229932</v>
      </c>
      <c r="C148" s="9">
        <f t="shared" si="20"/>
        <v>0.77400000000000058</v>
      </c>
      <c r="D148" s="9">
        <f t="shared" si="21"/>
        <v>39.616888122633462</v>
      </c>
      <c r="E148" s="9">
        <f t="shared" si="21"/>
        <v>12.084080254966807</v>
      </c>
      <c r="F148" s="9">
        <f t="shared" si="22"/>
        <v>13.08531039655684</v>
      </c>
      <c r="G148" s="10">
        <f t="shared" si="31"/>
        <v>8.6666666666666607</v>
      </c>
      <c r="H148" s="5">
        <f t="shared" si="31"/>
        <v>7.5</v>
      </c>
      <c r="I148">
        <f t="shared" si="24"/>
        <v>47.314779004124816</v>
      </c>
      <c r="J148">
        <f t="shared" si="25"/>
        <v>47.303841036291331</v>
      </c>
      <c r="K148">
        <f t="shared" si="25"/>
        <v>1.0173177588399502</v>
      </c>
      <c r="L148">
        <f t="shared" si="26"/>
        <v>-8.792272131649467</v>
      </c>
      <c r="M148">
        <f t="shared" si="27"/>
        <v>-32.363086856038144</v>
      </c>
      <c r="S148">
        <f t="shared" ref="S148:S211" si="32">GESTEP(E148,H148)</f>
        <v>1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23.612144757549313</v>
      </c>
      <c r="C149" s="9">
        <f t="shared" ref="C149:C212" si="36">C148+_dt</f>
        <v>0.78000000000000058</v>
      </c>
      <c r="D149" s="9">
        <f t="shared" ref="D149:E212" si="37">D148+$C$7*(J148+J149)/2</f>
        <v>39.900552907952843</v>
      </c>
      <c r="E149" s="9">
        <f t="shared" si="37"/>
        <v>12.089601625956439</v>
      </c>
      <c r="F149" s="9">
        <f t="shared" ref="F149:F212" si="38">$O$1*D149^2+$O$2*D149+$O$3</f>
        <v>13.112813885692566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47.258256622710704</v>
      </c>
      <c r="J149">
        <f t="shared" ref="J149:K212" si="41">J148+L148*$C$7</f>
        <v>47.251087403501437</v>
      </c>
      <c r="K149">
        <f t="shared" si="41"/>
        <v>0.82313923770372133</v>
      </c>
      <c r="L149">
        <f t="shared" ref="L149:L212" si="42">-$C$15*I149*J149</f>
        <v>-8.7719753552591762</v>
      </c>
      <c r="M149">
        <f t="shared" ref="M149:M212" si="43">-$C$6-$C$15*I149*K149</f>
        <v>-32.326812506629189</v>
      </c>
      <c r="S149">
        <f t="shared" si="32"/>
        <v>1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23.895493386413929</v>
      </c>
      <c r="C150" s="9">
        <f t="shared" si="36"/>
        <v>0.78600000000000059</v>
      </c>
      <c r="D150" s="9">
        <f t="shared" si="37"/>
        <v>40.183901536817459</v>
      </c>
      <c r="E150" s="9">
        <f t="shared" si="37"/>
        <v>12.093958578757542</v>
      </c>
      <c r="F150" s="9">
        <f t="shared" si="38"/>
        <v>13.139453370257971</v>
      </c>
      <c r="G150" s="10">
        <f t="shared" si="39"/>
        <v>8.6666666666666607</v>
      </c>
      <c r="H150" s="5">
        <f t="shared" si="39"/>
        <v>7.5</v>
      </c>
      <c r="I150">
        <f t="shared" si="40"/>
        <v>47.202648991838188</v>
      </c>
      <c r="J150">
        <f t="shared" si="41"/>
        <v>47.198455551369882</v>
      </c>
      <c r="K150">
        <f t="shared" si="41"/>
        <v>0.62917836266394622</v>
      </c>
      <c r="L150">
        <f t="shared" si="42"/>
        <v>-8.7518941914865405</v>
      </c>
      <c r="M150">
        <f t="shared" si="43"/>
        <v>-32.290667005165339</v>
      </c>
      <c r="S150">
        <f t="shared" si="32"/>
        <v>1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24.178526585626702</v>
      </c>
      <c r="C151" s="9">
        <f t="shared" si="36"/>
        <v>0.79200000000000059</v>
      </c>
      <c r="D151" s="9">
        <f t="shared" si="37"/>
        <v>40.466934736030233</v>
      </c>
      <c r="E151" s="9">
        <f t="shared" si="37"/>
        <v>12.097152416927432</v>
      </c>
      <c r="F151" s="9">
        <f t="shared" si="38"/>
        <v>13.165231703350559</v>
      </c>
      <c r="G151" s="10">
        <f t="shared" si="39"/>
        <v>8.6666666666666607</v>
      </c>
      <c r="H151" s="5">
        <f t="shared" si="39"/>
        <v>7.5</v>
      </c>
      <c r="I151">
        <f t="shared" si="40"/>
        <v>47.147954953451404</v>
      </c>
      <c r="J151">
        <f t="shared" si="41"/>
        <v>47.145944186220966</v>
      </c>
      <c r="K151">
        <f t="shared" si="41"/>
        <v>0.43543436063295415</v>
      </c>
      <c r="L151">
        <f t="shared" si="42"/>
        <v>-8.732027539053286</v>
      </c>
      <c r="M151">
        <f t="shared" si="43"/>
        <v>-32.254647972887732</v>
      </c>
      <c r="S151">
        <f t="shared" si="32"/>
        <v>1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24.461245074248328</v>
      </c>
      <c r="C152" s="9">
        <f t="shared" si="36"/>
        <v>0.7980000000000006</v>
      </c>
      <c r="D152" s="9">
        <f t="shared" si="37"/>
        <v>40.749653224651858</v>
      </c>
      <c r="E152" s="9">
        <f t="shared" si="37"/>
        <v>12.099184439427718</v>
      </c>
      <c r="F152" s="9">
        <f t="shared" si="38"/>
        <v>13.19015172575944</v>
      </c>
      <c r="G152" s="10">
        <f t="shared" si="39"/>
        <v>8.6666666666666607</v>
      </c>
      <c r="H152" s="5">
        <f t="shared" si="39"/>
        <v>7.5</v>
      </c>
      <c r="I152">
        <f t="shared" si="40"/>
        <v>47.094173320008032</v>
      </c>
      <c r="J152">
        <f t="shared" si="41"/>
        <v>47.09355202098665</v>
      </c>
      <c r="K152">
        <f t="shared" si="41"/>
        <v>0.24190647279562777</v>
      </c>
      <c r="L152">
        <f t="shared" si="42"/>
        <v>-8.7123742971208387</v>
      </c>
      <c r="M152">
        <f t="shared" si="43"/>
        <v>-32.218753042517427</v>
      </c>
      <c r="S152">
        <f t="shared" si="32"/>
        <v>1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24.743649563636897</v>
      </c>
      <c r="C153" s="9">
        <f t="shared" si="36"/>
        <v>0.8040000000000006</v>
      </c>
      <c r="D153" s="9">
        <f t="shared" si="37"/>
        <v>41.032057714040427</v>
      </c>
      <c r="E153" s="9">
        <f t="shared" si="37"/>
        <v>12.100055940709726</v>
      </c>
      <c r="F153" s="9">
        <f t="shared" si="38"/>
        <v>13.214216266105819</v>
      </c>
      <c r="G153" s="10">
        <f t="shared" si="39"/>
        <v>8.6666666666666607</v>
      </c>
      <c r="H153" s="5">
        <f t="shared" si="39"/>
        <v>7.5</v>
      </c>
      <c r="I153">
        <f t="shared" si="40"/>
        <v>47.041302874137237</v>
      </c>
      <c r="J153">
        <f t="shared" si="41"/>
        <v>47.041277775203923</v>
      </c>
      <c r="K153">
        <f t="shared" si="41"/>
        <v>4.8593954540523204E-2</v>
      </c>
      <c r="L153">
        <f t="shared" si="42"/>
        <v>-8.692933365198197</v>
      </c>
      <c r="M153">
        <f t="shared" si="43"/>
        <v>-32.182979858302126</v>
      </c>
      <c r="S153">
        <f t="shared" si="32"/>
        <v>1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25.025740757487544</v>
      </c>
      <c r="C154" s="9">
        <f t="shared" si="36"/>
        <v>0.81000000000000061</v>
      </c>
      <c r="D154" s="9">
        <f t="shared" si="37"/>
        <v>41.314148907891074</v>
      </c>
      <c r="E154" s="9">
        <f t="shared" si="37"/>
        <v>12.099768210799519</v>
      </c>
      <c r="F154" s="9">
        <f t="shared" si="38"/>
        <v>13.237428140982345</v>
      </c>
      <c r="G154" s="10">
        <f t="shared" si="39"/>
        <v>8.6666666666666607</v>
      </c>
      <c r="H154" s="5">
        <f t="shared" si="39"/>
        <v>7.5</v>
      </c>
      <c r="I154">
        <f t="shared" si="40"/>
        <v>46.989342368307476</v>
      </c>
      <c r="J154">
        <f t="shared" si="41"/>
        <v>46.989120175012737</v>
      </c>
      <c r="K154">
        <f t="shared" si="41"/>
        <v>-0.14450392460928954</v>
      </c>
      <c r="L154">
        <f t="shared" si="42"/>
        <v>-8.6737036430524217</v>
      </c>
      <c r="M154">
        <f t="shared" si="43"/>
        <v>-32.147326076065042</v>
      </c>
      <c r="S154">
        <f t="shared" si="32"/>
        <v>1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25.307519351872042</v>
      </c>
      <c r="C155" s="9">
        <f t="shared" si="36"/>
        <v>0.81600000000000061</v>
      </c>
      <c r="D155" s="9">
        <f t="shared" si="37"/>
        <v>41.595927502275572</v>
      </c>
      <c r="E155" s="9">
        <f t="shared" si="37"/>
        <v>12.098322535382493</v>
      </c>
      <c r="F155" s="9">
        <f t="shared" si="38"/>
        <v>13.259790155091368</v>
      </c>
      <c r="G155" s="10">
        <f t="shared" si="39"/>
        <v>8.6666666666666607</v>
      </c>
      <c r="H155" s="5">
        <f t="shared" si="39"/>
        <v>7.5</v>
      </c>
      <c r="I155">
        <f t="shared" si="40"/>
        <v>46.93829052450446</v>
      </c>
      <c r="J155">
        <f t="shared" si="41"/>
        <v>46.937077953154422</v>
      </c>
      <c r="K155">
        <f t="shared" si="41"/>
        <v>-0.3373878810656798</v>
      </c>
      <c r="L155">
        <f t="shared" si="42"/>
        <v>-8.6546840306217465</v>
      </c>
      <c r="M155">
        <f t="shared" si="43"/>
        <v>-32.11178936325566</v>
      </c>
      <c r="S155">
        <f t="shared" si="32"/>
        <v>1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25.58898603527842</v>
      </c>
      <c r="C156" s="9">
        <f t="shared" si="36"/>
        <v>0.82200000000000062</v>
      </c>
      <c r="D156" s="9">
        <f t="shared" si="37"/>
        <v>41.87739418568195</v>
      </c>
      <c r="E156" s="9">
        <f t="shared" si="37"/>
        <v>12.09572019588756</v>
      </c>
      <c r="F156" s="9">
        <f t="shared" si="38"/>
        <v>13.281305101382005</v>
      </c>
      <c r="G156" s="10">
        <f t="shared" si="39"/>
        <v>8.6666666666666607</v>
      </c>
      <c r="H156" s="5">
        <f t="shared" si="39"/>
        <v>7.5</v>
      </c>
      <c r="I156">
        <f t="shared" si="40"/>
        <v>46.888146033919405</v>
      </c>
      <c r="J156">
        <f t="shared" si="41"/>
        <v>46.885149848970691</v>
      </c>
      <c r="K156">
        <f t="shared" si="41"/>
        <v>-0.53005861724521375</v>
      </c>
      <c r="L156">
        <f t="shared" si="42"/>
        <v>-8.6358734279313953</v>
      </c>
      <c r="M156">
        <f t="shared" si="43"/>
        <v>-32.076367399002471</v>
      </c>
      <c r="S156">
        <f t="shared" si="32"/>
        <v>1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25.870141488650543</v>
      </c>
      <c r="C157" s="9">
        <f t="shared" si="36"/>
        <v>0.82800000000000062</v>
      </c>
      <c r="D157" s="9">
        <f t="shared" si="37"/>
        <v>42.158549639054073</v>
      </c>
      <c r="E157" s="9">
        <f t="shared" si="37"/>
        <v>12.091962469570907</v>
      </c>
      <c r="F157" s="9">
        <f t="shared" si="38"/>
        <v>13.301975761186178</v>
      </c>
      <c r="G157" s="10">
        <f t="shared" si="39"/>
        <v>8.6666666666666607</v>
      </c>
      <c r="H157" s="5">
        <f t="shared" si="39"/>
        <v>7.5</v>
      </c>
      <c r="I157">
        <f t="shared" si="40"/>
        <v>46.838907556647818</v>
      </c>
      <c r="J157">
        <f t="shared" si="41"/>
        <v>46.833334608403106</v>
      </c>
      <c r="K157">
        <f t="shared" si="41"/>
        <v>-0.72251682163922859</v>
      </c>
      <c r="L157">
        <f t="shared" si="42"/>
        <v>-8.6172707350120508</v>
      </c>
      <c r="M157">
        <f t="shared" si="43"/>
        <v>-32.041057874167507</v>
      </c>
      <c r="S157">
        <f t="shared" si="32"/>
        <v>1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26.150986385427732</v>
      </c>
      <c r="C158" s="9">
        <f t="shared" si="36"/>
        <v>0.83400000000000063</v>
      </c>
      <c r="D158" s="9">
        <f t="shared" si="37"/>
        <v>42.439394535831262</v>
      </c>
      <c r="E158" s="9">
        <f t="shared" si="37"/>
        <v>12.087050629599338</v>
      </c>
      <c r="F158" s="9">
        <f t="shared" si="38"/>
        <v>13.32180490435349</v>
      </c>
      <c r="G158" s="10">
        <f t="shared" si="39"/>
        <v>8.6666666666666607</v>
      </c>
      <c r="H158" s="5">
        <f t="shared" si="39"/>
        <v>7.5</v>
      </c>
      <c r="I158">
        <f t="shared" si="40"/>
        <v>46.790573721398673</v>
      </c>
      <c r="J158">
        <f t="shared" si="41"/>
        <v>46.781630983993033</v>
      </c>
      <c r="K158">
        <f t="shared" si="41"/>
        <v>-0.9147631688842337</v>
      </c>
      <c r="L158">
        <f t="shared" si="42"/>
        <v>-8.5988748518209732</v>
      </c>
      <c r="M158">
        <f t="shared" si="43"/>
        <v>-32.005858491402698</v>
      </c>
      <c r="S158">
        <f t="shared" si="32"/>
        <v>1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26.431521391584358</v>
      </c>
      <c r="C159" s="9">
        <f t="shared" si="36"/>
        <v>0.84000000000000064</v>
      </c>
      <c r="D159" s="9">
        <f t="shared" si="37"/>
        <v>42.719929541987888</v>
      </c>
      <c r="E159" s="9">
        <f t="shared" si="37"/>
        <v>12.080985945133188</v>
      </c>
      <c r="F159" s="9">
        <f t="shared" si="38"/>
        <v>13.340795289385017</v>
      </c>
      <c r="G159" s="10">
        <f t="shared" si="39"/>
        <v>8.6666666666666607</v>
      </c>
      <c r="H159" s="5">
        <f t="shared" si="39"/>
        <v>7.5</v>
      </c>
      <c r="I159">
        <f t="shared" si="40"/>
        <v>46.74314312521453</v>
      </c>
      <c r="J159">
        <f t="shared" si="41"/>
        <v>46.73003773488211</v>
      </c>
      <c r="K159">
        <f t="shared" si="41"/>
        <v>-1.1067983198326499</v>
      </c>
      <c r="L159">
        <f t="shared" si="42"/>
        <v>-8.5806846781658699</v>
      </c>
      <c r="M159">
        <f t="shared" si="43"/>
        <v>-31.970766965207936</v>
      </c>
      <c r="S159">
        <f t="shared" si="32"/>
        <v>1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26.711747165669447</v>
      </c>
      <c r="C160" s="9">
        <f t="shared" si="36"/>
        <v>0.84600000000000064</v>
      </c>
      <c r="D160" s="9">
        <f t="shared" si="37"/>
        <v>43.000155316072977</v>
      </c>
      <c r="E160" s="9">
        <f t="shared" si="37"/>
        <v>12.073769681408818</v>
      </c>
      <c r="F160" s="9">
        <f t="shared" si="38"/>
        <v>13.358949663565973</v>
      </c>
      <c r="G160" s="10">
        <f t="shared" si="39"/>
        <v>8.6666666666666607</v>
      </c>
      <c r="H160" s="5">
        <f t="shared" si="39"/>
        <v>7.5</v>
      </c>
      <c r="I160">
        <f t="shared" si="40"/>
        <v>46.696614333202305</v>
      </c>
      <c r="J160">
        <f t="shared" si="41"/>
        <v>46.678553626813112</v>
      </c>
      <c r="K160">
        <f t="shared" si="41"/>
        <v>-1.2986229216238976</v>
      </c>
      <c r="L160">
        <f t="shared" si="42"/>
        <v>-8.562699113631389</v>
      </c>
      <c r="M160">
        <f t="shared" si="43"/>
        <v>-31.935781021990728</v>
      </c>
      <c r="S160">
        <f t="shared" si="32"/>
        <v>1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26.991664358846283</v>
      </c>
      <c r="C161" s="9">
        <f t="shared" si="36"/>
        <v>0.85200000000000065</v>
      </c>
      <c r="D161" s="9">
        <f t="shared" si="37"/>
        <v>43.280072509249813</v>
      </c>
      <c r="E161" s="9">
        <f t="shared" si="37"/>
        <v>12.065403099820678</v>
      </c>
      <c r="F161" s="9">
        <f t="shared" si="38"/>
        <v>13.376270763097319</v>
      </c>
      <c r="G161" s="10">
        <f t="shared" si="39"/>
        <v>8.6666666666666607</v>
      </c>
      <c r="H161" s="5">
        <f t="shared" si="39"/>
        <v>7.5</v>
      </c>
      <c r="I161">
        <f t="shared" si="40"/>
        <v>46.650985878275144</v>
      </c>
      <c r="J161">
        <f t="shared" si="41"/>
        <v>46.627177432131326</v>
      </c>
      <c r="K161">
        <f t="shared" si="41"/>
        <v>-1.4902376077558419</v>
      </c>
      <c r="L161">
        <f t="shared" si="42"/>
        <v>-8.5449170575083642</v>
      </c>
      <c r="M161">
        <f t="shared" si="43"/>
        <v>-31.900898400127513</v>
      </c>
      <c r="S161">
        <f t="shared" si="32"/>
        <v>1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27.271273614932038</v>
      </c>
      <c r="C162" s="9">
        <f t="shared" si="36"/>
        <v>0.85800000000000065</v>
      </c>
      <c r="D162" s="9">
        <f t="shared" si="37"/>
        <v>43.559681765335569</v>
      </c>
      <c r="E162" s="9">
        <f t="shared" si="37"/>
        <v>12.055887458002941</v>
      </c>
      <c r="F162" s="9">
        <f t="shared" si="38"/>
        <v>13.392761313226265</v>
      </c>
      <c r="G162" s="10">
        <f t="shared" si="39"/>
        <v>8.6666666666666607</v>
      </c>
      <c r="H162" s="5">
        <f t="shared" si="39"/>
        <v>7.5</v>
      </c>
      <c r="I162">
        <f t="shared" si="40"/>
        <v>46.606256260905326</v>
      </c>
      <c r="J162">
        <f t="shared" si="41"/>
        <v>46.575907929786275</v>
      </c>
      <c r="K162">
        <f t="shared" si="41"/>
        <v>-1.681642998156607</v>
      </c>
      <c r="L162">
        <f t="shared" si="42"/>
        <v>-8.5273374087257281</v>
      </c>
      <c r="M162">
        <f t="shared" si="43"/>
        <v>-31.866116850026408</v>
      </c>
      <c r="S162">
        <f t="shared" si="32"/>
        <v>1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27.550575570437399</v>
      </c>
      <c r="C163" s="9">
        <f t="shared" si="36"/>
        <v>0.86400000000000066</v>
      </c>
      <c r="D163" s="9">
        <f t="shared" si="37"/>
        <v>43.838983720840929</v>
      </c>
      <c r="E163" s="9">
        <f t="shared" si="37"/>
        <v>12.045224009910701</v>
      </c>
      <c r="F163" s="9">
        <f t="shared" si="38"/>
        <v>13.408424028375673</v>
      </c>
      <c r="G163" s="10">
        <f t="shared" si="39"/>
        <v>8.6666666666666607</v>
      </c>
      <c r="H163" s="5">
        <f t="shared" si="39"/>
        <v>7.5</v>
      </c>
      <c r="I163">
        <f t="shared" si="40"/>
        <v>46.562423948888423</v>
      </c>
      <c r="J163">
        <f t="shared" si="41"/>
        <v>46.524743905333921</v>
      </c>
      <c r="K163">
        <f t="shared" si="41"/>
        <v>-1.8728396992567655</v>
      </c>
      <c r="L163">
        <f t="shared" si="42"/>
        <v>-8.5099590657851607</v>
      </c>
      <c r="M163">
        <f t="shared" si="43"/>
        <v>-31.831434134191433</v>
      </c>
      <c r="S163">
        <f t="shared" si="32"/>
        <v>1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27.829570854606221</v>
      </c>
      <c r="C164" s="9">
        <f t="shared" si="36"/>
        <v>0.87000000000000066</v>
      </c>
      <c r="D164" s="9">
        <f t="shared" si="37"/>
        <v>44.117979005009751</v>
      </c>
      <c r="E164" s="9">
        <f t="shared" si="37"/>
        <v>12.033414005900745</v>
      </c>
      <c r="F164" s="9">
        <f t="shared" si="38"/>
        <v>13.423261612272386</v>
      </c>
      <c r="G164" s="10">
        <f t="shared" si="39"/>
        <v>8.6666666666666607</v>
      </c>
      <c r="H164" s="5">
        <f t="shared" si="39"/>
        <v>7.5</v>
      </c>
      <c r="I164">
        <f t="shared" si="40"/>
        <v>46.519487377118686</v>
      </c>
      <c r="J164">
        <f t="shared" si="41"/>
        <v>46.473684150939206</v>
      </c>
      <c r="K164">
        <f t="shared" si="41"/>
        <v>-2.0638283040619143</v>
      </c>
      <c r="L164">
        <f t="shared" si="42"/>
        <v>-8.4927809266984262</v>
      </c>
      <c r="M164">
        <f t="shared" si="43"/>
        <v>-31.796848027288078</v>
      </c>
      <c r="S164">
        <f t="shared" si="32"/>
        <v>1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28.108260089455175</v>
      </c>
      <c r="C165" s="9">
        <f t="shared" si="36"/>
        <v>0.87600000000000067</v>
      </c>
      <c r="D165" s="9">
        <f t="shared" si="37"/>
        <v>44.396668239858705</v>
      </c>
      <c r="E165" s="9">
        <f t="shared" si="37"/>
        <v>12.020458692811882</v>
      </c>
      <c r="F165" s="9">
        <f t="shared" si="38"/>
        <v>13.437276758074498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46.477444947376007</v>
      </c>
      <c r="J165">
        <f t="shared" si="41"/>
        <v>46.422727465379019</v>
      </c>
      <c r="K165">
        <f t="shared" si="41"/>
        <v>-2.2546093922256429</v>
      </c>
      <c r="L165">
        <f t="shared" si="42"/>
        <v>-8.4758018889274425</v>
      </c>
      <c r="M165">
        <f t="shared" si="43"/>
        <v>-31.762356316210177</v>
      </c>
      <c r="S165">
        <f t="shared" si="32"/>
        <v>1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28.386643889813445</v>
      </c>
      <c r="C166" s="9">
        <f t="shared" si="36"/>
        <v>0.88200000000000067</v>
      </c>
      <c r="D166" s="9">
        <f t="shared" si="37"/>
        <v>44.675052040216976</v>
      </c>
      <c r="E166" s="9">
        <f t="shared" si="37"/>
        <v>12.006359314044836</v>
      </c>
      <c r="F166" s="9">
        <f t="shared" si="38"/>
        <v>13.450472148497518</v>
      </c>
      <c r="G166" s="10">
        <f t="shared" si="45"/>
        <v>8.6666666666666607</v>
      </c>
      <c r="H166" s="5">
        <f t="shared" si="45"/>
        <v>7.5</v>
      </c>
      <c r="I166">
        <f t="shared" si="40"/>
        <v>46.436295028124206</v>
      </c>
      <c r="J166">
        <f t="shared" si="41"/>
        <v>46.371872654045454</v>
      </c>
      <c r="K166">
        <f t="shared" si="41"/>
        <v>-2.4451835301229039</v>
      </c>
      <c r="L166">
        <f t="shared" si="42"/>
        <v>-8.4590208493270254</v>
      </c>
      <c r="M166">
        <f t="shared" si="43"/>
        <v>-31.727956800147982</v>
      </c>
      <c r="S166">
        <f t="shared" si="32"/>
        <v>1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28.664722863362432</v>
      </c>
      <c r="C167" s="9">
        <f t="shared" si="36"/>
        <v>0.88800000000000068</v>
      </c>
      <c r="D167" s="9">
        <f t="shared" si="37"/>
        <v>44.953131013765962</v>
      </c>
      <c r="E167" s="9">
        <f t="shared" si="37"/>
        <v>11.991117109641696</v>
      </c>
      <c r="F167" s="9">
        <f t="shared" si="38"/>
        <v>13.462850455939481</v>
      </c>
      <c r="G167" s="10">
        <f t="shared" si="45"/>
        <v>8.6666666666666607</v>
      </c>
      <c r="H167" s="5">
        <f t="shared" si="45"/>
        <v>7.5</v>
      </c>
      <c r="I167">
        <f t="shared" si="40"/>
        <v>46.396035954321093</v>
      </c>
      <c r="J167">
        <f t="shared" si="41"/>
        <v>46.321118528949491</v>
      </c>
      <c r="K167">
        <f t="shared" si="41"/>
        <v>-2.6355512709237918</v>
      </c>
      <c r="L167">
        <f t="shared" si="42"/>
        <v>-8.442436704090408</v>
      </c>
      <c r="M167">
        <f t="shared" si="43"/>
        <v>-31.693647290657431</v>
      </c>
      <c r="S167">
        <f t="shared" si="32"/>
        <v>1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28.942497610675456</v>
      </c>
      <c r="C168" s="9">
        <f t="shared" si="36"/>
        <v>0.89400000000000068</v>
      </c>
      <c r="D168" s="9">
        <f t="shared" si="37"/>
        <v>45.230905761078986</v>
      </c>
      <c r="E168" s="9">
        <f t="shared" si="37"/>
        <v>11.974733316364921</v>
      </c>
      <c r="F168" s="9">
        <f t="shared" si="38"/>
        <v>13.474414342605009</v>
      </c>
      <c r="G168" s="10">
        <f t="shared" si="45"/>
        <v>8.6666666666666607</v>
      </c>
      <c r="H168" s="5">
        <f t="shared" si="45"/>
        <v>7.5</v>
      </c>
      <c r="I168">
        <f t="shared" si="40"/>
        <v>46.356666027240138</v>
      </c>
      <c r="J168">
        <f t="shared" si="41"/>
        <v>46.270463908724949</v>
      </c>
      <c r="K168">
        <f t="shared" si="41"/>
        <v>-2.8257131546677363</v>
      </c>
      <c r="L168">
        <f t="shared" si="42"/>
        <v>-8.4260483486974067</v>
      </c>
      <c r="M168">
        <f t="shared" si="43"/>
        <v>-31.659425611730445</v>
      </c>
      <c r="S168">
        <f t="shared" si="32"/>
        <v>1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29.219968725257527</v>
      </c>
      <c r="C169" s="9">
        <f t="shared" si="36"/>
        <v>0.90000000000000069</v>
      </c>
      <c r="D169" s="9">
        <f t="shared" si="37"/>
        <v>45.508376875661057</v>
      </c>
      <c r="E169" s="9">
        <f t="shared" si="37"/>
        <v>11.957209167775902</v>
      </c>
      <c r="F169" s="9">
        <f t="shared" si="38"/>
        <v>13.485166460628264</v>
      </c>
      <c r="G169" s="10">
        <f t="shared" si="45"/>
        <v>8.6666666666666607</v>
      </c>
      <c r="H169" s="5">
        <f t="shared" si="45"/>
        <v>7.5</v>
      </c>
      <c r="I169">
        <f t="shared" si="40"/>
        <v>46.318183514303918</v>
      </c>
      <c r="J169">
        <f t="shared" si="41"/>
        <v>46.219907618632767</v>
      </c>
      <c r="K169">
        <f t="shared" si="41"/>
        <v>-3.0156697083381188</v>
      </c>
      <c r="L169">
        <f t="shared" si="42"/>
        <v>-8.4098546778653347</v>
      </c>
      <c r="M169">
        <f t="shared" si="43"/>
        <v>-31.625289599866267</v>
      </c>
      <c r="S169">
        <f t="shared" si="32"/>
        <v>1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29.497136793585124</v>
      </c>
      <c r="C170" s="9">
        <f t="shared" si="36"/>
        <v>0.90600000000000069</v>
      </c>
      <c r="D170" s="9">
        <f t="shared" si="37"/>
        <v>45.785544943988654</v>
      </c>
      <c r="E170" s="9">
        <f t="shared" si="37"/>
        <v>11.938545894313076</v>
      </c>
      <c r="F170" s="9">
        <f t="shared" si="38"/>
        <v>13.495109452194903</v>
      </c>
      <c r="G170" s="10">
        <f t="shared" si="45"/>
        <v>8.6666666666666607</v>
      </c>
      <c r="H170" s="5">
        <f t="shared" si="45"/>
        <v>7.5</v>
      </c>
      <c r="I170">
        <f t="shared" si="40"/>
        <v>46.280586648929408</v>
      </c>
      <c r="J170">
        <f t="shared" si="41"/>
        <v>46.169448490565578</v>
      </c>
      <c r="K170">
        <f t="shared" si="41"/>
        <v>-3.2054214459373163</v>
      </c>
      <c r="L170">
        <f t="shared" si="42"/>
        <v>-8.3938545855026003</v>
      </c>
      <c r="M170">
        <f t="shared" si="43"/>
        <v>-31.591237104143719</v>
      </c>
      <c r="S170">
        <f t="shared" si="32"/>
        <v>1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29.774002395145981</v>
      </c>
      <c r="C171" s="9">
        <f t="shared" si="36"/>
        <v>0.9120000000000007</v>
      </c>
      <c r="D171" s="9">
        <f t="shared" si="37"/>
        <v>46.062410545549511</v>
      </c>
      <c r="E171" s="9">
        <f t="shared" si="37"/>
        <v>11.918744723369578</v>
      </c>
      <c r="F171" s="9">
        <f t="shared" si="38"/>
        <v>13.504245949662925</v>
      </c>
      <c r="G171" s="10">
        <f t="shared" si="45"/>
        <v>8.6666666666666607</v>
      </c>
      <c r="H171" s="5">
        <f t="shared" si="45"/>
        <v>7.5</v>
      </c>
      <c r="I171">
        <f t="shared" si="40"/>
        <v>46.243873630385195</v>
      </c>
      <c r="J171">
        <f t="shared" si="41"/>
        <v>46.119085363052562</v>
      </c>
      <c r="K171">
        <f t="shared" si="41"/>
        <v>-3.3949688685621786</v>
      </c>
      <c r="L171">
        <f t="shared" si="42"/>
        <v>-8.3780469646650069</v>
      </c>
      <c r="M171">
        <f t="shared" si="43"/>
        <v>-31.557265986294336</v>
      </c>
      <c r="S171">
        <f t="shared" si="32"/>
        <v>1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30.050566102478935</v>
      </c>
      <c r="C172" s="9">
        <f t="shared" si="36"/>
        <v>0.9180000000000007</v>
      </c>
      <c r="D172" s="9">
        <f t="shared" si="37"/>
        <v>46.338974252882466</v>
      </c>
      <c r="E172" s="9">
        <f t="shared" si="37"/>
        <v>11.897806879370451</v>
      </c>
      <c r="F172" s="9">
        <f t="shared" si="38"/>
        <v>13.512578575682499</v>
      </c>
      <c r="G172" s="10">
        <f t="shared" si="45"/>
        <v>8.6666666666666607</v>
      </c>
      <c r="H172" s="5">
        <f t="shared" si="45"/>
        <v>7.5</v>
      </c>
      <c r="I172">
        <f t="shared" si="40"/>
        <v>46.20804262366066</v>
      </c>
      <c r="J172">
        <f t="shared" si="41"/>
        <v>46.068817081264569</v>
      </c>
      <c r="K172">
        <f t="shared" si="41"/>
        <v>-3.5843124644799444</v>
      </c>
      <c r="L172">
        <f t="shared" si="42"/>
        <v>-8.3624307075147648</v>
      </c>
      <c r="M172">
        <f t="shared" si="43"/>
        <v>-31.523374120776268</v>
      </c>
      <c r="S172">
        <f t="shared" si="32"/>
        <v>1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30.326828481213784</v>
      </c>
      <c r="C173" s="9">
        <f t="shared" si="36"/>
        <v>0.92400000000000071</v>
      </c>
      <c r="D173" s="9">
        <f t="shared" si="37"/>
        <v>46.615236631617314</v>
      </c>
      <c r="E173" s="9">
        <f t="shared" si="37"/>
        <v>11.875733583849398</v>
      </c>
      <c r="F173" s="9">
        <f t="shared" si="38"/>
        <v>13.520109943314724</v>
      </c>
      <c r="G173" s="10">
        <f t="shared" si="45"/>
        <v>8.6666666666666607</v>
      </c>
      <c r="H173" s="5">
        <f t="shared" si="45"/>
        <v>7.5</v>
      </c>
      <c r="I173">
        <f t="shared" si="40"/>
        <v>46.173091759347137</v>
      </c>
      <c r="J173">
        <f t="shared" si="41"/>
        <v>46.018642497019478</v>
      </c>
      <c r="K173">
        <f t="shared" si="41"/>
        <v>-3.773452709204602</v>
      </c>
      <c r="L173">
        <f t="shared" si="42"/>
        <v>-8.3470047052821545</v>
      </c>
      <c r="M173">
        <f t="shared" si="43"/>
        <v>-31.489559394848936</v>
      </c>
      <c r="S173">
        <f t="shared" si="32"/>
        <v>1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30.602790090111203</v>
      </c>
      <c r="C174" s="9">
        <f t="shared" si="36"/>
        <v>0.93000000000000071</v>
      </c>
      <c r="D174" s="9">
        <f t="shared" si="37"/>
        <v>46.891198240514733</v>
      </c>
      <c r="E174" s="9">
        <f t="shared" si="37"/>
        <v>11.852526055525063</v>
      </c>
      <c r="F174" s="9">
        <f t="shared" si="38"/>
        <v>13.526842656149379</v>
      </c>
      <c r="G174" s="10">
        <f t="shared" si="45"/>
        <v>8.6666666666666607</v>
      </c>
      <c r="H174" s="5">
        <f t="shared" si="45"/>
        <v>7.5</v>
      </c>
      <c r="I174">
        <f t="shared" si="40"/>
        <v>46.139019133531178</v>
      </c>
      <c r="J174">
        <f t="shared" si="41"/>
        <v>45.968560468787786</v>
      </c>
      <c r="K174">
        <f t="shared" si="41"/>
        <v>-3.9623900655736954</v>
      </c>
      <c r="L174">
        <f t="shared" si="42"/>
        <v>-8.3317678482298945</v>
      </c>
      <c r="M174">
        <f t="shared" si="43"/>
        <v>-31.455819708648296</v>
      </c>
      <c r="S174">
        <f t="shared" si="32"/>
        <v>1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30.878451481102662</v>
      </c>
      <c r="C175" s="9">
        <f t="shared" si="36"/>
        <v>0.93600000000000072</v>
      </c>
      <c r="D175" s="9">
        <f t="shared" si="37"/>
        <v>47.166859631506192</v>
      </c>
      <c r="E175" s="9">
        <f t="shared" si="37"/>
        <v>11.828185510376866</v>
      </c>
      <c r="F175" s="9">
        <f t="shared" si="38"/>
        <v>13.532779308421581</v>
      </c>
      <c r="G175" s="10">
        <f t="shared" si="45"/>
        <v>8.6666666666666607</v>
      </c>
      <c r="H175" s="5">
        <f t="shared" si="45"/>
        <v>7.5</v>
      </c>
      <c r="I175">
        <f t="shared" si="40"/>
        <v>46.10582280769988</v>
      </c>
      <c r="J175">
        <f t="shared" si="41"/>
        <v>45.918569861698408</v>
      </c>
      <c r="K175">
        <f t="shared" si="41"/>
        <v>-4.1511249838255848</v>
      </c>
      <c r="L175">
        <f t="shared" si="42"/>
        <v>-8.3167190256201646</v>
      </c>
      <c r="M175">
        <f t="shared" si="43"/>
        <v>-31.422152975262708</v>
      </c>
      <c r="S175">
        <f t="shared" si="32"/>
        <v>1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31.15381319933039</v>
      </c>
      <c r="C176" s="9">
        <f t="shared" si="36"/>
        <v>0.94200000000000073</v>
      </c>
      <c r="D176" s="9">
        <f t="shared" si="37"/>
        <v>47.44222134973392</v>
      </c>
      <c r="E176" s="9">
        <f t="shared" si="37"/>
        <v>11.802713161720357</v>
      </c>
      <c r="F176" s="9">
        <f t="shared" si="38"/>
        <v>13.53792248512744</v>
      </c>
      <c r="G176" s="10">
        <f t="shared" si="45"/>
        <v>8.6666666666666607</v>
      </c>
      <c r="H176" s="5">
        <f t="shared" si="45"/>
        <v>7.5</v>
      </c>
      <c r="I176">
        <f t="shared" si="40"/>
        <v>46.073500808658352</v>
      </c>
      <c r="J176">
        <f t="shared" si="41"/>
        <v>45.868669547544684</v>
      </c>
      <c r="K176">
        <f t="shared" si="41"/>
        <v>-4.3396579016771613</v>
      </c>
      <c r="L176">
        <f t="shared" si="42"/>
        <v>-8.301857125684279</v>
      </c>
      <c r="M176">
        <f t="shared" si="43"/>
        <v>-31.388557120809292</v>
      </c>
      <c r="S176">
        <f t="shared" si="32"/>
        <v>1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31.428875783187397</v>
      </c>
      <c r="C177" s="9">
        <f t="shared" si="36"/>
        <v>0.94800000000000073</v>
      </c>
      <c r="D177" s="9">
        <f t="shared" si="37"/>
        <v>47.717283933590927</v>
      </c>
      <c r="E177" s="9">
        <f t="shared" si="37"/>
        <v>11.776110220282119</v>
      </c>
      <c r="F177" s="9">
        <f t="shared" si="38"/>
        <v>13.542274762138698</v>
      </c>
      <c r="G177" s="10">
        <f t="shared" si="45"/>
        <v>8.6666666666666607</v>
      </c>
      <c r="H177" s="5">
        <f t="shared" si="45"/>
        <v>7.5</v>
      </c>
      <c r="I177">
        <f t="shared" si="40"/>
        <v>46.042051128459384</v>
      </c>
      <c r="J177">
        <f t="shared" si="41"/>
        <v>45.818858404790575</v>
      </c>
      <c r="K177">
        <f t="shared" si="41"/>
        <v>-4.5279892444020167</v>
      </c>
      <c r="L177">
        <f t="shared" si="42"/>
        <v>-8.2871810355950242</v>
      </c>
      <c r="M177">
        <f t="shared" si="43"/>
        <v>-31.355030084510719</v>
      </c>
      <c r="S177">
        <f t="shared" si="32"/>
        <v>1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31.703639764357501</v>
      </c>
      <c r="C178" s="9">
        <f t="shared" si="36"/>
        <v>0.95400000000000074</v>
      </c>
      <c r="D178" s="9">
        <f t="shared" si="37"/>
        <v>47.992047914761031</v>
      </c>
      <c r="E178" s="9">
        <f t="shared" si="37"/>
        <v>11.748377894274185</v>
      </c>
      <c r="F178" s="9">
        <f t="shared" si="38"/>
        <v>13.545838706316276</v>
      </c>
      <c r="G178" s="10">
        <f t="shared" si="45"/>
        <v>8.6666666666666607</v>
      </c>
      <c r="H178" s="5">
        <f t="shared" si="45"/>
        <v>7.5</v>
      </c>
      <c r="I178">
        <f t="shared" si="40"/>
        <v>46.011471724345199</v>
      </c>
      <c r="J178">
        <f t="shared" si="41"/>
        <v>45.769135318577007</v>
      </c>
      <c r="K178">
        <f t="shared" si="41"/>
        <v>-4.7161194249090812</v>
      </c>
      <c r="L178">
        <f t="shared" si="42"/>
        <v>-8.2726896414416036</v>
      </c>
      <c r="M178">
        <f t="shared" si="43"/>
        <v>-31.32156981877236</v>
      </c>
      <c r="S178">
        <f t="shared" si="32"/>
        <v>1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31.97810566785542</v>
      </c>
      <c r="C179" s="9">
        <f t="shared" si="36"/>
        <v>0.96000000000000074</v>
      </c>
      <c r="D179" s="9">
        <f t="shared" si="37"/>
        <v>48.26651381825895</v>
      </c>
      <c r="E179" s="9">
        <f t="shared" si="37"/>
        <v>11.719517389467992</v>
      </c>
      <c r="F179" s="9">
        <f t="shared" si="38"/>
        <v>13.548616875622855</v>
      </c>
      <c r="G179" s="10">
        <f t="shared" si="45"/>
        <v>8.6666666666666607</v>
      </c>
      <c r="H179" s="5">
        <f t="shared" si="45"/>
        <v>7.5</v>
      </c>
      <c r="I179">
        <f t="shared" si="40"/>
        <v>45.981760518701435</v>
      </c>
      <c r="J179">
        <f t="shared" si="41"/>
        <v>45.719499180728356</v>
      </c>
      <c r="K179">
        <f t="shared" si="41"/>
        <v>-4.9040488438217151</v>
      </c>
      <c r="L179">
        <f t="shared" si="42"/>
        <v>-8.2583818282072183</v>
      </c>
      <c r="M179">
        <f t="shared" si="43"/>
        <v>-31.288174289259729</v>
      </c>
      <c r="S179">
        <f t="shared" si="32"/>
        <v>1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32.252274012066877</v>
      </c>
      <c r="C180" s="9">
        <f t="shared" si="36"/>
        <v>0.96600000000000075</v>
      </c>
      <c r="D180" s="9">
        <f t="shared" si="37"/>
        <v>48.540682162470411</v>
      </c>
      <c r="E180" s="9">
        <f t="shared" si="37"/>
        <v>11.689529909267854</v>
      </c>
      <c r="F180" s="9">
        <f t="shared" si="38"/>
        <v>13.550611819234399</v>
      </c>
      <c r="G180" s="10">
        <f t="shared" si="45"/>
        <v>8.6666666666666607</v>
      </c>
      <c r="H180" s="5">
        <f t="shared" si="45"/>
        <v>7.5</v>
      </c>
      <c r="I180">
        <f t="shared" si="40"/>
        <v>45.952915399023311</v>
      </c>
      <c r="J180">
        <f t="shared" si="41"/>
        <v>45.669948889759112</v>
      </c>
      <c r="K180">
        <f t="shared" si="41"/>
        <v>-5.0917778895572736</v>
      </c>
      <c r="L180">
        <f t="shared" si="42"/>
        <v>-8.2442564797492324</v>
      </c>
      <c r="M180">
        <f t="shared" si="43"/>
        <v>-31.254841474976132</v>
      </c>
      <c r="S180">
        <f t="shared" si="32"/>
        <v>1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32.526145308788799</v>
      </c>
      <c r="C181" s="9">
        <f t="shared" si="36"/>
        <v>0.97200000000000075</v>
      </c>
      <c r="D181" s="9">
        <f t="shared" si="37"/>
        <v>48.814553459192332</v>
      </c>
      <c r="E181" s="9">
        <f t="shared" si="37"/>
        <v>11.658416654783961</v>
      </c>
      <c r="F181" s="9">
        <f t="shared" si="38"/>
        <v>13.551826077650665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45.924934217893977</v>
      </c>
      <c r="J181">
        <f t="shared" si="41"/>
        <v>45.620483350880619</v>
      </c>
      <c r="K181">
        <f t="shared" si="41"/>
        <v>-5.2793069384071307</v>
      </c>
      <c r="L181">
        <f t="shared" si="42"/>
        <v>-8.2303124787819382</v>
      </c>
      <c r="M181">
        <f t="shared" si="43"/>
        <v>-31.221569368340472</v>
      </c>
      <c r="S181">
        <f t="shared" si="32"/>
        <v>1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32.799720063269461</v>
      </c>
      <c r="C182" s="9">
        <f t="shared" si="36"/>
        <v>0.97800000000000076</v>
      </c>
      <c r="D182" s="9">
        <f t="shared" si="37"/>
        <v>49.088128213672995</v>
      </c>
      <c r="E182" s="9">
        <f t="shared" si="37"/>
        <v>11.626178824904889</v>
      </c>
      <c r="F182" s="9">
        <f t="shared" si="38"/>
        <v>13.552262182804698</v>
      </c>
      <c r="G182" s="10">
        <f t="shared" si="46"/>
        <v>8.6666666666666607</v>
      </c>
      <c r="H182" s="5">
        <f t="shared" si="46"/>
        <v>7.5</v>
      </c>
      <c r="I182">
        <f t="shared" si="40"/>
        <v>45.897814792974991</v>
      </c>
      <c r="J182">
        <f t="shared" si="41"/>
        <v>45.571101476007925</v>
      </c>
      <c r="K182">
        <f t="shared" si="41"/>
        <v>-5.4666363546171732</v>
      </c>
      <c r="L182">
        <f t="shared" si="42"/>
        <v>-8.2165487068618699</v>
      </c>
      <c r="M182">
        <f t="shared" si="43"/>
        <v>-31.188355975265125</v>
      </c>
      <c r="S182">
        <f t="shared" si="32"/>
        <v>1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33.072998774248788</v>
      </c>
      <c r="C183" s="9">
        <f t="shared" si="36"/>
        <v>0.98400000000000076</v>
      </c>
      <c r="D183" s="9">
        <f t="shared" si="37"/>
        <v>49.361406924652321</v>
      </c>
      <c r="E183" s="9">
        <f t="shared" si="37"/>
        <v>11.592817616369631</v>
      </c>
      <c r="F183" s="9">
        <f t="shared" si="38"/>
        <v>13.551922658171302</v>
      </c>
      <c r="G183" s="10">
        <f t="shared" si="46"/>
        <v>8.6666666666666607</v>
      </c>
      <c r="H183" s="5">
        <f t="shared" si="46"/>
        <v>7.5</v>
      </c>
      <c r="I183">
        <f t="shared" si="40"/>
        <v>45.871554907008971</v>
      </c>
      <c r="J183">
        <f t="shared" si="41"/>
        <v>45.521802183766752</v>
      </c>
      <c r="K183">
        <f t="shared" si="41"/>
        <v>-5.6537664904687643</v>
      </c>
      <c r="L183">
        <f t="shared" si="42"/>
        <v>-8.2029640443756868</v>
      </c>
      <c r="M183">
        <f t="shared" si="43"/>
        <v>-31.155199315233837</v>
      </c>
      <c r="S183">
        <f t="shared" si="32"/>
        <v>1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33.345981933998587</v>
      </c>
      <c r="C184" s="9">
        <f t="shared" si="36"/>
        <v>0.99000000000000077</v>
      </c>
      <c r="D184" s="9">
        <f t="shared" si="37"/>
        <v>49.634390084402121</v>
      </c>
      <c r="E184" s="9">
        <f t="shared" si="37"/>
        <v>11.558334223839145</v>
      </c>
      <c r="F184" s="9">
        <f t="shared" si="38"/>
        <v>13.550810018874509</v>
      </c>
      <c r="G184" s="10">
        <f t="shared" si="46"/>
        <v>8.6666666666666607</v>
      </c>
      <c r="H184" s="5">
        <f t="shared" si="46"/>
        <v>7.5</v>
      </c>
      <c r="I184">
        <f t="shared" si="40"/>
        <v>45.846152307834394</v>
      </c>
      <c r="J184">
        <f t="shared" si="41"/>
        <v>45.472584399500498</v>
      </c>
      <c r="K184">
        <f t="shared" si="41"/>
        <v>-5.8406976863601674</v>
      </c>
      <c r="L184">
        <f t="shared" si="42"/>
        <v>-8.1895573705305615</v>
      </c>
      <c r="M184">
        <f t="shared" si="43"/>
        <v>-31.122097421379525</v>
      </c>
      <c r="S184">
        <f t="shared" si="32"/>
        <v>1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33.618670028362928</v>
      </c>
      <c r="C185" s="9">
        <f t="shared" si="36"/>
        <v>0.99600000000000077</v>
      </c>
      <c r="D185" s="9">
        <f t="shared" si="37"/>
        <v>49.907078178766454</v>
      </c>
      <c r="E185" s="9">
        <f t="shared" si="37"/>
        <v>11.522729839967399</v>
      </c>
      <c r="F185" s="9">
        <f t="shared" si="38"/>
        <v>13.548926771794038</v>
      </c>
      <c r="G185" s="10">
        <f t="shared" si="46"/>
        <v>8.6666666666666607</v>
      </c>
      <c r="H185" s="5">
        <f t="shared" si="46"/>
        <v>7.5</v>
      </c>
      <c r="I185">
        <f t="shared" si="40"/>
        <v>45.821604708412423</v>
      </c>
      <c r="J185">
        <f t="shared" si="41"/>
        <v>45.423447055277315</v>
      </c>
      <c r="K185">
        <f t="shared" si="41"/>
        <v>-6.0274302708884449</v>
      </c>
      <c r="L185">
        <f t="shared" si="42"/>
        <v>-8.1763275633470869</v>
      </c>
      <c r="M185">
        <f t="shared" si="43"/>
        <v>-31.089048340561988</v>
      </c>
      <c r="S185">
        <f t="shared" si="32"/>
        <v>1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33.891063536798441</v>
      </c>
      <c r="C186" s="9">
        <f t="shared" si="36"/>
        <v>1.0020000000000007</v>
      </c>
      <c r="D186" s="9">
        <f t="shared" si="37"/>
        <v>50.179471687201975</v>
      </c>
      <c r="E186" s="9">
        <f t="shared" si="37"/>
        <v>11.486005655471939</v>
      </c>
      <c r="F186" s="9">
        <f t="shared" si="38"/>
        <v>13.546275415670733</v>
      </c>
      <c r="G186" s="10">
        <f t="shared" si="46"/>
        <v>8.6666666666666607</v>
      </c>
      <c r="H186" s="5">
        <f t="shared" si="46"/>
        <v>7.5</v>
      </c>
      <c r="I186">
        <f t="shared" si="40"/>
        <v>45.797909786865837</v>
      </c>
      <c r="J186">
        <f t="shared" si="41"/>
        <v>45.374389089897235</v>
      </c>
      <c r="K186">
        <f t="shared" si="41"/>
        <v>-6.2139645609318164</v>
      </c>
      <c r="L186">
        <f t="shared" si="42"/>
        <v>-8.1632734996546592</v>
      </c>
      <c r="M186">
        <f t="shared" si="43"/>
        <v>-31.056050133445382</v>
      </c>
      <c r="S186">
        <f t="shared" si="32"/>
        <v>1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34.163162932414835</v>
      </c>
      <c r="C187" s="9">
        <f t="shared" si="36"/>
        <v>1.0080000000000007</v>
      </c>
      <c r="D187" s="9">
        <f t="shared" si="37"/>
        <v>50.451571082818361</v>
      </c>
      <c r="E187" s="9">
        <f t="shared" si="37"/>
        <v>11.448162859203945</v>
      </c>
      <c r="F187" s="9">
        <f t="shared" si="38"/>
        <v>13.542858441211008</v>
      </c>
      <c r="G187" s="10">
        <f t="shared" si="46"/>
        <v>8.6666666666666607</v>
      </c>
      <c r="H187" s="5">
        <f t="shared" si="46"/>
        <v>7.5</v>
      </c>
      <c r="I187">
        <f t="shared" si="40"/>
        <v>45.775065186529929</v>
      </c>
      <c r="J187">
        <f t="shared" si="41"/>
        <v>45.325409448899308</v>
      </c>
      <c r="K187">
        <f t="shared" si="41"/>
        <v>-6.4003008617324886</v>
      </c>
      <c r="L187">
        <f t="shared" si="42"/>
        <v>-8.1503940550893255</v>
      </c>
      <c r="M187">
        <f t="shared" si="43"/>
        <v>-31.023100874575455</v>
      </c>
      <c r="S187">
        <f t="shared" si="32"/>
        <v>1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34.434968682015239</v>
      </c>
      <c r="C188" s="9">
        <f t="shared" si="36"/>
        <v>1.0140000000000007</v>
      </c>
      <c r="D188" s="9">
        <f t="shared" si="37"/>
        <v>50.723376832418765</v>
      </c>
      <c r="E188" s="9">
        <f t="shared" si="37"/>
        <v>11.409202638217808</v>
      </c>
      <c r="F188" s="9">
        <f t="shared" si="38"/>
        <v>13.538678331190306</v>
      </c>
      <c r="G188" s="10">
        <f t="shared" si="46"/>
        <v>8.6666666666666607</v>
      </c>
      <c r="H188" s="5">
        <f t="shared" si="46"/>
        <v>7.5</v>
      </c>
      <c r="I188">
        <f t="shared" si="40"/>
        <v>45.753068516015368</v>
      </c>
      <c r="J188">
        <f t="shared" si="41"/>
        <v>45.27650708456877</v>
      </c>
      <c r="K188">
        <f t="shared" si="41"/>
        <v>-6.5864394669799413</v>
      </c>
      <c r="L188">
        <f t="shared" si="42"/>
        <v>-8.1376881040940674</v>
      </c>
      <c r="M188">
        <f t="shared" si="43"/>
        <v>-30.990198652456435</v>
      </c>
      <c r="S188">
        <f t="shared" si="32"/>
        <v>1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34.706481246136775</v>
      </c>
      <c r="C189" s="9">
        <f t="shared" si="36"/>
        <v>1.0200000000000007</v>
      </c>
      <c r="D189" s="9">
        <f t="shared" si="37"/>
        <v>50.994889396540302</v>
      </c>
      <c r="E189" s="9">
        <f t="shared" si="37"/>
        <v>11.369126177840185</v>
      </c>
      <c r="F189" s="9">
        <f t="shared" si="38"/>
        <v>13.533737560555522</v>
      </c>
      <c r="G189" s="10">
        <f t="shared" si="46"/>
        <v>8.6666666666666607</v>
      </c>
      <c r="H189" s="5">
        <f t="shared" si="46"/>
        <v>7.5</v>
      </c>
      <c r="I189">
        <f t="shared" si="40"/>
        <v>45.73191734928298</v>
      </c>
      <c r="J189">
        <f t="shared" si="41"/>
        <v>45.227680955944209</v>
      </c>
      <c r="K189">
        <f t="shared" si="41"/>
        <v>-6.7723806588946802</v>
      </c>
      <c r="L189">
        <f t="shared" si="42"/>
        <v>-8.1251545199214892</v>
      </c>
      <c r="M189">
        <f t="shared" si="43"/>
        <v>-30.957341569627506</v>
      </c>
      <c r="S189">
        <f t="shared" si="32"/>
        <v>1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34.977701079091077</v>
      </c>
      <c r="C190" s="9">
        <f t="shared" si="36"/>
        <v>1.0260000000000007</v>
      </c>
      <c r="D190" s="9">
        <f t="shared" si="37"/>
        <v>51.26610922949461</v>
      </c>
      <c r="E190" s="9">
        <f t="shared" si="37"/>
        <v>11.327934661738563</v>
      </c>
      <c r="F190" s="9">
        <f t="shared" si="38"/>
        <v>13.528038596526477</v>
      </c>
      <c r="G190" s="10">
        <f t="shared" si="46"/>
        <v>8.6666666666666607</v>
      </c>
      <c r="H190" s="5">
        <f t="shared" si="46"/>
        <v>7.5</v>
      </c>
      <c r="I190">
        <f t="shared" si="40"/>
        <v>45.711609225730221</v>
      </c>
      <c r="J190">
        <f t="shared" si="41"/>
        <v>45.178930028824681</v>
      </c>
      <c r="K190">
        <f t="shared" si="41"/>
        <v>-6.9581247083124449</v>
      </c>
      <c r="L190">
        <f t="shared" si="42"/>
        <v>-8.1127921746388729</v>
      </c>
      <c r="M190">
        <f t="shared" si="43"/>
        <v>-30.92452774273886</v>
      </c>
      <c r="S190">
        <f t="shared" si="32"/>
        <v>1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35.248628629004884</v>
      </c>
      <c r="C191" s="9">
        <f t="shared" si="36"/>
        <v>1.0320000000000007</v>
      </c>
      <c r="D191" s="9">
        <f t="shared" si="37"/>
        <v>51.537036779408417</v>
      </c>
      <c r="E191" s="9">
        <f t="shared" si="37"/>
        <v>11.28562927198932</v>
      </c>
      <c r="F191" s="9">
        <f t="shared" si="38"/>
        <v>13.521583898696361</v>
      </c>
      <c r="G191" s="10">
        <f t="shared" si="46"/>
        <v>8.6666666666666607</v>
      </c>
      <c r="H191" s="5">
        <f t="shared" si="46"/>
        <v>7.5</v>
      </c>
      <c r="I191">
        <f t="shared" si="40"/>
        <v>45.692141650289614</v>
      </c>
      <c r="J191">
        <f t="shared" si="41"/>
        <v>45.130253275776845</v>
      </c>
      <c r="K191">
        <f t="shared" si="41"/>
        <v>-7.1436718747688781</v>
      </c>
      <c r="L191">
        <f t="shared" si="42"/>
        <v>-8.1005999391356376</v>
      </c>
      <c r="M191">
        <f t="shared" si="43"/>
        <v>-30.891755302627168</v>
      </c>
      <c r="S191">
        <f t="shared" si="32"/>
        <v>1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35.519264337860648</v>
      </c>
      <c r="C192" s="9">
        <f t="shared" si="36"/>
        <v>1.0380000000000007</v>
      </c>
      <c r="D192" s="9">
        <f t="shared" si="37"/>
        <v>51.807672488264174</v>
      </c>
      <c r="E192" s="9">
        <f t="shared" si="37"/>
        <v>11.242211189145259</v>
      </c>
      <c r="F192" s="9">
        <f t="shared" si="38"/>
        <v>13.514375919131203</v>
      </c>
      <c r="G192" s="10">
        <f t="shared" si="46"/>
        <v>8.6666666666666607</v>
      </c>
      <c r="H192" s="5">
        <f t="shared" si="46"/>
        <v>7.5</v>
      </c>
      <c r="I192">
        <f t="shared" si="40"/>
        <v>45.673512093538598</v>
      </c>
      <c r="J192">
        <f t="shared" si="41"/>
        <v>45.081649676142028</v>
      </c>
      <c r="K192">
        <f t="shared" si="41"/>
        <v>-7.3290224065846408</v>
      </c>
      <c r="L192">
        <f t="shared" si="42"/>
        <v>-8.0885766831330539</v>
      </c>
      <c r="M192">
        <f t="shared" si="43"/>
        <v>-30.859022394390482</v>
      </c>
      <c r="S192">
        <f t="shared" si="32"/>
        <v>1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35.7896086415372</v>
      </c>
      <c r="C193" s="9">
        <f t="shared" si="36"/>
        <v>1.0440000000000007</v>
      </c>
      <c r="D193" s="9">
        <f t="shared" si="37"/>
        <v>52.078016791940733</v>
      </c>
      <c r="E193" s="9">
        <f t="shared" si="37"/>
        <v>11.197681592302652</v>
      </c>
      <c r="F193" s="9">
        <f t="shared" si="38"/>
        <v>13.506417102468363</v>
      </c>
      <c r="G193" s="10">
        <f t="shared" si="46"/>
        <v>8.6666666666666607</v>
      </c>
      <c r="H193" s="5">
        <f t="shared" si="46"/>
        <v>7.5</v>
      </c>
      <c r="I193">
        <f t="shared" si="40"/>
        <v>45.655717991821156</v>
      </c>
      <c r="J193">
        <f t="shared" si="41"/>
        <v>45.033118216043228</v>
      </c>
      <c r="K193">
        <f t="shared" si="41"/>
        <v>-7.5141765409509835</v>
      </c>
      <c r="L193">
        <f t="shared" si="42"/>
        <v>-8.0767212751963111</v>
      </c>
      <c r="M193">
        <f t="shared" si="43"/>
        <v>-30.826327177462499</v>
      </c>
      <c r="S193">
        <f t="shared" si="32"/>
        <v>1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36.059661969850509</v>
      </c>
      <c r="C194" s="9">
        <f t="shared" si="36"/>
        <v>1.0500000000000007</v>
      </c>
      <c r="D194" s="9">
        <f t="shared" si="37"/>
        <v>52.348070120254036</v>
      </c>
      <c r="E194" s="9">
        <f t="shared" si="37"/>
        <v>11.152041659167752</v>
      </c>
      <c r="F194" s="9">
        <f t="shared" si="38"/>
        <v>13.497709886014025</v>
      </c>
      <c r="G194" s="10">
        <f t="shared" si="46"/>
        <v>8.6666666666666607</v>
      </c>
      <c r="H194" s="5">
        <f t="shared" si="46"/>
        <v>7.5</v>
      </c>
      <c r="I194">
        <f t="shared" si="40"/>
        <v>45.638756747380825</v>
      </c>
      <c r="J194">
        <f t="shared" si="41"/>
        <v>44.98465788839205</v>
      </c>
      <c r="K194">
        <f t="shared" si="41"/>
        <v>-7.6991345040157588</v>
      </c>
      <c r="L194">
        <f t="shared" si="42"/>
        <v>-8.0650325827488185</v>
      </c>
      <c r="M194">
        <f t="shared" si="43"/>
        <v>-30.793667825686065</v>
      </c>
      <c r="S194">
        <f t="shared" si="32"/>
        <v>1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36.32942474659437</v>
      </c>
      <c r="C195" s="9">
        <f t="shared" si="36"/>
        <v>1.0560000000000007</v>
      </c>
      <c r="D195" s="9">
        <f t="shared" si="37"/>
        <v>52.617832896997896</v>
      </c>
      <c r="E195" s="9">
        <f t="shared" si="37"/>
        <v>11.105292566122795</v>
      </c>
      <c r="F195" s="9">
        <f t="shared" si="38"/>
        <v>13.488256699839702</v>
      </c>
      <c r="G195" s="10">
        <f t="shared" si="46"/>
        <v>8.6666666666666607</v>
      </c>
      <c r="H195" s="5">
        <f t="shared" si="46"/>
        <v>7.5</v>
      </c>
      <c r="I195">
        <f t="shared" si="40"/>
        <v>45.622625728505064</v>
      </c>
      <c r="J195">
        <f t="shared" si="41"/>
        <v>44.936267692895555</v>
      </c>
      <c r="K195">
        <f t="shared" si="41"/>
        <v>-7.8838965109698753</v>
      </c>
      <c r="L195">
        <f t="shared" si="42"/>
        <v>-8.0535094720887486</v>
      </c>
      <c r="M195">
        <f t="shared" si="43"/>
        <v>-30.761042527385921</v>
      </c>
      <c r="S195">
        <f t="shared" si="32"/>
        <v>1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36.598897389581239</v>
      </c>
      <c r="C196" s="9">
        <f t="shared" si="36"/>
        <v>1.0620000000000007</v>
      </c>
      <c r="D196" s="9">
        <f t="shared" si="37"/>
        <v>52.887305539984773</v>
      </c>
      <c r="E196" s="9">
        <f t="shared" si="37"/>
        <v>11.057435488291484</v>
      </c>
      <c r="F196" s="9">
        <f t="shared" si="38"/>
        <v>13.478059966877796</v>
      </c>
      <c r="G196" s="10">
        <f t="shared" si="46"/>
        <v>8.6666666666666607</v>
      </c>
      <c r="H196" s="5">
        <f t="shared" si="46"/>
        <v>7.5</v>
      </c>
      <c r="I196">
        <f t="shared" si="40"/>
        <v>45.607322269680942</v>
      </c>
      <c r="J196">
        <f t="shared" si="41"/>
        <v>44.88794663606302</v>
      </c>
      <c r="K196">
        <f t="shared" si="41"/>
        <v>-8.068462766134191</v>
      </c>
      <c r="L196">
        <f t="shared" si="42"/>
        <v>-8.0421508084077704</v>
      </c>
      <c r="M196">
        <f t="shared" si="43"/>
        <v>-30.728449485440638</v>
      </c>
      <c r="S196">
        <f t="shared" si="32"/>
        <v>1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36.868080310683069</v>
      </c>
      <c r="C197" s="9">
        <f t="shared" si="36"/>
        <v>1.0680000000000007</v>
      </c>
      <c r="D197" s="9">
        <f t="shared" si="37"/>
        <v>53.156488461086603</v>
      </c>
      <c r="E197" s="9">
        <f t="shared" si="37"/>
        <v>11.00847159960394</v>
      </c>
      <c r="F197" s="9">
        <f t="shared" si="38"/>
        <v>13.467122103016145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45.592843671762019</v>
      </c>
      <c r="J197">
        <f t="shared" si="41"/>
        <v>44.839693731212577</v>
      </c>
      <c r="K197">
        <f t="shared" si="41"/>
        <v>-8.2528334630468354</v>
      </c>
      <c r="L197">
        <f t="shared" si="42"/>
        <v>-8.0309554558119682</v>
      </c>
      <c r="M197">
        <f t="shared" si="43"/>
        <v>-30.69588691735359</v>
      </c>
      <c r="S197">
        <f t="shared" si="32"/>
        <v>1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37.136973915872147</v>
      </c>
      <c r="C198" s="9">
        <f t="shared" si="36"/>
        <v>1.0740000000000007</v>
      </c>
      <c r="D198" s="9">
        <f t="shared" si="37"/>
        <v>53.425382066275674</v>
      </c>
      <c r="E198" s="9">
        <f t="shared" si="37"/>
        <v>10.958402072861146</v>
      </c>
      <c r="F198" s="9">
        <f t="shared" si="38"/>
        <v>13.455445517191619</v>
      </c>
      <c r="G198" s="10">
        <f t="shared" si="47"/>
        <v>8.6666666666666607</v>
      </c>
      <c r="H198" s="5">
        <f t="shared" si="47"/>
        <v>7.5</v>
      </c>
      <c r="I198">
        <f t="shared" si="40"/>
        <v>45.579187202146137</v>
      </c>
      <c r="J198">
        <f t="shared" si="41"/>
        <v>44.791507998477705</v>
      </c>
      <c r="K198">
        <f t="shared" si="41"/>
        <v>-8.4370087845509563</v>
      </c>
      <c r="L198">
        <f t="shared" si="42"/>
        <v>-8.0199222773448646</v>
      </c>
      <c r="M198">
        <f t="shared" si="43"/>
        <v>-30.663353055323025</v>
      </c>
      <c r="S198">
        <f t="shared" si="32"/>
        <v>1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37.405578605262022</v>
      </c>
      <c r="C199" s="9">
        <f t="shared" si="36"/>
        <v>1.0800000000000007</v>
      </c>
      <c r="D199" s="9">
        <f t="shared" si="37"/>
        <v>53.693986755665549</v>
      </c>
      <c r="E199" s="9">
        <f t="shared" si="37"/>
        <v>10.907228079798845</v>
      </c>
      <c r="F199" s="9">
        <f t="shared" si="38"/>
        <v>13.443032611482733</v>
      </c>
      <c r="G199" s="10">
        <f t="shared" si="47"/>
        <v>8.6666666666666607</v>
      </c>
      <c r="H199" s="5">
        <f t="shared" si="47"/>
        <v>7.5</v>
      </c>
      <c r="I199">
        <f t="shared" si="40"/>
        <v>45.566350094964243</v>
      </c>
      <c r="J199">
        <f t="shared" si="41"/>
        <v>44.743388464813634</v>
      </c>
      <c r="K199">
        <f t="shared" si="41"/>
        <v>-8.6209889028828943</v>
      </c>
      <c r="L199">
        <f t="shared" si="42"/>
        <v>-8.0090501350125578</v>
      </c>
      <c r="M199">
        <f t="shared" si="43"/>
        <v>-30.630846146311114</v>
      </c>
      <c r="S199">
        <f t="shared" si="32"/>
        <v>1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37.673894773148476</v>
      </c>
      <c r="C200" s="9">
        <f t="shared" si="36"/>
        <v>1.0860000000000007</v>
      </c>
      <c r="D200" s="9">
        <f t="shared" si="37"/>
        <v>53.962302923552002</v>
      </c>
      <c r="E200" s="9">
        <f t="shared" si="37"/>
        <v>10.854950791150914</v>
      </c>
      <c r="F200" s="9">
        <f t="shared" si="38"/>
        <v>13.429885781201312</v>
      </c>
      <c r="G200" s="10">
        <f t="shared" si="47"/>
        <v>8.6666666666666607</v>
      </c>
      <c r="H200" s="5">
        <f t="shared" si="47"/>
        <v>7.5</v>
      </c>
      <c r="I200">
        <f t="shared" si="40"/>
        <v>45.554329551279928</v>
      </c>
      <c r="J200">
        <f t="shared" si="41"/>
        <v>44.695334164003562</v>
      </c>
      <c r="K200">
        <f t="shared" si="41"/>
        <v>-8.8047739797607605</v>
      </c>
      <c r="L200">
        <f t="shared" si="42"/>
        <v>-7.998337889810907</v>
      </c>
      <c r="M200">
        <f t="shared" si="43"/>
        <v>-30.598364452111895</v>
      </c>
      <c r="S200">
        <f t="shared" si="32"/>
        <v>1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37.941922808050478</v>
      </c>
      <c r="C201" s="9">
        <f t="shared" si="36"/>
        <v>1.0920000000000007</v>
      </c>
      <c r="D201" s="9">
        <f t="shared" si="37"/>
        <v>54.230330958454005</v>
      </c>
      <c r="E201" s="9">
        <f t="shared" si="37"/>
        <v>10.801571376712211</v>
      </c>
      <c r="F201" s="9">
        <f t="shared" si="38"/>
        <v>13.416007414983151</v>
      </c>
      <c r="G201" s="10">
        <f t="shared" si="47"/>
        <v>8.6666666666666607</v>
      </c>
      <c r="H201" s="5">
        <f t="shared" si="47"/>
        <v>7.5</v>
      </c>
      <c r="I201">
        <f t="shared" si="40"/>
        <v>45.543122739299633</v>
      </c>
      <c r="J201">
        <f t="shared" si="41"/>
        <v>44.647344136664699</v>
      </c>
      <c r="K201">
        <f t="shared" si="41"/>
        <v>-8.9883641664734313</v>
      </c>
      <c r="L201">
        <f t="shared" si="42"/>
        <v>-7.9877844017547481</v>
      </c>
      <c r="M201">
        <f t="shared" si="43"/>
        <v>-30.565906249418148</v>
      </c>
      <c r="S201">
        <f t="shared" si="32"/>
        <v>1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38.209663092751228</v>
      </c>
      <c r="C202" s="9">
        <f t="shared" si="36"/>
        <v>1.0980000000000008</v>
      </c>
      <c r="D202" s="9">
        <f t="shared" si="37"/>
        <v>54.498071243154762</v>
      </c>
      <c r="E202" s="9">
        <f t="shared" si="37"/>
        <v>10.747091005400881</v>
      </c>
      <c r="F202" s="9">
        <f t="shared" si="38"/>
        <v>13.401399894877772</v>
      </c>
      <c r="G202" s="10">
        <f t="shared" si="47"/>
        <v>8.6666666666666607</v>
      </c>
      <c r="H202" s="5">
        <f t="shared" si="47"/>
        <v>7.5</v>
      </c>
      <c r="I202">
        <f t="shared" si="40"/>
        <v>45.532726794593295</v>
      </c>
      <c r="J202">
        <f t="shared" si="41"/>
        <v>44.599417430254171</v>
      </c>
      <c r="K202">
        <f t="shared" si="41"/>
        <v>-9.1717596039699405</v>
      </c>
      <c r="L202">
        <f t="shared" si="42"/>
        <v>-7.9773885299090743</v>
      </c>
      <c r="M202">
        <f t="shared" si="43"/>
        <v>-30.533469829887053</v>
      </c>
      <c r="S202">
        <f t="shared" si="32"/>
        <v>1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38.477116004339223</v>
      </c>
      <c r="C203" s="9">
        <f t="shared" si="36"/>
        <v>1.1040000000000008</v>
      </c>
      <c r="D203" s="9">
        <f t="shared" si="37"/>
        <v>54.765524154742749</v>
      </c>
      <c r="E203" s="9">
        <f t="shared" si="37"/>
        <v>10.691510845320122</v>
      </c>
      <c r="F203" s="9">
        <f t="shared" si="38"/>
        <v>13.386065596437168</v>
      </c>
      <c r="G203" s="10">
        <f t="shared" si="47"/>
        <v>8.6666666666666607</v>
      </c>
      <c r="H203" s="5">
        <f t="shared" si="47"/>
        <v>7.5</v>
      </c>
      <c r="I203">
        <f t="shared" si="40"/>
        <v>45.523138820325435</v>
      </c>
      <c r="J203">
        <f t="shared" si="41"/>
        <v>44.551553099074717</v>
      </c>
      <c r="K203">
        <f t="shared" si="41"/>
        <v>-9.3549604229492633</v>
      </c>
      <c r="L203">
        <f t="shared" si="42"/>
        <v>-7.967149132422187</v>
      </c>
      <c r="M203">
        <f t="shared" si="43"/>
        <v>-30.501053500204641</v>
      </c>
      <c r="S203">
        <f t="shared" si="32"/>
        <v>1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38.744281914249285</v>
      </c>
      <c r="C204" s="9">
        <f t="shared" si="36"/>
        <v>1.1100000000000008</v>
      </c>
      <c r="D204" s="9">
        <f t="shared" si="37"/>
        <v>55.032690064652812</v>
      </c>
      <c r="E204" s="9">
        <f t="shared" si="37"/>
        <v>10.634832063819424</v>
      </c>
      <c r="F204" s="9">
        <f t="shared" si="38"/>
        <v>13.370006888803619</v>
      </c>
      <c r="G204" s="10">
        <f t="shared" si="47"/>
        <v>8.6666666666666607</v>
      </c>
      <c r="H204" s="5">
        <f t="shared" si="47"/>
        <v>7.5</v>
      </c>
      <c r="I204">
        <f t="shared" si="40"/>
        <v>45.51435588749635</v>
      </c>
      <c r="J204">
        <f t="shared" si="41"/>
        <v>44.50375020428018</v>
      </c>
      <c r="K204">
        <f t="shared" si="41"/>
        <v>-9.5379667439504914</v>
      </c>
      <c r="L204">
        <f t="shared" si="42"/>
        <v>-7.9570650665607259</v>
      </c>
      <c r="M204">
        <f t="shared" si="43"/>
        <v>-30.468655582148955</v>
      </c>
      <c r="S204">
        <f t="shared" si="32"/>
        <v>1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39.01116118830376</v>
      </c>
      <c r="C205" s="9">
        <f t="shared" si="36"/>
        <v>1.1160000000000008</v>
      </c>
      <c r="D205" s="9">
        <f t="shared" si="37"/>
        <v>55.299569338707293</v>
      </c>
      <c r="E205" s="9">
        <f t="shared" si="37"/>
        <v>10.577055827555242</v>
      </c>
      <c r="F205" s="9">
        <f t="shared" si="38"/>
        <v>13.353226134796534</v>
      </c>
      <c r="G205" s="10">
        <f t="shared" si="47"/>
        <v>8.6666666666666607</v>
      </c>
      <c r="H205" s="5">
        <f t="shared" si="47"/>
        <v>7.5</v>
      </c>
      <c r="I205">
        <f t="shared" si="40"/>
        <v>45.506375035193372</v>
      </c>
      <c r="J205">
        <f t="shared" si="41"/>
        <v>44.456007813880817</v>
      </c>
      <c r="K205">
        <f t="shared" si="41"/>
        <v>-9.720778677443386</v>
      </c>
      <c r="L205">
        <f t="shared" si="42"/>
        <v>-7.9471351887465858</v>
      </c>
      <c r="M205">
        <f t="shared" si="43"/>
        <v>-30.436274412651898</v>
      </c>
      <c r="S205">
        <f t="shared" si="32"/>
        <v>1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39.277754186753654</v>
      </c>
      <c r="C206" s="9">
        <f t="shared" si="36"/>
        <v>1.1220000000000008</v>
      </c>
      <c r="D206" s="9">
        <f t="shared" si="37"/>
        <v>55.566162337157181</v>
      </c>
      <c r="E206" s="9">
        <f t="shared" si="37"/>
        <v>10.518183302551154</v>
      </c>
      <c r="F206" s="9">
        <f t="shared" si="38"/>
        <v>13.33572569099838</v>
      </c>
      <c r="G206" s="10">
        <f t="shared" si="47"/>
        <v>8.6666666666666607</v>
      </c>
      <c r="H206" s="5">
        <f t="shared" si="47"/>
        <v>7.5</v>
      </c>
      <c r="I206">
        <f t="shared" si="40"/>
        <v>45.499193270851968</v>
      </c>
      <c r="J206">
        <f t="shared" si="41"/>
        <v>44.408325002748334</v>
      </c>
      <c r="K206">
        <f t="shared" si="41"/>
        <v>-9.9033963239192975</v>
      </c>
      <c r="L206">
        <f t="shared" si="42"/>
        <v>-7.9373583545956237</v>
      </c>
      <c r="M206">
        <f t="shared" si="43"/>
        <v>-30.40390834385968</v>
      </c>
      <c r="S206">
        <f t="shared" si="32"/>
        <v>1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39.544061264319751</v>
      </c>
      <c r="C207" s="9">
        <f t="shared" si="36"/>
        <v>1.1280000000000008</v>
      </c>
      <c r="D207" s="9">
        <f t="shared" si="37"/>
        <v>55.832469414723285</v>
      </c>
      <c r="E207" s="9">
        <f t="shared" si="37"/>
        <v>10.458215654257449</v>
      </c>
      <c r="F207" s="9">
        <f t="shared" si="38"/>
        <v>13.317507907839612</v>
      </c>
      <c r="G207" s="10">
        <f t="shared" si="47"/>
        <v>8.6666666666666607</v>
      </c>
      <c r="H207" s="5">
        <f t="shared" si="47"/>
        <v>7.5</v>
      </c>
      <c r="I207">
        <f t="shared" si="40"/>
        <v>45.492807570526615</v>
      </c>
      <c r="J207">
        <f t="shared" si="41"/>
        <v>44.360700852620759</v>
      </c>
      <c r="K207">
        <f t="shared" si="41"/>
        <v>-10.085819773982456</v>
      </c>
      <c r="L207">
        <f t="shared" si="42"/>
        <v>-7.9277334189581978</v>
      </c>
      <c r="M207">
        <f t="shared" si="43"/>
        <v>-30.371555743191863</v>
      </c>
      <c r="S207">
        <f t="shared" si="32"/>
        <v>1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39.810082770233933</v>
      </c>
      <c r="C208" s="9">
        <f t="shared" si="36"/>
        <v>1.1340000000000008</v>
      </c>
      <c r="D208" s="9">
        <f t="shared" si="37"/>
        <v>56.098490920637467</v>
      </c>
      <c r="E208" s="9">
        <f t="shared" si="37"/>
        <v>10.397154047610178</v>
      </c>
      <c r="F208" s="9">
        <f t="shared" si="38"/>
        <v>13.298575129682696</v>
      </c>
      <c r="G208" s="10">
        <f t="shared" si="47"/>
        <v>8.6666666666666607</v>
      </c>
      <c r="H208" s="5">
        <f t="shared" si="47"/>
        <v>7.5</v>
      </c>
      <c r="I208">
        <f t="shared" si="40"/>
        <v>45.487214879171063</v>
      </c>
      <c r="J208">
        <f t="shared" si="41"/>
        <v>44.313134452107008</v>
      </c>
      <c r="K208">
        <f t="shared" si="41"/>
        <v>-10.268049108441607</v>
      </c>
      <c r="L208">
        <f t="shared" si="42"/>
        <v>-7.9182592359613917</v>
      </c>
      <c r="M208">
        <f t="shared" si="43"/>
        <v>-30.339214993398937</v>
      </c>
      <c r="S208">
        <f t="shared" si="32"/>
        <v>1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40.075819048280337</v>
      </c>
      <c r="C209" s="9">
        <f t="shared" si="36"/>
        <v>1.1400000000000008</v>
      </c>
      <c r="D209" s="9">
        <f t="shared" si="37"/>
        <v>56.364227198683864</v>
      </c>
      <c r="E209" s="9">
        <f t="shared" si="37"/>
        <v>10.334999647089647</v>
      </c>
      <c r="F209" s="9">
        <f t="shared" si="38"/>
        <v>13.27892969490518</v>
      </c>
      <c r="G209" s="10">
        <f t="shared" si="47"/>
        <v>8.6666666666666607</v>
      </c>
      <c r="H209" s="5">
        <f t="shared" si="47"/>
        <v>7.5</v>
      </c>
      <c r="I209">
        <f t="shared" si="40"/>
        <v>45.482412110928067</v>
      </c>
      <c r="J209">
        <f t="shared" si="41"/>
        <v>44.265624896691236</v>
      </c>
      <c r="K209">
        <f t="shared" si="41"/>
        <v>-10.450084398402002</v>
      </c>
      <c r="L209">
        <f t="shared" si="42"/>
        <v>-7.9089346590529752</v>
      </c>
      <c r="M209">
        <f t="shared" si="43"/>
        <v>-30.306884492618373</v>
      </c>
      <c r="S209">
        <f t="shared" si="32"/>
        <v>1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40.341270436836624</v>
      </c>
      <c r="C210" s="9">
        <f t="shared" si="36"/>
        <v>1.1460000000000008</v>
      </c>
      <c r="D210" s="9">
        <f t="shared" si="37"/>
        <v>56.62967858724015</v>
      </c>
      <c r="E210" s="9">
        <f t="shared" si="37"/>
        <v>10.271753616778369</v>
      </c>
      <c r="F210" s="9">
        <f t="shared" si="38"/>
        <v>13.258573935981797</v>
      </c>
      <c r="G210" s="10">
        <f t="shared" si="47"/>
        <v>8.6666666666666607</v>
      </c>
      <c r="H210" s="5">
        <f t="shared" si="47"/>
        <v>7.5</v>
      </c>
      <c r="I210">
        <f t="shared" si="40"/>
        <v>45.478396149428185</v>
      </c>
      <c r="J210">
        <f t="shared" si="41"/>
        <v>44.218171288736919</v>
      </c>
      <c r="K210">
        <f t="shared" si="41"/>
        <v>-10.631925705357713</v>
      </c>
      <c r="L210">
        <f t="shared" si="42"/>
        <v>-7.8997585410469986</v>
      </c>
      <c r="M210">
        <f t="shared" si="43"/>
        <v>-30.274562654429126</v>
      </c>
      <c r="S210">
        <f t="shared" si="32"/>
        <v>1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40.6064372689153</v>
      </c>
      <c r="C211" s="9">
        <f t="shared" si="36"/>
        <v>1.1520000000000008</v>
      </c>
      <c r="D211" s="9">
        <f t="shared" si="37"/>
        <v>56.894845419318834</v>
      </c>
      <c r="E211" s="9">
        <f t="shared" si="37"/>
        <v>10.207417120418443</v>
      </c>
      <c r="F211" s="9">
        <f t="shared" si="38"/>
        <v>13.237510179565696</v>
      </c>
      <c r="G211" s="10">
        <f t="shared" si="47"/>
        <v>8.6666666666666607</v>
      </c>
      <c r="H211" s="5">
        <f t="shared" si="47"/>
        <v>7.5</v>
      </c>
      <c r="I211">
        <f t="shared" si="40"/>
        <v>45.475163848097594</v>
      </c>
      <c r="J211">
        <f t="shared" si="41"/>
        <v>44.170772737490637</v>
      </c>
      <c r="K211">
        <f t="shared" si="41"/>
        <v>-10.813573081284288</v>
      </c>
      <c r="L211">
        <f t="shared" si="42"/>
        <v>-7.8907297341709972</v>
      </c>
      <c r="M211">
        <f t="shared" si="43"/>
        <v>-30.242247907904531</v>
      </c>
      <c r="S211">
        <f t="shared" si="32"/>
        <v>1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40.871319872205035</v>
      </c>
      <c r="C212" s="9">
        <f t="shared" si="36"/>
        <v>1.1580000000000008</v>
      </c>
      <c r="D212" s="9">
        <f t="shared" si="37"/>
        <v>57.159728022608562</v>
      </c>
      <c r="E212" s="9">
        <f t="shared" si="37"/>
        <v>10.141991321468394</v>
      </c>
      <c r="F212" s="9">
        <f t="shared" si="38"/>
        <v>13.21574074656866</v>
      </c>
      <c r="G212" s="10">
        <f t="shared" si="47"/>
        <v>8.6666666666666607</v>
      </c>
      <c r="H212" s="5">
        <f t="shared" si="47"/>
        <v>7.5</v>
      </c>
      <c r="I212">
        <f t="shared" si="40"/>
        <v>45.472712030474675</v>
      </c>
      <c r="J212">
        <f t="shared" si="41"/>
        <v>44.123428359085608</v>
      </c>
      <c r="K212">
        <f t="shared" si="41"/>
        <v>-10.995026568731715</v>
      </c>
      <c r="L212">
        <f t="shared" si="42"/>
        <v>-7.8818470901147748</v>
      </c>
      <c r="M212">
        <f t="shared" si="43"/>
        <v>-30.209938697663596</v>
      </c>
      <c r="S212">
        <f t="shared" ref="S212:S275" si="48">GESTEP(E212,H212)</f>
        <v>1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41.135918569111922</v>
      </c>
      <c r="C213" s="9">
        <f t="shared" ref="C213:C276" si="52">C212+_dt</f>
        <v>1.1640000000000008</v>
      </c>
      <c r="D213" s="9">
        <f t="shared" ref="D213:E276" si="53">D212+$C$7*(J212+J213)/2</f>
        <v>57.424326719515456</v>
      </c>
      <c r="E213" s="9">
        <f t="shared" si="53"/>
        <v>10.075477383159447</v>
      </c>
      <c r="F213" s="9">
        <f t="shared" ref="F213:F276" si="54">$O$1*D213^2+$O$2*D213+$O$3</f>
        <v>13.193267952240458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45.471037490535181</v>
      </c>
      <c r="J213">
        <f t="shared" ref="J213:K276" si="57">J212+L212*$C$7</f>
        <v>44.07613727654492</v>
      </c>
      <c r="K213">
        <f t="shared" si="57"/>
        <v>-11.176286200917696</v>
      </c>
      <c r="L213">
        <f t="shared" ref="L213:L276" si="58">-$C$15*I213*J213</f>
        <v>-7.873109460080693</v>
      </c>
      <c r="M213">
        <f t="shared" ref="M213:M276" si="59">-$C$6-$C$15*I213*K213</f>
        <v>-30.177633483920577</v>
      </c>
      <c r="S213">
        <f t="shared" si="48"/>
        <v>1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41.400233676800909</v>
      </c>
      <c r="C214" s="9">
        <f t="shared" si="52"/>
        <v>1.1700000000000008</v>
      </c>
      <c r="D214" s="9">
        <f t="shared" si="53"/>
        <v>57.688641827204442</v>
      </c>
      <c r="E214" s="9">
        <f t="shared" si="53"/>
        <v>10.007876468551229</v>
      </c>
      <c r="F214" s="9">
        <f t="shared" si="54"/>
        <v>13.170094106247223</v>
      </c>
      <c r="G214" s="10">
        <f t="shared" si="55"/>
        <v>8.6666666666666607</v>
      </c>
      <c r="H214" s="5">
        <f t="shared" si="55"/>
        <v>7.5</v>
      </c>
      <c r="I214">
        <f t="shared" si="56"/>
        <v>45.47013699302574</v>
      </c>
      <c r="J214">
        <f t="shared" si="57"/>
        <v>44.028898619784435</v>
      </c>
      <c r="K214">
        <f t="shared" si="57"/>
        <v>-11.357352001821219</v>
      </c>
      <c r="L214">
        <f t="shared" si="58"/>
        <v>-7.8645156948354424</v>
      </c>
      <c r="M214">
        <f t="shared" si="59"/>
        <v>-30.145330742532867</v>
      </c>
      <c r="S214">
        <f t="shared" si="48"/>
        <v>1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41.664265507237118</v>
      </c>
      <c r="C215" s="9">
        <f t="shared" si="52"/>
        <v>1.1760000000000008</v>
      </c>
      <c r="D215" s="9">
        <f t="shared" si="53"/>
        <v>57.952673657640645</v>
      </c>
      <c r="E215" s="9">
        <f t="shared" si="53"/>
        <v>9.9391897405869365</v>
      </c>
      <c r="F215" s="9">
        <f t="shared" si="54"/>
        <v>13.146221512748948</v>
      </c>
      <c r="G215" s="10">
        <f t="shared" si="55"/>
        <v>8.6666666666666607</v>
      </c>
      <c r="H215" s="5">
        <f t="shared" si="55"/>
        <v>7.5</v>
      </c>
      <c r="I215">
        <f t="shared" si="56"/>
        <v>45.470007273805635</v>
      </c>
      <c r="J215">
        <f t="shared" si="57"/>
        <v>43.981711525615424</v>
      </c>
      <c r="K215">
        <f t="shared" si="57"/>
        <v>-11.538223986276417</v>
      </c>
      <c r="L215">
        <f t="shared" si="58"/>
        <v>-7.8560646447632481</v>
      </c>
      <c r="M215">
        <f t="shared" si="59"/>
        <v>-30.113028965047146</v>
      </c>
      <c r="S215">
        <f t="shared" si="48"/>
        <v>1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41.928014367227206</v>
      </c>
      <c r="C216" s="9">
        <f t="shared" si="52"/>
        <v>1.1820000000000008</v>
      </c>
      <c r="D216" s="9">
        <f t="shared" si="53"/>
        <v>58.216422517630733</v>
      </c>
      <c r="E216" s="9">
        <f t="shared" si="53"/>
        <v>9.8694183621479077</v>
      </c>
      <c r="F216" s="9">
        <f t="shared" si="54"/>
        <v>13.121652470476018</v>
      </c>
      <c r="G216" s="10">
        <f t="shared" si="55"/>
        <v>8.6666666666666607</v>
      </c>
      <c r="H216" s="5">
        <f t="shared" si="55"/>
        <v>7.5</v>
      </c>
      <c r="I216">
        <f t="shared" si="56"/>
        <v>45.470645040196423</v>
      </c>
      <c r="J216">
        <f t="shared" si="57"/>
        <v>43.934575137746847</v>
      </c>
      <c r="K216">
        <f t="shared" si="57"/>
        <v>-11.718902160066699</v>
      </c>
      <c r="L216">
        <f t="shared" si="58"/>
        <v>-7.8477551599204434</v>
      </c>
      <c r="M216">
        <f t="shared" si="59"/>
        <v>-30.080726658743721</v>
      </c>
      <c r="S216">
        <f t="shared" si="48"/>
        <v>1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42.19148055846081</v>
      </c>
      <c r="C217" s="9">
        <f t="shared" si="52"/>
        <v>1.1880000000000008</v>
      </c>
      <c r="D217" s="9">
        <f t="shared" si="53"/>
        <v>58.479888708864337</v>
      </c>
      <c r="E217" s="9">
        <f t="shared" si="53"/>
        <v>9.7985634961076506</v>
      </c>
      <c r="F217" s="9">
        <f t="shared" si="54"/>
        <v>13.096389272804842</v>
      </c>
      <c r="G217" s="10">
        <f t="shared" si="55"/>
        <v>8.6666666666666607</v>
      </c>
      <c r="H217" s="5">
        <f t="shared" si="55"/>
        <v>7.5</v>
      </c>
      <c r="I217">
        <f t="shared" si="56"/>
        <v>45.472046971339445</v>
      </c>
      <c r="J217">
        <f t="shared" si="57"/>
        <v>43.887488606787322</v>
      </c>
      <c r="K217">
        <f t="shared" si="57"/>
        <v>-11.899386520019162</v>
      </c>
      <c r="L217">
        <f t="shared" si="58"/>
        <v>-7.8395860900914034</v>
      </c>
      <c r="M217">
        <f t="shared" si="59"/>
        <v>-30.048422346679086</v>
      </c>
      <c r="S217">
        <f t="shared" si="48"/>
        <v>1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42.454664377551907</v>
      </c>
      <c r="C218" s="9">
        <f t="shared" si="52"/>
        <v>1.1940000000000008</v>
      </c>
      <c r="D218" s="9">
        <f t="shared" si="53"/>
        <v>58.743072527955441</v>
      </c>
      <c r="E218" s="9">
        <f t="shared" si="53"/>
        <v>9.7266263053852953</v>
      </c>
      <c r="F218" s="9">
        <f t="shared" si="54"/>
        <v>13.070434207832584</v>
      </c>
      <c r="G218" s="10">
        <f t="shared" si="55"/>
        <v>8.6666666666666607</v>
      </c>
      <c r="H218" s="5">
        <f t="shared" si="55"/>
        <v>7.5</v>
      </c>
      <c r="I218">
        <f t="shared" si="56"/>
        <v>45.474209718560815</v>
      </c>
      <c r="J218">
        <f t="shared" si="57"/>
        <v>43.840451090246773</v>
      </c>
      <c r="K218">
        <f t="shared" si="57"/>
        <v>-12.079677054099236</v>
      </c>
      <c r="L218">
        <f t="shared" si="58"/>
        <v>-7.8315562848457647</v>
      </c>
      <c r="M218">
        <f t="shared" si="59"/>
        <v>-30.0161145677266</v>
      </c>
      <c r="S218">
        <f t="shared" si="48"/>
        <v>1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42.717566116080263</v>
      </c>
      <c r="C219" s="9">
        <f t="shared" si="52"/>
        <v>1.2000000000000008</v>
      </c>
      <c r="D219" s="9">
        <f t="shared" si="53"/>
        <v>59.005974266483797</v>
      </c>
      <c r="E219" s="9">
        <f t="shared" si="53"/>
        <v>9.6536079529984811</v>
      </c>
      <c r="F219" s="9">
        <f t="shared" si="54"/>
        <v>13.043789558450953</v>
      </c>
      <c r="G219" s="10">
        <f t="shared" si="55"/>
        <v>8.6666666666666607</v>
      </c>
      <c r="H219" s="5">
        <f t="shared" si="55"/>
        <v>7.5</v>
      </c>
      <c r="I219">
        <f t="shared" si="56"/>
        <v>45.477129905743752</v>
      </c>
      <c r="J219">
        <f t="shared" si="57"/>
        <v>43.793461752537702</v>
      </c>
      <c r="K219">
        <f t="shared" si="57"/>
        <v>-12.259773741505596</v>
      </c>
      <c r="L219">
        <f t="shared" si="58"/>
        <v>-7.8236645935968809</v>
      </c>
      <c r="M219">
        <f t="shared" si="59"/>
        <v>-29.983801876615338</v>
      </c>
      <c r="S219">
        <f t="shared" si="48"/>
        <v>1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42.980186060632803</v>
      </c>
      <c r="C220" s="9">
        <f t="shared" si="52"/>
        <v>1.2060000000000008</v>
      </c>
      <c r="D220" s="9">
        <f t="shared" si="53"/>
        <v>59.268594211036337</v>
      </c>
      <c r="E220" s="9">
        <f t="shared" si="53"/>
        <v>9.5795096021156692</v>
      </c>
      <c r="F220" s="9">
        <f t="shared" si="54"/>
        <v>13.016457602419102</v>
      </c>
      <c r="G220" s="10">
        <f t="shared" si="55"/>
        <v>8.6666666666666607</v>
      </c>
      <c r="H220" s="5">
        <f t="shared" si="55"/>
        <v>7.5</v>
      </c>
      <c r="I220">
        <f t="shared" si="56"/>
        <v>45.480804129708005</v>
      </c>
      <c r="J220">
        <f t="shared" si="57"/>
        <v>43.746519764976121</v>
      </c>
      <c r="K220">
        <f t="shared" si="57"/>
        <v>-12.439676552765288</v>
      </c>
      <c r="L220">
        <f t="shared" si="58"/>
        <v>-7.8159098656614772</v>
      </c>
      <c r="M220">
        <f t="shared" si="59"/>
        <v>-29.951482843967003</v>
      </c>
      <c r="S220">
        <f t="shared" si="48"/>
        <v>1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43.242524492845078</v>
      </c>
      <c r="C221" s="9">
        <f t="shared" si="52"/>
        <v>1.2120000000000009</v>
      </c>
      <c r="D221" s="9">
        <f t="shared" si="53"/>
        <v>59.530932643248612</v>
      </c>
      <c r="E221" s="9">
        <f t="shared" si="53"/>
        <v>9.5043324161078857</v>
      </c>
      <c r="F221" s="9">
        <f t="shared" si="54"/>
        <v>12.988440612435607</v>
      </c>
      <c r="G221" s="10">
        <f t="shared" si="55"/>
        <v>8.6666666666666607</v>
      </c>
      <c r="H221" s="5">
        <f t="shared" si="55"/>
        <v>7.5</v>
      </c>
      <c r="I221">
        <f t="shared" si="56"/>
        <v>45.485228960596253</v>
      </c>
      <c r="J221">
        <f t="shared" si="57"/>
        <v>43.699624305782152</v>
      </c>
      <c r="K221">
        <f t="shared" si="57"/>
        <v>-12.619385449829091</v>
      </c>
      <c r="L221">
        <f t="shared" si="58"/>
        <v>-7.8082909503204769</v>
      </c>
      <c r="M221">
        <f t="shared" si="59"/>
        <v>-29.919156056330934</v>
      </c>
      <c r="S221">
        <f t="shared" si="48"/>
        <v>1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43.504581689442674</v>
      </c>
      <c r="C222" s="9">
        <f t="shared" si="52"/>
        <v>1.2180000000000009</v>
      </c>
      <c r="D222" s="9">
        <f t="shared" si="53"/>
        <v>59.7929898398462</v>
      </c>
      <c r="E222" s="9">
        <f t="shared" si="53"/>
        <v>9.428077558599897</v>
      </c>
      <c r="F222" s="9">
        <f t="shared" si="54"/>
        <v>12.959740856209567</v>
      </c>
      <c r="G222" s="10">
        <f t="shared" si="55"/>
        <v>8.6666666666666607</v>
      </c>
      <c r="H222" s="5">
        <f t="shared" si="55"/>
        <v>7.5</v>
      </c>
      <c r="I222">
        <f t="shared" si="56"/>
        <v>45.490400942267101</v>
      </c>
      <c r="J222">
        <f t="shared" si="57"/>
        <v>43.652774560080232</v>
      </c>
      <c r="K222">
        <f t="shared" si="57"/>
        <v>-12.798900386167077</v>
      </c>
      <c r="L222">
        <f t="shared" si="58"/>
        <v>-7.8008066968809153</v>
      </c>
      <c r="M222">
        <f t="shared" si="59"/>
        <v>-29.886820116217137</v>
      </c>
      <c r="S222">
        <f t="shared" si="48"/>
        <v>1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43.766357922282609</v>
      </c>
      <c r="C223" s="9">
        <f t="shared" si="52"/>
        <v>1.2240000000000009</v>
      </c>
      <c r="D223" s="9">
        <f t="shared" si="53"/>
        <v>60.054766072686135</v>
      </c>
      <c r="E223" s="9">
        <f t="shared" si="53"/>
        <v>9.3507461935208021</v>
      </c>
      <c r="F223" s="9">
        <f t="shared" si="54"/>
        <v>12.930360596530768</v>
      </c>
      <c r="G223" s="10">
        <f t="shared" si="55"/>
        <v>8.6666666666666607</v>
      </c>
      <c r="H223" s="5">
        <f t="shared" si="55"/>
        <v>7.5</v>
      </c>
      <c r="I223">
        <f t="shared" si="56"/>
        <v>45.496316592694534</v>
      </c>
      <c r="J223">
        <f t="shared" si="57"/>
        <v>43.605969719898944</v>
      </c>
      <c r="K223">
        <f t="shared" si="57"/>
        <v>-12.978221306864379</v>
      </c>
      <c r="L223">
        <f t="shared" si="58"/>
        <v>-7.7934559547389091</v>
      </c>
      <c r="M223">
        <f t="shared" si="59"/>
        <v>-29.854473642127367</v>
      </c>
      <c r="S223">
        <f t="shared" si="48"/>
        <v>1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44.027853458394816</v>
      </c>
      <c r="C224" s="9">
        <f t="shared" si="52"/>
        <v>1.2300000000000009</v>
      </c>
      <c r="D224" s="9">
        <f t="shared" si="53"/>
        <v>60.316261608798342</v>
      </c>
      <c r="E224" s="9">
        <f t="shared" si="53"/>
        <v>9.2723394851540579</v>
      </c>
      <c r="F224" s="9">
        <f t="shared" si="54"/>
        <v>12.900302091338993</v>
      </c>
      <c r="G224" s="10">
        <f t="shared" si="55"/>
        <v>8.6666666666666607</v>
      </c>
      <c r="H224" s="5">
        <f t="shared" si="55"/>
        <v>7.5</v>
      </c>
      <c r="I224">
        <f t="shared" si="56"/>
        <v>45.502972404373665</v>
      </c>
      <c r="J224">
        <f t="shared" si="57"/>
        <v>43.55920898417051</v>
      </c>
      <c r="K224">
        <f t="shared" si="57"/>
        <v>-13.157348148717142</v>
      </c>
      <c r="L224">
        <f t="shared" si="58"/>
        <v>-7.786237573443664</v>
      </c>
      <c r="M224">
        <f t="shared" si="59"/>
        <v>-29.822115268584191</v>
      </c>
      <c r="S224">
        <f t="shared" si="48"/>
        <v>1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44.289068560023509</v>
      </c>
      <c r="C225" s="9">
        <f t="shared" si="52"/>
        <v>1.2360000000000009</v>
      </c>
      <c r="D225" s="9">
        <f t="shared" si="53"/>
        <v>60.577476710427042</v>
      </c>
      <c r="E225" s="9">
        <f t="shared" si="53"/>
        <v>9.1928585981869197</v>
      </c>
      <c r="F225" s="9">
        <f t="shared" si="54"/>
        <v>12.869567593792386</v>
      </c>
      <c r="G225" s="10">
        <f t="shared" si="55"/>
        <v>8.6666666666666607</v>
      </c>
      <c r="H225" s="5">
        <f t="shared" si="55"/>
        <v>7.5</v>
      </c>
      <c r="I225">
        <f t="shared" si="56"/>
        <v>45.510364844732386</v>
      </c>
      <c r="J225">
        <f t="shared" si="57"/>
        <v>43.512491558729849</v>
      </c>
      <c r="K225">
        <f t="shared" si="57"/>
        <v>-13.336280840328648</v>
      </c>
      <c r="L225">
        <f t="shared" si="58"/>
        <v>-7.7791504027624114</v>
      </c>
      <c r="M225">
        <f t="shared" si="59"/>
        <v>-29.789743646158065</v>
      </c>
      <c r="S225">
        <f t="shared" si="48"/>
        <v>1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44.550003484668636</v>
      </c>
      <c r="C226" s="9">
        <f t="shared" si="52"/>
        <v>1.2420000000000009</v>
      </c>
      <c r="D226" s="9">
        <f t="shared" si="53"/>
        <v>60.83841163507217</v>
      </c>
      <c r="E226" s="9">
        <f t="shared" si="53"/>
        <v>9.112304697759317</v>
      </c>
      <c r="F226" s="9">
        <f t="shared" si="54"/>
        <v>12.838159352334994</v>
      </c>
      <c r="G226" s="10">
        <f t="shared" si="55"/>
        <v>8.6666666666666607</v>
      </c>
      <c r="H226" s="5">
        <f t="shared" si="55"/>
        <v>7.5</v>
      </c>
      <c r="I226">
        <f t="shared" si="56"/>
        <v>45.518490356548845</v>
      </c>
      <c r="J226">
        <f t="shared" si="57"/>
        <v>43.465816656313272</v>
      </c>
      <c r="K226">
        <f t="shared" si="57"/>
        <v>-13.515019302205596</v>
      </c>
      <c r="L226">
        <f t="shared" si="58"/>
        <v>-7.7721932927462829</v>
      </c>
      <c r="M226">
        <f t="shared" si="59"/>
        <v>-29.757357441492314</v>
      </c>
      <c r="S226">
        <f t="shared" si="48"/>
        <v>1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44.810658485127249</v>
      </c>
      <c r="C227" s="9">
        <f t="shared" si="52"/>
        <v>1.2480000000000009</v>
      </c>
      <c r="D227" s="9">
        <f t="shared" si="53"/>
        <v>61.099066635530782</v>
      </c>
      <c r="E227" s="9">
        <f t="shared" si="53"/>
        <v>9.0306789495121365</v>
      </c>
      <c r="F227" s="9">
        <f t="shared" si="54"/>
        <v>12.806079610763344</v>
      </c>
      <c r="G227" s="10">
        <f t="shared" si="55"/>
        <v>8.6666666666666607</v>
      </c>
      <c r="H227" s="5">
        <f t="shared" si="55"/>
        <v>7.5</v>
      </c>
      <c r="I227">
        <f t="shared" si="56"/>
        <v>45.527345358374468</v>
      </c>
      <c r="J227">
        <f t="shared" si="57"/>
        <v>43.419183496556798</v>
      </c>
      <c r="K227">
        <f t="shared" si="57"/>
        <v>-13.693563446854551</v>
      </c>
      <c r="L227">
        <f t="shared" si="58"/>
        <v>-7.7653650937970609</v>
      </c>
      <c r="M227">
        <f t="shared" si="59"/>
        <v>-29.724955337326133</v>
      </c>
      <c r="S227">
        <f t="shared" si="48"/>
        <v>1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45.07103380953491</v>
      </c>
      <c r="C228" s="9">
        <f t="shared" si="52"/>
        <v>1.2540000000000009</v>
      </c>
      <c r="D228" s="9">
        <f t="shared" si="53"/>
        <v>61.359441959938437</v>
      </c>
      <c r="E228" s="9">
        <f t="shared" si="53"/>
        <v>8.9479825196349374</v>
      </c>
      <c r="F228" s="9">
        <f t="shared" si="54"/>
        <v>12.773330608292202</v>
      </c>
      <c r="G228" s="10">
        <f t="shared" si="55"/>
        <v>8.6666666666666607</v>
      </c>
      <c r="H228" s="5">
        <f t="shared" si="55"/>
        <v>7.5</v>
      </c>
      <c r="I228">
        <f t="shared" si="56"/>
        <v>45.536926244962238</v>
      </c>
      <c r="J228">
        <f t="shared" si="57"/>
        <v>43.372591305994014</v>
      </c>
      <c r="K228">
        <f t="shared" si="57"/>
        <v>-13.871913178878508</v>
      </c>
      <c r="L228">
        <f t="shared" si="58"/>
        <v>-7.7586646567347346</v>
      </c>
      <c r="M228">
        <f t="shared" si="59"/>
        <v>-29.692536032515456</v>
      </c>
      <c r="S228">
        <f t="shared" si="48"/>
        <v>1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45.33112970140705</v>
      </c>
      <c r="C229" s="9">
        <f t="shared" si="52"/>
        <v>1.2600000000000009</v>
      </c>
      <c r="D229" s="9">
        <f t="shared" si="53"/>
        <v>61.619537851810577</v>
      </c>
      <c r="E229" s="9">
        <f t="shared" si="53"/>
        <v>8.8642165749130815</v>
      </c>
      <c r="F229" s="9">
        <f t="shared" si="54"/>
        <v>12.73991457961943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45.547229387700114</v>
      </c>
      <c r="J229">
        <f t="shared" si="57"/>
        <v>43.326039318053603</v>
      </c>
      <c r="K229">
        <f t="shared" si="57"/>
        <v>-14.0500683950736</v>
      </c>
      <c r="L229">
        <f t="shared" si="58"/>
        <v>-7.7520908328658535</v>
      </c>
      <c r="M229">
        <f t="shared" si="59"/>
        <v>-29.660098242051788</v>
      </c>
      <c r="S229">
        <f t="shared" si="48"/>
        <v>1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45.590946399680377</v>
      </c>
      <c r="C230" s="9">
        <f t="shared" si="52"/>
        <v>1.2660000000000009</v>
      </c>
      <c r="D230" s="9">
        <f t="shared" si="53"/>
        <v>61.87935455008391</v>
      </c>
      <c r="E230" s="9">
        <f t="shared" si="53"/>
        <v>8.7793822827742822</v>
      </c>
      <c r="F230" s="9">
        <f t="shared" si="54"/>
        <v>12.70583375498995</v>
      </c>
      <c r="G230" s="10">
        <f t="shared" si="61"/>
        <v>8.6666666666666607</v>
      </c>
      <c r="H230" s="5">
        <f t="shared" si="61"/>
        <v>7.5</v>
      </c>
      <c r="I230">
        <f t="shared" si="56"/>
        <v>45.558251135049247</v>
      </c>
      <c r="J230">
        <f t="shared" si="57"/>
        <v>43.279526773056411</v>
      </c>
      <c r="K230">
        <f t="shared" si="57"/>
        <v>-14.228028984525912</v>
      </c>
      <c r="L230">
        <f t="shared" si="58"/>
        <v>-7.7456424740525964</v>
      </c>
      <c r="M230">
        <f t="shared" si="59"/>
        <v>-29.627640697078892</v>
      </c>
      <c r="S230">
        <f t="shared" si="48"/>
        <v>1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45.850484138754183</v>
      </c>
      <c r="C231" s="9">
        <f t="shared" si="52"/>
        <v>1.2720000000000009</v>
      </c>
      <c r="D231" s="9">
        <f t="shared" si="53"/>
        <v>62.138892289157717</v>
      </c>
      <c r="E231" s="9">
        <f t="shared" si="53"/>
        <v>8.6934808113345792</v>
      </c>
      <c r="F231" s="9">
        <f t="shared" si="54"/>
        <v>12.671090360258855</v>
      </c>
      <c r="G231" s="10">
        <f t="shared" si="61"/>
        <v>8.6666666666666607</v>
      </c>
      <c r="H231" s="5">
        <f t="shared" si="61"/>
        <v>7.5</v>
      </c>
      <c r="I231">
        <f t="shared" si="56"/>
        <v>45.569987812986831</v>
      </c>
      <c r="J231">
        <f t="shared" si="57"/>
        <v>43.233052918212096</v>
      </c>
      <c r="K231">
        <f t="shared" si="57"/>
        <v>-14.405794828708386</v>
      </c>
      <c r="L231">
        <f t="shared" si="58"/>
        <v>-7.7393184327825262</v>
      </c>
      <c r="M231">
        <f t="shared" si="59"/>
        <v>-29.59516214490742</v>
      </c>
      <c r="S231">
        <f t="shared" si="48"/>
        <v>1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46.109743148531663</v>
      </c>
      <c r="C232" s="9">
        <f t="shared" si="52"/>
        <v>1.2780000000000009</v>
      </c>
      <c r="D232" s="9">
        <f t="shared" si="53"/>
        <v>62.398151298935197</v>
      </c>
      <c r="E232" s="9">
        <f t="shared" si="53"/>
        <v>8.6065133294437199</v>
      </c>
      <c r="F232" s="9">
        <f t="shared" si="54"/>
        <v>12.635686616953638</v>
      </c>
      <c r="G232" s="10">
        <f t="shared" si="61"/>
        <v>8.6666666666666607</v>
      </c>
      <c r="H232" s="5">
        <f t="shared" si="61"/>
        <v>7.5</v>
      </c>
      <c r="I232">
        <f t="shared" si="56"/>
        <v>45.582435725453344</v>
      </c>
      <c r="J232">
        <f t="shared" si="57"/>
        <v>43.186617007615403</v>
      </c>
      <c r="K232">
        <f t="shared" si="57"/>
        <v>-14.58336580157783</v>
      </c>
      <c r="L232">
        <f t="shared" si="58"/>
        <v>-7.7331175622390012</v>
      </c>
      <c r="M232">
        <f t="shared" si="59"/>
        <v>-29.56266134902739</v>
      </c>
      <c r="S232">
        <f t="shared" si="48"/>
        <v>1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46.368723654461235</v>
      </c>
      <c r="C233" s="9">
        <f t="shared" si="52"/>
        <v>1.2840000000000009</v>
      </c>
      <c r="D233" s="9">
        <f t="shared" si="53"/>
        <v>62.657131804864768</v>
      </c>
      <c r="E233" s="9">
        <f t="shared" si="53"/>
        <v>8.5184810067299708</v>
      </c>
      <c r="F233" s="9">
        <f t="shared" si="54"/>
        <v>12.599624742335589</v>
      </c>
      <c r="G233" s="10">
        <f t="shared" si="61"/>
        <v>8.6666666666666607</v>
      </c>
      <c r="H233" s="5">
        <f t="shared" si="61"/>
        <v>7.5</v>
      </c>
      <c r="I233">
        <f t="shared" si="56"/>
        <v>45.595591154803905</v>
      </c>
      <c r="J233">
        <f t="shared" si="57"/>
        <v>43.140218302241969</v>
      </c>
      <c r="K233">
        <f t="shared" si="57"/>
        <v>-14.760741769671995</v>
      </c>
      <c r="L233">
        <f t="shared" si="58"/>
        <v>-7.7270387163721557</v>
      </c>
      <c r="M233">
        <f t="shared" si="59"/>
        <v>-29.53013708911854</v>
      </c>
      <c r="S233">
        <f t="shared" si="48"/>
        <v>1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46.627425877577792</v>
      </c>
      <c r="C234" s="9">
        <f t="shared" si="52"/>
        <v>1.2900000000000009</v>
      </c>
      <c r="D234" s="9">
        <f t="shared" si="53"/>
        <v>62.915834027981326</v>
      </c>
      <c r="E234" s="9">
        <f t="shared" si="53"/>
        <v>8.4293850136443353</v>
      </c>
      <c r="F234" s="9">
        <f t="shared" si="54"/>
        <v>12.562906949460274</v>
      </c>
      <c r="G234" s="10">
        <f t="shared" si="61"/>
        <v>8.6666666666666607</v>
      </c>
      <c r="H234" s="5">
        <f t="shared" si="61"/>
        <v>7.5</v>
      </c>
      <c r="I234">
        <f t="shared" si="56"/>
        <v>45.609450362263587</v>
      </c>
      <c r="J234">
        <f t="shared" si="57"/>
        <v>43.093856069943733</v>
      </c>
      <c r="K234">
        <f t="shared" si="57"/>
        <v>-14.937922592206705</v>
      </c>
      <c r="L234">
        <f t="shared" si="58"/>
        <v>-7.7210807499704446</v>
      </c>
      <c r="M234">
        <f t="shared" si="59"/>
        <v>-29.497588161058559</v>
      </c>
      <c r="S234">
        <f t="shared" si="48"/>
        <v>1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46.885850034543964</v>
      </c>
      <c r="C235" s="9">
        <f t="shared" si="52"/>
        <v>1.2960000000000009</v>
      </c>
      <c r="D235" s="9">
        <f t="shared" si="53"/>
        <v>63.17425818494749</v>
      </c>
      <c r="E235" s="9">
        <f t="shared" si="53"/>
        <v>8.3392265215041963</v>
      </c>
      <c r="F235" s="9">
        <f t="shared" si="54"/>
        <v>12.5255354472372</v>
      </c>
      <c r="G235" s="10">
        <f t="shared" si="61"/>
        <v>8.6666666666666607</v>
      </c>
      <c r="H235" s="5">
        <f t="shared" si="61"/>
        <v>7.5</v>
      </c>
      <c r="I235">
        <f t="shared" si="56"/>
        <v>45.624009588386379</v>
      </c>
      <c r="J235">
        <f t="shared" si="57"/>
        <v>43.047529585443911</v>
      </c>
      <c r="K235">
        <f t="shared" si="57"/>
        <v>-15.114908121173057</v>
      </c>
      <c r="L235">
        <f t="shared" si="58"/>
        <v>-7.7152425187326834</v>
      </c>
      <c r="M235">
        <f t="shared" si="59"/>
        <v>-29.465013376929193</v>
      </c>
      <c r="S235">
        <f t="shared" si="48"/>
        <v>1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47.143996337691291</v>
      </c>
      <c r="C236" s="9">
        <f t="shared" si="52"/>
        <v>1.3020000000000009</v>
      </c>
      <c r="D236" s="9">
        <f t="shared" si="53"/>
        <v>63.432404488094818</v>
      </c>
      <c r="E236" s="9">
        <f t="shared" si="53"/>
        <v>8.2480067025363724</v>
      </c>
      <c r="F236" s="9">
        <f t="shared" si="54"/>
        <v>12.487512440488622</v>
      </c>
      <c r="G236" s="10">
        <f t="shared" si="61"/>
        <v>8.6666666666666607</v>
      </c>
      <c r="H236" s="5">
        <f t="shared" si="61"/>
        <v>7.5</v>
      </c>
      <c r="I236">
        <f t="shared" si="56"/>
        <v>45.639265053517633</v>
      </c>
      <c r="J236">
        <f t="shared" si="57"/>
        <v>43.001238130331515</v>
      </c>
      <c r="K236">
        <f t="shared" si="57"/>
        <v>-15.291698201434633</v>
      </c>
      <c r="L236">
        <f t="shared" si="58"/>
        <v>-7.7095228793405459</v>
      </c>
      <c r="M236">
        <f t="shared" si="59"/>
        <v>-29.432411565020161</v>
      </c>
      <c r="S236">
        <f t="shared" si="48"/>
        <v>1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47.401864995061445</v>
      </c>
      <c r="C237" s="9">
        <f t="shared" si="52"/>
        <v>1.3080000000000009</v>
      </c>
      <c r="D237" s="9">
        <f t="shared" si="53"/>
        <v>63.690273145464978</v>
      </c>
      <c r="E237" s="9">
        <f t="shared" si="53"/>
        <v>8.1557267299195946</v>
      </c>
      <c r="F237" s="9">
        <f t="shared" si="54"/>
        <v>12.448840130007486</v>
      </c>
      <c r="G237" s="10">
        <f t="shared" si="61"/>
        <v>8.6666666666666607</v>
      </c>
      <c r="H237" s="5">
        <f t="shared" si="61"/>
        <v>7.5</v>
      </c>
      <c r="I237">
        <f t="shared" si="56"/>
        <v>45.655212958259739</v>
      </c>
      <c r="J237">
        <f t="shared" si="57"/>
        <v>42.954980993055472</v>
      </c>
      <c r="K237">
        <f t="shared" si="57"/>
        <v>-15.468292670824754</v>
      </c>
      <c r="L237">
        <f t="shared" si="58"/>
        <v>-7.7039206895314853</v>
      </c>
      <c r="M237">
        <f t="shared" si="59"/>
        <v>-29.399781569830964</v>
      </c>
      <c r="S237">
        <f t="shared" si="48"/>
        <v>1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47.659456210447374</v>
      </c>
      <c r="C238" s="9">
        <f t="shared" si="52"/>
        <v>1.3140000000000009</v>
      </c>
      <c r="D238" s="9">
        <f t="shared" si="53"/>
        <v>63.9478643608509</v>
      </c>
      <c r="E238" s="9">
        <f t="shared" si="53"/>
        <v>8.0623877778263893</v>
      </c>
      <c r="F238" s="9">
        <f t="shared" si="54"/>
        <v>12.409520712614498</v>
      </c>
      <c r="G238" s="10">
        <f t="shared" si="61"/>
        <v>8.6666666666666607</v>
      </c>
      <c r="H238" s="5">
        <f t="shared" si="61"/>
        <v>7.5</v>
      </c>
      <c r="I238">
        <f t="shared" si="56"/>
        <v>45.671849483940711</v>
      </c>
      <c r="J238">
        <f t="shared" si="57"/>
        <v>42.908757468918282</v>
      </c>
      <c r="K238">
        <f t="shared" si="57"/>
        <v>-15.644691360243741</v>
      </c>
      <c r="L238">
        <f t="shared" si="58"/>
        <v>-7.6984348081719993</v>
      </c>
      <c r="M238">
        <f t="shared" si="59"/>
        <v>-29.367122252070551</v>
      </c>
      <c r="S238">
        <f t="shared" si="48"/>
        <v>1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47.916770183434338</v>
      </c>
      <c r="C239" s="9">
        <f t="shared" si="52"/>
        <v>1.320000000000001</v>
      </c>
      <c r="D239" s="9">
        <f t="shared" si="53"/>
        <v>64.205178333837864</v>
      </c>
      <c r="E239" s="9">
        <f t="shared" si="53"/>
        <v>7.9679910214643899</v>
      </c>
      <c r="F239" s="9">
        <f t="shared" si="54"/>
        <v>12.369556381214434</v>
      </c>
      <c r="G239" s="10">
        <f t="shared" si="61"/>
        <v>8.6666666666666607</v>
      </c>
      <c r="H239" s="5">
        <f t="shared" si="61"/>
        <v>7.5</v>
      </c>
      <c r="I239">
        <f t="shared" si="56"/>
        <v>45.689170793085701</v>
      </c>
      <c r="J239">
        <f t="shared" si="57"/>
        <v>42.862566860069251</v>
      </c>
      <c r="K239">
        <f t="shared" si="57"/>
        <v>-15.820894093756165</v>
      </c>
      <c r="L239">
        <f t="shared" si="58"/>
        <v>-7.6930640953312599</v>
      </c>
      <c r="M239">
        <f t="shared" si="59"/>
        <v>-29.334432488654802</v>
      </c>
      <c r="S239">
        <f t="shared" si="48"/>
        <v>1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48.173807109441043</v>
      </c>
      <c r="C240" s="9">
        <f t="shared" si="52"/>
        <v>1.326000000000001</v>
      </c>
      <c r="D240" s="9">
        <f t="shared" si="53"/>
        <v>64.462215259844569</v>
      </c>
      <c r="E240" s="9">
        <f t="shared" si="53"/>
        <v>7.8725376371170572</v>
      </c>
      <c r="F240" s="9">
        <f t="shared" si="54"/>
        <v>12.328949324851539</v>
      </c>
      <c r="G240" s="10">
        <f t="shared" si="61"/>
        <v>8.6666666666666607</v>
      </c>
      <c r="H240" s="5">
        <f t="shared" si="61"/>
        <v>7.5</v>
      </c>
      <c r="I240">
        <f t="shared" si="56"/>
        <v>45.707173029890868</v>
      </c>
      <c r="J240">
        <f t="shared" si="57"/>
        <v>42.816408475497262</v>
      </c>
      <c r="K240">
        <f t="shared" si="57"/>
        <v>-15.996900688688093</v>
      </c>
      <c r="L240">
        <f t="shared" si="58"/>
        <v>-7.6878074123549895</v>
      </c>
      <c r="M240">
        <f t="shared" si="59"/>
        <v>-29.301711172701886</v>
      </c>
      <c r="S240">
        <f t="shared" si="48"/>
        <v>1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48.430567179760601</v>
      </c>
      <c r="C241" s="9">
        <f t="shared" si="52"/>
        <v>1.332000000000001</v>
      </c>
      <c r="D241" s="9">
        <f t="shared" si="53"/>
        <v>64.718975330164128</v>
      </c>
      <c r="E241" s="9">
        <f t="shared" si="53"/>
        <v>7.77602880218382</v>
      </c>
      <c r="F241" s="9">
        <f t="shared" si="54"/>
        <v>12.287701728764098</v>
      </c>
      <c r="G241" s="10">
        <f t="shared" si="61"/>
        <v>8.6666666666666607</v>
      </c>
      <c r="H241" s="5">
        <f t="shared" si="61"/>
        <v>7.5</v>
      </c>
      <c r="I241">
        <f t="shared" si="56"/>
        <v>45.725852320699715</v>
      </c>
      <c r="J241">
        <f t="shared" si="57"/>
        <v>42.770281631023131</v>
      </c>
      <c r="K241">
        <f t="shared" si="57"/>
        <v>-16.172710955724305</v>
      </c>
      <c r="L241">
        <f t="shared" si="58"/>
        <v>-7.682663621939601</v>
      </c>
      <c r="M241">
        <f t="shared" si="59"/>
        <v>-29.268957213525486</v>
      </c>
      <c r="S241">
        <f t="shared" si="48"/>
        <v>1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48.68705058160154</v>
      </c>
      <c r="C242" s="9">
        <f t="shared" si="52"/>
        <v>1.338000000000001</v>
      </c>
      <c r="D242" s="9">
        <f t="shared" si="53"/>
        <v>64.975458732005066</v>
      </c>
      <c r="E242" s="9">
        <f t="shared" si="53"/>
        <v>7.6784656952196304</v>
      </c>
      <c r="F242" s="9">
        <f t="shared" si="54"/>
        <v>12.24581577443821</v>
      </c>
      <c r="G242" s="10">
        <f t="shared" si="61"/>
        <v>8.6666666666666607</v>
      </c>
      <c r="H242" s="5">
        <f t="shared" si="61"/>
        <v>7.5</v>
      </c>
      <c r="I242">
        <f t="shared" si="56"/>
        <v>45.745204774481415</v>
      </c>
      <c r="J242">
        <f t="shared" si="57"/>
        <v>42.724185649291492</v>
      </c>
      <c r="K242">
        <f t="shared" si="57"/>
        <v>-16.34832469900546</v>
      </c>
      <c r="L242">
        <f t="shared" si="58"/>
        <v>-7.6776315882065207</v>
      </c>
      <c r="M242">
        <f t="shared" si="59"/>
        <v>-29.236169536625852</v>
      </c>
      <c r="S242">
        <f t="shared" si="48"/>
        <v>1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48.943257498128702</v>
      </c>
      <c r="C243" s="9">
        <f t="shared" si="52"/>
        <v>1.344000000000001</v>
      </c>
      <c r="D243" s="9">
        <f t="shared" si="53"/>
        <v>65.231665648532228</v>
      </c>
      <c r="E243" s="9">
        <f t="shared" si="53"/>
        <v>7.5798494959739386</v>
      </c>
      <c r="F243" s="9">
        <f t="shared" si="54"/>
        <v>12.2032936396607</v>
      </c>
      <c r="G243" s="10">
        <f t="shared" si="61"/>
        <v>8.6666666666666607</v>
      </c>
      <c r="H243" s="5">
        <f t="shared" si="61"/>
        <v>7.5</v>
      </c>
      <c r="I243">
        <f t="shared" si="56"/>
        <v>45.765226483311046</v>
      </c>
      <c r="J243">
        <f t="shared" si="57"/>
        <v>42.678119859762255</v>
      </c>
      <c r="K243">
        <f t="shared" si="57"/>
        <v>-16.523741716225214</v>
      </c>
      <c r="L243">
        <f t="shared" si="58"/>
        <v>-7.672710176776679</v>
      </c>
      <c r="M243">
        <f t="shared" si="59"/>
        <v>-29.20334708367875</v>
      </c>
      <c r="S243">
        <f t="shared" si="48"/>
        <v>1</v>
      </c>
      <c r="T243" t="b">
        <f t="shared" si="49"/>
        <v>0</v>
      </c>
      <c r="U243" t="b">
        <f t="shared" si="50"/>
        <v>1</v>
      </c>
    </row>
    <row r="244" spans="1:21" x14ac:dyDescent="0.2">
      <c r="A244">
        <f t="shared" si="60"/>
        <v>100</v>
      </c>
      <c r="B244">
        <f t="shared" si="51"/>
        <v>49.199188108504089</v>
      </c>
      <c r="C244" s="9">
        <f t="shared" si="52"/>
        <v>1.350000000000001</v>
      </c>
      <c r="D244" s="9">
        <f t="shared" si="53"/>
        <v>65.487596258907615</v>
      </c>
      <c r="E244" s="9">
        <f t="shared" si="53"/>
        <v>7.4801813854290815</v>
      </c>
      <c r="F244" s="9">
        <f t="shared" si="54"/>
        <v>12.160137498571242</v>
      </c>
      <c r="G244" s="10">
        <f t="shared" si="61"/>
        <v>8.6666666666666607</v>
      </c>
      <c r="H244" s="5">
        <f t="shared" si="61"/>
        <v>7.5</v>
      </c>
      <c r="I244">
        <f t="shared" si="56"/>
        <v>45.785913522851494</v>
      </c>
      <c r="J244">
        <f t="shared" si="57"/>
        <v>42.632083598701598</v>
      </c>
      <c r="K244">
        <f t="shared" si="57"/>
        <v>-16.698961798727286</v>
      </c>
      <c r="L244">
        <f t="shared" si="58"/>
        <v>-7.6678982548451158</v>
      </c>
      <c r="M244">
        <f t="shared" si="59"/>
        <v>-29.170488812522265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49.454842587927715</v>
      </c>
      <c r="C245" s="9">
        <f t="shared" si="52"/>
        <v>1.356000000000001</v>
      </c>
      <c r="D245" s="9">
        <f t="shared" si="53"/>
        <v>65.743250738331241</v>
      </c>
      <c r="E245" s="9">
        <f t="shared" si="53"/>
        <v>7.3794625458380922</v>
      </c>
      <c r="F245" s="9">
        <f t="shared" si="54"/>
        <v>12.116349521713641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45.807261952836711</v>
      </c>
      <c r="J245">
        <f t="shared" si="57"/>
        <v>42.586076209172525</v>
      </c>
      <c r="K245">
        <f t="shared" si="57"/>
        <v>-16.87398473160242</v>
      </c>
      <c r="L245">
        <f t="shared" si="58"/>
        <v>-7.6631946912556508</v>
      </c>
      <c r="M245">
        <f t="shared" si="59"/>
        <v>-29.137593697141483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49.710221107678308</v>
      </c>
      <c r="C246" s="9">
        <f t="shared" si="52"/>
        <v>1.362000000000001</v>
      </c>
      <c r="D246" s="9">
        <f t="shared" si="53"/>
        <v>65.998629258081834</v>
      </c>
      <c r="E246" s="9">
        <f t="shared" si="53"/>
        <v>7.2776941607619294</v>
      </c>
      <c r="F246" s="9">
        <f t="shared" si="54"/>
        <v>12.071931876086303</v>
      </c>
      <c r="G246" s="10">
        <f t="shared" si="62"/>
        <v>8.6666666666666607</v>
      </c>
      <c r="H246" s="5">
        <f t="shared" si="62"/>
        <v>7.5</v>
      </c>
      <c r="I246">
        <f t="shared" si="56"/>
        <v>45.8292678175563</v>
      </c>
      <c r="J246">
        <f t="shared" si="57"/>
        <v>42.540097041024993</v>
      </c>
      <c r="K246">
        <f t="shared" si="57"/>
        <v>-17.048810293785269</v>
      </c>
      <c r="L246">
        <f t="shared" si="58"/>
        <v>-7.6585983565756077</v>
      </c>
      <c r="M246">
        <f t="shared" si="59"/>
        <v>-29.104660727651055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49.965323835154038</v>
      </c>
      <c r="C247" s="9">
        <f t="shared" si="52"/>
        <v>1.368000000000001</v>
      </c>
      <c r="D247" s="9">
        <f t="shared" si="53"/>
        <v>66.253731985557565</v>
      </c>
      <c r="E247" s="9">
        <f t="shared" si="53"/>
        <v>7.1748774151061205</v>
      </c>
      <c r="F247" s="9">
        <f t="shared" si="54"/>
        <v>12.026886725191911</v>
      </c>
      <c r="G247" s="10">
        <f t="shared" si="62"/>
        <v>8.6666666666666607</v>
      </c>
      <c r="H247" s="5">
        <f t="shared" si="62"/>
        <v>7.5</v>
      </c>
      <c r="I247">
        <f t="shared" si="56"/>
        <v>45.851927146340984</v>
      </c>
      <c r="J247">
        <f t="shared" si="57"/>
        <v>42.49414545088554</v>
      </c>
      <c r="K247">
        <f t="shared" si="57"/>
        <v>-17.223438258151177</v>
      </c>
      <c r="L247">
        <f t="shared" si="58"/>
        <v>-7.6541081231705164</v>
      </c>
      <c r="M247">
        <f t="shared" si="59"/>
        <v>-29.071688910275672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50.220150933913132</v>
      </c>
      <c r="C248" s="9">
        <f t="shared" si="52"/>
        <v>1.374000000000001</v>
      </c>
      <c r="D248" s="9">
        <f t="shared" si="53"/>
        <v>66.508559084316659</v>
      </c>
      <c r="E248" s="9">
        <f t="shared" si="53"/>
        <v>7.0710134951568282</v>
      </c>
      <c r="F248" s="9">
        <f t="shared" si="54"/>
        <v>11.981216229086272</v>
      </c>
      <c r="G248" s="10">
        <f t="shared" si="62"/>
        <v>8.6666666666666607</v>
      </c>
      <c r="H248" s="5">
        <f t="shared" si="62"/>
        <v>7.5</v>
      </c>
      <c r="I248">
        <f t="shared" si="56"/>
        <v>45.875235954048946</v>
      </c>
      <c r="J248">
        <f t="shared" si="57"/>
        <v>42.448220802146515</v>
      </c>
      <c r="K248">
        <f t="shared" si="57"/>
        <v>-17.397868391612832</v>
      </c>
      <c r="L248">
        <f t="shared" si="58"/>
        <v>-7.6497228652787852</v>
      </c>
      <c r="M248">
        <f t="shared" si="59"/>
        <v>-29.038677267328442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50.47470256371443</v>
      </c>
      <c r="C249" s="9">
        <f t="shared" si="52"/>
        <v>1.380000000000001</v>
      </c>
      <c r="D249" s="9">
        <f t="shared" si="53"/>
        <v>66.763110714117957</v>
      </c>
      <c r="E249" s="9">
        <f t="shared" si="53"/>
        <v>6.9661035886163392</v>
      </c>
      <c r="F249" s="9">
        <f t="shared" si="54"/>
        <v>11.934922544426382</v>
      </c>
      <c r="G249" s="10">
        <f t="shared" si="62"/>
        <v>8.6666666666666607</v>
      </c>
      <c r="H249" s="5">
        <f t="shared" si="62"/>
        <v>7.5</v>
      </c>
      <c r="I249">
        <f t="shared" si="56"/>
        <v>45.899190241552681</v>
      </c>
      <c r="J249">
        <f t="shared" si="57"/>
        <v>42.402322464954842</v>
      </c>
      <c r="K249">
        <f t="shared" si="57"/>
        <v>-17.572100455216802</v>
      </c>
      <c r="L249">
        <f t="shared" si="58"/>
        <v>-7.645441459086288</v>
      </c>
      <c r="M249">
        <f t="shared" si="59"/>
        <v>-29.005624837187167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50.728978880557889</v>
      </c>
      <c r="C250" s="9">
        <f t="shared" si="52"/>
        <v>1.386000000000001</v>
      </c>
      <c r="D250" s="9">
        <f t="shared" si="53"/>
        <v>67.017387030961416</v>
      </c>
      <c r="E250" s="9">
        <f t="shared" si="53"/>
        <v>6.8601488846379688</v>
      </c>
      <c r="F250" s="9">
        <f t="shared" si="54"/>
        <v>11.888007824517675</v>
      </c>
      <c r="G250" s="10">
        <f t="shared" si="62"/>
        <v>8.6666666666666607</v>
      </c>
      <c r="H250" s="5">
        <f t="shared" si="62"/>
        <v>7.5</v>
      </c>
      <c r="I250">
        <f t="shared" si="56"/>
        <v>45.9237859962263</v>
      </c>
      <c r="J250">
        <f t="shared" si="57"/>
        <v>42.356449816200325</v>
      </c>
      <c r="K250">
        <f t="shared" si="57"/>
        <v>-17.746134204239926</v>
      </c>
      <c r="L250">
        <f t="shared" si="58"/>
        <v>-7.6412627828008386</v>
      </c>
      <c r="M250">
        <f t="shared" si="59"/>
        <v>-28.97253067426858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50.982980036724996</v>
      </c>
      <c r="C251" s="9">
        <f t="shared" si="52"/>
        <v>1.392000000000001</v>
      </c>
      <c r="D251" s="9">
        <f t="shared" si="53"/>
        <v>67.271388187128522</v>
      </c>
      <c r="E251" s="9">
        <f t="shared" si="53"/>
        <v>6.7531505738603927</v>
      </c>
      <c r="F251" s="9">
        <f t="shared" si="54"/>
        <v>11.840474219360516</v>
      </c>
      <c r="G251" s="10">
        <f t="shared" si="62"/>
        <v>8.6666666666666607</v>
      </c>
      <c r="H251" s="5">
        <f t="shared" si="62"/>
        <v>7.5</v>
      </c>
      <c r="I251">
        <f t="shared" si="56"/>
        <v>45.949019192432942</v>
      </c>
      <c r="J251">
        <f t="shared" si="57"/>
        <v>42.310602239503517</v>
      </c>
      <c r="K251">
        <f t="shared" si="57"/>
        <v>-17.919969388285537</v>
      </c>
      <c r="L251">
        <f t="shared" si="58"/>
        <v>-7.6371857167265045</v>
      </c>
      <c r="M251">
        <f t="shared" si="59"/>
        <v>-28.939393849000517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51.236706180819112</v>
      </c>
      <c r="C252" s="9">
        <f t="shared" si="52"/>
        <v>1.398000000000001</v>
      </c>
      <c r="D252" s="9">
        <f t="shared" si="53"/>
        <v>67.525114331222639</v>
      </c>
      <c r="E252" s="9">
        <f t="shared" si="53"/>
        <v>6.6451098484413977</v>
      </c>
      <c r="F252" s="9">
        <f t="shared" si="54"/>
        <v>11.792323875695875</v>
      </c>
      <c r="G252" s="10">
        <f t="shared" si="62"/>
        <v>8.6666666666666607</v>
      </c>
      <c r="H252" s="5">
        <f t="shared" si="62"/>
        <v>7.5</v>
      </c>
      <c r="I252">
        <f t="shared" si="56"/>
        <v>45.974885792012174</v>
      </c>
      <c r="J252">
        <f t="shared" si="57"/>
        <v>42.264779125203155</v>
      </c>
      <c r="K252">
        <f t="shared" si="57"/>
        <v>-18.093605751379542</v>
      </c>
      <c r="L252">
        <f t="shared" si="58"/>
        <v>-7.6332091433377434</v>
      </c>
      <c r="M252">
        <f t="shared" si="59"/>
        <v>-28.906213447792037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51.490157457805751</v>
      </c>
      <c r="C253" s="9">
        <f t="shared" si="52"/>
        <v>1.404000000000001</v>
      </c>
      <c r="D253" s="9">
        <f t="shared" si="53"/>
        <v>67.778565608209277</v>
      </c>
      <c r="E253" s="9">
        <f t="shared" si="53"/>
        <v>6.5360279020910603</v>
      </c>
      <c r="F253" s="9">
        <f t="shared" si="54"/>
        <v>11.743558937050206</v>
      </c>
      <c r="G253" s="10">
        <f t="shared" si="62"/>
        <v>8.6666666666666607</v>
      </c>
      <c r="H253" s="5">
        <f t="shared" si="62"/>
        <v>7.5</v>
      </c>
      <c r="I253">
        <f t="shared" si="56"/>
        <v>46.001381744767187</v>
      </c>
      <c r="J253">
        <f t="shared" si="57"/>
        <v>42.218979870343126</v>
      </c>
      <c r="K253">
        <f t="shared" si="57"/>
        <v>-18.267043032066294</v>
      </c>
      <c r="L253">
        <f t="shared" si="58"/>
        <v>-7.6293319473533012</v>
      </c>
      <c r="M253">
        <f t="shared" si="59"/>
        <v>-28.872988573001532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51.743334009052759</v>
      </c>
      <c r="C254" s="9">
        <f t="shared" si="52"/>
        <v>1.410000000000001</v>
      </c>
      <c r="D254" s="9">
        <f t="shared" si="53"/>
        <v>68.031742159456286</v>
      </c>
      <c r="E254" s="9">
        <f t="shared" si="53"/>
        <v>6.4259059301043484</v>
      </c>
      <c r="F254" s="9">
        <f t="shared" si="54"/>
        <v>11.6941815437796</v>
      </c>
      <c r="G254" s="10">
        <f t="shared" si="62"/>
        <v>8.6666666666666607</v>
      </c>
      <c r="H254" s="5">
        <f t="shared" si="62"/>
        <v>7.5</v>
      </c>
      <c r="I254">
        <f t="shared" si="56"/>
        <v>46.028502988951516</v>
      </c>
      <c r="J254">
        <f t="shared" si="57"/>
        <v>42.17320387865901</v>
      </c>
      <c r="K254">
        <f t="shared" si="57"/>
        <v>-18.440280963504303</v>
      </c>
      <c r="L254">
        <f t="shared" si="58"/>
        <v>-7.6255530158098637</v>
      </c>
      <c r="M254">
        <f t="shared" si="59"/>
        <v>-28.839718342902842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51.996235972370428</v>
      </c>
      <c r="C255" s="9">
        <f t="shared" si="52"/>
        <v>1.416000000000001</v>
      </c>
      <c r="D255" s="9">
        <f t="shared" si="53"/>
        <v>68.284644122773955</v>
      </c>
      <c r="E255" s="9">
        <f t="shared" si="53"/>
        <v>6.3147451293931507</v>
      </c>
      <c r="F255" s="9">
        <f t="shared" si="54"/>
        <v>11.644193833113093</v>
      </c>
      <c r="G255" s="10">
        <f t="shared" si="62"/>
        <v>8.6666666666666607</v>
      </c>
      <c r="H255" s="5">
        <f t="shared" si="62"/>
        <v>7.5</v>
      </c>
      <c r="I255">
        <f t="shared" si="56"/>
        <v>46.056245451755188</v>
      </c>
      <c r="J255">
        <f t="shared" si="57"/>
        <v>42.127450560564149</v>
      </c>
      <c r="K255">
        <f t="shared" si="57"/>
        <v>-18.613319273561721</v>
      </c>
      <c r="L255">
        <f t="shared" si="58"/>
        <v>-7.6218712381353999</v>
      </c>
      <c r="M255">
        <f t="shared" si="59"/>
        <v>-28.806401891649351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52.248863482051533</v>
      </c>
      <c r="C256" s="9">
        <f t="shared" si="52"/>
        <v>1.422000000000001</v>
      </c>
      <c r="D256" s="9">
        <f t="shared" si="53"/>
        <v>68.537271632455059</v>
      </c>
      <c r="E256" s="9">
        <f t="shared" si="53"/>
        <v>6.2025466985177307</v>
      </c>
      <c r="F256" s="9">
        <f t="shared" si="54"/>
        <v>11.593597939195295</v>
      </c>
      <c r="G256" s="10">
        <f t="shared" si="62"/>
        <v>8.6666666666666607</v>
      </c>
      <c r="H256" s="5">
        <f t="shared" si="62"/>
        <v>7.5</v>
      </c>
      <c r="I256">
        <f t="shared" si="56"/>
        <v>46.084605049790113</v>
      </c>
      <c r="J256">
        <f t="shared" si="57"/>
        <v>42.081719333135339</v>
      </c>
      <c r="K256">
        <f t="shared" si="57"/>
        <v>-18.786157684911618</v>
      </c>
      <c r="L256">
        <f t="shared" si="58"/>
        <v>-7.6182855062222101</v>
      </c>
      <c r="M256">
        <f t="shared" si="59"/>
        <v>-28.773038369236136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52.501216668911226</v>
      </c>
      <c r="C257" s="9">
        <f t="shared" si="52"/>
        <v>1.428000000000001</v>
      </c>
      <c r="D257" s="9">
        <f t="shared" si="53"/>
        <v>68.789624819314753</v>
      </c>
      <c r="E257" s="9">
        <f t="shared" si="53"/>
        <v>6.0893118377176148</v>
      </c>
      <c r="F257" s="9">
        <f t="shared" si="54"/>
        <v>11.542395993128139</v>
      </c>
      <c r="G257" s="10">
        <f t="shared" si="62"/>
        <v>8.6666666666666607</v>
      </c>
      <c r="H257" s="5">
        <f t="shared" si="62"/>
        <v>7.5</v>
      </c>
      <c r="I257">
        <f t="shared" si="56"/>
        <v>46.113577689574356</v>
      </c>
      <c r="J257">
        <f t="shared" si="57"/>
        <v>42.036009620098007</v>
      </c>
      <c r="K257">
        <f t="shared" si="57"/>
        <v>-18.958795915127034</v>
      </c>
      <c r="L257">
        <f t="shared" si="58"/>
        <v>-7.6147947144995749</v>
      </c>
      <c r="M257">
        <f t="shared" si="59"/>
        <v>-28.739626941460173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52.753295660326955</v>
      </c>
      <c r="C258" s="9">
        <f t="shared" si="52"/>
        <v>1.4340000000000011</v>
      </c>
      <c r="D258" s="9">
        <f t="shared" si="53"/>
        <v>69.041703810730482</v>
      </c>
      <c r="E258" s="9">
        <f t="shared" si="53"/>
        <v>5.9750417489419059</v>
      </c>
      <c r="F258" s="9">
        <f t="shared" si="54"/>
        <v>11.490590123011984</v>
      </c>
      <c r="G258" s="10">
        <f t="shared" si="62"/>
        <v>8.6666666666666607</v>
      </c>
      <c r="H258" s="5">
        <f t="shared" si="62"/>
        <v>7.5</v>
      </c>
      <c r="I258">
        <f t="shared" si="56"/>
        <v>46.143159268015388</v>
      </c>
      <c r="J258">
        <f t="shared" si="57"/>
        <v>41.990320851811006</v>
      </c>
      <c r="K258">
        <f t="shared" si="57"/>
        <v>-19.131233676775796</v>
      </c>
      <c r="L258">
        <f t="shared" si="58"/>
        <v>-7.6113977600060574</v>
      </c>
      <c r="M258">
        <f t="shared" si="59"/>
        <v>-28.706166789878591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53.005100580278139</v>
      </c>
      <c r="C259" s="9">
        <f t="shared" si="52"/>
        <v>1.4400000000000011</v>
      </c>
      <c r="D259" s="9">
        <f t="shared" si="53"/>
        <v>69.293508730681665</v>
      </c>
      <c r="E259" s="9">
        <f t="shared" si="53"/>
        <v>5.859737635879033</v>
      </c>
      <c r="F259" s="9">
        <f t="shared" si="54"/>
        <v>11.438182453985881</v>
      </c>
      <c r="G259" s="10">
        <f t="shared" si="62"/>
        <v>8.6666666666666607</v>
      </c>
      <c r="H259" s="5">
        <f t="shared" si="62"/>
        <v>7.5</v>
      </c>
      <c r="I259">
        <f t="shared" si="56"/>
        <v>46.173345672891934</v>
      </c>
      <c r="J259">
        <f t="shared" si="57"/>
        <v>41.944652465250968</v>
      </c>
      <c r="K259">
        <f t="shared" si="57"/>
        <v>-19.303470677515069</v>
      </c>
      <c r="L259">
        <f t="shared" si="58"/>
        <v>-7.6080935424613587</v>
      </c>
      <c r="M259">
        <f t="shared" si="59"/>
        <v>-28.672657111765012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53.256631549385887</v>
      </c>
      <c r="C260" s="9">
        <f t="shared" si="52"/>
        <v>1.4460000000000011</v>
      </c>
      <c r="D260" s="9">
        <f t="shared" si="53"/>
        <v>69.545039699789413</v>
      </c>
      <c r="E260" s="9">
        <f t="shared" si="53"/>
        <v>5.7434007039859312</v>
      </c>
      <c r="F260" s="9">
        <f t="shared" si="54"/>
        <v>11.385175108267141</v>
      </c>
      <c r="G260" s="10">
        <f t="shared" si="62"/>
        <v>8.6666666666666607</v>
      </c>
      <c r="H260" s="5">
        <f t="shared" si="62"/>
        <v>7.5</v>
      </c>
      <c r="I260">
        <f t="shared" si="56"/>
        <v>46.204132783334266</v>
      </c>
      <c r="J260">
        <f t="shared" si="57"/>
        <v>41.899003903996203</v>
      </c>
      <c r="K260">
        <f t="shared" si="57"/>
        <v>-19.475506620185659</v>
      </c>
      <c r="L260">
        <f t="shared" si="58"/>
        <v>-7.6048809643377346</v>
      </c>
      <c r="M260">
        <f t="shared" si="59"/>
        <v>-28.639097120064058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53.507888684952505</v>
      </c>
      <c r="C261" s="9">
        <f t="shared" si="52"/>
        <v>1.4520000000000011</v>
      </c>
      <c r="D261" s="9">
        <f t="shared" si="53"/>
        <v>69.796296835356031</v>
      </c>
      <c r="E261" s="9">
        <f t="shared" si="53"/>
        <v>5.6260321605166563</v>
      </c>
      <c r="F261" s="9">
        <f t="shared" si="54"/>
        <v>11.331570205190118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46.235516470302883</v>
      </c>
      <c r="J261">
        <f t="shared" si="57"/>
        <v>41.853374618210175</v>
      </c>
      <c r="K261">
        <f t="shared" si="57"/>
        <v>-19.647341202906041</v>
      </c>
      <c r="L261">
        <f t="shared" si="58"/>
        <v>-7.6017589309309344</v>
      </c>
      <c r="M261">
        <f t="shared" si="59"/>
        <v>-28.60548604334392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53.758872101001003</v>
      </c>
      <c r="C262" s="9">
        <f t="shared" si="52"/>
        <v>1.4580000000000011</v>
      </c>
      <c r="D262" s="9">
        <f t="shared" si="53"/>
        <v>70.04728025140453</v>
      </c>
      <c r="E262" s="9">
        <f t="shared" si="53"/>
        <v>5.5076332145504399</v>
      </c>
      <c r="F262" s="9">
        <f t="shared" si="54"/>
        <v>11.277369861244274</v>
      </c>
      <c r="G262" s="10">
        <f t="shared" si="63"/>
        <v>8.6666666666666607</v>
      </c>
      <c r="H262" s="5">
        <f t="shared" si="63"/>
        <v>7.5</v>
      </c>
      <c r="I262">
        <f t="shared" si="56"/>
        <v>46.267492597065285</v>
      </c>
      <c r="J262">
        <f t="shared" si="57"/>
        <v>41.807764064624592</v>
      </c>
      <c r="K262">
        <f t="shared" si="57"/>
        <v>-19.818974119166104</v>
      </c>
      <c r="L262">
        <f t="shared" si="58"/>
        <v>-7.5987263504306313</v>
      </c>
      <c r="M262">
        <f t="shared" si="59"/>
        <v>-28.571823125747144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54.009581908314445</v>
      </c>
      <c r="C263" s="9">
        <f t="shared" si="52"/>
        <v>1.4640000000000011</v>
      </c>
      <c r="D263" s="9">
        <f t="shared" si="53"/>
        <v>70.297990058717971</v>
      </c>
      <c r="E263" s="9">
        <f t="shared" si="53"/>
        <v>5.3882050770191796</v>
      </c>
      <c r="F263" s="9">
        <f t="shared" si="54"/>
        <v>11.222576190111511</v>
      </c>
      <c r="G263" s="10">
        <f t="shared" si="63"/>
        <v>8.6666666666666607</v>
      </c>
      <c r="H263" s="5">
        <f t="shared" si="63"/>
        <v>7.5</v>
      </c>
      <c r="I263">
        <f t="shared" si="56"/>
        <v>46.300057019670767</v>
      </c>
      <c r="J263">
        <f t="shared" si="57"/>
        <v>41.762171706522011</v>
      </c>
      <c r="K263">
        <f t="shared" si="57"/>
        <v>-19.990405057920587</v>
      </c>
      <c r="L263">
        <f t="shared" si="58"/>
        <v>-7.5957821339903253</v>
      </c>
      <c r="M263">
        <f t="shared" si="59"/>
        <v>-28.538107626939581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54.260018214475167</v>
      </c>
      <c r="C264" s="9">
        <f t="shared" si="52"/>
        <v>1.4700000000000011</v>
      </c>
      <c r="D264" s="9">
        <f t="shared" si="53"/>
        <v>70.548426364878694</v>
      </c>
      <c r="E264" s="9">
        <f t="shared" si="53"/>
        <v>5.2677489607343713</v>
      </c>
      <c r="F264" s="9">
        <f t="shared" si="54"/>
        <v>11.167191302702751</v>
      </c>
      <c r="G264" s="10">
        <f t="shared" si="63"/>
        <v>8.6666666666666607</v>
      </c>
      <c r="H264" s="5">
        <f t="shared" si="63"/>
        <v>7.5</v>
      </c>
      <c r="I264">
        <f t="shared" si="56"/>
        <v>46.333205587423009</v>
      </c>
      <c r="J264">
        <f t="shared" si="57"/>
        <v>41.716597013718072</v>
      </c>
      <c r="K264">
        <f t="shared" si="57"/>
        <v>-20.161633703682224</v>
      </c>
      <c r="L264">
        <f t="shared" si="58"/>
        <v>-7.5929251957966786</v>
      </c>
      <c r="M264">
        <f t="shared" si="59"/>
        <v>-28.504338822057523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54.510181123903948</v>
      </c>
      <c r="C265" s="9">
        <f t="shared" si="52"/>
        <v>1.4760000000000011</v>
      </c>
      <c r="D265" s="9">
        <f t="shared" si="53"/>
        <v>70.798589274307474</v>
      </c>
      <c r="E265" s="9">
        <f t="shared" si="53"/>
        <v>5.146266080413481</v>
      </c>
      <c r="F265" s="9">
        <f t="shared" si="54"/>
        <v>11.111217307193819</v>
      </c>
      <c r="G265" s="10">
        <f t="shared" si="63"/>
        <v>8.6666666666666607</v>
      </c>
      <c r="H265" s="5">
        <f t="shared" si="63"/>
        <v>7.5</v>
      </c>
      <c r="I265">
        <f t="shared" si="56"/>
        <v>46.366934143350342</v>
      </c>
      <c r="J265">
        <f t="shared" si="57"/>
        <v>41.671039462543291</v>
      </c>
      <c r="K265">
        <f t="shared" si="57"/>
        <v>-20.33265973661457</v>
      </c>
      <c r="L265">
        <f t="shared" si="58"/>
        <v>-7.5901544531382701</v>
      </c>
      <c r="M265">
        <f t="shared" si="59"/>
        <v>-28.470516001653124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54.760070737899056</v>
      </c>
      <c r="C266" s="9">
        <f t="shared" si="52"/>
        <v>1.4820000000000011</v>
      </c>
      <c r="D266" s="9">
        <f t="shared" si="53"/>
        <v>71.048478888302583</v>
      </c>
      <c r="E266" s="9">
        <f t="shared" si="53"/>
        <v>5.0237576527057639</v>
      </c>
      <c r="F266" s="9">
        <f t="shared" si="54"/>
        <v>11.054656309060551</v>
      </c>
      <c r="G266" s="10">
        <f t="shared" si="63"/>
        <v>8.6666666666666607</v>
      </c>
      <c r="H266" s="5">
        <f t="shared" si="63"/>
        <v>7.5</v>
      </c>
      <c r="I266">
        <f t="shared" si="56"/>
        <v>46.40123852467358</v>
      </c>
      <c r="J266">
        <f t="shared" si="57"/>
        <v>41.625498535824462</v>
      </c>
      <c r="K266">
        <f t="shared" si="57"/>
        <v>-20.503482832624488</v>
      </c>
      <c r="L266">
        <f t="shared" si="58"/>
        <v>-7.5874688264737449</v>
      </c>
      <c r="M266">
        <f t="shared" si="59"/>
        <v>-28.436638471638027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55.00968715467512</v>
      </c>
      <c r="C267" s="9">
        <f t="shared" si="52"/>
        <v>1.4880000000000011</v>
      </c>
      <c r="D267" s="9">
        <f t="shared" si="53"/>
        <v>71.298095305078647</v>
      </c>
      <c r="E267" s="9">
        <f t="shared" si="53"/>
        <v>4.9002248962175274</v>
      </c>
      <c r="F267" s="9">
        <f t="shared" si="54"/>
        <v>10.997510411113275</v>
      </c>
      <c r="G267" s="10">
        <f t="shared" si="63"/>
        <v>8.6666666666666607</v>
      </c>
      <c r="H267" s="5">
        <f t="shared" si="63"/>
        <v>7.5</v>
      </c>
      <c r="I267">
        <f t="shared" si="56"/>
        <v>46.436114563271161</v>
      </c>
      <c r="J267">
        <f t="shared" si="57"/>
        <v>41.579973722865617</v>
      </c>
      <c r="K267">
        <f t="shared" si="57"/>
        <v>-20.674102663454317</v>
      </c>
      <c r="L267">
        <f t="shared" si="58"/>
        <v>-7.5848672394993146</v>
      </c>
      <c r="M267">
        <f t="shared" si="59"/>
        <v>-28.402705553225321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55.259030469402006</v>
      </c>
      <c r="C268" s="9">
        <f t="shared" si="52"/>
        <v>1.4940000000000011</v>
      </c>
      <c r="D268" s="9">
        <f t="shared" si="53"/>
        <v>71.547438619805533</v>
      </c>
      <c r="E268" s="9">
        <f t="shared" si="53"/>
        <v>4.7756690315368431</v>
      </c>
      <c r="F268" s="9">
        <f t="shared" si="54"/>
        <v>10.939781713530508</v>
      </c>
      <c r="G268" s="10">
        <f t="shared" si="63"/>
        <v>8.6666666666666607</v>
      </c>
      <c r="H268" s="5">
        <f t="shared" si="63"/>
        <v>7.5</v>
      </c>
      <c r="I268">
        <f t="shared" si="56"/>
        <v>46.471558086141563</v>
      </c>
      <c r="J268">
        <f t="shared" si="57"/>
        <v>41.534464519428624</v>
      </c>
      <c r="K268">
        <f t="shared" si="57"/>
        <v>-20.844518896773668</v>
      </c>
      <c r="L268">
        <f t="shared" si="58"/>
        <v>-7.5823486192156198</v>
      </c>
      <c r="M268">
        <f t="shared" si="59"/>
        <v>-28.368716582869769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55.508100774243431</v>
      </c>
      <c r="C269" s="9">
        <f t="shared" si="52"/>
        <v>1.5000000000000011</v>
      </c>
      <c r="D269" s="9">
        <f t="shared" si="53"/>
        <v>71.796508924646957</v>
      </c>
      <c r="E269" s="9">
        <f t="shared" si="53"/>
        <v>4.6500912812577093</v>
      </c>
      <c r="F269" s="9">
        <f t="shared" si="54"/>
        <v>10.881472313891937</v>
      </c>
      <c r="G269" s="10">
        <f t="shared" si="63"/>
        <v>8.6666666666666607</v>
      </c>
      <c r="H269" s="5">
        <f t="shared" si="63"/>
        <v>7.5</v>
      </c>
      <c r="I269">
        <f t="shared" si="56"/>
        <v>46.507564915862801</v>
      </c>
      <c r="J269">
        <f t="shared" si="57"/>
        <v>41.488970427713333</v>
      </c>
      <c r="K269">
        <f t="shared" si="57"/>
        <v>-21.014731196270887</v>
      </c>
      <c r="L269">
        <f t="shared" si="58"/>
        <v>-7.5799118959938934</v>
      </c>
      <c r="M269">
        <f t="shared" si="59"/>
        <v>-28.334670912206413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55.756898158395586</v>
      </c>
      <c r="C270" s="9">
        <f t="shared" si="52"/>
        <v>1.5060000000000011</v>
      </c>
      <c r="D270" s="9">
        <f t="shared" si="53"/>
        <v>72.045306308799113</v>
      </c>
      <c r="E270" s="9">
        <f t="shared" si="53"/>
        <v>4.5234928700036647</v>
      </c>
      <c r="F270" s="9">
        <f t="shared" si="54"/>
        <v>10.822584307210782</v>
      </c>
      <c r="G270" s="10">
        <f t="shared" si="63"/>
        <v>8.6666666666666607</v>
      </c>
      <c r="H270" s="5">
        <f t="shared" si="63"/>
        <v>7.5</v>
      </c>
      <c r="I270">
        <f t="shared" si="56"/>
        <v>46.544130871048836</v>
      </c>
      <c r="J270">
        <f t="shared" si="57"/>
        <v>41.443490956337371</v>
      </c>
      <c r="K270">
        <f t="shared" si="57"/>
        <v>-21.184739221744124</v>
      </c>
      <c r="L270">
        <f t="shared" si="58"/>
        <v>-7.5775560036414253</v>
      </c>
      <c r="M270">
        <f t="shared" si="59"/>
        <v>-28.300567907987542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56.00542270812555</v>
      </c>
      <c r="C271" s="9">
        <f t="shared" si="52"/>
        <v>1.5120000000000011</v>
      </c>
      <c r="D271" s="9">
        <f t="shared" si="53"/>
        <v>72.293830858529077</v>
      </c>
      <c r="E271" s="9">
        <f t="shared" si="53"/>
        <v>4.3958750244508558</v>
      </c>
      <c r="F271" s="9">
        <f t="shared" si="54"/>
        <v>10.76311978596538</v>
      </c>
      <c r="G271" s="10">
        <f t="shared" si="63"/>
        <v>8.6666666666666607</v>
      </c>
      <c r="H271" s="5">
        <f t="shared" si="63"/>
        <v>7.5</v>
      </c>
      <c r="I271">
        <f t="shared" si="56"/>
        <v>46.581251766802929</v>
      </c>
      <c r="J271">
        <f t="shared" si="57"/>
        <v>41.398025620315522</v>
      </c>
      <c r="K271">
        <f t="shared" si="57"/>
        <v>-21.35454262919205</v>
      </c>
      <c r="L271">
        <f t="shared" si="58"/>
        <v>-7.5752798794663327</v>
      </c>
      <c r="M271">
        <f t="shared" si="59"/>
        <v>-28.266406952018023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56.253674506809617</v>
      </c>
      <c r="C272" s="9">
        <f t="shared" si="52"/>
        <v>1.5180000000000011</v>
      </c>
      <c r="D272" s="9">
        <f t="shared" si="53"/>
        <v>72.542082657213143</v>
      </c>
      <c r="E272" s="9">
        <f t="shared" si="53"/>
        <v>4.2672389733505671</v>
      </c>
      <c r="F272" s="9">
        <f t="shared" si="54"/>
        <v>10.703080840130124</v>
      </c>
      <c r="G272" s="10">
        <f t="shared" si="63"/>
        <v>8.6666666666666607</v>
      </c>
      <c r="H272" s="5">
        <f t="shared" si="63"/>
        <v>7.5</v>
      </c>
      <c r="I272">
        <f t="shared" si="56"/>
        <v>46.618923415167558</v>
      </c>
      <c r="J272">
        <f t="shared" si="57"/>
        <v>41.352573941038727</v>
      </c>
      <c r="K272">
        <f t="shared" si="57"/>
        <v>-21.524141070904157</v>
      </c>
      <c r="L272">
        <f t="shared" si="58"/>
        <v>-7.573082464341538</v>
      </c>
      <c r="M272">
        <f t="shared" si="59"/>
        <v>-28.232187441089106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56.50165363497149</v>
      </c>
      <c r="C273" s="9">
        <f t="shared" si="52"/>
        <v>1.5240000000000011</v>
      </c>
      <c r="D273" s="9">
        <f t="shared" si="53"/>
        <v>72.790061785375016</v>
      </c>
      <c r="E273" s="9">
        <f t="shared" si="53"/>
        <v>4.1375859475512025</v>
      </c>
      <c r="F273" s="9">
        <f t="shared" si="54"/>
        <v>10.642469557205683</v>
      </c>
      <c r="G273" s="10">
        <f t="shared" si="63"/>
        <v>8.6666666666666607</v>
      </c>
      <c r="H273" s="5">
        <f t="shared" si="63"/>
        <v>7.5</v>
      </c>
      <c r="I273">
        <f t="shared" si="56"/>
        <v>46.657141625571022</v>
      </c>
      <c r="J273">
        <f t="shared" si="57"/>
        <v>41.30713544625268</v>
      </c>
      <c r="K273">
        <f t="shared" si="57"/>
        <v>-21.693534195550694</v>
      </c>
      <c r="L273">
        <f t="shared" si="58"/>
        <v>-7.5709627027680311</v>
      </c>
      <c r="M273">
        <f t="shared" si="59"/>
        <v>-28.197908786910642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56.749360170320358</v>
      </c>
      <c r="C274" s="9">
        <f t="shared" si="52"/>
        <v>1.5300000000000011</v>
      </c>
      <c r="D274" s="9">
        <f t="shared" si="53"/>
        <v>73.037768320723885</v>
      </c>
      <c r="E274" s="9">
        <f t="shared" si="53"/>
        <v>4.0069171800197338</v>
      </c>
      <c r="F274" s="9">
        <f t="shared" si="54"/>
        <v>10.581288022248593</v>
      </c>
      <c r="G274" s="10">
        <f t="shared" si="63"/>
        <v>8.6666666666666607</v>
      </c>
      <c r="H274" s="5">
        <f t="shared" si="63"/>
        <v>7.5</v>
      </c>
      <c r="I274">
        <f t="shared" si="56"/>
        <v>46.695902205270393</v>
      </c>
      <c r="J274">
        <f t="shared" si="57"/>
        <v>41.261709670036069</v>
      </c>
      <c r="K274">
        <f t="shared" si="57"/>
        <v>-21.862721648272156</v>
      </c>
      <c r="L274">
        <f t="shared" si="58"/>
        <v>-7.5689195429373193</v>
      </c>
      <c r="M274">
        <f t="shared" si="59"/>
        <v>-28.163570416041821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56.996794187788808</v>
      </c>
      <c r="C275" s="9">
        <f t="shared" si="52"/>
        <v>1.5360000000000011</v>
      </c>
      <c r="D275" s="9">
        <f t="shared" si="53"/>
        <v>73.285202338192335</v>
      </c>
      <c r="E275" s="9">
        <f t="shared" si="53"/>
        <v>3.8752339058626122</v>
      </c>
      <c r="F275" s="9">
        <f t="shared" si="54"/>
        <v>10.519538317900111</v>
      </c>
      <c r="G275" s="10">
        <f t="shared" si="63"/>
        <v>8.6666666666666607</v>
      </c>
      <c r="H275" s="5">
        <f t="shared" si="63"/>
        <v>7.5</v>
      </c>
      <c r="I275">
        <f t="shared" si="56"/>
        <v>46.735200959790951</v>
      </c>
      <c r="J275">
        <f t="shared" si="57"/>
        <v>41.216296152778447</v>
      </c>
      <c r="K275">
        <f t="shared" si="57"/>
        <v>-22.031703070768408</v>
      </c>
      <c r="L275">
        <f t="shared" si="58"/>
        <v>-7.5669519367931013</v>
      </c>
      <c r="M275">
        <f t="shared" si="59"/>
        <v>-28.129171769820388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57.243955759570611</v>
      </c>
      <c r="C276" s="9">
        <f t="shared" si="52"/>
        <v>1.5420000000000011</v>
      </c>
      <c r="D276" s="9">
        <f t="shared" si="53"/>
        <v>73.532363909974137</v>
      </c>
      <c r="E276" s="9">
        <f t="shared" si="53"/>
        <v>3.7425373623461451</v>
      </c>
      <c r="F276" s="9">
        <f t="shared" si="54"/>
        <v>10.457222524414465</v>
      </c>
      <c r="G276" s="10">
        <f t="shared" si="63"/>
        <v>8.6666666666666607</v>
      </c>
      <c r="H276" s="5">
        <f t="shared" si="63"/>
        <v>7.5</v>
      </c>
      <c r="I276">
        <f t="shared" si="56"/>
        <v>46.775033693361756</v>
      </c>
      <c r="J276">
        <f t="shared" si="57"/>
        <v>41.170894441157692</v>
      </c>
      <c r="K276">
        <f t="shared" si="57"/>
        <v>-22.200478101387329</v>
      </c>
      <c r="L276">
        <f t="shared" si="58"/>
        <v>-7.565058840092119</v>
      </c>
      <c r="M276">
        <f t="shared" si="59"/>
        <v>-28.094712304290439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57.490844955158437</v>
      </c>
      <c r="C277" s="9">
        <f t="shared" ref="C277:C289" si="68">C276+_dt</f>
        <v>1.5480000000000012</v>
      </c>
      <c r="D277" s="9">
        <f t="shared" ref="D277:E289" si="69">D276+$C$7*(J276+J277)/2</f>
        <v>73.779253105561963</v>
      </c>
      <c r="E277" s="9">
        <f t="shared" si="69"/>
        <v>3.6088287889163437</v>
      </c>
      <c r="F277" s="9">
        <f t="shared" ref="F277:F289" si="70">$O$1*D277^2+$O$2*D277+$O$3</f>
        <v>10.394342719686357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46.815396209347334</v>
      </c>
      <c r="J277">
        <f t="shared" ref="J277:K289" si="73">J276+L276*$C$7</f>
        <v>41.12550408811714</v>
      </c>
      <c r="K277">
        <f t="shared" si="73"/>
        <v>-22.36904637521307</v>
      </c>
      <c r="L277">
        <f t="shared" ref="L277:L289" si="74">-$C$15*I277*J277</f>
        <v>-7.563239212464163</v>
      </c>
      <c r="M277">
        <f t="shared" ref="M277:M289" si="75">-$C$6-$C$15*I277*K277</f>
        <v>-28.060191490128759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57.737461841381318</v>
      </c>
      <c r="C278" s="9">
        <f t="shared" si="68"/>
        <v>1.5540000000000012</v>
      </c>
      <c r="D278" s="9">
        <f t="shared" si="69"/>
        <v>74.025869991784845</v>
      </c>
      <c r="E278" s="9">
        <f t="shared" si="69"/>
        <v>3.4741094272182429</v>
      </c>
      <c r="F278" s="9">
        <f t="shared" si="70"/>
        <v>10.330900979277914</v>
      </c>
      <c r="G278" s="10">
        <f t="shared" si="71"/>
        <v>8.6666666666666607</v>
      </c>
      <c r="H278" s="5">
        <f t="shared" si="71"/>
        <v>7.5</v>
      </c>
      <c r="I278">
        <f t="shared" si="72"/>
        <v>46.856284310675477</v>
      </c>
      <c r="J278">
        <f t="shared" si="73"/>
        <v>41.080124652842358</v>
      </c>
      <c r="K278">
        <f t="shared" si="73"/>
        <v>-22.537407524153842</v>
      </c>
      <c r="L278">
        <f t="shared" si="74"/>
        <v>-7.5614920174712648</v>
      </c>
      <c r="M278">
        <f t="shared" si="75"/>
        <v>-28.025608812569782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57.983806482442063</v>
      </c>
      <c r="C279" s="9">
        <f t="shared" si="68"/>
        <v>1.5600000000000012</v>
      </c>
      <c r="D279" s="9">
        <f t="shared" si="69"/>
        <v>74.272214632845589</v>
      </c>
      <c r="E279" s="9">
        <f t="shared" si="69"/>
        <v>3.3383805211146935</v>
      </c>
      <c r="F279" s="9">
        <f t="shared" si="70"/>
        <v>10.266899376444865</v>
      </c>
      <c r="G279" s="10">
        <f t="shared" si="71"/>
        <v>8.6666666666666607</v>
      </c>
      <c r="H279" s="5">
        <f t="shared" si="71"/>
        <v>7.5</v>
      </c>
      <c r="I279">
        <f t="shared" si="72"/>
        <v>46.897693800260896</v>
      </c>
      <c r="J279">
        <f t="shared" si="73"/>
        <v>41.034755700737527</v>
      </c>
      <c r="K279">
        <f t="shared" si="73"/>
        <v>-22.70556117702926</v>
      </c>
      <c r="L279">
        <f t="shared" si="74"/>
        <v>-7.559816222665992</v>
      </c>
      <c r="M279">
        <f t="shared" si="75"/>
        <v>-27.990963771329195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58.229878939954475</v>
      </c>
      <c r="C280" s="9">
        <f t="shared" si="68"/>
        <v>1.5660000000000012</v>
      </c>
      <c r="D280" s="9">
        <f t="shared" si="69"/>
        <v>74.518287090358001</v>
      </c>
      <c r="E280" s="9">
        <f t="shared" si="69"/>
        <v>3.2016433167046339</v>
      </c>
      <c r="F280" s="9">
        <f t="shared" si="70"/>
        <v>10.202339982162179</v>
      </c>
      <c r="G280" s="10">
        <f t="shared" si="71"/>
        <v>8.6666666666666607</v>
      </c>
      <c r="H280" s="5">
        <f t="shared" si="71"/>
        <v>7.5</v>
      </c>
      <c r="I280">
        <f t="shared" si="72"/>
        <v>46.939620481424768</v>
      </c>
      <c r="J280">
        <f t="shared" si="73"/>
        <v>40.989396803401533</v>
      </c>
      <c r="K280">
        <f t="shared" si="73"/>
        <v>-22.873506959657234</v>
      </c>
      <c r="L280">
        <f t="shared" si="74"/>
        <v>-7.5582107996489079</v>
      </c>
      <c r="M280">
        <f t="shared" si="75"/>
        <v>-27.956255880526179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58.475679272980486</v>
      </c>
      <c r="C281" s="9">
        <f t="shared" si="68"/>
        <v>1.5720000000000012</v>
      </c>
      <c r="D281" s="9">
        <f t="shared" si="69"/>
        <v>74.764087423384012</v>
      </c>
      <c r="E281" s="9">
        <f t="shared" si="69"/>
        <v>3.0638990623408411</v>
      </c>
      <c r="F281" s="9">
        <f t="shared" si="70"/>
        <v>10.137224865149008</v>
      </c>
      <c r="G281" s="10">
        <f t="shared" si="71"/>
        <v>8.6666666666666607</v>
      </c>
      <c r="H281" s="5">
        <f t="shared" si="71"/>
        <v>7.5</v>
      </c>
      <c r="I281">
        <f t="shared" si="72"/>
        <v>46.982060158309956</v>
      </c>
      <c r="J281">
        <f t="shared" si="73"/>
        <v>40.944047538603641</v>
      </c>
      <c r="K281">
        <f t="shared" si="73"/>
        <v>-23.04124449494039</v>
      </c>
      <c r="L281">
        <f t="shared" si="74"/>
        <v>-7.5566747241251049</v>
      </c>
      <c r="M281">
        <f t="shared" si="75"/>
        <v>-27.921484668604386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58.721207538067077</v>
      </c>
      <c r="C282" s="9">
        <f t="shared" si="68"/>
        <v>1.5780000000000012</v>
      </c>
      <c r="D282" s="9">
        <f t="shared" si="69"/>
        <v>75.009615688470603</v>
      </c>
      <c r="E282" s="9">
        <f t="shared" si="69"/>
        <v>2.9251490086471641</v>
      </c>
      <c r="F282" s="9">
        <f t="shared" si="70"/>
        <v>10.071556091892955</v>
      </c>
      <c r="G282" s="10">
        <f t="shared" si="71"/>
        <v>8.6666666666666607</v>
      </c>
      <c r="H282" s="5">
        <f t="shared" si="71"/>
        <v>7.5</v>
      </c>
      <c r="I282">
        <f t="shared" si="72"/>
        <v>47.025008636291943</v>
      </c>
      <c r="J282">
        <f t="shared" si="73"/>
        <v>40.898707490258893</v>
      </c>
      <c r="K282">
        <f t="shared" si="73"/>
        <v>-23.208773402952016</v>
      </c>
      <c r="L282">
        <f t="shared" si="74"/>
        <v>-7.5552069759598668</v>
      </c>
      <c r="M282">
        <f t="shared" si="75"/>
        <v>-27.886649678251608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58.966463789283068</v>
      </c>
      <c r="C283" s="9">
        <f t="shared" si="68"/>
        <v>1.5840000000000012</v>
      </c>
      <c r="D283" s="9">
        <f t="shared" si="69"/>
        <v>75.254871939686595</v>
      </c>
      <c r="E283" s="9">
        <f t="shared" si="69"/>
        <v>2.7853944085352436</v>
      </c>
      <c r="F283" s="9">
        <f t="shared" si="70"/>
        <v>10.005335726673803</v>
      </c>
      <c r="G283" s="10">
        <f t="shared" si="71"/>
        <v>8.6666666666666607</v>
      </c>
      <c r="H283" s="5">
        <f t="shared" si="71"/>
        <v>7.5</v>
      </c>
      <c r="I283">
        <f t="shared" si="72"/>
        <v>47.068461722385329</v>
      </c>
      <c r="J283">
        <f t="shared" si="73"/>
        <v>40.853376248403137</v>
      </c>
      <c r="K283">
        <f t="shared" si="73"/>
        <v>-23.376093301021527</v>
      </c>
      <c r="L283">
        <f t="shared" si="74"/>
        <v>-7.5538065392334071</v>
      </c>
      <c r="M283">
        <f t="shared" si="75"/>
        <v>-27.851750466318222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59.211448078255785</v>
      </c>
      <c r="C284" s="9">
        <f t="shared" si="68"/>
        <v>1.5900000000000012</v>
      </c>
      <c r="D284" s="9">
        <f t="shared" si="69"/>
        <v>75.499856228659311</v>
      </c>
      <c r="E284" s="9">
        <f t="shared" si="69"/>
        <v>2.6446365172207207</v>
      </c>
      <c r="F284" s="9">
        <f t="shared" si="70"/>
        <v>9.9385658315865371</v>
      </c>
      <c r="G284" s="10">
        <f t="shared" si="71"/>
        <v>8.6666666666666607</v>
      </c>
      <c r="H284" s="5">
        <f t="shared" si="71"/>
        <v>7.5</v>
      </c>
      <c r="I284">
        <f t="shared" si="72"/>
        <v>47.112415225645819</v>
      </c>
      <c r="J284">
        <f t="shared" si="73"/>
        <v>40.808053409167734</v>
      </c>
      <c r="K284">
        <f t="shared" si="73"/>
        <v>-23.543203803819438</v>
      </c>
      <c r="L284">
        <f t="shared" si="74"/>
        <v>-7.5524724022946925</v>
      </c>
      <c r="M284">
        <f t="shared" si="75"/>
        <v>-27.81678660373445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59.456160454207549</v>
      </c>
      <c r="C285" s="9">
        <f t="shared" si="68"/>
        <v>1.5960000000000012</v>
      </c>
      <c r="D285" s="9">
        <f t="shared" si="69"/>
        <v>75.744568604611075</v>
      </c>
      <c r="E285" s="9">
        <f t="shared" si="69"/>
        <v>2.5028765922389367</v>
      </c>
      <c r="F285" s="9">
        <f t="shared" si="70"/>
        <v>9.8712484665637703</v>
      </c>
      <c r="G285" s="10">
        <f t="shared" si="71"/>
        <v>8.6666666666666607</v>
      </c>
      <c r="H285" s="5">
        <f t="shared" si="71"/>
        <v>7.5</v>
      </c>
      <c r="I285">
        <f t="shared" si="72"/>
        <v>47.156864957567656</v>
      </c>
      <c r="J285">
        <f t="shared" si="73"/>
        <v>40.762738574753968</v>
      </c>
      <c r="K285">
        <f t="shared" si="73"/>
        <v>-23.710104523441846</v>
      </c>
      <c r="L285">
        <f t="shared" si="74"/>
        <v>-7.5512035578143344</v>
      </c>
      <c r="M285">
        <f t="shared" si="75"/>
        <v>-27.781757675426388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59.700600963992031</v>
      </c>
      <c r="C286" s="9">
        <f t="shared" si="68"/>
        <v>1.6020000000000012</v>
      </c>
      <c r="D286" s="9">
        <f t="shared" si="69"/>
        <v>75.989009114395557</v>
      </c>
      <c r="E286" s="9">
        <f t="shared" si="69"/>
        <v>2.3601158934601281</v>
      </c>
      <c r="F286" s="9">
        <f t="shared" si="70"/>
        <v>9.8033856893975972</v>
      </c>
      <c r="G286" s="10">
        <f t="shared" si="71"/>
        <v>8.6666666666666607</v>
      </c>
      <c r="H286" s="5">
        <f t="shared" si="71"/>
        <v>7.5</v>
      </c>
      <c r="I286">
        <f t="shared" si="72"/>
        <v>47.201806732476356</v>
      </c>
      <c r="J286">
        <f t="shared" si="73"/>
        <v>40.717431353407079</v>
      </c>
      <c r="K286">
        <f t="shared" si="73"/>
        <v>-23.876795069494403</v>
      </c>
      <c r="L286">
        <f t="shared" si="74"/>
        <v>-7.5499990028365245</v>
      </c>
      <c r="M286">
        <f t="shared" si="75"/>
        <v>-27.746663280230948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59.944769652130418</v>
      </c>
      <c r="C287" s="9">
        <f t="shared" si="68"/>
        <v>1.6080000000000012</v>
      </c>
      <c r="D287" s="9">
        <f t="shared" si="69"/>
        <v>76.233177802533945</v>
      </c>
      <c r="E287" s="9">
        <f t="shared" si="69"/>
        <v>2.2163556831041173</v>
      </c>
      <c r="F287" s="9">
        <f t="shared" si="70"/>
        <v>9.7349795557607415</v>
      </c>
      <c r="G287" s="10">
        <f t="shared" si="71"/>
        <v>8.6666666666666607</v>
      </c>
      <c r="H287" s="5">
        <f t="shared" si="71"/>
        <v>7.5</v>
      </c>
      <c r="I287">
        <f t="shared" si="72"/>
        <v>47.247236367916791</v>
      </c>
      <c r="J287">
        <f t="shared" si="73"/>
        <v>40.672131359390058</v>
      </c>
      <c r="K287">
        <f t="shared" si="73"/>
        <v>-24.04327504917579</v>
      </c>
      <c r="L287">
        <f t="shared" si="74"/>
        <v>-7.5488577388300486</v>
      </c>
      <c r="M287">
        <f t="shared" si="75"/>
        <v>-27.711503030809645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60.188666560847466</v>
      </c>
      <c r="C288" s="9">
        <f t="shared" si="68"/>
        <v>1.6140000000000012</v>
      </c>
      <c r="D288" s="9">
        <f t="shared" si="69"/>
        <v>76.477074711250992</v>
      </c>
      <c r="E288" s="9">
        <f t="shared" si="69"/>
        <v>2.0715972257545081</v>
      </c>
      <c r="F288" s="9">
        <f t="shared" si="70"/>
        <v>9.6660321192271859</v>
      </c>
      <c r="G288" s="10">
        <f t="shared" si="71"/>
        <v>8.6666666666666607</v>
      </c>
      <c r="H288" s="5">
        <f t="shared" si="71"/>
        <v>7.5</v>
      </c>
      <c r="I288">
        <f t="shared" si="72"/>
        <v>47.293149685036482</v>
      </c>
      <c r="J288">
        <f t="shared" si="73"/>
        <v>40.626838212957075</v>
      </c>
      <c r="K288">
        <f t="shared" si="73"/>
        <v>-24.20954406736065</v>
      </c>
      <c r="L288">
        <f t="shared" si="74"/>
        <v>-7.5477787717383187</v>
      </c>
      <c r="M288">
        <f t="shared" si="75"/>
        <v>-27.676276553561316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60.432291730107323</v>
      </c>
      <c r="C289" s="9">
        <f t="shared" si="68"/>
        <v>1.6200000000000012</v>
      </c>
      <c r="D289" s="9">
        <f t="shared" si="69"/>
        <v>76.72069988051085</v>
      </c>
      <c r="E289" s="9">
        <f t="shared" si="69"/>
        <v>1.9258417883723802</v>
      </c>
      <c r="F289" s="9">
        <f t="shared" si="70"/>
        <v>9.5965454312921921</v>
      </c>
      <c r="G289" s="10">
        <f t="shared" si="71"/>
        <v>8.6666666666666607</v>
      </c>
      <c r="H289" s="5">
        <f t="shared" si="71"/>
        <v>7.5</v>
      </c>
      <c r="I289">
        <f t="shared" si="72"/>
        <v>47.339542508964016</v>
      </c>
      <c r="J289">
        <f t="shared" si="73"/>
        <v>40.581551540326643</v>
      </c>
      <c r="K289">
        <f t="shared" si="73"/>
        <v>-24.375601726682017</v>
      </c>
      <c r="L289">
        <f t="shared" si="74"/>
        <v>-7.5467611120284532</v>
      </c>
      <c r="M289">
        <f t="shared" si="75"/>
        <v>-27.640983488533795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31" priority="16" stopIfTrue="1" operator="greaterThan">
      <formula>$G$19</formula>
    </cfRule>
    <cfRule type="cellIs" dxfId="130" priority="17" stopIfTrue="1" operator="lessThan">
      <formula>$H$19</formula>
    </cfRule>
    <cfRule type="cellIs" dxfId="129" priority="18" stopIfTrue="1" operator="between">
      <formula>$H$19</formula>
      <formula>$G$19</formula>
    </cfRule>
  </conditionalFormatting>
  <conditionalFormatting sqref="E19:E20">
    <cfRule type="cellIs" dxfId="128" priority="13" stopIfTrue="1" operator="lessThan">
      <formula>$H$19</formula>
    </cfRule>
    <cfRule type="cellIs" dxfId="127" priority="14" stopIfTrue="1" operator="greaterThan">
      <formula>$G$19</formula>
    </cfRule>
    <cfRule type="cellIs" dxfId="126" priority="15" stopIfTrue="1" operator="between">
      <formula>$H$19</formula>
      <formula>$G$19</formula>
    </cfRule>
  </conditionalFormatting>
  <conditionalFormatting sqref="F19">
    <cfRule type="cellIs" dxfId="125" priority="10" stopIfTrue="1" operator="lessThan">
      <formula>$H$19</formula>
    </cfRule>
    <cfRule type="cellIs" dxfId="124" priority="11" stopIfTrue="1" operator="greaterThan">
      <formula>$G$19</formula>
    </cfRule>
    <cfRule type="cellIs" dxfId="123" priority="12" stopIfTrue="1" operator="between">
      <formula>$H$19</formula>
      <formula>$G$19</formula>
    </cfRule>
  </conditionalFormatting>
  <conditionalFormatting sqref="F20">
    <cfRule type="cellIs" dxfId="122" priority="7" stopIfTrue="1" operator="lessThan">
      <formula>$H$19</formula>
    </cfRule>
    <cfRule type="cellIs" dxfId="121" priority="8" stopIfTrue="1" operator="greaterThan">
      <formula>$G$19</formula>
    </cfRule>
    <cfRule type="cellIs" dxfId="120" priority="9" stopIfTrue="1" operator="between">
      <formula>$H$19</formula>
      <formula>$G$19</formula>
    </cfRule>
  </conditionalFormatting>
  <conditionalFormatting sqref="E21:E289">
    <cfRule type="cellIs" dxfId="119" priority="4" stopIfTrue="1" operator="lessThan">
      <formula>$H$19</formula>
    </cfRule>
    <cfRule type="cellIs" dxfId="118" priority="5" stopIfTrue="1" operator="greaterThan">
      <formula>$G$19</formula>
    </cfRule>
    <cfRule type="cellIs" dxfId="117" priority="6" stopIfTrue="1" operator="between">
      <formula>$H$19</formula>
      <formula>$G$19</formula>
    </cfRule>
  </conditionalFormatting>
  <conditionalFormatting sqref="F21:F289">
    <cfRule type="cellIs" dxfId="116" priority="1" stopIfTrue="1" operator="lessThan">
      <formula>$H$19</formula>
    </cfRule>
    <cfRule type="cellIs" dxfId="115" priority="2" stopIfTrue="1" operator="greaterThan">
      <formula>$G$19</formula>
    </cfRule>
    <cfRule type="cellIs" dxfId="11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SummaryChart!G25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-5.1280387720930281E-3</v>
      </c>
      <c r="P1" s="5" t="s">
        <v>10</v>
      </c>
    </row>
    <row r="2" spans="2:22" ht="22.5" x14ac:dyDescent="0.3">
      <c r="C2" s="24">
        <f>SummaryChart!H25</f>
        <v>26.343164594168236</v>
      </c>
      <c r="D2" s="1" t="s">
        <v>18</v>
      </c>
      <c r="G2" s="9" t="s">
        <v>23</v>
      </c>
      <c r="O2" s="28">
        <f>TAN(C2/180*PI())</f>
        <v>0.49516851687451857</v>
      </c>
      <c r="P2" s="5" t="s">
        <v>12</v>
      </c>
    </row>
    <row r="3" spans="2:22" ht="22.5" x14ac:dyDescent="0.3">
      <c r="C3" s="24">
        <f>SummaryChart!J25/12</f>
        <v>1.0364553715732094</v>
      </c>
      <c r="D3" s="1" t="s">
        <v>19</v>
      </c>
      <c r="G3" s="9" t="s">
        <v>28</v>
      </c>
      <c r="O3" s="28">
        <f>C3</f>
        <v>1.0364553715732094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SummaryChart!I25</f>
        <v>17.296877961760124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0.1340702677384904</v>
      </c>
      <c r="C12" s="14"/>
      <c r="D12" s="15">
        <f ca="1">CELL("contents",INDIRECT("D"&amp;C13-1))</f>
        <v>16.850178000305103</v>
      </c>
      <c r="E12" s="15">
        <f ca="1">CELL("contents",INDIRECT("E"&amp;C13-1))</f>
        <v>7.8497868672781674</v>
      </c>
      <c r="F12">
        <f ca="1">D13-D12</f>
        <v>0.31262969371653071</v>
      </c>
      <c r="G12">
        <f ca="1">D13-D11</f>
        <v>-0.1340702677384904</v>
      </c>
      <c r="H12" s="27">
        <f ca="1">G12/F12</f>
        <v>-0.42884687677829897</v>
      </c>
      <c r="I12">
        <f ca="1">D13-D12</f>
        <v>0.31262969371653071</v>
      </c>
      <c r="J12">
        <f ca="1">E13-E12</f>
        <v>9.6051876870459019E-2</v>
      </c>
      <c r="K12">
        <f ca="1">ATAN(J12/I12)*180/PI()</f>
        <v>17.078973218084563</v>
      </c>
      <c r="N12" s="26">
        <f ca="1">E13-E12</f>
        <v>9.6051876870459019E-2</v>
      </c>
      <c r="O12" s="26">
        <f ca="1">N12+E13-H12*N12</f>
        <v>8.083082168423676</v>
      </c>
      <c r="P12">
        <f ca="1">IF(AND(G12&gt;0,G12&lt;F12),1,0)</f>
        <v>0</v>
      </c>
      <c r="Q12" s="26">
        <f ca="1">IF(P12=1,O12,O13)</f>
        <v>7.9999147612026853</v>
      </c>
    </row>
    <row r="13" spans="2:22" x14ac:dyDescent="0.2">
      <c r="B13" t="str">
        <f ca="1">CELL("address",INDEX(B20:B290,MATCH(MIN(B20:B290),B20:B290,0)))</f>
        <v>$B$72</v>
      </c>
      <c r="C13">
        <f ca="1">CELL("row",INDEX(A20:A289,MATCH(MIN(A20:A289),A20:A289,0)))</f>
        <v>72</v>
      </c>
      <c r="D13" s="15">
        <f ca="1">CELL("contents",INDIRECT("D"&amp;C13))</f>
        <v>17.162807694021634</v>
      </c>
      <c r="E13" s="15">
        <f ca="1">CELL("contents",INDIRECT("E"&amp;C13))</f>
        <v>7.9458387441486265</v>
      </c>
      <c r="F13">
        <f ca="1">D14-D13</f>
        <v>0.31222803569416513</v>
      </c>
      <c r="G13">
        <f ca="1">D14-D11</f>
        <v>0.17815776795567473</v>
      </c>
      <c r="H13" s="27">
        <f ca="1">G13/F13</f>
        <v>0.57060144377997035</v>
      </c>
      <c r="N13" s="26">
        <f ca="1">E14-E13</f>
        <v>9.4770207197217182E-2</v>
      </c>
      <c r="O13" s="26">
        <f ca="1">E13+H13*N13</f>
        <v>7.9999147612026853</v>
      </c>
      <c r="P13">
        <f ca="1">IF(G13&lt;F13,1,0)</f>
        <v>1</v>
      </c>
    </row>
    <row r="14" spans="2:22" x14ac:dyDescent="0.2">
      <c r="D14" s="15">
        <f ca="1">CELL("contents",INDIRECT("D"&amp;C13+1))</f>
        <v>17.475035729715799</v>
      </c>
      <c r="E14" s="15">
        <f ca="1">CELL("contents",INDIRECT("E"&amp;C13+1))</f>
        <v>8.0406089513458436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63.77493224041195</v>
      </c>
      <c r="P15" s="10">
        <f>Q19</f>
        <v>15.909864337754424</v>
      </c>
      <c r="Q15" s="10">
        <f>Q19</f>
        <v>15.909864337754424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1.0364553715732094</v>
      </c>
      <c r="F19" s="9">
        <f>$O$1*D19^2+$O$2*D19+$O$3</f>
        <v>1.0364553715732094</v>
      </c>
      <c r="G19" s="18">
        <v>8.6666666666666607</v>
      </c>
      <c r="H19" s="17">
        <v>7.5</v>
      </c>
      <c r="I19">
        <f>C1</f>
        <v>62.5</v>
      </c>
      <c r="J19">
        <f>C1*COS(C2/180*PI())</f>
        <v>56.009523874917228</v>
      </c>
      <c r="K19">
        <f>C1*SIN(C2/180*PI())</f>
        <v>27.734152867990701</v>
      </c>
      <c r="L19">
        <f>-C15*I19*J19</f>
        <v>-13.75149126363349</v>
      </c>
      <c r="M19">
        <f>-C6-C15*I19*K19</f>
        <v>-38.983305533826297</v>
      </c>
      <c r="N19" s="16">
        <f>MAX(E19:E289)</f>
        <v>11.625816888906719</v>
      </c>
      <c r="O19" s="19">
        <f>INDEX(C19:C289,MATCH(N19,E19:E289,0),1)</f>
        <v>0.78600000000000059</v>
      </c>
      <c r="P19" s="19">
        <f>COUNTIF(E19:E289,"&gt;"&amp;H19)*_dt</f>
        <v>1.014</v>
      </c>
      <c r="Q19" s="21">
        <f>INDEX(D19:D289,MATCH(T17,T19:T289,0),1)</f>
        <v>15.909864337754424</v>
      </c>
      <c r="R19" s="21">
        <f>INDEX(D19:D289,MATCH(T17,U19:U289,0),1)</f>
        <v>63.77493224041195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47.865067902657529</v>
      </c>
    </row>
    <row r="20" spans="1:22" x14ac:dyDescent="0.2">
      <c r="A20">
        <f>B20</f>
        <v>16.961068345353365</v>
      </c>
      <c r="B20">
        <f>ABS(D20-$D$11)</f>
        <v>16.961068345353365</v>
      </c>
      <c r="C20" s="9">
        <f>C19+_dt</f>
        <v>6.0000000000000001E-3</v>
      </c>
      <c r="D20" s="9">
        <f>D19+$C$7*(J19+J20)/2</f>
        <v>0.33580961640675799</v>
      </c>
      <c r="E20" s="9">
        <f>E19+$C$7*(K19+K20)/2</f>
        <v>1.2021585892815447</v>
      </c>
      <c r="F20" s="9">
        <f>$O$1*D20^2+$O$2*D20+$O$3</f>
        <v>1.202159442100329</v>
      </c>
      <c r="G20" s="10">
        <f>G19</f>
        <v>8.6666666666666607</v>
      </c>
      <c r="H20" s="5">
        <f>H19</f>
        <v>7.5</v>
      </c>
      <c r="I20">
        <f>SQRT(J20^2+K20^2)</f>
        <v>62.322507295998228</v>
      </c>
      <c r="J20">
        <f>J19+L19*$C$7</f>
        <v>55.927014927335428</v>
      </c>
      <c r="K20">
        <f>K19+M19*$C$7</f>
        <v>27.500253034787743</v>
      </c>
      <c r="L20">
        <f>-$C$15*I20*J20</f>
        <v>-13.69223851771933</v>
      </c>
      <c r="M20">
        <f>-$C$6-$C$15*I20*K20</f>
        <v>-38.906703762916322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16.625752716082673</v>
      </c>
      <c r="B21">
        <f t="shared" ref="B21:B84" si="3">ABS(D21-$D$11)</f>
        <v>16.625752716082673</v>
      </c>
      <c r="C21" s="9">
        <f t="shared" ref="C21:C84" si="4">C20+_dt</f>
        <v>1.2E-2</v>
      </c>
      <c r="D21" s="9">
        <f t="shared" ref="D21:E84" si="5">D20+$C$7*(J20+J21)/2</f>
        <v>0.67112524567745169</v>
      </c>
      <c r="E21" s="9">
        <f t="shared" si="5"/>
        <v>1.3664597868225388</v>
      </c>
      <c r="F21" s="9">
        <f t="shared" ref="F21:F84" si="6">$O$1*D21^2+$O$2*D21+$O$3</f>
        <v>1.3664657488079193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62.146018669494232</v>
      </c>
      <c r="J21">
        <f t="shared" ref="J21:K84" si="9">J20+L20*$C$7</f>
        <v>55.844861496229115</v>
      </c>
      <c r="K21">
        <f t="shared" si="9"/>
        <v>27.266812812210244</v>
      </c>
      <c r="L21">
        <f t="shared" ref="L21:L84" si="10">-$C$15*I21*J21</f>
        <v>-13.633407892869391</v>
      </c>
      <c r="M21">
        <f t="shared" ref="M21:M84" si="11">-$C$6-$C$15*I21*K21</f>
        <v>-38.830647917955368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16.29092894844737</v>
      </c>
      <c r="B22">
        <f t="shared" si="3"/>
        <v>16.29092894844737</v>
      </c>
      <c r="C22" s="9">
        <f t="shared" si="4"/>
        <v>1.8000000000000002E-2</v>
      </c>
      <c r="D22" s="9">
        <f t="shared" si="5"/>
        <v>1.0059490133127547</v>
      </c>
      <c r="E22" s="9">
        <f t="shared" si="5"/>
        <v>1.529361712033277</v>
      </c>
      <c r="F22" s="9">
        <f t="shared" si="6"/>
        <v>1.529380418747545</v>
      </c>
      <c r="G22" s="10">
        <f t="shared" si="7"/>
        <v>8.6666666666666607</v>
      </c>
      <c r="H22" s="5">
        <f t="shared" si="7"/>
        <v>7.5</v>
      </c>
      <c r="I22">
        <f t="shared" si="8"/>
        <v>61.97053238330534</v>
      </c>
      <c r="J22">
        <f t="shared" si="9"/>
        <v>55.763061048871897</v>
      </c>
      <c r="K22">
        <f t="shared" si="9"/>
        <v>27.033828924702512</v>
      </c>
      <c r="L22">
        <f t="shared" si="10"/>
        <v>-13.574996680405834</v>
      </c>
      <c r="M22">
        <f t="shared" si="11"/>
        <v>-38.755133298795478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15.956594932094387</v>
      </c>
      <c r="B23">
        <f t="shared" si="3"/>
        <v>15.956594932094387</v>
      </c>
      <c r="C23" s="9">
        <f t="shared" si="4"/>
        <v>2.4E-2</v>
      </c>
      <c r="D23" s="9">
        <f t="shared" si="5"/>
        <v>1.3402830296657386</v>
      </c>
      <c r="E23" s="9">
        <f t="shared" si="5"/>
        <v>1.6908670931821137</v>
      </c>
      <c r="F23" s="9">
        <f t="shared" si="6"/>
        <v>1.690909535017497</v>
      </c>
      <c r="G23" s="10">
        <f t="shared" si="7"/>
        <v>8.6666666666666607</v>
      </c>
      <c r="H23" s="5">
        <f t="shared" si="7"/>
        <v>7.5</v>
      </c>
      <c r="I23">
        <f t="shared" si="8"/>
        <v>61.796046737604726</v>
      </c>
      <c r="J23">
        <f t="shared" si="9"/>
        <v>55.681611068789465</v>
      </c>
      <c r="K23">
        <f t="shared" si="9"/>
        <v>26.801298124909739</v>
      </c>
      <c r="L23">
        <f t="shared" si="10"/>
        <v>-13.51700220134806</v>
      </c>
      <c r="M23">
        <f t="shared" si="11"/>
        <v>-38.680155242272633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15.622748571721273</v>
      </c>
      <c r="B24">
        <f t="shared" si="3"/>
        <v>15.622748571721273</v>
      </c>
      <c r="C24" s="9">
        <f t="shared" si="4"/>
        <v>0.03</v>
      </c>
      <c r="D24" s="9">
        <f t="shared" si="5"/>
        <v>1.6741293900388512</v>
      </c>
      <c r="E24" s="9">
        <f t="shared" si="5"/>
        <v>1.8509786391372112</v>
      </c>
      <c r="F24" s="9">
        <f t="shared" si="6"/>
        <v>1.8510591371754606</v>
      </c>
      <c r="G24" s="10">
        <f t="shared" si="7"/>
        <v>8.6666666666666607</v>
      </c>
      <c r="H24" s="5">
        <f t="shared" si="7"/>
        <v>7.5</v>
      </c>
      <c r="I24">
        <f t="shared" si="8"/>
        <v>61.622560069448838</v>
      </c>
      <c r="J24">
        <f t="shared" si="9"/>
        <v>55.600509055581377</v>
      </c>
      <c r="K24">
        <f t="shared" si="9"/>
        <v>26.569217193456105</v>
      </c>
      <c r="L24">
        <f t="shared" si="10"/>
        <v>-13.459421806027828</v>
      </c>
      <c r="M24">
        <f t="shared" si="11"/>
        <v>-38.60570912167745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15.289387786980294</v>
      </c>
      <c r="B25">
        <f t="shared" si="3"/>
        <v>15.289387786980294</v>
      </c>
      <c r="C25" s="9">
        <f t="shared" si="4"/>
        <v>3.5999999999999997E-2</v>
      </c>
      <c r="D25" s="9">
        <f t="shared" si="5"/>
        <v>2.0074901747798308</v>
      </c>
      <c r="E25" s="9">
        <f t="shared" si="5"/>
        <v>2.0096990395337575</v>
      </c>
      <c r="F25" s="9">
        <f t="shared" si="6"/>
        <v>2.0098352216470969</v>
      </c>
      <c r="G25" s="10">
        <f t="shared" si="7"/>
        <v>8.6666666666666607</v>
      </c>
      <c r="H25" s="5">
        <f t="shared" si="7"/>
        <v>7.5</v>
      </c>
      <c r="I25">
        <f t="shared" si="8"/>
        <v>61.45007075230447</v>
      </c>
      <c r="J25">
        <f t="shared" si="9"/>
        <v>55.519752524745208</v>
      </c>
      <c r="K25">
        <f t="shared" si="9"/>
        <v>26.33758293872604</v>
      </c>
      <c r="L25">
        <f t="shared" si="10"/>
        <v>-13.402252873708544</v>
      </c>
      <c r="M25">
        <f t="shared" si="11"/>
        <v>-38.531790346233144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14.956510512383549</v>
      </c>
      <c r="B26">
        <f t="shared" si="3"/>
        <v>14.956510512383549</v>
      </c>
      <c r="C26" s="9">
        <f t="shared" si="4"/>
        <v>4.1999999999999996E-2</v>
      </c>
      <c r="D26" s="9">
        <f t="shared" si="5"/>
        <v>2.3403674493765751</v>
      </c>
      <c r="E26" s="9">
        <f t="shared" si="5"/>
        <v>2.1670309649398813</v>
      </c>
      <c r="F26" s="9">
        <f t="shared" si="6"/>
        <v>2.1672437421305912</v>
      </c>
      <c r="G26" s="10">
        <f t="shared" si="7"/>
        <v>8.6666666666666607</v>
      </c>
      <c r="H26" s="5">
        <f t="shared" si="7"/>
        <v>7.5</v>
      </c>
      <c r="I26">
        <f t="shared" si="8"/>
        <v>61.278577195575259</v>
      </c>
      <c r="J26">
        <f t="shared" si="9"/>
        <v>55.439339007502959</v>
      </c>
      <c r="K26">
        <f t="shared" si="9"/>
        <v>26.106392196648642</v>
      </c>
      <c r="L26">
        <f t="shared" si="10"/>
        <v>-13.345492812208596</v>
      </c>
      <c r="M26">
        <f t="shared" si="11"/>
        <v>-38.458394360580698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14.624114697209151</v>
      </c>
      <c r="B27">
        <f t="shared" si="3"/>
        <v>14.624114697209151</v>
      </c>
      <c r="C27" s="9">
        <f t="shared" si="4"/>
        <v>4.7999999999999994E-2</v>
      </c>
      <c r="D27" s="9">
        <f t="shared" si="5"/>
        <v>2.6727632645509729</v>
      </c>
      <c r="E27" s="9">
        <f t="shared" si="5"/>
        <v>2.3229770670212826</v>
      </c>
      <c r="F27" s="9">
        <f t="shared" si="6"/>
        <v>2.3232906099972142</v>
      </c>
      <c r="G27" s="10">
        <f t="shared" si="7"/>
        <v>8.6666666666666607</v>
      </c>
      <c r="H27" s="5">
        <f t="shared" si="7"/>
        <v>7.5</v>
      </c>
      <c r="I27">
        <f t="shared" si="8"/>
        <v>61.108077844127578</v>
      </c>
      <c r="J27">
        <f t="shared" si="9"/>
        <v>55.359266050629707</v>
      </c>
      <c r="K27">
        <f t="shared" si="9"/>
        <v>25.875641830485158</v>
      </c>
      <c r="L27">
        <f t="shared" si="10"/>
        <v>-13.289139057528683</v>
      </c>
      <c r="M27">
        <f t="shared" si="11"/>
        <v>-38.385516644271185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14.292198305408409</v>
      </c>
      <c r="B28">
        <f t="shared" si="3"/>
        <v>14.292198305408409</v>
      </c>
      <c r="C28" s="9">
        <f t="shared" si="4"/>
        <v>5.3999999999999992E-2</v>
      </c>
      <c r="D28" s="9">
        <f t="shared" si="5"/>
        <v>3.0046796563517155</v>
      </c>
      <c r="E28" s="9">
        <f t="shared" si="5"/>
        <v>2.4775399787045966</v>
      </c>
      <c r="F28" s="9">
        <f t="shared" si="6"/>
        <v>2.4779816946879567</v>
      </c>
      <c r="G28" s="10">
        <f t="shared" si="7"/>
        <v>8.6666666666666607</v>
      </c>
      <c r="H28" s="5">
        <f t="shared" si="7"/>
        <v>7.5</v>
      </c>
      <c r="I28">
        <f t="shared" si="8"/>
        <v>60.938571177815739</v>
      </c>
      <c r="J28">
        <f t="shared" si="9"/>
        <v>55.279531216284532</v>
      </c>
      <c r="K28">
        <f t="shared" si="9"/>
        <v>25.645328730619532</v>
      </c>
      <c r="L28">
        <f t="shared" si="10"/>
        <v>-13.233189073483071</v>
      </c>
      <c r="M28">
        <f t="shared" si="11"/>
        <v>-38.313152711265083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13.960759315514025</v>
      </c>
      <c r="B29">
        <f t="shared" si="3"/>
        <v>13.960759315514025</v>
      </c>
      <c r="C29" s="9">
        <f t="shared" si="4"/>
        <v>5.9999999999999991E-2</v>
      </c>
      <c r="D29" s="9">
        <f t="shared" si="5"/>
        <v>3.3361186462461001</v>
      </c>
      <c r="E29" s="9">
        <f t="shared" si="5"/>
        <v>2.6307223143395109</v>
      </c>
      <c r="F29" s="9">
        <f t="shared" si="6"/>
        <v>2.6313228241062849</v>
      </c>
      <c r="G29" s="10">
        <f t="shared" si="7"/>
        <v>8.6666666666666607</v>
      </c>
      <c r="H29" s="5">
        <f t="shared" si="7"/>
        <v>7.5</v>
      </c>
      <c r="I29">
        <f t="shared" si="8"/>
        <v>60.770055711006428</v>
      </c>
      <c r="J29">
        <f t="shared" si="9"/>
        <v>55.200132081843634</v>
      </c>
      <c r="K29">
        <f t="shared" si="9"/>
        <v>25.415449814351941</v>
      </c>
      <c r="L29">
        <f t="shared" si="10"/>
        <v>-13.177640351334668</v>
      </c>
      <c r="M29">
        <f t="shared" si="11"/>
        <v>-38.241298109438503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13.629795720549286</v>
      </c>
      <c r="B30">
        <f t="shared" si="3"/>
        <v>13.629795720549286</v>
      </c>
      <c r="C30" s="9">
        <f t="shared" si="4"/>
        <v>6.5999999999999989E-2</v>
      </c>
      <c r="D30" s="9">
        <f t="shared" si="5"/>
        <v>3.6670822412108377</v>
      </c>
      <c r="E30" s="9">
        <f t="shared" si="5"/>
        <v>2.7825266698596525</v>
      </c>
      <c r="F30" s="9">
        <f t="shared" si="6"/>
        <v>2.7833197850070617</v>
      </c>
      <c r="G30" s="10">
        <f t="shared" si="7"/>
        <v>8.6666666666666607</v>
      </c>
      <c r="H30" s="5">
        <f t="shared" si="7"/>
        <v>7.5</v>
      </c>
      <c r="I30">
        <f t="shared" si="8"/>
        <v>60.602529992102234</v>
      </c>
      <c r="J30">
        <f t="shared" si="9"/>
        <v>55.121066239735626</v>
      </c>
      <c r="K30">
        <f t="shared" si="9"/>
        <v>25.186002025695309</v>
      </c>
      <c r="L30">
        <f t="shared" si="10"/>
        <v>-13.122490409433867</v>
      </c>
      <c r="M30">
        <f t="shared" si="11"/>
        <v>-38.16994842009634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13.299305527938243</v>
      </c>
      <c r="B31">
        <f t="shared" si="3"/>
        <v>13.299305527938243</v>
      </c>
      <c r="C31" s="9">
        <f t="shared" si="4"/>
        <v>7.1999999999999995E-2</v>
      </c>
      <c r="D31" s="9">
        <f t="shared" si="5"/>
        <v>3.9975724338218814</v>
      </c>
      <c r="E31" s="9">
        <f t="shared" si="5"/>
        <v>2.9329556229422624</v>
      </c>
      <c r="F31" s="9">
        <f t="shared" si="6"/>
        <v>2.9339783233816972</v>
      </c>
      <c r="G31" s="10">
        <f t="shared" si="7"/>
        <v>8.6666666666666607</v>
      </c>
      <c r="H31" s="5">
        <f t="shared" si="7"/>
        <v>7.5</v>
      </c>
      <c r="I31">
        <f t="shared" si="8"/>
        <v>60.435992603064321</v>
      </c>
      <c r="J31">
        <f t="shared" si="9"/>
        <v>55.04233129727902</v>
      </c>
      <c r="K31">
        <f t="shared" si="9"/>
        <v>24.956982335174732</v>
      </c>
      <c r="L31">
        <f t="shared" si="10"/>
        <v>-13.067736792861103</v>
      </c>
      <c r="M31">
        <f t="shared" si="11"/>
        <v>-38.099099257492199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12.969286759416839</v>
      </c>
      <c r="B32">
        <f t="shared" si="3"/>
        <v>12.969286759416839</v>
      </c>
      <c r="C32" s="9">
        <f t="shared" si="4"/>
        <v>7.8E-2</v>
      </c>
      <c r="D32" s="9">
        <f t="shared" si="5"/>
        <v>4.3275912023432843</v>
      </c>
      <c r="E32" s="9">
        <f t="shared" si="5"/>
        <v>3.0820117331666759</v>
      </c>
      <c r="F32" s="9">
        <f t="shared" si="6"/>
        <v>3.0833041448395582</v>
      </c>
      <c r="G32" s="10">
        <f t="shared" si="7"/>
        <v>8.6666666666666607</v>
      </c>
      <c r="H32" s="5">
        <f t="shared" si="7"/>
        <v>7.5</v>
      </c>
      <c r="I32">
        <f t="shared" si="8"/>
        <v>60.27044215893401</v>
      </c>
      <c r="J32">
        <f t="shared" si="9"/>
        <v>54.963924876521851</v>
      </c>
      <c r="K32">
        <f t="shared" si="9"/>
        <v>24.728387739629778</v>
      </c>
      <c r="L32">
        <f t="shared" si="10"/>
        <v>-13.013377073072991</v>
      </c>
      <c r="M32">
        <f t="shared" si="11"/>
        <v>-38.028746268354936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12.639737450945024</v>
      </c>
      <c r="B33">
        <f t="shared" si="3"/>
        <v>12.639737450945024</v>
      </c>
      <c r="C33" s="9">
        <f t="shared" si="4"/>
        <v>8.4000000000000005E-2</v>
      </c>
      <c r="D33" s="9">
        <f t="shared" si="5"/>
        <v>4.6571405108151005</v>
      </c>
      <c r="E33" s="9">
        <f t="shared" si="5"/>
        <v>3.2296975421716243</v>
      </c>
      <c r="F33" s="9">
        <f t="shared" si="6"/>
        <v>3.2313029149857009</v>
      </c>
      <c r="G33" s="10">
        <f t="shared" si="7"/>
        <v>8.6666666666666607</v>
      </c>
      <c r="H33" s="5">
        <f t="shared" si="7"/>
        <v>7.5</v>
      </c>
      <c r="I33">
        <f t="shared" si="8"/>
        <v>60.10587730735331</v>
      </c>
      <c r="J33">
        <f t="shared" si="9"/>
        <v>54.88584461408341</v>
      </c>
      <c r="K33">
        <f t="shared" si="9"/>
        <v>24.500215262019648</v>
      </c>
      <c r="L33">
        <f t="shared" si="10"/>
        <v>-12.959408847552066</v>
      </c>
      <c r="M33">
        <f t="shared" si="11"/>
        <v>-37.958885131421965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12.310655652619779</v>
      </c>
      <c r="B34">
        <f t="shared" si="3"/>
        <v>12.310655652619779</v>
      </c>
      <c r="C34" s="9">
        <f t="shared" si="4"/>
        <v>9.0000000000000011E-2</v>
      </c>
      <c r="D34" s="9">
        <f t="shared" si="5"/>
        <v>4.986222309140345</v>
      </c>
      <c r="E34" s="9">
        <f t="shared" si="5"/>
        <v>3.3760155738113764</v>
      </c>
      <c r="F34" s="9">
        <f t="shared" si="6"/>
        <v>3.3779802597949713</v>
      </c>
      <c r="G34" s="10">
        <f t="shared" si="7"/>
        <v>8.6666666666666607</v>
      </c>
      <c r="H34" s="5">
        <f t="shared" si="7"/>
        <v>7.5</v>
      </c>
      <c r="I34">
        <f t="shared" si="8"/>
        <v>59.942296728084266</v>
      </c>
      <c r="J34">
        <f t="shared" si="9"/>
        <v>54.808088160998096</v>
      </c>
      <c r="K34">
        <f t="shared" si="9"/>
        <v>24.272461951231115</v>
      </c>
      <c r="L34">
        <f t="shared" si="10"/>
        <v>-12.905829739459961</v>
      </c>
      <c r="M34">
        <f t="shared" si="11"/>
        <v>-37.889511556979002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11.982039428589101</v>
      </c>
      <c r="B35">
        <f t="shared" si="3"/>
        <v>11.982039428589101</v>
      </c>
      <c r="C35" s="9">
        <f t="shared" si="4"/>
        <v>9.6000000000000016E-2</v>
      </c>
      <c r="D35" s="9">
        <f t="shared" si="5"/>
        <v>5.3148385331710237</v>
      </c>
      <c r="E35" s="9">
        <f t="shared" si="5"/>
        <v>3.5209683343107376</v>
      </c>
      <c r="F35" s="9">
        <f t="shared" si="6"/>
        <v>3.5233417659825061</v>
      </c>
      <c r="G35" s="10">
        <f t="shared" si="7"/>
        <v>8.6666666666666607</v>
      </c>
      <c r="H35" s="5">
        <f t="shared" si="7"/>
        <v>7.5</v>
      </c>
      <c r="I35">
        <f t="shared" si="8"/>
        <v>59.779699132527085</v>
      </c>
      <c r="J35">
        <f t="shared" si="9"/>
        <v>54.730653182561333</v>
      </c>
      <c r="K35">
        <f t="shared" si="9"/>
        <v>24.04512488188924</v>
      </c>
      <c r="L35">
        <f t="shared" si="10"/>
        <v>-12.852637397294032</v>
      </c>
      <c r="M35">
        <f t="shared" si="11"/>
        <v>-37.820621286406364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11.653886856966885</v>
      </c>
      <c r="B36">
        <f t="shared" si="3"/>
        <v>11.653886856966885</v>
      </c>
      <c r="C36" s="9">
        <f t="shared" si="4"/>
        <v>0.10200000000000002</v>
      </c>
      <c r="D36" s="9">
        <f t="shared" si="5"/>
        <v>5.6429911047932402</v>
      </c>
      <c r="E36" s="9">
        <f t="shared" si="5"/>
        <v>3.6645583124189178</v>
      </c>
      <c r="F36" s="9">
        <f t="shared" si="6"/>
        <v>3.6673929813707034</v>
      </c>
      <c r="G36" s="10">
        <f t="shared" si="7"/>
        <v>8.6666666666666607</v>
      </c>
      <c r="H36" s="5">
        <f t="shared" si="7"/>
        <v>7.5</v>
      </c>
      <c r="I36">
        <f t="shared" si="8"/>
        <v>59.618083263236954</v>
      </c>
      <c r="J36">
        <f t="shared" si="9"/>
        <v>54.653537358177566</v>
      </c>
      <c r="K36">
        <f t="shared" si="9"/>
        <v>23.818201154170801</v>
      </c>
      <c r="L36">
        <f t="shared" si="10"/>
        <v>-12.799829494547335</v>
      </c>
      <c r="M36">
        <f t="shared" si="11"/>
        <v>-37.752210091731612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11.32619602974872</v>
      </c>
      <c r="B37">
        <f t="shared" si="3"/>
        <v>11.32619602974872</v>
      </c>
      <c r="C37" s="9">
        <f t="shared" si="4"/>
        <v>0.10800000000000003</v>
      </c>
      <c r="D37" s="9">
        <f t="shared" si="5"/>
        <v>5.970681932011404</v>
      </c>
      <c r="E37" s="9">
        <f t="shared" si="5"/>
        <v>3.8067879795622916</v>
      </c>
      <c r="F37" s="9">
        <f t="shared" si="6"/>
        <v>3.8101394152526877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59.457447893439458</v>
      </c>
      <c r="J37">
        <f t="shared" si="9"/>
        <v>54.576738381210284</v>
      </c>
      <c r="K37">
        <f t="shared" si="9"/>
        <v>23.59168789362041</v>
      </c>
      <c r="L37">
        <f t="shared" si="10"/>
        <v>-12.747403729371886</v>
      </c>
      <c r="M37">
        <f t="shared" si="11"/>
        <v>-37.684273775188643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10.998965052728586</v>
      </c>
      <c r="B38">
        <f t="shared" si="3"/>
        <v>10.998965052728586</v>
      </c>
      <c r="C38" s="9">
        <f t="shared" si="4"/>
        <v>0.11400000000000003</v>
      </c>
      <c r="D38" s="9">
        <f t="shared" si="5"/>
        <v>6.2979129090315373</v>
      </c>
      <c r="E38" s="9">
        <f t="shared" si="5"/>
        <v>3.9476597899960608</v>
      </c>
      <c r="F38" s="9">
        <f t="shared" si="6"/>
        <v>3.9515865387523244</v>
      </c>
      <c r="G38" s="10">
        <f t="shared" si="13"/>
        <v>8.6666666666666607</v>
      </c>
      <c r="H38" s="5">
        <f t="shared" si="13"/>
        <v>7.5</v>
      </c>
      <c r="I38">
        <f t="shared" si="8"/>
        <v>59.297791826544582</v>
      </c>
      <c r="J38">
        <f t="shared" si="9"/>
        <v>54.500253958834051</v>
      </c>
      <c r="K38">
        <f t="shared" si="9"/>
        <v>23.365582250969279</v>
      </c>
      <c r="L38">
        <f t="shared" si="10"/>
        <v>-12.695357824245134</v>
      </c>
      <c r="M38">
        <f t="shared" si="11"/>
        <v>-37.616808168782924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10.67219204541642</v>
      </c>
      <c r="B39">
        <f t="shared" si="3"/>
        <v>10.67219204541642</v>
      </c>
      <c r="C39" s="9">
        <f t="shared" si="4"/>
        <v>0.12000000000000004</v>
      </c>
      <c r="D39" s="9">
        <f t="shared" si="5"/>
        <v>6.6246859163437053</v>
      </c>
      <c r="E39" s="9">
        <f t="shared" si="5"/>
        <v>4.0871761809548381</v>
      </c>
      <c r="F39" s="9">
        <f t="shared" si="6"/>
        <v>4.0917397851808284</v>
      </c>
      <c r="G39" s="10">
        <f t="shared" si="13"/>
        <v>8.6666666666666607</v>
      </c>
      <c r="H39" s="5">
        <f t="shared" si="13"/>
        <v>7.5</v>
      </c>
      <c r="I39">
        <f t="shared" si="8"/>
        <v>59.139113895659257</v>
      </c>
      <c r="J39">
        <f t="shared" si="9"/>
        <v>54.424081811888577</v>
      </c>
      <c r="K39">
        <f t="shared" si="9"/>
        <v>23.139881401956583</v>
      </c>
      <c r="L39">
        <f t="shared" si="10"/>
        <v>-12.643689525639651</v>
      </c>
      <c r="M39">
        <f t="shared" si="11"/>
        <v>-37.549809133863079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10.345875140956549</v>
      </c>
      <c r="B40">
        <f t="shared" si="3"/>
        <v>10.345875140956549</v>
      </c>
      <c r="C40" s="9">
        <f t="shared" si="4"/>
        <v>0.12600000000000003</v>
      </c>
      <c r="D40" s="9">
        <f t="shared" si="5"/>
        <v>6.9510028208035752</v>
      </c>
      <c r="E40" s="9">
        <f t="shared" si="5"/>
        <v>4.2253395728021683</v>
      </c>
      <c r="F40" s="9">
        <f t="shared" si="6"/>
        <v>4.2306045503900025</v>
      </c>
      <c r="G40" s="10">
        <f t="shared" si="13"/>
        <v>8.6666666666666607</v>
      </c>
      <c r="H40" s="5">
        <f t="shared" si="13"/>
        <v>7.5</v>
      </c>
      <c r="I40">
        <f t="shared" si="8"/>
        <v>58.981412963098222</v>
      </c>
      <c r="J40">
        <f t="shared" si="9"/>
        <v>54.348219674734736</v>
      </c>
      <c r="K40">
        <f t="shared" si="9"/>
        <v>22.914582547153405</v>
      </c>
      <c r="L40">
        <f t="shared" si="10"/>
        <v>-12.592396603695867</v>
      </c>
      <c r="M40">
        <f t="shared" si="11"/>
        <v>-37.483272560698495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10.020012486047008</v>
      </c>
      <c r="B41">
        <f t="shared" si="3"/>
        <v>10.020012486047008</v>
      </c>
      <c r="C41" s="9">
        <f t="shared" si="4"/>
        <v>0.13200000000000003</v>
      </c>
      <c r="D41" s="9">
        <f t="shared" si="5"/>
        <v>7.2768654757131168</v>
      </c>
      <c r="E41" s="9">
        <f t="shared" si="5"/>
        <v>4.3621523691789958</v>
      </c>
      <c r="F41" s="9">
        <f t="shared" si="6"/>
        <v>4.3681861931221571</v>
      </c>
      <c r="G41" s="10">
        <f t="shared" si="13"/>
        <v>8.6666666666666607</v>
      </c>
      <c r="H41" s="5">
        <f t="shared" si="13"/>
        <v>7.5</v>
      </c>
      <c r="I41">
        <f t="shared" si="8"/>
        <v>58.824687919893421</v>
      </c>
      <c r="J41">
        <f t="shared" si="9"/>
        <v>54.27266529511256</v>
      </c>
      <c r="K41">
        <f t="shared" si="9"/>
        <v>22.689682911789212</v>
      </c>
      <c r="L41">
        <f t="shared" si="10"/>
        <v>-12.541476851897917</v>
      </c>
      <c r="M41">
        <f t="shared" si="11"/>
        <v>-37.417194368063107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9.6946022408596662</v>
      </c>
      <c r="B42">
        <f t="shared" si="3"/>
        <v>9.6946022408596662</v>
      </c>
      <c r="C42" s="9">
        <f t="shared" si="4"/>
        <v>0.13800000000000004</v>
      </c>
      <c r="D42" s="9">
        <f t="shared" si="5"/>
        <v>7.6022757209004581</v>
      </c>
      <c r="E42" s="9">
        <f t="shared" si="5"/>
        <v>4.4976169571511058</v>
      </c>
      <c r="F42" s="9">
        <f t="shared" si="6"/>
        <v>4.5044900353567465</v>
      </c>
      <c r="G42" s="10">
        <f t="shared" si="13"/>
        <v>8.6666666666666607</v>
      </c>
      <c r="H42" s="5">
        <f t="shared" si="13"/>
        <v>7.5</v>
      </c>
      <c r="I42">
        <f t="shared" si="8"/>
        <v>58.668937685301543</v>
      </c>
      <c r="J42">
        <f t="shared" si="9"/>
        <v>54.19741643400117</v>
      </c>
      <c r="K42">
        <f t="shared" si="9"/>
        <v>22.465179745580834</v>
      </c>
      <c r="L42">
        <f t="shared" si="10"/>
        <v>-12.490928086752419</v>
      </c>
      <c r="M42">
        <f t="shared" si="11"/>
        <v>-37.351570502825183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9.369642578961221</v>
      </c>
      <c r="B43">
        <f t="shared" si="3"/>
        <v>9.369642578961221</v>
      </c>
      <c r="C43" s="9">
        <f t="shared" si="4"/>
        <v>0.14400000000000004</v>
      </c>
      <c r="D43" s="9">
        <f t="shared" si="5"/>
        <v>7.9272353827989033</v>
      </c>
      <c r="E43" s="9">
        <f t="shared" si="5"/>
        <v>4.6317357073555403</v>
      </c>
      <c r="F43" s="9">
        <f t="shared" si="6"/>
        <v>4.6395213626537686</v>
      </c>
      <c r="G43" s="10">
        <f t="shared" si="13"/>
        <v>8.6666666666666607</v>
      </c>
      <c r="H43" s="5">
        <f t="shared" si="13"/>
        <v>7.5</v>
      </c>
      <c r="I43">
        <f t="shared" si="8"/>
        <v>58.514161206310007</v>
      </c>
      <c r="J43">
        <f t="shared" si="9"/>
        <v>54.122470865480658</v>
      </c>
      <c r="K43">
        <f t="shared" si="9"/>
        <v>22.241070322563882</v>
      </c>
      <c r="L43">
        <f t="shared" si="10"/>
        <v>-12.440748147470249</v>
      </c>
      <c r="M43">
        <f t="shared" si="11"/>
        <v>-37.286396939543067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9.0451316872349921</v>
      </c>
      <c r="B44">
        <f t="shared" si="3"/>
        <v>9.0451316872349921</v>
      </c>
      <c r="C44" s="9">
        <f t="shared" si="4"/>
        <v>0.15000000000000005</v>
      </c>
      <c r="D44" s="9">
        <f t="shared" si="5"/>
        <v>8.2517462745251322</v>
      </c>
      <c r="E44" s="9">
        <f t="shared" si="5"/>
        <v>4.7645109741460114</v>
      </c>
      <c r="F44" s="9">
        <f t="shared" si="6"/>
        <v>4.7732854244939658</v>
      </c>
      <c r="G44" s="10">
        <f t="shared" si="13"/>
        <v>8.6666666666666607</v>
      </c>
      <c r="H44" s="5">
        <f t="shared" si="13"/>
        <v>7.5</v>
      </c>
      <c r="I44">
        <f t="shared" si="8"/>
        <v>58.360357457141006</v>
      </c>
      <c r="J44">
        <f t="shared" si="9"/>
        <v>54.047826376595836</v>
      </c>
      <c r="K44">
        <f t="shared" si="9"/>
        <v>22.017351940926623</v>
      </c>
      <c r="L44">
        <f t="shared" si="10"/>
        <v>-12.390934895651156</v>
      </c>
      <c r="M44">
        <f t="shared" si="11"/>
        <v>-37.221669680066853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8.7210677658035394</v>
      </c>
      <c r="B45">
        <f t="shared" si="3"/>
        <v>8.7210677658035394</v>
      </c>
      <c r="C45" s="9">
        <f t="shared" si="4"/>
        <v>0.15600000000000006</v>
      </c>
      <c r="D45" s="9">
        <f t="shared" si="5"/>
        <v>8.5758101959565849</v>
      </c>
      <c r="E45" s="9">
        <f t="shared" si="5"/>
        <v>4.8959450957373303</v>
      </c>
      <c r="F45" s="9">
        <f t="shared" si="6"/>
        <v>4.9057874346158652</v>
      </c>
      <c r="G45" s="10">
        <f t="shared" si="13"/>
        <v>8.6666666666666607</v>
      </c>
      <c r="H45" s="5">
        <f t="shared" si="13"/>
        <v>7.5</v>
      </c>
      <c r="I45">
        <f t="shared" si="8"/>
        <v>58.207525438753855</v>
      </c>
      <c r="J45">
        <f t="shared" si="9"/>
        <v>53.973480767221929</v>
      </c>
      <c r="K45">
        <f t="shared" si="9"/>
        <v>21.794021922846223</v>
      </c>
      <c r="L45">
        <f t="shared" si="10"/>
        <v>-12.341486214971248</v>
      </c>
      <c r="M45">
        <f t="shared" si="11"/>
        <v>-37.157384753145912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8.3974490279520779</v>
      </c>
      <c r="B46">
        <f t="shared" si="3"/>
        <v>8.3974490279520779</v>
      </c>
      <c r="C46" s="9">
        <f t="shared" si="4"/>
        <v>0.16200000000000006</v>
      </c>
      <c r="D46" s="9">
        <f t="shared" si="5"/>
        <v>8.8994289338080463</v>
      </c>
      <c r="E46" s="9">
        <f t="shared" si="5"/>
        <v>5.0260403943488514</v>
      </c>
      <c r="F46" s="9">
        <f t="shared" si="6"/>
        <v>5.0370325713497044</v>
      </c>
      <c r="G46" s="10">
        <f t="shared" si="13"/>
        <v>8.6666666666666607</v>
      </c>
      <c r="H46" s="5">
        <f t="shared" si="13"/>
        <v>7.5</v>
      </c>
      <c r="I46">
        <f t="shared" si="8"/>
        <v>58.055664178345332</v>
      </c>
      <c r="J46">
        <f t="shared" si="9"/>
        <v>53.8994318499321</v>
      </c>
      <c r="K46">
        <f t="shared" si="9"/>
        <v>21.571077614327347</v>
      </c>
      <c r="L46">
        <f t="shared" si="10"/>
        <v>-12.292400010873207</v>
      </c>
      <c r="M46">
        <f t="shared" si="11"/>
        <v>-37.093538214042198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8.0742737000526805</v>
      </c>
      <c r="B47">
        <f t="shared" si="3"/>
        <v>8.0742737000526805</v>
      </c>
      <c r="C47" s="9">
        <f t="shared" si="4"/>
        <v>0.16800000000000007</v>
      </c>
      <c r="D47" s="9">
        <f t="shared" si="5"/>
        <v>9.2226042617074437</v>
      </c>
      <c r="E47" s="9">
        <f t="shared" si="5"/>
        <v>5.1547991763469625</v>
      </c>
      <c r="F47" s="9">
        <f t="shared" si="6"/>
        <v>5.1670259779482723</v>
      </c>
      <c r="G47" s="10">
        <f t="shared" si="13"/>
        <v>8.6666666666666607</v>
      </c>
      <c r="H47" s="5">
        <f t="shared" si="13"/>
        <v>7.5</v>
      </c>
      <c r="I47">
        <f t="shared" si="8"/>
        <v>57.904772728848172</v>
      </c>
      <c r="J47">
        <f t="shared" si="9"/>
        <v>53.825677449866859</v>
      </c>
      <c r="K47">
        <f t="shared" si="9"/>
        <v>21.348516385043094</v>
      </c>
      <c r="L47">
        <f t="shared" si="10"/>
        <v>-12.243674210259297</v>
      </c>
      <c r="M47">
        <f t="shared" si="11"/>
        <v>-37.030126144149378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7.751540021489264</v>
      </c>
      <c r="B48">
        <f t="shared" si="3"/>
        <v>7.751540021489264</v>
      </c>
      <c r="C48" s="9">
        <f t="shared" si="4"/>
        <v>0.17400000000000007</v>
      </c>
      <c r="D48" s="9">
        <f t="shared" si="5"/>
        <v>9.5453379402708602</v>
      </c>
      <c r="E48" s="9">
        <f t="shared" si="5"/>
        <v>5.2822237323866261</v>
      </c>
      <c r="F48" s="9">
        <f t="shared" si="6"/>
        <v>5.2957727629147202</v>
      </c>
      <c r="G48" s="10">
        <f t="shared" si="13"/>
        <v>8.6666666666666607</v>
      </c>
      <c r="H48" s="5">
        <f t="shared" si="13"/>
        <v>7.5</v>
      </c>
      <c r="I48">
        <f t="shared" si="8"/>
        <v>57.754850168427581</v>
      </c>
      <c r="J48">
        <f t="shared" si="9"/>
        <v>53.752215404605302</v>
      </c>
      <c r="K48">
        <f t="shared" si="9"/>
        <v>21.126335628178197</v>
      </c>
      <c r="L48">
        <f t="shared" si="10"/>
        <v>-12.195306761186998</v>
      </c>
      <c r="M48">
        <f t="shared" si="11"/>
        <v>-36.96714465061757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7.429246244583334</v>
      </c>
      <c r="B49">
        <f t="shared" si="3"/>
        <v>7.429246244583334</v>
      </c>
      <c r="C49" s="9">
        <f t="shared" si="4"/>
        <v>0.18000000000000008</v>
      </c>
      <c r="D49" s="9">
        <f t="shared" si="5"/>
        <v>9.8676317171767902</v>
      </c>
      <c r="E49" s="9">
        <f t="shared" si="5"/>
        <v>5.4083163375519838</v>
      </c>
      <c r="F49" s="9">
        <f t="shared" si="6"/>
        <v>5.4232780003273513</v>
      </c>
      <c r="G49" s="10">
        <f t="shared" si="13"/>
        <v>8.6666666666666607</v>
      </c>
      <c r="H49" s="5">
        <f t="shared" si="13"/>
        <v>7.5</v>
      </c>
      <c r="I49">
        <f t="shared" si="8"/>
        <v>57.605895599975689</v>
      </c>
      <c r="J49">
        <f t="shared" si="9"/>
        <v>53.679043564038182</v>
      </c>
      <c r="K49">
        <f t="shared" si="9"/>
        <v>20.904532760274492</v>
      </c>
      <c r="L49">
        <f t="shared" si="10"/>
        <v>-12.147295632567312</v>
      </c>
      <c r="M49">
        <f t="shared" si="11"/>
        <v>-36.904589865983809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7.1073906345204918</v>
      </c>
      <c r="B50">
        <f t="shared" si="3"/>
        <v>7.1073906345204918</v>
      </c>
      <c r="C50" s="9">
        <f t="shared" si="4"/>
        <v>0.18600000000000008</v>
      </c>
      <c r="D50" s="9">
        <f t="shared" si="5"/>
        <v>10.189487327239632</v>
      </c>
      <c r="E50" s="9">
        <f t="shared" si="5"/>
        <v>5.5330792514960434</v>
      </c>
      <c r="F50" s="9">
        <f t="shared" si="6"/>
        <v>5.5495467301614649</v>
      </c>
      <c r="G50" s="10">
        <f t="shared" si="13"/>
        <v>8.6666666666666607</v>
      </c>
      <c r="H50" s="5">
        <f t="shared" si="13"/>
        <v>7.5</v>
      </c>
      <c r="I50">
        <f t="shared" si="8"/>
        <v>57.457908150604041</v>
      </c>
      <c r="J50">
        <f t="shared" si="9"/>
        <v>53.606159790242778</v>
      </c>
      <c r="K50">
        <f t="shared" si="9"/>
        <v>20.683105221078588</v>
      </c>
      <c r="L50">
        <f t="shared" si="10"/>
        <v>-12.099638813865624</v>
      </c>
      <c r="M50">
        <f t="shared" si="11"/>
        <v>-36.842457947808086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6.7859714692776851</v>
      </c>
      <c r="B51">
        <f t="shared" si="3"/>
        <v>6.7859714692776851</v>
      </c>
      <c r="C51" s="9">
        <f t="shared" si="4"/>
        <v>0.19200000000000009</v>
      </c>
      <c r="D51" s="9">
        <f t="shared" si="5"/>
        <v>10.510906492482439</v>
      </c>
      <c r="E51" s="9">
        <f t="shared" si="5"/>
        <v>5.6565147185794542</v>
      </c>
      <c r="F51" s="9">
        <f t="shared" si="6"/>
        <v>5.6745839586082578</v>
      </c>
      <c r="G51" s="10">
        <f t="shared" si="13"/>
        <v>8.6666666666666607</v>
      </c>
      <c r="H51" s="5">
        <f t="shared" si="13"/>
        <v>7.5</v>
      </c>
      <c r="I51">
        <f t="shared" si="8"/>
        <v>57.310886971133925</v>
      </c>
      <c r="J51">
        <f t="shared" si="9"/>
        <v>53.533561957359581</v>
      </c>
      <c r="K51">
        <f t="shared" si="9"/>
        <v>20.462050473391738</v>
      </c>
      <c r="L51">
        <f t="shared" si="10"/>
        <v>-12.052334314805146</v>
      </c>
      <c r="M51">
        <f t="shared" si="11"/>
        <v>-36.780745078314936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6.4649870395511932</v>
      </c>
      <c r="B52">
        <f t="shared" si="3"/>
        <v>6.4649870395511932</v>
      </c>
      <c r="C52" s="9">
        <f t="shared" si="4"/>
        <v>0.19800000000000009</v>
      </c>
      <c r="D52" s="9">
        <f t="shared" si="5"/>
        <v>10.831890922208931</v>
      </c>
      <c r="E52" s="9">
        <f t="shared" si="5"/>
        <v>5.778624968008395</v>
      </c>
      <c r="F52" s="9">
        <f t="shared" si="6"/>
        <v>5.7983946583908414</v>
      </c>
      <c r="G52" s="10">
        <f t="shared" si="13"/>
        <v>8.6666666666666607</v>
      </c>
      <c r="H52" s="5">
        <f t="shared" si="13"/>
        <v>7.5</v>
      </c>
      <c r="I52">
        <f t="shared" si="8"/>
        <v>57.164831235584664</v>
      </c>
      <c r="J52">
        <f t="shared" si="9"/>
        <v>53.461247951470753</v>
      </c>
      <c r="K52">
        <f t="shared" si="9"/>
        <v>20.241366002921847</v>
      </c>
      <c r="L52">
        <f t="shared" si="10"/>
        <v>-12.005380165072824</v>
      </c>
      <c r="M52">
        <f t="shared" si="11"/>
        <v>-36.719447464040577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6.1444356486853398</v>
      </c>
      <c r="B53">
        <f t="shared" si="3"/>
        <v>6.1444356486853398</v>
      </c>
      <c r="C53" s="9">
        <f t="shared" si="4"/>
        <v>0.2040000000000001</v>
      </c>
      <c r="D53" s="9">
        <f t="shared" si="5"/>
        <v>11.152442313074785</v>
      </c>
      <c r="E53" s="9">
        <f t="shared" si="5"/>
        <v>5.8994122139715737</v>
      </c>
      <c r="F53" s="9">
        <f t="shared" si="6"/>
        <v>5.9209837690773908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57.0197401406597</v>
      </c>
      <c r="J53">
        <f t="shared" si="9"/>
        <v>53.389215670480318</v>
      </c>
      <c r="K53">
        <f t="shared" si="9"/>
        <v>20.021049318137603</v>
      </c>
      <c r="L53">
        <f t="shared" si="10"/>
        <v>-11.958774414027719</v>
      </c>
      <c r="M53">
        <f t="shared" si="11"/>
        <v>-36.658561335485473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5.8243156126019109</v>
      </c>
      <c r="B54">
        <f t="shared" si="3"/>
        <v>5.8243156126019109</v>
      </c>
      <c r="C54" s="9">
        <f t="shared" si="4"/>
        <v>0.2100000000000001</v>
      </c>
      <c r="D54" s="9">
        <f t="shared" si="5"/>
        <v>11.472562349158213</v>
      </c>
      <c r="E54" s="9">
        <f t="shared" si="5"/>
        <v>6.0188786557763603</v>
      </c>
      <c r="F54" s="9">
        <f t="shared" si="6"/>
        <v>6.042356197391487</v>
      </c>
      <c r="G54" s="10">
        <f t="shared" si="14"/>
        <v>8.6666666666666607</v>
      </c>
      <c r="H54" s="5">
        <f t="shared" si="14"/>
        <v>7.5</v>
      </c>
      <c r="I54">
        <f t="shared" si="8"/>
        <v>56.875612905230568</v>
      </c>
      <c r="J54">
        <f t="shared" si="9"/>
        <v>53.317463023996154</v>
      </c>
      <c r="K54">
        <f t="shared" si="9"/>
        <v>19.801097950124689</v>
      </c>
      <c r="L54">
        <f t="shared" si="10"/>
        <v>-11.912515130411801</v>
      </c>
      <c r="M54">
        <f t="shared" si="11"/>
        <v>-36.598082946772344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5.5046252597302807</v>
      </c>
      <c r="B55">
        <f t="shared" si="3"/>
        <v>5.5046252597302807</v>
      </c>
      <c r="C55" s="9">
        <f t="shared" si="4"/>
        <v>0.21600000000000011</v>
      </c>
      <c r="D55" s="9">
        <f t="shared" si="5"/>
        <v>11.792252702029844</v>
      </c>
      <c r="E55" s="9">
        <f t="shared" si="5"/>
        <v>6.1370264779840662</v>
      </c>
      <c r="F55" s="9">
        <f t="shared" si="6"/>
        <v>6.1625168175196618</v>
      </c>
      <c r="G55" s="10">
        <f t="shared" si="14"/>
        <v>8.6666666666666607</v>
      </c>
      <c r="H55" s="5">
        <f t="shared" si="14"/>
        <v>7.5</v>
      </c>
      <c r="I55">
        <f t="shared" si="8"/>
        <v>56.73244876981861</v>
      </c>
      <c r="J55">
        <f t="shared" si="9"/>
        <v>53.245987933213684</v>
      </c>
      <c r="K55">
        <f t="shared" si="9"/>
        <v>19.581509452444056</v>
      </c>
      <c r="L55">
        <f t="shared" si="10"/>
        <v>-11.86660040206311</v>
      </c>
      <c r="M55">
        <f t="shared" si="11"/>
        <v>-36.538008575309583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5.1853629309382363</v>
      </c>
      <c r="B56">
        <f t="shared" si="3"/>
        <v>5.1853629309382363</v>
      </c>
      <c r="C56" s="9">
        <f t="shared" si="4"/>
        <v>0.22200000000000011</v>
      </c>
      <c r="D56" s="9">
        <f t="shared" si="5"/>
        <v>12.111515030821888</v>
      </c>
      <c r="E56" s="9">
        <f t="shared" si="5"/>
        <v>6.2538578505443754</v>
      </c>
      <c r="F56" s="9">
        <f t="shared" si="6"/>
        <v>6.2814704714161893</v>
      </c>
      <c r="G56" s="10">
        <f t="shared" si="14"/>
        <v>8.6666666666666607</v>
      </c>
      <c r="H56" s="5">
        <f t="shared" si="14"/>
        <v>7.5</v>
      </c>
      <c r="I56">
        <f t="shared" si="8"/>
        <v>56.590246996074605</v>
      </c>
      <c r="J56">
        <f t="shared" si="9"/>
        <v>53.174788330801306</v>
      </c>
      <c r="K56">
        <f t="shared" si="9"/>
        <v>19.362281400992199</v>
      </c>
      <c r="L56">
        <f t="shared" si="10"/>
        <v>-11.821028335631283</v>
      </c>
      <c r="M56">
        <f t="shared" si="11"/>
        <v>-36.478334521459978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4.8665269794634707</v>
      </c>
      <c r="B57">
        <f t="shared" si="3"/>
        <v>4.8665269794634707</v>
      </c>
      <c r="C57" s="9">
        <f t="shared" si="4"/>
        <v>0.22800000000000012</v>
      </c>
      <c r="D57" s="9">
        <f t="shared" si="5"/>
        <v>12.430350982296654</v>
      </c>
      <c r="E57" s="9">
        <f t="shared" si="5"/>
        <v>6.3693749289289423</v>
      </c>
      <c r="F57" s="9">
        <f t="shared" si="6"/>
        <v>6.3992219691051631</v>
      </c>
      <c r="G57" s="10">
        <f t="shared" si="14"/>
        <v>8.6666666666666607</v>
      </c>
      <c r="H57" s="5">
        <f t="shared" si="14"/>
        <v>7.5</v>
      </c>
      <c r="I57">
        <f t="shared" si="8"/>
        <v>56.449006866256035</v>
      </c>
      <c r="J57">
        <f t="shared" si="9"/>
        <v>53.103862160787521</v>
      </c>
      <c r="K57">
        <f t="shared" si="9"/>
        <v>19.143411393863438</v>
      </c>
      <c r="L57">
        <f t="shared" si="10"/>
        <v>-11.775797056295337</v>
      </c>
      <c r="M57">
        <f t="shared" si="11"/>
        <v>-36.419057108214759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4.548115770845758</v>
      </c>
      <c r="B58">
        <f t="shared" si="3"/>
        <v>4.548115770845758</v>
      </c>
      <c r="C58" s="9">
        <f t="shared" si="4"/>
        <v>0.23400000000000012</v>
      </c>
      <c r="D58" s="9">
        <f t="shared" si="5"/>
        <v>12.748762190914366</v>
      </c>
      <c r="E58" s="9">
        <f t="shared" si="5"/>
        <v>6.4835798542641747</v>
      </c>
      <c r="F58" s="9">
        <f t="shared" si="6"/>
        <v>6.515776088979889</v>
      </c>
      <c r="G58" s="10">
        <f t="shared" si="14"/>
        <v>8.6666666666666607</v>
      </c>
      <c r="H58" s="5">
        <f t="shared" si="14"/>
        <v>7.5</v>
      </c>
      <c r="I58">
        <f t="shared" si="8"/>
        <v>56.308727682702184</v>
      </c>
      <c r="J58">
        <f t="shared" si="9"/>
        <v>53.033207378449752</v>
      </c>
      <c r="K58">
        <f t="shared" si="9"/>
        <v>18.924897051214149</v>
      </c>
      <c r="L58">
        <f t="shared" si="10"/>
        <v>-11.730904707483742</v>
      </c>
      <c r="M58">
        <f t="shared" si="11"/>
        <v>-36.360172680872893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4.2301276828597949</v>
      </c>
      <c r="B59">
        <f t="shared" si="3"/>
        <v>4.2301276828597949</v>
      </c>
      <c r="C59" s="9">
        <f t="shared" si="4"/>
        <v>0.24000000000000013</v>
      </c>
      <c r="D59" s="9">
        <f t="shared" si="5"/>
        <v>13.066750278900329</v>
      </c>
      <c r="E59" s="9">
        <f t="shared" si="5"/>
        <v>6.5964747534632036</v>
      </c>
      <c r="F59" s="9">
        <f t="shared" si="6"/>
        <v>6.6311375780996098</v>
      </c>
      <c r="G59" s="10">
        <f t="shared" si="14"/>
        <v>8.6666666666666607</v>
      </c>
      <c r="H59" s="5">
        <f t="shared" si="14"/>
        <v>7.5</v>
      </c>
      <c r="I59">
        <f t="shared" si="8"/>
        <v>56.169408767306969</v>
      </c>
      <c r="J59">
        <f t="shared" si="9"/>
        <v>52.962821950204848</v>
      </c>
      <c r="K59">
        <f t="shared" si="9"/>
        <v>18.706736015128911</v>
      </c>
      <c r="L59">
        <f t="shared" si="10"/>
        <v>-11.686349450596722</v>
      </c>
      <c r="M59">
        <f t="shared" si="11"/>
        <v>-36.301677606725676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3.9125611054486757</v>
      </c>
      <c r="B60">
        <f t="shared" si="3"/>
        <v>3.9125611054486757</v>
      </c>
      <c r="C60" s="9">
        <f t="shared" si="4"/>
        <v>0.24600000000000014</v>
      </c>
      <c r="D60" s="9">
        <f t="shared" si="5"/>
        <v>13.384316856311449</v>
      </c>
      <c r="E60" s="9">
        <f t="shared" si="5"/>
        <v>6.7080617393570563</v>
      </c>
      <c r="F60" s="9">
        <f t="shared" si="6"/>
        <v>6.7453111524836267</v>
      </c>
      <c r="G60" s="10">
        <f t="shared" si="14"/>
        <v>8.6666666666666607</v>
      </c>
      <c r="H60" s="5">
        <f t="shared" si="14"/>
        <v>7.5</v>
      </c>
      <c r="I60">
        <f t="shared" si="8"/>
        <v>56.031049460989564</v>
      </c>
      <c r="J60">
        <f t="shared" si="9"/>
        <v>52.892703853501267</v>
      </c>
      <c r="K60">
        <f t="shared" si="9"/>
        <v>18.488925949488557</v>
      </c>
      <c r="L60">
        <f t="shared" si="10"/>
        <v>-11.64212946473075</v>
      </c>
      <c r="M60">
        <f t="shared" si="11"/>
        <v>-36.243568274746409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3.5954144406580326</v>
      </c>
      <c r="B61">
        <f t="shared" si="3"/>
        <v>3.5954144406580326</v>
      </c>
      <c r="C61" s="9">
        <f t="shared" si="4"/>
        <v>0.25200000000000011</v>
      </c>
      <c r="D61" s="9">
        <f t="shared" si="5"/>
        <v>13.701463521102092</v>
      </c>
      <c r="E61" s="9">
        <f t="shared" si="5"/>
        <v>6.8183429108250424</v>
      </c>
      <c r="F61" s="9">
        <f t="shared" si="6"/>
        <v>6.8583014974028202</v>
      </c>
      <c r="G61" s="10">
        <f t="shared" si="14"/>
        <v>8.6666666666666607</v>
      </c>
      <c r="H61" s="5">
        <f t="shared" si="14"/>
        <v>7.5</v>
      </c>
      <c r="I61">
        <f t="shared" si="8"/>
        <v>55.893649123162646</v>
      </c>
      <c r="J61">
        <f t="shared" si="9"/>
        <v>52.82285107671288</v>
      </c>
      <c r="K61">
        <f t="shared" si="9"/>
        <v>18.271464539840078</v>
      </c>
      <c r="L61">
        <f t="shared" si="10"/>
        <v>-11.598242946405188</v>
      </c>
      <c r="M61">
        <f t="shared" si="11"/>
        <v>-36.185841095285312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3.2786861025707914</v>
      </c>
      <c r="B62">
        <f t="shared" si="3"/>
        <v>3.2786861025707914</v>
      </c>
      <c r="C62" s="9">
        <f t="shared" si="4"/>
        <v>0.25800000000000012</v>
      </c>
      <c r="D62" s="9">
        <f t="shared" si="5"/>
        <v>14.018191859189333</v>
      </c>
      <c r="E62" s="9">
        <f t="shared" si="5"/>
        <v>6.9273203529243679</v>
      </c>
      <c r="F62" s="9">
        <f t="shared" si="6"/>
        <v>6.9701132676686122</v>
      </c>
      <c r="G62" s="10">
        <f t="shared" si="14"/>
        <v>8.6666666666666607</v>
      </c>
      <c r="H62" s="5">
        <f t="shared" si="14"/>
        <v>7.5</v>
      </c>
      <c r="I62">
        <f t="shared" si="8"/>
        <v>55.757207131198498</v>
      </c>
      <c r="J62">
        <f t="shared" si="9"/>
        <v>52.753261619034447</v>
      </c>
      <c r="K62">
        <f t="shared" si="9"/>
        <v>18.054349493268365</v>
      </c>
      <c r="L62">
        <f t="shared" si="10"/>
        <v>-11.554688109291071</v>
      </c>
      <c r="M62">
        <f t="shared" si="11"/>
        <v>-36.128492499769564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2.9623745172425515</v>
      </c>
      <c r="B63">
        <f t="shared" si="3"/>
        <v>2.9623745172425515</v>
      </c>
      <c r="C63" s="9">
        <f t="shared" si="4"/>
        <v>0.26400000000000012</v>
      </c>
      <c r="D63" s="9">
        <f t="shared" si="5"/>
        <v>14.334503444517573</v>
      </c>
      <c r="E63" s="9">
        <f t="shared" si="5"/>
        <v>7.0349961370189824</v>
      </c>
      <c r="F63" s="9">
        <f t="shared" si="6"/>
        <v>7.0807510879194044</v>
      </c>
      <c r="G63" s="10">
        <f t="shared" si="14"/>
        <v>8.6666666666666607</v>
      </c>
      <c r="H63" s="5">
        <f t="shared" si="14"/>
        <v>7.5</v>
      </c>
      <c r="I63">
        <f t="shared" si="8"/>
        <v>55.621722879892779</v>
      </c>
      <c r="J63">
        <f t="shared" si="9"/>
        <v>52.683933490378699</v>
      </c>
      <c r="K63">
        <f t="shared" si="9"/>
        <v>17.837578538269749</v>
      </c>
      <c r="L63">
        <f t="shared" si="10"/>
        <v>-11.511463183942</v>
      </c>
      <c r="M63">
        <f t="shared" si="11"/>
        <v>-36.071518940408374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2.6464781226375909</v>
      </c>
      <c r="B64">
        <f t="shared" si="3"/>
        <v>2.6464781226375909</v>
      </c>
      <c r="C64" s="9">
        <f t="shared" si="4"/>
        <v>0.27000000000000013</v>
      </c>
      <c r="D64" s="9">
        <f t="shared" si="5"/>
        <v>14.650399839122533</v>
      </c>
      <c r="E64" s="9">
        <f t="shared" si="5"/>
        <v>7.1413723209076734</v>
      </c>
      <c r="F64" s="9">
        <f t="shared" si="6"/>
        <v>7.1902195529045159</v>
      </c>
      <c r="G64" s="10">
        <f t="shared" si="14"/>
        <v>8.6666666666666607</v>
      </c>
      <c r="H64" s="5">
        <f t="shared" si="14"/>
        <v>7.5</v>
      </c>
      <c r="I64">
        <f t="shared" si="8"/>
        <v>55.487195780926058</v>
      </c>
      <c r="J64">
        <f t="shared" si="9"/>
        <v>52.614864711275047</v>
      </c>
      <c r="K64">
        <f t="shared" si="9"/>
        <v>17.621149424627298</v>
      </c>
      <c r="L64">
        <f t="shared" si="10"/>
        <v>-11.468566417527075</v>
      </c>
      <c r="M64">
        <f t="shared" si="11"/>
        <v>-36.014916889903184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2.3309953685654552</v>
      </c>
      <c r="B65">
        <f t="shared" si="3"/>
        <v>2.3309953685654552</v>
      </c>
      <c r="C65" s="9">
        <f t="shared" si="4"/>
        <v>0.27600000000000013</v>
      </c>
      <c r="D65" s="9">
        <f t="shared" si="5"/>
        <v>14.965882593194669</v>
      </c>
      <c r="E65" s="9">
        <f t="shared" si="5"/>
        <v>7.2464509489514191</v>
      </c>
      <c r="F65" s="9">
        <f t="shared" si="6"/>
        <v>7.2985232277656467</v>
      </c>
      <c r="G65" s="10">
        <f t="shared" si="14"/>
        <v>8.6666666666666607</v>
      </c>
      <c r="H65" s="5">
        <f t="shared" si="14"/>
        <v>7.5</v>
      </c>
      <c r="I65">
        <f t="shared" si="8"/>
        <v>55.353625262323128</v>
      </c>
      <c r="J65">
        <f t="shared" si="9"/>
        <v>52.546053312769885</v>
      </c>
      <c r="K65">
        <f t="shared" si="9"/>
        <v>17.40505992328788</v>
      </c>
      <c r="L65">
        <f t="shared" si="10"/>
        <v>-11.425996073565917</v>
      </c>
      <c r="M65">
        <f t="shared" si="11"/>
        <v>-35.958682841162819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2.0159247166181604</v>
      </c>
      <c r="B66">
        <f t="shared" si="3"/>
        <v>2.0159247166181604</v>
      </c>
      <c r="C66" s="9">
        <f t="shared" si="4"/>
        <v>0.28200000000000014</v>
      </c>
      <c r="D66" s="9">
        <f t="shared" si="5"/>
        <v>15.280953245141964</v>
      </c>
      <c r="E66" s="9">
        <f t="shared" si="5"/>
        <v>7.3502340522000056</v>
      </c>
      <c r="F66" s="9">
        <f t="shared" si="6"/>
        <v>7.4056666483159201</v>
      </c>
      <c r="G66" s="10">
        <f t="shared" si="14"/>
        <v>8.6666666666666607</v>
      </c>
      <c r="H66" s="5">
        <f t="shared" si="14"/>
        <v>7.5</v>
      </c>
      <c r="I66">
        <f t="shared" si="8"/>
        <v>55.221010767909981</v>
      </c>
      <c r="J66">
        <f t="shared" si="9"/>
        <v>52.47749733632849</v>
      </c>
      <c r="K66">
        <f t="shared" si="9"/>
        <v>17.189307826240903</v>
      </c>
      <c r="L66">
        <f t="shared" si="10"/>
        <v>-11.383750431665645</v>
      </c>
      <c r="M66">
        <f t="shared" si="11"/>
        <v>-35.90281330702372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1.7012646401079596</v>
      </c>
      <c r="B67">
        <f t="shared" si="3"/>
        <v>1.7012646401079596</v>
      </c>
      <c r="C67" s="9">
        <f t="shared" si="4"/>
        <v>0.28800000000000014</v>
      </c>
      <c r="D67" s="9">
        <f t="shared" si="5"/>
        <v>15.595613321652165</v>
      </c>
      <c r="E67" s="9">
        <f t="shared" si="5"/>
        <v>7.4527236485179245</v>
      </c>
      <c r="F67" s="9">
        <f t="shared" si="6"/>
        <v>7.5116543213164899</v>
      </c>
      <c r="G67" s="10">
        <f t="shared" si="14"/>
        <v>8.6666666666666607</v>
      </c>
      <c r="H67" s="5">
        <f t="shared" si="14"/>
        <v>7.5</v>
      </c>
      <c r="I67">
        <f t="shared" si="8"/>
        <v>55.08935175676875</v>
      </c>
      <c r="J67">
        <f t="shared" si="9"/>
        <v>52.409194833738496</v>
      </c>
      <c r="K67">
        <f t="shared" si="9"/>
        <v>16.973890946398761</v>
      </c>
      <c r="L67">
        <f t="shared" si="10"/>
        <v>-11.341827787259911</v>
      </c>
      <c r="M67">
        <f t="shared" si="11"/>
        <v>-35.847304819975086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1.3870136240057001</v>
      </c>
      <c r="B68">
        <f t="shared" si="3"/>
        <v>1.3870136240057001</v>
      </c>
      <c r="C68" s="9">
        <f t="shared" si="4"/>
        <v>0.29400000000000015</v>
      </c>
      <c r="D68" s="9">
        <f t="shared" si="5"/>
        <v>15.909864337754424</v>
      </c>
      <c r="E68" s="9">
        <f t="shared" si="5"/>
        <v>7.5539217427095577</v>
      </c>
      <c r="F68" s="9">
        <f t="shared" si="6"/>
        <v>7.6164907247507854</v>
      </c>
      <c r="G68" s="10">
        <f t="shared" si="14"/>
        <v>8.6666666666666607</v>
      </c>
      <c r="H68" s="5">
        <f t="shared" si="14"/>
        <v>7.5</v>
      </c>
      <c r="I68">
        <f t="shared" si="8"/>
        <v>54.958647702690222</v>
      </c>
      <c r="J68">
        <f t="shared" si="9"/>
        <v>52.341143867014935</v>
      </c>
      <c r="K68">
        <f t="shared" si="9"/>
        <v>16.758807117478909</v>
      </c>
      <c r="L68">
        <f t="shared" si="10"/>
        <v>-11.300226451349845</v>
      </c>
      <c r="M68">
        <f t="shared" si="11"/>
        <v>-35.792153931888947</v>
      </c>
      <c r="S68">
        <f t="shared" si="0"/>
        <v>1</v>
      </c>
      <c r="T68" t="b">
        <f t="shared" si="1"/>
        <v>1</v>
      </c>
      <c r="U68" t="b">
        <f t="shared" si="2"/>
        <v>0</v>
      </c>
    </row>
    <row r="69" spans="1:21" x14ac:dyDescent="0.2">
      <c r="A69">
        <f t="shared" si="12"/>
        <v>1.073170164879734</v>
      </c>
      <c r="B69">
        <f t="shared" si="3"/>
        <v>1.073170164879734</v>
      </c>
      <c r="C69" s="9">
        <f t="shared" si="4"/>
        <v>0.30000000000000016</v>
      </c>
      <c r="D69" s="9">
        <f t="shared" si="5"/>
        <v>16.22370779688039</v>
      </c>
      <c r="E69" s="9">
        <f t="shared" si="5"/>
        <v>7.6538303266436571</v>
      </c>
      <c r="F69" s="9">
        <f t="shared" si="6"/>
        <v>7.7201803080963964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54.828898093624382</v>
      </c>
      <c r="J69">
        <f t="shared" si="9"/>
        <v>52.273342508306833</v>
      </c>
      <c r="K69">
        <f t="shared" si="9"/>
        <v>16.544054193887575</v>
      </c>
      <c r="L69">
        <f t="shared" si="10"/>
        <v>-11.258944750246979</v>
      </c>
      <c r="M69">
        <f t="shared" si="11"/>
        <v>-35.73735721375521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0.7597327708353987</v>
      </c>
      <c r="B70">
        <f t="shared" si="3"/>
        <v>0.7597327708353987</v>
      </c>
      <c r="C70" s="9">
        <f t="shared" si="4"/>
        <v>0.30600000000000016</v>
      </c>
      <c r="D70" s="9">
        <f t="shared" si="5"/>
        <v>16.537145190924726</v>
      </c>
      <c r="E70" s="9">
        <f t="shared" si="5"/>
        <v>7.7524513793771348</v>
      </c>
      <c r="F70" s="9">
        <f t="shared" si="6"/>
        <v>7.8227274925946295</v>
      </c>
      <c r="G70" s="10">
        <f t="shared" si="15"/>
        <v>8.6666666666666607</v>
      </c>
      <c r="H70" s="5">
        <f t="shared" si="15"/>
        <v>7.5</v>
      </c>
      <c r="I70">
        <f t="shared" si="8"/>
        <v>54.70010243112867</v>
      </c>
      <c r="J70">
        <f t="shared" si="9"/>
        <v>52.205788839805351</v>
      </c>
      <c r="K70">
        <f t="shared" si="9"/>
        <v>16.329630050605044</v>
      </c>
      <c r="L70">
        <f t="shared" si="10"/>
        <v>-11.217981025318078</v>
      </c>
      <c r="M70">
        <f t="shared" si="11"/>
        <v>-35.682911255421502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0.44669996145502111</v>
      </c>
      <c r="B71">
        <f t="shared" si="3"/>
        <v>0.44669996145502111</v>
      </c>
      <c r="C71" s="9">
        <f t="shared" si="4"/>
        <v>0.31200000000000017</v>
      </c>
      <c r="D71" s="9">
        <f t="shared" si="5"/>
        <v>16.850178000305103</v>
      </c>
      <c r="E71" s="9">
        <f t="shared" si="5"/>
        <v>7.8497868672781674</v>
      </c>
      <c r="F71" s="9">
        <f t="shared" si="6"/>
        <v>7.9241366715177648</v>
      </c>
      <c r="G71" s="10">
        <f t="shared" si="15"/>
        <v>8.6666666666666607</v>
      </c>
      <c r="H71" s="5">
        <f t="shared" si="15"/>
        <v>7.5</v>
      </c>
      <c r="I71">
        <f t="shared" si="8"/>
        <v>54.572260229814148</v>
      </c>
      <c r="J71">
        <f t="shared" si="9"/>
        <v>52.138480953653442</v>
      </c>
      <c r="K71">
        <f t="shared" si="9"/>
        <v>16.115532583072515</v>
      </c>
      <c r="L71">
        <f t="shared" si="10"/>
        <v>-11.177333632731866</v>
      </c>
      <c r="M71">
        <f t="shared" si="11"/>
        <v>-35.628812665337932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0.1340702677384904</v>
      </c>
      <c r="B72">
        <f t="shared" si="3"/>
        <v>0.1340702677384904</v>
      </c>
      <c r="C72" s="9">
        <f t="shared" si="4"/>
        <v>0.31800000000000017</v>
      </c>
      <c r="D72" s="9">
        <f t="shared" si="5"/>
        <v>17.162807694021634</v>
      </c>
      <c r="E72" s="9">
        <f t="shared" si="5"/>
        <v>7.9458387441486265</v>
      </c>
      <c r="F72" s="9">
        <f t="shared" si="6"/>
        <v>8.0244122104340416</v>
      </c>
      <c r="G72" s="10">
        <f t="shared" si="15"/>
        <v>8.6666666666666607</v>
      </c>
      <c r="H72" s="5">
        <f t="shared" si="15"/>
        <v>7.5</v>
      </c>
      <c r="I72">
        <f t="shared" si="8"/>
        <v>54.445371016789615</v>
      </c>
      <c r="J72">
        <f t="shared" si="9"/>
        <v>52.071416951857053</v>
      </c>
      <c r="K72">
        <f t="shared" si="9"/>
        <v>15.901759707080487</v>
      </c>
      <c r="L72">
        <f t="shared" si="10"/>
        <v>-11.13700094320764</v>
      </c>
      <c r="M72">
        <f t="shared" si="11"/>
        <v>-35.57505807030666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0.17815776795567473</v>
      </c>
      <c r="C73" s="9">
        <f t="shared" si="4"/>
        <v>0.32400000000000018</v>
      </c>
      <c r="D73" s="9">
        <f t="shared" si="5"/>
        <v>17.475035729715799</v>
      </c>
      <c r="E73" s="9">
        <f t="shared" si="5"/>
        <v>8.0406089513458436</v>
      </c>
      <c r="F73" s="9">
        <f t="shared" si="6"/>
        <v>8.1235584474704048</v>
      </c>
      <c r="G73" s="10">
        <f t="shared" si="15"/>
        <v>8.6666666666666607</v>
      </c>
      <c r="H73" s="5">
        <f t="shared" si="15"/>
        <v>7.5</v>
      </c>
      <c r="I73">
        <f t="shared" si="8"/>
        <v>54.319434331103622</v>
      </c>
      <c r="J73">
        <f t="shared" si="9"/>
        <v>52.004594946197805</v>
      </c>
      <c r="K73">
        <f t="shared" si="9"/>
        <v>15.688309358658646</v>
      </c>
      <c r="L73">
        <f t="shared" si="10"/>
        <v>-11.096981341765753</v>
      </c>
      <c r="M73">
        <f t="shared" si="11"/>
        <v>-35.521644115236249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0.48998559196871128</v>
      </c>
      <c r="C74" s="9">
        <f t="shared" si="4"/>
        <v>0.33000000000000018</v>
      </c>
      <c r="D74" s="9">
        <f t="shared" si="5"/>
        <v>17.786863553728836</v>
      </c>
      <c r="E74" s="9">
        <f t="shared" si="5"/>
        <v>8.1340994179037214</v>
      </c>
      <c r="F74" s="9">
        <f t="shared" si="6"/>
        <v>8.2215796935730143</v>
      </c>
      <c r="G74" s="10">
        <f t="shared" si="15"/>
        <v>8.6666666666666607</v>
      </c>
      <c r="H74" s="5">
        <f t="shared" si="15"/>
        <v>7.5</v>
      </c>
      <c r="I74">
        <f t="shared" si="8"/>
        <v>54.194449723184512</v>
      </c>
      <c r="J74">
        <f t="shared" si="9"/>
        <v>51.938013058147213</v>
      </c>
      <c r="K74">
        <f t="shared" si="9"/>
        <v>15.475179493967229</v>
      </c>
      <c r="L74">
        <f t="shared" si="10"/>
        <v>-11.057273227479923</v>
      </c>
      <c r="M74">
        <f t="shared" si="11"/>
        <v>-35.468567462900829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0.80141463939949986</v>
      </c>
      <c r="C75" s="9">
        <f t="shared" si="4"/>
        <v>0.33600000000000019</v>
      </c>
      <c r="D75" s="9">
        <f t="shared" si="5"/>
        <v>18.098292601159624</v>
      </c>
      <c r="E75" s="9">
        <f t="shared" si="5"/>
        <v>8.2263120606531928</v>
      </c>
      <c r="F75" s="9">
        <f t="shared" si="6"/>
        <v>8.3184802327655767</v>
      </c>
      <c r="G75" s="10">
        <f t="shared" si="15"/>
        <v>8.6666666666666607</v>
      </c>
      <c r="H75" s="5">
        <f t="shared" si="15"/>
        <v>7.5</v>
      </c>
      <c r="I75">
        <f t="shared" si="8"/>
        <v>54.070416754278476</v>
      </c>
      <c r="J75">
        <f t="shared" si="9"/>
        <v>51.871669418782332</v>
      </c>
      <c r="K75">
        <f t="shared" si="9"/>
        <v>15.262368089189824</v>
      </c>
      <c r="L75">
        <f t="shared" si="10"/>
        <v>-11.017875013231382</v>
      </c>
      <c r="M75">
        <f t="shared" si="11"/>
        <v>-35.415824793703969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1.1124463341619553</v>
      </c>
      <c r="C76" s="9">
        <f t="shared" si="4"/>
        <v>0.34200000000000019</v>
      </c>
      <c r="D76" s="9">
        <f t="shared" si="5"/>
        <v>18.40932429592208</v>
      </c>
      <c r="E76" s="9">
        <f t="shared" si="5"/>
        <v>8.3172487843420448</v>
      </c>
      <c r="F76" s="9">
        <f t="shared" si="6"/>
        <v>8.4142643224054865</v>
      </c>
      <c r="G76" s="10">
        <f t="shared" si="15"/>
        <v>8.6666666666666607</v>
      </c>
      <c r="H76" s="5">
        <f t="shared" si="15"/>
        <v>7.5</v>
      </c>
      <c r="I76">
        <f t="shared" si="8"/>
        <v>53.947334995885662</v>
      </c>
      <c r="J76">
        <f t="shared" si="9"/>
        <v>51.805562168702942</v>
      </c>
      <c r="K76">
        <f t="shared" si="9"/>
        <v>15.0498731404276</v>
      </c>
      <c r="L76">
        <f t="shared" si="10"/>
        <v>-10.978785125464828</v>
      </c>
      <c r="M76">
        <f t="shared" si="11"/>
        <v>-35.363412805447332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1.423082089041916</v>
      </c>
      <c r="C77" s="9">
        <f t="shared" si="4"/>
        <v>0.3480000000000002</v>
      </c>
      <c r="D77" s="9">
        <f t="shared" si="5"/>
        <v>18.71996005080204</v>
      </c>
      <c r="E77" s="9">
        <f t="shared" si="5"/>
        <v>8.4069114817541131</v>
      </c>
      <c r="F77" s="9">
        <f t="shared" si="6"/>
        <v>8.5089361934378527</v>
      </c>
      <c r="G77" s="10">
        <f t="shared" si="15"/>
        <v>8.6666666666666607</v>
      </c>
      <c r="H77" s="5">
        <f t="shared" si="15"/>
        <v>7.5</v>
      </c>
      <c r="I77">
        <f t="shared" si="8"/>
        <v>53.825204029194502</v>
      </c>
      <c r="J77">
        <f t="shared" si="9"/>
        <v>51.739689457950149</v>
      </c>
      <c r="K77">
        <f t="shared" si="9"/>
        <v>14.837692663594916</v>
      </c>
      <c r="L77">
        <f t="shared" si="10"/>
        <v>-10.940002003946198</v>
      </c>
      <c r="M77">
        <f t="shared" si="11"/>
        <v>-35.311328213103991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1.7333233057535473</v>
      </c>
      <c r="C78" s="9">
        <f t="shared" si="4"/>
        <v>0.3540000000000002</v>
      </c>
      <c r="D78" s="9">
        <f t="shared" si="5"/>
        <v>19.030201267513672</v>
      </c>
      <c r="E78" s="9">
        <f t="shared" si="5"/>
        <v>8.495302033827846</v>
      </c>
      <c r="F78" s="9">
        <f t="shared" si="6"/>
        <v>8.6025000506473681</v>
      </c>
      <c r="G78" s="10">
        <f t="shared" si="15"/>
        <v>8.6666666666666607</v>
      </c>
      <c r="H78" s="5">
        <f t="shared" si="15"/>
        <v>7.5</v>
      </c>
      <c r="I78">
        <f t="shared" si="8"/>
        <v>53.704023444514156</v>
      </c>
      <c r="J78">
        <f t="shared" si="9"/>
        <v>51.674049445926471</v>
      </c>
      <c r="K78">
        <f t="shared" si="9"/>
        <v>14.625824694316293</v>
      </c>
      <c r="L78">
        <f t="shared" si="10"/>
        <v>-10.901524101522197</v>
      </c>
      <c r="M78">
        <f t="shared" si="11"/>
        <v>-35.259567748596425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2.0431713749952785</v>
      </c>
      <c r="C79" s="9">
        <f t="shared" si="4"/>
        <v>0.36000000000000021</v>
      </c>
      <c r="D79" s="9">
        <f t="shared" si="5"/>
        <v>19.340049336755403</v>
      </c>
      <c r="E79" s="9">
        <f t="shared" si="5"/>
        <v>8.5824223097742696</v>
      </c>
      <c r="F79" s="9">
        <f t="shared" si="6"/>
        <v>8.6949600729081009</v>
      </c>
      <c r="G79" s="10">
        <f t="shared" si="15"/>
        <v>8.6666666666666607</v>
      </c>
      <c r="H79" s="5">
        <f t="shared" si="15"/>
        <v>7.5</v>
      </c>
      <c r="I79">
        <f t="shared" si="8"/>
        <v>53.5837928407052</v>
      </c>
      <c r="J79">
        <f t="shared" si="9"/>
        <v>51.608640301317337</v>
      </c>
      <c r="K79">
        <f t="shared" si="9"/>
        <v>14.414267287824714</v>
      </c>
      <c r="L79">
        <f t="shared" si="10"/>
        <v>-10.863349883881616</v>
      </c>
      <c r="M79">
        <f t="shared" si="11"/>
        <v>-35.208128160579193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2.3526276765052714</v>
      </c>
      <c r="C80" s="9">
        <f t="shared" si="4"/>
        <v>0.36600000000000021</v>
      </c>
      <c r="D80" s="9">
        <f t="shared" si="5"/>
        <v>19.649505638265396</v>
      </c>
      <c r="E80" s="9">
        <f t="shared" si="5"/>
        <v>8.668274167194328</v>
      </c>
      <c r="F80" s="9">
        <f t="shared" si="6"/>
        <v>8.7863204134312252</v>
      </c>
      <c r="G80" s="10">
        <f t="shared" si="15"/>
        <v>8.6666666666666607</v>
      </c>
      <c r="H80" s="5">
        <f t="shared" si="15"/>
        <v>7.5</v>
      </c>
      <c r="I80">
        <f t="shared" si="8"/>
        <v>53.464511824608678</v>
      </c>
      <c r="J80">
        <f t="shared" si="9"/>
        <v>51.543460202014046</v>
      </c>
      <c r="K80">
        <f t="shared" si="9"/>
        <v>14.203018518861239</v>
      </c>
      <c r="L80">
        <f t="shared" si="10"/>
        <v>-10.825477829318407</v>
      </c>
      <c r="M80">
        <f t="shared" si="11"/>
        <v>-35.157006214226243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2.6616935791164273</v>
      </c>
      <c r="C81" s="9">
        <f t="shared" si="4"/>
        <v>0.37200000000000022</v>
      </c>
      <c r="D81" s="9">
        <f t="shared" si="5"/>
        <v>19.958571540876552</v>
      </c>
      <c r="E81" s="9">
        <f t="shared" si="5"/>
        <v>8.75285945219564</v>
      </c>
      <c r="F81" s="9">
        <f t="shared" si="6"/>
        <v>8.8765852000106626</v>
      </c>
      <c r="G81" s="10">
        <f t="shared" si="15"/>
        <v>8.6666666666666607</v>
      </c>
      <c r="H81" s="5">
        <f t="shared" si="15"/>
        <v>7.5</v>
      </c>
      <c r="I81">
        <f t="shared" si="8"/>
        <v>53.346180010473518</v>
      </c>
      <c r="J81">
        <f t="shared" si="9"/>
        <v>51.478507335038138</v>
      </c>
      <c r="K81">
        <f t="shared" si="9"/>
        <v>13.99207648157588</v>
      </c>
      <c r="L81">
        <f t="shared" si="10"/>
        <v>-10.78790642849652</v>
      </c>
      <c r="M81">
        <f t="shared" si="11"/>
        <v>-35.106198691022819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2.9703704408109424</v>
      </c>
      <c r="C82" s="9">
        <f t="shared" si="4"/>
        <v>0.37800000000000022</v>
      </c>
      <c r="D82" s="9">
        <f t="shared" si="5"/>
        <v>20.267248402571067</v>
      </c>
      <c r="E82" s="9">
        <f t="shared" si="5"/>
        <v>8.8361799995086567</v>
      </c>
      <c r="F82" s="9">
        <f t="shared" si="6"/>
        <v>8.9657585352667315</v>
      </c>
      <c r="G82" s="10">
        <f t="shared" si="15"/>
        <v>8.6666666666666607</v>
      </c>
      <c r="H82" s="5">
        <f t="shared" si="15"/>
        <v>7.5</v>
      </c>
      <c r="I82">
        <f t="shared" si="8"/>
        <v>53.228797019382363</v>
      </c>
      <c r="J82">
        <f t="shared" si="9"/>
        <v>51.413779896467162</v>
      </c>
      <c r="K82">
        <f t="shared" si="9"/>
        <v>13.781439289429743</v>
      </c>
      <c r="L82">
        <f t="shared" si="10"/>
        <v>-10.750634184216466</v>
      </c>
      <c r="M82">
        <f t="shared" si="11"/>
        <v>-35.05570238856194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3.2786596087744293</v>
      </c>
      <c r="C83" s="9">
        <f t="shared" si="4"/>
        <v>0.38400000000000023</v>
      </c>
      <c r="D83" s="9">
        <f t="shared" si="5"/>
        <v>20.575537570534554</v>
      </c>
      <c r="E83" s="9">
        <f t="shared" si="5"/>
        <v>8.9182376326022403</v>
      </c>
      <c r="F83" s="9">
        <f t="shared" si="6"/>
        <v>9.0538444968877716</v>
      </c>
      <c r="G83" s="10">
        <f t="shared" si="15"/>
        <v>8.6666666666666607</v>
      </c>
      <c r="H83" s="5">
        <f t="shared" si="15"/>
        <v>7.5</v>
      </c>
      <c r="I83">
        <f t="shared" si="8"/>
        <v>53.112362478675983</v>
      </c>
      <c r="J83">
        <f t="shared" si="9"/>
        <v>51.349276091361865</v>
      </c>
      <c r="K83">
        <f t="shared" si="9"/>
        <v>13.571105075098371</v>
      </c>
      <c r="L83">
        <f t="shared" si="10"/>
        <v>-10.713659611183635</v>
      </c>
      <c r="M83">
        <f t="shared" si="11"/>
        <v>-35.005514120345502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3.5865624194495993</v>
      </c>
      <c r="C84" s="9">
        <f t="shared" si="4"/>
        <v>0.39000000000000024</v>
      </c>
      <c r="D84" s="9">
        <f t="shared" si="5"/>
        <v>20.883440381209724</v>
      </c>
      <c r="E84" s="9">
        <f t="shared" si="5"/>
        <v>8.9990341637986635</v>
      </c>
      <c r="F84" s="9">
        <f t="shared" si="6"/>
        <v>9.1408471378697929</v>
      </c>
      <c r="G84" s="10">
        <f t="shared" si="15"/>
        <v>8.6666666666666607</v>
      </c>
      <c r="H84" s="5">
        <f t="shared" si="15"/>
        <v>7.5</v>
      </c>
      <c r="I84">
        <f t="shared" si="8"/>
        <v>52.996876021376245</v>
      </c>
      <c r="J84">
        <f t="shared" si="9"/>
        <v>51.284994133694767</v>
      </c>
      <c r="K84">
        <f t="shared" si="9"/>
        <v>13.361071990376299</v>
      </c>
      <c r="L84">
        <f t="shared" si="10"/>
        <v>-10.67698123577833</v>
      </c>
      <c r="M84">
        <f t="shared" si="11"/>
        <v>-34.955630715589862</v>
      </c>
      <c r="S84">
        <f t="shared" ref="S84:S147" si="16">GESTEP(E84,H84)</f>
        <v>1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3.8940801985895241</v>
      </c>
      <c r="C85" s="9">
        <f t="shared" ref="C85:C148" si="20">C84+_dt</f>
        <v>0.39600000000000024</v>
      </c>
      <c r="D85" s="9">
        <f t="shared" ref="D85:E148" si="21">D84+$C$7*(J84+J85)/2</f>
        <v>21.190958160349648</v>
      </c>
      <c r="E85" s="9">
        <f t="shared" si="21"/>
        <v>9.0785713943880406</v>
      </c>
      <c r="F85" s="9">
        <f t="shared" ref="F85:F148" si="22">$O$1*D85^2+$O$2*D85+$O$3</f>
        <v>9.2267704867541553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52.882337285607832</v>
      </c>
      <c r="J85">
        <f t="shared" ref="J85:K148" si="25">J84+L84*$C$7</f>
        <v>51.2209322462801</v>
      </c>
      <c r="K85">
        <f t="shared" si="25"/>
        <v>13.151338206082761</v>
      </c>
      <c r="L85">
        <f t="shared" ref="L85:L148" si="26">-$C$15*I85*J85</f>
        <v>-10.640597595827529</v>
      </c>
      <c r="M85">
        <f t="shared" ref="M85:M148" si="27">-$C$6-$C$15*I85*K85</f>
        <v>-34.906049019035997</v>
      </c>
      <c r="S85">
        <f t="shared" si="16"/>
        <v>1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4.2012142613104793</v>
      </c>
      <c r="C86" s="9">
        <f t="shared" si="20"/>
        <v>0.40200000000000025</v>
      </c>
      <c r="D86" s="9">
        <f t="shared" si="21"/>
        <v>21.498092223070604</v>
      </c>
      <c r="E86" s="9">
        <f t="shared" si="21"/>
        <v>9.156851114742194</v>
      </c>
      <c r="F86" s="9">
        <f t="shared" si="22"/>
        <v>9.3116185478633096</v>
      </c>
      <c r="G86" s="10">
        <f t="shared" si="23"/>
        <v>8.6666666666666607</v>
      </c>
      <c r="H86" s="5">
        <f t="shared" si="23"/>
        <v>7.5</v>
      </c>
      <c r="I86">
        <f t="shared" si="24"/>
        <v>52.768745914018659</v>
      </c>
      <c r="J86">
        <f t="shared" si="25"/>
        <v>51.157088660705135</v>
      </c>
      <c r="K86">
        <f t="shared" si="25"/>
        <v>12.941901911968545</v>
      </c>
      <c r="L86">
        <f t="shared" si="26"/>
        <v>-10.60450724037837</v>
      </c>
      <c r="M86">
        <f t="shared" si="27"/>
        <v>-34.856765890764144</v>
      </c>
      <c r="S86">
        <f t="shared" si="16"/>
        <v>1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4.5079659121443818</v>
      </c>
      <c r="C87" s="9">
        <f t="shared" si="20"/>
        <v>0.40800000000000025</v>
      </c>
      <c r="D87" s="9">
        <f t="shared" si="21"/>
        <v>21.804843873904506</v>
      </c>
      <c r="E87" s="9">
        <f t="shared" si="21"/>
        <v>9.2338751044279714</v>
      </c>
      <c r="F87" s="9">
        <f t="shared" si="22"/>
        <v>9.3953953015346254</v>
      </c>
      <c r="G87" s="10">
        <f t="shared" si="23"/>
        <v>8.6666666666666607</v>
      </c>
      <c r="H87" s="5">
        <f t="shared" si="23"/>
        <v>7.5</v>
      </c>
      <c r="I87">
        <f t="shared" si="24"/>
        <v>52.656101553199221</v>
      </c>
      <c r="J87">
        <f t="shared" si="25"/>
        <v>51.093461617262868</v>
      </c>
      <c r="K87">
        <f t="shared" si="25"/>
        <v>12.732761316623959</v>
      </c>
      <c r="L87">
        <f t="shared" si="26"/>
        <v>-10.568708729473336</v>
      </c>
      <c r="M87">
        <f t="shared" si="27"/>
        <v>-34.807778206012912</v>
      </c>
      <c r="S87">
        <f t="shared" si="16"/>
        <v>1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4.8143364450908273</v>
      </c>
      <c r="C88" s="9">
        <f t="shared" si="20"/>
        <v>0.41400000000000026</v>
      </c>
      <c r="D88" s="9">
        <f t="shared" si="21"/>
        <v>22.111214406850952</v>
      </c>
      <c r="E88" s="9">
        <f t="shared" si="21"/>
        <v>9.3096451323200071</v>
      </c>
      <c r="F88" s="9">
        <f t="shared" si="22"/>
        <v>9.4781047043523063</v>
      </c>
      <c r="G88" s="10">
        <f t="shared" si="23"/>
        <v>8.6666666666666607</v>
      </c>
      <c r="H88" s="5">
        <f t="shared" si="23"/>
        <v>7.5</v>
      </c>
      <c r="I88">
        <f t="shared" si="24"/>
        <v>52.544403853100867</v>
      </c>
      <c r="J88">
        <f t="shared" si="25"/>
        <v>51.030049364886025</v>
      </c>
      <c r="K88">
        <f t="shared" si="25"/>
        <v>12.523914647387882</v>
      </c>
      <c r="L88">
        <f t="shared" si="26"/>
        <v>-10.533200633927171</v>
      </c>
      <c r="M88">
        <f t="shared" si="27"/>
        <v>-34.759082855002845</v>
      </c>
      <c r="S88">
        <f t="shared" si="16"/>
        <v>1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5.1203271436687317</v>
      </c>
      <c r="C89" s="9">
        <f t="shared" si="20"/>
        <v>0.42000000000000026</v>
      </c>
      <c r="D89" s="9">
        <f t="shared" si="21"/>
        <v>22.417205105428856</v>
      </c>
      <c r="E89" s="9">
        <f t="shared" si="21"/>
        <v>9.3841629567129452</v>
      </c>
      <c r="F89" s="9">
        <f t="shared" si="22"/>
        <v>9.5597506893774327</v>
      </c>
      <c r="G89" s="10">
        <f t="shared" si="23"/>
        <v>8.6666666666666607</v>
      </c>
      <c r="H89" s="5">
        <f t="shared" si="23"/>
        <v>7.5</v>
      </c>
      <c r="I89">
        <f t="shared" si="24"/>
        <v>52.433652466453175</v>
      </c>
      <c r="J89">
        <f t="shared" si="25"/>
        <v>50.966850161082462</v>
      </c>
      <c r="K89">
        <f t="shared" si="25"/>
        <v>12.315360150257865</v>
      </c>
      <c r="L89">
        <f t="shared" si="26"/>
        <v>-10.497981535105504</v>
      </c>
      <c r="M89">
        <f t="shared" si="27"/>
        <v>-34.710676742764505</v>
      </c>
      <c r="S89">
        <f t="shared" si="16"/>
        <v>1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5.4259392809675937</v>
      </c>
      <c r="C90" s="9">
        <f t="shared" si="20"/>
        <v>0.42600000000000027</v>
      </c>
      <c r="D90" s="9">
        <f t="shared" si="21"/>
        <v>22.722817242727718</v>
      </c>
      <c r="E90" s="9">
        <f t="shared" si="21"/>
        <v>9.4574303254331227</v>
      </c>
      <c r="F90" s="9">
        <f t="shared" si="22"/>
        <v>9.640337166376149</v>
      </c>
      <c r="G90" s="10">
        <f t="shared" si="23"/>
        <v>8.6666666666666607</v>
      </c>
      <c r="H90" s="5">
        <f t="shared" si="23"/>
        <v>7.5</v>
      </c>
      <c r="I90">
        <f t="shared" si="24"/>
        <v>52.323847048180404</v>
      </c>
      <c r="J90">
        <f t="shared" si="25"/>
        <v>50.90386227187183</v>
      </c>
      <c r="K90">
        <f t="shared" si="25"/>
        <v>12.107096089801278</v>
      </c>
      <c r="L90">
        <f t="shared" si="26"/>
        <v>-10.463050024705165</v>
      </c>
      <c r="M90">
        <f t="shared" si="27"/>
        <v>-34.662556788970832</v>
      </c>
      <c r="S90">
        <f t="shared" si="16"/>
        <v>1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5.7311741196983803</v>
      </c>
      <c r="C91" s="9">
        <f t="shared" si="20"/>
        <v>0.43200000000000027</v>
      </c>
      <c r="D91" s="9">
        <f t="shared" si="21"/>
        <v>23.028052081458505</v>
      </c>
      <c r="E91" s="9">
        <f t="shared" si="21"/>
        <v>9.5294489759497285</v>
      </c>
      <c r="F91" s="9">
        <f t="shared" si="22"/>
        <v>9.7198680220459988</v>
      </c>
      <c r="G91" s="10">
        <f t="shared" si="23"/>
        <v>8.6666666666666607</v>
      </c>
      <c r="H91" s="5">
        <f t="shared" si="23"/>
        <v>7.5</v>
      </c>
      <c r="I91">
        <f t="shared" si="24"/>
        <v>52.214987254817345</v>
      </c>
      <c r="J91">
        <f t="shared" si="25"/>
        <v>50.841083971723599</v>
      </c>
      <c r="K91">
        <f t="shared" si="25"/>
        <v>11.899120749067453</v>
      </c>
      <c r="L91">
        <f t="shared" si="26"/>
        <v>-10.428404704536234</v>
      </c>
      <c r="M91">
        <f t="shared" si="27"/>
        <v>-34.614719927774054</v>
      </c>
      <c r="S91">
        <f t="shared" si="16"/>
        <v>1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6.036032912244039</v>
      </c>
      <c r="C92" s="9">
        <f t="shared" si="20"/>
        <v>0.43800000000000028</v>
      </c>
      <c r="D92" s="9">
        <f t="shared" si="21"/>
        <v>23.332910874004163</v>
      </c>
      <c r="E92" s="9">
        <f t="shared" si="21"/>
        <v>9.6002206354854334</v>
      </c>
      <c r="F92" s="9">
        <f t="shared" si="22"/>
        <v>9.7983471202404555</v>
      </c>
      <c r="G92" s="10">
        <f t="shared" si="23"/>
        <v>8.6666666666666607</v>
      </c>
      <c r="H92" s="5">
        <f t="shared" si="23"/>
        <v>7.5</v>
      </c>
      <c r="I92">
        <f t="shared" si="24"/>
        <v>52.107072743924398</v>
      </c>
      <c r="J92">
        <f t="shared" si="25"/>
        <v>50.778513543496381</v>
      </c>
      <c r="K92">
        <f t="shared" si="25"/>
        <v>11.691432429500809</v>
      </c>
      <c r="L92">
        <f t="shared" si="26"/>
        <v>-10.394044186305786</v>
      </c>
      <c r="M92">
        <f t="shared" si="27"/>
        <v>-34.56716310764682</v>
      </c>
      <c r="S92">
        <f t="shared" si="16"/>
        <v>1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6.3405169007096625</v>
      </c>
      <c r="C93" s="9">
        <f t="shared" si="20"/>
        <v>0.44400000000000028</v>
      </c>
      <c r="D93" s="9">
        <f t="shared" si="21"/>
        <v>23.637394862469787</v>
      </c>
      <c r="E93" s="9">
        <f t="shared" si="21"/>
        <v>9.6697470211265006</v>
      </c>
      <c r="F93" s="9">
        <f t="shared" si="22"/>
        <v>9.8757783021916321</v>
      </c>
      <c r="G93" s="10">
        <f t="shared" si="23"/>
        <v>8.6666666666666607</v>
      </c>
      <c r="H93" s="5">
        <f t="shared" si="23"/>
        <v>7.5</v>
      </c>
      <c r="I93">
        <f t="shared" si="24"/>
        <v>52.000103173502261</v>
      </c>
      <c r="J93">
        <f t="shared" si="25"/>
        <v>50.716149278378545</v>
      </c>
      <c r="K93">
        <f t="shared" si="25"/>
        <v>11.484029450854928</v>
      </c>
      <c r="L93">
        <f t="shared" si="26"/>
        <v>-10.359967091403357</v>
      </c>
      <c r="M93">
        <f t="shared" si="27"/>
        <v>-34.519883291227821</v>
      </c>
      <c r="S93">
        <f t="shared" si="16"/>
        <v>1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6.64462731697229</v>
      </c>
      <c r="C94" s="9">
        <f t="shared" si="20"/>
        <v>0.45000000000000029</v>
      </c>
      <c r="D94" s="9">
        <f t="shared" si="21"/>
        <v>23.941505278732414</v>
      </c>
      <c r="E94" s="9">
        <f t="shared" si="21"/>
        <v>9.7380298399323877</v>
      </c>
      <c r="F94" s="9">
        <f t="shared" si="22"/>
        <v>9.9521653867312203</v>
      </c>
      <c r="G94" s="10">
        <f t="shared" si="23"/>
        <v>8.6666666666666607</v>
      </c>
      <c r="H94" s="5">
        <f t="shared" si="23"/>
        <v>7.5</v>
      </c>
      <c r="I94">
        <f t="shared" si="24"/>
        <v>51.894078201406195</v>
      </c>
      <c r="J94">
        <f t="shared" si="25"/>
        <v>50.653989475830123</v>
      </c>
      <c r="K94">
        <f t="shared" si="25"/>
        <v>11.276910151107561</v>
      </c>
      <c r="L94">
        <f t="shared" si="26"/>
        <v>-10.326172050688127</v>
      </c>
      <c r="M94">
        <f t="shared" si="27"/>
        <v>-34.472877455171655</v>
      </c>
      <c r="S94">
        <f t="shared" si="16"/>
        <v>1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6.9483653827303584</v>
      </c>
      <c r="C95" s="9">
        <f t="shared" si="20"/>
        <v>0.45600000000000029</v>
      </c>
      <c r="D95" s="9">
        <f t="shared" si="21"/>
        <v>24.245243344490483</v>
      </c>
      <c r="E95" s="9">
        <f t="shared" si="21"/>
        <v>9.8050707890448408</v>
      </c>
      <c r="F95" s="9">
        <f t="shared" si="22"/>
        <v>10.027512170509661</v>
      </c>
      <c r="G95" s="10">
        <f t="shared" si="23"/>
        <v>8.6666666666666607</v>
      </c>
      <c r="H95" s="5">
        <f t="shared" si="23"/>
        <v>7.5</v>
      </c>
      <c r="I95">
        <f t="shared" si="24"/>
        <v>51.788997484759982</v>
      </c>
      <c r="J95">
        <f t="shared" si="25"/>
        <v>50.592032443525994</v>
      </c>
      <c r="K95">
        <f t="shared" si="25"/>
        <v>11.070072886376531</v>
      </c>
      <c r="L95">
        <f t="shared" si="26"/>
        <v>-10.29265770427782</v>
      </c>
      <c r="M95">
        <f t="shared" si="27"/>
        <v>-34.426142590003039</v>
      </c>
      <c r="S95">
        <f t="shared" si="16"/>
        <v>1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7.251732309552839</v>
      </c>
      <c r="C96" s="9">
        <f t="shared" si="20"/>
        <v>0.4620000000000003</v>
      </c>
      <c r="D96" s="9">
        <f t="shared" si="21"/>
        <v>24.548610271312963</v>
      </c>
      <c r="E96" s="9">
        <f t="shared" si="21"/>
        <v>9.8708715557964801</v>
      </c>
      <c r="F96" s="9">
        <f t="shared" si="22"/>
        <v>10.101822428213568</v>
      </c>
      <c r="G96" s="10">
        <f t="shared" si="23"/>
        <v>8.6666666666666607</v>
      </c>
      <c r="H96" s="5">
        <f t="shared" si="23"/>
        <v>7.5</v>
      </c>
      <c r="I96">
        <f t="shared" si="24"/>
        <v>51.68486067936977</v>
      </c>
      <c r="J96">
        <f t="shared" si="25"/>
        <v>50.530276497300328</v>
      </c>
      <c r="K96">
        <f t="shared" si="25"/>
        <v>10.863516030836513</v>
      </c>
      <c r="L96">
        <f t="shared" si="26"/>
        <v>-10.259422701339329</v>
      </c>
      <c r="M96">
        <f t="shared" si="27"/>
        <v>-34.379675699975287</v>
      </c>
      <c r="S96">
        <f t="shared" si="16"/>
        <v>1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7.5547292989280166</v>
      </c>
      <c r="C97" s="9">
        <f t="shared" si="20"/>
        <v>0.4680000000000003</v>
      </c>
      <c r="D97" s="9">
        <f t="shared" si="21"/>
        <v>24.851607260688141</v>
      </c>
      <c r="E97" s="9">
        <f t="shared" si="21"/>
        <v>9.9354338178189003</v>
      </c>
      <c r="F97" s="9">
        <f t="shared" si="22"/>
        <v>10.175099912781416</v>
      </c>
      <c r="G97" s="10">
        <f t="shared" si="23"/>
        <v>8.6666666666666607</v>
      </c>
      <c r="H97" s="5">
        <f t="shared" si="23"/>
        <v>7.5</v>
      </c>
      <c r="I97">
        <f t="shared" si="24"/>
        <v>51.581667439137931</v>
      </c>
      <c r="J97">
        <f t="shared" si="25"/>
        <v>50.46871996109229</v>
      </c>
      <c r="K97">
        <f t="shared" si="25"/>
        <v>10.657237976636662</v>
      </c>
      <c r="L97">
        <f t="shared" si="26"/>
        <v>-10.22646569988107</v>
      </c>
      <c r="M97">
        <f t="shared" si="27"/>
        <v>-34.333473802933085</v>
      </c>
      <c r="S97">
        <f t="shared" si="16"/>
        <v>1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7.8573575423119735</v>
      </c>
      <c r="C98" s="9">
        <f t="shared" si="20"/>
        <v>0.47400000000000031</v>
      </c>
      <c r="D98" s="9">
        <f t="shared" si="21"/>
        <v>25.154235504072098</v>
      </c>
      <c r="E98" s="9">
        <f t="shared" si="21"/>
        <v>9.9987592431502677</v>
      </c>
      <c r="F98" s="9">
        <f t="shared" si="22"/>
        <v>10.247348355617527</v>
      </c>
      <c r="G98" s="10">
        <f t="shared" si="23"/>
        <v>8.6666666666666607</v>
      </c>
      <c r="H98" s="5">
        <f t="shared" si="23"/>
        <v>7.5</v>
      </c>
      <c r="I98">
        <f t="shared" si="24"/>
        <v>51.479417415476945</v>
      </c>
      <c r="J98">
        <f t="shared" si="25"/>
        <v>50.407361166893004</v>
      </c>
      <c r="K98">
        <f t="shared" si="25"/>
        <v>10.451237133819063</v>
      </c>
      <c r="L98">
        <f t="shared" si="26"/>
        <v>-10.193785366547084</v>
      </c>
      <c r="M98">
        <f t="shared" si="27"/>
        <v>-34.28753393017945</v>
      </c>
      <c r="S98">
        <f t="shared" si="16"/>
        <v>1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8.1596182211767321</v>
      </c>
      <c r="C99" s="9">
        <f t="shared" si="20"/>
        <v>0.48000000000000032</v>
      </c>
      <c r="D99" s="9">
        <f t="shared" si="21"/>
        <v>25.456496182936856</v>
      </c>
      <c r="E99" s="9">
        <f t="shared" si="21"/>
        <v>10.060849490342438</v>
      </c>
      <c r="F99" s="9">
        <f t="shared" si="22"/>
        <v>10.318571466804348</v>
      </c>
      <c r="G99" s="10">
        <f t="shared" si="23"/>
        <v>8.6666666666666607</v>
      </c>
      <c r="H99" s="5">
        <f t="shared" si="23"/>
        <v>7.5</v>
      </c>
      <c r="I99">
        <f t="shared" si="24"/>
        <v>51.378110256723659</v>
      </c>
      <c r="J99">
        <f t="shared" si="25"/>
        <v>50.34619845469372</v>
      </c>
      <c r="K99">
        <f t="shared" si="25"/>
        <v>10.245511930237987</v>
      </c>
      <c r="L99">
        <f t="shared" si="26"/>
        <v>-10.161380376412874</v>
      </c>
      <c r="M99">
        <f t="shared" si="27"/>
        <v>-34.241853126346989</v>
      </c>
      <c r="S99">
        <f t="shared" si="16"/>
        <v>1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8.4615125070581172</v>
      </c>
      <c r="C100" s="9">
        <f t="shared" si="20"/>
        <v>0.48600000000000032</v>
      </c>
      <c r="D100" s="9">
        <f t="shared" si="21"/>
        <v>25.758390468818241</v>
      </c>
      <c r="E100" s="9">
        <f t="shared" si="21"/>
        <v>10.121706208567591</v>
      </c>
      <c r="F100" s="9">
        <f t="shared" si="22"/>
        <v>10.388772935313057</v>
      </c>
      <c r="G100" s="10">
        <f t="shared" si="23"/>
        <v>8.6666666666666607</v>
      </c>
      <c r="H100" s="5">
        <f t="shared" si="23"/>
        <v>7.5</v>
      </c>
      <c r="I100">
        <f t="shared" si="24"/>
        <v>51.277745607553832</v>
      </c>
      <c r="J100">
        <f t="shared" si="25"/>
        <v>50.285230172435242</v>
      </c>
      <c r="K100">
        <f t="shared" si="25"/>
        <v>10.040060811479904</v>
      </c>
      <c r="L100">
        <f t="shared" si="26"/>
        <v>-10.129249412782992</v>
      </c>
      <c r="M100">
        <f t="shared" si="27"/>
        <v>-34.196428449273284</v>
      </c>
      <c r="S100">
        <f t="shared" si="16"/>
        <v>1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8.7630415616032984</v>
      </c>
      <c r="C101" s="9">
        <f t="shared" si="20"/>
        <v>0.49200000000000033</v>
      </c>
      <c r="D101" s="9">
        <f t="shared" si="21"/>
        <v>26.059919523363423</v>
      </c>
      <c r="E101" s="9">
        <f t="shared" si="21"/>
        <v>10.181331037724384</v>
      </c>
      <c r="F101" s="9">
        <f t="shared" si="22"/>
        <v>10.457956429212512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51.178323108397244</v>
      </c>
      <c r="J101">
        <f t="shared" si="25"/>
        <v>50.22445467595854</v>
      </c>
      <c r="K101">
        <f t="shared" si="25"/>
        <v>9.834882240784264</v>
      </c>
      <c r="L101">
        <f t="shared" si="26"/>
        <v>-10.097391166990393</v>
      </c>
      <c r="M101">
        <f t="shared" si="27"/>
        <v>-34.151256969880485</v>
      </c>
      <c r="S101">
        <f t="shared" si="16"/>
        <v>1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9.0642065366180447</v>
      </c>
      <c r="C102" s="9">
        <f t="shared" si="20"/>
        <v>0.49800000000000033</v>
      </c>
      <c r="D102" s="9">
        <f t="shared" si="21"/>
        <v>26.361084498378169</v>
      </c>
      <c r="E102" s="9">
        <f t="shared" si="21"/>
        <v>10.239725608543631</v>
      </c>
      <c r="F102" s="9">
        <f t="shared" si="22"/>
        <v>10.526125595876538</v>
      </c>
      <c r="G102" s="10">
        <f t="shared" si="29"/>
        <v>8.6666666666666607</v>
      </c>
      <c r="H102" s="5">
        <f t="shared" si="29"/>
        <v>7.5</v>
      </c>
      <c r="I102">
        <f t="shared" si="24"/>
        <v>51.07984239485355</v>
      </c>
      <c r="J102">
        <f t="shared" si="25"/>
        <v>50.163870328956598</v>
      </c>
      <c r="K102">
        <f t="shared" si="25"/>
        <v>9.6299746989649808</v>
      </c>
      <c r="L102">
        <f t="shared" si="26"/>
        <v>-10.065804338197571</v>
      </c>
      <c r="M102">
        <f t="shared" si="27"/>
        <v>-34.106335772059055</v>
      </c>
      <c r="S102">
        <f t="shared" si="16"/>
        <v>1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9.3650085741136984</v>
      </c>
      <c r="C103" s="9">
        <f t="shared" si="20"/>
        <v>0.50400000000000034</v>
      </c>
      <c r="D103" s="9">
        <f t="shared" si="21"/>
        <v>26.661886535873823</v>
      </c>
      <c r="E103" s="9">
        <f t="shared" si="21"/>
        <v>10.296891542693524</v>
      </c>
      <c r="F103" s="9">
        <f t="shared" si="22"/>
        <v>10.593284062189595</v>
      </c>
      <c r="G103" s="10">
        <f t="shared" si="29"/>
        <v>8.6666666666666607</v>
      </c>
      <c r="H103" s="5">
        <f t="shared" si="29"/>
        <v>7.5</v>
      </c>
      <c r="I103">
        <f t="shared" si="24"/>
        <v>50.98230309710884</v>
      </c>
      <c r="J103">
        <f t="shared" si="25"/>
        <v>50.103475502927409</v>
      </c>
      <c r="K103">
        <f t="shared" si="25"/>
        <v>9.4253366843326258</v>
      </c>
      <c r="L103">
        <f t="shared" si="26"/>
        <v>-10.034487633199445</v>
      </c>
      <c r="M103">
        <f t="shared" si="27"/>
        <v>-34.061661952555582</v>
      </c>
      <c r="S103">
        <f t="shared" si="16"/>
        <v>1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9.6654488063538651</v>
      </c>
      <c r="C104" s="9">
        <f t="shared" si="20"/>
        <v>0.51000000000000034</v>
      </c>
      <c r="D104" s="9">
        <f t="shared" si="21"/>
        <v>26.962326768113989</v>
      </c>
      <c r="E104" s="9">
        <f t="shared" si="21"/>
        <v>10.352830452884374</v>
      </c>
      <c r="F104" s="9">
        <f t="shared" si="22"/>
        <v>10.659435434750831</v>
      </c>
      <c r="G104" s="10">
        <f t="shared" si="29"/>
        <v>8.6666666666666607</v>
      </c>
      <c r="H104" s="5">
        <f t="shared" si="29"/>
        <v>7.5</v>
      </c>
      <c r="I104">
        <f t="shared" si="24"/>
        <v>50.885704839353295</v>
      </c>
      <c r="J104">
        <f t="shared" si="25"/>
        <v>50.04326857712821</v>
      </c>
      <c r="K104">
        <f t="shared" si="25"/>
        <v>9.2209667126172921</v>
      </c>
      <c r="L104">
        <f t="shared" si="26"/>
        <v>-10.003439766228073</v>
      </c>
      <c r="M104">
        <f t="shared" si="27"/>
        <v>-34.017232620864803</v>
      </c>
      <c r="S104">
        <f t="shared" si="16"/>
        <v>1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9.9655283559008438</v>
      </c>
      <c r="C105" s="9">
        <f t="shared" si="20"/>
        <v>0.51600000000000035</v>
      </c>
      <c r="D105" s="9">
        <f t="shared" si="21"/>
        <v>27.262406317660968</v>
      </c>
      <c r="E105" s="9">
        <f t="shared" si="21"/>
        <v>10.407543942972902</v>
      </c>
      <c r="F105" s="9">
        <f t="shared" si="22"/>
        <v>10.724583300076523</v>
      </c>
      <c r="G105" s="10">
        <f t="shared" si="29"/>
        <v>8.6666666666666607</v>
      </c>
      <c r="H105" s="5">
        <f t="shared" si="29"/>
        <v>7.5</v>
      </c>
      <c r="I105">
        <f t="shared" si="24"/>
        <v>50.79004723919995</v>
      </c>
      <c r="J105">
        <f t="shared" si="25"/>
        <v>49.983247938530845</v>
      </c>
      <c r="K105">
        <f t="shared" si="25"/>
        <v>9.0168633168921026</v>
      </c>
      <c r="L105">
        <f t="shared" si="26"/>
        <v>-9.9726594587591588</v>
      </c>
      <c r="M105">
        <f t="shared" si="27"/>
        <v>-33.973044899125568</v>
      </c>
      <c r="S105">
        <f t="shared" si="16"/>
        <v>1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10.26524833566177</v>
      </c>
      <c r="C106" s="9">
        <f t="shared" si="20"/>
        <v>0.52200000000000035</v>
      </c>
      <c r="D106" s="9">
        <f t="shared" si="21"/>
        <v>27.562126297421894</v>
      </c>
      <c r="E106" s="9">
        <f t="shared" si="21"/>
        <v>10.461033608066071</v>
      </c>
      <c r="F106" s="9">
        <f t="shared" si="22"/>
        <v>10.788731224800951</v>
      </c>
      <c r="G106" s="10">
        <f t="shared" si="29"/>
        <v>8.6666666666666607</v>
      </c>
      <c r="H106" s="5">
        <f t="shared" si="29"/>
        <v>7.5</v>
      </c>
      <c r="I106">
        <f t="shared" si="24"/>
        <v>50.695329907104657</v>
      </c>
      <c r="J106">
        <f t="shared" si="25"/>
        <v>49.923411981778287</v>
      </c>
      <c r="K106">
        <f t="shared" si="25"/>
        <v>8.8130250474973497</v>
      </c>
      <c r="L106">
        <f t="shared" si="26"/>
        <v>-9.9421454393203454</v>
      </c>
      <c r="M106">
        <f t="shared" si="27"/>
        <v>-33.929095922020963</v>
      </c>
      <c r="S106">
        <f t="shared" si="16"/>
        <v>1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10.564609848934531</v>
      </c>
      <c r="C107" s="9">
        <f t="shared" si="20"/>
        <v>0.52800000000000036</v>
      </c>
      <c r="D107" s="9">
        <f t="shared" si="21"/>
        <v>27.861487810694655</v>
      </c>
      <c r="E107" s="9">
        <f t="shared" si="21"/>
        <v>10.513301034624458</v>
      </c>
      <c r="F107" s="9">
        <f t="shared" si="22"/>
        <v>10.851882755875682</v>
      </c>
      <c r="G107" s="10">
        <f t="shared" si="29"/>
        <v>8.6666666666666607</v>
      </c>
      <c r="H107" s="5">
        <f t="shared" si="29"/>
        <v>7.5</v>
      </c>
      <c r="I107">
        <f t="shared" si="24"/>
        <v>50.601552445787675</v>
      </c>
      <c r="J107">
        <f t="shared" si="25"/>
        <v>49.863759109142364</v>
      </c>
      <c r="K107">
        <f t="shared" si="25"/>
        <v>8.6094504719652232</v>
      </c>
      <c r="L107">
        <f t="shared" si="26"/>
        <v>-9.9118964433013925</v>
      </c>
      <c r="M107">
        <f t="shared" si="27"/>
        <v>-33.885382836682396</v>
      </c>
      <c r="S107">
        <f t="shared" si="16"/>
        <v>1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10.863613989453405</v>
      </c>
      <c r="C108" s="9">
        <f t="shared" si="20"/>
        <v>0.53400000000000036</v>
      </c>
      <c r="D108" s="9">
        <f t="shared" si="21"/>
        <v>28.16049195121353</v>
      </c>
      <c r="E108" s="9">
        <f t="shared" si="21"/>
        <v>10.564347800565189</v>
      </c>
      <c r="F108" s="9">
        <f t="shared" si="22"/>
        <v>10.914041420767314</v>
      </c>
      <c r="G108" s="10">
        <f t="shared" si="29"/>
        <v>8.6666666666666607</v>
      </c>
      <c r="H108" s="5">
        <f t="shared" si="29"/>
        <v>7.5</v>
      </c>
      <c r="I108">
        <f t="shared" si="24"/>
        <v>50.50871444965675</v>
      </c>
      <c r="J108">
        <f t="shared" si="25"/>
        <v>49.804287730482557</v>
      </c>
      <c r="K108">
        <f t="shared" si="25"/>
        <v>8.4061381749451289</v>
      </c>
      <c r="L108">
        <f t="shared" si="26"/>
        <v>-9.8819112127661608</v>
      </c>
      <c r="M108">
        <f t="shared" si="27"/>
        <v>-33.841902802597659</v>
      </c>
      <c r="S108">
        <f t="shared" si="16"/>
        <v>1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11.162261841434471</v>
      </c>
      <c r="C109" s="9">
        <f t="shared" si="20"/>
        <v>0.54000000000000037</v>
      </c>
      <c r="D109" s="9">
        <f t="shared" si="21"/>
        <v>28.459139803194596</v>
      </c>
      <c r="E109" s="9">
        <f t="shared" si="21"/>
        <v>10.614175475364412</v>
      </c>
      <c r="F109" s="9">
        <f t="shared" si="22"/>
        <v>10.975210727653668</v>
      </c>
      <c r="G109" s="10">
        <f t="shared" si="29"/>
        <v>8.6666666666666607</v>
      </c>
      <c r="H109" s="5">
        <f t="shared" si="29"/>
        <v>7.5</v>
      </c>
      <c r="I109">
        <f t="shared" si="24"/>
        <v>50.416815504232069</v>
      </c>
      <c r="J109">
        <f t="shared" si="25"/>
        <v>49.744996263205962</v>
      </c>
      <c r="K109">
        <f t="shared" si="25"/>
        <v>8.2030867581295421</v>
      </c>
      <c r="L109">
        <f t="shared" si="26"/>
        <v>-9.8521884962664608</v>
      </c>
      <c r="M109">
        <f t="shared" si="27"/>
        <v>-33.798652991523028</v>
      </c>
      <c r="S109">
        <f t="shared" si="16"/>
        <v>1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11.460554479620775</v>
      </c>
      <c r="C110" s="9">
        <f t="shared" si="20"/>
        <v>0.54600000000000037</v>
      </c>
      <c r="D110" s="9">
        <f t="shared" si="21"/>
        <v>28.757432441380899</v>
      </c>
      <c r="E110" s="9">
        <f t="shared" si="21"/>
        <v>10.662785620159342</v>
      </c>
      <c r="F110" s="9">
        <f t="shared" si="22"/>
        <v>11.035394165618451</v>
      </c>
      <c r="G110" s="10">
        <f t="shared" si="29"/>
        <v>8.6666666666666607</v>
      </c>
      <c r="H110" s="5">
        <f t="shared" si="29"/>
        <v>7.5</v>
      </c>
      <c r="I110">
        <f t="shared" si="24"/>
        <v>50.325855185573076</v>
      </c>
      <c r="J110">
        <f t="shared" si="25"/>
        <v>49.685883132228362</v>
      </c>
      <c r="K110">
        <f t="shared" si="25"/>
        <v>8.0002948401804037</v>
      </c>
      <c r="L110">
        <f t="shared" si="26"/>
        <v>-9.8227270486577734</v>
      </c>
      <c r="M110">
        <f t="shared" si="27"/>
        <v>-33.75563058739926</v>
      </c>
      <c r="S110">
        <f t="shared" si="16"/>
        <v>1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11.758492969327271</v>
      </c>
      <c r="C111" s="9">
        <f t="shared" si="20"/>
        <v>0.55200000000000038</v>
      </c>
      <c r="D111" s="9">
        <f t="shared" si="21"/>
        <v>29.055370931087396</v>
      </c>
      <c r="E111" s="9">
        <f t="shared" si="21"/>
        <v>10.710179787849851</v>
      </c>
      <c r="F111" s="9">
        <f t="shared" si="22"/>
        <v>11.094595204844419</v>
      </c>
      <c r="G111" s="10">
        <f t="shared" si="29"/>
        <v>8.6666666666666607</v>
      </c>
      <c r="H111" s="5">
        <f t="shared" si="29"/>
        <v>7.5</v>
      </c>
      <c r="I111">
        <f t="shared" si="24"/>
        <v>50.235833059707524</v>
      </c>
      <c r="J111">
        <f t="shared" si="25"/>
        <v>49.626946769936417</v>
      </c>
      <c r="K111">
        <f t="shared" si="25"/>
        <v>7.7977610566560083</v>
      </c>
      <c r="L111">
        <f t="shared" si="26"/>
        <v>-9.793525630916875</v>
      </c>
      <c r="M111">
        <f t="shared" si="27"/>
        <v>-33.712832786271449</v>
      </c>
      <c r="S111">
        <f t="shared" si="16"/>
        <v>1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12.056078366485533</v>
      </c>
      <c r="C112" s="9">
        <f t="shared" si="20"/>
        <v>0.55800000000000038</v>
      </c>
      <c r="D112" s="9">
        <f t="shared" si="21"/>
        <v>29.352956328245657</v>
      </c>
      <c r="E112" s="9">
        <f t="shared" si="21"/>
        <v>10.756359523199635</v>
      </c>
      <c r="F112" s="9">
        <f t="shared" si="22"/>
        <v>11.152817296805015</v>
      </c>
      <c r="G112" s="10">
        <f t="shared" si="29"/>
        <v>8.6666666666666607</v>
      </c>
      <c r="H112" s="5">
        <f t="shared" si="29"/>
        <v>7.5</v>
      </c>
      <c r="I112">
        <f t="shared" si="24"/>
        <v>50.146748682062807</v>
      </c>
      <c r="J112">
        <f t="shared" si="25"/>
        <v>49.568185616150913</v>
      </c>
      <c r="K112">
        <f t="shared" si="25"/>
        <v>7.5954840599383795</v>
      </c>
      <c r="L112">
        <f t="shared" si="26"/>
        <v>-9.7645830099613367</v>
      </c>
      <c r="M112">
        <f t="shared" si="27"/>
        <v>-33.670256796212861</v>
      </c>
      <c r="S112">
        <f t="shared" si="16"/>
        <v>1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12.353311717688261</v>
      </c>
      <c r="C113" s="9">
        <f t="shared" si="20"/>
        <v>0.56400000000000039</v>
      </c>
      <c r="D113" s="9">
        <f t="shared" si="21"/>
        <v>29.650189679448385</v>
      </c>
      <c r="E113" s="9">
        <f t="shared" si="21"/>
        <v>10.801326362936933</v>
      </c>
      <c r="F113" s="9">
        <f t="shared" si="22"/>
        <v>11.210063874454532</v>
      </c>
      <c r="G113" s="10">
        <f t="shared" si="29"/>
        <v>8.6666666666666607</v>
      </c>
      <c r="H113" s="5">
        <f t="shared" si="29"/>
        <v>7.5</v>
      </c>
      <c r="I113">
        <f t="shared" si="24"/>
        <v>50.058601596899756</v>
      </c>
      <c r="J113">
        <f t="shared" si="25"/>
        <v>49.509598118091148</v>
      </c>
      <c r="K113">
        <f t="shared" si="25"/>
        <v>7.3934625191611021</v>
      </c>
      <c r="L113">
        <f t="shared" si="26"/>
        <v>-9.7358979584709839</v>
      </c>
      <c r="M113">
        <f t="shared" si="27"/>
        <v>-33.627899837252556</v>
      </c>
      <c r="S113">
        <f t="shared" si="16"/>
        <v>1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12.650194060233556</v>
      </c>
      <c r="C114" s="9">
        <f t="shared" si="20"/>
        <v>0.5700000000000004</v>
      </c>
      <c r="D114" s="9">
        <f t="shared" si="21"/>
        <v>29.94707202199368</v>
      </c>
      <c r="E114" s="9">
        <f t="shared" si="21"/>
        <v>10.845081835854829</v>
      </c>
      <c r="F114" s="9">
        <f t="shared" si="22"/>
        <v>11.266338352416815</v>
      </c>
      <c r="G114" s="10">
        <f t="shared" si="29"/>
        <v>8.6666666666666607</v>
      </c>
      <c r="H114" s="5">
        <f t="shared" si="29"/>
        <v>7.5</v>
      </c>
      <c r="I114">
        <f t="shared" si="24"/>
        <v>49.971391336749065</v>
      </c>
      <c r="J114">
        <f t="shared" si="25"/>
        <v>49.451182730340321</v>
      </c>
      <c r="K114">
        <f t="shared" si="25"/>
        <v>7.1916951201375872</v>
      </c>
      <c r="L114">
        <f t="shared" si="26"/>
        <v>-9.7074692547112456</v>
      </c>
      <c r="M114">
        <f t="shared" si="27"/>
        <v>-33.585759141306831</v>
      </c>
      <c r="S114">
        <f t="shared" si="16"/>
        <v>1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12.946726422169014</v>
      </c>
      <c r="C115" s="9">
        <f t="shared" si="20"/>
        <v>0.5760000000000004</v>
      </c>
      <c r="D115" s="9">
        <f t="shared" si="21"/>
        <v>30.243604383929139</v>
      </c>
      <c r="E115" s="9">
        <f t="shared" si="21"/>
        <v>10.88762746291111</v>
      </c>
      <c r="F115" s="9">
        <f t="shared" si="22"/>
        <v>11.32164412717246</v>
      </c>
      <c r="G115" s="10">
        <f t="shared" si="29"/>
        <v>8.6666666666666607</v>
      </c>
      <c r="H115" s="5">
        <f t="shared" si="29"/>
        <v>7.5</v>
      </c>
      <c r="I115">
        <f t="shared" si="24"/>
        <v>49.885117421850701</v>
      </c>
      <c r="J115">
        <f t="shared" si="25"/>
        <v>49.392937914812052</v>
      </c>
      <c r="K115">
        <f t="shared" si="25"/>
        <v>6.9901805652897462</v>
      </c>
      <c r="L115">
        <f t="shared" si="26"/>
        <v>-9.6792956823585055</v>
      </c>
      <c r="M115">
        <f t="shared" si="27"/>
        <v>-33.543831952114459</v>
      </c>
      <c r="S115">
        <f t="shared" si="16"/>
        <v>1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13.242909822335605</v>
      </c>
      <c r="C116" s="9">
        <f t="shared" si="20"/>
        <v>0.58200000000000041</v>
      </c>
      <c r="D116" s="9">
        <f t="shared" si="21"/>
        <v>30.539787784095729</v>
      </c>
      <c r="E116" s="9">
        <f t="shared" si="21"/>
        <v>10.92896475732771</v>
      </c>
      <c r="F116" s="9">
        <f t="shared" si="22"/>
        <v>11.375984577244612</v>
      </c>
      <c r="G116" s="10">
        <f t="shared" si="29"/>
        <v>8.6666666666666607</v>
      </c>
      <c r="H116" s="5">
        <f t="shared" si="29"/>
        <v>7.5</v>
      </c>
      <c r="I116">
        <f t="shared" si="24"/>
        <v>49.799779359596201</v>
      </c>
      <c r="J116">
        <f t="shared" si="25"/>
        <v>49.334862140717902</v>
      </c>
      <c r="K116">
        <f t="shared" si="25"/>
        <v>6.7889175735770593</v>
      </c>
      <c r="L116">
        <f t="shared" si="26"/>
        <v>-9.6513760303273965</v>
      </c>
      <c r="M116">
        <f t="shared" si="27"/>
        <v>-33.502115525175697</v>
      </c>
      <c r="S116">
        <f t="shared" si="16"/>
        <v>1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13.538745270411365</v>
      </c>
      <c r="C117" s="9">
        <f t="shared" si="20"/>
        <v>0.58800000000000041</v>
      </c>
      <c r="D117" s="9">
        <f t="shared" si="21"/>
        <v>30.835623232171489</v>
      </c>
      <c r="E117" s="9">
        <f t="shared" si="21"/>
        <v>10.96909522468972</v>
      </c>
      <c r="F117" s="9">
        <f t="shared" si="22"/>
        <v>11.429363063383272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49.715376643974267</v>
      </c>
      <c r="J117">
        <f t="shared" si="25"/>
        <v>49.276953884535935</v>
      </c>
      <c r="K117">
        <f t="shared" si="25"/>
        <v>6.587904880426005</v>
      </c>
      <c r="L117">
        <f t="shared" si="26"/>
        <v>-9.6237090926000892</v>
      </c>
      <c r="M117">
        <f t="shared" si="27"/>
        <v>-33.460607127694971</v>
      </c>
      <c r="S117">
        <f t="shared" si="16"/>
        <v>1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13.834233766954913</v>
      </c>
      <c r="C118" s="9">
        <f t="shared" si="20"/>
        <v>0.59400000000000042</v>
      </c>
      <c r="D118" s="9">
        <f t="shared" si="21"/>
        <v>31.131111728715037</v>
      </c>
      <c r="E118" s="9">
        <f t="shared" si="21"/>
        <v>11.008020363043977</v>
      </c>
      <c r="F118" s="9">
        <f t="shared" si="22"/>
        <v>11.481782928748231</v>
      </c>
      <c r="G118" s="10">
        <f t="shared" si="30"/>
        <v>8.6666666666666607</v>
      </c>
      <c r="H118" s="5">
        <f t="shared" si="30"/>
        <v>7.5</v>
      </c>
      <c r="I118">
        <f t="shared" si="24"/>
        <v>49.631908755019751</v>
      </c>
      <c r="J118">
        <f t="shared" si="25"/>
        <v>49.219211629980336</v>
      </c>
      <c r="K118">
        <f t="shared" si="25"/>
        <v>6.3871412376598355</v>
      </c>
      <c r="L118">
        <f t="shared" si="26"/>
        <v>-9.5962936680576068</v>
      </c>
      <c r="M118">
        <f t="shared" si="27"/>
        <v>-33.419304038527308</v>
      </c>
      <c r="S118">
        <f t="shared" si="16"/>
        <v>1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14.129376303448769</v>
      </c>
      <c r="C119" s="9">
        <f t="shared" si="20"/>
        <v>0.60000000000000042</v>
      </c>
      <c r="D119" s="9">
        <f t="shared" si="21"/>
        <v>31.426254265208893</v>
      </c>
      <c r="E119" s="9">
        <f t="shared" si="21"/>
        <v>11.045741662997242</v>
      </c>
      <c r="F119" s="9">
        <f t="shared" si="22"/>
        <v>11.533247499090544</v>
      </c>
      <c r="G119" s="10">
        <f t="shared" si="30"/>
        <v>8.6666666666666607</v>
      </c>
      <c r="H119" s="5">
        <f t="shared" si="30"/>
        <v>7.5</v>
      </c>
      <c r="I119">
        <f t="shared" si="24"/>
        <v>49.549375158266251</v>
      </c>
      <c r="J119">
        <f t="shared" si="25"/>
        <v>49.161633867971993</v>
      </c>
      <c r="K119">
        <f t="shared" si="25"/>
        <v>6.186625413428672</v>
      </c>
      <c r="L119">
        <f t="shared" si="26"/>
        <v>-9.569128560313148</v>
      </c>
      <c r="M119">
        <f t="shared" si="27"/>
        <v>-33.378203548128361</v>
      </c>
      <c r="S119">
        <f t="shared" si="16"/>
        <v>1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14.424173862342514</v>
      </c>
      <c r="C120" s="9">
        <f t="shared" si="20"/>
        <v>0.60600000000000043</v>
      </c>
      <c r="D120" s="9">
        <f t="shared" si="21"/>
        <v>31.721051824102638</v>
      </c>
      <c r="E120" s="9">
        <f t="shared" si="21"/>
        <v>11.082260607813948</v>
      </c>
      <c r="F120" s="9">
        <f t="shared" si="22"/>
        <v>11.583760082932619</v>
      </c>
      <c r="G120" s="10">
        <f t="shared" si="30"/>
        <v>8.6666666666666607</v>
      </c>
      <c r="H120" s="5">
        <f t="shared" si="30"/>
        <v>7.5</v>
      </c>
      <c r="I120">
        <f t="shared" si="24"/>
        <v>49.467775304202441</v>
      </c>
      <c r="J120">
        <f t="shared" si="25"/>
        <v>49.104219096610116</v>
      </c>
      <c r="K120">
        <f t="shared" si="25"/>
        <v>5.986356192139902</v>
      </c>
      <c r="L120">
        <f t="shared" si="26"/>
        <v>-9.5422125775474615</v>
      </c>
      <c r="M120">
        <f t="shared" si="27"/>
        <v>-33.337302958508097</v>
      </c>
      <c r="S120">
        <f t="shared" si="16"/>
        <v>1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14.718627417095782</v>
      </c>
      <c r="C121" s="9">
        <f t="shared" si="20"/>
        <v>0.61200000000000043</v>
      </c>
      <c r="D121" s="9">
        <f t="shared" si="21"/>
        <v>32.015505378855906</v>
      </c>
      <c r="E121" s="9">
        <f t="shared" si="21"/>
        <v>11.117578673513535</v>
      </c>
      <c r="F121" s="9">
        <f t="shared" si="22"/>
        <v>11.633323971746922</v>
      </c>
      <c r="G121" s="10">
        <f t="shared" si="30"/>
        <v>8.6666666666666607</v>
      </c>
      <c r="H121" s="5">
        <f t="shared" si="30"/>
        <v>7.5</v>
      </c>
      <c r="I121">
        <f t="shared" si="24"/>
        <v>49.387108627732502</v>
      </c>
      <c r="J121">
        <f t="shared" si="25"/>
        <v>49.04696582114483</v>
      </c>
      <c r="K121">
        <f t="shared" si="25"/>
        <v>5.7863323743888531</v>
      </c>
      <c r="L121">
        <f t="shared" si="26"/>
        <v>-9.5155445323463059</v>
      </c>
      <c r="M121">
        <f t="shared" si="27"/>
        <v>-33.296599583188019</v>
      </c>
      <c r="S121">
        <f t="shared" si="16"/>
        <v>1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15.012737932221071</v>
      </c>
      <c r="C122" s="9">
        <f t="shared" si="20"/>
        <v>0.61800000000000044</v>
      </c>
      <c r="D122" s="9">
        <f t="shared" si="21"/>
        <v>32.309615893981196</v>
      </c>
      <c r="E122" s="9">
        <f t="shared" si="21"/>
        <v>11.151697328967371</v>
      </c>
      <c r="F122" s="9">
        <f t="shared" si="22"/>
        <v>11.681942440133286</v>
      </c>
      <c r="G122" s="10">
        <f t="shared" si="30"/>
        <v>8.6666666666666607</v>
      </c>
      <c r="H122" s="5">
        <f t="shared" si="30"/>
        <v>7.5</v>
      </c>
      <c r="I122">
        <f t="shared" si="24"/>
        <v>49.307374547640556</v>
      </c>
      <c r="J122">
        <f t="shared" si="25"/>
        <v>48.989872553950754</v>
      </c>
      <c r="K122">
        <f t="shared" si="25"/>
        <v>5.5865527768897252</v>
      </c>
      <c r="L122">
        <f t="shared" si="26"/>
        <v>-9.4891232415399625</v>
      </c>
      <c r="M122">
        <f t="shared" si="27"/>
        <v>-33.256090747161963</v>
      </c>
      <c r="S122">
        <f t="shared" si="16"/>
        <v>1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15.306506363326427</v>
      </c>
      <c r="C123" s="9">
        <f t="shared" si="20"/>
        <v>0.62400000000000044</v>
      </c>
      <c r="D123" s="9">
        <f t="shared" si="21"/>
        <v>32.603384325086552</v>
      </c>
      <c r="E123" s="9">
        <f t="shared" si="21"/>
        <v>11.18461803599526</v>
      </c>
      <c r="F123" s="9">
        <f t="shared" si="22"/>
        <v>11.729618745994832</v>
      </c>
      <c r="G123" s="10">
        <f t="shared" si="30"/>
        <v>8.6666666666666607</v>
      </c>
      <c r="H123" s="5">
        <f t="shared" si="30"/>
        <v>7.5</v>
      </c>
      <c r="I123">
        <f t="shared" si="24"/>
        <v>49.228572466059646</v>
      </c>
      <c r="J123">
        <f t="shared" si="25"/>
        <v>48.932937814501514</v>
      </c>
      <c r="K123">
        <f t="shared" si="25"/>
        <v>5.3870162324067534</v>
      </c>
      <c r="L123">
        <f t="shared" si="26"/>
        <v>-9.4629475260448874</v>
      </c>
      <c r="M123">
        <f t="shared" si="27"/>
        <v>-33.215773786860389</v>
      </c>
      <c r="S123">
        <f t="shared" si="16"/>
        <v>1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15.599933657157969</v>
      </c>
      <c r="C124" s="9">
        <f t="shared" si="20"/>
        <v>0.63000000000000045</v>
      </c>
      <c r="D124" s="9">
        <f t="shared" si="21"/>
        <v>32.896811618918093</v>
      </c>
      <c r="E124" s="9">
        <f t="shared" si="21"/>
        <v>11.216342249461537</v>
      </c>
      <c r="F124" s="9">
        <f t="shared" si="22"/>
        <v>11.776356130712594</v>
      </c>
      <c r="G124" s="10">
        <f t="shared" si="30"/>
        <v>8.6666666666666607</v>
      </c>
      <c r="H124" s="5">
        <f t="shared" si="30"/>
        <v>7.5</v>
      </c>
      <c r="I124">
        <f t="shared" si="24"/>
        <v>49.150701767945158</v>
      </c>
      <c r="J124">
        <f t="shared" si="25"/>
        <v>48.876160129345244</v>
      </c>
      <c r="K124">
        <f t="shared" si="25"/>
        <v>5.1877215896855908</v>
      </c>
      <c r="L124">
        <f t="shared" si="26"/>
        <v>-9.4370162107074691</v>
      </c>
      <c r="M124">
        <f t="shared" si="27"/>
        <v>-33.175646050118132</v>
      </c>
      <c r="S124">
        <f t="shared" si="16"/>
        <v>1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15.893020751642247</v>
      </c>
      <c r="C125" s="9">
        <f t="shared" si="20"/>
        <v>0.63600000000000045</v>
      </c>
      <c r="D125" s="9">
        <f t="shared" si="21"/>
        <v>33.189898713402371</v>
      </c>
      <c r="E125" s="9">
        <f t="shared" si="21"/>
        <v>11.246871417370748</v>
      </c>
      <c r="F125" s="9">
        <f t="shared" si="22"/>
        <v>11.82215781931871</v>
      </c>
      <c r="G125" s="10">
        <f t="shared" si="30"/>
        <v>8.6666666666666607</v>
      </c>
      <c r="H125" s="5">
        <f t="shared" si="30"/>
        <v>7.5</v>
      </c>
      <c r="I125">
        <f t="shared" si="24"/>
        <v>49.073761820553067</v>
      </c>
      <c r="J125">
        <f t="shared" si="25"/>
        <v>48.819538032080999</v>
      </c>
      <c r="K125">
        <f t="shared" si="25"/>
        <v>4.9886677133848822</v>
      </c>
      <c r="L125">
        <f t="shared" si="26"/>
        <v>-9.411328124149934</v>
      </c>
      <c r="M125">
        <f t="shared" si="27"/>
        <v>-33.135704896145583</v>
      </c>
      <c r="S125">
        <f t="shared" si="16"/>
        <v>1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16.185768575928499</v>
      </c>
      <c r="C126" s="9">
        <f t="shared" si="20"/>
        <v>0.64200000000000046</v>
      </c>
      <c r="D126" s="9">
        <f t="shared" si="21"/>
        <v>33.482646537688623</v>
      </c>
      <c r="E126" s="9">
        <f t="shared" si="21"/>
        <v>11.276206980962927</v>
      </c>
      <c r="F126" s="9">
        <f t="shared" si="22"/>
        <v>11.867027020668319</v>
      </c>
      <c r="G126" s="10">
        <f t="shared" si="30"/>
        <v>8.6666666666666607</v>
      </c>
      <c r="H126" s="5">
        <f t="shared" si="30"/>
        <v>7.5</v>
      </c>
      <c r="I126">
        <f t="shared" si="24"/>
        <v>48.997751972923098</v>
      </c>
      <c r="J126">
        <f t="shared" si="25"/>
        <v>48.763070063336102</v>
      </c>
      <c r="K126">
        <f t="shared" si="25"/>
        <v>4.7898534840080087</v>
      </c>
      <c r="L126">
        <f t="shared" si="26"/>
        <v>-9.3858820986184206</v>
      </c>
      <c r="M126">
        <f t="shared" si="27"/>
        <v>-33.095947695503241</v>
      </c>
      <c r="S126">
        <f t="shared" si="16"/>
        <v>1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16.478178050430742</v>
      </c>
      <c r="C127" s="9">
        <f t="shared" si="20"/>
        <v>0.64800000000000046</v>
      </c>
      <c r="D127" s="9">
        <f t="shared" si="21"/>
        <v>33.775056012190866</v>
      </c>
      <c r="E127" s="9">
        <f t="shared" si="21"/>
        <v>11.304350374808456</v>
      </c>
      <c r="F127" s="9">
        <f t="shared" si="22"/>
        <v>11.910966927610138</v>
      </c>
      <c r="G127" s="10">
        <f t="shared" si="30"/>
        <v>8.6666666666666607</v>
      </c>
      <c r="H127" s="5">
        <f t="shared" si="30"/>
        <v>7.5</v>
      </c>
      <c r="I127">
        <f t="shared" si="24"/>
        <v>48.922671555367089</v>
      </c>
      <c r="J127">
        <f t="shared" si="25"/>
        <v>48.706754770744389</v>
      </c>
      <c r="K127">
        <f t="shared" si="25"/>
        <v>4.591277797834989</v>
      </c>
      <c r="L127">
        <f t="shared" si="26"/>
        <v>-9.3606769698332482</v>
      </c>
      <c r="M127">
        <f t="shared" si="27"/>
        <v>-33.056371830079613</v>
      </c>
      <c r="S127">
        <f t="shared" si="16"/>
        <v>1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16.770250086869751</v>
      </c>
      <c r="C128" s="9">
        <f t="shared" si="20"/>
        <v>0.65400000000000047</v>
      </c>
      <c r="D128" s="9">
        <f t="shared" si="21"/>
        <v>34.067128048629876</v>
      </c>
      <c r="E128" s="9">
        <f t="shared" si="21"/>
        <v>11.331303026902525</v>
      </c>
      <c r="F128" s="9">
        <f t="shared" si="22"/>
        <v>11.953980717155682</v>
      </c>
      <c r="G128" s="10">
        <f t="shared" si="30"/>
        <v>8.6666666666666607</v>
      </c>
      <c r="H128" s="5">
        <f t="shared" si="30"/>
        <v>7.5</v>
      </c>
      <c r="I128">
        <f t="shared" si="24"/>
        <v>48.848519878962698</v>
      </c>
      <c r="J128">
        <f t="shared" si="25"/>
        <v>48.650590708925392</v>
      </c>
      <c r="K128">
        <f t="shared" si="25"/>
        <v>4.392939566854511</v>
      </c>
      <c r="L128">
        <f t="shared" si="26"/>
        <v>-9.3357115768413799</v>
      </c>
      <c r="M128">
        <f t="shared" si="27"/>
        <v>-33.01697469307242</v>
      </c>
      <c r="S128">
        <f t="shared" si="16"/>
        <v>1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17.061985588314919</v>
      </c>
      <c r="C129" s="9">
        <f t="shared" si="20"/>
        <v>0.66000000000000048</v>
      </c>
      <c r="D129" s="9">
        <f t="shared" si="21"/>
        <v>34.358863550075043</v>
      </c>
      <c r="E129" s="9">
        <f t="shared" si="21"/>
        <v>11.357066358759177</v>
      </c>
      <c r="F129" s="9">
        <f t="shared" si="22"/>
        <v>11.996071550647192</v>
      </c>
      <c r="G129" s="10">
        <f t="shared" si="30"/>
        <v>8.6666666666666607</v>
      </c>
      <c r="H129" s="5">
        <f t="shared" si="30"/>
        <v>7.5</v>
      </c>
      <c r="I129">
        <f t="shared" si="24"/>
        <v>48.775296235052622</v>
      </c>
      <c r="J129">
        <f t="shared" si="25"/>
        <v>48.594576439464348</v>
      </c>
      <c r="K129">
        <f t="shared" si="25"/>
        <v>4.1948377186960766</v>
      </c>
      <c r="L129">
        <f t="shared" si="26"/>
        <v>-9.3109847618711079</v>
      </c>
      <c r="M129">
        <f t="shared" si="27"/>
        <v>-32.977753688973031</v>
      </c>
      <c r="S129">
        <f t="shared" si="16"/>
        <v>1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17.353385449225989</v>
      </c>
      <c r="C130" s="9">
        <f t="shared" si="20"/>
        <v>0.66600000000000048</v>
      </c>
      <c r="D130" s="9">
        <f t="shared" si="21"/>
        <v>34.650263410986113</v>
      </c>
      <c r="E130" s="9">
        <f t="shared" si="21"/>
        <v>11.381641785504952</v>
      </c>
      <c r="F130" s="9">
        <f t="shared" si="22"/>
        <v>12.037242573924269</v>
      </c>
      <c r="G130" s="10">
        <f t="shared" si="30"/>
        <v>8.6666666666666607</v>
      </c>
      <c r="H130" s="5">
        <f t="shared" si="30"/>
        <v>7.5</v>
      </c>
      <c r="I130">
        <f t="shared" si="24"/>
        <v>48.702999894749631</v>
      </c>
      <c r="J130">
        <f t="shared" si="25"/>
        <v>48.53871053089312</v>
      </c>
      <c r="K130">
        <f t="shared" si="25"/>
        <v>3.9969711965622383</v>
      </c>
      <c r="L130">
        <f t="shared" si="26"/>
        <v>-9.2864953701890087</v>
      </c>
      <c r="M130">
        <f t="shared" si="27"/>
        <v>-32.938706233554143</v>
      </c>
      <c r="S130">
        <f t="shared" si="16"/>
        <v>1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17.644450555494686</v>
      </c>
      <c r="C131" s="9">
        <f t="shared" si="20"/>
        <v>0.67200000000000049</v>
      </c>
      <c r="D131" s="9">
        <f t="shared" si="21"/>
        <v>34.94132851725481</v>
      </c>
      <c r="E131" s="9">
        <f t="shared" si="21"/>
        <v>11.405030715972121</v>
      </c>
      <c r="F131" s="9">
        <f t="shared" si="22"/>
        <v>12.07749691748919</v>
      </c>
      <c r="G131" s="10">
        <f t="shared" si="30"/>
        <v>8.6666666666666607</v>
      </c>
      <c r="H131" s="5">
        <f t="shared" si="30"/>
        <v>7.5</v>
      </c>
      <c r="I131">
        <f t="shared" si="24"/>
        <v>48.631630108447496</v>
      </c>
      <c r="J131">
        <f t="shared" si="25"/>
        <v>48.482991558671984</v>
      </c>
      <c r="K131">
        <f t="shared" si="25"/>
        <v>3.7993389591609135</v>
      </c>
      <c r="L131">
        <f t="shared" si="26"/>
        <v>-9.2622422499591366</v>
      </c>
      <c r="M131">
        <f t="shared" si="27"/>
        <v>-32.899829753860587</v>
      </c>
      <c r="S131">
        <f t="shared" si="16"/>
        <v>1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17.935181784486218</v>
      </c>
      <c r="C132" s="9">
        <f t="shared" si="20"/>
        <v>0.67800000000000049</v>
      </c>
      <c r="D132" s="9">
        <f t="shared" si="21"/>
        <v>35.232059746246343</v>
      </c>
      <c r="E132" s="9">
        <f t="shared" si="21"/>
        <v>11.427234552791516</v>
      </c>
      <c r="F132" s="9">
        <f t="shared" si="22"/>
        <v>12.116837696670958</v>
      </c>
      <c r="G132" s="10">
        <f t="shared" si="30"/>
        <v>8.6666666666666607</v>
      </c>
      <c r="H132" s="5">
        <f t="shared" si="30"/>
        <v>7.5</v>
      </c>
      <c r="I132">
        <f t="shared" si="24"/>
        <v>48.561186105338074</v>
      </c>
      <c r="J132">
        <f t="shared" si="25"/>
        <v>48.427418105172229</v>
      </c>
      <c r="K132">
        <f t="shared" si="25"/>
        <v>3.6019399806377499</v>
      </c>
      <c r="L132">
        <f t="shared" si="26"/>
        <v>-9.2382242521045246</v>
      </c>
      <c r="M132">
        <f t="shared" si="27"/>
        <v>-32.861121688203291</v>
      </c>
      <c r="S132">
        <f t="shared" si="16"/>
        <v>1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18.225580005080715</v>
      </c>
      <c r="C133" s="9">
        <f t="shared" si="20"/>
        <v>0.6840000000000005</v>
      </c>
      <c r="D133" s="9">
        <f t="shared" si="21"/>
        <v>35.52245796684084</v>
      </c>
      <c r="E133" s="9">
        <f t="shared" si="21"/>
        <v>11.448254692484955</v>
      </c>
      <c r="F133" s="9">
        <f t="shared" si="22"/>
        <v>12.155268011788076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48.491667092934769</v>
      </c>
      <c r="J133">
        <f t="shared" si="25"/>
        <v>48.371988759659601</v>
      </c>
      <c r="K133">
        <f t="shared" si="25"/>
        <v>3.40477325050853</v>
      </c>
      <c r="L133">
        <f t="shared" si="26"/>
        <v>-9.214440230170986</v>
      </c>
      <c r="M133">
        <f t="shared" si="27"/>
        <v>-32.822579486156251</v>
      </c>
      <c r="S133">
        <f t="shared" si="16"/>
        <v>1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18.515646077714528</v>
      </c>
      <c r="C134" s="9">
        <f t="shared" si="20"/>
        <v>0.6900000000000005</v>
      </c>
      <c r="D134" s="9">
        <f t="shared" si="21"/>
        <v>35.812524039474653</v>
      </c>
      <c r="E134" s="9">
        <f t="shared" si="21"/>
        <v>11.468092525557255</v>
      </c>
      <c r="F134" s="9">
        <f t="shared" si="22"/>
        <v>12.192790948310041</v>
      </c>
      <c r="G134" s="10">
        <f t="shared" si="31"/>
        <v>8.6666666666666607</v>
      </c>
      <c r="H134" s="5">
        <f t="shared" si="31"/>
        <v>7.5</v>
      </c>
      <c r="I134">
        <f t="shared" si="24"/>
        <v>48.423072256602502</v>
      </c>
      <c r="J134">
        <f t="shared" si="25"/>
        <v>48.316702118278577</v>
      </c>
      <c r="K134">
        <f t="shared" si="25"/>
        <v>3.2078377735915926</v>
      </c>
      <c r="L134">
        <f t="shared" si="26"/>
        <v>-9.1908890401932393</v>
      </c>
      <c r="M134">
        <f t="shared" si="27"/>
        <v>-32.784200608556588</v>
      </c>
      <c r="S134">
        <f t="shared" si="16"/>
        <v>1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18.805380854421479</v>
      </c>
      <c r="C135" s="9">
        <f t="shared" si="20"/>
        <v>0.69600000000000051</v>
      </c>
      <c r="D135" s="9">
        <f t="shared" si="21"/>
        <v>36.102258816181603</v>
      </c>
      <c r="E135" s="9">
        <f t="shared" si="21"/>
        <v>11.48674943658785</v>
      </c>
      <c r="F135" s="9">
        <f t="shared" si="22"/>
        <v>12.229409577017584</v>
      </c>
      <c r="G135" s="10">
        <f t="shared" si="31"/>
        <v>8.6666666666666607</v>
      </c>
      <c r="H135" s="5">
        <f t="shared" si="31"/>
        <v>7.5</v>
      </c>
      <c r="I135">
        <f t="shared" si="24"/>
        <v>48.355400759094358</v>
      </c>
      <c r="J135">
        <f t="shared" si="25"/>
        <v>48.261556784037417</v>
      </c>
      <c r="K135">
        <f t="shared" si="25"/>
        <v>3.0111325699402531</v>
      </c>
      <c r="L135">
        <f t="shared" si="26"/>
        <v>-9.1675695405633615</v>
      </c>
      <c r="M135">
        <f t="shared" si="27"/>
        <v>-32.745982527507543</v>
      </c>
      <c r="S135">
        <f t="shared" si="16"/>
        <v>1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19.09478517887397</v>
      </c>
      <c r="C136" s="9">
        <f t="shared" si="20"/>
        <v>0.70200000000000051</v>
      </c>
      <c r="D136" s="9">
        <f t="shared" si="21"/>
        <v>36.391663140634094</v>
      </c>
      <c r="E136" s="9">
        <f t="shared" si="21"/>
        <v>11.504226804321997</v>
      </c>
      <c r="F136" s="9">
        <f t="shared" si="22"/>
        <v>12.265126954161667</v>
      </c>
      <c r="G136" s="10">
        <f t="shared" si="31"/>
        <v>8.6666666666666607</v>
      </c>
      <c r="H136" s="5">
        <f t="shared" si="31"/>
        <v>7.5</v>
      </c>
      <c r="I136">
        <f t="shared" si="24"/>
        <v>48.288651740095304</v>
      </c>
      <c r="J136">
        <f t="shared" si="25"/>
        <v>48.206551366794038</v>
      </c>
      <c r="K136">
        <f t="shared" si="25"/>
        <v>2.814656674775208</v>
      </c>
      <c r="L136">
        <f t="shared" si="26"/>
        <v>-9.1444805919016616</v>
      </c>
      <c r="M136">
        <f t="shared" si="27"/>
        <v>-32.707922726384403</v>
      </c>
      <c r="S136">
        <f t="shared" si="16"/>
        <v>1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19.383859886424077</v>
      </c>
      <c r="C137" s="9">
        <f t="shared" si="20"/>
        <v>0.70800000000000052</v>
      </c>
      <c r="D137" s="9">
        <f t="shared" si="21"/>
        <v>36.680737848184201</v>
      </c>
      <c r="E137" s="9">
        <f t="shared" si="21"/>
        <v>11.520526001761572</v>
      </c>
      <c r="F137" s="9">
        <f t="shared" si="22"/>
        <v>12.29994612162122</v>
      </c>
      <c r="G137" s="10">
        <f t="shared" si="31"/>
        <v>8.6666666666666607</v>
      </c>
      <c r="H137" s="5">
        <f t="shared" si="31"/>
        <v>7.5</v>
      </c>
      <c r="I137">
        <f t="shared" si="24"/>
        <v>48.222824315772854</v>
      </c>
      <c r="J137">
        <f t="shared" si="25"/>
        <v>48.151684483242626</v>
      </c>
      <c r="K137">
        <f t="shared" si="25"/>
        <v>2.6184091384169017</v>
      </c>
      <c r="L137">
        <f t="shared" si="26"/>
        <v>-9.1216210569298575</v>
      </c>
      <c r="M137">
        <f t="shared" si="27"/>
        <v>-32.670018699843268</v>
      </c>
      <c r="S137">
        <f t="shared" si="16"/>
        <v>1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19.67260580414451</v>
      </c>
      <c r="C138" s="9">
        <f t="shared" si="20"/>
        <v>0.71400000000000052</v>
      </c>
      <c r="D138" s="9">
        <f t="shared" si="21"/>
        <v>36.969483765904634</v>
      </c>
      <c r="E138" s="9">
        <f t="shared" si="21"/>
        <v>11.535648396255477</v>
      </c>
      <c r="F138" s="9">
        <f t="shared" si="22"/>
        <v>12.333870107059658</v>
      </c>
      <c r="G138" s="10">
        <f t="shared" si="31"/>
        <v>8.6666666666666607</v>
      </c>
      <c r="H138" s="5">
        <f t="shared" si="31"/>
        <v>7.5</v>
      </c>
      <c r="I138">
        <f t="shared" si="24"/>
        <v>48.157917578335208</v>
      </c>
      <c r="J138">
        <f t="shared" si="25"/>
        <v>48.096954756901049</v>
      </c>
      <c r="K138">
        <f t="shared" si="25"/>
        <v>2.422389026217842</v>
      </c>
      <c r="L138">
        <f t="shared" si="26"/>
        <v>-9.0989898003467395</v>
      </c>
      <c r="M138">
        <f t="shared" si="27"/>
        <v>-32.632267953832681</v>
      </c>
      <c r="S138">
        <f t="shared" si="16"/>
        <v>1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19.961023750869508</v>
      </c>
      <c r="C139" s="9">
        <f t="shared" si="20"/>
        <v>0.72000000000000053</v>
      </c>
      <c r="D139" s="9">
        <f t="shared" si="21"/>
        <v>37.257901712629632</v>
      </c>
      <c r="E139" s="9">
        <f t="shared" si="21"/>
        <v>11.549595349589614</v>
      </c>
      <c r="F139" s="9">
        <f t="shared" si="22"/>
        <v>12.366901924080164</v>
      </c>
      <c r="G139" s="10">
        <f t="shared" si="31"/>
        <v>8.6666666666666607</v>
      </c>
      <c r="H139" s="5">
        <f t="shared" si="31"/>
        <v>7.5</v>
      </c>
      <c r="I139">
        <f t="shared" si="24"/>
        <v>48.09393059559671</v>
      </c>
      <c r="J139">
        <f t="shared" si="25"/>
        <v>48.04236081809897</v>
      </c>
      <c r="K139">
        <f t="shared" si="25"/>
        <v>2.226595418494846</v>
      </c>
      <c r="L139">
        <f t="shared" si="26"/>
        <v>-9.0765856887061691</v>
      </c>
      <c r="M139">
        <f t="shared" si="27"/>
        <v>-32.594668005607986</v>
      </c>
      <c r="S139">
        <f t="shared" si="16"/>
        <v>1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20.249114537235705</v>
      </c>
      <c r="C140" s="9">
        <f t="shared" si="20"/>
        <v>0.72600000000000053</v>
      </c>
      <c r="D140" s="9">
        <f t="shared" si="21"/>
        <v>37.54599249899583</v>
      </c>
      <c r="E140" s="9">
        <f t="shared" si="21"/>
        <v>11.562368218076482</v>
      </c>
      <c r="F140" s="9">
        <f t="shared" si="22"/>
        <v>12.399044572379738</v>
      </c>
      <c r="G140" s="10">
        <f t="shared" si="31"/>
        <v>8.6666666666666607</v>
      </c>
      <c r="H140" s="5">
        <f t="shared" si="31"/>
        <v>7.5</v>
      </c>
      <c r="I140">
        <f t="shared" si="24"/>
        <v>48.030862410551165</v>
      </c>
      <c r="J140">
        <f t="shared" si="25"/>
        <v>47.98790130396673</v>
      </c>
      <c r="K140">
        <f t="shared" si="25"/>
        <v>2.0310274104611983</v>
      </c>
      <c r="L140">
        <f t="shared" si="26"/>
        <v>-9.0544075902975933</v>
      </c>
      <c r="M140">
        <f t="shared" si="27"/>
        <v>-32.557216383748425</v>
      </c>
      <c r="S140">
        <f t="shared" si="16"/>
        <v>1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20.536878965722877</v>
      </c>
      <c r="C141" s="9">
        <f t="shared" si="20"/>
        <v>0.73200000000000054</v>
      </c>
      <c r="D141" s="9">
        <f t="shared" si="21"/>
        <v>37.833756927483002</v>
      </c>
      <c r="E141" s="9">
        <f t="shared" si="21"/>
        <v>11.573968352644343</v>
      </c>
      <c r="F141" s="9">
        <f t="shared" si="22"/>
        <v>12.430301037902058</v>
      </c>
      <c r="G141" s="10">
        <f t="shared" si="31"/>
        <v>8.6666666666666607</v>
      </c>
      <c r="H141" s="5">
        <f t="shared" si="31"/>
        <v>7.5</v>
      </c>
      <c r="I141">
        <f t="shared" si="24"/>
        <v>47.968712040952902</v>
      </c>
      <c r="J141">
        <f t="shared" si="25"/>
        <v>47.933574858424947</v>
      </c>
      <c r="K141">
        <f t="shared" si="25"/>
        <v>1.8356841121587077</v>
      </c>
      <c r="L141">
        <f t="shared" si="26"/>
        <v>-9.0324543750289585</v>
      </c>
      <c r="M141">
        <f t="shared" si="27"/>
        <v>-32.519910628176831</v>
      </c>
      <c r="S141">
        <f t="shared" si="16"/>
        <v>1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20.824317830694675</v>
      </c>
      <c r="C142" s="9">
        <f t="shared" si="20"/>
        <v>0.73800000000000054</v>
      </c>
      <c r="D142" s="9">
        <f t="shared" si="21"/>
        <v>38.121195792454799</v>
      </c>
      <c r="E142" s="9">
        <f t="shared" si="21"/>
        <v>11.584397098925988</v>
      </c>
      <c r="F142" s="9">
        <f t="shared" si="22"/>
        <v>12.460674292989109</v>
      </c>
      <c r="G142" s="10">
        <f t="shared" si="31"/>
        <v>8.6666666666666607</v>
      </c>
      <c r="H142" s="5">
        <f t="shared" si="31"/>
        <v>7.5</v>
      </c>
      <c r="I142">
        <f t="shared" si="24"/>
        <v>47.907478478905965</v>
      </c>
      <c r="J142">
        <f t="shared" si="25"/>
        <v>47.879380132174774</v>
      </c>
      <c r="K142">
        <f t="shared" si="25"/>
        <v>1.6405646483896468</v>
      </c>
      <c r="L142">
        <f t="shared" si="26"/>
        <v>-9.0107249143121244</v>
      </c>
      <c r="M142">
        <f t="shared" si="27"/>
        <v>-32.48274829018203</v>
      </c>
      <c r="S142">
        <f t="shared" si="16"/>
        <v>1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21.111431918439266</v>
      </c>
      <c r="C143" s="9">
        <f t="shared" si="20"/>
        <v>0.74400000000000055</v>
      </c>
      <c r="D143" s="9">
        <f t="shared" si="21"/>
        <v>38.40830988019939</v>
      </c>
      <c r="E143" s="9">
        <f t="shared" si="21"/>
        <v>11.593655797347102</v>
      </c>
      <c r="F143" s="9">
        <f t="shared" si="22"/>
        <v>12.490167296531636</v>
      </c>
      <c r="G143" s="10">
        <f t="shared" si="31"/>
        <v>8.6666666666666607</v>
      </c>
      <c r="H143" s="5">
        <f t="shared" si="31"/>
        <v>7.5</v>
      </c>
      <c r="I143">
        <f t="shared" si="24"/>
        <v>47.847160690461486</v>
      </c>
      <c r="J143">
        <f t="shared" si="25"/>
        <v>47.825315782688904</v>
      </c>
      <c r="K143">
        <f t="shared" si="25"/>
        <v>1.4456681586485547</v>
      </c>
      <c r="L143">
        <f t="shared" si="26"/>
        <v>-8.9892180809507582</v>
      </c>
      <c r="M143">
        <f t="shared" si="27"/>
        <v>-32.445726932443641</v>
      </c>
      <c r="S143">
        <f t="shared" si="16"/>
        <v>1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21.398222007209945</v>
      </c>
      <c r="C144" s="9">
        <f t="shared" si="20"/>
        <v>0.75000000000000056</v>
      </c>
      <c r="D144" s="9">
        <f t="shared" si="21"/>
        <v>38.695099968970069</v>
      </c>
      <c r="E144" s="9">
        <f t="shared" si="21"/>
        <v>11.601745783214209</v>
      </c>
      <c r="F144" s="9">
        <f t="shared" si="22"/>
        <v>12.51878299411837</v>
      </c>
      <c r="G144" s="10">
        <f t="shared" si="31"/>
        <v>8.6666666666666607</v>
      </c>
      <c r="H144" s="5">
        <f t="shared" si="31"/>
        <v>7.5</v>
      </c>
      <c r="I144">
        <f t="shared" si="24"/>
        <v>47.787757615223484</v>
      </c>
      <c r="J144">
        <f t="shared" si="25"/>
        <v>47.771380474203198</v>
      </c>
      <c r="K144">
        <f t="shared" si="25"/>
        <v>1.2509937970538929</v>
      </c>
      <c r="L144">
        <f t="shared" si="26"/>
        <v>-8.9679327490307301</v>
      </c>
      <c r="M144">
        <f t="shared" si="27"/>
        <v>-32.408844129059496</v>
      </c>
      <c r="S144">
        <f t="shared" si="16"/>
        <v>1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21.684688867265685</v>
      </c>
      <c r="C145" s="9">
        <f t="shared" si="20"/>
        <v>0.75600000000000056</v>
      </c>
      <c r="D145" s="9">
        <f t="shared" si="21"/>
        <v>38.981566829025809</v>
      </c>
      <c r="E145" s="9">
        <f t="shared" si="21"/>
        <v>11.60866838680221</v>
      </c>
      <c r="F145" s="9">
        <f t="shared" si="22"/>
        <v>12.546524318184114</v>
      </c>
      <c r="G145" s="10">
        <f t="shared" si="31"/>
        <v>8.6666666666666607</v>
      </c>
      <c r="H145" s="5">
        <f t="shared" si="31"/>
        <v>7.5</v>
      </c>
      <c r="I145">
        <f t="shared" si="24"/>
        <v>47.72926816596329</v>
      </c>
      <c r="J145">
        <f t="shared" si="25"/>
        <v>47.717572877709017</v>
      </c>
      <c r="K145">
        <f t="shared" si="25"/>
        <v>1.0565407322795359</v>
      </c>
      <c r="L145">
        <f t="shared" si="26"/>
        <v>-8.9468677938130377</v>
      </c>
      <c r="M145">
        <f t="shared" si="27"/>
        <v>-32.372097465575393</v>
      </c>
      <c r="S145">
        <f t="shared" si="16"/>
        <v>1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21.970833260911647</v>
      </c>
      <c r="C146" s="9">
        <f t="shared" si="20"/>
        <v>0.76200000000000057</v>
      </c>
      <c r="D146" s="9">
        <f t="shared" si="21"/>
        <v>39.267711222671771</v>
      </c>
      <c r="E146" s="9">
        <f t="shared" si="21"/>
        <v>11.614424933441507</v>
      </c>
      <c r="F146" s="9">
        <f t="shared" si="22"/>
        <v>12.5733941881566</v>
      </c>
      <c r="G146" s="10">
        <f t="shared" si="31"/>
        <v>8.6666666666666607</v>
      </c>
      <c r="H146" s="5">
        <f t="shared" si="31"/>
        <v>7.5</v>
      </c>
      <c r="I146">
        <f t="shared" si="24"/>
        <v>47.671691228242672</v>
      </c>
      <c r="J146">
        <f t="shared" si="25"/>
        <v>47.663891670946136</v>
      </c>
      <c r="K146">
        <f t="shared" si="25"/>
        <v>0.86230814748608353</v>
      </c>
      <c r="L146">
        <f t="shared" si="26"/>
        <v>-8.926022091629255</v>
      </c>
      <c r="M146">
        <f t="shared" si="27"/>
        <v>-32.335484539017287</v>
      </c>
      <c r="S146">
        <f t="shared" si="16"/>
        <v>1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22.256655942539673</v>
      </c>
      <c r="C147" s="9">
        <f t="shared" si="20"/>
        <v>0.76800000000000057</v>
      </c>
      <c r="D147" s="9">
        <f t="shared" si="21"/>
        <v>39.553533904299798</v>
      </c>
      <c r="E147" s="9">
        <f t="shared" si="21"/>
        <v>11.619016743604721</v>
      </c>
      <c r="F147" s="9">
        <f t="shared" si="22"/>
        <v>12.599395510602214</v>
      </c>
      <c r="G147" s="10">
        <f t="shared" si="31"/>
        <v>8.6666666666666607</v>
      </c>
      <c r="H147" s="5">
        <f t="shared" si="31"/>
        <v>7.5</v>
      </c>
      <c r="I147">
        <f t="shared" si="24"/>
        <v>47.615025660045923</v>
      </c>
      <c r="J147">
        <f t="shared" si="25"/>
        <v>47.610335538396363</v>
      </c>
      <c r="K147">
        <f t="shared" si="25"/>
        <v>0.66829524025197984</v>
      </c>
      <c r="L147">
        <f t="shared" si="26"/>
        <v>-8.9053945197795361</v>
      </c>
      <c r="M147">
        <f t="shared" si="27"/>
        <v>-32.299002957925701</v>
      </c>
      <c r="S147">
        <f t="shared" si="16"/>
        <v>1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22.542157658668692</v>
      </c>
      <c r="C148" s="9">
        <f t="shared" si="20"/>
        <v>0.77400000000000058</v>
      </c>
      <c r="D148" s="9">
        <f t="shared" si="21"/>
        <v>39.839035620428817</v>
      </c>
      <c r="E148" s="9">
        <f t="shared" si="21"/>
        <v>11.62244513299299</v>
      </c>
      <c r="F148" s="9">
        <f t="shared" si="22"/>
        <v>12.624531179370519</v>
      </c>
      <c r="G148" s="10">
        <f t="shared" si="31"/>
        <v>8.6666666666666607</v>
      </c>
      <c r="H148" s="5">
        <f t="shared" si="31"/>
        <v>7.5</v>
      </c>
      <c r="I148">
        <f t="shared" si="24"/>
        <v>47.559270291421001</v>
      </c>
      <c r="J148">
        <f t="shared" si="25"/>
        <v>47.556903171277689</v>
      </c>
      <c r="K148">
        <f t="shared" si="25"/>
        <v>0.47450122250442561</v>
      </c>
      <c r="L148">
        <f t="shared" si="26"/>
        <v>-8.8849839564331727</v>
      </c>
      <c r="M148">
        <f t="shared" si="27"/>
        <v>-32.262650342392476</v>
      </c>
      <c r="S148">
        <f t="shared" ref="S148:S211" si="32">GESTEP(E148,H148)</f>
        <v>1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22.827339147985143</v>
      </c>
      <c r="C149" s="9">
        <f t="shared" ref="C149:C212" si="36">C148+_dt</f>
        <v>0.78000000000000058</v>
      </c>
      <c r="D149" s="9">
        <f t="shared" ref="D149:E212" si="37">D148+$C$7*(J148+J149)/2</f>
        <v>40.124217109745267</v>
      </c>
      <c r="E149" s="9">
        <f t="shared" si="37"/>
        <v>11.624711412621853</v>
      </c>
      <c r="F149" s="9">
        <f t="shared" ref="F149:F212" si="38">$O$1*D149^2+$O$2*D149+$O$3</f>
        <v>12.648804075737642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47.504423924130002</v>
      </c>
      <c r="J149">
        <f t="shared" ref="J149:K212" si="41">J148+L148*$C$7</f>
        <v>47.503593267539088</v>
      </c>
      <c r="K149">
        <f t="shared" si="41"/>
        <v>0.28092532045007079</v>
      </c>
      <c r="L149">
        <f t="shared" ref="L149:L212" si="42">-$C$15*I149*J149</f>
        <v>-8.8647892805317436</v>
      </c>
      <c r="M149">
        <f t="shared" ref="M149:M212" si="43">-$C$6-$C$15*I149*K149</f>
        <v>-32.226424324099654</v>
      </c>
      <c r="S149">
        <f t="shared" si="32"/>
        <v>1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23.112201141383331</v>
      </c>
      <c r="C150" s="9">
        <f t="shared" si="36"/>
        <v>0.78600000000000059</v>
      </c>
      <c r="D150" s="9">
        <f t="shared" si="37"/>
        <v>40.409079103143455</v>
      </c>
      <c r="E150" s="9">
        <f t="shared" si="37"/>
        <v>11.625816888906719</v>
      </c>
      <c r="F150" s="9">
        <f t="shared" si="38"/>
        <v>12.672217068548493</v>
      </c>
      <c r="G150" s="10">
        <f t="shared" si="39"/>
        <v>8.6666666666666607</v>
      </c>
      <c r="H150" s="5">
        <f t="shared" si="39"/>
        <v>7.5</v>
      </c>
      <c r="I150">
        <f t="shared" si="40"/>
        <v>47.450485331308968</v>
      </c>
      <c r="J150">
        <f t="shared" si="41"/>
        <v>47.450404531855895</v>
      </c>
      <c r="K150">
        <f t="shared" si="41"/>
        <v>8.7566774505472872E-2</v>
      </c>
      <c r="L150">
        <f t="shared" si="42"/>
        <v>-8.8448093716948293</v>
      </c>
      <c r="M150">
        <f t="shared" si="43"/>
        <v>-32.190322546360484</v>
      </c>
      <c r="S150">
        <f t="shared" si="32"/>
        <v>1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23.396744362005776</v>
      </c>
      <c r="C151" s="9">
        <f t="shared" si="36"/>
        <v>0.79200000000000059</v>
      </c>
      <c r="D151" s="9">
        <f t="shared" si="37"/>
        <v>40.693622323765901</v>
      </c>
      <c r="E151" s="9">
        <f t="shared" si="37"/>
        <v>11.625762863747918</v>
      </c>
      <c r="F151" s="9">
        <f t="shared" si="38"/>
        <v>12.694773014357825</v>
      </c>
      <c r="G151" s="10">
        <f t="shared" si="39"/>
        <v>8.6666666666666607</v>
      </c>
      <c r="H151" s="5">
        <f t="shared" si="39"/>
        <v>7.5</v>
      </c>
      <c r="I151">
        <f t="shared" si="40"/>
        <v>47.3974532571373</v>
      </c>
      <c r="J151">
        <f t="shared" si="41"/>
        <v>47.397335675625726</v>
      </c>
      <c r="K151">
        <f t="shared" si="41"/>
        <v>-0.10557516077269002</v>
      </c>
      <c r="L151">
        <f t="shared" si="42"/>
        <v>-8.8250431101283393</v>
      </c>
      <c r="M151">
        <f t="shared" si="43"/>
        <v>-32.154342664162513</v>
      </c>
      <c r="S151">
        <f t="shared" si="32"/>
        <v>1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23.680969525283551</v>
      </c>
      <c r="C152" s="9">
        <f t="shared" si="36"/>
        <v>0.7980000000000006</v>
      </c>
      <c r="D152" s="9">
        <f t="shared" si="37"/>
        <v>40.977847487043675</v>
      </c>
      <c r="E152" s="9">
        <f t="shared" si="37"/>
        <v>11.624550634615327</v>
      </c>
      <c r="F152" s="9">
        <f t="shared" si="38"/>
        <v>12.716474757570179</v>
      </c>
      <c r="G152" s="10">
        <f t="shared" si="39"/>
        <v>8.6666666666666607</v>
      </c>
      <c r="H152" s="5">
        <f t="shared" si="39"/>
        <v>7.5</v>
      </c>
      <c r="I152">
        <f t="shared" si="40"/>
        <v>47.345326416516862</v>
      </c>
      <c r="J152">
        <f t="shared" si="41"/>
        <v>47.344385416964954</v>
      </c>
      <c r="K152">
        <f t="shared" si="41"/>
        <v>-0.29850121675766511</v>
      </c>
      <c r="L152">
        <f t="shared" si="42"/>
        <v>-8.8054893765354478</v>
      </c>
      <c r="M152">
        <f t="shared" si="43"/>
        <v>-32.118482344212651</v>
      </c>
      <c r="S152">
        <f t="shared" si="32"/>
        <v>1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23.964877338976564</v>
      </c>
      <c r="C153" s="9">
        <f t="shared" si="36"/>
        <v>0.8040000000000006</v>
      </c>
      <c r="D153" s="9">
        <f t="shared" si="37"/>
        <v>41.261755300736688</v>
      </c>
      <c r="E153" s="9">
        <f t="shared" si="37"/>
        <v>11.622181494632585</v>
      </c>
      <c r="F153" s="9">
        <f t="shared" si="38"/>
        <v>12.737325130578657</v>
      </c>
      <c r="G153" s="10">
        <f t="shared" si="39"/>
        <v>8.6666666666666607</v>
      </c>
      <c r="H153" s="5">
        <f t="shared" si="39"/>
        <v>7.5</v>
      </c>
      <c r="I153">
        <f t="shared" si="40"/>
        <v>47.294103494760996</v>
      </c>
      <c r="J153">
        <f t="shared" si="41"/>
        <v>47.291552480705739</v>
      </c>
      <c r="K153">
        <f t="shared" si="41"/>
        <v>-0.49121211082294103</v>
      </c>
      <c r="L153">
        <f t="shared" si="42"/>
        <v>-8.7861470520301292</v>
      </c>
      <c r="M153">
        <f t="shared" si="43"/>
        <v>-32.082739264984177</v>
      </c>
      <c r="S153">
        <f t="shared" si="32"/>
        <v>1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24.248468503213864</v>
      </c>
      <c r="C154" s="9">
        <f t="shared" si="36"/>
        <v>0.81000000000000061</v>
      </c>
      <c r="D154" s="9">
        <f t="shared" si="37"/>
        <v>41.545346464973989</v>
      </c>
      <c r="E154" s="9">
        <f t="shared" si="37"/>
        <v>11.618656732660877</v>
      </c>
      <c r="F154" s="9">
        <f t="shared" si="38"/>
        <v>12.757326953902579</v>
      </c>
      <c r="G154" s="10">
        <f t="shared" si="39"/>
        <v>8.6666666666666607</v>
      </c>
      <c r="H154" s="5">
        <f t="shared" si="39"/>
        <v>7.5</v>
      </c>
      <c r="I154">
        <f t="shared" si="40"/>
        <v>47.243783147293492</v>
      </c>
      <c r="J154">
        <f t="shared" si="41"/>
        <v>47.238835598393557</v>
      </c>
      <c r="K154">
        <f t="shared" si="41"/>
        <v>-0.68370854641284606</v>
      </c>
      <c r="L154">
        <f t="shared" si="42"/>
        <v>-8.7670150180533533</v>
      </c>
      <c r="M154">
        <f t="shared" si="43"/>
        <v>-32.047111116765613</v>
      </c>
      <c r="S154">
        <f t="shared" si="32"/>
        <v>1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24.531743710533902</v>
      </c>
      <c r="C155" s="9">
        <f t="shared" si="36"/>
        <v>0.81600000000000061</v>
      </c>
      <c r="D155" s="9">
        <f t="shared" si="37"/>
        <v>41.828621672294027</v>
      </c>
      <c r="E155" s="9">
        <f t="shared" si="37"/>
        <v>11.613977633382298</v>
      </c>
      <c r="F155" s="9">
        <f t="shared" si="38"/>
        <v>12.776483036324004</v>
      </c>
      <c r="G155" s="10">
        <f t="shared" si="39"/>
        <v>8.6666666666666607</v>
      </c>
      <c r="H155" s="5">
        <f t="shared" si="39"/>
        <v>7.5</v>
      </c>
      <c r="I155">
        <f t="shared" si="40"/>
        <v>47.194363999357719</v>
      </c>
      <c r="J155">
        <f t="shared" si="41"/>
        <v>47.186233508285234</v>
      </c>
      <c r="K155">
        <f t="shared" si="41"/>
        <v>-0.87599121311343975</v>
      </c>
      <c r="L155">
        <f t="shared" si="42"/>
        <v>-8.7480921562918823</v>
      </c>
      <c r="M155">
        <f t="shared" si="43"/>
        <v>-32.011595601711406</v>
      </c>
      <c r="S155">
        <f t="shared" si="32"/>
        <v>1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24.814703645924801</v>
      </c>
      <c r="C156" s="9">
        <f t="shared" si="36"/>
        <v>0.82200000000000062</v>
      </c>
      <c r="D156" s="9">
        <f t="shared" si="37"/>
        <v>42.111581607684926</v>
      </c>
      <c r="E156" s="9">
        <f t="shared" si="37"/>
        <v>11.608145477382786</v>
      </c>
      <c r="F156" s="9">
        <f t="shared" si="38"/>
        <v>12.794796175023141</v>
      </c>
      <c r="G156" s="10">
        <f t="shared" si="39"/>
        <v>8.6666666666666607</v>
      </c>
      <c r="H156" s="5">
        <f t="shared" si="39"/>
        <v>7.5</v>
      </c>
      <c r="I156">
        <f t="shared" si="40"/>
        <v>47.145844645736076</v>
      </c>
      <c r="J156">
        <f t="shared" si="41"/>
        <v>47.133744955347481</v>
      </c>
      <c r="K156">
        <f t="shared" si="41"/>
        <v>-1.0680607867237082</v>
      </c>
      <c r="L156">
        <f t="shared" si="42"/>
        <v>-8.7293773485997441</v>
      </c>
      <c r="M156">
        <f t="shared" si="43"/>
        <v>-31.97619043389431</v>
      </c>
      <c r="S156">
        <f t="shared" si="32"/>
        <v>1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25.09734898686461</v>
      </c>
      <c r="C157" s="9">
        <f t="shared" si="36"/>
        <v>0.82800000000000062</v>
      </c>
      <c r="D157" s="9">
        <f t="shared" si="37"/>
        <v>42.394226948624734</v>
      </c>
      <c r="E157" s="9">
        <f t="shared" si="37"/>
        <v>11.601161541234633</v>
      </c>
      <c r="F157" s="9">
        <f t="shared" si="38"/>
        <v>12.812269155712624</v>
      </c>
      <c r="G157" s="10">
        <f t="shared" si="39"/>
        <v>8.6666666666666607</v>
      </c>
      <c r="H157" s="5">
        <f t="shared" si="39"/>
        <v>7.5</v>
      </c>
      <c r="I157">
        <f t="shared" si="40"/>
        <v>47.098223650479746</v>
      </c>
      <c r="J157">
        <f t="shared" si="41"/>
        <v>47.081368691255882</v>
      </c>
      <c r="K157">
        <f t="shared" si="41"/>
        <v>-1.2599179293270741</v>
      </c>
      <c r="L157">
        <f t="shared" si="42"/>
        <v>-8.7108694769223138</v>
      </c>
      <c r="M157">
        <f t="shared" si="43"/>
        <v>-31.940893339359508</v>
      </c>
      <c r="S157">
        <f t="shared" si="32"/>
        <v>1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25.379680403361562</v>
      </c>
      <c r="C158" s="9">
        <f t="shared" si="36"/>
        <v>0.83400000000000063</v>
      </c>
      <c r="D158" s="9">
        <f t="shared" si="37"/>
        <v>42.676558365121686</v>
      </c>
      <c r="E158" s="9">
        <f t="shared" si="37"/>
        <v>11.593027097578563</v>
      </c>
      <c r="F158" s="9">
        <f t="shared" si="38"/>
        <v>12.828904752770681</v>
      </c>
      <c r="G158" s="10">
        <f t="shared" si="39"/>
        <v>8.6666666666666607</v>
      </c>
      <c r="H158" s="5">
        <f t="shared" si="39"/>
        <v>7.5</v>
      </c>
      <c r="I158">
        <f t="shared" si="40"/>
        <v>47.051499546649062</v>
      </c>
      <c r="J158">
        <f t="shared" si="41"/>
        <v>47.029103474394347</v>
      </c>
      <c r="K158">
        <f t="shared" si="41"/>
        <v>-1.4515632893632313</v>
      </c>
      <c r="L158">
        <f t="shared" si="42"/>
        <v>-8.6925674232230907</v>
      </c>
      <c r="M158">
        <f t="shared" si="43"/>
        <v>-31.905702056180267</v>
      </c>
      <c r="S158">
        <f t="shared" si="32"/>
        <v>1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25.661698557994306</v>
      </c>
      <c r="C159" s="9">
        <f t="shared" si="36"/>
        <v>0.84000000000000064</v>
      </c>
      <c r="D159" s="9">
        <f t="shared" si="37"/>
        <v>42.95857651975443</v>
      </c>
      <c r="E159" s="9">
        <f t="shared" si="37"/>
        <v>11.583743415205372</v>
      </c>
      <c r="F159" s="9">
        <f t="shared" si="38"/>
        <v>12.844705729373199</v>
      </c>
      <c r="G159" s="10">
        <f t="shared" si="39"/>
        <v>8.6666666666666607</v>
      </c>
      <c r="H159" s="5">
        <f t="shared" si="39"/>
        <v>7.5</v>
      </c>
      <c r="I159">
        <f t="shared" si="40"/>
        <v>47.005670836064532</v>
      </c>
      <c r="J159">
        <f t="shared" si="41"/>
        <v>46.976948069855005</v>
      </c>
      <c r="K159">
        <f t="shared" si="41"/>
        <v>-1.6429975017003129</v>
      </c>
      <c r="L159">
        <f t="shared" si="42"/>
        <v>-8.6744700694131112</v>
      </c>
      <c r="M159">
        <f t="shared" si="43"/>
        <v>-31.870614334515157</v>
      </c>
      <c r="S159">
        <f t="shared" si="32"/>
        <v>1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25.94340410595219</v>
      </c>
      <c r="C160" s="9">
        <f t="shared" si="36"/>
        <v>0.84600000000000064</v>
      </c>
      <c r="D160" s="9">
        <f t="shared" si="37"/>
        <v>43.240282067712315</v>
      </c>
      <c r="E160" s="9">
        <f t="shared" si="37"/>
        <v>11.57331175913715</v>
      </c>
      <c r="F160" s="9">
        <f t="shared" si="38"/>
        <v>12.859674837624683</v>
      </c>
      <c r="G160" s="10">
        <f t="shared" si="39"/>
        <v>8.6666666666666607</v>
      </c>
      <c r="H160" s="5">
        <f t="shared" si="39"/>
        <v>7.5</v>
      </c>
      <c r="I160">
        <f t="shared" si="40"/>
        <v>46.960735989068482</v>
      </c>
      <c r="J160">
        <f t="shared" si="41"/>
        <v>46.924901249438527</v>
      </c>
      <c r="K160">
        <f t="shared" si="41"/>
        <v>-1.8342211877074037</v>
      </c>
      <c r="L160">
        <f t="shared" si="42"/>
        <v>-8.6565762972830225</v>
      </c>
      <c r="M160">
        <f t="shared" si="43"/>
        <v>-31.835627936666736</v>
      </c>
      <c r="S160">
        <f t="shared" si="32"/>
        <v>1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26.224797695075473</v>
      </c>
      <c r="C161" s="9">
        <f t="shared" si="36"/>
        <v>0.85200000000000065</v>
      </c>
      <c r="D161" s="9">
        <f t="shared" si="37"/>
        <v>43.521675656835598</v>
      </c>
      <c r="E161" s="9">
        <f t="shared" si="37"/>
        <v>11.561733390708046</v>
      </c>
      <c r="F161" s="9">
        <f t="shared" si="38"/>
        <v>12.873814818688095</v>
      </c>
      <c r="G161" s="10">
        <f t="shared" si="39"/>
        <v>8.6666666666666607</v>
      </c>
      <c r="H161" s="5">
        <f t="shared" si="39"/>
        <v>7.5</v>
      </c>
      <c r="I161">
        <f t="shared" si="40"/>
        <v>46.916693444297778</v>
      </c>
      <c r="J161">
        <f t="shared" si="41"/>
        <v>46.872961791654831</v>
      </c>
      <c r="K161">
        <f t="shared" si="41"/>
        <v>-2.0252349553274041</v>
      </c>
      <c r="L161">
        <f t="shared" si="42"/>
        <v>-8.6388849884378391</v>
      </c>
      <c r="M161">
        <f t="shared" si="43"/>
        <v>-31.800740637141637</v>
      </c>
      <c r="S161">
        <f t="shared" si="32"/>
        <v>1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26.505879965895609</v>
      </c>
      <c r="C162" s="9">
        <f t="shared" si="36"/>
        <v>0.85800000000000065</v>
      </c>
      <c r="D162" s="9">
        <f t="shared" si="37"/>
        <v>43.802757927655733</v>
      </c>
      <c r="E162" s="9">
        <f t="shared" si="37"/>
        <v>11.549009567644612</v>
      </c>
      <c r="F162" s="9">
        <f t="shared" si="38"/>
        <v>12.887128402913648</v>
      </c>
      <c r="G162" s="10">
        <f t="shared" si="39"/>
        <v>8.6666666666666607</v>
      </c>
      <c r="H162" s="5">
        <f t="shared" si="39"/>
        <v>7.5</v>
      </c>
      <c r="I162">
        <f t="shared" si="40"/>
        <v>46.873541608467256</v>
      </c>
      <c r="J162">
        <f t="shared" si="41"/>
        <v>46.821128481724202</v>
      </c>
      <c r="K162">
        <f t="shared" si="41"/>
        <v>-2.2160393991502541</v>
      </c>
      <c r="L162">
        <f t="shared" si="42"/>
        <v>-8.6213950242343369</v>
      </c>
      <c r="M162">
        <f t="shared" si="43"/>
        <v>-31.765950222711982</v>
      </c>
      <c r="S162">
        <f t="shared" si="32"/>
        <v>1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26.786651551675519</v>
      </c>
      <c r="C163" s="9">
        <f t="shared" si="36"/>
        <v>0.86400000000000066</v>
      </c>
      <c r="D163" s="9">
        <f t="shared" si="37"/>
        <v>44.083529513435643</v>
      </c>
      <c r="E163" s="9">
        <f t="shared" si="37"/>
        <v>11.535141544145702</v>
      </c>
      <c r="F163" s="9">
        <f t="shared" si="38"/>
        <v>12.89961830996646</v>
      </c>
      <c r="G163" s="10">
        <f t="shared" si="39"/>
        <v>8.6666666666666607</v>
      </c>
      <c r="H163" s="5">
        <f t="shared" si="39"/>
        <v>7.5</v>
      </c>
      <c r="I163">
        <f t="shared" si="40"/>
        <v>46.831278856164502</v>
      </c>
      <c r="J163">
        <f t="shared" si="41"/>
        <v>46.769400111578797</v>
      </c>
      <c r="K163">
        <f t="shared" si="41"/>
        <v>-2.4066351004865258</v>
      </c>
      <c r="L163">
        <f t="shared" si="42"/>
        <v>-8.604105285721154</v>
      </c>
      <c r="M163">
        <f t="shared" si="43"/>
        <v>-31.731254492478048</v>
      </c>
      <c r="S163">
        <f t="shared" si="32"/>
        <v>1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27.06711307844985</v>
      </c>
      <c r="C164" s="9">
        <f t="shared" si="36"/>
        <v>0.87000000000000066</v>
      </c>
      <c r="D164" s="9">
        <f t="shared" si="37"/>
        <v>44.363991040209974</v>
      </c>
      <c r="E164" s="9">
        <f t="shared" si="37"/>
        <v>11.520130570961918</v>
      </c>
      <c r="F164" s="9">
        <f t="shared" si="38"/>
        <v>12.911287248953121</v>
      </c>
      <c r="G164" s="10">
        <f t="shared" si="39"/>
        <v>8.6666666666666607</v>
      </c>
      <c r="H164" s="5">
        <f t="shared" si="39"/>
        <v>7.5</v>
      </c>
      <c r="I164">
        <f t="shared" si="40"/>
        <v>46.789903529655504</v>
      </c>
      <c r="J164">
        <f t="shared" si="41"/>
        <v>46.717775479864471</v>
      </c>
      <c r="K164">
        <f t="shared" si="41"/>
        <v>-2.5970226274413943</v>
      </c>
      <c r="L164">
        <f t="shared" si="42"/>
        <v>-8.5870146535815213</v>
      </c>
      <c r="M164">
        <f t="shared" si="43"/>
        <v>-31.696651257932139</v>
      </c>
      <c r="S164">
        <f t="shared" si="32"/>
        <v>1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27.347265165065274</v>
      </c>
      <c r="C165" s="9">
        <f t="shared" si="36"/>
        <v>0.87600000000000067</v>
      </c>
      <c r="D165" s="9">
        <f t="shared" si="37"/>
        <v>44.644143126825398</v>
      </c>
      <c r="E165" s="9">
        <f t="shared" si="37"/>
        <v>11.503977895474627</v>
      </c>
      <c r="F165" s="9">
        <f t="shared" si="38"/>
        <v>12.922137918547243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46.749413938701721</v>
      </c>
      <c r="J165">
        <f t="shared" si="41"/>
        <v>46.66625339194298</v>
      </c>
      <c r="K165">
        <f t="shared" si="41"/>
        <v>-2.7872025349889871</v>
      </c>
      <c r="L165">
        <f t="shared" si="42"/>
        <v>-8.570122008078668</v>
      </c>
      <c r="M165">
        <f t="shared" si="43"/>
        <v>-31.662138343023571</v>
      </c>
      <c r="S165">
        <f t="shared" si="32"/>
        <v>1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27.627108423220783</v>
      </c>
      <c r="C166" s="9">
        <f t="shared" si="36"/>
        <v>0.88200000000000067</v>
      </c>
      <c r="D166" s="9">
        <f t="shared" si="37"/>
        <v>44.923986384980907</v>
      </c>
      <c r="E166" s="9">
        <f t="shared" si="37"/>
        <v>11.486684761774518</v>
      </c>
      <c r="F166" s="9">
        <f t="shared" si="38"/>
        <v>12.932173007113839</v>
      </c>
      <c r="G166" s="10">
        <f t="shared" si="45"/>
        <v>8.6666666666666607</v>
      </c>
      <c r="H166" s="5">
        <f t="shared" si="45"/>
        <v>7.5</v>
      </c>
      <c r="I166">
        <f t="shared" si="40"/>
        <v>46.709808360388415</v>
      </c>
      <c r="J166">
        <f t="shared" si="41"/>
        <v>46.61483265989451</v>
      </c>
      <c r="K166">
        <f t="shared" si="41"/>
        <v>-2.9771753650471284</v>
      </c>
      <c r="L166">
        <f t="shared" si="42"/>
        <v>-8.5534262290039145</v>
      </c>
      <c r="M166">
        <f t="shared" si="43"/>
        <v>-31.627713584224715</v>
      </c>
      <c r="S166">
        <f t="shared" si="32"/>
        <v>1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27.906643457508025</v>
      </c>
      <c r="C167" s="9">
        <f t="shared" si="36"/>
        <v>0.88800000000000068</v>
      </c>
      <c r="D167" s="9">
        <f t="shared" si="37"/>
        <v>45.203521419268149</v>
      </c>
      <c r="E167" s="9">
        <f t="shared" si="37"/>
        <v>11.468252410739719</v>
      </c>
      <c r="F167" s="9">
        <f t="shared" si="38"/>
        <v>12.941395192832708</v>
      </c>
      <c r="G167" s="10">
        <f t="shared" si="45"/>
        <v>8.6666666666666607</v>
      </c>
      <c r="H167" s="5">
        <f t="shared" si="45"/>
        <v>7.5</v>
      </c>
      <c r="I167">
        <f t="shared" si="40"/>
        <v>46.671085038964328</v>
      </c>
      <c r="J167">
        <f t="shared" si="41"/>
        <v>46.563512102520484</v>
      </c>
      <c r="K167">
        <f t="shared" si="41"/>
        <v>-3.1669416465524769</v>
      </c>
      <c r="L167">
        <f t="shared" si="42"/>
        <v>-8.5369261956273785</v>
      </c>
      <c r="M167">
        <f t="shared" si="43"/>
        <v>-31.59337483059802</v>
      </c>
      <c r="S167">
        <f t="shared" si="32"/>
        <v>1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28.185870865451626</v>
      </c>
      <c r="C168" s="9">
        <f t="shared" si="36"/>
        <v>0.89400000000000068</v>
      </c>
      <c r="D168" s="9">
        <f t="shared" si="37"/>
        <v>45.482748827211751</v>
      </c>
      <c r="E168" s="9">
        <f t="shared" si="37"/>
        <v>11.448682080113453</v>
      </c>
      <c r="F168" s="9">
        <f t="shared" si="38"/>
        <v>12.949807143820699</v>
      </c>
      <c r="G168" s="10">
        <f t="shared" si="45"/>
        <v>8.6666666666666607</v>
      </c>
      <c r="H168" s="5">
        <f t="shared" si="45"/>
        <v>7.5</v>
      </c>
      <c r="I168">
        <f t="shared" si="40"/>
        <v>46.633242185692893</v>
      </c>
      <c r="J168">
        <f t="shared" si="41"/>
        <v>46.512290545346723</v>
      </c>
      <c r="K168">
        <f t="shared" si="41"/>
        <v>-3.356501895536065</v>
      </c>
      <c r="L168">
        <f t="shared" si="42"/>
        <v>-8.5206207866513886</v>
      </c>
      <c r="M168">
        <f t="shared" si="43"/>
        <v>-31.559119943863944</v>
      </c>
      <c r="S168">
        <f t="shared" si="32"/>
        <v>1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28.464791237549548</v>
      </c>
      <c r="C169" s="9">
        <f t="shared" si="36"/>
        <v>0.90000000000000069</v>
      </c>
      <c r="D169" s="9">
        <f t="shared" si="37"/>
        <v>45.761669199309672</v>
      </c>
      <c r="E169" s="9">
        <f t="shared" si="37"/>
        <v>11.427975004581247</v>
      </c>
      <c r="F169" s="9">
        <f t="shared" si="38"/>
        <v>12.957411518252941</v>
      </c>
      <c r="G169" s="10">
        <f t="shared" si="45"/>
        <v>8.6666666666666607</v>
      </c>
      <c r="H169" s="5">
        <f t="shared" si="45"/>
        <v>7.5</v>
      </c>
      <c r="I169">
        <f t="shared" si="40"/>
        <v>46.596277978714845</v>
      </c>
      <c r="J169">
        <f t="shared" si="41"/>
        <v>46.461166820626815</v>
      </c>
      <c r="K169">
        <f t="shared" si="41"/>
        <v>-3.5458566151992486</v>
      </c>
      <c r="L169">
        <f t="shared" si="42"/>
        <v>-8.5045088801664903</v>
      </c>
      <c r="M169">
        <f t="shared" si="43"/>
        <v>-31.524946798469745</v>
      </c>
      <c r="S169">
        <f t="shared" si="32"/>
        <v>1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28.743405157313468</v>
      </c>
      <c r="C170" s="9">
        <f t="shared" si="36"/>
        <v>0.90600000000000069</v>
      </c>
      <c r="D170" s="9">
        <f t="shared" si="37"/>
        <v>46.040283119073592</v>
      </c>
      <c r="E170" s="9">
        <f t="shared" si="37"/>
        <v>11.406132415847679</v>
      </c>
      <c r="F170" s="9">
        <f t="shared" si="38"/>
        <v>12.96421096448298</v>
      </c>
      <c r="G170" s="10">
        <f t="shared" si="45"/>
        <v>8.6666666666666607</v>
      </c>
      <c r="H170" s="5">
        <f t="shared" si="45"/>
        <v>7.5</v>
      </c>
      <c r="I170">
        <f t="shared" si="40"/>
        <v>46.560190562922521</v>
      </c>
      <c r="J170">
        <f t="shared" si="41"/>
        <v>46.410139767345818</v>
      </c>
      <c r="K170">
        <f t="shared" si="41"/>
        <v>-3.7350062959900669</v>
      </c>
      <c r="L170">
        <f t="shared" si="42"/>
        <v>-8.4885893536101431</v>
      </c>
      <c r="M170">
        <f t="shared" si="43"/>
        <v>-31.490853281659028</v>
      </c>
      <c r="S170">
        <f t="shared" si="32"/>
        <v>1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29.021713201309176</v>
      </c>
      <c r="C171" s="9">
        <f t="shared" si="36"/>
        <v>0.9120000000000007</v>
      </c>
      <c r="D171" s="9">
        <f t="shared" si="37"/>
        <v>46.3185911630693</v>
      </c>
      <c r="E171" s="9">
        <f t="shared" si="37"/>
        <v>11.38315554271267</v>
      </c>
      <c r="F171" s="9">
        <f t="shared" si="38"/>
        <v>12.970208121161889</v>
      </c>
      <c r="G171" s="10">
        <f t="shared" si="45"/>
        <v>8.6666666666666607</v>
      </c>
      <c r="H171" s="5">
        <f t="shared" si="45"/>
        <v>7.5</v>
      </c>
      <c r="I171">
        <f t="shared" si="40"/>
        <v>46.524978049845643</v>
      </c>
      <c r="J171">
        <f t="shared" si="41"/>
        <v>46.359208231224159</v>
      </c>
      <c r="K171">
        <f t="shared" si="41"/>
        <v>-3.9239514156800213</v>
      </c>
      <c r="L171">
        <f t="shared" si="42"/>
        <v>-8.4728610837280112</v>
      </c>
      <c r="M171">
        <f t="shared" si="43"/>
        <v>-31.456837293542002</v>
      </c>
      <c r="S171">
        <f t="shared" si="32"/>
        <v>1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29.299715939197014</v>
      </c>
      <c r="C172" s="9">
        <f t="shared" si="36"/>
        <v>0.9180000000000007</v>
      </c>
      <c r="D172" s="9">
        <f t="shared" si="37"/>
        <v>46.596593900957139</v>
      </c>
      <c r="E172" s="9">
        <f t="shared" si="37"/>
        <v>11.359045611147305</v>
      </c>
      <c r="F172" s="9">
        <f t="shared" si="38"/>
        <v>12.975405617356317</v>
      </c>
      <c r="G172" s="10">
        <f t="shared" si="45"/>
        <v>8.6666666666666607</v>
      </c>
      <c r="H172" s="5">
        <f t="shared" si="45"/>
        <v>7.5</v>
      </c>
      <c r="I172">
        <f t="shared" si="40"/>
        <v>46.490638517548881</v>
      </c>
      <c r="J172">
        <f t="shared" si="41"/>
        <v>46.30837106472179</v>
      </c>
      <c r="K172">
        <f t="shared" si="41"/>
        <v>-4.1126924394412736</v>
      </c>
      <c r="L172">
        <f t="shared" si="42"/>
        <v>-8.4573229465379161</v>
      </c>
      <c r="M172">
        <f t="shared" si="43"/>
        <v>-31.422896747166362</v>
      </c>
      <c r="S172">
        <f t="shared" si="32"/>
        <v>1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29.577413933772306</v>
      </c>
      <c r="C173" s="9">
        <f t="shared" si="36"/>
        <v>0.92400000000000071</v>
      </c>
      <c r="D173" s="9">
        <f t="shared" si="37"/>
        <v>46.87429189553243</v>
      </c>
      <c r="E173" s="9">
        <f t="shared" si="37"/>
        <v>11.333803844369209</v>
      </c>
      <c r="F173" s="9">
        <f t="shared" si="38"/>
        <v>12.979806072665449</v>
      </c>
      <c r="G173" s="10">
        <f t="shared" si="45"/>
        <v>8.6666666666666607</v>
      </c>
      <c r="H173" s="5">
        <f t="shared" si="45"/>
        <v>7.5</v>
      </c>
      <c r="I173">
        <f t="shared" si="40"/>
        <v>46.457170010540999</v>
      </c>
      <c r="J173">
        <f t="shared" si="41"/>
        <v>46.257627127042561</v>
      </c>
      <c r="K173">
        <f t="shared" si="41"/>
        <v>-4.3012298199242718</v>
      </c>
      <c r="L173">
        <f t="shared" si="42"/>
        <v>-8.441973817296363</v>
      </c>
      <c r="M173">
        <f t="shared" si="43"/>
        <v>-31.389029568588757</v>
      </c>
      <c r="S173">
        <f t="shared" si="32"/>
        <v>1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29.85480774100585</v>
      </c>
      <c r="C174" s="9">
        <f t="shared" si="36"/>
        <v>0.93000000000000071</v>
      </c>
      <c r="D174" s="9">
        <f t="shared" si="37"/>
        <v>47.151685702765974</v>
      </c>
      <c r="E174" s="9">
        <f t="shared" si="37"/>
        <v>11.307431462917428</v>
      </c>
      <c r="F174" s="9">
        <f t="shared" si="38"/>
        <v>12.983412097336988</v>
      </c>
      <c r="G174" s="10">
        <f t="shared" si="45"/>
        <v>8.6666666666666607</v>
      </c>
      <c r="H174" s="5">
        <f t="shared" si="45"/>
        <v>7.5</v>
      </c>
      <c r="I174">
        <f t="shared" si="40"/>
        <v>46.42457053969575</v>
      </c>
      <c r="J174">
        <f t="shared" si="41"/>
        <v>46.206975284138785</v>
      </c>
      <c r="K174">
        <f t="shared" si="41"/>
        <v>-4.4895639973358046</v>
      </c>
      <c r="L174">
        <f t="shared" si="42"/>
        <v>-8.426812570467705</v>
      </c>
      <c r="M174">
        <f t="shared" si="43"/>
        <v>-31.355233696946719</v>
      </c>
      <c r="S174">
        <f t="shared" si="32"/>
        <v>1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30.131897910084412</v>
      </c>
      <c r="C175" s="9">
        <f t="shared" si="36"/>
        <v>0.93600000000000072</v>
      </c>
      <c r="D175" s="9">
        <f t="shared" si="37"/>
        <v>47.428775871844536</v>
      </c>
      <c r="E175" s="9">
        <f t="shared" si="37"/>
        <v>11.279929684726868</v>
      </c>
      <c r="F175" s="9">
        <f t="shared" si="38"/>
        <v>12.986226292382025</v>
      </c>
      <c r="G175" s="10">
        <f t="shared" si="45"/>
        <v>8.6666666666666607</v>
      </c>
      <c r="H175" s="5">
        <f t="shared" si="45"/>
        <v>7.5</v>
      </c>
      <c r="I175">
        <f t="shared" si="40"/>
        <v>46.392838082184532</v>
      </c>
      <c r="J175">
        <f t="shared" si="41"/>
        <v>46.156414408715982</v>
      </c>
      <c r="K175">
        <f t="shared" si="41"/>
        <v>-4.6776953995174848</v>
      </c>
      <c r="L175">
        <f t="shared" si="42"/>
        <v>-8.4118380796958725</v>
      </c>
      <c r="M175">
        <f t="shared" si="43"/>
        <v>-31.321507084531049</v>
      </c>
      <c r="S175">
        <f t="shared" si="32"/>
        <v>1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30.408684983451273</v>
      </c>
      <c r="C176" s="9">
        <f t="shared" si="36"/>
        <v>0.94200000000000073</v>
      </c>
      <c r="D176" s="9">
        <f t="shared" si="37"/>
        <v>47.705562945211398</v>
      </c>
      <c r="E176" s="9">
        <f t="shared" si="37"/>
        <v>11.251299725202241</v>
      </c>
      <c r="F176" s="9">
        <f t="shared" si="38"/>
        <v>12.988251249688906</v>
      </c>
      <c r="G176" s="10">
        <f t="shared" si="45"/>
        <v>8.6666666666666607</v>
      </c>
      <c r="H176" s="5">
        <f t="shared" si="45"/>
        <v>7.5</v>
      </c>
      <c r="I176">
        <f t="shared" si="40"/>
        <v>46.361970581420735</v>
      </c>
      <c r="J176">
        <f t="shared" si="41"/>
        <v>46.105943380237804</v>
      </c>
      <c r="K176">
        <f t="shared" si="41"/>
        <v>-4.8656244420246715</v>
      </c>
      <c r="L176">
        <f t="shared" si="42"/>
        <v>-8.3970492177786973</v>
      </c>
      <c r="M176">
        <f t="shared" si="43"/>
        <v>-31.287847696858524</v>
      </c>
      <c r="S176">
        <f t="shared" si="32"/>
        <v>1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30.685169496846783</v>
      </c>
      <c r="C177" s="9">
        <f t="shared" si="36"/>
        <v>0.94800000000000073</v>
      </c>
      <c r="D177" s="9">
        <f t="shared" si="37"/>
        <v>47.982047458606907</v>
      </c>
      <c r="E177" s="9">
        <f t="shared" si="37"/>
        <v>11.22154279729155</v>
      </c>
      <c r="F177" s="9">
        <f t="shared" si="38"/>
        <v>12.989489552136064</v>
      </c>
      <c r="G177" s="10">
        <f t="shared" si="45"/>
        <v>8.6666666666666607</v>
      </c>
      <c r="H177" s="5">
        <f t="shared" si="45"/>
        <v>7.5</v>
      </c>
      <c r="I177">
        <f t="shared" si="40"/>
        <v>46.331965947015924</v>
      </c>
      <c r="J177">
        <f t="shared" si="41"/>
        <v>46.055561084931135</v>
      </c>
      <c r="K177">
        <f t="shared" si="41"/>
        <v>-5.0533515282058223</v>
      </c>
      <c r="L177">
        <f t="shared" si="42"/>
        <v>-8.3824448566447867</v>
      </c>
      <c r="M177">
        <f t="shared" si="43"/>
        <v>-31.254253512744924</v>
      </c>
      <c r="S177">
        <f t="shared" si="32"/>
        <v>1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30.961351979348947</v>
      </c>
      <c r="C178" s="9">
        <f t="shared" si="36"/>
        <v>0.95400000000000074</v>
      </c>
      <c r="D178" s="9">
        <f t="shared" si="37"/>
        <v>48.258229941109072</v>
      </c>
      <c r="E178" s="9">
        <f t="shared" si="37"/>
        <v>11.190660111559085</v>
      </c>
      <c r="F178" s="9">
        <f t="shared" si="38"/>
        <v>12.989943773703796</v>
      </c>
      <c r="G178" s="10">
        <f t="shared" si="45"/>
        <v>8.6666666666666607</v>
      </c>
      <c r="H178" s="5">
        <f t="shared" si="45"/>
        <v>7.5</v>
      </c>
      <c r="I178">
        <f t="shared" si="40"/>
        <v>46.302822054747658</v>
      </c>
      <c r="J178">
        <f t="shared" si="41"/>
        <v>46.005266415791269</v>
      </c>
      <c r="K178">
        <f t="shared" si="41"/>
        <v>-5.2408770492822923</v>
      </c>
      <c r="L178">
        <f t="shared" si="42"/>
        <v>-8.3680238673329441</v>
      </c>
      <c r="M178">
        <f t="shared" si="43"/>
        <v>-31.220722524378246</v>
      </c>
      <c r="S178">
        <f t="shared" si="32"/>
        <v>1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31.237232953414086</v>
      </c>
      <c r="C179" s="9">
        <f t="shared" si="36"/>
        <v>0.96000000000000074</v>
      </c>
      <c r="D179" s="9">
        <f t="shared" si="37"/>
        <v>48.53411091517421</v>
      </c>
      <c r="E179" s="9">
        <f t="shared" si="37"/>
        <v>11.158652876257952</v>
      </c>
      <c r="F179" s="9">
        <f t="shared" si="38"/>
        <v>12.98961647958502</v>
      </c>
      <c r="G179" s="10">
        <f t="shared" si="45"/>
        <v>8.6666666666666607</v>
      </c>
      <c r="H179" s="5">
        <f t="shared" si="45"/>
        <v>7.5</v>
      </c>
      <c r="I179">
        <f t="shared" si="40"/>
        <v>46.274536746539169</v>
      </c>
      <c r="J179">
        <f t="shared" si="41"/>
        <v>45.955058272587273</v>
      </c>
      <c r="K179">
        <f t="shared" si="41"/>
        <v>-5.4282013844285615</v>
      </c>
      <c r="L179">
        <f t="shared" si="42"/>
        <v>-8.3537851199741215</v>
      </c>
      <c r="M179">
        <f t="shared" si="43"/>
        <v>-31.187252737392093</v>
      </c>
      <c r="S179">
        <f t="shared" si="32"/>
        <v>1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31.512812934917449</v>
      </c>
      <c r="C180" s="9">
        <f t="shared" si="36"/>
        <v>0.96600000000000075</v>
      </c>
      <c r="D180" s="9">
        <f t="shared" si="37"/>
        <v>48.809690896677573</v>
      </c>
      <c r="E180" s="9">
        <f t="shared" si="37"/>
        <v>11.125522297402107</v>
      </c>
      <c r="F180" s="9">
        <f t="shared" si="38"/>
        <v>12.988510226295016</v>
      </c>
      <c r="G180" s="10">
        <f t="shared" si="45"/>
        <v>8.6666666666666607</v>
      </c>
      <c r="H180" s="5">
        <f t="shared" si="45"/>
        <v>7.5</v>
      </c>
      <c r="I180">
        <f t="shared" si="40"/>
        <v>46.247107830450759</v>
      </c>
      <c r="J180">
        <f t="shared" si="41"/>
        <v>45.904935561867426</v>
      </c>
      <c r="K180">
        <f t="shared" si="41"/>
        <v>-5.6153249008529142</v>
      </c>
      <c r="L180">
        <f t="shared" si="42"/>
        <v>-8.3397274837758921</v>
      </c>
      <c r="M180">
        <f t="shared" si="43"/>
        <v>-31.153842170939122</v>
      </c>
      <c r="S180">
        <f t="shared" si="32"/>
        <v>1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31.788092433193945</v>
      </c>
      <c r="C181" s="9">
        <f t="shared" si="36"/>
        <v>0.97200000000000075</v>
      </c>
      <c r="D181" s="9">
        <f t="shared" si="37"/>
        <v>49.08497039495407</v>
      </c>
      <c r="E181" s="9">
        <f t="shared" si="37"/>
        <v>11.091269578837911</v>
      </c>
      <c r="F181" s="9">
        <f t="shared" si="38"/>
        <v>12.986627561780132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46.220533080682827</v>
      </c>
      <c r="J181">
        <f t="shared" si="41"/>
        <v>45.854897196964771</v>
      </c>
      <c r="K181">
        <f t="shared" si="41"/>
        <v>-5.802247953878549</v>
      </c>
      <c r="L181">
        <f t="shared" si="42"/>
        <v>-8.3258498270093941</v>
      </c>
      <c r="M181">
        <f t="shared" si="43"/>
        <v>-31.12048885776451</v>
      </c>
      <c r="S181">
        <f t="shared" si="32"/>
        <v>1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32.063071951078847</v>
      </c>
      <c r="C182" s="9">
        <f t="shared" si="36"/>
        <v>0.97800000000000076</v>
      </c>
      <c r="D182" s="9">
        <f t="shared" si="37"/>
        <v>49.359949912838971</v>
      </c>
      <c r="E182" s="9">
        <f t="shared" si="37"/>
        <v>11.0558959223152</v>
      </c>
      <c r="F182" s="9">
        <f t="shared" si="38"/>
        <v>12.983971025525452</v>
      </c>
      <c r="G182" s="10">
        <f t="shared" si="46"/>
        <v>8.6666666666666607</v>
      </c>
      <c r="H182" s="5">
        <f t="shared" si="46"/>
        <v>7.5</v>
      </c>
      <c r="I182">
        <f t="shared" si="40"/>
        <v>46.194810237590715</v>
      </c>
      <c r="J182">
        <f t="shared" si="41"/>
        <v>45.804942098002712</v>
      </c>
      <c r="K182">
        <f t="shared" si="41"/>
        <v>-5.9889708870251361</v>
      </c>
      <c r="L182">
        <f t="shared" si="42"/>
        <v>-8.3121510169987634</v>
      </c>
      <c r="M182">
        <f t="shared" si="43"/>
        <v>-31.087190844279384</v>
      </c>
      <c r="S182">
        <f t="shared" si="32"/>
        <v>1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32.337751984948554</v>
      </c>
      <c r="C183" s="9">
        <f t="shared" si="36"/>
        <v>0.98400000000000076</v>
      </c>
      <c r="D183" s="9">
        <f t="shared" si="37"/>
        <v>49.634629946708678</v>
      </c>
      <c r="E183" s="9">
        <f t="shared" si="37"/>
        <v>11.019402527557851</v>
      </c>
      <c r="F183" s="9">
        <f t="shared" si="38"/>
        <v>12.980543148661491</v>
      </c>
      <c r="G183" s="10">
        <f t="shared" si="46"/>
        <v>8.6666666666666607</v>
      </c>
      <c r="H183" s="5">
        <f t="shared" si="46"/>
        <v>7.5</v>
      </c>
      <c r="I183">
        <f t="shared" si="40"/>
        <v>46.169937007711106</v>
      </c>
      <c r="J183">
        <f t="shared" si="41"/>
        <v>45.755069191900716</v>
      </c>
      <c r="K183">
        <f t="shared" si="41"/>
        <v>-6.1754940320908123</v>
      </c>
      <c r="L183">
        <f t="shared" si="42"/>
        <v>-8.2986299201130134</v>
      </c>
      <c r="M183">
        <f t="shared" si="43"/>
        <v>-31.053946190634111</v>
      </c>
      <c r="S183">
        <f t="shared" si="32"/>
        <v>1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32.612133024761398</v>
      </c>
      <c r="C184" s="9">
        <f t="shared" si="36"/>
        <v>0.99000000000000077</v>
      </c>
      <c r="D184" s="9">
        <f t="shared" si="37"/>
        <v>49.909010986521523</v>
      </c>
      <c r="E184" s="9">
        <f t="shared" si="37"/>
        <v>10.981790592333875</v>
      </c>
      <c r="F184" s="9">
        <f t="shared" si="38"/>
        <v>12.97634645406983</v>
      </c>
      <c r="G184" s="10">
        <f t="shared" si="46"/>
        <v>8.6666666666666607</v>
      </c>
      <c r="H184" s="5">
        <f t="shared" si="46"/>
        <v>7.5</v>
      </c>
      <c r="I184">
        <f t="shared" si="40"/>
        <v>46.145911063800099</v>
      </c>
      <c r="J184">
        <f t="shared" si="41"/>
        <v>45.705277412380042</v>
      </c>
      <c r="K184">
        <f t="shared" si="41"/>
        <v>-6.3618177092346171</v>
      </c>
      <c r="L184">
        <f t="shared" si="42"/>
        <v>-8.2852854017603335</v>
      </c>
      <c r="M184">
        <f t="shared" si="43"/>
        <v>-31.020752970791406</v>
      </c>
      <c r="S184">
        <f t="shared" si="32"/>
        <v>1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32.886215554098449</v>
      </c>
      <c r="C185" s="9">
        <f t="shared" si="36"/>
        <v>0.99600000000000077</v>
      </c>
      <c r="D185" s="9">
        <f t="shared" si="37"/>
        <v>50.183093515858573</v>
      </c>
      <c r="E185" s="9">
        <f t="shared" si="37"/>
        <v>10.943061312524993</v>
      </c>
      <c r="F185" s="9">
        <f t="shared" si="38"/>
        <v>12.971383456487775</v>
      </c>
      <c r="G185" s="10">
        <f t="shared" si="46"/>
        <v>8.6666666666666607</v>
      </c>
      <c r="H185" s="5">
        <f t="shared" si="46"/>
        <v>7.5</v>
      </c>
      <c r="I185">
        <f t="shared" si="40"/>
        <v>46.122730044882822</v>
      </c>
      <c r="J185">
        <f t="shared" si="41"/>
        <v>45.655565699969479</v>
      </c>
      <c r="K185">
        <f t="shared" si="41"/>
        <v>-6.5479422270593659</v>
      </c>
      <c r="L185">
        <f t="shared" si="42"/>
        <v>-8.2721163263847952</v>
      </c>
      <c r="M185">
        <f t="shared" si="43"/>
        <v>-30.98760927259919</v>
      </c>
      <c r="S185">
        <f t="shared" si="32"/>
        <v>1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33.160000050204388</v>
      </c>
      <c r="C186" s="9">
        <f t="shared" si="36"/>
        <v>1.0020000000000007</v>
      </c>
      <c r="D186" s="9">
        <f t="shared" si="37"/>
        <v>50.456878011964513</v>
      </c>
      <c r="E186" s="9">
        <f t="shared" si="37"/>
        <v>10.903215882195729</v>
      </c>
      <c r="F186" s="9">
        <f t="shared" si="38"/>
        <v>12.96565666261198</v>
      </c>
      <c r="G186" s="10">
        <f t="shared" si="46"/>
        <v>8.6666666666666607</v>
      </c>
      <c r="H186" s="5">
        <f t="shared" si="46"/>
        <v>7.5</v>
      </c>
      <c r="I186">
        <f t="shared" si="40"/>
        <v>46.100391556314598</v>
      </c>
      <c r="J186">
        <f t="shared" si="41"/>
        <v>45.60593300201117</v>
      </c>
      <c r="K186">
        <f t="shared" si="41"/>
        <v>-6.7338678826949607</v>
      </c>
      <c r="L186">
        <f t="shared" si="42"/>
        <v>-8.2591215574654573</v>
      </c>
      <c r="M186">
        <f t="shared" si="43"/>
        <v>-30.954513197863147</v>
      </c>
      <c r="S186">
        <f t="shared" si="32"/>
        <v>1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33.43348698402842</v>
      </c>
      <c r="C187" s="9">
        <f t="shared" si="36"/>
        <v>1.0080000000000007</v>
      </c>
      <c r="D187" s="9">
        <f t="shared" si="37"/>
        <v>50.730364945788544</v>
      </c>
      <c r="E187" s="9">
        <f t="shared" si="37"/>
        <v>10.862255493661998</v>
      </c>
      <c r="F187" s="9">
        <f t="shared" si="38"/>
        <v>12.959168571201079</v>
      </c>
      <c r="G187" s="10">
        <f t="shared" si="46"/>
        <v>8.6666666666666607</v>
      </c>
      <c r="H187" s="5">
        <f t="shared" si="46"/>
        <v>7.5</v>
      </c>
      <c r="I187">
        <f t="shared" si="40"/>
        <v>46.078893169853529</v>
      </c>
      <c r="J187">
        <f t="shared" si="41"/>
        <v>45.556378272666379</v>
      </c>
      <c r="K187">
        <f t="shared" si="41"/>
        <v>-6.9195949618821393</v>
      </c>
      <c r="L187">
        <f t="shared" si="42"/>
        <v>-8.24629995751779</v>
      </c>
      <c r="M187">
        <f t="shared" si="43"/>
        <v>-30.921462862418863</v>
      </c>
      <c r="S187">
        <f t="shared" si="32"/>
        <v>1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33.70667682026518</v>
      </c>
      <c r="C188" s="9">
        <f t="shared" si="36"/>
        <v>1.0140000000000007</v>
      </c>
      <c r="D188" s="9">
        <f t="shared" si="37"/>
        <v>51.003554782025304</v>
      </c>
      <c r="E188" s="9">
        <f t="shared" si="37"/>
        <v>10.820181337559182</v>
      </c>
      <c r="F188" s="9">
        <f t="shared" si="38"/>
        <v>12.951921673177326</v>
      </c>
      <c r="G188" s="10">
        <f t="shared" si="46"/>
        <v>8.6666666666666607</v>
      </c>
      <c r="H188" s="5">
        <f t="shared" si="46"/>
        <v>7.5</v>
      </c>
      <c r="I188">
        <f t="shared" si="40"/>
        <v>46.058232423744492</v>
      </c>
      <c r="J188">
        <f t="shared" si="41"/>
        <v>45.506900472921274</v>
      </c>
      <c r="K188">
        <f t="shared" si="41"/>
        <v>-7.1051237390566522</v>
      </c>
      <c r="L188">
        <f t="shared" si="42"/>
        <v>-8.233650388097459</v>
      </c>
      <c r="M188">
        <f t="shared" si="43"/>
        <v>-30.88845639620358</v>
      </c>
      <c r="S188">
        <f t="shared" si="32"/>
        <v>1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33.979570017395723</v>
      </c>
      <c r="C189" s="9">
        <f t="shared" si="36"/>
        <v>1.0200000000000007</v>
      </c>
      <c r="D189" s="9">
        <f t="shared" si="37"/>
        <v>51.276447979155847</v>
      </c>
      <c r="E189" s="9">
        <f t="shared" si="37"/>
        <v>10.77699460290971</v>
      </c>
      <c r="F189" s="9">
        <f t="shared" si="38"/>
        <v>12.943918451727201</v>
      </c>
      <c r="G189" s="10">
        <f t="shared" si="46"/>
        <v>8.6666666666666607</v>
      </c>
      <c r="H189" s="5">
        <f t="shared" si="46"/>
        <v>7.5</v>
      </c>
      <c r="I189">
        <f t="shared" si="40"/>
        <v>46.038406822814494</v>
      </c>
      <c r="J189">
        <f t="shared" si="41"/>
        <v>45.457498570592691</v>
      </c>
      <c r="K189">
        <f t="shared" si="41"/>
        <v>-7.2904544774338733</v>
      </c>
      <c r="L189">
        <f t="shared" si="42"/>
        <v>-8.2211717098063897</v>
      </c>
      <c r="M189">
        <f t="shared" si="43"/>
        <v>-30.855491943327376</v>
      </c>
      <c r="S189">
        <f t="shared" si="32"/>
        <v>1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34.252167027728504</v>
      </c>
      <c r="C190" s="9">
        <f t="shared" si="36"/>
        <v>1.0260000000000007</v>
      </c>
      <c r="D190" s="9">
        <f t="shared" si="37"/>
        <v>51.549044989488628</v>
      </c>
      <c r="E190" s="9">
        <f t="shared" si="37"/>
        <v>10.732696477190126</v>
      </c>
      <c r="F190" s="9">
        <f t="shared" si="38"/>
        <v>12.93516138240107</v>
      </c>
      <c r="G190" s="10">
        <f t="shared" si="46"/>
        <v>8.6666666666666607</v>
      </c>
      <c r="H190" s="5">
        <f t="shared" si="46"/>
        <v>7.5</v>
      </c>
      <c r="I190">
        <f t="shared" si="40"/>
        <v>46.019413838579162</v>
      </c>
      <c r="J190">
        <f t="shared" si="41"/>
        <v>45.408171540333853</v>
      </c>
      <c r="K190">
        <f t="shared" si="41"/>
        <v>-7.4755874290938378</v>
      </c>
      <c r="L190">
        <f t="shared" si="42"/>
        <v>-8.2088627823011162</v>
      </c>
      <c r="M190">
        <f t="shared" si="43"/>
        <v>-30.82256766214385</v>
      </c>
      <c r="S190">
        <f t="shared" si="32"/>
        <v>1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34.524468297440428</v>
      </c>
      <c r="C191" s="9">
        <f t="shared" si="36"/>
        <v>1.0320000000000007</v>
      </c>
      <c r="D191" s="9">
        <f t="shared" si="37"/>
        <v>51.821346259200553</v>
      </c>
      <c r="E191" s="9">
        <f t="shared" si="37"/>
        <v>10.687288146397645</v>
      </c>
      <c r="F191" s="9">
        <f t="shared" si="38"/>
        <v>12.92565293321181</v>
      </c>
      <c r="G191" s="10">
        <f t="shared" si="46"/>
        <v>8.6666666666666607</v>
      </c>
      <c r="H191" s="5">
        <f t="shared" si="46"/>
        <v>7.5</v>
      </c>
      <c r="I191">
        <f t="shared" si="40"/>
        <v>46.0012509093605</v>
      </c>
      <c r="J191">
        <f t="shared" si="41"/>
        <v>45.358918363640043</v>
      </c>
      <c r="K191">
        <f t="shared" si="41"/>
        <v>-7.6605228350667005</v>
      </c>
      <c r="L191">
        <f t="shared" si="42"/>
        <v>-8.1967224643033578</v>
      </c>
      <c r="M191">
        <f t="shared" si="43"/>
        <v>-30.789681725320111</v>
      </c>
      <c r="S191">
        <f t="shared" si="32"/>
        <v>1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34.796474266617913</v>
      </c>
      <c r="C192" s="9">
        <f t="shared" si="36"/>
        <v>1.0380000000000007</v>
      </c>
      <c r="D192" s="9">
        <f t="shared" si="37"/>
        <v>52.093352228378038</v>
      </c>
      <c r="E192" s="9">
        <f t="shared" si="37"/>
        <v>10.64077079511619</v>
      </c>
      <c r="F192" s="9">
        <f t="shared" si="38"/>
        <v>12.915395564732457</v>
      </c>
      <c r="G192" s="10">
        <f t="shared" si="46"/>
        <v>8.6666666666666607</v>
      </c>
      <c r="H192" s="5">
        <f t="shared" si="46"/>
        <v>7.5</v>
      </c>
      <c r="I192">
        <f t="shared" si="40"/>
        <v>45.983915440415672</v>
      </c>
      <c r="J192">
        <f t="shared" si="41"/>
        <v>45.309738028854227</v>
      </c>
      <c r="K192">
        <f t="shared" si="41"/>
        <v>-7.8452609254186214</v>
      </c>
      <c r="L192">
        <f t="shared" si="42"/>
        <v>-8.1847496136128264</v>
      </c>
      <c r="M192">
        <f t="shared" si="43"/>
        <v>-30.756832319906138</v>
      </c>
      <c r="S192">
        <f t="shared" si="32"/>
        <v>1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35.068185369297993</v>
      </c>
      <c r="C193" s="9">
        <f t="shared" si="36"/>
        <v>1.0440000000000007</v>
      </c>
      <c r="D193" s="9">
        <f t="shared" si="37"/>
        <v>52.365063331058117</v>
      </c>
      <c r="E193" s="9">
        <f t="shared" si="37"/>
        <v>10.593145606581919</v>
      </c>
      <c r="F193" s="9">
        <f t="shared" si="38"/>
        <v>12.90439173019287</v>
      </c>
      <c r="G193" s="10">
        <f t="shared" si="46"/>
        <v>8.6666666666666607</v>
      </c>
      <c r="H193" s="5">
        <f t="shared" si="46"/>
        <v>7.5</v>
      </c>
      <c r="I193">
        <f t="shared" si="40"/>
        <v>45.967404804076693</v>
      </c>
      <c r="J193">
        <f t="shared" si="41"/>
        <v>45.260629531172548</v>
      </c>
      <c r="K193">
        <f t="shared" si="41"/>
        <v>-8.029801919338059</v>
      </c>
      <c r="L193">
        <f t="shared" si="42"/>
        <v>-8.172943087122194</v>
      </c>
      <c r="M193">
        <f t="shared" si="43"/>
        <v>-30.724017647403361</v>
      </c>
      <c r="S193">
        <f t="shared" si="32"/>
        <v>1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35.339602033509458</v>
      </c>
      <c r="C194" s="9">
        <f t="shared" si="36"/>
        <v>1.0500000000000007</v>
      </c>
      <c r="D194" s="9">
        <f t="shared" si="37"/>
        <v>52.636479995269582</v>
      </c>
      <c r="E194" s="9">
        <f t="shared" si="37"/>
        <v>10.544413762748237</v>
      </c>
      <c r="F194" s="9">
        <f t="shared" si="38"/>
        <v>12.892643875575422</v>
      </c>
      <c r="G194" s="10">
        <f t="shared" si="46"/>
        <v>8.6666666666666607</v>
      </c>
      <c r="H194" s="5">
        <f t="shared" si="46"/>
        <v>7.5</v>
      </c>
      <c r="I194">
        <f t="shared" si="40"/>
        <v>45.95171633990109</v>
      </c>
      <c r="J194">
        <f t="shared" si="41"/>
        <v>45.211591872649812</v>
      </c>
      <c r="K194">
        <f t="shared" si="41"/>
        <v>-8.2141460252224796</v>
      </c>
      <c r="L194">
        <f t="shared" si="42"/>
        <v>-8.1613017408342241</v>
      </c>
      <c r="M194">
        <f t="shared" si="43"/>
        <v>-30.69123592383243</v>
      </c>
      <c r="S194">
        <f t="shared" si="32"/>
        <v>1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35.610724681314018</v>
      </c>
      <c r="C195" s="9">
        <f t="shared" si="36"/>
        <v>1.0560000000000007</v>
      </c>
      <c r="D195" s="9">
        <f t="shared" si="37"/>
        <v>52.907602643074142</v>
      </c>
      <c r="E195" s="9">
        <f t="shared" si="37"/>
        <v>10.494576444350272</v>
      </c>
      <c r="F195" s="9">
        <f t="shared" si="38"/>
        <v>12.880154439709671</v>
      </c>
      <c r="G195" s="10">
        <f t="shared" si="46"/>
        <v>8.6666666666666607</v>
      </c>
      <c r="H195" s="5">
        <f t="shared" si="46"/>
        <v>7.5</v>
      </c>
      <c r="I195">
        <f t="shared" si="40"/>
        <v>45.936847354833191</v>
      </c>
      <c r="J195">
        <f t="shared" si="41"/>
        <v>45.162624062204806</v>
      </c>
      <c r="K195">
        <f t="shared" si="41"/>
        <v>-8.3982934407654746</v>
      </c>
      <c r="L195">
        <f t="shared" si="42"/>
        <v>-8.1498244298810079</v>
      </c>
      <c r="M195">
        <f t="shared" si="43"/>
        <v>-30.658485379800172</v>
      </c>
      <c r="S195">
        <f t="shared" si="32"/>
        <v>1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35.881553728847507</v>
      </c>
      <c r="C196" s="9">
        <f t="shared" si="36"/>
        <v>1.0620000000000007</v>
      </c>
      <c r="D196" s="9">
        <f t="shared" si="37"/>
        <v>53.178431690607631</v>
      </c>
      <c r="E196" s="9">
        <f t="shared" si="37"/>
        <v>10.443634830968843</v>
      </c>
      <c r="F196" s="9">
        <f t="shared" si="38"/>
        <v>12.866925854366114</v>
      </c>
      <c r="G196" s="10">
        <f t="shared" si="46"/>
        <v>8.6666666666666607</v>
      </c>
      <c r="H196" s="5">
        <f t="shared" si="46"/>
        <v>7.5</v>
      </c>
      <c r="I196">
        <f t="shared" si="40"/>
        <v>45.922795123376162</v>
      </c>
      <c r="J196">
        <f t="shared" si="41"/>
        <v>45.11372511562552</v>
      </c>
      <c r="K196">
        <f t="shared" si="41"/>
        <v>-8.5822443530442758</v>
      </c>
      <c r="L196">
        <f t="shared" si="42"/>
        <v>-8.1385100085452873</v>
      </c>
      <c r="M196">
        <f t="shared" si="43"/>
        <v>-30.625764260565568</v>
      </c>
      <c r="S196">
        <f t="shared" si="32"/>
        <v>1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36.152089586361107</v>
      </c>
      <c r="C197" s="9">
        <f t="shared" si="36"/>
        <v>1.0680000000000007</v>
      </c>
      <c r="D197" s="9">
        <f t="shared" si="37"/>
        <v>53.448967548121232</v>
      </c>
      <c r="E197" s="9">
        <f t="shared" si="37"/>
        <v>10.391590101093888</v>
      </c>
      <c r="F197" s="9">
        <f t="shared" si="38"/>
        <v>12.852960544348894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45.909556887774485</v>
      </c>
      <c r="J197">
        <f t="shared" si="41"/>
        <v>45.06489405557425</v>
      </c>
      <c r="K197">
        <f t="shared" si="41"/>
        <v>-8.7659989386076695</v>
      </c>
      <c r="L197">
        <f t="shared" si="42"/>
        <v>-8.1273573302838216</v>
      </c>
      <c r="M197">
        <f t="shared" si="43"/>
        <v>-30.59307082610481</v>
      </c>
      <c r="S197">
        <f t="shared" si="32"/>
        <v>1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36.422332658262604</v>
      </c>
      <c r="C198" s="9">
        <f t="shared" si="36"/>
        <v>1.0740000000000007</v>
      </c>
      <c r="D198" s="9">
        <f t="shared" si="37"/>
        <v>53.719210620022729</v>
      </c>
      <c r="E198" s="9">
        <f t="shared" si="37"/>
        <v>10.338443432187372</v>
      </c>
      <c r="F198" s="9">
        <f t="shared" si="38"/>
        <v>12.838260927587593</v>
      </c>
      <c r="G198" s="10">
        <f t="shared" si="47"/>
        <v>8.6666666666666607</v>
      </c>
      <c r="H198" s="5">
        <f t="shared" si="47"/>
        <v>7.5</v>
      </c>
      <c r="I198">
        <f t="shared" si="40"/>
        <v>45.897129858206881</v>
      </c>
      <c r="J198">
        <f t="shared" si="41"/>
        <v>45.01612991159255</v>
      </c>
      <c r="K198">
        <f t="shared" si="41"/>
        <v>-8.9495573635642991</v>
      </c>
      <c r="L198">
        <f t="shared" si="42"/>
        <v>-8.1163652477527677</v>
      </c>
      <c r="M198">
        <f t="shared" si="43"/>
        <v>-30.560403351175296</v>
      </c>
      <c r="S198">
        <f t="shared" si="32"/>
        <v>1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36.692283343157698</v>
      </c>
      <c r="C199" s="9">
        <f t="shared" si="36"/>
        <v>1.0800000000000007</v>
      </c>
      <c r="D199" s="9">
        <f t="shared" si="37"/>
        <v>53.989161304917822</v>
      </c>
      <c r="E199" s="9">
        <f t="shared" si="37"/>
        <v>10.284196000745665</v>
      </c>
      <c r="F199" s="9">
        <f t="shared" si="38"/>
        <v>12.822829415228034</v>
      </c>
      <c r="G199" s="10">
        <f t="shared" si="47"/>
        <v>8.6666666666666607</v>
      </c>
      <c r="H199" s="5">
        <f t="shared" si="47"/>
        <v>7.5</v>
      </c>
      <c r="I199">
        <f t="shared" si="40"/>
        <v>45.885511212989378</v>
      </c>
      <c r="J199">
        <f t="shared" si="41"/>
        <v>44.967431720106035</v>
      </c>
      <c r="K199">
        <f t="shared" si="41"/>
        <v>-9.1329197836713512</v>
      </c>
      <c r="L199">
        <f t="shared" si="42"/>
        <v>-8.1055326128350238</v>
      </c>
      <c r="M199">
        <f t="shared" si="43"/>
        <v>-30.527760125378585</v>
      </c>
      <c r="S199">
        <f t="shared" si="32"/>
        <v>1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36.961942033891305</v>
      </c>
      <c r="C200" s="9">
        <f t="shared" si="36"/>
        <v>1.0860000000000007</v>
      </c>
      <c r="D200" s="9">
        <f t="shared" si="37"/>
        <v>54.258819995651429</v>
      </c>
      <c r="E200" s="9">
        <f t="shared" si="37"/>
        <v>10.228848982361379</v>
      </c>
      <c r="F200" s="9">
        <f t="shared" si="38"/>
        <v>12.806668411722091</v>
      </c>
      <c r="G200" s="10">
        <f t="shared" si="47"/>
        <v>8.6666666666666607</v>
      </c>
      <c r="H200" s="5">
        <f t="shared" si="47"/>
        <v>7.5</v>
      </c>
      <c r="I200">
        <f t="shared" si="40"/>
        <v>45.874698098788649</v>
      </c>
      <c r="J200">
        <f t="shared" si="41"/>
        <v>44.918798524429022</v>
      </c>
      <c r="K200">
        <f t="shared" si="41"/>
        <v>-9.3160863444236224</v>
      </c>
      <c r="L200">
        <f t="shared" si="42"/>
        <v>-8.0948582766695214</v>
      </c>
      <c r="M200">
        <f t="shared" si="43"/>
        <v>-30.495139453222183</v>
      </c>
      <c r="S200">
        <f t="shared" si="32"/>
        <v>1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37.2313091175889</v>
      </c>
      <c r="C201" s="9">
        <f t="shared" si="36"/>
        <v>1.0920000000000007</v>
      </c>
      <c r="D201" s="9">
        <f t="shared" si="37"/>
        <v>54.528187079349024</v>
      </c>
      <c r="E201" s="9">
        <f t="shared" si="37"/>
        <v>10.172403551784679</v>
      </c>
      <c r="F201" s="9">
        <f t="shared" si="38"/>
        <v>12.789780314916603</v>
      </c>
      <c r="G201" s="10">
        <f t="shared" si="47"/>
        <v>8.6666666666666607</v>
      </c>
      <c r="H201" s="5">
        <f t="shared" si="47"/>
        <v>7.5</v>
      </c>
      <c r="I201">
        <f t="shared" si="40"/>
        <v>45.864687630845225</v>
      </c>
      <c r="J201">
        <f t="shared" si="41"/>
        <v>44.870229374769004</v>
      </c>
      <c r="K201">
        <f t="shared" si="41"/>
        <v>-9.4990571811429554</v>
      </c>
      <c r="L201">
        <f t="shared" si="42"/>
        <v>-8.0843410896824253</v>
      </c>
      <c r="M201">
        <f t="shared" si="43"/>
        <v>-30.462539654180176</v>
      </c>
      <c r="S201">
        <f t="shared" si="32"/>
        <v>1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37.500384975697898</v>
      </c>
      <c r="C202" s="9">
        <f t="shared" si="36"/>
        <v>1.0980000000000008</v>
      </c>
      <c r="D202" s="9">
        <f t="shared" si="37"/>
        <v>54.797262937458022</v>
      </c>
      <c r="E202" s="9">
        <f t="shared" si="37"/>
        <v>10.114860882984047</v>
      </c>
      <c r="F202" s="9">
        <f t="shared" si="38"/>
        <v>12.772167516141241</v>
      </c>
      <c r="G202" s="10">
        <f t="shared" si="47"/>
        <v>8.6666666666666607</v>
      </c>
      <c r="H202" s="5">
        <f t="shared" si="47"/>
        <v>7.5</v>
      </c>
      <c r="I202">
        <f t="shared" si="40"/>
        <v>45.855476893206507</v>
      </c>
      <c r="J202">
        <f t="shared" si="41"/>
        <v>44.82172332823091</v>
      </c>
      <c r="K202">
        <f t="shared" si="41"/>
        <v>-9.6818324190680372</v>
      </c>
      <c r="L202">
        <f t="shared" si="42"/>
        <v>-8.0739799016201594</v>
      </c>
      <c r="M202">
        <f t="shared" si="43"/>
        <v>-30.429959062752637</v>
      </c>
      <c r="S202">
        <f t="shared" si="32"/>
        <v>1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37.769169984029055</v>
      </c>
      <c r="C203" s="9">
        <f t="shared" si="36"/>
        <v>1.1040000000000008</v>
      </c>
      <c r="D203" s="9">
        <f t="shared" si="37"/>
        <v>55.06604794578918</v>
      </c>
      <c r="E203" s="9">
        <f t="shared" si="37"/>
        <v>10.056222149206508</v>
      </c>
      <c r="F203" s="9">
        <f t="shared" si="38"/>
        <v>12.753832400295476</v>
      </c>
      <c r="G203" s="10">
        <f t="shared" si="47"/>
        <v>8.6666666666666607</v>
      </c>
      <c r="H203" s="5">
        <f t="shared" si="47"/>
        <v>7.5</v>
      </c>
      <c r="I203">
        <f t="shared" si="40"/>
        <v>45.847062938969543</v>
      </c>
      <c r="J203">
        <f t="shared" si="41"/>
        <v>44.773279448821185</v>
      </c>
      <c r="K203">
        <f t="shared" si="41"/>
        <v>-9.8644121734445527</v>
      </c>
      <c r="L203">
        <f t="shared" si="42"/>
        <v>-8.0637735615842931</v>
      </c>
      <c r="M203">
        <f t="shared" si="43"/>
        <v>-30.397396028523733</v>
      </c>
      <c r="S203">
        <f t="shared" si="32"/>
        <v>1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38.037664512797875</v>
      </c>
      <c r="C204" s="9">
        <f t="shared" si="36"/>
        <v>1.1100000000000008</v>
      </c>
      <c r="D204" s="9">
        <f t="shared" si="37"/>
        <v>55.334542474557999</v>
      </c>
      <c r="E204" s="9">
        <f t="shared" si="37"/>
        <v>9.9964885230373284</v>
      </c>
      <c r="F204" s="9">
        <f t="shared" si="38"/>
        <v>12.734777345934596</v>
      </c>
      <c r="G204" s="10">
        <f t="shared" si="47"/>
        <v>8.6666666666666607</v>
      </c>
      <c r="H204" s="5">
        <f t="shared" si="47"/>
        <v>7.5</v>
      </c>
      <c r="I204">
        <f t="shared" si="40"/>
        <v>45.839442790533255</v>
      </c>
      <c r="J204">
        <f t="shared" si="41"/>
        <v>44.724896807451678</v>
      </c>
      <c r="K204">
        <f t="shared" si="41"/>
        <v>-10.046796549615696</v>
      </c>
      <c r="L204">
        <f t="shared" si="42"/>
        <v>-8.0537209180681888</v>
      </c>
      <c r="M204">
        <f t="shared" si="43"/>
        <v>-30.364848916218538</v>
      </c>
      <c r="S204">
        <f t="shared" si="32"/>
        <v>1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38.305868926666058</v>
      </c>
      <c r="C205" s="9">
        <f t="shared" si="36"/>
        <v>1.1160000000000008</v>
      </c>
      <c r="D205" s="9">
        <f t="shared" si="37"/>
        <v>55.602746888426182</v>
      </c>
      <c r="E205" s="9">
        <f t="shared" si="37"/>
        <v>9.935661176459142</v>
      </c>
      <c r="F205" s="9">
        <f t="shared" si="38"/>
        <v>12.715004725354719</v>
      </c>
      <c r="G205" s="10">
        <f t="shared" si="47"/>
        <v>8.6666666666666607</v>
      </c>
      <c r="H205" s="5">
        <f t="shared" si="47"/>
        <v>7.5</v>
      </c>
      <c r="I205">
        <f t="shared" si="40"/>
        <v>45.832613439860012</v>
      </c>
      <c r="J205">
        <f t="shared" si="41"/>
        <v>44.67657448194327</v>
      </c>
      <c r="K205">
        <f t="shared" si="41"/>
        <v>-10.228985643113006</v>
      </c>
      <c r="L205">
        <f t="shared" si="42"/>
        <v>-8.0438208189953908</v>
      </c>
      <c r="M205">
        <f t="shared" si="43"/>
        <v>-30.332316105758462</v>
      </c>
      <c r="S205">
        <f t="shared" si="32"/>
        <v>1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38.573783584782973</v>
      </c>
      <c r="C206" s="9">
        <f t="shared" si="36"/>
        <v>1.1220000000000008</v>
      </c>
      <c r="D206" s="9">
        <f t="shared" si="37"/>
        <v>55.870661546543097</v>
      </c>
      <c r="E206" s="9">
        <f t="shared" si="37"/>
        <v>9.8737412809105596</v>
      </c>
      <c r="F206" s="9">
        <f t="shared" si="38"/>
        <v>12.694516904676904</v>
      </c>
      <c r="G206" s="10">
        <f t="shared" si="47"/>
        <v>8.6666666666666607</v>
      </c>
      <c r="H206" s="5">
        <f t="shared" si="47"/>
        <v>7.5</v>
      </c>
      <c r="I206">
        <f t="shared" si="40"/>
        <v>45.826571848746418</v>
      </c>
      <c r="J206">
        <f t="shared" si="41"/>
        <v>44.628311557029299</v>
      </c>
      <c r="K206">
        <f t="shared" si="41"/>
        <v>-10.410979539747556</v>
      </c>
      <c r="L206">
        <f t="shared" si="42"/>
        <v>-8.0340721117597163</v>
      </c>
      <c r="M206">
        <f t="shared" si="43"/>
        <v>-30.299795992315275</v>
      </c>
      <c r="S206">
        <f t="shared" si="32"/>
        <v>1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38.841408840827135</v>
      </c>
      <c r="C207" s="9">
        <f t="shared" si="36"/>
        <v>1.1280000000000008</v>
      </c>
      <c r="D207" s="9">
        <f t="shared" si="37"/>
        <v>56.13828680258726</v>
      </c>
      <c r="E207" s="9">
        <f t="shared" si="37"/>
        <v>9.8107300073442119</v>
      </c>
      <c r="F207" s="9">
        <f t="shared" si="38"/>
        <v>12.673316243930318</v>
      </c>
      <c r="G207" s="10">
        <f t="shared" si="47"/>
        <v>8.6666666666666607</v>
      </c>
      <c r="H207" s="5">
        <f t="shared" si="47"/>
        <v>7.5</v>
      </c>
      <c r="I207">
        <f t="shared" si="40"/>
        <v>45.821314949103062</v>
      </c>
      <c r="J207">
        <f t="shared" si="41"/>
        <v>44.58010712435874</v>
      </c>
      <c r="K207">
        <f t="shared" si="41"/>
        <v>-10.592778315701448</v>
      </c>
      <c r="L207">
        <f t="shared" si="42"/>
        <v>-8.0244736432670045</v>
      </c>
      <c r="M207">
        <f t="shared" si="43"/>
        <v>-30.267286986363668</v>
      </c>
      <c r="S207">
        <f t="shared" si="32"/>
        <v>1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39.108745043047712</v>
      </c>
      <c r="C208" s="9">
        <f t="shared" si="36"/>
        <v>1.1340000000000008</v>
      </c>
      <c r="D208" s="9">
        <f t="shared" si="37"/>
        <v>56.405623004807836</v>
      </c>
      <c r="E208" s="9">
        <f t="shared" si="37"/>
        <v>9.7466285262842494</v>
      </c>
      <c r="F208" s="9">
        <f t="shared" si="38"/>
        <v>12.65140509713442</v>
      </c>
      <c r="G208" s="10">
        <f t="shared" si="47"/>
        <v>8.6666666666666607</v>
      </c>
      <c r="H208" s="5">
        <f t="shared" si="47"/>
        <v>7.5</v>
      </c>
      <c r="I208">
        <f t="shared" si="40"/>
        <v>45.816839643243192</v>
      </c>
      <c r="J208">
        <f t="shared" si="41"/>
        <v>44.531960282499135</v>
      </c>
      <c r="K208">
        <f t="shared" si="41"/>
        <v>-10.774382037619629</v>
      </c>
      <c r="L208">
        <f t="shared" si="42"/>
        <v>-8.0150242599784978</v>
      </c>
      <c r="M208">
        <f t="shared" si="43"/>
        <v>-30.234787513732339</v>
      </c>
      <c r="S208">
        <f t="shared" si="32"/>
        <v>1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39.375792534306029</v>
      </c>
      <c r="C209" s="9">
        <f t="shared" si="36"/>
        <v>1.1400000000000008</v>
      </c>
      <c r="D209" s="9">
        <f t="shared" si="37"/>
        <v>56.672670496066154</v>
      </c>
      <c r="E209" s="9">
        <f t="shared" si="37"/>
        <v>9.6814380078832851</v>
      </c>
      <c r="F209" s="9">
        <f t="shared" si="38"/>
        <v>12.628785812380238</v>
      </c>
      <c r="G209" s="10">
        <f t="shared" si="47"/>
        <v>8.6666666666666607</v>
      </c>
      <c r="H209" s="5">
        <f t="shared" si="47"/>
        <v>7.5</v>
      </c>
      <c r="I209">
        <f t="shared" si="40"/>
        <v>45.81314280417994</v>
      </c>
      <c r="J209">
        <f t="shared" si="41"/>
        <v>44.483870136939267</v>
      </c>
      <c r="K209">
        <f t="shared" si="41"/>
        <v>-10.955790762702023</v>
      </c>
      <c r="L209">
        <f t="shared" si="42"/>
        <v>-8.0057228079557685</v>
      </c>
      <c r="M209">
        <f t="shared" si="43"/>
        <v>-30.202296015653516</v>
      </c>
      <c r="S209">
        <f t="shared" si="32"/>
        <v>1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39.64255165211712</v>
      </c>
      <c r="C210" s="9">
        <f t="shared" si="36"/>
        <v>1.1460000000000008</v>
      </c>
      <c r="D210" s="9">
        <f t="shared" si="37"/>
        <v>56.939429613877245</v>
      </c>
      <c r="E210" s="9">
        <f t="shared" si="37"/>
        <v>9.6151596219787905</v>
      </c>
      <c r="F210" s="9">
        <f t="shared" si="38"/>
        <v>12.605460731910709</v>
      </c>
      <c r="G210" s="10">
        <f t="shared" si="47"/>
        <v>8.6666666666666607</v>
      </c>
      <c r="H210" s="5">
        <f t="shared" si="47"/>
        <v>7.5</v>
      </c>
      <c r="I210">
        <f t="shared" si="40"/>
        <v>45.810221275932051</v>
      </c>
      <c r="J210">
        <f t="shared" si="41"/>
        <v>44.435835800091532</v>
      </c>
      <c r="K210">
        <f t="shared" si="41"/>
        <v>-11.137004538795944</v>
      </c>
      <c r="L210">
        <f t="shared" si="42"/>
        <v>-7.99656813290719</v>
      </c>
      <c r="M210">
        <f t="shared" si="43"/>
        <v>-30.169810948810937</v>
      </c>
      <c r="S210">
        <f t="shared" si="32"/>
        <v>1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39.909022728691276</v>
      </c>
      <c r="C211" s="9">
        <f t="shared" si="36"/>
        <v>1.1520000000000008</v>
      </c>
      <c r="D211" s="9">
        <f t="shared" si="37"/>
        <v>57.205900690451401</v>
      </c>
      <c r="E211" s="9">
        <f t="shared" si="37"/>
        <v>9.5477945381489366</v>
      </c>
      <c r="F211" s="9">
        <f t="shared" si="38"/>
        <v>12.581432192200067</v>
      </c>
      <c r="G211" s="10">
        <f t="shared" si="47"/>
        <v>8.6666666666666607</v>
      </c>
      <c r="H211" s="5">
        <f t="shared" si="47"/>
        <v>7.5</v>
      </c>
      <c r="I211">
        <f t="shared" si="40"/>
        <v>45.808071873837953</v>
      </c>
      <c r="J211">
        <f t="shared" si="41"/>
        <v>44.387856391294086</v>
      </c>
      <c r="K211">
        <f t="shared" si="41"/>
        <v>-11.318023404488809</v>
      </c>
      <c r="L211">
        <f t="shared" si="42"/>
        <v>-7.9875590802359095</v>
      </c>
      <c r="M211">
        <f t="shared" si="43"/>
        <v>-30.137330785386197</v>
      </c>
      <c r="S211">
        <f t="shared" si="32"/>
        <v>1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40.1752060909756</v>
      </c>
      <c r="C212" s="9">
        <f t="shared" si="36"/>
        <v>1.1580000000000008</v>
      </c>
      <c r="D212" s="9">
        <f t="shared" si="37"/>
        <v>57.472084052735724</v>
      </c>
      <c r="E212" s="9">
        <f t="shared" si="37"/>
        <v>9.479343925767866</v>
      </c>
      <c r="F212" s="9">
        <f t="shared" si="38"/>
        <v>12.556702524032323</v>
      </c>
      <c r="G212" s="10">
        <f t="shared" si="47"/>
        <v>8.6666666666666607</v>
      </c>
      <c r="H212" s="5">
        <f t="shared" si="47"/>
        <v>7.5</v>
      </c>
      <c r="I212">
        <f t="shared" si="40"/>
        <v>45.806691384877837</v>
      </c>
      <c r="J212">
        <f t="shared" si="41"/>
        <v>44.339931036812672</v>
      </c>
      <c r="K212">
        <f t="shared" si="41"/>
        <v>-11.498847389201126</v>
      </c>
      <c r="L212">
        <f t="shared" si="42"/>
        <v>-7.9786944950892416</v>
      </c>
      <c r="M212">
        <f t="shared" si="43"/>
        <v>-30.104854013103459</v>
      </c>
      <c r="S212">
        <f t="shared" ref="S212:S275" si="48">GESTEP(E212,H212)</f>
        <v>1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40.441102060695563</v>
      </c>
      <c r="C213" s="9">
        <f t="shared" ref="C213:C276" si="52">C212+_dt</f>
        <v>1.1640000000000008</v>
      </c>
      <c r="D213" s="9">
        <f t="shared" ref="D213:E276" si="53">D212+$C$7*(J212+J213)/2</f>
        <v>57.737980022455687</v>
      </c>
      <c r="E213" s="9">
        <f t="shared" si="53"/>
        <v>9.4098089540604235</v>
      </c>
      <c r="F213" s="9">
        <f t="shared" ref="F213:F276" si="54">$O$1*D213^2+$O$2*D213+$O$3</f>
        <v>12.531274052578786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45.806076568003668</v>
      </c>
      <c r="J213">
        <f t="shared" ref="J213:K276" si="57">J212+L212*$C$7</f>
        <v>44.292058869842137</v>
      </c>
      <c r="K213">
        <f t="shared" si="57"/>
        <v>-11.679476513279747</v>
      </c>
      <c r="L213">
        <f t="shared" ref="L213:L276" si="58">-$C$15*I213*J213</f>
        <v>-7.9699732224094717</v>
      </c>
      <c r="M213">
        <f t="shared" ref="M213:M276" si="59">-$C$6-$C$15*I213*K213</f>
        <v>-30.072379135272477</v>
      </c>
      <c r="S213">
        <f t="shared" si="48"/>
        <v>1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40.706710954396613</v>
      </c>
      <c r="C214" s="9">
        <f t="shared" si="52"/>
        <v>1.1700000000000008</v>
      </c>
      <c r="D214" s="9">
        <f t="shared" si="53"/>
        <v>58.003588916156737</v>
      </c>
      <c r="E214" s="9">
        <f t="shared" si="53"/>
        <v>9.3391907921563106</v>
      </c>
      <c r="F214" s="9">
        <f t="shared" si="54"/>
        <v>12.505149097474705</v>
      </c>
      <c r="G214" s="10">
        <f t="shared" si="55"/>
        <v>8.6666666666666607</v>
      </c>
      <c r="H214" s="5">
        <f t="shared" si="55"/>
        <v>7.5</v>
      </c>
      <c r="I214">
        <f t="shared" si="56"/>
        <v>45.806224154476929</v>
      </c>
      <c r="J214">
        <f t="shared" si="57"/>
        <v>44.244239030507678</v>
      </c>
      <c r="K214">
        <f t="shared" si="57"/>
        <v>-11.859910788091382</v>
      </c>
      <c r="L214">
        <f t="shared" si="58"/>
        <v>-7.9613941069860266</v>
      </c>
      <c r="M214">
        <f t="shared" si="59"/>
        <v>-30.039904670829927</v>
      </c>
      <c r="S214">
        <f t="shared" si="48"/>
        <v>1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40.972033083485734</v>
      </c>
      <c r="C215" s="9">
        <f t="shared" si="52"/>
        <v>1.1760000000000008</v>
      </c>
      <c r="D215" s="9">
        <f t="shared" si="53"/>
        <v>58.268911045245858</v>
      </c>
      <c r="E215" s="9">
        <f t="shared" si="53"/>
        <v>9.2674906091436871</v>
      </c>
      <c r="F215" s="9">
        <f t="shared" si="54"/>
        <v>12.478329972894949</v>
      </c>
      <c r="G215" s="10">
        <f t="shared" si="55"/>
        <v>8.6666666666666607</v>
      </c>
      <c r="H215" s="5">
        <f t="shared" si="55"/>
        <v>7.5</v>
      </c>
      <c r="I215">
        <f t="shared" si="56"/>
        <v>45.807130848213788</v>
      </c>
      <c r="J215">
        <f t="shared" si="57"/>
        <v>44.19647066586576</v>
      </c>
      <c r="K215">
        <f t="shared" si="57"/>
        <v>-12.040150216116361</v>
      </c>
      <c r="L215">
        <f t="shared" si="58"/>
        <v>-7.952955993508934</v>
      </c>
      <c r="M215">
        <f t="shared" si="59"/>
        <v>-30.007429154378954</v>
      </c>
      <c r="S215">
        <f t="shared" si="48"/>
        <v>1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41.237068754273047</v>
      </c>
      <c r="C216" s="9">
        <f t="shared" si="52"/>
        <v>1.1820000000000008</v>
      </c>
      <c r="D216" s="9">
        <f t="shared" si="53"/>
        <v>58.533946716033171</v>
      </c>
      <c r="E216" s="9">
        <f t="shared" si="53"/>
        <v>9.1947095741222107</v>
      </c>
      <c r="F216" s="9">
        <f t="shared" si="54"/>
        <v>12.450818987628791</v>
      </c>
      <c r="G216" s="10">
        <f t="shared" si="55"/>
        <v>8.6666666666666607</v>
      </c>
      <c r="H216" s="5">
        <f t="shared" si="55"/>
        <v>7.5</v>
      </c>
      <c r="I216">
        <f t="shared" si="56"/>
        <v>45.808793326137675</v>
      </c>
      <c r="J216">
        <f t="shared" si="57"/>
        <v>44.14875292990471</v>
      </c>
      <c r="K216">
        <f t="shared" si="57"/>
        <v>-12.220194791042635</v>
      </c>
      <c r="L216">
        <f t="shared" si="58"/>
        <v>-7.9446577266235705</v>
      </c>
      <c r="M216">
        <f t="shared" si="59"/>
        <v>-29.974951136226998</v>
      </c>
      <c r="S216">
        <f t="shared" si="48"/>
        <v>1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41.501818268013395</v>
      </c>
      <c r="C217" s="9">
        <f t="shared" si="52"/>
        <v>1.1880000000000008</v>
      </c>
      <c r="D217" s="9">
        <f t="shared" si="53"/>
        <v>58.798696229773519</v>
      </c>
      <c r="E217" s="9">
        <f t="shared" si="53"/>
        <v>9.1208488562555026</v>
      </c>
      <c r="F217" s="9">
        <f t="shared" si="54"/>
        <v>12.422618445153772</v>
      </c>
      <c r="G217" s="10">
        <f t="shared" si="55"/>
        <v>8.6666666666666607</v>
      </c>
      <c r="H217" s="5">
        <f t="shared" si="55"/>
        <v>7.5</v>
      </c>
      <c r="I217">
        <f t="shared" si="56"/>
        <v>45.811208238538782</v>
      </c>
      <c r="J217">
        <f t="shared" si="57"/>
        <v>44.101084983544965</v>
      </c>
      <c r="K217">
        <f t="shared" si="57"/>
        <v>-12.400044497859998</v>
      </c>
      <c r="L217">
        <f t="shared" si="58"/>
        <v>-7.9364981509866022</v>
      </c>
      <c r="M217">
        <f t="shared" si="59"/>
        <v>-29.94246918242176</v>
      </c>
      <c r="S217">
        <f t="shared" si="48"/>
        <v>1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41.766281920947947</v>
      </c>
      <c r="C218" s="9">
        <f t="shared" si="52"/>
        <v>1.1940000000000008</v>
      </c>
      <c r="D218" s="9">
        <f t="shared" si="53"/>
        <v>59.063159882708071</v>
      </c>
      <c r="E218" s="9">
        <f t="shared" si="53"/>
        <v>9.045909624823059</v>
      </c>
      <c r="F218" s="9">
        <f t="shared" si="54"/>
        <v>12.393730643708645</v>
      </c>
      <c r="G218" s="10">
        <f t="shared" si="55"/>
        <v>8.6666666666666607</v>
      </c>
      <c r="H218" s="5">
        <f t="shared" si="55"/>
        <v>7.5</v>
      </c>
      <c r="I218">
        <f t="shared" si="56"/>
        <v>45.814372209440648</v>
      </c>
      <c r="J218">
        <f t="shared" si="57"/>
        <v>44.053465994639048</v>
      </c>
      <c r="K218">
        <f t="shared" si="57"/>
        <v>-12.579699312954528</v>
      </c>
      <c r="L218">
        <f t="shared" si="58"/>
        <v>-7.9284761113231426</v>
      </c>
      <c r="M218">
        <f t="shared" si="59"/>
        <v>-29.909981874785394</v>
      </c>
      <c r="S218">
        <f t="shared" si="48"/>
        <v>1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42.030460004345777</v>
      </c>
      <c r="C219" s="9">
        <f t="shared" si="52"/>
        <v>1.2000000000000008</v>
      </c>
      <c r="D219" s="9">
        <f t="shared" si="53"/>
        <v>59.327337966105901</v>
      </c>
      <c r="E219" s="9">
        <f t="shared" si="53"/>
        <v>8.9698930492715849</v>
      </c>
      <c r="F219" s="9">
        <f t="shared" si="54"/>
        <v>12.364157876365448</v>
      </c>
      <c r="G219" s="10">
        <f t="shared" si="55"/>
        <v>8.6666666666666607</v>
      </c>
      <c r="H219" s="5">
        <f t="shared" si="55"/>
        <v>7.5</v>
      </c>
      <c r="I219">
        <f t="shared" si="56"/>
        <v>45.818281836973256</v>
      </c>
      <c r="J219">
        <f t="shared" si="57"/>
        <v>44.005895137971109</v>
      </c>
      <c r="K219">
        <f t="shared" si="57"/>
        <v>-12.75915920420324</v>
      </c>
      <c r="L219">
        <f t="shared" si="58"/>
        <v>-7.9205904524850039</v>
      </c>
      <c r="M219">
        <f t="shared" si="59"/>
        <v>-29.877487810946782</v>
      </c>
      <c r="S219">
        <f t="shared" si="48"/>
        <v>1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42.294352804545461</v>
      </c>
      <c r="C220" s="9">
        <f t="shared" si="52"/>
        <v>1.2060000000000008</v>
      </c>
      <c r="D220" s="9">
        <f t="shared" si="53"/>
        <v>59.591230766305586</v>
      </c>
      <c r="E220" s="9">
        <f t="shared" si="53"/>
        <v>8.8928002992657689</v>
      </c>
      <c r="F220" s="9">
        <f t="shared" si="54"/>
        <v>12.333902431100613</v>
      </c>
      <c r="G220" s="10">
        <f t="shared" si="55"/>
        <v>8.6666666666666607</v>
      </c>
      <c r="H220" s="5">
        <f t="shared" si="55"/>
        <v>7.5</v>
      </c>
      <c r="I220">
        <f t="shared" si="56"/>
        <v>45.822933693752667</v>
      </c>
      <c r="J220">
        <f t="shared" si="57"/>
        <v>43.958371595256196</v>
      </c>
      <c r="K220">
        <f t="shared" si="57"/>
        <v>-12.938424131068921</v>
      </c>
      <c r="L220">
        <f t="shared" si="58"/>
        <v>-7.9128400195100497</v>
      </c>
      <c r="M220">
        <f t="shared" si="59"/>
        <v>-29.844985604371999</v>
      </c>
      <c r="S220">
        <f t="shared" si="48"/>
        <v>1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42.557960602996644</v>
      </c>
      <c r="C221" s="9">
        <f t="shared" si="52"/>
        <v>1.2120000000000009</v>
      </c>
      <c r="D221" s="9">
        <f t="shared" si="53"/>
        <v>59.854838564756768</v>
      </c>
      <c r="E221" s="9">
        <f t="shared" si="53"/>
        <v>8.8146325447384761</v>
      </c>
      <c r="F221" s="9">
        <f t="shared" si="54"/>
        <v>12.30296659086523</v>
      </c>
      <c r="G221" s="10">
        <f t="shared" si="55"/>
        <v>8.6666666666666607</v>
      </c>
      <c r="H221" s="5">
        <f t="shared" si="55"/>
        <v>7.5</v>
      </c>
      <c r="I221">
        <f t="shared" si="56"/>
        <v>45.828324327266877</v>
      </c>
      <c r="J221">
        <f t="shared" si="57"/>
        <v>43.910894555139137</v>
      </c>
      <c r="K221">
        <f t="shared" si="57"/>
        <v>-13.117494044695153</v>
      </c>
      <c r="L221">
        <f t="shared" si="58"/>
        <v>-7.9052236576825914</v>
      </c>
      <c r="M221">
        <f t="shared" si="59"/>
        <v>-29.812473884392809</v>
      </c>
      <c r="S221">
        <f t="shared" si="48"/>
        <v>1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42.82128367630164</v>
      </c>
      <c r="C222" s="9">
        <f t="shared" si="52"/>
        <v>1.2180000000000009</v>
      </c>
      <c r="D222" s="9">
        <f t="shared" si="53"/>
        <v>60.118161638061764</v>
      </c>
      <c r="E222" s="9">
        <f t="shared" si="53"/>
        <v>8.7353909559403853</v>
      </c>
      <c r="F222" s="9">
        <f t="shared" si="54"/>
        <v>12.271352633654365</v>
      </c>
      <c r="G222" s="10">
        <f t="shared" si="55"/>
        <v>8.6666666666666607</v>
      </c>
      <c r="H222" s="5">
        <f t="shared" si="55"/>
        <v>7.5</v>
      </c>
      <c r="I222">
        <f t="shared" si="56"/>
        <v>45.834450260267701</v>
      </c>
      <c r="J222">
        <f t="shared" si="57"/>
        <v>43.863463213193043</v>
      </c>
      <c r="K222">
        <f t="shared" si="57"/>
        <v>-13.29636888800151</v>
      </c>
      <c r="L222">
        <f t="shared" si="58"/>
        <v>-7.8977402125947638</v>
      </c>
      <c r="M222">
        <f t="shared" si="59"/>
        <v>-29.779951296233293</v>
      </c>
      <c r="S222">
        <f t="shared" si="48"/>
        <v>1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43.084322296256971</v>
      </c>
      <c r="C223" s="9">
        <f t="shared" si="52"/>
        <v>1.2240000000000009</v>
      </c>
      <c r="D223" s="9">
        <f t="shared" si="53"/>
        <v>60.381200258017095</v>
      </c>
      <c r="E223" s="9">
        <f t="shared" si="53"/>
        <v>8.6550767034890441</v>
      </c>
      <c r="F223" s="9">
        <f t="shared" si="54"/>
        <v>12.239062832575533</v>
      </c>
      <c r="G223" s="10">
        <f t="shared" si="55"/>
        <v>8.6666666666666607</v>
      </c>
      <c r="H223" s="5">
        <f t="shared" si="55"/>
        <v>7.5</v>
      </c>
      <c r="I223">
        <f t="shared" si="56"/>
        <v>45.841307991168506</v>
      </c>
      <c r="J223">
        <f t="shared" si="57"/>
        <v>43.816076771917473</v>
      </c>
      <c r="K223">
        <f t="shared" si="57"/>
        <v>-13.47504859577891</v>
      </c>
      <c r="L223">
        <f t="shared" si="58"/>
        <v>-7.890388530208873</v>
      </c>
      <c r="M223">
        <f t="shared" si="59"/>
        <v>-29.747416501034486</v>
      </c>
      <c r="S223">
        <f t="shared" si="48"/>
        <v>1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43.34707672989493</v>
      </c>
      <c r="C224" s="9">
        <f t="shared" si="52"/>
        <v>1.2300000000000009</v>
      </c>
      <c r="D224" s="9">
        <f t="shared" si="53"/>
        <v>60.643954691655054</v>
      </c>
      <c r="E224" s="9">
        <f t="shared" si="53"/>
        <v>8.5736909584173517</v>
      </c>
      <c r="F224" s="9">
        <f t="shared" si="54"/>
        <v>12.206099455916254</v>
      </c>
      <c r="G224" s="10">
        <f t="shared" si="55"/>
        <v>8.6666666666666607</v>
      </c>
      <c r="H224" s="5">
        <f t="shared" si="55"/>
        <v>7.5</v>
      </c>
      <c r="I224">
        <f t="shared" si="56"/>
        <v>45.848893994447472</v>
      </c>
      <c r="J224">
        <f t="shared" si="57"/>
        <v>43.768734440736218</v>
      </c>
      <c r="K224">
        <f t="shared" si="57"/>
        <v>-13.653533094785116</v>
      </c>
      <c r="L224">
        <f t="shared" si="58"/>
        <v>-7.8831674569206216</v>
      </c>
      <c r="M224">
        <f t="shared" si="59"/>
        <v>-29.714868175877093</v>
      </c>
      <c r="S224">
        <f t="shared" si="48"/>
        <v>1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43.609547239525121</v>
      </c>
      <c r="C225" s="9">
        <f t="shared" si="52"/>
        <v>1.2360000000000009</v>
      </c>
      <c r="D225" s="9">
        <f t="shared" si="53"/>
        <v>60.906425201285245</v>
      </c>
      <c r="E225" s="9">
        <f t="shared" si="53"/>
        <v>8.4912348922214758</v>
      </c>
      <c r="F225" s="9">
        <f t="shared" si="54"/>
        <v>12.172464767210707</v>
      </c>
      <c r="G225" s="10">
        <f t="shared" si="55"/>
        <v>8.6666666666666607</v>
      </c>
      <c r="H225" s="5">
        <f t="shared" si="55"/>
        <v>7.5</v>
      </c>
      <c r="I225">
        <f t="shared" si="56"/>
        <v>45.857204721056306</v>
      </c>
      <c r="J225">
        <f t="shared" si="57"/>
        <v>43.721435435994692</v>
      </c>
      <c r="K225">
        <f t="shared" si="57"/>
        <v>-13.831822303840379</v>
      </c>
      <c r="L225">
        <f t="shared" si="58"/>
        <v>-7.8760758396232173</v>
      </c>
      <c r="M225">
        <f t="shared" si="59"/>
        <v>-29.6823050138022</v>
      </c>
      <c r="S225">
        <f t="shared" si="48"/>
        <v>1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43.871734082775973</v>
      </c>
      <c r="C226" s="9">
        <f t="shared" si="52"/>
        <v>1.2420000000000009</v>
      </c>
      <c r="D226" s="9">
        <f t="shared" si="53"/>
        <v>61.168612044536097</v>
      </c>
      <c r="E226" s="9">
        <f t="shared" si="53"/>
        <v>8.4077096769081852</v>
      </c>
      <c r="F226" s="9">
        <f t="shared" si="54"/>
        <v>12.138161025305534</v>
      </c>
      <c r="G226" s="10">
        <f t="shared" si="55"/>
        <v>8.6666666666666607</v>
      </c>
      <c r="H226" s="5">
        <f t="shared" si="55"/>
        <v>7.5</v>
      </c>
      <c r="I226">
        <f t="shared" si="56"/>
        <v>45.866236598834043</v>
      </c>
      <c r="J226">
        <f t="shared" si="57"/>
        <v>43.674178980956953</v>
      </c>
      <c r="K226">
        <f t="shared" si="57"/>
        <v>-14.009916133923193</v>
      </c>
      <c r="L226">
        <f t="shared" si="58"/>
        <v>-7.8691125257722723</v>
      </c>
      <c r="M226">
        <f t="shared" si="59"/>
        <v>-29.649725723830002</v>
      </c>
      <c r="S226">
        <f t="shared" si="48"/>
        <v>1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44.133637512636248</v>
      </c>
      <c r="C227" s="9">
        <f t="shared" si="52"/>
        <v>1.2480000000000009</v>
      </c>
      <c r="D227" s="9">
        <f t="shared" si="53"/>
        <v>61.430515474396373</v>
      </c>
      <c r="E227" s="9">
        <f t="shared" si="53"/>
        <v>8.3231164850416164</v>
      </c>
      <c r="F227" s="9">
        <f t="shared" si="54"/>
        <v>12.103190484424745</v>
      </c>
      <c r="G227" s="10">
        <f t="shared" si="55"/>
        <v>8.6666666666666607</v>
      </c>
      <c r="H227" s="5">
        <f t="shared" si="55"/>
        <v>7.5</v>
      </c>
      <c r="I227">
        <f t="shared" si="56"/>
        <v>45.875986032925823</v>
      </c>
      <c r="J227">
        <f t="shared" si="57"/>
        <v>43.626964305802318</v>
      </c>
      <c r="K227">
        <f t="shared" si="57"/>
        <v>-14.187814488266174</v>
      </c>
      <c r="L227">
        <f t="shared" si="58"/>
        <v>-7.8622763634514872</v>
      </c>
      <c r="M227">
        <f t="shared" si="59"/>
        <v>-29.617129030976514</v>
      </c>
      <c r="S227">
        <f t="shared" si="48"/>
        <v>1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44.395257777496518</v>
      </c>
      <c r="C228" s="9">
        <f t="shared" si="52"/>
        <v>1.2540000000000009</v>
      </c>
      <c r="D228" s="9">
        <f t="shared" si="53"/>
        <v>61.692135739256642</v>
      </c>
      <c r="E228" s="9">
        <f t="shared" si="53"/>
        <v>8.2374564897894622</v>
      </c>
      <c r="F228" s="9">
        <f t="shared" si="54"/>
        <v>12.067555394233741</v>
      </c>
      <c r="G228" s="10">
        <f t="shared" si="55"/>
        <v>8.6666666666666607</v>
      </c>
      <c r="H228" s="5">
        <f t="shared" si="55"/>
        <v>7.5</v>
      </c>
      <c r="I228">
        <f t="shared" si="56"/>
        <v>45.886449406206353</v>
      </c>
      <c r="J228">
        <f t="shared" si="57"/>
        <v>43.579790647621607</v>
      </c>
      <c r="K228">
        <f t="shared" si="57"/>
        <v>-14.365517262452032</v>
      </c>
      <c r="L228">
        <f t="shared" si="58"/>
        <v>-7.8555662014390446</v>
      </c>
      <c r="M228">
        <f t="shared" si="59"/>
        <v>-29.584513676268287</v>
      </c>
      <c r="S228">
        <f t="shared" si="48"/>
        <v>1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44.65659512119062</v>
      </c>
      <c r="C229" s="9">
        <f t="shared" si="52"/>
        <v>1.2600000000000009</v>
      </c>
      <c r="D229" s="9">
        <f t="shared" si="53"/>
        <v>61.953473082950744</v>
      </c>
      <c r="E229" s="9">
        <f t="shared" si="53"/>
        <v>8.1507308649685779</v>
      </c>
      <c r="F229" s="9">
        <f t="shared" si="54"/>
        <v>12.031257999902484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45.897623079707877</v>
      </c>
      <c r="J229">
        <f t="shared" si="57"/>
        <v>43.532657250412974</v>
      </c>
      <c r="K229">
        <f t="shared" si="57"/>
        <v>-14.543024344509641</v>
      </c>
      <c r="L229">
        <f t="shared" si="58"/>
        <v>-7.8489808892746975</v>
      </c>
      <c r="M229">
        <f t="shared" si="59"/>
        <v>-29.551878416755045</v>
      </c>
      <c r="S229">
        <f t="shared" si="48"/>
        <v>1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44.917649783037092</v>
      </c>
      <c r="C230" s="9">
        <f t="shared" si="52"/>
        <v>1.2660000000000009</v>
      </c>
      <c r="D230" s="9">
        <f t="shared" si="53"/>
        <v>62.214527744797216</v>
      </c>
      <c r="E230" s="9">
        <f t="shared" si="53"/>
        <v>8.062940785090019</v>
      </c>
      <c r="F230" s="9">
        <f t="shared" si="54"/>
        <v>11.994300542167784</v>
      </c>
      <c r="G230" s="10">
        <f t="shared" si="61"/>
        <v>8.6666666666666607</v>
      </c>
      <c r="H230" s="5">
        <f t="shared" si="61"/>
        <v>7.5</v>
      </c>
      <c r="I230">
        <f t="shared" si="56"/>
        <v>45.909503393052425</v>
      </c>
      <c r="J230">
        <f t="shared" si="57"/>
        <v>43.485563365077326</v>
      </c>
      <c r="K230">
        <f t="shared" si="57"/>
        <v>-14.720335615010171</v>
      </c>
      <c r="L230">
        <f t="shared" si="58"/>
        <v>-7.8425192773274688</v>
      </c>
      <c r="M230">
        <f t="shared" si="59"/>
        <v>-29.519222025520328</v>
      </c>
      <c r="S230">
        <f t="shared" si="48"/>
        <v>1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45.178421997880562</v>
      </c>
      <c r="C231" s="9">
        <f t="shared" si="52"/>
        <v>1.2720000000000009</v>
      </c>
      <c r="D231" s="9">
        <f t="shared" si="53"/>
        <v>62.475299959640687</v>
      </c>
      <c r="E231" s="9">
        <f t="shared" si="53"/>
        <v>7.974087425403499</v>
      </c>
      <c r="F231" s="9">
        <f t="shared" si="54"/>
        <v>11.956685257394723</v>
      </c>
      <c r="G231" s="10">
        <f t="shared" si="61"/>
        <v>8.6666666666666607</v>
      </c>
      <c r="H231" s="5">
        <f t="shared" si="61"/>
        <v>7.5</v>
      </c>
      <c r="I231">
        <f t="shared" si="56"/>
        <v>45.922086664888049</v>
      </c>
      <c r="J231">
        <f t="shared" si="57"/>
        <v>43.43850824941336</v>
      </c>
      <c r="K231">
        <f t="shared" si="57"/>
        <v>-14.897450947163293</v>
      </c>
      <c r="L231">
        <f t="shared" si="58"/>
        <v>-7.8361802168639647</v>
      </c>
      <c r="M231">
        <f t="shared" si="59"/>
        <v>-29.486543291690065</v>
      </c>
      <c r="S231">
        <f t="shared" si="48"/>
        <v>1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45.438911996133136</v>
      </c>
      <c r="C232" s="9">
        <f t="shared" si="52"/>
        <v>1.2780000000000009</v>
      </c>
      <c r="D232" s="9">
        <f t="shared" si="53"/>
        <v>62.73578995789326</v>
      </c>
      <c r="E232" s="9">
        <f t="shared" si="53"/>
        <v>7.8841719619412691</v>
      </c>
      <c r="F232" s="9">
        <f t="shared" si="54"/>
        <v>11.918414377637218</v>
      </c>
      <c r="G232" s="10">
        <f t="shared" si="61"/>
        <v>8.6666666666666607</v>
      </c>
      <c r="H232" s="5">
        <f t="shared" si="61"/>
        <v>7.5</v>
      </c>
      <c r="I232">
        <f t="shared" si="56"/>
        <v>45.935369193328967</v>
      </c>
      <c r="J232">
        <f t="shared" si="57"/>
        <v>43.391491168112175</v>
      </c>
      <c r="K232">
        <f t="shared" si="57"/>
        <v>-15.074370206913434</v>
      </c>
      <c r="L232">
        <f t="shared" si="58"/>
        <v>-7.8299625601172123</v>
      </c>
      <c r="M232">
        <f t="shared" si="59"/>
        <v>-29.453841020439082</v>
      </c>
      <c r="S232">
        <f t="shared" si="48"/>
        <v>1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45.699120003815729</v>
      </c>
      <c r="C233" s="9">
        <f t="shared" si="52"/>
        <v>1.2840000000000009</v>
      </c>
      <c r="D233" s="9">
        <f t="shared" si="53"/>
        <v>62.995997965575853</v>
      </c>
      <c r="E233" s="9">
        <f t="shared" si="53"/>
        <v>7.7931955715614203</v>
      </c>
      <c r="F233" s="9">
        <f t="shared" si="54"/>
        <v>11.879490130697741</v>
      </c>
      <c r="G233" s="10">
        <f t="shared" si="61"/>
        <v>8.6666666666666607</v>
      </c>
      <c r="H233" s="5">
        <f t="shared" si="61"/>
        <v>7.5</v>
      </c>
      <c r="I233">
        <f t="shared" si="56"/>
        <v>45.949347256399243</v>
      </c>
      <c r="J233">
        <f t="shared" si="57"/>
        <v>43.344511392751471</v>
      </c>
      <c r="K233">
        <f t="shared" si="57"/>
        <v>-15.251093253036068</v>
      </c>
      <c r="L233">
        <f t="shared" si="58"/>
        <v>-7.8238651603560134</v>
      </c>
      <c r="M233">
        <f t="shared" si="59"/>
        <v>-29.421114032995561</v>
      </c>
      <c r="S233">
        <f t="shared" si="48"/>
        <v>1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45.959046242599349</v>
      </c>
      <c r="C234" s="9">
        <f t="shared" si="52"/>
        <v>1.2900000000000009</v>
      </c>
      <c r="D234" s="9">
        <f t="shared" si="53"/>
        <v>63.255924204359474</v>
      </c>
      <c r="E234" s="9">
        <f t="shared" si="53"/>
        <v>7.70115943199061</v>
      </c>
      <c r="F234" s="9">
        <f t="shared" si="54"/>
        <v>11.839914740186154</v>
      </c>
      <c r="G234" s="10">
        <f t="shared" si="61"/>
        <v>8.6666666666666607</v>
      </c>
      <c r="H234" s="5">
        <f t="shared" si="61"/>
        <v>7.5</v>
      </c>
      <c r="I234">
        <f t="shared" si="56"/>
        <v>45.964017112479844</v>
      </c>
      <c r="J234">
        <f t="shared" si="57"/>
        <v>43.297568201789332</v>
      </c>
      <c r="K234">
        <f t="shared" si="57"/>
        <v>-15.427619937234041</v>
      </c>
      <c r="L234">
        <f t="shared" si="58"/>
        <v>-7.8178868719547481</v>
      </c>
      <c r="M234">
        <f t="shared" si="59"/>
        <v>-29.388361166643421</v>
      </c>
      <c r="S234">
        <f t="shared" si="48"/>
        <v>1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46.218690929846389</v>
      </c>
      <c r="C235" s="9">
        <f t="shared" si="52"/>
        <v>1.2960000000000009</v>
      </c>
      <c r="D235" s="9">
        <f t="shared" si="53"/>
        <v>63.515568891606513</v>
      </c>
      <c r="E235" s="9">
        <f t="shared" si="53"/>
        <v>7.6080647218662065</v>
      </c>
      <c r="F235" s="9">
        <f t="shared" si="54"/>
        <v>11.799690425577721</v>
      </c>
      <c r="G235" s="10">
        <f t="shared" si="61"/>
        <v>8.6666666666666607</v>
      </c>
      <c r="H235" s="5">
        <f t="shared" si="61"/>
        <v>7.5</v>
      </c>
      <c r="I235">
        <f t="shared" si="56"/>
        <v>45.979375000758949</v>
      </c>
      <c r="J235">
        <f t="shared" si="57"/>
        <v>43.250660880557604</v>
      </c>
      <c r="K235">
        <f t="shared" si="57"/>
        <v>-15.603950104233903</v>
      </c>
      <c r="L235">
        <f t="shared" si="58"/>
        <v>-7.8120265504635986</v>
      </c>
      <c r="M235">
        <f t="shared" si="59"/>
        <v>-29.355581274722642</v>
      </c>
      <c r="S235">
        <f t="shared" si="48"/>
        <v>1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46.478054278651825</v>
      </c>
      <c r="C236" s="9">
        <f t="shared" si="52"/>
        <v>1.3020000000000009</v>
      </c>
      <c r="D236" s="9">
        <f t="shared" si="53"/>
        <v>63.77493224041195</v>
      </c>
      <c r="E236" s="9">
        <f t="shared" si="53"/>
        <v>7.5139126207778579</v>
      </c>
      <c r="F236" s="9">
        <f t="shared" si="54"/>
        <v>11.758819402270282</v>
      </c>
      <c r="G236" s="10">
        <f t="shared" si="61"/>
        <v>8.6666666666666607</v>
      </c>
      <c r="H236" s="5">
        <f t="shared" si="61"/>
        <v>7.5</v>
      </c>
      <c r="I236">
        <f t="shared" si="56"/>
        <v>45.995417141685067</v>
      </c>
      <c r="J236">
        <f t="shared" si="57"/>
        <v>43.203788721254824</v>
      </c>
      <c r="K236">
        <f t="shared" si="57"/>
        <v>-15.780083591882239</v>
      </c>
      <c r="L236">
        <f t="shared" si="58"/>
        <v>-7.8062830526791451</v>
      </c>
      <c r="M236">
        <f t="shared" si="59"/>
        <v>-29.322773226627501</v>
      </c>
      <c r="S236">
        <f t="shared" si="48"/>
        <v>1</v>
      </c>
      <c r="T236" t="b">
        <f t="shared" si="49"/>
        <v>0</v>
      </c>
      <c r="U236" t="b">
        <f t="shared" si="50"/>
        <v>1</v>
      </c>
    </row>
    <row r="237" spans="1:21" x14ac:dyDescent="0.2">
      <c r="A237">
        <f t="shared" si="60"/>
        <v>100</v>
      </c>
      <c r="B237">
        <f t="shared" si="51"/>
        <v>46.7371364978844</v>
      </c>
      <c r="C237" s="9">
        <f t="shared" si="52"/>
        <v>1.3080000000000009</v>
      </c>
      <c r="D237" s="9">
        <f t="shared" si="53"/>
        <v>64.034014459644524</v>
      </c>
      <c r="E237" s="9">
        <f t="shared" si="53"/>
        <v>7.4187043093084855</v>
      </c>
      <c r="F237" s="9">
        <f t="shared" si="54"/>
        <v>11.717303881640534</v>
      </c>
      <c r="G237" s="10">
        <f t="shared" si="61"/>
        <v>8.6666666666666607</v>
      </c>
      <c r="H237" s="5">
        <f t="shared" si="61"/>
        <v>7.5</v>
      </c>
      <c r="I237">
        <f t="shared" si="56"/>
        <v>46.01213973742297</v>
      </c>
      <c r="J237">
        <f t="shared" si="57"/>
        <v>43.156951022938749</v>
      </c>
      <c r="K237">
        <f t="shared" si="57"/>
        <v>-15.956020231242004</v>
      </c>
      <c r="L237">
        <f t="shared" si="58"/>
        <v>-7.8006552367152846</v>
      </c>
      <c r="M237">
        <f t="shared" si="59"/>
        <v>-29.28993590780275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46.995937792227771</v>
      </c>
      <c r="C238" s="9">
        <f t="shared" si="52"/>
        <v>1.3140000000000009</v>
      </c>
      <c r="D238" s="9">
        <f t="shared" si="53"/>
        <v>64.292815753987895</v>
      </c>
      <c r="E238" s="9">
        <f t="shared" si="53"/>
        <v>7.3224409690746928</v>
      </c>
      <c r="F238" s="9">
        <f t="shared" si="54"/>
        <v>11.675146071099549</v>
      </c>
      <c r="G238" s="10">
        <f t="shared" si="61"/>
        <v>8.6666666666666607</v>
      </c>
      <c r="H238" s="5">
        <f t="shared" si="61"/>
        <v>7.5</v>
      </c>
      <c r="I238">
        <f t="shared" si="56"/>
        <v>46.02953897231211</v>
      </c>
      <c r="J238">
        <f t="shared" si="57"/>
        <v>43.110147091518456</v>
      </c>
      <c r="K238">
        <f t="shared" si="57"/>
        <v>-16.131759846688819</v>
      </c>
      <c r="L238">
        <f t="shared" si="58"/>
        <v>-7.7951419620744549</v>
      </c>
      <c r="M238">
        <f t="shared" si="59"/>
        <v>-29.257068219737718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47.254458362221563</v>
      </c>
      <c r="C239" s="9">
        <f t="shared" si="52"/>
        <v>1.320000000000001</v>
      </c>
      <c r="D239" s="9">
        <f t="shared" si="53"/>
        <v>64.551336323981687</v>
      </c>
      <c r="E239" s="9">
        <f t="shared" si="53"/>
        <v>7.2251237827666044</v>
      </c>
      <c r="F239" s="9">
        <f t="shared" si="54"/>
        <v>11.632348174147401</v>
      </c>
      <c r="G239" s="10">
        <f t="shared" si="61"/>
        <v>8.6666666666666607</v>
      </c>
      <c r="H239" s="5">
        <f t="shared" si="61"/>
        <v>7.5</v>
      </c>
      <c r="I239">
        <f t="shared" si="56"/>
        <v>46.047611013327284</v>
      </c>
      <c r="J239">
        <f t="shared" si="57"/>
        <v>43.063376239746013</v>
      </c>
      <c r="K239">
        <f t="shared" si="57"/>
        <v>-16.307302256007244</v>
      </c>
      <c r="L239">
        <f t="shared" si="58"/>
        <v>-7.7897420897190912</v>
      </c>
      <c r="M239">
        <f t="shared" si="59"/>
        <v>-29.224169079958326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47.512698404302419</v>
      </c>
      <c r="C240" s="9">
        <f t="shared" si="52"/>
        <v>1.326000000000001</v>
      </c>
      <c r="D240" s="9">
        <f t="shared" si="53"/>
        <v>64.809576366062544</v>
      </c>
      <c r="E240" s="9">
        <f t="shared" si="53"/>
        <v>7.1267539341871213</v>
      </c>
      <c r="F240" s="9">
        <f t="shared" si="54"/>
        <v>11.588912390426986</v>
      </c>
      <c r="G240" s="10">
        <f t="shared" si="61"/>
        <v>8.6666666666666607</v>
      </c>
      <c r="H240" s="5">
        <f t="shared" si="61"/>
        <v>7.5</v>
      </c>
      <c r="I240">
        <f t="shared" si="56"/>
        <v>46.066352010541465</v>
      </c>
      <c r="J240">
        <f t="shared" si="57"/>
        <v>43.016637787207699</v>
      </c>
      <c r="K240">
        <f t="shared" si="57"/>
        <v>-16.482647270486993</v>
      </c>
      <c r="L240">
        <f t="shared" si="58"/>
        <v>-7.7844544821432944</v>
      </c>
      <c r="M240">
        <f t="shared" si="59"/>
        <v>-29.191237422017075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47.770658110844984</v>
      </c>
      <c r="C241" s="9">
        <f t="shared" si="52"/>
        <v>1.332000000000001</v>
      </c>
      <c r="D241" s="9">
        <f t="shared" si="53"/>
        <v>65.067536072605108</v>
      </c>
      <c r="E241" s="9">
        <f t="shared" si="53"/>
        <v>7.0273326082906031</v>
      </c>
      <c r="F241" s="9">
        <f t="shared" si="54"/>
        <v>11.544840915777007</v>
      </c>
      <c r="G241" s="10">
        <f t="shared" si="61"/>
        <v>8.6666666666666607</v>
      </c>
      <c r="H241" s="5">
        <f t="shared" si="61"/>
        <v>7.5</v>
      </c>
      <c r="I241">
        <f t="shared" si="56"/>
        <v>46.085758097590372</v>
      </c>
      <c r="J241">
        <f t="shared" si="57"/>
        <v>42.969931060314842</v>
      </c>
      <c r="K241">
        <f t="shared" si="57"/>
        <v>-16.657794695019096</v>
      </c>
      <c r="L241">
        <f t="shared" si="58"/>
        <v>-7.7792780034446691</v>
      </c>
      <c r="M241">
        <f t="shared" si="59"/>
        <v>-29.158272195480922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48.028337670202809</v>
      </c>
      <c r="C242" s="9">
        <f t="shared" si="52"/>
        <v>1.338000000000001</v>
      </c>
      <c r="D242" s="9">
        <f t="shared" si="53"/>
        <v>65.325215631962934</v>
      </c>
      <c r="E242" s="9">
        <f t="shared" si="53"/>
        <v>6.9268609912209698</v>
      </c>
      <c r="F242" s="9">
        <f t="shared" si="54"/>
        <v>11.500135942284169</v>
      </c>
      <c r="G242" s="10">
        <f t="shared" si="61"/>
        <v>8.6666666666666607</v>
      </c>
      <c r="H242" s="5">
        <f t="shared" si="61"/>
        <v>7.5</v>
      </c>
      <c r="I242">
        <f t="shared" si="56"/>
        <v>46.10582539213879</v>
      </c>
      <c r="J242">
        <f t="shared" si="57"/>
        <v>42.923255392294173</v>
      </c>
      <c r="K242">
        <f t="shared" si="57"/>
        <v>-16.832744328191982</v>
      </c>
      <c r="L242">
        <f t="shared" si="58"/>
        <v>-7.7742115193962871</v>
      </c>
      <c r="M242">
        <f t="shared" si="59"/>
        <v>-29.125272365917159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48.28573726674923</v>
      </c>
      <c r="C243" s="9">
        <f t="shared" si="52"/>
        <v>1.344000000000001</v>
      </c>
      <c r="D243" s="9">
        <f t="shared" si="53"/>
        <v>65.582615228509354</v>
      </c>
      <c r="E243" s="9">
        <f t="shared" si="53"/>
        <v>6.8253402703492316</v>
      </c>
      <c r="F243" s="9">
        <f t="shared" si="54"/>
        <v>11.454799658334496</v>
      </c>
      <c r="G243" s="10">
        <f t="shared" si="61"/>
        <v>8.6666666666666607</v>
      </c>
      <c r="H243" s="5">
        <f t="shared" si="61"/>
        <v>7.5</v>
      </c>
      <c r="I243">
        <f t="shared" si="56"/>
        <v>46.126549996348302</v>
      </c>
      <c r="J243">
        <f t="shared" si="57"/>
        <v>42.876610123177798</v>
      </c>
      <c r="K243">
        <f t="shared" si="57"/>
        <v>-17.007495962387484</v>
      </c>
      <c r="L243">
        <f t="shared" si="58"/>
        <v>-7.7692538975187357</v>
      </c>
      <c r="M243">
        <f t="shared" si="59"/>
        <v>-29.092236914877169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48.542857080918147</v>
      </c>
      <c r="C244" s="9">
        <f t="shared" si="52"/>
        <v>1.350000000000001</v>
      </c>
      <c r="D244" s="9">
        <f t="shared" si="53"/>
        <v>65.839735042678271</v>
      </c>
      <c r="E244" s="9">
        <f t="shared" si="53"/>
        <v>6.7227716343104387</v>
      </c>
      <c r="F244" s="9">
        <f t="shared" si="54"/>
        <v>11.40883424866391</v>
      </c>
      <c r="G244" s="10">
        <f t="shared" si="61"/>
        <v>8.6666666666666607</v>
      </c>
      <c r="H244" s="5">
        <f t="shared" si="61"/>
        <v>7.5</v>
      </c>
      <c r="I244">
        <f t="shared" si="56"/>
        <v>46.147927997346208</v>
      </c>
      <c r="J244">
        <f t="shared" si="57"/>
        <v>42.829994599792684</v>
      </c>
      <c r="K244">
        <f t="shared" si="57"/>
        <v>-17.182049383876748</v>
      </c>
      <c r="L244">
        <f t="shared" si="58"/>
        <v>-7.7644040071522165</v>
      </c>
      <c r="M244">
        <f t="shared" si="59"/>
        <v>-29.059164839878228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48.799697289244769</v>
      </c>
      <c r="C245" s="9">
        <f t="shared" si="52"/>
        <v>1.356000000000001</v>
      </c>
      <c r="D245" s="9">
        <f t="shared" si="53"/>
        <v>66.096575251004893</v>
      </c>
      <c r="E245" s="9">
        <f t="shared" si="53"/>
        <v>6.6191562730400602</v>
      </c>
      <c r="F245" s="9">
        <f t="shared" si="54"/>
        <v>11.362241894407942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46.169955467695559</v>
      </c>
      <c r="J245">
        <f t="shared" si="57"/>
        <v>42.78340817574977</v>
      </c>
      <c r="K245">
        <f t="shared" si="57"/>
        <v>-17.356404372916018</v>
      </c>
      <c r="L245">
        <f t="shared" si="58"/>
        <v>-7.7596607195286618</v>
      </c>
      <c r="M245">
        <f t="shared" si="59"/>
        <v>-29.026055154383183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49.056258064406315</v>
      </c>
      <c r="C246" s="9">
        <f t="shared" si="52"/>
        <v>1.362000000000001</v>
      </c>
      <c r="D246" s="9">
        <f t="shared" si="53"/>
        <v>66.353136026166439</v>
      </c>
      <c r="E246" s="9">
        <f t="shared" si="53"/>
        <v>6.5144953778097854</v>
      </c>
      <c r="F246" s="9">
        <f t="shared" si="54"/>
        <v>11.315024773150688</v>
      </c>
      <c r="G246" s="10">
        <f t="shared" si="62"/>
        <v>8.6666666666666607</v>
      </c>
      <c r="H246" s="5">
        <f t="shared" si="62"/>
        <v>7.5</v>
      </c>
      <c r="I246">
        <f t="shared" si="56"/>
        <v>46.192628465865923</v>
      </c>
      <c r="J246">
        <f t="shared" si="57"/>
        <v>42.736850211432596</v>
      </c>
      <c r="K246">
        <f t="shared" si="57"/>
        <v>-17.530560703842315</v>
      </c>
      <c r="L246">
        <f t="shared" si="58"/>
        <v>-7.7550229078438102</v>
      </c>
      <c r="M246">
        <f t="shared" si="59"/>
        <v>-28.992906887778183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49.312539575262569</v>
      </c>
      <c r="C247" s="9">
        <f t="shared" si="52"/>
        <v>1.368000000000001</v>
      </c>
      <c r="D247" s="9">
        <f t="shared" si="53"/>
        <v>66.609417537022694</v>
      </c>
      <c r="E247" s="9">
        <f t="shared" si="53"/>
        <v>6.4087901412627515</v>
      </c>
      <c r="F247" s="9">
        <f t="shared" si="54"/>
        <v>11.267185058972887</v>
      </c>
      <c r="G247" s="10">
        <f t="shared" si="62"/>
        <v>8.6666666666666607</v>
      </c>
      <c r="H247" s="5">
        <f t="shared" si="62"/>
        <v>7.5</v>
      </c>
      <c r="I247">
        <f t="shared" si="56"/>
        <v>46.215943036704871</v>
      </c>
      <c r="J247">
        <f t="shared" si="57"/>
        <v>42.690320073985532</v>
      </c>
      <c r="K247">
        <f t="shared" si="57"/>
        <v>-17.704518145168983</v>
      </c>
      <c r="L247">
        <f t="shared" si="58"/>
        <v>-7.7504894473292447</v>
      </c>
      <c r="M247">
        <f t="shared" si="59"/>
        <v>-28.959719085348361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49.568541986896427</v>
      </c>
      <c r="C248" s="9">
        <f t="shared" si="52"/>
        <v>1.374000000000001</v>
      </c>
      <c r="D248" s="9">
        <f t="shared" si="53"/>
        <v>66.865419948656552</v>
      </c>
      <c r="E248" s="9">
        <f t="shared" si="53"/>
        <v>6.3020417574482011</v>
      </c>
      <c r="F248" s="9">
        <f t="shared" si="54"/>
        <v>11.218724922499332</v>
      </c>
      <c r="G248" s="10">
        <f t="shared" si="62"/>
        <v>8.6666666666666607</v>
      </c>
      <c r="H248" s="5">
        <f t="shared" si="62"/>
        <v>7.5</v>
      </c>
      <c r="I248">
        <f t="shared" si="56"/>
        <v>46.239895211909811</v>
      </c>
      <c r="J248">
        <f t="shared" si="57"/>
        <v>42.643817137301554</v>
      </c>
      <c r="K248">
        <f t="shared" si="57"/>
        <v>-17.878276459681071</v>
      </c>
      <c r="L248">
        <f t="shared" si="58"/>
        <v>-7.7460592153242978</v>
      </c>
      <c r="M248">
        <f t="shared" si="59"/>
        <v>-28.926490808251522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49.824265460654367</v>
      </c>
      <c r="C249" s="9">
        <f t="shared" si="52"/>
        <v>1.380000000000001</v>
      </c>
      <c r="D249" s="9">
        <f t="shared" si="53"/>
        <v>67.121143422414491</v>
      </c>
      <c r="E249" s="9">
        <f t="shared" si="53"/>
        <v>6.194251421855566</v>
      </c>
      <c r="F249" s="9">
        <f t="shared" si="54"/>
        <v>11.169646530945345</v>
      </c>
      <c r="G249" s="10">
        <f t="shared" si="62"/>
        <v>8.6666666666666607</v>
      </c>
      <c r="H249" s="5">
        <f t="shared" si="62"/>
        <v>7.5</v>
      </c>
      <c r="I249">
        <f t="shared" si="56"/>
        <v>46.264481010500084</v>
      </c>
      <c r="J249">
        <f t="shared" si="57"/>
        <v>42.59734078200961</v>
      </c>
      <c r="K249">
        <f t="shared" si="57"/>
        <v>-18.051835404530582</v>
      </c>
      <c r="L249">
        <f t="shared" si="58"/>
        <v>-7.7417310913478516</v>
      </c>
      <c r="M249">
        <f t="shared" si="59"/>
        <v>-28.893221133489845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50.079710154186778</v>
      </c>
      <c r="C250" s="9">
        <f t="shared" si="52"/>
        <v>1.386000000000001</v>
      </c>
      <c r="D250" s="9">
        <f t="shared" si="53"/>
        <v>67.376588115946902</v>
      </c>
      <c r="E250" s="9">
        <f t="shared" si="53"/>
        <v>6.0854203314479793</v>
      </c>
      <c r="F250" s="9">
        <f t="shared" si="54"/>
        <v>11.119952048162608</v>
      </c>
      <c r="G250" s="10">
        <f t="shared" si="62"/>
        <v>8.6666666666666607</v>
      </c>
      <c r="H250" s="5">
        <f t="shared" si="62"/>
        <v>7.5</v>
      </c>
      <c r="I250">
        <f t="shared" si="56"/>
        <v>46.289696439289102</v>
      </c>
      <c r="J250">
        <f t="shared" si="57"/>
        <v>42.550890395461522</v>
      </c>
      <c r="K250">
        <f t="shared" si="57"/>
        <v>-18.22519473133152</v>
      </c>
      <c r="L250">
        <f t="shared" si="58"/>
        <v>-7.7375039571699524</v>
      </c>
      <c r="M250">
        <f t="shared" si="59"/>
        <v>-28.85990915387962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50.334876221488322</v>
      </c>
      <c r="C251" s="9">
        <f t="shared" si="52"/>
        <v>1.392000000000001</v>
      </c>
      <c r="D251" s="9">
        <f t="shared" si="53"/>
        <v>67.631754183248447</v>
      </c>
      <c r="E251" s="9">
        <f t="shared" si="53"/>
        <v>5.9755496846952205</v>
      </c>
      <c r="F251" s="9">
        <f t="shared" si="54"/>
        <v>11.069643634684072</v>
      </c>
      <c r="G251" s="10">
        <f t="shared" si="62"/>
        <v>8.6666666666666607</v>
      </c>
      <c r="H251" s="5">
        <f t="shared" si="62"/>
        <v>7.5</v>
      </c>
      <c r="I251">
        <f t="shared" si="56"/>
        <v>46.315537493356338</v>
      </c>
      <c r="J251">
        <f t="shared" si="57"/>
        <v>42.504465371718503</v>
      </c>
      <c r="K251">
        <f t="shared" si="57"/>
        <v>-18.398354186254796</v>
      </c>
      <c r="L251">
        <f t="shared" si="58"/>
        <v>-7.73337669688323</v>
      </c>
      <c r="M251">
        <f t="shared" si="59"/>
        <v>-28.826553978019032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50.589763812938095</v>
      </c>
      <c r="C252" s="9">
        <f t="shared" si="52"/>
        <v>1.398000000000001</v>
      </c>
      <c r="D252" s="9">
        <f t="shared" si="53"/>
        <v>67.886641774698219</v>
      </c>
      <c r="E252" s="9">
        <f t="shared" si="53"/>
        <v>5.8646406816060876</v>
      </c>
      <c r="F252" s="9">
        <f t="shared" si="54"/>
        <v>11.018723447768204</v>
      </c>
      <c r="G252" s="10">
        <f t="shared" si="62"/>
        <v>8.6666666666666607</v>
      </c>
      <c r="H252" s="5">
        <f t="shared" si="62"/>
        <v>7.5</v>
      </c>
      <c r="I252">
        <f t="shared" si="56"/>
        <v>46.342000156518992</v>
      </c>
      <c r="J252">
        <f t="shared" si="57"/>
        <v>42.458065111537202</v>
      </c>
      <c r="K252">
        <f t="shared" si="57"/>
        <v>-18.571313510122909</v>
      </c>
      <c r="L252">
        <f t="shared" si="58"/>
        <v>-7.7293481969740778</v>
      </c>
      <c r="M252">
        <f t="shared" si="59"/>
        <v>-28.793154730253985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50.844373075339767</v>
      </c>
      <c r="C253" s="9">
        <f t="shared" si="52"/>
        <v>1.404000000000001</v>
      </c>
      <c r="D253" s="9">
        <f t="shared" si="53"/>
        <v>68.141251037099892</v>
      </c>
      <c r="E253" s="9">
        <f t="shared" si="53"/>
        <v>5.7526945237602058</v>
      </c>
      <c r="F253" s="9">
        <f t="shared" si="54"/>
        <v>10.96719364144243</v>
      </c>
      <c r="G253" s="10">
        <f t="shared" si="62"/>
        <v>8.6666666666666607</v>
      </c>
      <c r="H253" s="5">
        <f t="shared" si="62"/>
        <v>7.5</v>
      </c>
      <c r="I253">
        <f t="shared" si="56"/>
        <v>46.369080401803096</v>
      </c>
      <c r="J253">
        <f t="shared" si="57"/>
        <v>42.411689022355361</v>
      </c>
      <c r="K253">
        <f t="shared" si="57"/>
        <v>-18.744072438504432</v>
      </c>
      <c r="L253">
        <f t="shared" si="58"/>
        <v>-7.725417346393562</v>
      </c>
      <c r="M253">
        <f t="shared" si="59"/>
        <v>-28.759710550642019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51.098704151961662</v>
      </c>
      <c r="C254" s="9">
        <f t="shared" si="52"/>
        <v>1.410000000000001</v>
      </c>
      <c r="D254" s="9">
        <f t="shared" si="53"/>
        <v>68.395582113721787</v>
      </c>
      <c r="E254" s="9">
        <f t="shared" si="53"/>
        <v>5.6397124143392681</v>
      </c>
      <c r="F254" s="9">
        <f t="shared" si="54"/>
        <v>10.91505636654575</v>
      </c>
      <c r="G254" s="10">
        <f t="shared" si="62"/>
        <v>8.6666666666666607</v>
      </c>
      <c r="H254" s="5">
        <f t="shared" si="62"/>
        <v>7.5</v>
      </c>
      <c r="I254">
        <f t="shared" si="56"/>
        <v>46.396774191913927</v>
      </c>
      <c r="J254">
        <f t="shared" si="57"/>
        <v>42.365336518276997</v>
      </c>
      <c r="K254">
        <f t="shared" si="57"/>
        <v>-18.916630701808284</v>
      </c>
      <c r="L254">
        <f t="shared" si="58"/>
        <v>-7.7215830366280249</v>
      </c>
      <c r="M254">
        <f t="shared" si="59"/>
        <v>-28.726220594914317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51.35275718257666</v>
      </c>
      <c r="C255" s="9">
        <f t="shared" si="52"/>
        <v>1.416000000000001</v>
      </c>
      <c r="D255" s="9">
        <f t="shared" si="53"/>
        <v>68.649635144336784</v>
      </c>
      <c r="E255" s="9">
        <f t="shared" si="53"/>
        <v>5.5256955581577101</v>
      </c>
      <c r="F255" s="9">
        <f t="shared" si="54"/>
        <v>10.862313770770685</v>
      </c>
      <c r="G255" s="10">
        <f t="shared" si="62"/>
        <v>8.6666666666666607</v>
      </c>
      <c r="H255" s="5">
        <f t="shared" si="62"/>
        <v>7.5</v>
      </c>
      <c r="I255">
        <f t="shared" si="56"/>
        <v>46.425077479705607</v>
      </c>
      <c r="J255">
        <f t="shared" si="57"/>
        <v>42.319007020057228</v>
      </c>
      <c r="K255">
        <f t="shared" si="57"/>
        <v>-19.08898802537777</v>
      </c>
      <c r="L255">
        <f t="shared" si="58"/>
        <v>-7.7178441617693769</v>
      </c>
      <c r="M255">
        <f t="shared" si="59"/>
        <v>-28.692684034435832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51.606532303502085</v>
      </c>
      <c r="C256" s="9">
        <f t="shared" si="52"/>
        <v>1.422000000000001</v>
      </c>
      <c r="D256" s="9">
        <f t="shared" si="53"/>
        <v>68.90341026526221</v>
      </c>
      <c r="E256" s="9">
        <f t="shared" si="53"/>
        <v>5.4106451616928233</v>
      </c>
      <c r="F256" s="9">
        <f t="shared" si="54"/>
        <v>10.808967998704398</v>
      </c>
      <c r="G256" s="10">
        <f t="shared" si="62"/>
        <v>8.6666666666666607</v>
      </c>
      <c r="H256" s="5">
        <f t="shared" si="62"/>
        <v>7.5</v>
      </c>
      <c r="I256">
        <f t="shared" si="56"/>
        <v>46.453986208649546</v>
      </c>
      <c r="J256">
        <f t="shared" si="57"/>
        <v>42.272699955086608</v>
      </c>
      <c r="K256">
        <f t="shared" si="57"/>
        <v>-19.261144129584384</v>
      </c>
      <c r="L256">
        <f t="shared" si="58"/>
        <v>-7.7141996185849937</v>
      </c>
      <c r="M256">
        <f t="shared" si="59"/>
        <v>-28.659100056163517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51.860029647639472</v>
      </c>
      <c r="C257" s="9">
        <f t="shared" si="52"/>
        <v>1.428000000000001</v>
      </c>
      <c r="D257" s="9">
        <f t="shared" si="53"/>
        <v>69.156907609399596</v>
      </c>
      <c r="E257" s="9">
        <f t="shared" si="53"/>
        <v>5.2945624331143062</v>
      </c>
      <c r="F257" s="9">
        <f t="shared" si="54"/>
        <v>10.755021191869089</v>
      </c>
      <c r="G257" s="10">
        <f t="shared" si="62"/>
        <v>8.6666666666666607</v>
      </c>
      <c r="H257" s="5">
        <f t="shared" si="62"/>
        <v>7.5</v>
      </c>
      <c r="I257">
        <f t="shared" si="56"/>
        <v>46.483496313301742</v>
      </c>
      <c r="J257">
        <f t="shared" si="57"/>
        <v>42.226414757375096</v>
      </c>
      <c r="K257">
        <f t="shared" si="57"/>
        <v>-19.433098729921365</v>
      </c>
      <c r="L257">
        <f t="shared" si="58"/>
        <v>-7.7106483065872453</v>
      </c>
      <c r="M257">
        <f t="shared" si="59"/>
        <v>-28.625467862602751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52.113249344514209</v>
      </c>
      <c r="C258" s="9">
        <f t="shared" si="52"/>
        <v>1.4340000000000011</v>
      </c>
      <c r="D258" s="9">
        <f t="shared" si="53"/>
        <v>69.410127306274333</v>
      </c>
      <c r="E258" s="9">
        <f t="shared" si="53"/>
        <v>5.177448582313251</v>
      </c>
      <c r="F258" s="9">
        <f t="shared" si="54"/>
        <v>10.700475488761649</v>
      </c>
      <c r="G258" s="10">
        <f t="shared" si="62"/>
        <v>8.6666666666666607</v>
      </c>
      <c r="H258" s="5">
        <f t="shared" si="62"/>
        <v>7.5</v>
      </c>
      <c r="I258">
        <f t="shared" si="56"/>
        <v>46.513603719768646</v>
      </c>
      <c r="J258">
        <f t="shared" si="57"/>
        <v>42.180150867535573</v>
      </c>
      <c r="K258">
        <f t="shared" si="57"/>
        <v>-19.60485153709698</v>
      </c>
      <c r="L258">
        <f t="shared" si="58"/>
        <v>-7.7071891281025957</v>
      </c>
      <c r="M258">
        <f t="shared" si="59"/>
        <v>-28.591786671761909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52.36619152031512</v>
      </c>
      <c r="C259" s="9">
        <f t="shared" si="52"/>
        <v>1.4400000000000011</v>
      </c>
      <c r="D259" s="9">
        <f t="shared" si="53"/>
        <v>69.663069482075244</v>
      </c>
      <c r="E259" s="9">
        <f t="shared" si="53"/>
        <v>5.0593048209305778</v>
      </c>
      <c r="F259" s="9">
        <f t="shared" si="54"/>
        <v>10.645333024892546</v>
      </c>
      <c r="G259" s="10">
        <f t="shared" si="62"/>
        <v>8.6666666666666607</v>
      </c>
      <c r="H259" s="5">
        <f t="shared" si="62"/>
        <v>7.5</v>
      </c>
      <c r="I259">
        <f t="shared" si="56"/>
        <v>46.544304346171494</v>
      </c>
      <c r="J259">
        <f t="shared" si="57"/>
        <v>42.133907732766957</v>
      </c>
      <c r="K259">
        <f t="shared" si="57"/>
        <v>-19.77640225712755</v>
      </c>
      <c r="L259">
        <f t="shared" si="58"/>
        <v>-7.70382098834025</v>
      </c>
      <c r="M259">
        <f t="shared" si="59"/>
        <v>-28.558055717105127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52.618856297933938</v>
      </c>
      <c r="C260" s="9">
        <f t="shared" si="52"/>
        <v>1.4460000000000011</v>
      </c>
      <c r="D260" s="9">
        <f t="shared" si="53"/>
        <v>69.915734259694062</v>
      </c>
      <c r="E260" s="9">
        <f t="shared" si="53"/>
        <v>4.9401323623849045</v>
      </c>
      <c r="F260" s="9">
        <f t="shared" si="54"/>
        <v>10.589595932823984</v>
      </c>
      <c r="G260" s="10">
        <f t="shared" si="62"/>
        <v>8.6666666666666607</v>
      </c>
      <c r="H260" s="5">
        <f t="shared" si="62"/>
        <v>7.5</v>
      </c>
      <c r="I260">
        <f t="shared" si="56"/>
        <v>46.575594103108919</v>
      </c>
      <c r="J260">
        <f t="shared" si="57"/>
        <v>42.087684806836918</v>
      </c>
      <c r="K260">
        <f t="shared" si="57"/>
        <v>-19.947750591430182</v>
      </c>
      <c r="L260">
        <f t="shared" si="58"/>
        <v>-7.7005427954603274</v>
      </c>
      <c r="M260">
        <f t="shared" si="59"/>
        <v>-28.524274247503289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52.871243797004645</v>
      </c>
      <c r="C261" s="9">
        <f t="shared" si="52"/>
        <v>1.4520000000000011</v>
      </c>
      <c r="D261" s="9">
        <f t="shared" si="53"/>
        <v>70.168121758764769</v>
      </c>
      <c r="E261" s="9">
        <f t="shared" si="53"/>
        <v>4.8199324218998685</v>
      </c>
      <c r="F261" s="9">
        <f t="shared" si="54"/>
        <v>10.533266342207368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46.607468894117666</v>
      </c>
      <c r="J261">
        <f t="shared" si="57"/>
        <v>42.041481550064155</v>
      </c>
      <c r="K261">
        <f t="shared" si="57"/>
        <v>-20.118896236915202</v>
      </c>
      <c r="L261">
        <f t="shared" si="58"/>
        <v>-7.6973534606415246</v>
      </c>
      <c r="M261">
        <f t="shared" si="59"/>
        <v>-28.490441527183272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53.123354133942733</v>
      </c>
      <c r="C262" s="9">
        <f t="shared" si="52"/>
        <v>1.4580000000000011</v>
      </c>
      <c r="D262" s="9">
        <f t="shared" si="53"/>
        <v>70.420232095702858</v>
      </c>
      <c r="E262" s="9">
        <f t="shared" si="53"/>
        <v>4.6987062165308879</v>
      </c>
      <c r="F262" s="9">
        <f t="shared" si="54"/>
        <v>10.476346379819949</v>
      </c>
      <c r="G262" s="10">
        <f t="shared" si="63"/>
        <v>8.6666666666666607</v>
      </c>
      <c r="H262" s="5">
        <f t="shared" si="63"/>
        <v>7.5</v>
      </c>
      <c r="I262">
        <f t="shared" si="56"/>
        <v>46.639924616131317</v>
      </c>
      <c r="J262">
        <f t="shared" si="57"/>
        <v>41.995297429300308</v>
      </c>
      <c r="K262">
        <f t="shared" si="57"/>
        <v>-20.2898388860783</v>
      </c>
      <c r="L262">
        <f t="shared" si="58"/>
        <v>-7.6942518981482584</v>
      </c>
      <c r="M262">
        <f t="shared" si="59"/>
        <v>-28.456556835675414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53.375187421984371</v>
      </c>
      <c r="C263" s="9">
        <f t="shared" si="52"/>
        <v>1.4640000000000011</v>
      </c>
      <c r="D263" s="9">
        <f t="shared" si="53"/>
        <v>70.672065383744496</v>
      </c>
      <c r="E263" s="9">
        <f t="shared" si="53"/>
        <v>4.5764549651913757</v>
      </c>
      <c r="F263" s="9">
        <f t="shared" si="54"/>
        <v>10.418838169600823</v>
      </c>
      <c r="G263" s="10">
        <f t="shared" si="63"/>
        <v>8.6666666666666607</v>
      </c>
      <c r="H263" s="5">
        <f t="shared" si="63"/>
        <v>7.5</v>
      </c>
      <c r="I263">
        <f t="shared" si="56"/>
        <v>46.672957159936843</v>
      </c>
      <c r="J263">
        <f t="shared" si="57"/>
        <v>41.949131917911416</v>
      </c>
      <c r="K263">
        <f t="shared" si="57"/>
        <v>-20.460578227092352</v>
      </c>
      <c r="L263">
        <f t="shared" si="58"/>
        <v>-7.6912370253972488</v>
      </c>
      <c r="M263">
        <f t="shared" si="59"/>
        <v>-28.422619467759308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53.626743771225385</v>
      </c>
      <c r="C264" s="9">
        <f t="shared" si="52"/>
        <v>1.4700000000000011</v>
      </c>
      <c r="D264" s="9">
        <f t="shared" si="53"/>
        <v>70.923621732985509</v>
      </c>
      <c r="E264" s="9">
        <f t="shared" si="53"/>
        <v>4.4531798886784015</v>
      </c>
      <c r="F264" s="9">
        <f t="shared" si="54"/>
        <v>10.360743832686216</v>
      </c>
      <c r="G264" s="10">
        <f t="shared" si="63"/>
        <v>8.6666666666666607</v>
      </c>
      <c r="H264" s="5">
        <f t="shared" si="63"/>
        <v>7.5</v>
      </c>
      <c r="I264">
        <f t="shared" si="56"/>
        <v>46.706562410628784</v>
      </c>
      <c r="J264">
        <f t="shared" si="57"/>
        <v>41.902984495759036</v>
      </c>
      <c r="K264">
        <f t="shared" si="57"/>
        <v>-20.631113943898907</v>
      </c>
      <c r="L264">
        <f t="shared" si="58"/>
        <v>-7.6883077630235226</v>
      </c>
      <c r="M264">
        <f t="shared" si="59"/>
        <v>-28.388628733407892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53.878023288660209</v>
      </c>
      <c r="C265" s="9">
        <f t="shared" si="52"/>
        <v>1.4760000000000011</v>
      </c>
      <c r="D265" s="9">
        <f t="shared" si="53"/>
        <v>71.174901250420334</v>
      </c>
      <c r="E265" s="9">
        <f t="shared" si="53"/>
        <v>4.3288822096978068</v>
      </c>
      <c r="F265" s="9">
        <f t="shared" si="54"/>
        <v>10.302065487443981</v>
      </c>
      <c r="G265" s="10">
        <f t="shared" si="63"/>
        <v>8.6666666666666607</v>
      </c>
      <c r="H265" s="5">
        <f t="shared" si="63"/>
        <v>7.5</v>
      </c>
      <c r="I265">
        <f t="shared" si="56"/>
        <v>46.740736248061019</v>
      </c>
      <c r="J265">
        <f t="shared" si="57"/>
        <v>41.856854649180896</v>
      </c>
      <c r="K265">
        <f t="shared" si="57"/>
        <v>-20.801445716299355</v>
      </c>
      <c r="L265">
        <f t="shared" si="58"/>
        <v>-7.685463034945804</v>
      </c>
      <c r="M265">
        <f t="shared" si="59"/>
        <v>-28.354583957729872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54.129026078220669</v>
      </c>
      <c r="C266" s="9">
        <f t="shared" si="52"/>
        <v>1.4820000000000011</v>
      </c>
      <c r="D266" s="9">
        <f t="shared" si="53"/>
        <v>71.425904039980793</v>
      </c>
      <c r="E266" s="9">
        <f t="shared" si="53"/>
        <v>4.2035631528887718</v>
      </c>
      <c r="F266" s="9">
        <f t="shared" si="54"/>
        <v>10.242805249507489</v>
      </c>
      <c r="G266" s="10">
        <f t="shared" si="63"/>
        <v>8.6666666666666607</v>
      </c>
      <c r="H266" s="5">
        <f t="shared" si="63"/>
        <v>7.5</v>
      </c>
      <c r="I266">
        <f t="shared" si="56"/>
        <v>46.775474547295886</v>
      </c>
      <c r="J266">
        <f t="shared" si="57"/>
        <v>41.810741870971221</v>
      </c>
      <c r="K266">
        <f t="shared" si="57"/>
        <v>-20.971573220045734</v>
      </c>
      <c r="L266">
        <f t="shared" si="58"/>
        <v>-7.6827017684312988</v>
      </c>
      <c r="M266">
        <f t="shared" si="59"/>
        <v>-28.320484480910523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54.379752240814661</v>
      </c>
      <c r="C267" s="9">
        <f t="shared" si="52"/>
        <v>1.4880000000000011</v>
      </c>
      <c r="D267" s="9">
        <f t="shared" si="53"/>
        <v>71.676630202574785</v>
      </c>
      <c r="E267" s="9">
        <f t="shared" si="53"/>
        <v>4.0772239448478409</v>
      </c>
      <c r="F267" s="9">
        <f t="shared" si="54"/>
        <v>10.182965231808696</v>
      </c>
      <c r="G267" s="10">
        <f t="shared" si="63"/>
        <v>8.6666666666666607</v>
      </c>
      <c r="H267" s="5">
        <f t="shared" si="63"/>
        <v>7.5</v>
      </c>
      <c r="I267">
        <f t="shared" si="56"/>
        <v>46.810773179050649</v>
      </c>
      <c r="J267">
        <f t="shared" si="57"/>
        <v>41.764645660360635</v>
      </c>
      <c r="K267">
        <f t="shared" si="57"/>
        <v>-21.141496126931198</v>
      </c>
      <c r="L267">
        <f t="shared" si="58"/>
        <v>-7.6800228941598219</v>
      </c>
      <c r="M267">
        <f t="shared" si="59"/>
        <v>-28.286329658150851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54.630201874364722</v>
      </c>
      <c r="C268" s="9">
        <f t="shared" si="52"/>
        <v>1.4940000000000011</v>
      </c>
      <c r="D268" s="9">
        <f t="shared" si="53"/>
        <v>71.927079836124847</v>
      </c>
      <c r="E268" s="9">
        <f t="shared" si="53"/>
        <v>3.9498658141524068</v>
      </c>
      <c r="F268" s="9">
        <f t="shared" si="54"/>
        <v>10.122547544610642</v>
      </c>
      <c r="G268" s="10">
        <f t="shared" si="63"/>
        <v>8.6666666666666607</v>
      </c>
      <c r="H268" s="5">
        <f t="shared" si="63"/>
        <v>7.5</v>
      </c>
      <c r="I268">
        <f t="shared" si="56"/>
        <v>46.846628010140968</v>
      </c>
      <c r="J268">
        <f t="shared" si="57"/>
        <v>41.718565522995675</v>
      </c>
      <c r="K268">
        <f t="shared" si="57"/>
        <v>-21.311214104880104</v>
      </c>
      <c r="L268">
        <f t="shared" si="58"/>
        <v>-7.6774253462872402</v>
      </c>
      <c r="M268">
        <f t="shared" si="59"/>
        <v>-28.252118859605218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54.880375073846459</v>
      </c>
      <c r="C269" s="9">
        <f t="shared" si="52"/>
        <v>1.5000000000000011</v>
      </c>
      <c r="D269" s="9">
        <f t="shared" si="53"/>
        <v>72.177253035606583</v>
      </c>
      <c r="E269" s="9">
        <f t="shared" si="53"/>
        <v>3.8214899913836531</v>
      </c>
      <c r="F269" s="9">
        <f t="shared" si="54"/>
        <v>10.061554295539144</v>
      </c>
      <c r="G269" s="10">
        <f t="shared" si="63"/>
        <v>8.6666666666666607</v>
      </c>
      <c r="H269" s="5">
        <f t="shared" si="63"/>
        <v>7.5</v>
      </c>
      <c r="I269">
        <f t="shared" si="56"/>
        <v>46.883034903921519</v>
      </c>
      <c r="J269">
        <f t="shared" si="57"/>
        <v>41.672500970917952</v>
      </c>
      <c r="K269">
        <f t="shared" si="57"/>
        <v>-21.480726818037734</v>
      </c>
      <c r="L269">
        <f t="shared" si="58"/>
        <v>-7.6749080625082584</v>
      </c>
      <c r="M269">
        <f t="shared" si="59"/>
        <v>-28.217851470317367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55.130271931326838</v>
      </c>
      <c r="C270" s="9">
        <f t="shared" si="52"/>
        <v>1.5060000000000011</v>
      </c>
      <c r="D270" s="9">
        <f t="shared" si="53"/>
        <v>72.427149893086963</v>
      </c>
      <c r="E270" s="9">
        <f t="shared" si="53"/>
        <v>3.6920977091489608</v>
      </c>
      <c r="F270" s="9">
        <f t="shared" si="54"/>
        <v>9.9999875896138892</v>
      </c>
      <c r="G270" s="10">
        <f t="shared" si="63"/>
        <v>8.6666666666666607</v>
      </c>
      <c r="H270" s="5">
        <f t="shared" si="63"/>
        <v>7.5</v>
      </c>
      <c r="I270">
        <f t="shared" si="56"/>
        <v>46.919989720723379</v>
      </c>
      <c r="J270">
        <f t="shared" si="57"/>
        <v>41.626451522542901</v>
      </c>
      <c r="K270">
        <f t="shared" si="57"/>
        <v>-21.650033926859638</v>
      </c>
      <c r="L270">
        <f t="shared" si="58"/>
        <v>-7.6724699841184627</v>
      </c>
      <c r="M270">
        <f t="shared" si="59"/>
        <v>-28.183526890154926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55.37989253600238</v>
      </c>
      <c r="C271" s="9">
        <f t="shared" si="52"/>
        <v>1.5120000000000011</v>
      </c>
      <c r="D271" s="9">
        <f t="shared" si="53"/>
        <v>72.676770497762504</v>
      </c>
      <c r="E271" s="9">
        <f t="shared" si="53"/>
        <v>3.5616902021037804</v>
      </c>
      <c r="F271" s="9">
        <f t="shared" si="54"/>
        <v>9.9378495292787736</v>
      </c>
      <c r="G271" s="10">
        <f t="shared" si="63"/>
        <v>8.6666666666666607</v>
      </c>
      <c r="H271" s="5">
        <f t="shared" si="63"/>
        <v>7.5</v>
      </c>
      <c r="I271">
        <f t="shared" si="56"/>
        <v>46.957488318288256</v>
      </c>
      <c r="J271">
        <f t="shared" si="57"/>
        <v>41.580416702638189</v>
      </c>
      <c r="K271">
        <f t="shared" si="57"/>
        <v>-21.819135088200568</v>
      </c>
      <c r="L271">
        <f t="shared" si="58"/>
        <v>-7.670110056075659</v>
      </c>
      <c r="M271">
        <f t="shared" si="59"/>
        <v>-28.14914453374244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55.629236974237195</v>
      </c>
      <c r="C272" s="9">
        <f t="shared" si="52"/>
        <v>1.5180000000000011</v>
      </c>
      <c r="D272" s="9">
        <f t="shared" si="53"/>
        <v>72.926114935997319</v>
      </c>
      <c r="E272" s="9">
        <f t="shared" si="53"/>
        <v>3.4302687069729698</v>
      </c>
      <c r="F272" s="9">
        <f t="shared" si="54"/>
        <v>9.8751422144316319</v>
      </c>
      <c r="G272" s="10">
        <f t="shared" si="63"/>
        <v>8.6666666666666607</v>
      </c>
      <c r="H272" s="5">
        <f t="shared" si="63"/>
        <v>7.5</v>
      </c>
      <c r="I272">
        <f t="shared" si="56"/>
        <v>46.995526552199316</v>
      </c>
      <c r="J272">
        <f t="shared" si="57"/>
        <v>41.534396042301736</v>
      </c>
      <c r="K272">
        <f t="shared" si="57"/>
        <v>-21.988029955403022</v>
      </c>
      <c r="L272">
        <f t="shared" si="58"/>
        <v>-7.6678272270604557</v>
      </c>
      <c r="M272">
        <f t="shared" si="59"/>
        <v>-28.114703830392887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55.878305329600913</v>
      </c>
      <c r="C273" s="9">
        <f t="shared" si="52"/>
        <v>1.5240000000000011</v>
      </c>
      <c r="D273" s="9">
        <f t="shared" si="53"/>
        <v>73.175183291361037</v>
      </c>
      <c r="E273" s="9">
        <f t="shared" si="53"/>
        <v>3.2978344625716045</v>
      </c>
      <c r="F273" s="9">
        <f t="shared" si="54"/>
        <v>9.8118677424532077</v>
      </c>
      <c r="G273" s="10">
        <f t="shared" si="63"/>
        <v>8.6666666666666607</v>
      </c>
      <c r="H273" s="5">
        <f t="shared" si="63"/>
        <v>7.5</v>
      </c>
      <c r="I273">
        <f t="shared" si="56"/>
        <v>47.034100276308557</v>
      </c>
      <c r="J273">
        <f t="shared" si="57"/>
        <v>41.48838907893937</v>
      </c>
      <c r="K273">
        <f t="shared" si="57"/>
        <v>-22.156718178385379</v>
      </c>
      <c r="L273">
        <f t="shared" si="58"/>
        <v>-7.6656204495360765</v>
      </c>
      <c r="M273">
        <f t="shared" si="59"/>
        <v>-28.080204224037789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56.127097682906459</v>
      </c>
      <c r="C274" s="9">
        <f t="shared" si="52"/>
        <v>1.5300000000000011</v>
      </c>
      <c r="D274" s="9">
        <f t="shared" si="53"/>
        <v>73.423975644666584</v>
      </c>
      <c r="E274" s="9">
        <f t="shared" si="53"/>
        <v>3.1643887098252597</v>
      </c>
      <c r="F274" s="9">
        <f t="shared" si="54"/>
        <v>9.7480282082355831</v>
      </c>
      <c r="G274" s="10">
        <f t="shared" si="63"/>
        <v>8.6666666666666607</v>
      </c>
      <c r="H274" s="5">
        <f t="shared" si="63"/>
        <v>7.5</v>
      </c>
      <c r="I274">
        <f t="shared" si="56"/>
        <v>47.073205343160666</v>
      </c>
      <c r="J274">
        <f t="shared" si="57"/>
        <v>41.442395356242152</v>
      </c>
      <c r="K274">
        <f t="shared" si="57"/>
        <v>-22.325199403729606</v>
      </c>
      <c r="L274">
        <f t="shared" si="58"/>
        <v>-7.6634886798074104</v>
      </c>
      <c r="M274">
        <f t="shared" si="59"/>
        <v>-28.045645173155872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56.375614112247682</v>
      </c>
      <c r="C275" s="9">
        <f t="shared" si="52"/>
        <v>1.5360000000000011</v>
      </c>
      <c r="D275" s="9">
        <f t="shared" si="53"/>
        <v>73.672492074007806</v>
      </c>
      <c r="E275" s="9">
        <f t="shared" si="53"/>
        <v>3.0299326917897651</v>
      </c>
      <c r="F275" s="9">
        <f t="shared" si="54"/>
        <v>9.6836257042098008</v>
      </c>
      <c r="G275" s="10">
        <f t="shared" si="63"/>
        <v>8.6666666666666607</v>
      </c>
      <c r="H275" s="5">
        <f t="shared" si="63"/>
        <v>7.5</v>
      </c>
      <c r="I275">
        <f t="shared" si="56"/>
        <v>47.112837604413116</v>
      </c>
      <c r="J275">
        <f t="shared" si="57"/>
        <v>41.396414424163311</v>
      </c>
      <c r="K275">
        <f t="shared" si="57"/>
        <v>-22.49347327476854</v>
      </c>
      <c r="L275">
        <f t="shared" si="58"/>
        <v>-7.6614308780792513</v>
      </c>
      <c r="M275">
        <f t="shared" si="59"/>
        <v>-28.011026150700364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56.623854693036854</v>
      </c>
      <c r="C276" s="9">
        <f t="shared" si="52"/>
        <v>1.5420000000000011</v>
      </c>
      <c r="D276" s="9">
        <f t="shared" si="53"/>
        <v>73.920732654796979</v>
      </c>
      <c r="E276" s="9">
        <f t="shared" si="53"/>
        <v>2.894467653670441</v>
      </c>
      <c r="F276" s="9">
        <f t="shared" si="54"/>
        <v>9.6186623203729393</v>
      </c>
      <c r="G276" s="10">
        <f t="shared" si="63"/>
        <v>8.6666666666666607</v>
      </c>
      <c r="H276" s="5">
        <f t="shared" si="63"/>
        <v>7.5</v>
      </c>
      <c r="I276">
        <f t="shared" si="56"/>
        <v>47.152992911252554</v>
      </c>
      <c r="J276">
        <f t="shared" si="57"/>
        <v>41.350445838894835</v>
      </c>
      <c r="K276">
        <f t="shared" si="57"/>
        <v>-22.661539431672743</v>
      </c>
      <c r="L276">
        <f t="shared" si="58"/>
        <v>-7.6594460085137248</v>
      </c>
      <c r="M276">
        <f t="shared" si="59"/>
        <v>-27.976346644024932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56.871819498042065</v>
      </c>
      <c r="C277" s="9">
        <f t="shared" ref="C277:C289" si="68">C276+_dt</f>
        <v>1.5480000000000012</v>
      </c>
      <c r="D277" s="9">
        <f t="shared" ref="D277:E289" si="69">D276+$C$7*(J276+J277)/2</f>
        <v>74.168697459802189</v>
      </c>
      <c r="E277" s="9">
        <f t="shared" si="69"/>
        <v>2.7579948428408123</v>
      </c>
      <c r="F277" s="9">
        <f t="shared" ref="F277:F289" si="70">$O$1*D277^2+$O$2*D277+$O$3</f>
        <v>9.5531401443145167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47.193667114807297</v>
      </c>
      <c r="J277">
        <f t="shared" ref="J277:K289" si="73">J276+L276*$C$7</f>
        <v>41.304489162843751</v>
      </c>
      <c r="K277">
        <f t="shared" si="73"/>
        <v>-22.829397511536893</v>
      </c>
      <c r="L277">
        <f t="shared" ref="L277:L289" si="74">-$C$15*I277*J277</f>
        <v>-7.6575330392869034</v>
      </c>
      <c r="M277">
        <f t="shared" ref="M277:M289" si="75">-$C$6-$C$15*I277*K277</f>
        <v>-27.94160615480828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57.119508597424421</v>
      </c>
      <c r="C278" s="9">
        <f t="shared" si="68"/>
        <v>1.5540000000000012</v>
      </c>
      <c r="D278" s="9">
        <f t="shared" si="69"/>
        <v>74.416386559184545</v>
      </c>
      <c r="E278" s="9">
        <f t="shared" si="69"/>
        <v>2.6205155088608043</v>
      </c>
      <c r="F278" s="9">
        <f t="shared" si="70"/>
        <v>9.4870612612421983</v>
      </c>
      <c r="G278" s="10">
        <f t="shared" si="71"/>
        <v>8.6666666666666607</v>
      </c>
      <c r="H278" s="5">
        <f t="shared" si="71"/>
        <v>7.5</v>
      </c>
      <c r="I278">
        <f t="shared" si="72"/>
        <v>47.234856066555871</v>
      </c>
      <c r="J278">
        <f t="shared" si="73"/>
        <v>41.25854396460803</v>
      </c>
      <c r="K278">
        <f t="shared" si="73"/>
        <v>-22.997047148465743</v>
      </c>
      <c r="L278">
        <f t="shared" si="74"/>
        <v>-7.6556909426445712</v>
      </c>
      <c r="M278">
        <f t="shared" si="75"/>
        <v>-27.906804198977458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57.366922058775096</v>
      </c>
      <c r="C279" s="9">
        <f t="shared" si="68"/>
        <v>1.5600000000000012</v>
      </c>
      <c r="D279" s="9">
        <f t="shared" si="69"/>
        <v>74.66380002053522</v>
      </c>
      <c r="E279" s="9">
        <f t="shared" si="69"/>
        <v>2.4820309034944281</v>
      </c>
      <c r="F279" s="9">
        <f t="shared" si="70"/>
        <v>9.4204277540069032</v>
      </c>
      <c r="G279" s="10">
        <f t="shared" si="71"/>
        <v>8.6666666666666607</v>
      </c>
      <c r="H279" s="5">
        <f t="shared" si="71"/>
        <v>7.5</v>
      </c>
      <c r="I279">
        <f t="shared" si="72"/>
        <v>47.276555618731493</v>
      </c>
      <c r="J279">
        <f t="shared" si="73"/>
        <v>41.21260981895216</v>
      </c>
      <c r="K279">
        <f t="shared" si="73"/>
        <v>-23.164487973659607</v>
      </c>
      <c r="L279">
        <f t="shared" si="74"/>
        <v>-7.6539186949571354</v>
      </c>
      <c r="M279">
        <f t="shared" si="75"/>
        <v>-27.871940306629895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57.614059947152306</v>
      </c>
      <c r="C280" s="9">
        <f t="shared" si="68"/>
        <v>1.5660000000000012</v>
      </c>
      <c r="D280" s="9">
        <f t="shared" si="69"/>
        <v>74.91093790891243</v>
      </c>
      <c r="E280" s="9">
        <f t="shared" si="69"/>
        <v>2.3425422807269509</v>
      </c>
      <c r="F280" s="9">
        <f t="shared" si="70"/>
        <v>9.3532417031272903</v>
      </c>
      <c r="G280" s="10">
        <f t="shared" si="71"/>
        <v>8.6666666666666607</v>
      </c>
      <c r="H280" s="5">
        <f t="shared" si="71"/>
        <v>7.5</v>
      </c>
      <c r="I280">
        <f t="shared" si="72"/>
        <v>47.318761624722448</v>
      </c>
      <c r="J280">
        <f t="shared" si="73"/>
        <v>41.166686306782417</v>
      </c>
      <c r="K280">
        <f t="shared" si="73"/>
        <v>-23.331719615499388</v>
      </c>
      <c r="L280">
        <f t="shared" si="74"/>
        <v>-7.6522152767736884</v>
      </c>
      <c r="M280">
        <f t="shared" si="75"/>
        <v>-27.837014021954214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57.860922325118018</v>
      </c>
      <c r="C281" s="9">
        <f t="shared" si="68"/>
        <v>1.5720000000000012</v>
      </c>
      <c r="D281" s="9">
        <f t="shared" si="69"/>
        <v>75.157800286878143</v>
      </c>
      <c r="E281" s="9">
        <f t="shared" si="69"/>
        <v>2.2020508967815595</v>
      </c>
      <c r="F281" s="9">
        <f t="shared" si="70"/>
        <v>9.2855051868135998</v>
      </c>
      <c r="G281" s="10">
        <f t="shared" si="71"/>
        <v>8.6666666666666607</v>
      </c>
      <c r="H281" s="5">
        <f t="shared" si="71"/>
        <v>7.5</v>
      </c>
      <c r="I281">
        <f t="shared" si="72"/>
        <v>47.361469939468194</v>
      </c>
      <c r="J281">
        <f t="shared" si="73"/>
        <v>41.120773015121777</v>
      </c>
      <c r="K281">
        <f t="shared" si="73"/>
        <v>-23.498741699631115</v>
      </c>
      <c r="L281">
        <f t="shared" si="74"/>
        <v>-7.6505796728751712</v>
      </c>
      <c r="M281">
        <f t="shared" si="75"/>
        <v>-27.802024903149803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58.107509252774641</v>
      </c>
      <c r="C282" s="9">
        <f t="shared" si="68"/>
        <v>1.5780000000000012</v>
      </c>
      <c r="D282" s="9">
        <f t="shared" si="69"/>
        <v>75.404387214534765</v>
      </c>
      <c r="E282" s="9">
        <f t="shared" si="69"/>
        <v>2.0605580101355163</v>
      </c>
      <c r="F282" s="9">
        <f t="shared" si="70"/>
        <v>9.2172202809908459</v>
      </c>
      <c r="G282" s="10">
        <f t="shared" si="71"/>
        <v>8.6666666666666607</v>
      </c>
      <c r="H282" s="5">
        <f t="shared" si="71"/>
        <v>7.5</v>
      </c>
      <c r="I282">
        <f t="shared" si="72"/>
        <v>47.404676419851242</v>
      </c>
      <c r="J282">
        <f t="shared" si="73"/>
        <v>41.074869537084524</v>
      </c>
      <c r="K282">
        <f t="shared" si="73"/>
        <v>-23.665553849050013</v>
      </c>
      <c r="L282">
        <f t="shared" si="74"/>
        <v>-7.6490108723266692</v>
      </c>
      <c r="M282">
        <f t="shared" si="75"/>
        <v>-27.766972522345242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58.353820787801446</v>
      </c>
      <c r="C283" s="9">
        <f t="shared" si="68"/>
        <v>1.5840000000000012</v>
      </c>
      <c r="D283" s="9">
        <f t="shared" si="69"/>
        <v>75.65069874956157</v>
      </c>
      <c r="E283" s="9">
        <f t="shared" si="69"/>
        <v>1.9180648815358139</v>
      </c>
      <c r="F283" s="9">
        <f t="shared" si="70"/>
        <v>9.1483890593214223</v>
      </c>
      <c r="G283" s="10">
        <f t="shared" si="71"/>
        <v>8.6666666666666607</v>
      </c>
      <c r="H283" s="5">
        <f t="shared" si="71"/>
        <v>7.5</v>
      </c>
      <c r="I283">
        <f t="shared" si="72"/>
        <v>47.448376925084624</v>
      </c>
      <c r="J283">
        <f t="shared" si="73"/>
        <v>41.028975471850565</v>
      </c>
      <c r="K283">
        <f t="shared" si="73"/>
        <v>-23.832155684184084</v>
      </c>
      <c r="L283">
        <f t="shared" si="74"/>
        <v>-7.6475078685288054</v>
      </c>
      <c r="M283">
        <f t="shared" si="75"/>
        <v>-27.73185646551557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58.599856985490909</v>
      </c>
      <c r="C284" s="9">
        <f t="shared" si="68"/>
        <v>1.5900000000000012</v>
      </c>
      <c r="D284" s="9">
        <f t="shared" si="69"/>
        <v>75.896734947251034</v>
      </c>
      <c r="E284" s="9">
        <f t="shared" si="69"/>
        <v>1.77457277401433</v>
      </c>
      <c r="F284" s="9">
        <f t="shared" si="70"/>
        <v>9.0790135932270974</v>
      </c>
      <c r="G284" s="10">
        <f t="shared" si="71"/>
        <v>8.6666666666666607</v>
      </c>
      <c r="H284" s="5">
        <f t="shared" si="71"/>
        <v>7.5</v>
      </c>
      <c r="I284">
        <f t="shared" si="72"/>
        <v>47.492567317094966</v>
      </c>
      <c r="J284">
        <f t="shared" si="73"/>
        <v>40.983090424639393</v>
      </c>
      <c r="K284">
        <f t="shared" si="73"/>
        <v>-23.998546822977175</v>
      </c>
      <c r="L284">
        <f t="shared" si="74"/>
        <v>-7.6460696592682256</v>
      </c>
      <c r="M284">
        <f t="shared" si="75"/>
        <v>-27.696676332398418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58.845617898784873</v>
      </c>
      <c r="C285" s="9">
        <f t="shared" si="68"/>
        <v>1.5960000000000012</v>
      </c>
      <c r="D285" s="9">
        <f t="shared" si="69"/>
        <v>76.142495860544997</v>
      </c>
      <c r="E285" s="9">
        <f t="shared" si="69"/>
        <v>1.6300829529024838</v>
      </c>
      <c r="F285" s="9">
        <f t="shared" si="70"/>
        <v>9.0090959519103873</v>
      </c>
      <c r="G285" s="10">
        <f t="shared" si="71"/>
        <v>8.6666666666666607</v>
      </c>
      <c r="H285" s="5">
        <f t="shared" si="71"/>
        <v>7.5</v>
      </c>
      <c r="I285">
        <f t="shared" si="72"/>
        <v>47.537243460901017</v>
      </c>
      <c r="J285">
        <f t="shared" si="73"/>
        <v>40.937214006683782</v>
      </c>
      <c r="K285">
        <f t="shared" si="73"/>
        <v>-24.164726880971568</v>
      </c>
      <c r="L285">
        <f t="shared" si="74"/>
        <v>-7.6446952467671716</v>
      </c>
      <c r="M285">
        <f t="shared" si="75"/>
        <v>-27.661431736409096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59.091103578310531</v>
      </c>
      <c r="C286" s="9">
        <f t="shared" si="68"/>
        <v>1.6020000000000012</v>
      </c>
      <c r="D286" s="9">
        <f t="shared" si="69"/>
        <v>76.387981540070655</v>
      </c>
      <c r="E286" s="9">
        <f t="shared" si="69"/>
        <v>1.4845966858453992</v>
      </c>
      <c r="F286" s="9">
        <f t="shared" si="70"/>
        <v>8.9386382023753033</v>
      </c>
      <c r="G286" s="10">
        <f t="shared" si="71"/>
        <v>8.6666666666666607</v>
      </c>
      <c r="H286" s="5">
        <f t="shared" si="71"/>
        <v>7.5</v>
      </c>
      <c r="I286">
        <f t="shared" si="72"/>
        <v>47.582401224987663</v>
      </c>
      <c r="J286">
        <f t="shared" si="73"/>
        <v>40.891345835203175</v>
      </c>
      <c r="K286">
        <f t="shared" si="73"/>
        <v>-24.330695471390023</v>
      </c>
      <c r="L286">
        <f t="shared" si="74"/>
        <v>-7.6433836377321338</v>
      </c>
      <c r="M286">
        <f t="shared" si="75"/>
        <v>-27.626122304554571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59.336314072416265</v>
      </c>
      <c r="C287" s="9">
        <f t="shared" si="68"/>
        <v>1.6080000000000012</v>
      </c>
      <c r="D287" s="9">
        <f t="shared" si="69"/>
        <v>76.633192034176389</v>
      </c>
      <c r="E287" s="9">
        <f t="shared" si="69"/>
        <v>1.3381152428155771</v>
      </c>
      <c r="F287" s="9">
        <f t="shared" si="70"/>
        <v>8.8676424094475781</v>
      </c>
      <c r="G287" s="10">
        <f t="shared" si="71"/>
        <v>8.6666666666666607</v>
      </c>
      <c r="H287" s="5">
        <f t="shared" si="71"/>
        <v>7.5</v>
      </c>
      <c r="I287">
        <f t="shared" si="72"/>
        <v>47.628036481675259</v>
      </c>
      <c r="J287">
        <f t="shared" si="73"/>
        <v>40.845485533376781</v>
      </c>
      <c r="K287">
        <f t="shared" si="73"/>
        <v>-24.496452205217349</v>
      </c>
      <c r="L287">
        <f t="shared" si="74"/>
        <v>-7.6421338434015658</v>
      </c>
      <c r="M287">
        <f t="shared" si="75"/>
        <v>-27.590747677346467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59.581249427207347</v>
      </c>
      <c r="C288" s="9">
        <f t="shared" si="68"/>
        <v>1.6140000000000012</v>
      </c>
      <c r="D288" s="9">
        <f t="shared" si="69"/>
        <v>76.878127388967471</v>
      </c>
      <c r="E288" s="9">
        <f t="shared" si="69"/>
        <v>1.1906398961260809</v>
      </c>
      <c r="F288" s="9">
        <f t="shared" si="70"/>
        <v>8.7961106357942054</v>
      </c>
      <c r="G288" s="10">
        <f t="shared" si="71"/>
        <v>8.6666666666666607</v>
      </c>
      <c r="H288" s="5">
        <f t="shared" si="71"/>
        <v>7.5</v>
      </c>
      <c r="I288">
        <f t="shared" si="72"/>
        <v>47.674145107484399</v>
      </c>
      <c r="J288">
        <f t="shared" si="73"/>
        <v>40.799632730316368</v>
      </c>
      <c r="K288">
        <f t="shared" si="73"/>
        <v>-24.661996691281427</v>
      </c>
      <c r="L288">
        <f t="shared" si="74"/>
        <v>-7.6409448795926753</v>
      </c>
      <c r="M288">
        <f t="shared" si="75"/>
        <v>-27.555307508713028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59.825909686581419</v>
      </c>
      <c r="C289" s="9">
        <f t="shared" si="68"/>
        <v>1.6200000000000012</v>
      </c>
      <c r="D289" s="9">
        <f t="shared" si="69"/>
        <v>77.122787648341543</v>
      </c>
      <c r="E289" s="9">
        <f t="shared" si="69"/>
        <v>1.0421719204432356</v>
      </c>
      <c r="F289" s="9">
        <f t="shared" si="70"/>
        <v>8.7240449419424859</v>
      </c>
      <c r="G289" s="10">
        <f t="shared" si="71"/>
        <v>8.6666666666666607</v>
      </c>
      <c r="H289" s="5">
        <f t="shared" si="71"/>
        <v>7.5</v>
      </c>
      <c r="I289">
        <f t="shared" si="72"/>
        <v>47.720722983495804</v>
      </c>
      <c r="J289">
        <f t="shared" si="73"/>
        <v>40.753787061038814</v>
      </c>
      <c r="K289">
        <f t="shared" si="73"/>
        <v>-24.827328536333706</v>
      </c>
      <c r="L289">
        <f t="shared" si="74"/>
        <v>-7.6398157667472617</v>
      </c>
      <c r="M289">
        <f t="shared" si="75"/>
        <v>-27.519801465910156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13" priority="16" stopIfTrue="1" operator="greaterThan">
      <formula>$G$19</formula>
    </cfRule>
    <cfRule type="cellIs" dxfId="112" priority="17" stopIfTrue="1" operator="lessThan">
      <formula>$H$19</formula>
    </cfRule>
    <cfRule type="cellIs" dxfId="111" priority="18" stopIfTrue="1" operator="between">
      <formula>$H$19</formula>
      <formula>$G$19</formula>
    </cfRule>
  </conditionalFormatting>
  <conditionalFormatting sqref="E19:E20">
    <cfRule type="cellIs" dxfId="110" priority="13" stopIfTrue="1" operator="lessThan">
      <formula>$H$19</formula>
    </cfRule>
    <cfRule type="cellIs" dxfId="109" priority="14" stopIfTrue="1" operator="greaterThan">
      <formula>$G$19</formula>
    </cfRule>
    <cfRule type="cellIs" dxfId="108" priority="15" stopIfTrue="1" operator="between">
      <formula>$H$19</formula>
      <formula>$G$19</formula>
    </cfRule>
  </conditionalFormatting>
  <conditionalFormatting sqref="F19">
    <cfRule type="cellIs" dxfId="107" priority="10" stopIfTrue="1" operator="lessThan">
      <formula>$H$19</formula>
    </cfRule>
    <cfRule type="cellIs" dxfId="106" priority="11" stopIfTrue="1" operator="greaterThan">
      <formula>$G$19</formula>
    </cfRule>
    <cfRule type="cellIs" dxfId="105" priority="12" stopIfTrue="1" operator="between">
      <formula>$H$19</formula>
      <formula>$G$19</formula>
    </cfRule>
  </conditionalFormatting>
  <conditionalFormatting sqref="F20">
    <cfRule type="cellIs" dxfId="104" priority="7" stopIfTrue="1" operator="lessThan">
      <formula>$H$19</formula>
    </cfRule>
    <cfRule type="cellIs" dxfId="103" priority="8" stopIfTrue="1" operator="greaterThan">
      <formula>$G$19</formula>
    </cfRule>
    <cfRule type="cellIs" dxfId="102" priority="9" stopIfTrue="1" operator="between">
      <formula>$H$19</formula>
      <formula>$G$19</formula>
    </cfRule>
  </conditionalFormatting>
  <conditionalFormatting sqref="E21:E289">
    <cfRule type="cellIs" dxfId="101" priority="4" stopIfTrue="1" operator="lessThan">
      <formula>$H$19</formula>
    </cfRule>
    <cfRule type="cellIs" dxfId="100" priority="5" stopIfTrue="1" operator="greaterThan">
      <formula>$G$19</formula>
    </cfRule>
    <cfRule type="cellIs" dxfId="99" priority="6" stopIfTrue="1" operator="between">
      <formula>$H$19</formula>
      <formula>$G$19</formula>
    </cfRule>
  </conditionalFormatting>
  <conditionalFormatting sqref="F21:F289">
    <cfRule type="cellIs" dxfId="98" priority="1" stopIfTrue="1" operator="lessThan">
      <formula>$H$19</formula>
    </cfRule>
    <cfRule type="cellIs" dxfId="97" priority="2" stopIfTrue="1" operator="greaterThan">
      <formula>$G$19</formula>
    </cfRule>
    <cfRule type="cellIs" dxfId="9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SummaryChart!G26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-5.0554719870960036E-3</v>
      </c>
      <c r="P1" s="5" t="s">
        <v>10</v>
      </c>
    </row>
    <row r="2" spans="2:22" ht="22.5" x14ac:dyDescent="0.3">
      <c r="C2" s="24">
        <f>SummaryChart!H26</f>
        <v>25.503205245969358</v>
      </c>
      <c r="D2" s="1" t="s">
        <v>18</v>
      </c>
      <c r="G2" s="9" t="s">
        <v>23</v>
      </c>
      <c r="O2" s="28">
        <f>TAN(C2/180*PI())</f>
        <v>0.47704420376937567</v>
      </c>
      <c r="P2" s="5" t="s">
        <v>12</v>
      </c>
    </row>
    <row r="3" spans="2:22" ht="22.5" x14ac:dyDescent="0.3">
      <c r="C3" s="24">
        <f>SummaryChart!J26/12</f>
        <v>1.0254679905389983</v>
      </c>
      <c r="D3" s="1" t="s">
        <v>19</v>
      </c>
      <c r="G3" s="9" t="s">
        <v>28</v>
      </c>
      <c r="O3" s="28">
        <f>C3</f>
        <v>1.0254679905389983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SummaryChart!I26</f>
        <v>18.307865342794333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0.10683182092088472</v>
      </c>
      <c r="C12" s="14"/>
      <c r="D12" s="15">
        <f ca="1">CELL("contents",INDIRECT("D"&amp;C13-1))</f>
        <v>17.882141881165172</v>
      </c>
      <c r="E12" s="15">
        <f ca="1">CELL("contents",INDIRECT("E"&amp;C13-1))</f>
        <v>7.8523600608266655</v>
      </c>
      <c r="F12">
        <f ca="1">D13-D12</f>
        <v>0.31889164070827647</v>
      </c>
      <c r="G12">
        <f ca="1">D13-D11</f>
        <v>-0.10683182092088472</v>
      </c>
      <c r="H12" s="27">
        <f ca="1">G12/F12</f>
        <v>-0.33500978791292607</v>
      </c>
      <c r="I12">
        <f ca="1">D13-D12</f>
        <v>0.31889164070827647</v>
      </c>
      <c r="J12">
        <f ca="1">E13-E12</f>
        <v>8.9198608958509951E-2</v>
      </c>
      <c r="K12">
        <f ca="1">ATAN(J12/I12)*180/PI()</f>
        <v>15.62707546961569</v>
      </c>
      <c r="N12" s="26">
        <f ca="1">E13-E12</f>
        <v>8.9198608958509951E-2</v>
      </c>
      <c r="O12" s="26">
        <f ca="1">N12+E13-H12*N12</f>
        <v>8.0606396858130047</v>
      </c>
      <c r="P12">
        <f ca="1">IF(AND(G12&gt;0,G12&lt;F12),1,0)</f>
        <v>0</v>
      </c>
      <c r="Q12" s="26">
        <f ca="1">IF(P12=1,O12,O13)</f>
        <v>7.999963241477813</v>
      </c>
    </row>
    <row r="13" spans="2:22" x14ac:dyDescent="0.2">
      <c r="B13" t="str">
        <f ca="1">CELL("address",INDEX(B20:B290,MATCH(MIN(B20:B290),B20:B290,0)))</f>
        <v>$B$74</v>
      </c>
      <c r="C13">
        <f ca="1">CELL("row",INDEX(A20:A289,MATCH(MIN(A20:A289),A20:A289,0)))</f>
        <v>74</v>
      </c>
      <c r="D13" s="15">
        <f ca="1">CELL("contents",INDIRECT("D"&amp;C13))</f>
        <v>18.201033521873448</v>
      </c>
      <c r="E13" s="15">
        <f ca="1">CELL("contents",INDIRECT("E"&amp;C13))</f>
        <v>7.9415586697851754</v>
      </c>
      <c r="F13">
        <f ca="1">D14-D13</f>
        <v>0.31847682718346348</v>
      </c>
      <c r="G13">
        <f ca="1">D14-D11</f>
        <v>0.21164500626257876</v>
      </c>
      <c r="H13" s="27">
        <f ca="1">G13/F13</f>
        <v>0.66455386451290344</v>
      </c>
      <c r="N13" s="26">
        <f ca="1">E14-E13</f>
        <v>8.7885384182433413E-2</v>
      </c>
      <c r="O13" s="26">
        <f ca="1">E13+H13*N13</f>
        <v>7.999963241477813</v>
      </c>
      <c r="P13">
        <f ca="1">IF(G13&lt;F13,1,0)</f>
        <v>1</v>
      </c>
    </row>
    <row r="14" spans="2:22" x14ac:dyDescent="0.2">
      <c r="D14" s="15">
        <f ca="1">CELL("contents",INDIRECT("D"&amp;C13+1))</f>
        <v>18.519510349056912</v>
      </c>
      <c r="E14" s="15">
        <f ca="1">CELL("contents",INDIRECT("E"&amp;C13+1))</f>
        <v>8.0294440539676089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61.419416260514993</v>
      </c>
      <c r="P15" s="10">
        <f>Q19</f>
        <v>16.922963104696599</v>
      </c>
      <c r="Q15" s="10">
        <f>Q19</f>
        <v>16.922963104696599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1.0254679905389983</v>
      </c>
      <c r="F19" s="9">
        <f>$O$1*D19^2+$O$2*D19+$O$3</f>
        <v>1.0254679905389983</v>
      </c>
      <c r="G19" s="18">
        <v>8.6666666666666607</v>
      </c>
      <c r="H19" s="17">
        <v>7.5</v>
      </c>
      <c r="I19">
        <f>C1</f>
        <v>62.5</v>
      </c>
      <c r="J19">
        <f>C1*COS(C2/180*PI())</f>
        <v>56.410074952790787</v>
      </c>
      <c r="K19">
        <f>C1*SIN(C2/180*PI())</f>
        <v>26.910099290424881</v>
      </c>
      <c r="L19">
        <f>-C15*I19*J19</f>
        <v>-13.849834799999167</v>
      </c>
      <c r="M19">
        <f>-C6-C15*I19*K19</f>
        <v>-38.780983414502991</v>
      </c>
      <c r="N19" s="16">
        <f>MAX(E19:E289)</f>
        <v>11.024395462101728</v>
      </c>
      <c r="O19" s="19">
        <f>INDEX(C19:C289,MATCH(N19,E19:E289,0),1)</f>
        <v>0.75600000000000056</v>
      </c>
      <c r="P19" s="19">
        <f>COUNTIF(E19:E289,"&gt;"&amp;H19)*_dt</f>
        <v>0.91800000000000004</v>
      </c>
      <c r="Q19" s="21">
        <f>INDEX(D19:D289,MATCH(T17,T19:T289,0),1)</f>
        <v>16.922963104696599</v>
      </c>
      <c r="R19" s="21">
        <f>INDEX(D19:D289,MATCH(T17,U19:U289,0),1)</f>
        <v>61.419416260514993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44.496453155818394</v>
      </c>
    </row>
    <row r="20" spans="1:22" x14ac:dyDescent="0.2">
      <c r="A20">
        <f>B20</f>
        <v>17.964021561758763</v>
      </c>
      <c r="B20">
        <f>ABS(D20-$D$11)</f>
        <v>17.964021561758763</v>
      </c>
      <c r="C20" s="9">
        <f>C19+_dt</f>
        <v>6.0000000000000001E-3</v>
      </c>
      <c r="D20" s="9">
        <f>D19+$C$7*(J19+J20)/2</f>
        <v>0.34384378103556984</v>
      </c>
      <c r="E20" s="9">
        <f>E19+$C$7*(K19+K20)/2</f>
        <v>1.1888980760141632</v>
      </c>
      <c r="F20" s="9">
        <f>$O$1*D20^2+$O$2*D20+$O$3</f>
        <v>1.1888989721830145</v>
      </c>
      <c r="G20" s="10">
        <f>G19</f>
        <v>8.6666666666666607</v>
      </c>
      <c r="H20" s="5">
        <f>H19</f>
        <v>7.5</v>
      </c>
      <c r="I20">
        <f>SQRT(J20^2+K20^2)</f>
        <v>62.322144395092941</v>
      </c>
      <c r="J20">
        <f>J19+L19*$C$7</f>
        <v>56.325590960510795</v>
      </c>
      <c r="K20">
        <f>K19+M19*$C$7</f>
        <v>26.673535291596412</v>
      </c>
      <c r="L20">
        <f>-$C$15*I20*J20</f>
        <v>-13.789738935443383</v>
      </c>
      <c r="M20">
        <f>-$C$6-$C$15*I20*K20</f>
        <v>-38.704265939230453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17.620692014992542</v>
      </c>
      <c r="B21">
        <f t="shared" ref="B21:B84" si="3">ABS(D21-$D$11)</f>
        <v>17.620692014992542</v>
      </c>
      <c r="C21" s="9">
        <f t="shared" ref="C21:C84" si="4">C20+_dt</f>
        <v>1.2E-2</v>
      </c>
      <c r="D21" s="9">
        <f t="shared" ref="D21:E84" si="5">D20+$C$7*(J20+J21)/2</f>
        <v>0.68717332780179174</v>
      </c>
      <c r="E21" s="9">
        <f t="shared" si="5"/>
        <v>1.350886548425102</v>
      </c>
      <c r="F21" s="9">
        <f t="shared" ref="F21:F84" si="6">$O$1*D21^2+$O$2*D21+$O$3</f>
        <v>1.3508928133688143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62.145325991057355</v>
      </c>
      <c r="J21">
        <f t="shared" ref="J21:K84" si="9">J20+L20*$C$7</f>
        <v>56.241473553004589</v>
      </c>
      <c r="K21">
        <f t="shared" si="9"/>
        <v>26.437439269367108</v>
      </c>
      <c r="L21">
        <f t="shared" ref="L21:L84" si="10">-$C$15*I21*J21</f>
        <v>-13.730079770535237</v>
      </c>
      <c r="M21">
        <f t="shared" ref="M21:M84" si="11">-$C$6-$C$15*I21*K21</f>
        <v>-38.628100989281407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17.277874474453345</v>
      </c>
      <c r="B22">
        <f t="shared" si="3"/>
        <v>17.277874474453345</v>
      </c>
      <c r="C22" s="9">
        <f t="shared" si="4"/>
        <v>1.8000000000000002E-2</v>
      </c>
      <c r="D22" s="9">
        <f t="shared" si="5"/>
        <v>1.0299908683409891</v>
      </c>
      <c r="E22" s="9">
        <f t="shared" si="5"/>
        <v>1.5114362521493359</v>
      </c>
      <c r="F22" s="9">
        <f t="shared" si="6"/>
        <v>1.511455909084505</v>
      </c>
      <c r="G22" s="10">
        <f t="shared" si="7"/>
        <v>8.6666666666666607</v>
      </c>
      <c r="H22" s="5">
        <f t="shared" si="7"/>
        <v>7.5</v>
      </c>
      <c r="I22">
        <f t="shared" si="8"/>
        <v>61.969542985563372</v>
      </c>
      <c r="J22">
        <f t="shared" si="9"/>
        <v>56.157720066404323</v>
      </c>
      <c r="K22">
        <f t="shared" si="9"/>
        <v>26.20180785333249</v>
      </c>
      <c r="L22">
        <f t="shared" si="10"/>
        <v>-13.670854467095371</v>
      </c>
      <c r="M22">
        <f t="shared" si="11"/>
        <v>-38.55248369759574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16.935566728295637</v>
      </c>
      <c r="B23">
        <f t="shared" si="3"/>
        <v>16.935566728295637</v>
      </c>
      <c r="C23" s="9">
        <f t="shared" si="4"/>
        <v>2.4E-2</v>
      </c>
      <c r="D23" s="9">
        <f t="shared" si="5"/>
        <v>1.3722986144986953</v>
      </c>
      <c r="E23" s="9">
        <f t="shared" si="5"/>
        <v>1.6705500110954703</v>
      </c>
      <c r="F23" s="9">
        <f t="shared" si="6"/>
        <v>1.6705946079500209</v>
      </c>
      <c r="G23" s="10">
        <f t="shared" si="7"/>
        <v>8.6666666666666607</v>
      </c>
      <c r="H23" s="5">
        <f t="shared" si="7"/>
        <v>7.5</v>
      </c>
      <c r="I23">
        <f t="shared" si="8"/>
        <v>61.794793614693432</v>
      </c>
      <c r="J23">
        <f t="shared" si="9"/>
        <v>56.074327854155044</v>
      </c>
      <c r="K23">
        <f t="shared" si="9"/>
        <v>25.966637702777156</v>
      </c>
      <c r="L23">
        <f t="shared" si="10"/>
        <v>-13.612060218246546</v>
      </c>
      <c r="M23">
        <f t="shared" si="11"/>
        <v>-38.477409235593768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16.593766580765653</v>
      </c>
      <c r="B24">
        <f t="shared" si="3"/>
        <v>16.593766580765653</v>
      </c>
      <c r="C24" s="9">
        <f t="shared" si="4"/>
        <v>0.03</v>
      </c>
      <c r="D24" s="9">
        <f t="shared" si="5"/>
        <v>1.7140987620286805</v>
      </c>
      <c r="E24" s="9">
        <f t="shared" si="5"/>
        <v>1.8282306288835828</v>
      </c>
      <c r="F24" s="9">
        <f t="shared" si="6"/>
        <v>1.8283152126603706</v>
      </c>
      <c r="G24" s="10">
        <f t="shared" si="7"/>
        <v>8.6666666666666607</v>
      </c>
      <c r="H24" s="5">
        <f t="shared" si="7"/>
        <v>7.5</v>
      </c>
      <c r="I24">
        <f t="shared" si="8"/>
        <v>61.621076152422717</v>
      </c>
      <c r="J24">
        <f t="shared" si="9"/>
        <v>55.991294286823738</v>
      </c>
      <c r="K24">
        <f t="shared" si="9"/>
        <v>25.731925506440035</v>
      </c>
      <c r="L24">
        <f t="shared" si="10"/>
        <v>-13.5536942479975</v>
      </c>
      <c r="M24">
        <f t="shared" si="11"/>
        <v>-38.402872812618831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16.252471852097511</v>
      </c>
      <c r="B25">
        <f t="shared" si="3"/>
        <v>16.252471852097511</v>
      </c>
      <c r="C25" s="9">
        <f t="shared" si="4"/>
        <v>3.5999999999999997E-2</v>
      </c>
      <c r="D25" s="9">
        <f t="shared" si="5"/>
        <v>2.0553934906968214</v>
      </c>
      <c r="E25" s="9">
        <f t="shared" si="5"/>
        <v>1.9844808890241883</v>
      </c>
      <c r="F25" s="9">
        <f t="shared" si="6"/>
        <v>1.9846239804244401</v>
      </c>
      <c r="G25" s="10">
        <f t="shared" si="7"/>
        <v>8.6666666666666607</v>
      </c>
      <c r="H25" s="5">
        <f t="shared" si="7"/>
        <v>7.5</v>
      </c>
      <c r="I25">
        <f t="shared" si="8"/>
        <v>61.44838891009919</v>
      </c>
      <c r="J25">
        <f t="shared" si="9"/>
        <v>55.908616751910955</v>
      </c>
      <c r="K25">
        <f t="shared" si="9"/>
        <v>25.497667982283062</v>
      </c>
      <c r="L25">
        <f t="shared" si="10"/>
        <v>-13.495753810831349</v>
      </c>
      <c r="M25">
        <f t="shared" si="11"/>
        <v>-38.328869675387693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15.911680378410505</v>
      </c>
      <c r="B26">
        <f t="shared" si="3"/>
        <v>15.911680378410505</v>
      </c>
      <c r="C26" s="9">
        <f t="shared" si="4"/>
        <v>4.1999999999999996E-2</v>
      </c>
      <c r="D26" s="9">
        <f t="shared" si="5"/>
        <v>2.3961849643838278</v>
      </c>
      <c r="E26" s="9">
        <f t="shared" si="5"/>
        <v>2.1393035550958044</v>
      </c>
      <c r="F26" s="9">
        <f t="shared" si="6"/>
        <v>2.1395271233994069</v>
      </c>
      <c r="G26" s="10">
        <f t="shared" si="7"/>
        <v>8.6666666666666607</v>
      </c>
      <c r="H26" s="5">
        <f t="shared" si="7"/>
        <v>7.5</v>
      </c>
      <c r="I26">
        <f t="shared" si="8"/>
        <v>61.276730235922919</v>
      </c>
      <c r="J26">
        <f t="shared" si="9"/>
        <v>55.826292653664886</v>
      </c>
      <c r="K26">
        <f t="shared" si="9"/>
        <v>25.263861877263196</v>
      </c>
      <c r="L26">
        <f t="shared" si="10"/>
        <v>-13.438236191298396</v>
      </c>
      <c r="M26">
        <f t="shared" si="11"/>
        <v>-38.255395107448791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15.571390011607487</v>
      </c>
      <c r="B27">
        <f t="shared" si="3"/>
        <v>15.571390011607487</v>
      </c>
      <c r="C27" s="9">
        <f t="shared" si="4"/>
        <v>4.7999999999999994E-2</v>
      </c>
      <c r="D27" s="9">
        <f t="shared" si="5"/>
        <v>2.7364753311868446</v>
      </c>
      <c r="E27" s="9">
        <f t="shared" si="5"/>
        <v>2.2927013709211357</v>
      </c>
      <c r="F27" s="9">
        <f t="shared" si="6"/>
        <v>2.2930308091208262</v>
      </c>
      <c r="G27" s="10">
        <f t="shared" si="7"/>
        <v>8.6666666666666607</v>
      </c>
      <c r="H27" s="5">
        <f t="shared" si="7"/>
        <v>7.5</v>
      </c>
      <c r="I27">
        <f t="shared" si="8"/>
        <v>61.106098514424808</v>
      </c>
      <c r="J27">
        <f t="shared" si="9"/>
        <v>55.744319412897966</v>
      </c>
      <c r="K27">
        <f t="shared" si="9"/>
        <v>25.030503967107759</v>
      </c>
      <c r="L27">
        <f t="shared" si="10"/>
        <v>-13.381138703613317</v>
      </c>
      <c r="M27">
        <f t="shared" si="11"/>
        <v>-38.182444428648196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15.231598619274392</v>
      </c>
      <c r="B28">
        <f t="shared" si="3"/>
        <v>15.231598619274392</v>
      </c>
      <c r="C28" s="9">
        <f t="shared" si="4"/>
        <v>5.3999999999999992E-2</v>
      </c>
      <c r="D28" s="9">
        <f t="shared" si="5"/>
        <v>3.0762667235199417</v>
      </c>
      <c r="E28" s="9">
        <f t="shared" si="5"/>
        <v>2.4446770607418982</v>
      </c>
      <c r="F28" s="9">
        <f t="shared" si="6"/>
        <v>2.4451411609284448</v>
      </c>
      <c r="G28" s="10">
        <f t="shared" si="7"/>
        <v>8.6666666666666607</v>
      </c>
      <c r="H28" s="5">
        <f t="shared" si="7"/>
        <v>7.5</v>
      </c>
      <c r="I28">
        <f t="shared" si="8"/>
        <v>60.936492165944465</v>
      </c>
      <c r="J28">
        <f t="shared" si="9"/>
        <v>55.662694466805924</v>
      </c>
      <c r="K28">
        <f t="shared" si="9"/>
        <v>24.797591056093005</v>
      </c>
      <c r="L28">
        <f t="shared" si="10"/>
        <v>-13.324458691256607</v>
      </c>
      <c r="M28">
        <f t="shared" si="11"/>
        <v>-38.11001299460316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14.892304084580825</v>
      </c>
      <c r="B29">
        <f t="shared" si="3"/>
        <v>14.892304084580825</v>
      </c>
      <c r="C29" s="9">
        <f t="shared" si="4"/>
        <v>5.9999999999999991E-2</v>
      </c>
      <c r="D29" s="9">
        <f t="shared" si="5"/>
        <v>3.4155612582135069</v>
      </c>
      <c r="E29" s="9">
        <f t="shared" si="5"/>
        <v>2.5952333293923009</v>
      </c>
      <c r="F29" s="9">
        <f t="shared" si="6"/>
        <v>2.5958642583877971</v>
      </c>
      <c r="G29" s="10">
        <f t="shared" si="7"/>
        <v>8.6666666666666607</v>
      </c>
      <c r="H29" s="5">
        <f t="shared" si="7"/>
        <v>7.5</v>
      </c>
      <c r="I29">
        <f t="shared" si="8"/>
        <v>60.767909646107228</v>
      </c>
      <c r="J29">
        <f t="shared" si="9"/>
        <v>55.581415268789257</v>
      </c>
      <c r="K29">
        <f t="shared" si="9"/>
        <v>24.565119976825926</v>
      </c>
      <c r="L29">
        <f t="shared" si="10"/>
        <v>-13.268193526580196</v>
      </c>
      <c r="M29">
        <f t="shared" si="11"/>
        <v>-38.038096196183233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14.553504306181773</v>
      </c>
      <c r="B30">
        <f t="shared" si="3"/>
        <v>14.553504306181773</v>
      </c>
      <c r="C30" s="9">
        <f t="shared" si="4"/>
        <v>6.5999999999999989E-2</v>
      </c>
      <c r="D30" s="9">
        <f t="shared" si="5"/>
        <v>3.7543610366125595</v>
      </c>
      <c r="E30" s="9">
        <f t="shared" si="5"/>
        <v>2.7443728624712089</v>
      </c>
      <c r="F30" s="9">
        <f t="shared" si="6"/>
        <v>2.7452061377076422</v>
      </c>
      <c r="G30" s="10">
        <f t="shared" si="7"/>
        <v>8.6666666666666607</v>
      </c>
      <c r="H30" s="5">
        <f t="shared" si="7"/>
        <v>7.5</v>
      </c>
      <c r="I30">
        <f t="shared" si="8"/>
        <v>60.600349445300317</v>
      </c>
      <c r="J30">
        <f t="shared" si="9"/>
        <v>55.50047928827712</v>
      </c>
      <c r="K30">
        <f t="shared" si="9"/>
        <v>24.333087590029209</v>
      </c>
      <c r="L30">
        <f t="shared" si="10"/>
        <v>-13.212340610417215</v>
      </c>
      <c r="M30">
        <f t="shared" si="11"/>
        <v>-37.966689458998765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14.21519719812034</v>
      </c>
      <c r="B31">
        <f t="shared" si="3"/>
        <v>14.21519719812034</v>
      </c>
      <c r="C31" s="9">
        <f t="shared" si="4"/>
        <v>7.1999999999999995E-2</v>
      </c>
      <c r="D31" s="9">
        <f t="shared" si="5"/>
        <v>4.0926681446739934</v>
      </c>
      <c r="E31" s="9">
        <f t="shared" si="5"/>
        <v>2.8920983265130022</v>
      </c>
      <c r="F31" s="9">
        <f t="shared" si="6"/>
        <v>2.8931727921532926</v>
      </c>
      <c r="G31" s="10">
        <f t="shared" si="7"/>
        <v>8.6666666666666607</v>
      </c>
      <c r="H31" s="5">
        <f t="shared" si="7"/>
        <v>7.5</v>
      </c>
      <c r="I31">
        <f t="shared" si="8"/>
        <v>60.433810088147865</v>
      </c>
      <c r="J31">
        <f t="shared" si="9"/>
        <v>55.419884010553574</v>
      </c>
      <c r="K31">
        <f t="shared" si="9"/>
        <v>24.101490784329314</v>
      </c>
      <c r="L31">
        <f t="shared" si="10"/>
        <v>-13.156897371695742</v>
      </c>
      <c r="M31">
        <f t="shared" si="11"/>
        <v>-37.895788242896828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13.877380689731563</v>
      </c>
      <c r="B32">
        <f t="shared" si="3"/>
        <v>13.877380689731563</v>
      </c>
      <c r="C32" s="9">
        <f t="shared" si="4"/>
        <v>7.8E-2</v>
      </c>
      <c r="D32" s="9">
        <f t="shared" si="5"/>
        <v>4.43048465306277</v>
      </c>
      <c r="E32" s="9">
        <f t="shared" si="5"/>
        <v>3.0384123691571521</v>
      </c>
      <c r="F32" s="9">
        <f t="shared" si="6"/>
        <v>3.0397701724558899</v>
      </c>
      <c r="G32" s="10">
        <f t="shared" si="7"/>
        <v>8.6666666666666607</v>
      </c>
      <c r="H32" s="5">
        <f t="shared" si="7"/>
        <v>7.5</v>
      </c>
      <c r="I32">
        <f t="shared" si="8"/>
        <v>60.268290132984866</v>
      </c>
      <c r="J32">
        <f t="shared" si="9"/>
        <v>55.339626936586228</v>
      </c>
      <c r="K32">
        <f t="shared" si="9"/>
        <v>23.870326476047644</v>
      </c>
      <c r="L32">
        <f t="shared" si="10"/>
        <v>-13.101861267056528</v>
      </c>
      <c r="M32">
        <f t="shared" si="11"/>
        <v>-37.825388041464365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13.540052725547261</v>
      </c>
      <c r="B33">
        <f t="shared" si="3"/>
        <v>13.540052725547261</v>
      </c>
      <c r="C33" s="9">
        <f t="shared" si="4"/>
        <v>8.4000000000000005E-2</v>
      </c>
      <c r="D33" s="9">
        <f t="shared" si="5"/>
        <v>4.7678126172470723</v>
      </c>
      <c r="E33" s="9">
        <f t="shared" si="5"/>
        <v>3.1833176193165311</v>
      </c>
      <c r="F33" s="9">
        <f t="shared" si="6"/>
        <v>3.185004187217682</v>
      </c>
      <c r="G33" s="10">
        <f t="shared" si="7"/>
        <v>8.6666666666666607</v>
      </c>
      <c r="H33" s="5">
        <f t="shared" si="7"/>
        <v>7.5</v>
      </c>
      <c r="I33">
        <f t="shared" si="8"/>
        <v>60.103788171330024</v>
      </c>
      <c r="J33">
        <f t="shared" si="9"/>
        <v>55.259705582857187</v>
      </c>
      <c r="K33">
        <f t="shared" si="9"/>
        <v>23.63959160899471</v>
      </c>
      <c r="L33">
        <f t="shared" si="10"/>
        <v>-13.047229780474611</v>
      </c>
      <c r="M33">
        <f t="shared" si="11"/>
        <v>-37.755484381538501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13.203211265201897</v>
      </c>
      <c r="B34">
        <f t="shared" si="3"/>
        <v>13.203211265201897</v>
      </c>
      <c r="C34" s="9">
        <f t="shared" si="4"/>
        <v>9.0000000000000011E-2</v>
      </c>
      <c r="D34" s="9">
        <f t="shared" si="5"/>
        <v>5.1046540775924356</v>
      </c>
      <c r="E34" s="9">
        <f t="shared" si="5"/>
        <v>3.3268166873444804</v>
      </c>
      <c r="F34" s="9">
        <f t="shared" si="6"/>
        <v>3.3288807033133505</v>
      </c>
      <c r="G34" s="10">
        <f t="shared" si="7"/>
        <v>8.6666666666666607</v>
      </c>
      <c r="H34" s="5">
        <f t="shared" si="7"/>
        <v>7.5</v>
      </c>
      <c r="I34">
        <f t="shared" si="8"/>
        <v>59.940302827357222</v>
      </c>
      <c r="J34">
        <f t="shared" si="9"/>
        <v>55.180117481196291</v>
      </c>
      <c r="K34">
        <f t="shared" si="9"/>
        <v>23.409283154267325</v>
      </c>
      <c r="L34">
        <f t="shared" si="10"/>
        <v>-12.993000422884705</v>
      </c>
      <c r="M34">
        <f t="shared" si="11"/>
        <v>-37.686072822724064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12.866854283339467</v>
      </c>
      <c r="B35">
        <f t="shared" si="3"/>
        <v>12.866854283339467</v>
      </c>
      <c r="C35" s="9">
        <f t="shared" si="4"/>
        <v>9.6000000000000016E-2</v>
      </c>
      <c r="D35" s="9">
        <f t="shared" si="5"/>
        <v>5.4410110594548655</v>
      </c>
      <c r="E35" s="9">
        <f t="shared" si="5"/>
        <v>3.4689121652006443</v>
      </c>
      <c r="F35" s="9">
        <f t="shared" si="6"/>
        <v>3.4714055462874409</v>
      </c>
      <c r="G35" s="10">
        <f t="shared" si="7"/>
        <v>8.6666666666666607</v>
      </c>
      <c r="H35" s="5">
        <f t="shared" si="7"/>
        <v>7.5</v>
      </c>
      <c r="I35">
        <f t="shared" si="8"/>
        <v>59.777832757365807</v>
      </c>
      <c r="J35">
        <f t="shared" si="9"/>
        <v>55.100860178616692</v>
      </c>
      <c r="K35">
        <f t="shared" si="9"/>
        <v>23.179398110048709</v>
      </c>
      <c r="L35">
        <f t="shared" si="10"/>
        <v>-12.939170731810361</v>
      </c>
      <c r="M35">
        <f t="shared" si="11"/>
        <v>-37.617148956918008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12.530979769521371</v>
      </c>
      <c r="B36">
        <f t="shared" si="3"/>
        <v>12.530979769521371</v>
      </c>
      <c r="C36" s="9">
        <f t="shared" si="4"/>
        <v>0.10200000000000002</v>
      </c>
      <c r="D36" s="9">
        <f t="shared" si="5"/>
        <v>5.7768855732729616</v>
      </c>
      <c r="E36" s="9">
        <f t="shared" si="5"/>
        <v>3.6096066266155979</v>
      </c>
      <c r="F36" s="9">
        <f t="shared" si="6"/>
        <v>3.6125845007479453</v>
      </c>
      <c r="G36" s="10">
        <f t="shared" si="7"/>
        <v>8.6666666666666607</v>
      </c>
      <c r="H36" s="5">
        <f t="shared" si="7"/>
        <v>7.5</v>
      </c>
      <c r="I36">
        <f t="shared" si="8"/>
        <v>59.616376649249361</v>
      </c>
      <c r="J36">
        <f t="shared" si="9"/>
        <v>55.02193123715265</v>
      </c>
      <c r="K36">
        <f t="shared" si="9"/>
        <v>22.949933501411508</v>
      </c>
      <c r="L36">
        <f t="shared" si="10"/>
        <v>-12.885738270996745</v>
      </c>
      <c r="M36">
        <f t="shared" si="11"/>
        <v>-37.548708407840905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12.195585728135272</v>
      </c>
      <c r="B37">
        <f t="shared" si="3"/>
        <v>12.195585728135272</v>
      </c>
      <c r="C37" s="9">
        <f t="shared" si="4"/>
        <v>0.10800000000000003</v>
      </c>
      <c r="D37" s="9">
        <f t="shared" si="5"/>
        <v>6.1122796146590606</v>
      </c>
      <c r="E37" s="9">
        <f t="shared" si="5"/>
        <v>3.7489026272542803</v>
      </c>
      <c r="F37" s="9">
        <f t="shared" si="6"/>
        <v>3.7524233107560923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59.455933221963114</v>
      </c>
      <c r="J37">
        <f t="shared" si="9"/>
        <v>54.943328233699567</v>
      </c>
      <c r="K37">
        <f t="shared" si="9"/>
        <v>22.720886380123677</v>
      </c>
      <c r="L37">
        <f t="shared" si="10"/>
        <v>-12.832700630047064</v>
      </c>
      <c r="M37">
        <f t="shared" si="11"/>
        <v>-37.480746830575249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11.860670178304927</v>
      </c>
      <c r="B38">
        <f t="shared" si="3"/>
        <v>11.860670178304927</v>
      </c>
      <c r="C38" s="9">
        <f t="shared" si="4"/>
        <v>0.11400000000000003</v>
      </c>
      <c r="D38" s="9">
        <f t="shared" si="5"/>
        <v>6.4471951644894059</v>
      </c>
      <c r="E38" s="9">
        <f t="shared" si="5"/>
        <v>3.8868027048782516</v>
      </c>
      <c r="F38" s="9">
        <f t="shared" si="6"/>
        <v>3.8909276802123829</v>
      </c>
      <c r="G38" s="10">
        <f t="shared" si="13"/>
        <v>8.6666666666666607</v>
      </c>
      <c r="H38" s="5">
        <f t="shared" si="13"/>
        <v>7.5</v>
      </c>
      <c r="I38">
        <f t="shared" si="8"/>
        <v>59.296501224989782</v>
      </c>
      <c r="J38">
        <f t="shared" si="9"/>
        <v>54.865048759856279</v>
      </c>
      <c r="K38">
        <f t="shared" si="9"/>
        <v>22.492253824457169</v>
      </c>
      <c r="L38">
        <f t="shared" si="10"/>
        <v>-12.780055424062489</v>
      </c>
      <c r="M38">
        <f t="shared" si="11"/>
        <v>-37.413259911110615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11.526231153800968</v>
      </c>
      <c r="B39">
        <f t="shared" si="3"/>
        <v>11.526231153800968</v>
      </c>
      <c r="C39" s="9">
        <f t="shared" si="4"/>
        <v>0.12000000000000004</v>
      </c>
      <c r="D39" s="9">
        <f t="shared" si="5"/>
        <v>6.7816341889933645</v>
      </c>
      <c r="E39" s="9">
        <f t="shared" si="5"/>
        <v>4.0233093795067942</v>
      </c>
      <c r="F39" s="9">
        <f t="shared" si="6"/>
        <v>4.0281032732389317</v>
      </c>
      <c r="G39" s="10">
        <f t="shared" si="13"/>
        <v>8.6666666666666607</v>
      </c>
      <c r="H39" s="5">
        <f t="shared" si="13"/>
        <v>7.5</v>
      </c>
      <c r="I39">
        <f t="shared" si="8"/>
        <v>59.138079437803839</v>
      </c>
      <c r="J39">
        <f t="shared" si="9"/>
        <v>54.787090421769499</v>
      </c>
      <c r="K39">
        <f t="shared" si="9"/>
        <v>22.264032938999396</v>
      </c>
      <c r="L39">
        <f t="shared" si="10"/>
        <v>-12.72780029328554</v>
      </c>
      <c r="M39">
        <f t="shared" si="11"/>
        <v>-37.346243365895525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11.192266702952631</v>
      </c>
      <c r="B40">
        <f t="shared" si="3"/>
        <v>11.192266702952631</v>
      </c>
      <c r="C40" s="9">
        <f t="shared" si="4"/>
        <v>0.12600000000000003</v>
      </c>
      <c r="D40" s="9">
        <f t="shared" si="5"/>
        <v>7.1155986398417017</v>
      </c>
      <c r="E40" s="9">
        <f t="shared" si="5"/>
        <v>4.1584251535768679</v>
      </c>
      <c r="F40" s="9">
        <f t="shared" si="6"/>
        <v>4.1639557145581501</v>
      </c>
      <c r="G40" s="10">
        <f t="shared" si="13"/>
        <v>8.6666666666666607</v>
      </c>
      <c r="H40" s="5">
        <f t="shared" si="13"/>
        <v>7.5</v>
      </c>
      <c r="I40">
        <f t="shared" si="8"/>
        <v>58.980666669334148</v>
      </c>
      <c r="J40">
        <f t="shared" si="9"/>
        <v>54.709450839980455</v>
      </c>
      <c r="K40">
        <f t="shared" si="9"/>
        <v>22.036220854467434</v>
      </c>
      <c r="L40">
        <f t="shared" si="10"/>
        <v>-12.675932902746894</v>
      </c>
      <c r="M40">
        <f t="shared" si="11"/>
        <v>-37.279692941396021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10.858774888560406</v>
      </c>
      <c r="B41">
        <f t="shared" si="3"/>
        <v>10.858774888560406</v>
      </c>
      <c r="C41" s="9">
        <f t="shared" si="4"/>
        <v>0.13200000000000003</v>
      </c>
      <c r="D41" s="9">
        <f t="shared" si="5"/>
        <v>7.4490904542339269</v>
      </c>
      <c r="E41" s="9">
        <f t="shared" si="5"/>
        <v>4.2921525121019446</v>
      </c>
      <c r="F41" s="9">
        <f t="shared" si="6"/>
        <v>4.2984905898678312</v>
      </c>
      <c r="G41" s="10">
        <f t="shared" si="13"/>
        <v>8.6666666666666607</v>
      </c>
      <c r="H41" s="5">
        <f t="shared" si="13"/>
        <v>7.5</v>
      </c>
      <c r="I41">
        <f t="shared" si="8"/>
        <v>58.824261757424914</v>
      </c>
      <c r="J41">
        <f t="shared" si="9"/>
        <v>54.632127649273698</v>
      </c>
      <c r="K41">
        <f t="shared" si="9"/>
        <v>21.808814727524918</v>
      </c>
      <c r="L41">
        <f t="shared" si="10"/>
        <v>-12.62445094191551</v>
      </c>
      <c r="M41">
        <f t="shared" si="11"/>
        <v>-37.213604413660853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10.525753787809611</v>
      </c>
      <c r="B42">
        <f t="shared" si="3"/>
        <v>10.525753787809611</v>
      </c>
      <c r="C42" s="9">
        <f t="shared" si="4"/>
        <v>0.13800000000000004</v>
      </c>
      <c r="D42" s="9">
        <f t="shared" si="5"/>
        <v>7.7821115549847217</v>
      </c>
      <c r="E42" s="9">
        <f t="shared" si="5"/>
        <v>4.4244939228297309</v>
      </c>
      <c r="F42" s="9">
        <f t="shared" si="6"/>
        <v>4.4317134462126688</v>
      </c>
      <c r="G42" s="10">
        <f t="shared" si="13"/>
        <v>8.6666666666666607</v>
      </c>
      <c r="H42" s="5">
        <f t="shared" si="13"/>
        <v>7.5</v>
      </c>
      <c r="I42">
        <f t="shared" si="8"/>
        <v>58.66886356829491</v>
      </c>
      <c r="J42">
        <f t="shared" si="9"/>
        <v>54.555118498528017</v>
      </c>
      <c r="K42">
        <f t="shared" si="9"/>
        <v>21.581811740601587</v>
      </c>
      <c r="L42">
        <f t="shared" si="10"/>
        <v>-12.573352124352057</v>
      </c>
      <c r="M42">
        <f t="shared" si="11"/>
        <v>-37.147973587893148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10.193201492184864</v>
      </c>
      <c r="B43">
        <f t="shared" si="3"/>
        <v>10.193201492184864</v>
      </c>
      <c r="C43" s="9">
        <f t="shared" si="4"/>
        <v>0.14400000000000004</v>
      </c>
      <c r="D43" s="9">
        <f t="shared" si="5"/>
        <v>8.1146638506094693</v>
      </c>
      <c r="E43" s="9">
        <f t="shared" si="5"/>
        <v>4.5554518363987979</v>
      </c>
      <c r="F43" s="9">
        <f t="shared" si="6"/>
        <v>4.5636297923522662</v>
      </c>
      <c r="G43" s="10">
        <f t="shared" si="13"/>
        <v>8.6666666666666607</v>
      </c>
      <c r="H43" s="5">
        <f t="shared" si="13"/>
        <v>7.5</v>
      </c>
      <c r="I43">
        <f t="shared" si="8"/>
        <v>58.514470995994834</v>
      </c>
      <c r="J43">
        <f t="shared" si="9"/>
        <v>54.478421050569473</v>
      </c>
      <c r="K43">
        <f t="shared" si="9"/>
        <v>21.355209101715438</v>
      </c>
      <c r="L43">
        <f t="shared" si="10"/>
        <v>-12.522634187365529</v>
      </c>
      <c r="M43">
        <f t="shared" si="11"/>
        <v>-37.082796298028647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9.8611161073854454</v>
      </c>
      <c r="B44">
        <f t="shared" si="3"/>
        <v>9.8611161073854454</v>
      </c>
      <c r="C44" s="9">
        <f t="shared" si="4"/>
        <v>0.15000000000000005</v>
      </c>
      <c r="D44" s="9">
        <f t="shared" si="5"/>
        <v>8.4467492354088876</v>
      </c>
      <c r="E44" s="9">
        <f t="shared" si="5"/>
        <v>4.6850286864941371</v>
      </c>
      <c r="F44" s="9">
        <f t="shared" si="6"/>
        <v>4.6942450991256672</v>
      </c>
      <c r="G44" s="10">
        <f t="shared" si="13"/>
        <v>8.6666666666666607</v>
      </c>
      <c r="H44" s="5">
        <f t="shared" si="13"/>
        <v>7.5</v>
      </c>
      <c r="I44">
        <f t="shared" si="8"/>
        <v>58.361082961862884</v>
      </c>
      <c r="J44">
        <f t="shared" si="9"/>
        <v>54.40203298202654</v>
      </c>
      <c r="K44">
        <f t="shared" si="9"/>
        <v>21.129004044297464</v>
      </c>
      <c r="L44">
        <f t="shared" si="10"/>
        <v>-12.472294891673046</v>
      </c>
      <c r="M44">
        <f t="shared" si="11"/>
        <v>-37.01806840632031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9.5294957532415427</v>
      </c>
      <c r="B45">
        <f t="shared" si="3"/>
        <v>9.5294957532415427</v>
      </c>
      <c r="C45" s="9">
        <f t="shared" si="4"/>
        <v>0.15600000000000006</v>
      </c>
      <c r="D45" s="9">
        <f t="shared" si="5"/>
        <v>8.7783695895527902</v>
      </c>
      <c r="E45" s="9">
        <f t="shared" si="5"/>
        <v>4.8132268900016522</v>
      </c>
      <c r="F45" s="9">
        <f t="shared" si="6"/>
        <v>4.8235647998124787</v>
      </c>
      <c r="G45" s="10">
        <f t="shared" si="13"/>
        <v>8.6666666666666607</v>
      </c>
      <c r="H45" s="5">
        <f t="shared" si="13"/>
        <v>7.5</v>
      </c>
      <c r="I45">
        <f t="shared" si="8"/>
        <v>58.208698413978453</v>
      </c>
      <c r="J45">
        <f t="shared" si="9"/>
        <v>54.325951983187338</v>
      </c>
      <c r="K45">
        <f t="shared" si="9"/>
        <v>20.90319382701891</v>
      </c>
      <c r="L45">
        <f t="shared" si="10"/>
        <v>-12.422332021062763</v>
      </c>
      <c r="M45">
        <f t="shared" si="11"/>
        <v>-36.953785802929318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9.1983385636313511</v>
      </c>
      <c r="B46">
        <f t="shared" si="3"/>
        <v>9.1983385636313511</v>
      </c>
      <c r="C46" s="9">
        <f t="shared" si="4"/>
        <v>0.16200000000000006</v>
      </c>
      <c r="D46" s="9">
        <f t="shared" si="5"/>
        <v>9.1095267791629819</v>
      </c>
      <c r="E46" s="9">
        <f t="shared" si="5"/>
        <v>4.940048847161604</v>
      </c>
      <c r="F46" s="9">
        <f t="shared" si="6"/>
        <v>4.9515942904905916</v>
      </c>
      <c r="G46" s="10">
        <f t="shared" si="13"/>
        <v>8.6666666666666607</v>
      </c>
      <c r="H46" s="5">
        <f t="shared" si="13"/>
        <v>7.5</v>
      </c>
      <c r="I46">
        <f t="shared" si="8"/>
        <v>58.057316326613858</v>
      </c>
      <c r="J46">
        <f t="shared" si="9"/>
        <v>54.250175757858855</v>
      </c>
      <c r="K46">
        <f t="shared" si="9"/>
        <v>20.67777573362104</v>
      </c>
      <c r="L46">
        <f t="shared" si="10"/>
        <v>-12.372743382059811</v>
      </c>
      <c r="M46">
        <f t="shared" si="11"/>
        <v>-36.889944405522314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8.8676426863990354</v>
      </c>
      <c r="B47">
        <f t="shared" si="3"/>
        <v>8.8676426863990354</v>
      </c>
      <c r="C47" s="9">
        <f t="shared" si="4"/>
        <v>0.16800000000000007</v>
      </c>
      <c r="D47" s="9">
        <f t="shared" si="5"/>
        <v>9.4402226563952976</v>
      </c>
      <c r="E47" s="9">
        <f t="shared" si="5"/>
        <v>5.0654969417210278</v>
      </c>
      <c r="F47" s="9">
        <f t="shared" si="6"/>
        <v>5.0783389303905722</v>
      </c>
      <c r="G47" s="10">
        <f t="shared" si="13"/>
        <v>8.6666666666666607</v>
      </c>
      <c r="H47" s="5">
        <f t="shared" si="13"/>
        <v>7.5</v>
      </c>
      <c r="I47">
        <f t="shared" si="8"/>
        <v>57.906935699684119</v>
      </c>
      <c r="J47">
        <f t="shared" si="9"/>
        <v>54.174702023228292</v>
      </c>
      <c r="K47">
        <f t="shared" si="9"/>
        <v>20.452747072747353</v>
      </c>
      <c r="L47">
        <f t="shared" si="10"/>
        <v>-12.32352680359525</v>
      </c>
      <c r="M47">
        <f t="shared" si="11"/>
        <v>-36.826540158874998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8.5374062832735245</v>
      </c>
      <c r="B48">
        <f t="shared" si="3"/>
        <v>8.5374062832735245</v>
      </c>
      <c r="C48" s="9">
        <f t="shared" si="4"/>
        <v>0.17400000000000007</v>
      </c>
      <c r="D48" s="9">
        <f t="shared" si="5"/>
        <v>9.7704590595208085</v>
      </c>
      <c r="E48" s="9">
        <f t="shared" si="5"/>
        <v>5.1895735410851307</v>
      </c>
      <c r="F48" s="9">
        <f t="shared" si="6"/>
        <v>5.2038040422467553</v>
      </c>
      <c r="G48" s="10">
        <f t="shared" si="13"/>
        <v>8.6666666666666607</v>
      </c>
      <c r="H48" s="5">
        <f t="shared" si="13"/>
        <v>7.5</v>
      </c>
      <c r="I48">
        <f t="shared" si="8"/>
        <v>57.757555558194753</v>
      </c>
      <c r="J48">
        <f t="shared" si="9"/>
        <v>54.099528509726362</v>
      </c>
      <c r="K48">
        <f t="shared" si="9"/>
        <v>20.228105177778215</v>
      </c>
      <c r="L48">
        <f t="shared" si="10"/>
        <v>-12.274680136677979</v>
      </c>
      <c r="M48">
        <f t="shared" si="11"/>
        <v>-36.763569034481833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8.2076275297881374</v>
      </c>
      <c r="B49">
        <f t="shared" si="3"/>
        <v>8.2076275297881374</v>
      </c>
      <c r="C49" s="9">
        <f t="shared" si="4"/>
        <v>0.18000000000000008</v>
      </c>
      <c r="D49" s="9">
        <f t="shared" si="5"/>
        <v>10.100237813006196</v>
      </c>
      <c r="E49" s="9">
        <f t="shared" si="5"/>
        <v>5.3122809964676909</v>
      </c>
      <c r="F49" s="9">
        <f t="shared" si="6"/>
        <v>5.3279949126450861</v>
      </c>
      <c r="G49" s="10">
        <f t="shared" si="13"/>
        <v>8.6666666666666607</v>
      </c>
      <c r="H49" s="5">
        <f t="shared" si="13"/>
        <v>7.5</v>
      </c>
      <c r="I49">
        <f t="shared" si="8"/>
        <v>57.609174951687493</v>
      </c>
      <c r="J49">
        <f t="shared" si="9"/>
        <v>54.024652960892624</v>
      </c>
      <c r="K49">
        <f t="shared" si="9"/>
        <v>20.003847406667877</v>
      </c>
      <c r="L49">
        <f t="shared" si="10"/>
        <v>-12.22620125406951</v>
      </c>
      <c r="M49">
        <f t="shared" si="11"/>
        <v>-36.701027030171915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7.8783046152010243</v>
      </c>
      <c r="B50">
        <f t="shared" si="3"/>
        <v>7.8783046152010243</v>
      </c>
      <c r="C50" s="9">
        <f t="shared" si="4"/>
        <v>0.18600000000000008</v>
      </c>
      <c r="D50" s="9">
        <f t="shared" si="5"/>
        <v>10.429560727593309</v>
      </c>
      <c r="E50" s="9">
        <f t="shared" si="5"/>
        <v>5.4336216430404685</v>
      </c>
      <c r="F50" s="9">
        <f t="shared" si="6"/>
        <v>5.4509167923677264</v>
      </c>
      <c r="G50" s="10">
        <f t="shared" si="13"/>
        <v>8.6666666666666607</v>
      </c>
      <c r="H50" s="5">
        <f t="shared" si="13"/>
        <v>7.5</v>
      </c>
      <c r="I50">
        <f t="shared" si="8"/>
        <v>57.461792953683997</v>
      </c>
      <c r="J50">
        <f t="shared" si="9"/>
        <v>53.950073133242803</v>
      </c>
      <c r="K50">
        <f t="shared" si="9"/>
        <v>19.779971141783829</v>
      </c>
      <c r="L50">
        <f t="shared" si="10"/>
        <v>-12.178088049961634</v>
      </c>
      <c r="M50">
        <f t="shared" si="11"/>
        <v>-36.638910169730934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7.5494357424164136</v>
      </c>
      <c r="B51">
        <f t="shared" si="3"/>
        <v>7.5494357424164136</v>
      </c>
      <c r="C51" s="9">
        <f t="shared" si="4"/>
        <v>0.19200000000000009</v>
      </c>
      <c r="D51" s="9">
        <f t="shared" si="5"/>
        <v>10.758429600377919</v>
      </c>
      <c r="E51" s="9">
        <f t="shared" si="5"/>
        <v>5.5535978000816417</v>
      </c>
      <c r="F51" s="9">
        <f t="shared" si="6"/>
        <v>5.5725748967345146</v>
      </c>
      <c r="G51" s="10">
        <f t="shared" si="13"/>
        <v>8.6666666666666607</v>
      </c>
      <c r="H51" s="5">
        <f t="shared" si="13"/>
        <v>7.5</v>
      </c>
      <c r="I51">
        <f t="shared" si="8"/>
        <v>57.315408661127428</v>
      </c>
      <c r="J51">
        <f t="shared" si="9"/>
        <v>53.875786796138037</v>
      </c>
      <c r="K51">
        <f t="shared" si="9"/>
        <v>19.55647378974847</v>
      </c>
      <c r="L51">
        <f t="shared" si="10"/>
        <v>-12.13033843965685</v>
      </c>
      <c r="M51">
        <f t="shared" si="11"/>
        <v>-36.577214502529223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7.2210191279066418</v>
      </c>
      <c r="B52">
        <f t="shared" si="3"/>
        <v>7.2210191279066418</v>
      </c>
      <c r="C52" s="9">
        <f t="shared" si="4"/>
        <v>0.19800000000000009</v>
      </c>
      <c r="D52" s="9">
        <f t="shared" si="5"/>
        <v>11.086846214887691</v>
      </c>
      <c r="E52" s="9">
        <f t="shared" si="5"/>
        <v>5.6722117711232878</v>
      </c>
      <c r="F52" s="9">
        <f t="shared" si="6"/>
        <v>5.692974405941265</v>
      </c>
      <c r="G52" s="10">
        <f t="shared" si="13"/>
        <v>8.6666666666666607</v>
      </c>
      <c r="H52" s="5">
        <f t="shared" si="13"/>
        <v>7.5</v>
      </c>
      <c r="I52">
        <f t="shared" si="8"/>
        <v>57.17002119382191</v>
      </c>
      <c r="J52">
        <f t="shared" si="9"/>
        <v>53.801791731656131</v>
      </c>
      <c r="K52">
        <f t="shared" si="9"/>
        <v>19.33335278128304</v>
      </c>
      <c r="L52">
        <f t="shared" si="10"/>
        <v>-12.082950359251567</v>
      </c>
      <c r="M52">
        <f t="shared" si="11"/>
        <v>-36.515936103155695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6.8930530016349731</v>
      </c>
      <c r="B53">
        <f t="shared" si="3"/>
        <v>6.8930530016349731</v>
      </c>
      <c r="C53" s="9">
        <f t="shared" si="4"/>
        <v>0.2040000000000001</v>
      </c>
      <c r="D53" s="9">
        <f t="shared" si="5"/>
        <v>11.41481234115936</v>
      </c>
      <c r="E53" s="9">
        <f t="shared" si="5"/>
        <v>5.789465844097915</v>
      </c>
      <c r="F53" s="9">
        <f t="shared" si="6"/>
        <v>5.8121204653949885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57.025629693869938</v>
      </c>
      <c r="J53">
        <f t="shared" si="9"/>
        <v>53.728085734464699</v>
      </c>
      <c r="K53">
        <f t="shared" si="9"/>
        <v>19.110605571053789</v>
      </c>
      <c r="L53">
        <f t="shared" si="10"/>
        <v>-12.035921765322032</v>
      </c>
      <c r="M53">
        <f t="shared" si="11"/>
        <v>-36.455071071057816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6.5655356069791821</v>
      </c>
      <c r="B54">
        <f t="shared" si="3"/>
        <v>6.5655356069791821</v>
      </c>
      <c r="C54" s="9">
        <f t="shared" si="4"/>
        <v>0.2100000000000001</v>
      </c>
      <c r="D54" s="9">
        <f t="shared" si="5"/>
        <v>11.742329735815151</v>
      </c>
      <c r="E54" s="9">
        <f t="shared" si="5"/>
        <v>5.9053622914840664</v>
      </c>
      <c r="F54" s="9">
        <f t="shared" si="6"/>
        <v>5.9300181860460368</v>
      </c>
      <c r="G54" s="10">
        <f t="shared" si="14"/>
        <v>8.6666666666666607</v>
      </c>
      <c r="H54" s="5">
        <f t="shared" si="14"/>
        <v>7.5</v>
      </c>
      <c r="I54">
        <f t="shared" si="8"/>
        <v>56.882233325107514</v>
      </c>
      <c r="J54">
        <f t="shared" si="9"/>
        <v>53.654666611696236</v>
      </c>
      <c r="K54">
        <f t="shared" si="9"/>
        <v>18.888229637520336</v>
      </c>
      <c r="L54">
        <f t="shared" si="10"/>
        <v>-11.989250634612883</v>
      </c>
      <c r="M54">
        <f t="shared" si="11"/>
        <v>-36.394615530187437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6.2384652006558916</v>
      </c>
      <c r="B55">
        <f t="shared" si="3"/>
        <v>6.2384652006558916</v>
      </c>
      <c r="C55" s="9">
        <f t="shared" si="4"/>
        <v>0.21600000000000011</v>
      </c>
      <c r="D55" s="9">
        <f t="shared" si="5"/>
        <v>12.069400142138441</v>
      </c>
      <c r="E55" s="9">
        <f t="shared" si="5"/>
        <v>6.0199033704510017</v>
      </c>
      <c r="F55" s="9">
        <f t="shared" si="6"/>
        <v>6.046672644717245</v>
      </c>
      <c r="G55" s="10">
        <f t="shared" si="14"/>
        <v>8.6666666666666607</v>
      </c>
      <c r="H55" s="5">
        <f t="shared" si="14"/>
        <v>7.5</v>
      </c>
      <c r="I55">
        <f t="shared" si="8"/>
        <v>56.739831272537238</v>
      </c>
      <c r="J55">
        <f t="shared" si="9"/>
        <v>53.5815321828251</v>
      </c>
      <c r="K55">
        <f t="shared" si="9"/>
        <v>18.666222482786193</v>
      </c>
      <c r="L55">
        <f t="shared" si="10"/>
        <v>-11.942934963728376</v>
      </c>
      <c r="M55">
        <f t="shared" si="11"/>
        <v>-36.334565628652499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5.9118400526456583</v>
      </c>
      <c r="B56">
        <f t="shared" si="3"/>
        <v>5.9118400526456583</v>
      </c>
      <c r="C56" s="9">
        <f t="shared" si="4"/>
        <v>0.22200000000000011</v>
      </c>
      <c r="D56" s="9">
        <f t="shared" si="5"/>
        <v>12.396025290148675</v>
      </c>
      <c r="E56" s="9">
        <f t="shared" si="5"/>
        <v>6.1330913230024766</v>
      </c>
      <c r="F56" s="9">
        <f t="shared" si="6"/>
        <v>6.162088884430073</v>
      </c>
      <c r="G56" s="10">
        <f t="shared" si="14"/>
        <v>8.6666666666666607</v>
      </c>
      <c r="H56" s="5">
        <f t="shared" si="14"/>
        <v>7.5</v>
      </c>
      <c r="I56">
        <f t="shared" si="8"/>
        <v>56.59842274175913</v>
      </c>
      <c r="J56">
        <f t="shared" si="9"/>
        <v>53.508680279546354</v>
      </c>
      <c r="K56">
        <f t="shared" si="9"/>
        <v>18.444581632451413</v>
      </c>
      <c r="L56">
        <f t="shared" si="10"/>
        <v>-11.896972768826167</v>
      </c>
      <c r="M56">
        <f t="shared" si="11"/>
        <v>-36.27491753837451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5.5856584461187886</v>
      </c>
      <c r="B57">
        <f t="shared" si="3"/>
        <v>5.5856584461187886</v>
      </c>
      <c r="C57" s="9">
        <f t="shared" si="4"/>
        <v>0.22800000000000012</v>
      </c>
      <c r="D57" s="9">
        <f t="shared" si="5"/>
        <v>12.722206896675544</v>
      </c>
      <c r="E57" s="9">
        <f t="shared" si="5"/>
        <v>6.2449283761196286</v>
      </c>
      <c r="F57" s="9">
        <f t="shared" si="6"/>
        <v>6.2762719147278121</v>
      </c>
      <c r="G57" s="10">
        <f t="shared" si="14"/>
        <v>8.6666666666666607</v>
      </c>
      <c r="H57" s="5">
        <f t="shared" si="14"/>
        <v>7.5</v>
      </c>
      <c r="I57">
        <f t="shared" si="8"/>
        <v>56.458006958399388</v>
      </c>
      <c r="J57">
        <f t="shared" si="9"/>
        <v>53.436108745656512</v>
      </c>
      <c r="K57">
        <f t="shared" si="9"/>
        <v>18.223304635467329</v>
      </c>
      <c r="L57">
        <f t="shared" si="10"/>
        <v>-11.851362085313658</v>
      </c>
      <c r="M57">
        <f t="shared" si="11"/>
        <v>-36.215667454751802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5.2599186773618811</v>
      </c>
      <c r="B58">
        <f t="shared" si="3"/>
        <v>5.2599186773618811</v>
      </c>
      <c r="C58" s="9">
        <f t="shared" si="4"/>
        <v>0.23400000000000012</v>
      </c>
      <c r="D58" s="9">
        <f t="shared" si="5"/>
        <v>13.047946665432452</v>
      </c>
      <c r="E58" s="9">
        <f t="shared" si="5"/>
        <v>6.3554167419029834</v>
      </c>
      <c r="F58" s="9">
        <f t="shared" si="6"/>
        <v>6.3892267119958754</v>
      </c>
      <c r="G58" s="10">
        <f t="shared" si="14"/>
        <v>8.6666666666666607</v>
      </c>
      <c r="H58" s="5">
        <f t="shared" si="14"/>
        <v>7.5</v>
      </c>
      <c r="I58">
        <f t="shared" si="8"/>
        <v>56.318583167536865</v>
      </c>
      <c r="J58">
        <f t="shared" si="9"/>
        <v>53.3638154369361</v>
      </c>
      <c r="K58">
        <f t="shared" si="9"/>
        <v>18.002389063993345</v>
      </c>
      <c r="L58">
        <f t="shared" si="10"/>
        <v>-11.806100967546852</v>
      </c>
      <c r="M58">
        <f t="shared" si="11"/>
        <v>-36.156811596328573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4.9346190557050722</v>
      </c>
      <c r="B59">
        <f t="shared" si="3"/>
        <v>4.9346190557050722</v>
      </c>
      <c r="C59" s="9">
        <f t="shared" si="4"/>
        <v>0.24000000000000013</v>
      </c>
      <c r="D59" s="9">
        <f t="shared" si="5"/>
        <v>13.373246287089261</v>
      </c>
      <c r="E59" s="9">
        <f t="shared" si="5"/>
        <v>6.4645586177135934</v>
      </c>
      <c r="F59" s="9">
        <f t="shared" si="6"/>
        <v>6.5009582197792142</v>
      </c>
      <c r="G59" s="10">
        <f t="shared" si="14"/>
        <v>8.6666666666666607</v>
      </c>
      <c r="H59" s="5">
        <f t="shared" si="14"/>
        <v>7.5</v>
      </c>
      <c r="I59">
        <f t="shared" si="8"/>
        <v>56.180150633127433</v>
      </c>
      <c r="J59">
        <f t="shared" si="9"/>
        <v>53.291798221034064</v>
      </c>
      <c r="K59">
        <f t="shared" si="9"/>
        <v>17.78183251325574</v>
      </c>
      <c r="L59">
        <f t="shared" si="10"/>
        <v>-11.761187488531665</v>
      </c>
      <c r="M59">
        <f t="shared" si="11"/>
        <v>-36.098346204469493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4.6097579034499887</v>
      </c>
      <c r="B60">
        <f t="shared" si="3"/>
        <v>4.6097579034499887</v>
      </c>
      <c r="C60" s="9">
        <f t="shared" si="4"/>
        <v>0.24600000000000014</v>
      </c>
      <c r="D60" s="9">
        <f t="shared" si="5"/>
        <v>13.698107439344344</v>
      </c>
      <c r="E60" s="9">
        <f t="shared" si="5"/>
        <v>6.5723561863133195</v>
      </c>
      <c r="F60" s="9">
        <f t="shared" si="6"/>
        <v>6.6114713490968882</v>
      </c>
      <c r="G60" s="10">
        <f t="shared" si="14"/>
        <v>8.6666666666666607</v>
      </c>
      <c r="H60" s="5">
        <f t="shared" si="14"/>
        <v>7.5</v>
      </c>
      <c r="I60">
        <f t="shared" si="8"/>
        <v>56.042708637426131</v>
      </c>
      <c r="J60">
        <f t="shared" si="9"/>
        <v>53.220054977354017</v>
      </c>
      <c r="K60">
        <f t="shared" si="9"/>
        <v>17.561632601408476</v>
      </c>
      <c r="L60">
        <f t="shared" si="10"/>
        <v>-11.716619739627696</v>
      </c>
      <c r="M60">
        <f t="shared" si="11"/>
        <v>-36.040267543040066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4.2853335557983847</v>
      </c>
      <c r="B61">
        <f t="shared" si="3"/>
        <v>4.2853335557983847</v>
      </c>
      <c r="C61" s="9">
        <f t="shared" si="4"/>
        <v>0.25200000000000011</v>
      </c>
      <c r="D61" s="9">
        <f t="shared" si="5"/>
        <v>14.022531786995948</v>
      </c>
      <c r="E61" s="9">
        <f t="shared" si="5"/>
        <v>6.678811616004273</v>
      </c>
      <c r="F61" s="9">
        <f t="shared" si="6"/>
        <v>6.7207709787538379</v>
      </c>
      <c r="G61" s="10">
        <f t="shared" si="14"/>
        <v>8.6666666666666607</v>
      </c>
      <c r="H61" s="5">
        <f t="shared" si="14"/>
        <v>7.5</v>
      </c>
      <c r="I61">
        <f t="shared" si="8"/>
        <v>55.906256480407215</v>
      </c>
      <c r="J61">
        <f t="shared" si="9"/>
        <v>53.148583596942288</v>
      </c>
      <c r="K61">
        <f t="shared" si="9"/>
        <v>17.341786969395933</v>
      </c>
      <c r="L61">
        <f t="shared" si="10"/>
        <v>-11.672395830254407</v>
      </c>
      <c r="M61">
        <f t="shared" si="11"/>
        <v>-35.982571898092552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3.9613443607814585</v>
      </c>
      <c r="B62">
        <f t="shared" si="3"/>
        <v>3.9613443607814585</v>
      </c>
      <c r="C62" s="9">
        <f t="shared" si="4"/>
        <v>0.25800000000000012</v>
      </c>
      <c r="D62" s="9">
        <f t="shared" si="5"/>
        <v>14.346520982012875</v>
      </c>
      <c r="E62" s="9">
        <f t="shared" si="5"/>
        <v>6.7839270607674242</v>
      </c>
      <c r="F62" s="9">
        <f t="shared" si="6"/>
        <v>6.8288619556498817</v>
      </c>
      <c r="G62" s="10">
        <f t="shared" si="14"/>
        <v>8.6666666666666607</v>
      </c>
      <c r="H62" s="5">
        <f t="shared" si="14"/>
        <v>7.5</v>
      </c>
      <c r="I62">
        <f t="shared" si="8"/>
        <v>55.770793479181982</v>
      </c>
      <c r="J62">
        <f t="shared" si="9"/>
        <v>53.077381982377737</v>
      </c>
      <c r="K62">
        <f t="shared" si="9"/>
        <v>17.122293280817569</v>
      </c>
      <c r="L62">
        <f t="shared" si="10"/>
        <v>-11.628513887599663</v>
      </c>
      <c r="M62">
        <f t="shared" si="11"/>
        <v>-35.925255577557444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3.6377886791898337</v>
      </c>
      <c r="B63">
        <f t="shared" si="3"/>
        <v>3.6377886791898337</v>
      </c>
      <c r="C63" s="9">
        <f t="shared" si="4"/>
        <v>0.26400000000000012</v>
      </c>
      <c r="D63" s="9">
        <f t="shared" si="5"/>
        <v>14.670076663604499</v>
      </c>
      <c r="E63" s="9">
        <f t="shared" si="5"/>
        <v>6.8877046604003906</v>
      </c>
      <c r="F63" s="9">
        <f t="shared" si="6"/>
        <v>6.9357490950859644</v>
      </c>
      <c r="G63" s="10">
        <f t="shared" si="14"/>
        <v>8.6666666666666607</v>
      </c>
      <c r="H63" s="5">
        <f t="shared" si="14"/>
        <v>7.5</v>
      </c>
      <c r="I63">
        <f t="shared" si="8"/>
        <v>55.63631896741451</v>
      </c>
      <c r="J63">
        <f t="shared" si="9"/>
        <v>53.006448047663376</v>
      </c>
      <c r="K63">
        <f t="shared" si="9"/>
        <v>16.903149221794468</v>
      </c>
      <c r="L63">
        <f t="shared" si="10"/>
        <v>-11.584972056330612</v>
      </c>
      <c r="M63">
        <f t="shared" si="11"/>
        <v>-35.868314910940491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3.3146648845041948</v>
      </c>
      <c r="B64">
        <f t="shared" si="3"/>
        <v>3.3146648845041948</v>
      </c>
      <c r="C64" s="9">
        <f t="shared" si="4"/>
        <v>0.27000000000000013</v>
      </c>
      <c r="D64" s="9">
        <f t="shared" si="5"/>
        <v>14.993200458290138</v>
      </c>
      <c r="E64" s="9">
        <f t="shared" si="5"/>
        <v>6.9901465406544192</v>
      </c>
      <c r="F64" s="9">
        <f t="shared" si="6"/>
        <v>7.0414371810677174</v>
      </c>
      <c r="G64" s="10">
        <f t="shared" si="14"/>
        <v>8.6666666666666607</v>
      </c>
      <c r="H64" s="5">
        <f t="shared" si="14"/>
        <v>7.5</v>
      </c>
      <c r="I64">
        <f t="shared" si="8"/>
        <v>55.502832294735285</v>
      </c>
      <c r="J64">
        <f t="shared" si="9"/>
        <v>52.935779718119761</v>
      </c>
      <c r="K64">
        <f t="shared" si="9"/>
        <v>16.684352500837733</v>
      </c>
      <c r="L64">
        <f t="shared" si="10"/>
        <v>-11.54176849830691</v>
      </c>
      <c r="M64">
        <f t="shared" si="11"/>
        <v>-35.811746249025248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2.9919713628265754</v>
      </c>
      <c r="B65">
        <f t="shared" si="3"/>
        <v>2.9919713628265754</v>
      </c>
      <c r="C65" s="9">
        <f t="shared" si="4"/>
        <v>0.27600000000000013</v>
      </c>
      <c r="D65" s="9">
        <f t="shared" si="5"/>
        <v>15.315893979967758</v>
      </c>
      <c r="E65" s="9">
        <f t="shared" si="5"/>
        <v>7.0912548133705666</v>
      </c>
      <c r="F65" s="9">
        <f t="shared" si="6"/>
        <v>7.1459309666063273</v>
      </c>
      <c r="G65" s="10">
        <f t="shared" si="14"/>
        <v>8.6666666666666607</v>
      </c>
      <c r="H65" s="5">
        <f t="shared" si="14"/>
        <v>7.5</v>
      </c>
      <c r="I65">
        <f t="shared" si="8"/>
        <v>55.370332826152676</v>
      </c>
      <c r="J65">
        <f t="shared" si="9"/>
        <v>52.86537493028009</v>
      </c>
      <c r="K65">
        <f t="shared" si="9"/>
        <v>16.465900848718679</v>
      </c>
      <c r="L65">
        <f t="shared" si="10"/>
        <v>-11.498901392296183</v>
      </c>
      <c r="M65">
        <f t="shared" si="11"/>
        <v>-35.755545963581021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2.6697065128122706</v>
      </c>
      <c r="B66">
        <f t="shared" si="3"/>
        <v>2.6697065128122706</v>
      </c>
      <c r="C66" s="9">
        <f t="shared" si="4"/>
        <v>0.28200000000000014</v>
      </c>
      <c r="D66" s="9">
        <f t="shared" si="5"/>
        <v>15.638158829982062</v>
      </c>
      <c r="E66" s="9">
        <f t="shared" si="5"/>
        <v>7.1910315766150985</v>
      </c>
      <c r="F66" s="9">
        <f t="shared" si="6"/>
        <v>7.249235174016774</v>
      </c>
      <c r="G66" s="10">
        <f t="shared" si="14"/>
        <v>8.6666666666666607</v>
      </c>
      <c r="H66" s="5">
        <f t="shared" si="14"/>
        <v>7.5</v>
      </c>
      <c r="I66">
        <f t="shared" si="8"/>
        <v>55.238819941462467</v>
      </c>
      <c r="J66">
        <f t="shared" si="9"/>
        <v>52.795231631787082</v>
      </c>
      <c r="K66">
        <f t="shared" si="9"/>
        <v>16.247792018340835</v>
      </c>
      <c r="L66">
        <f t="shared" si="10"/>
        <v>-11.45636893369181</v>
      </c>
      <c r="M66">
        <f t="shared" si="11"/>
        <v>-35.699710447076313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2.3478687456023799</v>
      </c>
      <c r="B67">
        <f t="shared" si="3"/>
        <v>2.3478687456023799</v>
      </c>
      <c r="C67" s="9">
        <f t="shared" si="4"/>
        <v>0.28800000000000014</v>
      </c>
      <c r="D67" s="9">
        <f t="shared" si="5"/>
        <v>15.959996597191953</v>
      </c>
      <c r="E67" s="9">
        <f t="shared" si="5"/>
        <v>7.2894789148141097</v>
      </c>
      <c r="F67" s="9">
        <f t="shared" si="6"/>
        <v>7.3513544952134469</v>
      </c>
      <c r="G67" s="10">
        <f t="shared" si="14"/>
        <v>8.6666666666666607</v>
      </c>
      <c r="H67" s="5">
        <f t="shared" si="14"/>
        <v>7.5</v>
      </c>
      <c r="I67">
        <f t="shared" si="8"/>
        <v>55.108293034655198</v>
      </c>
      <c r="J67">
        <f t="shared" si="9"/>
        <v>52.725347781291561</v>
      </c>
      <c r="K67">
        <f t="shared" si="9"/>
        <v>16.030023784613668</v>
      </c>
      <c r="L67">
        <f t="shared" si="10"/>
        <v>-11.414169334232875</v>
      </c>
      <c r="M67">
        <f t="shared" si="11"/>
        <v>-35.644236112397607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2.0264564847569631</v>
      </c>
      <c r="B68">
        <f t="shared" si="3"/>
        <v>2.0264564847569631</v>
      </c>
      <c r="C68" s="9">
        <f t="shared" si="4"/>
        <v>0.29400000000000015</v>
      </c>
      <c r="D68" s="9">
        <f t="shared" si="5"/>
        <v>16.28140885803737</v>
      </c>
      <c r="E68" s="9">
        <f t="shared" si="5"/>
        <v>7.3865988988873816</v>
      </c>
      <c r="F68" s="9">
        <f t="shared" si="6"/>
        <v>7.4522935920031932</v>
      </c>
      <c r="G68" s="10">
        <f t="shared" si="14"/>
        <v>8.6666666666666607</v>
      </c>
      <c r="H68" s="5">
        <f t="shared" si="14"/>
        <v>7.5</v>
      </c>
      <c r="I68">
        <f t="shared" si="8"/>
        <v>54.978751513321676</v>
      </c>
      <c r="J68">
        <f t="shared" si="9"/>
        <v>52.655721348352742</v>
      </c>
      <c r="K68">
        <f t="shared" si="9"/>
        <v>15.812593944328043</v>
      </c>
      <c r="L68">
        <f t="shared" si="10"/>
        <v>-11.372300821726396</v>
      </c>
      <c r="M68">
        <f t="shared" si="11"/>
        <v>-35.589119392573537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1.7054681661888011</v>
      </c>
      <c r="B69">
        <f t="shared" si="3"/>
        <v>1.7054681661888011</v>
      </c>
      <c r="C69" s="9">
        <f t="shared" si="4"/>
        <v>0.30000000000000016</v>
      </c>
      <c r="D69" s="9">
        <f t="shared" si="5"/>
        <v>16.602397176605532</v>
      </c>
      <c r="E69" s="9">
        <f t="shared" si="5"/>
        <v>7.4823935863814839</v>
      </c>
      <c r="F69" s="9">
        <f t="shared" si="6"/>
        <v>7.5520570963758047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54.850194798056393</v>
      </c>
      <c r="J69">
        <f t="shared" si="9"/>
        <v>52.586350313340212</v>
      </c>
      <c r="K69">
        <f t="shared" si="9"/>
        <v>15.595500316033345</v>
      </c>
      <c r="L69">
        <f t="shared" si="10"/>
        <v>-11.330761639771678</v>
      </c>
      <c r="M69">
        <f t="shared" si="11"/>
        <v>-35.534356740504386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1.3849022380977338</v>
      </c>
      <c r="B70">
        <f t="shared" si="3"/>
        <v>1.3849022380977338</v>
      </c>
      <c r="C70" s="9">
        <f t="shared" si="4"/>
        <v>0.30600000000000016</v>
      </c>
      <c r="D70" s="9">
        <f t="shared" si="5"/>
        <v>16.922963104696599</v>
      </c>
      <c r="E70" s="9">
        <f t="shared" si="5"/>
        <v>7.5768650216021305</v>
      </c>
      <c r="F70" s="9">
        <f t="shared" si="6"/>
        <v>7.6506496107919935</v>
      </c>
      <c r="G70" s="10">
        <f t="shared" si="15"/>
        <v>8.6666666666666607</v>
      </c>
      <c r="H70" s="5">
        <f t="shared" si="15"/>
        <v>7.5</v>
      </c>
      <c r="I70">
        <f t="shared" si="8"/>
        <v>54.722622321859099</v>
      </c>
      <c r="J70">
        <f t="shared" si="9"/>
        <v>52.517232667337602</v>
      </c>
      <c r="K70">
        <f t="shared" si="9"/>
        <v>15.378740739916267</v>
      </c>
      <c r="L70">
        <f t="shared" si="10"/>
        <v>-11.289550047486875</v>
      </c>
      <c r="M70">
        <f t="shared" si="11"/>
        <v>-35.479944628696899</v>
      </c>
      <c r="S70">
        <f t="shared" si="0"/>
        <v>1</v>
      </c>
      <c r="T70" t="b">
        <f t="shared" si="1"/>
        <v>1</v>
      </c>
      <c r="U70" t="b">
        <f t="shared" si="2"/>
        <v>0</v>
      </c>
    </row>
    <row r="71" spans="1:21" x14ac:dyDescent="0.2">
      <c r="A71">
        <f t="shared" si="12"/>
        <v>1.0647571609056072</v>
      </c>
      <c r="B71">
        <f t="shared" si="3"/>
        <v>1.0647571609056072</v>
      </c>
      <c r="C71" s="9">
        <f t="shared" si="4"/>
        <v>0.31200000000000017</v>
      </c>
      <c r="D71" s="9">
        <f t="shared" si="5"/>
        <v>17.243108181888726</v>
      </c>
      <c r="E71" s="9">
        <f t="shared" si="5"/>
        <v>7.6700152357458027</v>
      </c>
      <c r="F71" s="9">
        <f t="shared" si="6"/>
        <v>7.7480757084688703</v>
      </c>
      <c r="G71" s="10">
        <f t="shared" si="15"/>
        <v>8.6666666666666607</v>
      </c>
      <c r="H71" s="5">
        <f t="shared" si="15"/>
        <v>7.5</v>
      </c>
      <c r="I71">
        <f t="shared" si="8"/>
        <v>54.596033529534544</v>
      </c>
      <c r="J71">
        <f t="shared" si="9"/>
        <v>52.448366412047932</v>
      </c>
      <c r="K71">
        <f t="shared" si="9"/>
        <v>15.162313077681217</v>
      </c>
      <c r="L71">
        <f t="shared" si="10"/>
        <v>-11.248664319237692</v>
      </c>
      <c r="M71">
        <f t="shared" si="11"/>
        <v>-35.425879549004321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0.74503140719177452</v>
      </c>
      <c r="B72">
        <f t="shared" si="3"/>
        <v>0.74503140719177452</v>
      </c>
      <c r="C72" s="9">
        <f t="shared" si="4"/>
        <v>0.31800000000000017</v>
      </c>
      <c r="D72" s="9">
        <f t="shared" si="5"/>
        <v>17.562833935602558</v>
      </c>
      <c r="E72" s="9">
        <f t="shared" si="5"/>
        <v>7.7618462470306486</v>
      </c>
      <c r="F72" s="9">
        <f t="shared" si="6"/>
        <v>7.8443399336629591</v>
      </c>
      <c r="G72" s="10">
        <f t="shared" si="15"/>
        <v>8.6666666666666607</v>
      </c>
      <c r="H72" s="5">
        <f t="shared" si="15"/>
        <v>7.5</v>
      </c>
      <c r="I72">
        <f t="shared" si="8"/>
        <v>54.470427877090302</v>
      </c>
      <c r="J72">
        <f t="shared" si="9"/>
        <v>52.379749559700585</v>
      </c>
      <c r="K72">
        <f t="shared" si="9"/>
        <v>14.946215212432291</v>
      </c>
      <c r="L72">
        <f t="shared" si="10"/>
        <v>-11.208102744368192</v>
      </c>
      <c r="M72">
        <f t="shared" si="11"/>
        <v>-35.372158012371713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0.42572346162916119</v>
      </c>
      <c r="B73">
        <f t="shared" si="3"/>
        <v>0.42572346162916119</v>
      </c>
      <c r="C73" s="9">
        <f t="shared" si="4"/>
        <v>0.32400000000000018</v>
      </c>
      <c r="D73" s="9">
        <f t="shared" si="5"/>
        <v>17.882141881165172</v>
      </c>
      <c r="E73" s="9">
        <f t="shared" si="5"/>
        <v>7.8523600608266655</v>
      </c>
      <c r="F73" s="9">
        <f t="shared" si="6"/>
        <v>7.9394468019507851</v>
      </c>
      <c r="G73" s="10">
        <f t="shared" si="15"/>
        <v>8.6666666666666607</v>
      </c>
      <c r="H73" s="5">
        <f t="shared" si="15"/>
        <v>7.5</v>
      </c>
      <c r="I73">
        <f t="shared" si="8"/>
        <v>54.345804831132902</v>
      </c>
      <c r="J73">
        <f t="shared" si="9"/>
        <v>52.31138013295994</v>
      </c>
      <c r="K73">
        <f t="shared" si="9"/>
        <v>14.730445048556824</v>
      </c>
      <c r="L73">
        <f t="shared" si="10"/>
        <v>-11.167863626933737</v>
      </c>
      <c r="M73">
        <f t="shared" si="11"/>
        <v>-35.318776548586456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0.10683182092088472</v>
      </c>
      <c r="B74">
        <f t="shared" si="3"/>
        <v>0.10683182092088472</v>
      </c>
      <c r="C74" s="9">
        <f t="shared" si="4"/>
        <v>0.33000000000000018</v>
      </c>
      <c r="D74" s="9">
        <f t="shared" si="5"/>
        <v>18.201033521873448</v>
      </c>
      <c r="E74" s="9">
        <f t="shared" si="5"/>
        <v>7.9415586697851754</v>
      </c>
      <c r="F74" s="9">
        <f t="shared" si="6"/>
        <v>8.0334008005070565</v>
      </c>
      <c r="G74" s="10">
        <f t="shared" si="15"/>
        <v>8.6666666666666607</v>
      </c>
      <c r="H74" s="5">
        <f t="shared" si="15"/>
        <v>7.5</v>
      </c>
      <c r="I74">
        <f t="shared" si="8"/>
        <v>54.222163868262292</v>
      </c>
      <c r="J74">
        <f t="shared" si="9"/>
        <v>52.243256164835643</v>
      </c>
      <c r="K74">
        <f t="shared" si="9"/>
        <v>14.515000511610447</v>
      </c>
      <c r="L74">
        <f t="shared" si="10"/>
        <v>-11.127945285436009</v>
      </c>
      <c r="M74">
        <f t="shared" si="11"/>
        <v>-35.265731706033961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0.21164500626257876</v>
      </c>
      <c r="C75" s="9">
        <f t="shared" si="4"/>
        <v>0.33600000000000019</v>
      </c>
      <c r="D75" s="9">
        <f t="shared" si="5"/>
        <v>18.519510349056912</v>
      </c>
      <c r="E75" s="9">
        <f t="shared" si="5"/>
        <v>8.0294440539676089</v>
      </c>
      <c r="F75" s="9">
        <f t="shared" si="6"/>
        <v>8.1262063883804565</v>
      </c>
      <c r="G75" s="10">
        <f t="shared" si="15"/>
        <v>8.6666666666666607</v>
      </c>
      <c r="H75" s="5">
        <f t="shared" si="15"/>
        <v>7.5</v>
      </c>
      <c r="I75">
        <f t="shared" si="8"/>
        <v>54.099504474464617</v>
      </c>
      <c r="J75">
        <f t="shared" si="9"/>
        <v>52.175375698594486</v>
      </c>
      <c r="K75">
        <f t="shared" si="9"/>
        <v>14.29987954820364</v>
      </c>
      <c r="L75">
        <f t="shared" si="10"/>
        <v>-11.088346052560114</v>
      </c>
      <c r="M75">
        <f t="shared" si="11"/>
        <v>-35.213020051458493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0.52970849934569841</v>
      </c>
      <c r="C76" s="9">
        <f t="shared" si="4"/>
        <v>0.34200000000000019</v>
      </c>
      <c r="D76" s="9">
        <f t="shared" si="5"/>
        <v>18.837573842140031</v>
      </c>
      <c r="E76" s="9">
        <f t="shared" si="5"/>
        <v>8.1160181809735938</v>
      </c>
      <c r="F76" s="9">
        <f t="shared" si="6"/>
        <v>8.2178679967671027</v>
      </c>
      <c r="G76" s="10">
        <f t="shared" si="15"/>
        <v>8.6666666666666607</v>
      </c>
      <c r="H76" s="5">
        <f t="shared" si="15"/>
        <v>7.5</v>
      </c>
      <c r="I76">
        <f t="shared" si="8"/>
        <v>53.977826144503403</v>
      </c>
      <c r="J76">
        <f t="shared" si="9"/>
        <v>52.107736787673872</v>
      </c>
      <c r="K76">
        <f t="shared" si="9"/>
        <v>14.085080125889743</v>
      </c>
      <c r="L76">
        <f t="shared" si="10"/>
        <v>-11.049064274913738</v>
      </c>
      <c r="M76">
        <f t="shared" si="11"/>
        <v>-35.160638169729133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0.84736012590967391</v>
      </c>
      <c r="C77" s="9">
        <f t="shared" si="4"/>
        <v>0.3480000000000002</v>
      </c>
      <c r="D77" s="9">
        <f t="shared" si="5"/>
        <v>19.155225468704007</v>
      </c>
      <c r="E77" s="9">
        <f t="shared" si="5"/>
        <v>8.2012830060683726</v>
      </c>
      <c r="F77" s="9">
        <f t="shared" si="6"/>
        <v>8.3083900292816537</v>
      </c>
      <c r="G77" s="10">
        <f t="shared" si="15"/>
        <v>8.6666666666666607</v>
      </c>
      <c r="H77" s="5">
        <f t="shared" si="15"/>
        <v>7.5</v>
      </c>
      <c r="I77">
        <f t="shared" si="8"/>
        <v>53.857128381309352</v>
      </c>
      <c r="J77">
        <f t="shared" si="9"/>
        <v>52.040337495596901</v>
      </c>
      <c r="K77">
        <f t="shared" si="9"/>
        <v>13.870600233054395</v>
      </c>
      <c r="L77">
        <f t="shared" si="10"/>
        <v>-11.010098312768372</v>
      </c>
      <c r="M77">
        <f t="shared" si="11"/>
        <v>-35.108582663610861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1.1646013417537056</v>
      </c>
      <c r="C78" s="9">
        <f t="shared" si="4"/>
        <v>0.3540000000000002</v>
      </c>
      <c r="D78" s="9">
        <f t="shared" si="5"/>
        <v>19.472466684548039</v>
      </c>
      <c r="E78" s="9">
        <f t="shared" si="5"/>
        <v>8.2852404723095479</v>
      </c>
      <c r="F78" s="9">
        <f t="shared" si="6"/>
        <v>8.3977768622261522</v>
      </c>
      <c r="G78" s="10">
        <f t="shared" si="15"/>
        <v>8.6666666666666607</v>
      </c>
      <c r="H78" s="5">
        <f t="shared" si="15"/>
        <v>7.5</v>
      </c>
      <c r="I78">
        <f t="shared" si="8"/>
        <v>53.737410695368602</v>
      </c>
      <c r="J78">
        <f t="shared" si="9"/>
        <v>51.973175895889014</v>
      </c>
      <c r="K78">
        <f t="shared" si="9"/>
        <v>13.656437878806369</v>
      </c>
      <c r="L78">
        <f t="shared" si="10"/>
        <v>-10.971446539802557</v>
      </c>
      <c r="M78">
        <f t="shared" si="11"/>
        <v>-35.056850153540644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1.4814335909557563</v>
      </c>
      <c r="C79" s="9">
        <f t="shared" si="4"/>
        <v>0.36000000000000021</v>
      </c>
      <c r="D79" s="9">
        <f t="shared" si="5"/>
        <v>19.789298933750089</v>
      </c>
      <c r="E79" s="9">
        <f t="shared" si="5"/>
        <v>8.3678925106731601</v>
      </c>
      <c r="F79" s="9">
        <f t="shared" si="6"/>
        <v>8.4860328448565774</v>
      </c>
      <c r="G79" s="10">
        <f t="shared" si="15"/>
        <v>8.6666666666666607</v>
      </c>
      <c r="H79" s="5">
        <f t="shared" si="15"/>
        <v>7.5</v>
      </c>
      <c r="I79">
        <f t="shared" si="8"/>
        <v>53.618672604109747</v>
      </c>
      <c r="J79">
        <f t="shared" si="9"/>
        <v>51.906250071996219</v>
      </c>
      <c r="K79">
        <f t="shared" si="9"/>
        <v>13.442591092869771</v>
      </c>
      <c r="L79">
        <f t="shared" si="10"/>
        <v>-10.933107342847174</v>
      </c>
      <c r="M79">
        <f t="shared" si="11"/>
        <v>-35.005437277408667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1.7978583059328201</v>
      </c>
      <c r="C80" s="9">
        <f t="shared" si="4"/>
        <v>0.36600000000000021</v>
      </c>
      <c r="D80" s="9">
        <f t="shared" si="5"/>
        <v>20.105723648727153</v>
      </c>
      <c r="E80" s="9">
        <f t="shared" si="5"/>
        <v>8.4492410401791194</v>
      </c>
      <c r="F80" s="9">
        <f t="shared" si="6"/>
        <v>8.5731622996471231</v>
      </c>
      <c r="G80" s="10">
        <f t="shared" si="15"/>
        <v>8.6666666666666607</v>
      </c>
      <c r="H80" s="5">
        <f t="shared" si="15"/>
        <v>7.5</v>
      </c>
      <c r="I80">
        <f t="shared" si="8"/>
        <v>53.500913631289521</v>
      </c>
      <c r="J80">
        <f t="shared" si="9"/>
        <v>51.839558117204852</v>
      </c>
      <c r="K80">
        <f t="shared" si="9"/>
        <v>13.229057925477578</v>
      </c>
      <c r="L80">
        <f t="shared" si="10"/>
        <v>-10.895079121632737</v>
      </c>
      <c r="M80">
        <f t="shared" si="11"/>
        <v>-34.954340690344452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2.1138769075007104</v>
      </c>
      <c r="C81" s="9">
        <f t="shared" si="4"/>
        <v>0.37200000000000022</v>
      </c>
      <c r="D81" s="9">
        <f t="shared" si="5"/>
        <v>20.421742250295043</v>
      </c>
      <c r="E81" s="9">
        <f t="shared" si="5"/>
        <v>8.5292879680159892</v>
      </c>
      <c r="F81" s="9">
        <f t="shared" si="6"/>
        <v>8.6591695225523182</v>
      </c>
      <c r="G81" s="10">
        <f t="shared" si="15"/>
        <v>8.6666666666666607</v>
      </c>
      <c r="H81" s="5">
        <f t="shared" si="15"/>
        <v>7.5</v>
      </c>
      <c r="I81">
        <f t="shared" si="8"/>
        <v>53.384133306377379</v>
      </c>
      <c r="J81">
        <f t="shared" si="9"/>
        <v>51.773098134562893</v>
      </c>
      <c r="K81">
        <f t="shared" si="9"/>
        <v>13.015836447266476</v>
      </c>
      <c r="L81">
        <f t="shared" si="10"/>
        <v>-10.857360288538711</v>
      </c>
      <c r="M81">
        <f t="shared" si="11"/>
        <v>-34.903557064508071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2.4294908049333763</v>
      </c>
      <c r="C82" s="9">
        <f t="shared" si="4"/>
        <v>0.37800000000000022</v>
      </c>
      <c r="D82" s="9">
        <f t="shared" si="5"/>
        <v>20.737356147727709</v>
      </c>
      <c r="E82" s="9">
        <f t="shared" si="5"/>
        <v>8.608035189665129</v>
      </c>
      <c r="F82" s="9">
        <f t="shared" si="6"/>
        <v>8.7440587832668868</v>
      </c>
      <c r="G82" s="10">
        <f t="shared" si="15"/>
        <v>8.6666666666666607</v>
      </c>
      <c r="H82" s="5">
        <f t="shared" si="15"/>
        <v>7.5</v>
      </c>
      <c r="I82">
        <f t="shared" si="8"/>
        <v>53.268331163938981</v>
      </c>
      <c r="J82">
        <f t="shared" si="9"/>
        <v>51.706868236802805</v>
      </c>
      <c r="K82">
        <f t="shared" si="9"/>
        <v>12.802924749172977</v>
      </c>
      <c r="L82">
        <f t="shared" si="10"/>
        <v>-10.819949268344821</v>
      </c>
      <c r="M82">
        <f t="shared" si="11"/>
        <v>-34.853083088886251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2.7447013960217355</v>
      </c>
      <c r="C83" s="9">
        <f t="shared" si="4"/>
        <v>0.38400000000000023</v>
      </c>
      <c r="D83" s="9">
        <f t="shared" si="5"/>
        <v>21.052566738816068</v>
      </c>
      <c r="E83" s="9">
        <f t="shared" si="5"/>
        <v>8.6854845890242149</v>
      </c>
      <c r="F83" s="9">
        <f t="shared" si="6"/>
        <v>8.827834325483451</v>
      </c>
      <c r="G83" s="10">
        <f t="shared" si="15"/>
        <v>8.6666666666666607</v>
      </c>
      <c r="H83" s="5">
        <f t="shared" si="15"/>
        <v>7.5</v>
      </c>
      <c r="I83">
        <f t="shared" si="8"/>
        <v>53.153506743018731</v>
      </c>
      <c r="J83">
        <f t="shared" si="9"/>
        <v>51.640866546265904</v>
      </c>
      <c r="K83">
        <f t="shared" si="9"/>
        <v>12.59032094233077</v>
      </c>
      <c r="L83">
        <f t="shared" si="10"/>
        <v>-10.782844497984376</v>
      </c>
      <c r="M83">
        <f t="shared" si="11"/>
        <v>-34.802915469093449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3.0595100671320736</v>
      </c>
      <c r="C84" s="9">
        <f t="shared" si="4"/>
        <v>0.39000000000000024</v>
      </c>
      <c r="D84" s="9">
        <f t="shared" si="5"/>
        <v>21.367375409926407</v>
      </c>
      <c r="E84" s="9">
        <f t="shared" si="5"/>
        <v>8.7616380385301298</v>
      </c>
      <c r="F84" s="9">
        <f t="shared" si="6"/>
        <v>8.91050036714811</v>
      </c>
      <c r="G84" s="10">
        <f t="shared" si="15"/>
        <v>8.6666666666666607</v>
      </c>
      <c r="H84" s="5">
        <f t="shared" si="15"/>
        <v>7.5</v>
      </c>
      <c r="I84">
        <f t="shared" si="8"/>
        <v>53.039659586521381</v>
      </c>
      <c r="J84">
        <f t="shared" si="9"/>
        <v>51.575091194828197</v>
      </c>
      <c r="K84">
        <f t="shared" si="9"/>
        <v>12.378023157969301</v>
      </c>
      <c r="L84">
        <f t="shared" si="10"/>
        <v>-10.746044426299555</v>
      </c>
      <c r="M84">
        <f t="shared" si="11"/>
        <v>-34.753050927177831</v>
      </c>
      <c r="S84">
        <f t="shared" ref="S84:S147" si="16">GESTEP(E84,H84)</f>
        <v>1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3.3739181932639752</v>
      </c>
      <c r="C85" s="9">
        <f t="shared" ref="C85:C148" si="20">C84+_dt</f>
        <v>0.39600000000000024</v>
      </c>
      <c r="D85" s="9">
        <f t="shared" ref="D85:E148" si="21">D84+$C$7*(J84+J85)/2</f>
        <v>21.681783536058308</v>
      </c>
      <c r="E85" s="9">
        <f t="shared" si="21"/>
        <v>8.8364973992812423</v>
      </c>
      <c r="F85" s="9">
        <f t="shared" ref="F85:F148" si="22">$O$1*D85^2+$O$2*D85+$O$3</f>
        <v>8.9920611007138582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52.926789240592939</v>
      </c>
      <c r="J85">
        <f t="shared" ref="J85:K148" si="25">J84+L84*$C$7</f>
        <v>51.509540323827771</v>
      </c>
      <c r="K85">
        <f t="shared" si="25"/>
        <v>12.166029547313515</v>
      </c>
      <c r="L85">
        <f t="shared" ref="L85:L148" si="26">-$C$15*I85*J85</f>
        <v>-10.709547513798727</v>
      </c>
      <c r="M85">
        <f t="shared" ref="M85:M148" si="27">-$C$6-$C$15*I85*K85</f>
        <v>-34.703486201432113</v>
      </c>
      <c r="S85">
        <f t="shared" si="16"/>
        <v>1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3.6879271381078311</v>
      </c>
      <c r="C86" s="9">
        <f t="shared" si="20"/>
        <v>0.40200000000000025</v>
      </c>
      <c r="D86" s="9">
        <f t="shared" si="21"/>
        <v>21.995792480902164</v>
      </c>
      <c r="E86" s="9">
        <f t="shared" si="21"/>
        <v>8.910064521159077</v>
      </c>
      <c r="F86" s="9">
        <f t="shared" si="22"/>
        <v>9.0725206933919189</v>
      </c>
      <c r="G86" s="10">
        <f t="shared" si="23"/>
        <v>8.6666666666666607</v>
      </c>
      <c r="H86" s="5">
        <f t="shared" si="23"/>
        <v>7.5</v>
      </c>
      <c r="I86">
        <f t="shared" si="24"/>
        <v>52.814895254000888</v>
      </c>
      <c r="J86">
        <f t="shared" si="25"/>
        <v>51.444212083993598</v>
      </c>
      <c r="K86">
        <f t="shared" si="25"/>
        <v>11.95433828148478</v>
      </c>
      <c r="L86">
        <f t="shared" si="26"/>
        <v>-10.673352232415715</v>
      </c>
      <c r="M86">
        <f t="shared" si="27"/>
        <v>-34.654218046209273</v>
      </c>
      <c r="S86">
        <f t="shared" si="16"/>
        <v>1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4.0015382541019093</v>
      </c>
      <c r="C87" s="9">
        <f t="shared" si="20"/>
        <v>0.40800000000000025</v>
      </c>
      <c r="D87" s="9">
        <f t="shared" si="21"/>
        <v>22.309403596896242</v>
      </c>
      <c r="E87" s="9">
        <f t="shared" si="21"/>
        <v>8.982341242949385</v>
      </c>
      <c r="F87" s="9">
        <f t="shared" si="22"/>
        <v>9.1518832874009775</v>
      </c>
      <c r="G87" s="10">
        <f t="shared" si="23"/>
        <v>8.6666666666666607</v>
      </c>
      <c r="H87" s="5">
        <f t="shared" si="23"/>
        <v>7.5</v>
      </c>
      <c r="I87">
        <f t="shared" si="24"/>
        <v>52.703977177513849</v>
      </c>
      <c r="J87">
        <f t="shared" si="25"/>
        <v>51.37910463537586</v>
      </c>
      <c r="K87">
        <f t="shared" si="25"/>
        <v>11.742947551402903</v>
      </c>
      <c r="L87">
        <f t="shared" si="26"/>
        <v>-10.637457065271064</v>
      </c>
      <c r="M87">
        <f t="shared" si="27"/>
        <v>-34.605243231743103</v>
      </c>
      <c r="S87">
        <f t="shared" si="16"/>
        <v>1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4.3147528824890031</v>
      </c>
      <c r="C88" s="9">
        <f t="shared" si="20"/>
        <v>0.41400000000000026</v>
      </c>
      <c r="D88" s="9">
        <f t="shared" si="21"/>
        <v>22.622618225283336</v>
      </c>
      <c r="E88" s="9">
        <f t="shared" si="21"/>
        <v>9.0533293924626168</v>
      </c>
      <c r="F88" s="9">
        <f t="shared" si="22"/>
        <v>9.2301530002143757</v>
      </c>
      <c r="G88" s="10">
        <f t="shared" si="23"/>
        <v>8.6666666666666607</v>
      </c>
      <c r="H88" s="5">
        <f t="shared" si="23"/>
        <v>7.5</v>
      </c>
      <c r="I88">
        <f t="shared" si="24"/>
        <v>52.594034563280864</v>
      </c>
      <c r="J88">
        <f t="shared" si="25"/>
        <v>51.314216147277705</v>
      </c>
      <c r="K88">
        <f t="shared" si="25"/>
        <v>11.53185556768927</v>
      </c>
      <c r="L88">
        <f t="shared" si="26"/>
        <v>-10.601860506435308</v>
      </c>
      <c r="M88">
        <f t="shared" si="27"/>
        <v>-34.55655854397353</v>
      </c>
      <c r="S88">
        <f t="shared" si="16"/>
        <v>1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4.627572353372674</v>
      </c>
      <c r="C89" s="9">
        <f t="shared" si="20"/>
        <v>0.42000000000000026</v>
      </c>
      <c r="D89" s="9">
        <f t="shared" si="21"/>
        <v>22.935437696167007</v>
      </c>
      <c r="E89" s="9">
        <f t="shared" si="21"/>
        <v>9.1230307866538105</v>
      </c>
      <c r="F89" s="9">
        <f t="shared" si="22"/>
        <v>9.3073339248052598</v>
      </c>
      <c r="G89" s="10">
        <f t="shared" si="23"/>
        <v>8.6666666666666607</v>
      </c>
      <c r="H89" s="5">
        <f t="shared" si="23"/>
        <v>7.5</v>
      </c>
      <c r="I89">
        <f t="shared" si="24"/>
        <v>52.485066964210326</v>
      </c>
      <c r="J89">
        <f t="shared" si="25"/>
        <v>51.249544798188452</v>
      </c>
      <c r="K89">
        <f t="shared" si="25"/>
        <v>11.321060560571031</v>
      </c>
      <c r="L89">
        <f t="shared" si="26"/>
        <v>-10.566561060694184</v>
      </c>
      <c r="M89">
        <f t="shared" si="27"/>
        <v>-34.508160784376742</v>
      </c>
      <c r="S89">
        <f t="shared" si="16"/>
        <v>1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4.9399979857730898</v>
      </c>
      <c r="C90" s="9">
        <f t="shared" si="20"/>
        <v>0.42600000000000027</v>
      </c>
      <c r="D90" s="9">
        <f t="shared" si="21"/>
        <v>23.247863328567423</v>
      </c>
      <c r="E90" s="9">
        <f t="shared" si="21"/>
        <v>9.1914472317419005</v>
      </c>
      <c r="F90" s="9">
        <f t="shared" si="22"/>
        <v>9.3834301298896996</v>
      </c>
      <c r="G90" s="10">
        <f t="shared" si="23"/>
        <v>8.6666666666666607</v>
      </c>
      <c r="H90" s="5">
        <f t="shared" si="23"/>
        <v>7.5</v>
      </c>
      <c r="I90">
        <f t="shared" si="24"/>
        <v>52.377073933348754</v>
      </c>
      <c r="J90">
        <f t="shared" si="25"/>
        <v>51.185088775718221</v>
      </c>
      <c r="K90">
        <f t="shared" si="25"/>
        <v>11.110560779786333</v>
      </c>
      <c r="L90">
        <f t="shared" si="26"/>
        <v>-10.531557243315872</v>
      </c>
      <c r="M90">
        <f t="shared" si="27"/>
        <v>-34.460046769800059</v>
      </c>
      <c r="S90">
        <f t="shared" si="16"/>
        <v>1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5.2520310876824574</v>
      </c>
      <c r="C91" s="9">
        <f t="shared" si="20"/>
        <v>0.43200000000000027</v>
      </c>
      <c r="D91" s="9">
        <f t="shared" si="21"/>
        <v>23.55989643047679</v>
      </c>
      <c r="E91" s="9">
        <f t="shared" si="21"/>
        <v>9.2585805233284457</v>
      </c>
      <c r="F91" s="9">
        <f t="shared" si="22"/>
        <v>9.4584456601678291</v>
      </c>
      <c r="G91" s="10">
        <f t="shared" si="23"/>
        <v>8.6666666666666607</v>
      </c>
      <c r="H91" s="5">
        <f t="shared" si="23"/>
        <v>7.5</v>
      </c>
      <c r="I91">
        <f t="shared" si="24"/>
        <v>52.270055023259545</v>
      </c>
      <c r="J91">
        <f t="shared" si="25"/>
        <v>51.120846276533996</v>
      </c>
      <c r="K91">
        <f t="shared" si="25"/>
        <v>10.900354494490552</v>
      </c>
      <c r="L91">
        <f t="shared" si="26"/>
        <v>-10.496847579820194</v>
      </c>
      <c r="M91">
        <f t="shared" si="27"/>
        <v>-34.412213332301526</v>
      </c>
      <c r="S91">
        <f t="shared" si="16"/>
        <v>1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5.5636729561200937</v>
      </c>
      <c r="C92" s="9">
        <f t="shared" si="20"/>
        <v>0.43800000000000028</v>
      </c>
      <c r="D92" s="9">
        <f t="shared" si="21"/>
        <v>23.871538298914427</v>
      </c>
      <c r="E92" s="9">
        <f t="shared" si="21"/>
        <v>9.3244324465157913</v>
      </c>
      <c r="F92" s="9">
        <f t="shared" si="22"/>
        <v>9.5323845365629971</v>
      </c>
      <c r="G92" s="10">
        <f t="shared" si="23"/>
        <v>8.6666666666666607</v>
      </c>
      <c r="H92" s="5">
        <f t="shared" si="23"/>
        <v>7.5</v>
      </c>
      <c r="I92">
        <f t="shared" si="24"/>
        <v>52.164009785401745</v>
      </c>
      <c r="J92">
        <f t="shared" si="25"/>
        <v>51.056815506297092</v>
      </c>
      <c r="K92">
        <f t="shared" si="25"/>
        <v>10.690439993163512</v>
      </c>
      <c r="L92">
        <f t="shared" si="26"/>
        <v>-10.462430605749827</v>
      </c>
      <c r="M92">
        <f t="shared" si="27"/>
        <v>-34.36465731899419</v>
      </c>
      <c r="S92">
        <f t="shared" si="16"/>
        <v>1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5.8749248771870874</v>
      </c>
      <c r="C93" s="9">
        <f t="shared" si="20"/>
        <v>0.44400000000000028</v>
      </c>
      <c r="D93" s="9">
        <f t="shared" si="21"/>
        <v>24.18279021998142</v>
      </c>
      <c r="E93" s="9">
        <f t="shared" si="21"/>
        <v>9.3890047760246684</v>
      </c>
      <c r="F93" s="9">
        <f t="shared" si="22"/>
        <v>9.6052507564589753</v>
      </c>
      <c r="G93" s="10">
        <f t="shared" si="23"/>
        <v>8.6666666666666607</v>
      </c>
      <c r="H93" s="5">
        <f t="shared" si="23"/>
        <v>7.5</v>
      </c>
      <c r="I93">
        <f t="shared" si="24"/>
        <v>52.05893776950915</v>
      </c>
      <c r="J93">
        <f t="shared" si="25"/>
        <v>50.99299467960202</v>
      </c>
      <c r="K93">
        <f t="shared" si="25"/>
        <v>10.480815583517648</v>
      </c>
      <c r="L93">
        <f t="shared" si="26"/>
        <v>-10.428304866443504</v>
      </c>
      <c r="M93">
        <f t="shared" si="27"/>
        <v>-34.317375591895065</v>
      </c>
      <c r="S93">
        <f t="shared" si="16"/>
        <v>1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6.1857881261206202</v>
      </c>
      <c r="C94" s="9">
        <f t="shared" si="20"/>
        <v>0.45000000000000029</v>
      </c>
      <c r="D94" s="9">
        <f t="shared" si="21"/>
        <v>24.493653468914953</v>
      </c>
      <c r="E94" s="9">
        <f t="shared" si="21"/>
        <v>9.4522992763112388</v>
      </c>
      <c r="F94" s="9">
        <f t="shared" si="22"/>
        <v>9.677048293935222</v>
      </c>
      <c r="G94" s="10">
        <f t="shared" si="23"/>
        <v>8.6666666666666607</v>
      </c>
      <c r="H94" s="5">
        <f t="shared" si="23"/>
        <v>7.5</v>
      </c>
      <c r="I94">
        <f t="shared" si="24"/>
        <v>51.954838522969652</v>
      </c>
      <c r="J94">
        <f t="shared" si="25"/>
        <v>50.929382019916716</v>
      </c>
      <c r="K94">
        <f t="shared" si="25"/>
        <v>10.271479592407088</v>
      </c>
      <c r="L94">
        <f t="shared" si="26"/>
        <v>-10.39446891681121</v>
      </c>
      <c r="M94">
        <f t="shared" si="27"/>
        <v>-34.27036502777873</v>
      </c>
      <c r="S94">
        <f t="shared" si="16"/>
        <v>1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6.4962639673479146</v>
      </c>
      <c r="C95" s="9">
        <f t="shared" si="20"/>
        <v>0.45600000000000029</v>
      </c>
      <c r="D95" s="9">
        <f t="shared" si="21"/>
        <v>24.804129310142248</v>
      </c>
      <c r="E95" s="9">
        <f t="shared" si="21"/>
        <v>9.5143177016835807</v>
      </c>
      <c r="F95" s="9">
        <f t="shared" si="22"/>
        <v>9.7477811000002319</v>
      </c>
      <c r="G95" s="10">
        <f t="shared" si="23"/>
        <v>8.6666666666666607</v>
      </c>
      <c r="H95" s="5">
        <f t="shared" si="23"/>
        <v>7.5</v>
      </c>
      <c r="I95">
        <f t="shared" si="24"/>
        <v>51.851711590205184</v>
      </c>
      <c r="J95">
        <f t="shared" si="25"/>
        <v>50.865975759524169</v>
      </c>
      <c r="K95">
        <f t="shared" si="25"/>
        <v>10.062430365737638</v>
      </c>
      <c r="L95">
        <f t="shared" si="26"/>
        <v>-10.360921321111391</v>
      </c>
      <c r="M95">
        <f t="shared" si="27"/>
        <v>-34.223622518035519</v>
      </c>
      <c r="S95">
        <f t="shared" si="16"/>
        <v>1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6.8063536545398335</v>
      </c>
      <c r="C96" s="9">
        <f t="shared" si="20"/>
        <v>0.4620000000000003</v>
      </c>
      <c r="D96" s="9">
        <f t="shared" si="21"/>
        <v>25.114218997334167</v>
      </c>
      <c r="E96" s="9">
        <f t="shared" si="21"/>
        <v>9.5750617964176321</v>
      </c>
      <c r="F96" s="9">
        <f t="shared" si="22"/>
        <v>9.8174531028229914</v>
      </c>
      <c r="G96" s="10">
        <f t="shared" si="23"/>
        <v>8.6666666666666607</v>
      </c>
      <c r="H96" s="5">
        <f t="shared" si="23"/>
        <v>7.5</v>
      </c>
      <c r="I96">
        <f t="shared" si="24"/>
        <v>51.749556512052322</v>
      </c>
      <c r="J96">
        <f t="shared" si="25"/>
        <v>50.802774139465392</v>
      </c>
      <c r="K96">
        <f t="shared" si="25"/>
        <v>9.8536662683776211</v>
      </c>
      <c r="L96">
        <f t="shared" si="26"/>
        <v>-10.327660652730199</v>
      </c>
      <c r="M96">
        <f t="shared" si="27"/>
        <v>-34.177144968534378</v>
      </c>
      <c r="S96">
        <f t="shared" si="16"/>
        <v>1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7.116058430664129</v>
      </c>
      <c r="C97" s="9">
        <f t="shared" si="20"/>
        <v>0.4680000000000003</v>
      </c>
      <c r="D97" s="9">
        <f t="shared" si="21"/>
        <v>25.423923773458462</v>
      </c>
      <c r="E97" s="9">
        <f t="shared" si="21"/>
        <v>9.6345332948725968</v>
      </c>
      <c r="F97" s="9">
        <f t="shared" si="22"/>
        <v>9.8860682079625484</v>
      </c>
      <c r="G97" s="10">
        <f t="shared" si="23"/>
        <v>8.6666666666666607</v>
      </c>
      <c r="H97" s="5">
        <f t="shared" si="23"/>
        <v>7.5</v>
      </c>
      <c r="I97">
        <f t="shared" si="24"/>
        <v>51.648372825143582</v>
      </c>
      <c r="J97">
        <f t="shared" si="25"/>
        <v>50.739775409483734</v>
      </c>
      <c r="K97">
        <f t="shared" si="25"/>
        <v>9.6451856840695616</v>
      </c>
      <c r="L97">
        <f t="shared" si="26"/>
        <v>-10.294685493962708</v>
      </c>
      <c r="M97">
        <f t="shared" si="27"/>
        <v>-34.130929299490134</v>
      </c>
      <c r="S97">
        <f t="shared" si="16"/>
        <v>1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7.4253795280383663</v>
      </c>
      <c r="C98" s="9">
        <f t="shared" si="20"/>
        <v>0.47400000000000031</v>
      </c>
      <c r="D98" s="9">
        <f t="shared" si="21"/>
        <v>25.733244870832699</v>
      </c>
      <c r="E98" s="9">
        <f t="shared" si="21"/>
        <v>9.6927339216058037</v>
      </c>
      <c r="F98" s="9">
        <f t="shared" si="22"/>
        <v>9.9536302985957406</v>
      </c>
      <c r="G98" s="10">
        <f t="shared" si="23"/>
        <v>8.6666666666666607</v>
      </c>
      <c r="H98" s="5">
        <f t="shared" si="23"/>
        <v>7.5</v>
      </c>
      <c r="I98">
        <f t="shared" si="24"/>
        <v>51.548160061289927</v>
      </c>
      <c r="J98">
        <f t="shared" si="25"/>
        <v>50.67697782797056</v>
      </c>
      <c r="K98">
        <f t="shared" si="25"/>
        <v>9.4369870153426714</v>
      </c>
      <c r="L98">
        <f t="shared" si="26"/>
        <v>-10.261994435796236</v>
      </c>
      <c r="M98">
        <f t="shared" si="27"/>
        <v>-34.08497244533546</v>
      </c>
      <c r="S98">
        <f t="shared" si="16"/>
        <v>1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7.734318168382508</v>
      </c>
      <c r="C99" s="9">
        <f t="shared" si="20"/>
        <v>0.48000000000000032</v>
      </c>
      <c r="D99" s="9">
        <f t="shared" si="21"/>
        <v>26.042183511176841</v>
      </c>
      <c r="E99" s="9">
        <f t="shared" si="21"/>
        <v>9.7496653914870492</v>
      </c>
      <c r="F99" s="9">
        <f t="shared" si="22"/>
        <v>10.020143235743056</v>
      </c>
      <c r="G99" s="10">
        <f t="shared" si="23"/>
        <v>8.6666666666666607</v>
      </c>
      <c r="H99" s="5">
        <f t="shared" si="23"/>
        <v>7.5</v>
      </c>
      <c r="I99">
        <f t="shared" si="24"/>
        <v>51.448917746864112</v>
      </c>
      <c r="J99">
        <f t="shared" si="25"/>
        <v>50.614379661912203</v>
      </c>
      <c r="K99">
        <f t="shared" si="25"/>
        <v>9.2290686834261244</v>
      </c>
      <c r="L99">
        <f t="shared" si="26"/>
        <v>-10.229586077695638</v>
      </c>
      <c r="M99">
        <f t="shared" si="27"/>
        <v>-34.039271354597211</v>
      </c>
      <c r="S99">
        <f t="shared" si="16"/>
        <v>1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8.0428755628711954</v>
      </c>
      <c r="C100" s="9">
        <f t="shared" si="20"/>
        <v>0.48600000000000032</v>
      </c>
      <c r="D100" s="9">
        <f t="shared" si="21"/>
        <v>26.350740905665528</v>
      </c>
      <c r="E100" s="9">
        <f t="shared" si="21"/>
        <v>9.805329409812396</v>
      </c>
      <c r="F100" s="9">
        <f t="shared" si="22"/>
        <v>10.085610858492689</v>
      </c>
      <c r="G100" s="10">
        <f t="shared" si="23"/>
        <v>8.6666666666666607</v>
      </c>
      <c r="H100" s="5">
        <f t="shared" si="23"/>
        <v>7.5</v>
      </c>
      <c r="I100">
        <f t="shared" si="24"/>
        <v>51.350645402185528</v>
      </c>
      <c r="J100">
        <f t="shared" si="25"/>
        <v>50.55197918683826</v>
      </c>
      <c r="K100">
        <f t="shared" si="25"/>
        <v>9.0214291281630814</v>
      </c>
      <c r="L100">
        <f t="shared" si="26"/>
        <v>-10.197459027390687</v>
      </c>
      <c r="M100">
        <f t="shared" si="27"/>
        <v>-33.9938229897773</v>
      </c>
      <c r="S100">
        <f t="shared" si="16"/>
        <v>1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8.351052912185704</v>
      </c>
      <c r="C101" s="9">
        <f t="shared" si="20"/>
        <v>0.49200000000000033</v>
      </c>
      <c r="D101" s="9">
        <f t="shared" si="21"/>
        <v>26.658918254980037</v>
      </c>
      <c r="E101" s="9">
        <f t="shared" si="21"/>
        <v>9.8597276724174652</v>
      </c>
      <c r="F101" s="9">
        <f t="shared" si="22"/>
        <v>10.150036984222783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51.253342540906466</v>
      </c>
      <c r="J101">
        <f t="shared" si="25"/>
        <v>50.489774686771177</v>
      </c>
      <c r="K101">
        <f t="shared" si="25"/>
        <v>8.8140668079254407</v>
      </c>
      <c r="L101">
        <f t="shared" si="26"/>
        <v>-10.16561190066553</v>
      </c>
      <c r="M101">
        <f t="shared" si="27"/>
        <v>-33.948624327237965</v>
      </c>
      <c r="S101">
        <f t="shared" si="16"/>
        <v>1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8.6588514065655957</v>
      </c>
      <c r="C102" s="9">
        <f t="shared" si="20"/>
        <v>0.49800000000000033</v>
      </c>
      <c r="D102" s="9">
        <f t="shared" si="21"/>
        <v>26.966716749359929</v>
      </c>
      <c r="E102" s="9">
        <f t="shared" si="21"/>
        <v>9.9128618657902017</v>
      </c>
      <c r="F102" s="9">
        <f t="shared" si="22"/>
        <v>10.213425408821891</v>
      </c>
      <c r="G102" s="10">
        <f t="shared" si="29"/>
        <v>8.6666666666666607</v>
      </c>
      <c r="H102" s="5">
        <f t="shared" si="29"/>
        <v>7.5</v>
      </c>
      <c r="I102">
        <f t="shared" si="24"/>
        <v>51.157008669399922</v>
      </c>
      <c r="J102">
        <f t="shared" si="25"/>
        <v>50.427764454177115</v>
      </c>
      <c r="K102">
        <f t="shared" si="25"/>
        <v>8.6069801995292892</v>
      </c>
      <c r="L102">
        <f t="shared" si="26"/>
        <v>-10.134043321150179</v>
      </c>
      <c r="M102">
        <f t="shared" si="27"/>
        <v>-33.903672357091502</v>
      </c>
      <c r="S102">
        <f t="shared" si="16"/>
        <v>1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8.9662722258600844</v>
      </c>
      <c r="C103" s="9">
        <f t="shared" si="20"/>
        <v>0.50400000000000034</v>
      </c>
      <c r="D103" s="9">
        <f t="shared" si="21"/>
        <v>27.274137568654417</v>
      </c>
      <c r="E103" s="9">
        <f t="shared" si="21"/>
        <v>9.9647336671831273</v>
      </c>
      <c r="F103" s="9">
        <f t="shared" si="22"/>
        <v>10.275779906907658</v>
      </c>
      <c r="G103" s="10">
        <f t="shared" si="29"/>
        <v>8.6666666666666607</v>
      </c>
      <c r="H103" s="5">
        <f t="shared" si="29"/>
        <v>7.5</v>
      </c>
      <c r="I103">
        <f t="shared" si="24"/>
        <v>51.061643286149291</v>
      </c>
      <c r="J103">
        <f t="shared" si="25"/>
        <v>50.365946789918098</v>
      </c>
      <c r="K103">
        <f t="shared" si="25"/>
        <v>8.4001677981510312</v>
      </c>
      <c r="L103">
        <f t="shared" si="26"/>
        <v>-10.102751920114125</v>
      </c>
      <c r="M103">
        <f t="shared" si="27"/>
        <v>-33.858964083094307</v>
      </c>
      <c r="S103">
        <f t="shared" si="16"/>
        <v>1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9.2733165395791097</v>
      </c>
      <c r="C104" s="9">
        <f t="shared" si="20"/>
        <v>0.51000000000000034</v>
      </c>
      <c r="D104" s="9">
        <f t="shared" si="21"/>
        <v>27.581181882373443</v>
      </c>
      <c r="E104" s="9">
        <f t="shared" si="21"/>
        <v>10.015344744725082</v>
      </c>
      <c r="F104" s="9">
        <f t="shared" si="22"/>
        <v>10.337104232043739</v>
      </c>
      <c r="G104" s="10">
        <f t="shared" si="29"/>
        <v>8.6666666666666607</v>
      </c>
      <c r="H104" s="5">
        <f t="shared" si="29"/>
        <v>7.5</v>
      </c>
      <c r="I104">
        <f t="shared" si="24"/>
        <v>50.96724588114003</v>
      </c>
      <c r="J104">
        <f t="shared" si="25"/>
        <v>50.304320003205405</v>
      </c>
      <c r="K104">
        <f t="shared" si="25"/>
        <v>8.1936281172441561</v>
      </c>
      <c r="L104">
        <f t="shared" si="26"/>
        <v>-10.071736336262044</v>
      </c>
      <c r="M104">
        <f t="shared" si="27"/>
        <v>-33.81449652254534</v>
      </c>
      <c r="S104">
        <f t="shared" si="16"/>
        <v>1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9.5799855069441264</v>
      </c>
      <c r="C105" s="9">
        <f t="shared" si="20"/>
        <v>0.51600000000000035</v>
      </c>
      <c r="D105" s="9">
        <f t="shared" si="21"/>
        <v>27.887850849738459</v>
      </c>
      <c r="E105" s="9">
        <f t="shared" si="21"/>
        <v>10.06469675753247</v>
      </c>
      <c r="F105" s="9">
        <f t="shared" si="22"/>
        <v>10.397402116954996</v>
      </c>
      <c r="G105" s="10">
        <f t="shared" si="29"/>
        <v>8.6666666666666607</v>
      </c>
      <c r="H105" s="5">
        <f t="shared" si="29"/>
        <v>7.5</v>
      </c>
      <c r="I105">
        <f t="shared" si="24"/>
        <v>50.873815935253425</v>
      </c>
      <c r="J105">
        <f t="shared" si="25"/>
        <v>50.242882411554206</v>
      </c>
      <c r="K105">
        <f t="shared" si="25"/>
        <v>7.9873596884566291</v>
      </c>
      <c r="L105">
        <f t="shared" si="26"/>
        <v>-10.0409952155316</v>
      </c>
      <c r="M105">
        <f t="shared" si="27"/>
        <v>-33.770266706188799</v>
      </c>
      <c r="S105">
        <f t="shared" si="16"/>
        <v>1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9.8862802769386207</v>
      </c>
      <c r="C106" s="9">
        <f t="shared" si="20"/>
        <v>0.52200000000000035</v>
      </c>
      <c r="D106" s="9">
        <f t="shared" si="21"/>
        <v>28.194145619732954</v>
      </c>
      <c r="E106" s="9">
        <f t="shared" si="21"/>
        <v>10.112791355819986</v>
      </c>
      <c r="F106" s="9">
        <f t="shared" si="22"/>
        <v>10.456677273740958</v>
      </c>
      <c r="G106" s="10">
        <f t="shared" si="29"/>
        <v>8.6666666666666607</v>
      </c>
      <c r="H106" s="5">
        <f t="shared" si="29"/>
        <v>7.5</v>
      </c>
      <c r="I106">
        <f t="shared" si="24"/>
        <v>50.781352919662723</v>
      </c>
      <c r="J106">
        <f t="shared" si="25"/>
        <v>50.181632340739462</v>
      </c>
      <c r="K106">
        <f t="shared" si="25"/>
        <v>7.7813610615488775</v>
      </c>
      <c r="L106">
        <f t="shared" si="26"/>
        <v>-10.010527210893409</v>
      </c>
      <c r="M106">
        <f t="shared" si="27"/>
        <v>-33.726271678121215</v>
      </c>
      <c r="S106">
        <f t="shared" si="16"/>
        <v>1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10.192201988358374</v>
      </c>
      <c r="C107" s="9">
        <f t="shared" si="20"/>
        <v>0.52800000000000036</v>
      </c>
      <c r="D107" s="9">
        <f t="shared" si="21"/>
        <v>28.500067331152707</v>
      </c>
      <c r="E107" s="9">
        <f t="shared" si="21"/>
        <v>10.159630181010863</v>
      </c>
      <c r="F107" s="9">
        <f t="shared" si="22"/>
        <v>10.514933394087578</v>
      </c>
      <c r="G107" s="10">
        <f t="shared" si="29"/>
        <v>8.6666666666666607</v>
      </c>
      <c r="H107" s="5">
        <f t="shared" si="29"/>
        <v>7.5</v>
      </c>
      <c r="I107">
        <f t="shared" si="24"/>
        <v>50.689856295231827</v>
      </c>
      <c r="J107">
        <f t="shared" si="25"/>
        <v>50.120568124753014</v>
      </c>
      <c r="K107">
        <f t="shared" si="25"/>
        <v>7.5756308043123379</v>
      </c>
      <c r="L107">
        <f t="shared" si="26"/>
        <v>-9.9803309821531219</v>
      </c>
      <c r="M107">
        <f t="shared" si="27"/>
        <v>-33.682508495702621</v>
      </c>
      <c r="S107">
        <f t="shared" si="16"/>
        <v>1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10.497751769861445</v>
      </c>
      <c r="C108" s="9">
        <f t="shared" si="20"/>
        <v>0.53400000000000036</v>
      </c>
      <c r="D108" s="9">
        <f t="shared" si="21"/>
        <v>28.805617112655778</v>
      </c>
      <c r="E108" s="9">
        <f t="shared" si="21"/>
        <v>10.205214865846607</v>
      </c>
      <c r="F108" s="9">
        <f t="shared" si="22"/>
        <v>10.572174149477298</v>
      </c>
      <c r="G108" s="10">
        <f t="shared" si="29"/>
        <v>8.6666666666666607</v>
      </c>
      <c r="H108" s="5">
        <f t="shared" si="29"/>
        <v>7.5</v>
      </c>
      <c r="I108">
        <f t="shared" si="24"/>
        <v>50.599325511916618</v>
      </c>
      <c r="J108">
        <f t="shared" si="25"/>
        <v>50.059688105761879</v>
      </c>
      <c r="K108">
        <f t="shared" si="25"/>
        <v>7.3701675024885516</v>
      </c>
      <c r="L108">
        <f t="shared" si="26"/>
        <v>-9.9504051957556729</v>
      </c>
      <c r="M108">
        <f t="shared" si="27"/>
        <v>-33.63897422947209</v>
      </c>
      <c r="S108">
        <f t="shared" si="16"/>
        <v>1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10.802930740017924</v>
      </c>
      <c r="C109" s="9">
        <f t="shared" si="20"/>
        <v>0.54000000000000037</v>
      </c>
      <c r="D109" s="9">
        <f t="shared" si="21"/>
        <v>29.110796082812257</v>
      </c>
      <c r="E109" s="9">
        <f t="shared" si="21"/>
        <v>10.249547034496247</v>
      </c>
      <c r="F109" s="9">
        <f t="shared" si="22"/>
        <v>10.628403191397432</v>
      </c>
      <c r="G109" s="10">
        <f t="shared" si="29"/>
        <v>8.6666666666666607</v>
      </c>
      <c r="H109" s="5">
        <f t="shared" si="29"/>
        <v>7.5</v>
      </c>
      <c r="I109">
        <f t="shared" si="24"/>
        <v>50.509760008169224</v>
      </c>
      <c r="J109">
        <f t="shared" si="25"/>
        <v>49.998990634067766</v>
      </c>
      <c r="K109">
        <f t="shared" si="25"/>
        <v>7.1649697596887716</v>
      </c>
      <c r="L109">
        <f t="shared" si="26"/>
        <v>-9.9207485245917173</v>
      </c>
      <c r="M109">
        <f t="shared" si="27"/>
        <v>-33.595665963067333</v>
      </c>
      <c r="S109">
        <f t="shared" si="16"/>
        <v>1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11.107740007359439</v>
      </c>
      <c r="C110" s="9">
        <f t="shared" si="20"/>
        <v>0.54600000000000037</v>
      </c>
      <c r="D110" s="9">
        <f t="shared" si="21"/>
        <v>29.415605350153772</v>
      </c>
      <c r="E110" s="9">
        <f t="shared" si="21"/>
        <v>10.292628302665106</v>
      </c>
      <c r="F110" s="9">
        <f t="shared" si="22"/>
        <v>10.683624151546887</v>
      </c>
      <c r="G110" s="10">
        <f t="shared" si="29"/>
        <v>8.6666666666666607</v>
      </c>
      <c r="H110" s="5">
        <f t="shared" si="29"/>
        <v>7.5</v>
      </c>
      <c r="I110">
        <f t="shared" si="24"/>
        <v>50.421159210345387</v>
      </c>
      <c r="J110">
        <f t="shared" si="25"/>
        <v>49.938474068067755</v>
      </c>
      <c r="K110">
        <f t="shared" si="25"/>
        <v>6.9600361973140608</v>
      </c>
      <c r="L110">
        <f t="shared" si="26"/>
        <v>-9.8913596478062473</v>
      </c>
      <c r="M110">
        <f t="shared" si="27"/>
        <v>-33.552580793148508</v>
      </c>
      <c r="S110">
        <f t="shared" si="16"/>
        <v>1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11.412180670428405</v>
      </c>
      <c r="C111" s="9">
        <f t="shared" si="20"/>
        <v>0.55200000000000038</v>
      </c>
      <c r="D111" s="9">
        <f t="shared" si="21"/>
        <v>29.720046013222738</v>
      </c>
      <c r="E111" s="9">
        <f t="shared" si="21"/>
        <v>10.334460277703066</v>
      </c>
      <c r="F111" s="9">
        <f t="shared" si="22"/>
        <v>10.737840642041242</v>
      </c>
      <c r="G111" s="10">
        <f t="shared" si="29"/>
        <v>8.6666666666666607</v>
      </c>
      <c r="H111" s="5">
        <f t="shared" si="29"/>
        <v>7.5</v>
      </c>
      <c r="I111">
        <f t="shared" si="24"/>
        <v>50.333522532115097</v>
      </c>
      <c r="J111">
        <f t="shared" si="25"/>
        <v>49.878136774216138</v>
      </c>
      <c r="K111">
        <f t="shared" si="25"/>
        <v>6.7553654544758546</v>
      </c>
      <c r="L111">
        <f t="shared" si="26"/>
        <v>-9.8622372506094251</v>
      </c>
      <c r="M111">
        <f t="shared" si="27"/>
        <v>-33.509715829326083</v>
      </c>
      <c r="S111">
        <f t="shared" si="16"/>
        <v>1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11.716253817827077</v>
      </c>
      <c r="C112" s="9">
        <f t="shared" si="20"/>
        <v>0.55800000000000038</v>
      </c>
      <c r="D112" s="9">
        <f t="shared" si="21"/>
        <v>30.02411916062141</v>
      </c>
      <c r="E112" s="9">
        <f t="shared" si="21"/>
        <v>10.375044558712364</v>
      </c>
      <c r="F112" s="9">
        <f t="shared" si="22"/>
        <v>10.791056255616184</v>
      </c>
      <c r="G112" s="10">
        <f t="shared" si="29"/>
        <v>8.6666666666666607</v>
      </c>
      <c r="H112" s="5">
        <f t="shared" si="29"/>
        <v>7.5</v>
      </c>
      <c r="I112">
        <f t="shared" si="24"/>
        <v>50.246849373876664</v>
      </c>
      <c r="J112">
        <f t="shared" si="25"/>
        <v>49.817977126987422</v>
      </c>
      <c r="K112">
        <f t="shared" si="25"/>
        <v>6.5509561879169658</v>
      </c>
      <c r="L112">
        <f t="shared" si="26"/>
        <v>-9.833380024089637</v>
      </c>
      <c r="M112">
        <f t="shared" si="27"/>
        <v>-33.467068194092782</v>
      </c>
      <c r="S112">
        <f t="shared" si="16"/>
        <v>1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12.019960528266353</v>
      </c>
      <c r="C113" s="9">
        <f t="shared" si="20"/>
        <v>0.56400000000000039</v>
      </c>
      <c r="D113" s="9">
        <f t="shared" si="21"/>
        <v>30.327825871060686</v>
      </c>
      <c r="E113" s="9">
        <f t="shared" si="21"/>
        <v>10.414382736654908</v>
      </c>
      <c r="F113" s="9">
        <f t="shared" si="22"/>
        <v>10.843274565829315</v>
      </c>
      <c r="G113" s="10">
        <f t="shared" si="29"/>
        <v>8.6666666666666607</v>
      </c>
      <c r="H113" s="5">
        <f t="shared" si="29"/>
        <v>7.5</v>
      </c>
      <c r="I113">
        <f t="shared" si="24"/>
        <v>50.161139122174546</v>
      </c>
      <c r="J113">
        <f t="shared" si="25"/>
        <v>49.757993508840478</v>
      </c>
      <c r="K113">
        <f t="shared" si="25"/>
        <v>6.3468070719330001</v>
      </c>
      <c r="L113">
        <f t="shared" si="26"/>
        <v>-9.8047866650288142</v>
      </c>
      <c r="M113">
        <f t="shared" si="27"/>
        <v>-33.424635022759567</v>
      </c>
      <c r="S113">
        <f t="shared" si="16"/>
        <v>1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12.323301870614376</v>
      </c>
      <c r="C114" s="9">
        <f t="shared" si="20"/>
        <v>0.5700000000000004</v>
      </c>
      <c r="D114" s="9">
        <f t="shared" si="21"/>
        <v>30.631167213408709</v>
      </c>
      <c r="E114" s="9">
        <f t="shared" si="21"/>
        <v>10.452476394459101</v>
      </c>
      <c r="F114" s="9">
        <f t="shared" si="22"/>
        <v>10.894499127260389</v>
      </c>
      <c r="G114" s="10">
        <f t="shared" si="29"/>
        <v>8.6666666666666607</v>
      </c>
      <c r="H114" s="5">
        <f t="shared" si="29"/>
        <v>7.5</v>
      </c>
      <c r="I114">
        <f t="shared" si="24"/>
        <v>50.076391149121001</v>
      </c>
      <c r="J114">
        <f t="shared" si="25"/>
        <v>49.698184310183805</v>
      </c>
      <c r="K114">
        <f t="shared" si="25"/>
        <v>6.1429167982941664</v>
      </c>
      <c r="L114">
        <f t="shared" si="26"/>
        <v>-9.7764558757199893</v>
      </c>
      <c r="M114">
        <f t="shared" si="27"/>
        <v>-33.382413463395601</v>
      </c>
      <c r="S114">
        <f t="shared" si="16"/>
        <v>1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12.626278903944929</v>
      </c>
      <c r="C115" s="9">
        <f t="shared" si="20"/>
        <v>0.5760000000000004</v>
      </c>
      <c r="D115" s="9">
        <f t="shared" si="21"/>
        <v>30.934144246739262</v>
      </c>
      <c r="E115" s="9">
        <f t="shared" si="21"/>
        <v>10.48932710712621</v>
      </c>
      <c r="F115" s="9">
        <f t="shared" si="22"/>
        <v>10.94473347570991</v>
      </c>
      <c r="G115" s="10">
        <f t="shared" si="29"/>
        <v>8.6666666666666607</v>
      </c>
      <c r="H115" s="5">
        <f t="shared" si="29"/>
        <v>7.5</v>
      </c>
      <c r="I115">
        <f t="shared" si="24"/>
        <v>49.99260481182182</v>
      </c>
      <c r="J115">
        <f t="shared" si="25"/>
        <v>49.638547929341911</v>
      </c>
      <c r="K115">
        <f t="shared" si="25"/>
        <v>5.9392840761674535</v>
      </c>
      <c r="L115">
        <f t="shared" si="26"/>
        <v>-9.7483863637871515</v>
      </c>
      <c r="M115">
        <f t="shared" si="27"/>
        <v>-33.340400676772106</v>
      </c>
      <c r="S115">
        <f t="shared" si="16"/>
        <v>1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12.928892677585615</v>
      </c>
      <c r="C116" s="9">
        <f t="shared" si="20"/>
        <v>0.58200000000000041</v>
      </c>
      <c r="D116" s="9">
        <f t="shared" si="21"/>
        <v>31.236758020379948</v>
      </c>
      <c r="E116" s="9">
        <f t="shared" si="21"/>
        <v>10.524936441836239</v>
      </c>
      <c r="F116" s="9">
        <f t="shared" si="22"/>
        <v>10.993981128396161</v>
      </c>
      <c r="G116" s="10">
        <f t="shared" si="29"/>
        <v>8.6666666666666607</v>
      </c>
      <c r="H116" s="5">
        <f t="shared" si="29"/>
        <v>7.5</v>
      </c>
      <c r="I116">
        <f t="shared" si="24"/>
        <v>49.909779451806365</v>
      </c>
      <c r="J116">
        <f t="shared" si="25"/>
        <v>49.57908277252281</v>
      </c>
      <c r="K116">
        <f t="shared" si="25"/>
        <v>5.7359076320391438</v>
      </c>
      <c r="L116">
        <f t="shared" si="26"/>
        <v>-9.7205768420074126</v>
      </c>
      <c r="M116">
        <f t="shared" si="27"/>
        <v>-33.298593836310218</v>
      </c>
      <c r="S116">
        <f t="shared" si="16"/>
        <v>1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13.23114423116586</v>
      </c>
      <c r="C117" s="9">
        <f t="shared" si="20"/>
        <v>0.58800000000000041</v>
      </c>
      <c r="D117" s="9">
        <f t="shared" si="21"/>
        <v>31.539009573960193</v>
      </c>
      <c r="E117" s="9">
        <f t="shared" si="21"/>
        <v>10.559305958053352</v>
      </c>
      <c r="F117" s="9">
        <f t="shared" si="22"/>
        <v>11.042245584150709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49.827914394462056</v>
      </c>
      <c r="J117">
        <f t="shared" si="25"/>
        <v>49.519787253786568</v>
      </c>
      <c r="K117">
        <f t="shared" si="25"/>
        <v>5.532786209637651</v>
      </c>
      <c r="L117">
        <f t="shared" si="26"/>
        <v>-9.6930260281354776</v>
      </c>
      <c r="M117">
        <f t="shared" si="27"/>
        <v>-33.256990128032626</v>
      </c>
      <c r="S117">
        <f t="shared" si="16"/>
        <v>1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13.533034594664706</v>
      </c>
      <c r="C118" s="9">
        <f t="shared" si="20"/>
        <v>0.59400000000000042</v>
      </c>
      <c r="D118" s="9">
        <f t="shared" si="21"/>
        <v>31.840899937459039</v>
      </c>
      <c r="E118" s="9">
        <f t="shared" si="21"/>
        <v>10.592437207630811</v>
      </c>
      <c r="F118" s="9">
        <f t="shared" si="22"/>
        <v>11.089530323612273</v>
      </c>
      <c r="G118" s="10">
        <f t="shared" si="30"/>
        <v>8.6666666666666607</v>
      </c>
      <c r="H118" s="5">
        <f t="shared" si="30"/>
        <v>7.5</v>
      </c>
      <c r="I118">
        <f t="shared" si="24"/>
        <v>49.747008948473571</v>
      </c>
      <c r="J118">
        <f t="shared" si="25"/>
        <v>49.460659795014941</v>
      </c>
      <c r="K118">
        <f t="shared" si="25"/>
        <v>5.3299185698566518</v>
      </c>
      <c r="L118">
        <f t="shared" si="26"/>
        <v>-9.6657326447304506</v>
      </c>
      <c r="M118">
        <f t="shared" si="27"/>
        <v>-33.215586750519066</v>
      </c>
      <c r="S118">
        <f t="shared" si="16"/>
        <v>1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13.83456478845844</v>
      </c>
      <c r="C119" s="9">
        <f t="shared" si="20"/>
        <v>0.60000000000000042</v>
      </c>
      <c r="D119" s="9">
        <f t="shared" si="21"/>
        <v>32.142430131252773</v>
      </c>
      <c r="E119" s="9">
        <f t="shared" si="21"/>
        <v>10.624331734915442</v>
      </c>
      <c r="F119" s="9">
        <f t="shared" si="22"/>
        <v>11.135838809419123</v>
      </c>
      <c r="G119" s="10">
        <f t="shared" si="30"/>
        <v>8.6666666666666607</v>
      </c>
      <c r="H119" s="5">
        <f t="shared" si="30"/>
        <v>7.5</v>
      </c>
      <c r="I119">
        <f t="shared" si="24"/>
        <v>49.667062405266968</v>
      </c>
      <c r="J119">
        <f t="shared" si="25"/>
        <v>49.401698825882086</v>
      </c>
      <c r="K119">
        <f t="shared" si="25"/>
        <v>5.1273034906784858</v>
      </c>
      <c r="L119">
        <f t="shared" si="26"/>
        <v>-9.6386954189850407</v>
      </c>
      <c r="M119">
        <f t="shared" si="27"/>
        <v>-33.174380914865559</v>
      </c>
      <c r="S119">
        <f t="shared" si="16"/>
        <v>1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14.135735823368048</v>
      </c>
      <c r="C120" s="9">
        <f t="shared" si="20"/>
        <v>0.60600000000000043</v>
      </c>
      <c r="D120" s="9">
        <f t="shared" si="21"/>
        <v>32.443601166162381</v>
      </c>
      <c r="E120" s="9">
        <f t="shared" si="21"/>
        <v>10.65499107685166</v>
      </c>
      <c r="F120" s="9">
        <f t="shared" si="22"/>
        <v>11.181174486399915</v>
      </c>
      <c r="G120" s="10">
        <f t="shared" si="30"/>
        <v>8.6666666666666607</v>
      </c>
      <c r="H120" s="5">
        <f t="shared" si="30"/>
        <v>7.5</v>
      </c>
      <c r="I120">
        <f t="shared" si="24"/>
        <v>49.588074038458807</v>
      </c>
      <c r="J120">
        <f t="shared" si="25"/>
        <v>49.342902783826275</v>
      </c>
      <c r="K120">
        <f t="shared" si="25"/>
        <v>4.9249397670978059</v>
      </c>
      <c r="L120">
        <f t="shared" si="26"/>
        <v>-9.6119130825570913</v>
      </c>
      <c r="M120">
        <f t="shared" si="27"/>
        <v>-33.13336984464744</v>
      </c>
      <c r="S120">
        <f t="shared" si="16"/>
        <v>1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14.436548700706485</v>
      </c>
      <c r="C121" s="9">
        <f t="shared" si="20"/>
        <v>0.61200000000000043</v>
      </c>
      <c r="D121" s="9">
        <f t="shared" si="21"/>
        <v>32.744414043500818</v>
      </c>
      <c r="E121" s="9">
        <f t="shared" si="21"/>
        <v>10.684416763084997</v>
      </c>
      <c r="F121" s="9">
        <f t="shared" si="22"/>
        <v>11.225540781762994</v>
      </c>
      <c r="G121" s="10">
        <f t="shared" si="30"/>
        <v>8.6666666666666607</v>
      </c>
      <c r="H121" s="5">
        <f t="shared" si="30"/>
        <v>7.5</v>
      </c>
      <c r="I121">
        <f t="shared" si="24"/>
        <v>49.510043103310736</v>
      </c>
      <c r="J121">
        <f t="shared" si="25"/>
        <v>49.284270114022675</v>
      </c>
      <c r="K121">
        <f t="shared" si="25"/>
        <v>4.7228262110454562</v>
      </c>
      <c r="L121">
        <f t="shared" si="26"/>
        <v>-9.5853843714035616</v>
      </c>
      <c r="M121">
        <f t="shared" si="27"/>
        <v>-33.092550775885989</v>
      </c>
      <c r="S121">
        <f t="shared" si="16"/>
        <v>1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14.737004412325792</v>
      </c>
      <c r="C122" s="9">
        <f t="shared" si="20"/>
        <v>0.61800000000000044</v>
      </c>
      <c r="D122" s="9">
        <f t="shared" si="21"/>
        <v>33.044869755120125</v>
      </c>
      <c r="E122" s="9">
        <f t="shared" si="21"/>
        <v>10.712610316065188</v>
      </c>
      <c r="F122" s="9">
        <f t="shared" si="22"/>
        <v>11.268941105284238</v>
      </c>
      <c r="G122" s="10">
        <f t="shared" si="30"/>
        <v>8.6666666666666607</v>
      </c>
      <c r="H122" s="5">
        <f t="shared" si="30"/>
        <v>7.5</v>
      </c>
      <c r="I122">
        <f t="shared" si="24"/>
        <v>49.432968836189453</v>
      </c>
      <c r="J122">
        <f t="shared" si="25"/>
        <v>49.225799269357111</v>
      </c>
      <c r="K122">
        <f t="shared" si="25"/>
        <v>4.5209616513125512</v>
      </c>
      <c r="L122">
        <f t="shared" si="26"/>
        <v>-9.5591080256168954</v>
      </c>
      <c r="M122">
        <f t="shared" si="27"/>
        <v>-33.051920957018773</v>
      </c>
      <c r="S122">
        <f t="shared" si="16"/>
        <v>1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15.037103940664057</v>
      </c>
      <c r="C123" s="9">
        <f t="shared" si="20"/>
        <v>0.62400000000000044</v>
      </c>
      <c r="D123" s="9">
        <f t="shared" si="21"/>
        <v>33.34496928345839</v>
      </c>
      <c r="E123" s="9">
        <f t="shared" si="21"/>
        <v>10.739573251148789</v>
      </c>
      <c r="F123" s="9">
        <f t="shared" si="22"/>
        <v>11.311378849493334</v>
      </c>
      <c r="G123" s="10">
        <f t="shared" si="30"/>
        <v>8.6666666666666607</v>
      </c>
      <c r="H123" s="5">
        <f t="shared" si="30"/>
        <v>7.5</v>
      </c>
      <c r="I123">
        <f t="shared" si="24"/>
        <v>49.356850454032504</v>
      </c>
      <c r="J123">
        <f t="shared" si="25"/>
        <v>49.167488710400846</v>
      </c>
      <c r="K123">
        <f t="shared" si="25"/>
        <v>4.3193449334747367</v>
      </c>
      <c r="L123">
        <f t="shared" si="26"/>
        <v>-9.5330827892638439</v>
      </c>
      <c r="M123">
        <f t="shared" si="27"/>
        <v>-33.011477648873523</v>
      </c>
      <c r="S123">
        <f t="shared" si="16"/>
        <v>1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15.336848258792205</v>
      </c>
      <c r="C124" s="9">
        <f t="shared" si="20"/>
        <v>0.63000000000000045</v>
      </c>
      <c r="D124" s="9">
        <f t="shared" si="21"/>
        <v>33.644713601586538</v>
      </c>
      <c r="E124" s="9">
        <f t="shared" si="21"/>
        <v>10.765307076701328</v>
      </c>
      <c r="F124" s="9">
        <f t="shared" si="22"/>
        <v>11.352857389858642</v>
      </c>
      <c r="G124" s="10">
        <f t="shared" si="30"/>
        <v>8.6666666666666607</v>
      </c>
      <c r="H124" s="5">
        <f t="shared" si="30"/>
        <v>7.5</v>
      </c>
      <c r="I124">
        <f t="shared" si="24"/>
        <v>49.281687153819917</v>
      </c>
      <c r="J124">
        <f t="shared" si="25"/>
        <v>49.109336905386336</v>
      </c>
      <c r="K124">
        <f t="shared" si="25"/>
        <v>4.117974919816608</v>
      </c>
      <c r="L124">
        <f t="shared" si="26"/>
        <v>-9.5073074102267494</v>
      </c>
      <c r="M124">
        <f t="shared" si="27"/>
        <v>-32.971218124645588</v>
      </c>
      <c r="S124">
        <f t="shared" si="16"/>
        <v>1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15.636238330460696</v>
      </c>
      <c r="C125" s="9">
        <f t="shared" si="20"/>
        <v>0.63600000000000045</v>
      </c>
      <c r="D125" s="9">
        <f t="shared" si="21"/>
        <v>33.944103673255029</v>
      </c>
      <c r="E125" s="9">
        <f t="shared" si="21"/>
        <v>10.789813294199</v>
      </c>
      <c r="F125" s="9">
        <f t="shared" si="22"/>
        <v>11.393380084970516</v>
      </c>
      <c r="G125" s="10">
        <f t="shared" si="30"/>
        <v>8.6666666666666607</v>
      </c>
      <c r="H125" s="5">
        <f t="shared" si="30"/>
        <v>7.5</v>
      </c>
      <c r="I125">
        <f t="shared" si="24"/>
        <v>49.207478112052065</v>
      </c>
      <c r="J125">
        <f t="shared" si="25"/>
        <v>49.05134233018395</v>
      </c>
      <c r="K125">
        <f t="shared" si="25"/>
        <v>3.9168504892562699</v>
      </c>
      <c r="L125">
        <f t="shared" si="26"/>
        <v>-9.4817806400472993</v>
      </c>
      <c r="M125">
        <f t="shared" si="27"/>
        <v>-32.931139669878846</v>
      </c>
      <c r="S125">
        <f t="shared" si="16"/>
        <v>1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15.935275110146012</v>
      </c>
      <c r="C126" s="9">
        <f t="shared" si="20"/>
        <v>0.64200000000000046</v>
      </c>
      <c r="D126" s="9">
        <f t="shared" si="21"/>
        <v>34.243140452940345</v>
      </c>
      <c r="E126" s="9">
        <f t="shared" si="21"/>
        <v>10.813093398329904</v>
      </c>
      <c r="F126" s="9">
        <f t="shared" si="22"/>
        <v>11.432950276723233</v>
      </c>
      <c r="G126" s="10">
        <f t="shared" si="30"/>
        <v>8.6666666666666607</v>
      </c>
      <c r="H126" s="5">
        <f t="shared" si="30"/>
        <v>7.5</v>
      </c>
      <c r="I126">
        <f t="shared" si="24"/>
        <v>49.134222484233838</v>
      </c>
      <c r="J126">
        <f t="shared" si="25"/>
        <v>48.993503468279663</v>
      </c>
      <c r="K126">
        <f t="shared" si="25"/>
        <v>3.7159705372700089</v>
      </c>
      <c r="L126">
        <f t="shared" si="26"/>
        <v>-9.4565012337727943</v>
      </c>
      <c r="M126">
        <f t="shared" si="27"/>
        <v>-32.891239582450112</v>
      </c>
      <c r="S126">
        <f t="shared" si="16"/>
        <v>1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16.233959543097061</v>
      </c>
      <c r="C127" s="9">
        <f t="shared" si="20"/>
        <v>0.64800000000000046</v>
      </c>
      <c r="D127" s="9">
        <f t="shared" si="21"/>
        <v>34.541824885891394</v>
      </c>
      <c r="E127" s="9">
        <f t="shared" si="21"/>
        <v>10.83514887709482</v>
      </c>
      <c r="F127" s="9">
        <f t="shared" si="22"/>
        <v>11.471571290495397</v>
      </c>
      <c r="G127" s="10">
        <f t="shared" si="30"/>
        <v>8.6666666666666607</v>
      </c>
      <c r="H127" s="5">
        <f t="shared" si="30"/>
        <v>7.5</v>
      </c>
      <c r="I127">
        <f t="shared" si="24"/>
        <v>49.061919404365383</v>
      </c>
      <c r="J127">
        <f t="shared" si="25"/>
        <v>48.935818810753652</v>
      </c>
      <c r="K127">
        <f t="shared" si="25"/>
        <v>3.5153339758170632</v>
      </c>
      <c r="L127">
        <f t="shared" si="26"/>
        <v>-9.4314679498049312</v>
      </c>
      <c r="M127">
        <f t="shared" si="27"/>
        <v>-32.851515172556859</v>
      </c>
      <c r="S127">
        <f t="shared" si="16"/>
        <v>1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16.53229256538145</v>
      </c>
      <c r="C128" s="9">
        <f t="shared" si="20"/>
        <v>0.65400000000000047</v>
      </c>
      <c r="D128" s="9">
        <f t="shared" si="21"/>
        <v>34.840157908175783</v>
      </c>
      <c r="E128" s="9">
        <f t="shared" si="21"/>
        <v>10.855981211907519</v>
      </c>
      <c r="F128" s="9">
        <f t="shared" si="22"/>
        <v>11.509246435328947</v>
      </c>
      <c r="G128" s="10">
        <f t="shared" si="30"/>
        <v>8.6666666666666607</v>
      </c>
      <c r="H128" s="5">
        <f t="shared" si="30"/>
        <v>7.5</v>
      </c>
      <c r="I128">
        <f t="shared" si="24"/>
        <v>48.990567984439608</v>
      </c>
      <c r="J128">
        <f t="shared" si="25"/>
        <v>48.878286856259841</v>
      </c>
      <c r="K128">
        <f t="shared" si="25"/>
        <v>3.3149397332644663</v>
      </c>
      <c r="L128">
        <f t="shared" si="26"/>
        <v>-9.406679549751118</v>
      </c>
      <c r="M128">
        <f t="shared" si="27"/>
        <v>-32.811963762708324</v>
      </c>
      <c r="S128">
        <f t="shared" si="16"/>
        <v>1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16.830275103931609</v>
      </c>
      <c r="C129" s="9">
        <f t="shared" si="20"/>
        <v>0.66000000000000048</v>
      </c>
      <c r="D129" s="9">
        <f t="shared" si="21"/>
        <v>35.138140446725942</v>
      </c>
      <c r="E129" s="9">
        <f t="shared" si="21"/>
        <v>10.875591877694626</v>
      </c>
      <c r="F129" s="9">
        <f t="shared" si="22"/>
        <v>11.545979004106709</v>
      </c>
      <c r="G129" s="10">
        <f t="shared" si="30"/>
        <v>8.6666666666666607</v>
      </c>
      <c r="H129" s="5">
        <f t="shared" si="30"/>
        <v>7.5</v>
      </c>
      <c r="I129">
        <f t="shared" si="24"/>
        <v>48.920167313946664</v>
      </c>
      <c r="J129">
        <f t="shared" si="25"/>
        <v>48.820906111006359</v>
      </c>
      <c r="K129">
        <f t="shared" si="25"/>
        <v>3.1147867543119454</v>
      </c>
      <c r="L129">
        <f t="shared" si="26"/>
        <v>-9.3821347982783649</v>
      </c>
      <c r="M129">
        <f t="shared" si="27"/>
        <v>-32.77258268771989</v>
      </c>
      <c r="S129">
        <f t="shared" si="16"/>
        <v>1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17.127908076590824</v>
      </c>
      <c r="C130" s="9">
        <f t="shared" si="20"/>
        <v>0.66600000000000048</v>
      </c>
      <c r="D130" s="9">
        <f t="shared" si="21"/>
        <v>35.435773419385157</v>
      </c>
      <c r="E130" s="9">
        <f t="shared" si="21"/>
        <v>10.893982342995024</v>
      </c>
      <c r="F130" s="9">
        <f t="shared" si="22"/>
        <v>11.581772273728546</v>
      </c>
      <c r="G130" s="10">
        <f t="shared" si="30"/>
        <v>8.6666666666666607</v>
      </c>
      <c r="H130" s="5">
        <f t="shared" si="30"/>
        <v>7.5</v>
      </c>
      <c r="I130">
        <f t="shared" si="24"/>
        <v>48.850716459385602</v>
      </c>
      <c r="J130">
        <f t="shared" si="25"/>
        <v>48.763675088736861</v>
      </c>
      <c r="K130">
        <f t="shared" si="25"/>
        <v>2.9148739999168543</v>
      </c>
      <c r="L130">
        <f t="shared" si="26"/>
        <v>-9.3578324629697445</v>
      </c>
      <c r="M130">
        <f t="shared" si="27"/>
        <v>-32.733369294710698</v>
      </c>
      <c r="S130">
        <f t="shared" si="16"/>
        <v>1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17.425192392159143</v>
      </c>
      <c r="C131" s="9">
        <f t="shared" si="20"/>
        <v>0.67200000000000049</v>
      </c>
      <c r="D131" s="9">
        <f t="shared" si="21"/>
        <v>35.733057734953476</v>
      </c>
      <c r="E131" s="9">
        <f t="shared" si="21"/>
        <v>10.911154070058789</v>
      </c>
      <c r="F131" s="9">
        <f t="shared" si="22"/>
        <v>11.61662950528606</v>
      </c>
      <c r="G131" s="10">
        <f t="shared" si="30"/>
        <v>8.6666666666666607</v>
      </c>
      <c r="H131" s="5">
        <f t="shared" si="30"/>
        <v>7.5</v>
      </c>
      <c r="I131">
        <f t="shared" si="24"/>
        <v>48.782214463783419</v>
      </c>
      <c r="J131">
        <f t="shared" si="25"/>
        <v>48.706592310712743</v>
      </c>
      <c r="K131">
        <f t="shared" si="25"/>
        <v>2.7152004472191189</v>
      </c>
      <c r="L131">
        <f t="shared" si="26"/>
        <v>-9.3337713141834424</v>
      </c>
      <c r="M131">
        <f t="shared" si="27"/>
        <v>-32.694320943104408</v>
      </c>
      <c r="S131">
        <f t="shared" si="16"/>
        <v>1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17.722128950439188</v>
      </c>
      <c r="C132" s="9">
        <f t="shared" si="20"/>
        <v>0.67800000000000049</v>
      </c>
      <c r="D132" s="9">
        <f t="shared" si="21"/>
        <v>36.029994293233521</v>
      </c>
      <c r="E132" s="9">
        <f t="shared" si="21"/>
        <v>10.927108514945679</v>
      </c>
      <c r="F132" s="9">
        <f t="shared" si="22"/>
        <v>11.650553944235917</v>
      </c>
      <c r="G132" s="10">
        <f t="shared" si="30"/>
        <v>8.6666666666666607</v>
      </c>
      <c r="H132" s="5">
        <f t="shared" si="30"/>
        <v>7.5</v>
      </c>
      <c r="I132">
        <f t="shared" si="24"/>
        <v>48.714660346221706</v>
      </c>
      <c r="J132">
        <f t="shared" si="25"/>
        <v>48.649656305696226</v>
      </c>
      <c r="K132">
        <f t="shared" si="25"/>
        <v>2.515765089466182</v>
      </c>
      <c r="L132">
        <f t="shared" si="26"/>
        <v>-9.3099501249144474</v>
      </c>
      <c r="M132">
        <f t="shared" si="27"/>
        <v>-32.655435004633091</v>
      </c>
      <c r="S132">
        <f t="shared" si="16"/>
        <v>1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18.018718642281865</v>
      </c>
      <c r="C133" s="9">
        <f t="shared" si="20"/>
        <v>0.6840000000000005</v>
      </c>
      <c r="D133" s="9">
        <f t="shared" si="21"/>
        <v>36.326583985076198</v>
      </c>
      <c r="E133" s="9">
        <f t="shared" si="21"/>
        <v>10.941847127623163</v>
      </c>
      <c r="F133" s="9">
        <f t="shared" si="22"/>
        <v>11.683548820571772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48.648053101370991</v>
      </c>
      <c r="J133">
        <f t="shared" si="25"/>
        <v>48.59286560993425</v>
      </c>
      <c r="K133">
        <f t="shared" si="25"/>
        <v>2.31656693593792</v>
      </c>
      <c r="L133">
        <f t="shared" si="26"/>
        <v>-9.2863676706588496</v>
      </c>
      <c r="M133">
        <f t="shared" si="27"/>
        <v>-32.616708863344194</v>
      </c>
      <c r="S133">
        <f t="shared" si="16"/>
        <v>1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18.314962349631951</v>
      </c>
      <c r="C134" s="9">
        <f t="shared" si="20"/>
        <v>0.6900000000000005</v>
      </c>
      <c r="D134" s="9">
        <f t="shared" si="21"/>
        <v>36.622827692426284</v>
      </c>
      <c r="E134" s="9">
        <f t="shared" si="21"/>
        <v>10.955371352063981</v>
      </c>
      <c r="F134" s="9">
        <f t="shared" si="22"/>
        <v>11.71561734899479</v>
      </c>
      <c r="G134" s="10">
        <f t="shared" si="31"/>
        <v>8.6666666666666607</v>
      </c>
      <c r="H134" s="5">
        <f t="shared" si="31"/>
        <v>7.5</v>
      </c>
      <c r="I134">
        <f t="shared" si="24"/>
        <v>48.582391699033202</v>
      </c>
      <c r="J134">
        <f t="shared" si="25"/>
        <v>48.536218767143232</v>
      </c>
      <c r="K134">
        <f t="shared" si="25"/>
        <v>2.1176050118715204</v>
      </c>
      <c r="L134">
        <f t="shared" si="26"/>
        <v>-9.2630227292808112</v>
      </c>
      <c r="M134">
        <f t="shared" si="27"/>
        <v>-32.578139915610478</v>
      </c>
      <c r="S134">
        <f t="shared" si="16"/>
        <v>1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18.610860945573645</v>
      </c>
      <c r="C135" s="9">
        <f t="shared" si="20"/>
        <v>0.69600000000000051</v>
      </c>
      <c r="D135" s="9">
        <f t="shared" si="21"/>
        <v>36.918726288367978</v>
      </c>
      <c r="E135" s="9">
        <f t="shared" si="21"/>
        <v>10.967682626343267</v>
      </c>
      <c r="F135" s="9">
        <f t="shared" si="22"/>
        <v>11.746762729082796</v>
      </c>
      <c r="G135" s="10">
        <f t="shared" si="31"/>
        <v>8.6666666666666607</v>
      </c>
      <c r="H135" s="5">
        <f t="shared" si="31"/>
        <v>7.5</v>
      </c>
      <c r="I135">
        <f t="shared" si="24"/>
        <v>48.517675083692225</v>
      </c>
      <c r="J135">
        <f t="shared" si="25"/>
        <v>48.479714328494616</v>
      </c>
      <c r="K135">
        <f t="shared" si="25"/>
        <v>1.9188783583862965</v>
      </c>
      <c r="L135">
        <f t="shared" si="26"/>
        <v>-9.2399140808821993</v>
      </c>
      <c r="M135">
        <f t="shared" si="27"/>
        <v>-32.539725570142899</v>
      </c>
      <c r="S135">
        <f t="shared" si="16"/>
        <v>1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18.906415294375986</v>
      </c>
      <c r="C136" s="9">
        <f t="shared" si="20"/>
        <v>0.70200000000000051</v>
      </c>
      <c r="D136" s="9">
        <f t="shared" si="21"/>
        <v>37.214280637170319</v>
      </c>
      <c r="E136" s="9">
        <f t="shared" si="21"/>
        <v>10.97878238273519</v>
      </c>
      <c r="F136" s="9">
        <f t="shared" si="22"/>
        <v>11.776988145458088</v>
      </c>
      <c r="G136" s="10">
        <f t="shared" si="31"/>
        <v>8.6666666666666607</v>
      </c>
      <c r="H136" s="5">
        <f t="shared" si="31"/>
        <v>7.5</v>
      </c>
      <c r="I136">
        <f t="shared" si="24"/>
        <v>48.453902174072859</v>
      </c>
      <c r="J136">
        <f t="shared" si="25"/>
        <v>48.423350852601232</v>
      </c>
      <c r="K136">
        <f t="shared" si="25"/>
        <v>1.7203860324084248</v>
      </c>
      <c r="L136">
        <f t="shared" si="26"/>
        <v>-9.2170405076749198</v>
      </c>
      <c r="M136">
        <f t="shared" si="27"/>
        <v>-32.501463248006409</v>
      </c>
      <c r="S136">
        <f t="shared" si="16"/>
        <v>1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19.201626251538205</v>
      </c>
      <c r="C137" s="9">
        <f t="shared" si="20"/>
        <v>0.70800000000000052</v>
      </c>
      <c r="D137" s="9">
        <f t="shared" si="21"/>
        <v>37.509491594332538</v>
      </c>
      <c r="E137" s="9">
        <f t="shared" si="21"/>
        <v>10.988672047809152</v>
      </c>
      <c r="F137" s="9">
        <f t="shared" si="22"/>
        <v>11.806296767953818</v>
      </c>
      <c r="G137" s="10">
        <f t="shared" si="31"/>
        <v>8.6666666666666607</v>
      </c>
      <c r="H137" s="5">
        <f t="shared" si="31"/>
        <v>7.5</v>
      </c>
      <c r="I137">
        <f t="shared" si="24"/>
        <v>48.39107186270833</v>
      </c>
      <c r="J137">
        <f t="shared" si="25"/>
        <v>48.367126905504414</v>
      </c>
      <c r="K137">
        <f t="shared" si="25"/>
        <v>1.5221271065955857</v>
      </c>
      <c r="L137">
        <f t="shared" si="26"/>
        <v>-9.1944007938559285</v>
      </c>
      <c r="M137">
        <f t="shared" si="27"/>
        <v>-32.463350382638488</v>
      </c>
      <c r="S137">
        <f t="shared" si="16"/>
        <v>1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19.496494663835012</v>
      </c>
      <c r="C138" s="9">
        <f t="shared" si="20"/>
        <v>0.71400000000000052</v>
      </c>
      <c r="D138" s="9">
        <f t="shared" si="21"/>
        <v>37.804360006629345</v>
      </c>
      <c r="E138" s="9">
        <f t="shared" si="21"/>
        <v>10.997353042525516</v>
      </c>
      <c r="F138" s="9">
        <f t="shared" si="22"/>
        <v>11.834691751779086</v>
      </c>
      <c r="G138" s="10">
        <f t="shared" si="31"/>
        <v>8.6666666666666607</v>
      </c>
      <c r="H138" s="5">
        <f t="shared" si="31"/>
        <v>7.5</v>
      </c>
      <c r="I138">
        <f t="shared" si="24"/>
        <v>48.329183015516598</v>
      </c>
      <c r="J138">
        <f t="shared" si="25"/>
        <v>48.311041060661893</v>
      </c>
      <c r="K138">
        <f t="shared" si="25"/>
        <v>1.3241006692614909</v>
      </c>
      <c r="L138">
        <f t="shared" si="26"/>
        <v>-9.1719937254850006</v>
      </c>
      <c r="M138">
        <f t="shared" si="27"/>
        <v>-32.425384419870554</v>
      </c>
      <c r="S138">
        <f t="shared" si="16"/>
        <v>1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19.79102136936179</v>
      </c>
      <c r="C139" s="9">
        <f t="shared" si="20"/>
        <v>0.72000000000000053</v>
      </c>
      <c r="D139" s="9">
        <f t="shared" si="21"/>
        <v>38.098886712156123</v>
      </c>
      <c r="E139" s="9">
        <f t="shared" si="21"/>
        <v>11.004826782330879</v>
      </c>
      <c r="F139" s="9">
        <f t="shared" si="22"/>
        <v>11.862176237682661</v>
      </c>
      <c r="G139" s="10">
        <f t="shared" si="31"/>
        <v>8.6666666666666607</v>
      </c>
      <c r="H139" s="5">
        <f t="shared" si="31"/>
        <v>7.5</v>
      </c>
      <c r="I139">
        <f t="shared" si="24"/>
        <v>48.268234471385561</v>
      </c>
      <c r="J139">
        <f t="shared" si="25"/>
        <v>48.255091898936435</v>
      </c>
      <c r="K139">
        <f t="shared" si="25"/>
        <v>1.1263058243002806</v>
      </c>
      <c r="L139">
        <f t="shared" si="26"/>
        <v>-9.1498180903651907</v>
      </c>
      <c r="M139">
        <f t="shared" si="27"/>
        <v>-32.387562817951931</v>
      </c>
      <c r="S139">
        <f t="shared" si="16"/>
        <v>1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20.085207197579731</v>
      </c>
      <c r="C140" s="9">
        <f t="shared" si="20"/>
        <v>0.72600000000000053</v>
      </c>
      <c r="D140" s="9">
        <f t="shared" si="21"/>
        <v>38.393072540374064</v>
      </c>
      <c r="E140" s="9">
        <f t="shared" si="21"/>
        <v>11.011094677252883</v>
      </c>
      <c r="F140" s="9">
        <f t="shared" si="22"/>
        <v>11.888753352115369</v>
      </c>
      <c r="G140" s="10">
        <f t="shared" si="31"/>
        <v>8.6666666666666607</v>
      </c>
      <c r="H140" s="5">
        <f t="shared" si="31"/>
        <v>7.5</v>
      </c>
      <c r="I140">
        <f t="shared" si="24"/>
        <v>48.208225041767435</v>
      </c>
      <c r="J140">
        <f t="shared" si="25"/>
        <v>48.19927800858521</v>
      </c>
      <c r="K140">
        <f t="shared" si="25"/>
        <v>0.92874169111077376</v>
      </c>
      <c r="L140">
        <f t="shared" si="26"/>
        <v>-9.1278726779260992</v>
      </c>
      <c r="M140">
        <f t="shared" si="27"/>
        <v>-32.349883047576583</v>
      </c>
      <c r="S140">
        <f t="shared" si="16"/>
        <v>1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20.379052969360931</v>
      </c>
      <c r="C141" s="9">
        <f t="shared" si="20"/>
        <v>0.73200000000000054</v>
      </c>
      <c r="D141" s="9">
        <f t="shared" si="21"/>
        <v>38.686918312155264</v>
      </c>
      <c r="E141" s="9">
        <f t="shared" si="21"/>
        <v>11.016158131994558</v>
      </c>
      <c r="F141" s="9">
        <f t="shared" si="22"/>
        <v>11.914426207391124</v>
      </c>
      <c r="G141" s="10">
        <f t="shared" si="31"/>
        <v>8.6666666666666607</v>
      </c>
      <c r="H141" s="5">
        <f t="shared" si="31"/>
        <v>7.5</v>
      </c>
      <c r="I141">
        <f t="shared" si="24"/>
        <v>48.149153510282424</v>
      </c>
      <c r="J141">
        <f t="shared" si="25"/>
        <v>48.143597985249862</v>
      </c>
      <c r="K141">
        <f t="shared" si="25"/>
        <v>0.73140740452055653</v>
      </c>
      <c r="L141">
        <f t="shared" si="26"/>
        <v>-9.1061562791098538</v>
      </c>
      <c r="M141">
        <f t="shared" si="27"/>
        <v>-32.312342591912277</v>
      </c>
      <c r="S141">
        <f t="shared" si="16"/>
        <v>1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20.672559497033379</v>
      </c>
      <c r="C142" s="9">
        <f t="shared" si="20"/>
        <v>0.73800000000000054</v>
      </c>
      <c r="D142" s="9">
        <f t="shared" si="21"/>
        <v>38.980424839827712</v>
      </c>
      <c r="E142" s="9">
        <f t="shared" si="21"/>
        <v>11.020018546028211</v>
      </c>
      <c r="F142" s="9">
        <f t="shared" si="22"/>
        <v>11.93919790184669</v>
      </c>
      <c r="G142" s="10">
        <f t="shared" si="31"/>
        <v>8.6666666666666607</v>
      </c>
      <c r="H142" s="5">
        <f t="shared" si="31"/>
        <v>7.5</v>
      </c>
      <c r="I142">
        <f t="shared" si="24"/>
        <v>48.09101863233186</v>
      </c>
      <c r="J142">
        <f t="shared" si="25"/>
        <v>48.088050431947295</v>
      </c>
      <c r="K142">
        <f t="shared" si="25"/>
        <v>0.53430211470989164</v>
      </c>
      <c r="L142">
        <f t="shared" si="26"/>
        <v>-9.0846676862599072</v>
      </c>
      <c r="M142">
        <f t="shared" si="27"/>
        <v>-32.274938946632375</v>
      </c>
      <c r="S142">
        <f t="shared" si="16"/>
        <v>1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20.965727584425952</v>
      </c>
      <c r="C143" s="9">
        <f t="shared" si="20"/>
        <v>0.74400000000000055</v>
      </c>
      <c r="D143" s="9">
        <f t="shared" si="21"/>
        <v>39.273592927220285</v>
      </c>
      <c r="E143" s="9">
        <f t="shared" si="21"/>
        <v>11.02267731368884</v>
      </c>
      <c r="F143" s="9">
        <f t="shared" si="22"/>
        <v>11.963071520000085</v>
      </c>
      <c r="G143" s="10">
        <f t="shared" si="31"/>
        <v>8.6666666666666607</v>
      </c>
      <c r="H143" s="5">
        <f t="shared" si="31"/>
        <v>7.5</v>
      </c>
      <c r="I143">
        <f t="shared" si="24"/>
        <v>48.03381913472105</v>
      </c>
      <c r="J143">
        <f t="shared" si="25"/>
        <v>48.032633959061108</v>
      </c>
      <c r="K143">
        <f t="shared" si="25"/>
        <v>0.33742498713543412</v>
      </c>
      <c r="L143">
        <f t="shared" si="26"/>
        <v>-9.0634056930125961</v>
      </c>
      <c r="M143">
        <f t="shared" si="27"/>
        <v>-32.237669619949941</v>
      </c>
      <c r="S143">
        <f t="shared" si="16"/>
        <v>1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21.25855802691331</v>
      </c>
      <c r="C144" s="9">
        <f t="shared" si="20"/>
        <v>0.75000000000000056</v>
      </c>
      <c r="D144" s="9">
        <f t="shared" si="21"/>
        <v>39.566423369707643</v>
      </c>
      <c r="E144" s="9">
        <f t="shared" si="21"/>
        <v>11.024135824267088</v>
      </c>
      <c r="F144" s="9">
        <f t="shared" si="22"/>
        <v>11.986050132707685</v>
      </c>
      <c r="G144" s="10">
        <f t="shared" si="31"/>
        <v>8.6666666666666607</v>
      </c>
      <c r="H144" s="5">
        <f t="shared" si="31"/>
        <v>7.5</v>
      </c>
      <c r="I144">
        <f t="shared" si="24"/>
        <v>47.977553715291926</v>
      </c>
      <c r="J144">
        <f t="shared" si="25"/>
        <v>47.97734718433373</v>
      </c>
      <c r="K144">
        <f t="shared" si="25"/>
        <v>0.14077520245373948</v>
      </c>
      <c r="L144">
        <f t="shared" si="26"/>
        <v>-9.0423690941915496</v>
      </c>
      <c r="M144">
        <f t="shared" si="27"/>
        <v>-32.200532132654303</v>
      </c>
      <c r="S144">
        <f t="shared" si="16"/>
        <v>1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21.551051611460746</v>
      </c>
      <c r="C145" s="9">
        <f t="shared" si="20"/>
        <v>0.75600000000000056</v>
      </c>
      <c r="D145" s="9">
        <f t="shared" si="21"/>
        <v>39.858916954255079</v>
      </c>
      <c r="E145" s="9">
        <f t="shared" si="21"/>
        <v>11.024395462101728</v>
      </c>
      <c r="F145" s="9">
        <f t="shared" si="22"/>
        <v>12.008136797320049</v>
      </c>
      <c r="G145" s="10">
        <f t="shared" si="31"/>
        <v>8.6666666666666607</v>
      </c>
      <c r="H145" s="5">
        <f t="shared" si="31"/>
        <v>7.5</v>
      </c>
      <c r="I145">
        <f t="shared" si="24"/>
        <v>47.922221042565681</v>
      </c>
      <c r="J145">
        <f t="shared" si="25"/>
        <v>47.922188732859162</v>
      </c>
      <c r="K145">
        <f t="shared" si="25"/>
        <v>-5.5648043555451776E-2</v>
      </c>
      <c r="L145">
        <f t="shared" si="26"/>
        <v>-9.0215566857048568</v>
      </c>
      <c r="M145">
        <f t="shared" si="27"/>
        <v>-32.163524018149865</v>
      </c>
      <c r="S145">
        <f t="shared" si="16"/>
        <v>1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21.843209116669048</v>
      </c>
      <c r="C146" s="9">
        <f t="shared" si="20"/>
        <v>0.76200000000000057</v>
      </c>
      <c r="D146" s="9">
        <f t="shared" si="21"/>
        <v>40.151074459463381</v>
      </c>
      <c r="E146" s="9">
        <f t="shared" si="21"/>
        <v>11.023457606671682</v>
      </c>
      <c r="F146" s="9">
        <f t="shared" si="22"/>
        <v>12.02933455783641</v>
      </c>
      <c r="G146" s="10">
        <f t="shared" si="31"/>
        <v>8.6666666666666607</v>
      </c>
      <c r="H146" s="5">
        <f t="shared" si="31"/>
        <v>7.5</v>
      </c>
      <c r="I146">
        <f t="shared" si="24"/>
        <v>47.867819755395622</v>
      </c>
      <c r="J146">
        <f t="shared" si="25"/>
        <v>47.867157237076363</v>
      </c>
      <c r="K146">
        <f t="shared" si="25"/>
        <v>-0.251845540066166</v>
      </c>
      <c r="L146">
        <f t="shared" si="26"/>
        <v>-9.0009672644451246</v>
      </c>
      <c r="M146">
        <f t="shared" si="27"/>
        <v>-32.126642822497168</v>
      </c>
      <c r="S146">
        <f t="shared" si="16"/>
        <v>1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22.135031312819262</v>
      </c>
      <c r="C147" s="9">
        <f t="shared" si="20"/>
        <v>0.76800000000000057</v>
      </c>
      <c r="D147" s="9">
        <f t="shared" si="21"/>
        <v>40.442896655613595</v>
      </c>
      <c r="E147" s="9">
        <f t="shared" si="21"/>
        <v>11.021323632687567</v>
      </c>
      <c r="F147" s="9">
        <f t="shared" si="22"/>
        <v>12.049646445057917</v>
      </c>
      <c r="G147" s="10">
        <f t="shared" si="31"/>
        <v>8.6666666666666607</v>
      </c>
      <c r="H147" s="5">
        <f t="shared" si="31"/>
        <v>7.5</v>
      </c>
      <c r="I147">
        <f t="shared" si="24"/>
        <v>47.814348462630242</v>
      </c>
      <c r="J147">
        <f t="shared" si="25"/>
        <v>47.812251336763246</v>
      </c>
      <c r="K147">
        <f t="shared" si="25"/>
        <v>-0.44781806128339874</v>
      </c>
      <c r="L147">
        <f t="shared" si="26"/>
        <v>-8.9805996281923033</v>
      </c>
      <c r="M147">
        <f t="shared" si="27"/>
        <v>-32.089886104456092</v>
      </c>
      <c r="S147">
        <f t="shared" si="16"/>
        <v>1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22.426518961917434</v>
      </c>
      <c r="C148" s="9">
        <f t="shared" si="20"/>
        <v>0.77400000000000058</v>
      </c>
      <c r="D148" s="9">
        <f t="shared" si="21"/>
        <v>40.734384304711767</v>
      </c>
      <c r="E148" s="9">
        <f t="shared" si="21"/>
        <v>11.017994910182765</v>
      </c>
      <c r="F148" s="9">
        <f t="shared" si="22"/>
        <v>12.06907547673956</v>
      </c>
      <c r="G148" s="10">
        <f t="shared" si="31"/>
        <v>8.6666666666666607</v>
      </c>
      <c r="H148" s="5">
        <f t="shared" si="31"/>
        <v>7.5</v>
      </c>
      <c r="I148">
        <f t="shared" si="24"/>
        <v>47.761805742786855</v>
      </c>
      <c r="J148">
        <f t="shared" si="25"/>
        <v>47.757469679031274</v>
      </c>
      <c r="K148">
        <f t="shared" si="25"/>
        <v>-0.64356636652058086</v>
      </c>
      <c r="L148">
        <f t="shared" si="26"/>
        <v>-8.9604525755194278</v>
      </c>
      <c r="M148">
        <f t="shared" si="27"/>
        <v>-32.053251435531166</v>
      </c>
      <c r="S148">
        <f t="shared" ref="S148:S211" si="32">GESTEP(E148,H148)</f>
        <v>1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22.717672817739359</v>
      </c>
      <c r="C149" s="9">
        <f t="shared" ref="C149:C212" si="36">C148+_dt</f>
        <v>0.78000000000000058</v>
      </c>
      <c r="D149" s="9">
        <f t="shared" ref="D149:E212" si="37">D148+$C$7*(J148+J149)/2</f>
        <v>41.025538160533692</v>
      </c>
      <c r="E149" s="9">
        <f t="shared" si="37"/>
        <v>11.013472804604032</v>
      </c>
      <c r="F149" s="9">
        <f t="shared" ref="F149:F212" si="38">$O$1*D149^2+$O$2*D149+$O$3</f>
        <v>12.087624657740871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47.710190143735858</v>
      </c>
      <c r="J149">
        <f t="shared" ref="J149:K212" si="41">J148+L148*$C$7</f>
        <v>47.702810918320608</v>
      </c>
      <c r="K149">
        <f t="shared" si="41"/>
        <v>-0.83909120027732098</v>
      </c>
      <c r="L149">
        <f t="shared" ref="L149:L212" si="42">-$C$15*I149*J149</f>
        <v>-8.9405249057011709</v>
      </c>
      <c r="M149">
        <f t="shared" ref="M149:M212" si="43">-$C$6-$C$15*I149*K149</f>
        <v>-32.016736400018871</v>
      </c>
      <c r="S149">
        <f t="shared" si="32"/>
        <v>1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23.008493625875243</v>
      </c>
      <c r="C150" s="9">
        <f t="shared" si="36"/>
        <v>0.78600000000000059</v>
      </c>
      <c r="D150" s="9">
        <f t="shared" si="37"/>
        <v>41.316358968669576</v>
      </c>
      <c r="E150" s="9">
        <f t="shared" si="37"/>
        <v>11.007758676901618</v>
      </c>
      <c r="F150" s="9">
        <f t="shared" si="38"/>
        <v>12.105296980175286</v>
      </c>
      <c r="G150" s="10">
        <f t="shared" si="39"/>
        <v>8.6666666666666607</v>
      </c>
      <c r="H150" s="5">
        <f t="shared" si="39"/>
        <v>7.5</v>
      </c>
      <c r="I150">
        <f t="shared" si="40"/>
        <v>47.659500182395632</v>
      </c>
      <c r="J150">
        <f t="shared" si="41"/>
        <v>47.648273716395835</v>
      </c>
      <c r="K150">
        <f t="shared" si="41"/>
        <v>-1.0343932923174362</v>
      </c>
      <c r="L150">
        <f t="shared" si="42"/>
        <v>-8.9208154186252706</v>
      </c>
      <c r="M150">
        <f t="shared" si="43"/>
        <v>-31.980338595056956</v>
      </c>
      <c r="S150">
        <f t="shared" si="32"/>
        <v>1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23.29898212377439</v>
      </c>
      <c r="C151" s="9">
        <f t="shared" si="36"/>
        <v>0.79200000000000059</v>
      </c>
      <c r="D151" s="9">
        <f t="shared" si="37"/>
        <v>41.606847466568723</v>
      </c>
      <c r="E151" s="9">
        <f t="shared" si="37"/>
        <v>11.000853883618921</v>
      </c>
      <c r="F151" s="9">
        <f t="shared" si="38"/>
        <v>12.122095423558324</v>
      </c>
      <c r="G151" s="10">
        <f t="shared" si="39"/>
        <v>8.6666666666666607</v>
      </c>
      <c r="H151" s="5">
        <f t="shared" si="39"/>
        <v>7.5</v>
      </c>
      <c r="I151">
        <f t="shared" si="40"/>
        <v>47.609734344438472</v>
      </c>
      <c r="J151">
        <f t="shared" si="41"/>
        <v>47.593856742342219</v>
      </c>
      <c r="K151">
        <f t="shared" si="41"/>
        <v>-1.2294733577472836</v>
      </c>
      <c r="L151">
        <f t="shared" si="42"/>
        <v>-8.9013229147068103</v>
      </c>
      <c r="M151">
        <f t="shared" si="43"/>
        <v>-31.944055630675521</v>
      </c>
      <c r="S151">
        <f t="shared" si="32"/>
        <v>1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23.589139040789849</v>
      </c>
      <c r="C152" s="9">
        <f t="shared" si="36"/>
        <v>0.7980000000000006</v>
      </c>
      <c r="D152" s="9">
        <f t="shared" si="37"/>
        <v>41.897004383584182</v>
      </c>
      <c r="E152" s="9">
        <f t="shared" si="37"/>
        <v>10.992759776981654</v>
      </c>
      <c r="F152" s="9">
        <f t="shared" si="38"/>
        <v>12.138022954954426</v>
      </c>
      <c r="G152" s="10">
        <f t="shared" si="39"/>
        <v>8.6666666666666607</v>
      </c>
      <c r="H152" s="5">
        <f t="shared" si="39"/>
        <v>7.5</v>
      </c>
      <c r="I152">
        <f t="shared" si="40"/>
        <v>47.560891084007523</v>
      </c>
      <c r="J152">
        <f t="shared" si="41"/>
        <v>47.539558672562507</v>
      </c>
      <c r="K152">
        <f t="shared" si="41"/>
        <v>-1.4243320970944042</v>
      </c>
      <c r="L152">
        <f t="shared" si="42"/>
        <v>-8.8820461948054206</v>
      </c>
      <c r="M152">
        <f t="shared" si="43"/>
        <v>-31.907885129850015</v>
      </c>
      <c r="S152">
        <f t="shared" si="32"/>
        <v>1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23.878965098223023</v>
      </c>
      <c r="C153" s="9">
        <f t="shared" si="36"/>
        <v>0.8040000000000006</v>
      </c>
      <c r="D153" s="9">
        <f t="shared" si="37"/>
        <v>42.186830441017356</v>
      </c>
      <c r="E153" s="9">
        <f t="shared" si="37"/>
        <v>10.983477704986537</v>
      </c>
      <c r="F153" s="9">
        <f t="shared" si="38"/>
        <v>12.153082529122624</v>
      </c>
      <c r="G153" s="10">
        <f t="shared" si="39"/>
        <v>8.6666666666666607</v>
      </c>
      <c r="H153" s="5">
        <f t="shared" si="39"/>
        <v>7.5</v>
      </c>
      <c r="I153">
        <f t="shared" si="40"/>
        <v>47.512968823444837</v>
      </c>
      <c r="J153">
        <f t="shared" si="41"/>
        <v>47.485378190774192</v>
      </c>
      <c r="K153">
        <f t="shared" si="41"/>
        <v>-1.6189701963864893</v>
      </c>
      <c r="L153">
        <f t="shared" si="42"/>
        <v>-8.8629840601452994</v>
      </c>
      <c r="M153">
        <f t="shared" si="43"/>
        <v>-31.871824728555882</v>
      </c>
      <c r="S153">
        <f t="shared" si="32"/>
        <v>1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24.168461009368304</v>
      </c>
      <c r="C154" s="9">
        <f t="shared" si="36"/>
        <v>0.81000000000000061</v>
      </c>
      <c r="D154" s="9">
        <f t="shared" si="37"/>
        <v>42.476326352162637</v>
      </c>
      <c r="E154" s="9">
        <f t="shared" si="37"/>
        <v>10.973009011489506</v>
      </c>
      <c r="F154" s="9">
        <f t="shared" si="38"/>
        <v>12.167277088660903</v>
      </c>
      <c r="G154" s="10">
        <f t="shared" si="39"/>
        <v>8.6666666666666607</v>
      </c>
      <c r="H154" s="5">
        <f t="shared" si="39"/>
        <v>7.5</v>
      </c>
      <c r="I154">
        <f t="shared" si="40"/>
        <v>47.465965953030747</v>
      </c>
      <c r="J154">
        <f t="shared" si="41"/>
        <v>47.431313988007304</v>
      </c>
      <c r="K154">
        <f t="shared" si="41"/>
        <v>-1.8133883272306801</v>
      </c>
      <c r="L154">
        <f t="shared" si="42"/>
        <v>-8.844135312238155</v>
      </c>
      <c r="M154">
        <f t="shared" si="43"/>
        <v>-31.83587207582492</v>
      </c>
      <c r="S154">
        <f t="shared" si="32"/>
        <v>1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24.457627479557662</v>
      </c>
      <c r="C155" s="9">
        <f t="shared" si="36"/>
        <v>0.81600000000000061</v>
      </c>
      <c r="D155" s="9">
        <f t="shared" si="37"/>
        <v>42.765492822351995</v>
      </c>
      <c r="E155" s="9">
        <f t="shared" si="37"/>
        <v>10.961355036293428</v>
      </c>
      <c r="F155" s="9">
        <f t="shared" si="38"/>
        <v>12.180609564149353</v>
      </c>
      <c r="G155" s="10">
        <f t="shared" si="39"/>
        <v>8.6666666666666607</v>
      </c>
      <c r="H155" s="5">
        <f t="shared" si="39"/>
        <v>7.5</v>
      </c>
      <c r="I155">
        <f t="shared" si="40"/>
        <v>47.419880830734634</v>
      </c>
      <c r="J155">
        <f t="shared" si="41"/>
        <v>47.377364762602653</v>
      </c>
      <c r="K155">
        <f t="shared" si="41"/>
        <v>-2.0075871468932123</v>
      </c>
      <c r="L155">
        <f t="shared" si="42"/>
        <v>-8.8254987528090094</v>
      </c>
      <c r="M155">
        <f t="shared" si="43"/>
        <v>-31.800024833803185</v>
      </c>
      <c r="S155">
        <f t="shared" si="32"/>
        <v>1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24.74646520620524</v>
      </c>
      <c r="C156" s="9">
        <f t="shared" si="36"/>
        <v>0.82200000000000062</v>
      </c>
      <c r="D156" s="9">
        <f t="shared" si="37"/>
        <v>43.054330548999573</v>
      </c>
      <c r="E156" s="9">
        <f t="shared" si="37"/>
        <v>10.948517115235347</v>
      </c>
      <c r="F156" s="9">
        <f t="shared" si="38"/>
        <v>12.193082874292099</v>
      </c>
      <c r="G156" s="10">
        <f t="shared" si="39"/>
        <v>8.6666666666666607</v>
      </c>
      <c r="H156" s="5">
        <f t="shared" si="39"/>
        <v>7.5</v>
      </c>
      <c r="I156">
        <f t="shared" si="40"/>
        <v>47.374711781977226</v>
      </c>
      <c r="J156">
        <f t="shared" si="41"/>
        <v>47.323529220210517</v>
      </c>
      <c r="K156">
        <f t="shared" si="41"/>
        <v>-2.2015672983794117</v>
      </c>
      <c r="L156">
        <f t="shared" si="42"/>
        <v>-8.8070731837249134</v>
      </c>
      <c r="M156">
        <f t="shared" si="43"/>
        <v>-31.764280677810429</v>
      </c>
      <c r="S156">
        <f t="shared" si="32"/>
        <v>1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25.034974878851944</v>
      </c>
      <c r="C157" s="9">
        <f t="shared" si="36"/>
        <v>0.82800000000000062</v>
      </c>
      <c r="D157" s="9">
        <f t="shared" si="37"/>
        <v>43.342840221646277</v>
      </c>
      <c r="E157" s="9">
        <f t="shared" si="37"/>
        <v>10.934496580273223</v>
      </c>
      <c r="F157" s="9">
        <f t="shared" si="38"/>
        <v>12.204699926057959</v>
      </c>
      <c r="G157" s="10">
        <f t="shared" si="39"/>
        <v>8.6666666666666607</v>
      </c>
      <c r="H157" s="5">
        <f t="shared" si="39"/>
        <v>7.5</v>
      </c>
      <c r="I157">
        <f t="shared" si="40"/>
        <v>47.330457099404484</v>
      </c>
      <c r="J157">
        <f t="shared" si="41"/>
        <v>47.269806073789795</v>
      </c>
      <c r="K157">
        <f t="shared" si="41"/>
        <v>-2.3953294105140555</v>
      </c>
      <c r="L157">
        <f t="shared" si="42"/>
        <v>-8.7888574069265193</v>
      </c>
      <c r="M157">
        <f t="shared" si="43"/>
        <v>-31.728637296400958</v>
      </c>
      <c r="S157">
        <f t="shared" si="32"/>
        <v>1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25.323157179210003</v>
      </c>
      <c r="C158" s="9">
        <f t="shared" si="36"/>
        <v>0.83400000000000063</v>
      </c>
      <c r="D158" s="9">
        <f t="shared" si="37"/>
        <v>43.631022522004336</v>
      </c>
      <c r="E158" s="9">
        <f t="shared" si="37"/>
        <v>10.919294759572187</v>
      </c>
      <c r="F158" s="9">
        <f t="shared" si="38"/>
        <v>12.215463614819924</v>
      </c>
      <c r="G158" s="10">
        <f t="shared" si="39"/>
        <v>8.6666666666666607</v>
      </c>
      <c r="H158" s="5">
        <f t="shared" si="39"/>
        <v>7.5</v>
      </c>
      <c r="I158">
        <f t="shared" si="40"/>
        <v>47.2871150426732</v>
      </c>
      <c r="J158">
        <f t="shared" si="41"/>
        <v>47.216194043607544</v>
      </c>
      <c r="K158">
        <f t="shared" si="41"/>
        <v>-2.5888740980221012</v>
      </c>
      <c r="L158">
        <f t="shared" si="42"/>
        <v>-8.7708502243625581</v>
      </c>
      <c r="M158">
        <f t="shared" si="43"/>
        <v>-31.693092391425864</v>
      </c>
      <c r="S158">
        <f t="shared" si="32"/>
        <v>1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25.611012781207588</v>
      </c>
      <c r="C159" s="9">
        <f t="shared" si="36"/>
        <v>0.84000000000000064</v>
      </c>
      <c r="D159" s="9">
        <f t="shared" si="37"/>
        <v>43.918878124001921</v>
      </c>
      <c r="E159" s="9">
        <f t="shared" si="37"/>
        <v>10.90291297759031</v>
      </c>
      <c r="F159" s="9">
        <f t="shared" si="38"/>
        <v>12.225376824493402</v>
      </c>
      <c r="G159" s="10">
        <f t="shared" si="39"/>
        <v>8.6666666666666607</v>
      </c>
      <c r="H159" s="5">
        <f t="shared" si="39"/>
        <v>7.5</v>
      </c>
      <c r="I159">
        <f t="shared" si="40"/>
        <v>47.244683838248477</v>
      </c>
      <c r="J159">
        <f t="shared" si="41"/>
        <v>47.162691857238933</v>
      </c>
      <c r="K159">
        <f t="shared" si="41"/>
        <v>-2.782201961609799</v>
      </c>
      <c r="L159">
        <f t="shared" si="42"/>
        <v>-8.7530504379271949</v>
      </c>
      <c r="M159">
        <f t="shared" si="43"/>
        <v>-31.65764367809653</v>
      </c>
      <c r="S159">
        <f t="shared" si="32"/>
        <v>1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25.898542351033345</v>
      </c>
      <c r="C160" s="9">
        <f t="shared" si="36"/>
        <v>0.84600000000000064</v>
      </c>
      <c r="D160" s="9">
        <f t="shared" si="37"/>
        <v>44.206407693827678</v>
      </c>
      <c r="E160" s="9">
        <f t="shared" si="37"/>
        <v>10.885352555163859</v>
      </c>
      <c r="F160" s="9">
        <f t="shared" si="38"/>
        <v>12.23444242767323</v>
      </c>
      <c r="G160" s="10">
        <f t="shared" si="39"/>
        <v>8.6666666666666607</v>
      </c>
      <c r="H160" s="5">
        <f t="shared" si="39"/>
        <v>7.5</v>
      </c>
      <c r="I160">
        <f t="shared" si="40"/>
        <v>47.203161679213004</v>
      </c>
      <c r="J160">
        <f t="shared" si="41"/>
        <v>47.10929824956758</v>
      </c>
      <c r="K160">
        <f t="shared" si="41"/>
        <v>-2.9753135880461881</v>
      </c>
      <c r="L160">
        <f t="shared" si="42"/>
        <v>-8.7354568494002613</v>
      </c>
      <c r="M160">
        <f t="shared" si="43"/>
        <v>-31.622288885049347</v>
      </c>
      <c r="S160">
        <f t="shared" si="32"/>
        <v>1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26.185746547181022</v>
      </c>
      <c r="C161" s="9">
        <f t="shared" si="36"/>
        <v>0.85200000000000065</v>
      </c>
      <c r="D161" s="9">
        <f t="shared" si="37"/>
        <v>44.493611889975355</v>
      </c>
      <c r="E161" s="9">
        <f t="shared" si="37"/>
        <v>10.86661480959207</v>
      </c>
      <c r="F161" s="9">
        <f t="shared" si="38"/>
        <v>12.242663285769538</v>
      </c>
      <c r="G161" s="10">
        <f t="shared" si="39"/>
        <v>8.6666666666666607</v>
      </c>
      <c r="H161" s="5">
        <f t="shared" si="39"/>
        <v>7.5</v>
      </c>
      <c r="I161">
        <f t="shared" si="40"/>
        <v>47.162546725088376</v>
      </c>
      <c r="J161">
        <f t="shared" si="41"/>
        <v>47.056011962786236</v>
      </c>
      <c r="K161">
        <f t="shared" si="41"/>
        <v>-3.1682095502449892</v>
      </c>
      <c r="L161">
        <f t="shared" si="42"/>
        <v>-8.7180682603903694</v>
      </c>
      <c r="M161">
        <f t="shared" si="43"/>
        <v>-31.58702575441157</v>
      </c>
      <c r="S161">
        <f t="shared" si="32"/>
        <v>1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26.472626020494037</v>
      </c>
      <c r="C162" s="9">
        <f t="shared" si="36"/>
        <v>0.85800000000000065</v>
      </c>
      <c r="D162" s="9">
        <f t="shared" si="37"/>
        <v>44.78049136328837</v>
      </c>
      <c r="E162" s="9">
        <f t="shared" si="37"/>
        <v>10.846701054721414</v>
      </c>
      <c r="F162" s="9">
        <f t="shared" si="38"/>
        <v>12.250042249142322</v>
      </c>
      <c r="G162" s="10">
        <f t="shared" si="39"/>
        <v>8.6666666666666607</v>
      </c>
      <c r="H162" s="5">
        <f t="shared" si="39"/>
        <v>7.5</v>
      </c>
      <c r="I162">
        <f t="shared" si="40"/>
        <v>47.122837101668473</v>
      </c>
      <c r="J162">
        <f t="shared" si="41"/>
        <v>47.002831746397852</v>
      </c>
      <c r="K162">
        <f t="shared" si="41"/>
        <v>-3.3608904073468997</v>
      </c>
      <c r="L162">
        <f t="shared" si="42"/>
        <v>-8.7008834722809034</v>
      </c>
      <c r="M162">
        <f t="shared" si="43"/>
        <v>-31.551852041868241</v>
      </c>
      <c r="S162">
        <f t="shared" si="32"/>
        <v>1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26.759181414210065</v>
      </c>
      <c r="C163" s="9">
        <f t="shared" si="36"/>
        <v>0.86400000000000066</v>
      </c>
      <c r="D163" s="9">
        <f t="shared" si="37"/>
        <v>45.067046757004398</v>
      </c>
      <c r="E163" s="9">
        <f t="shared" si="37"/>
        <v>10.825612601029359</v>
      </c>
      <c r="F163" s="9">
        <f t="shared" si="38"/>
        <v>12.256582157234902</v>
      </c>
      <c r="G163" s="10">
        <f t="shared" si="39"/>
        <v>8.6666666666666607</v>
      </c>
      <c r="H163" s="5">
        <f t="shared" si="39"/>
        <v>7.5</v>
      </c>
      <c r="I163">
        <f t="shared" si="40"/>
        <v>47.084030900864846</v>
      </c>
      <c r="J163">
        <f t="shared" si="41"/>
        <v>46.949756357216941</v>
      </c>
      <c r="K163">
        <f t="shared" si="41"/>
        <v>-3.553356704802296</v>
      </c>
      <c r="L163">
        <f t="shared" si="42"/>
        <v>-8.6839012861788447</v>
      </c>
      <c r="M163">
        <f t="shared" si="43"/>
        <v>-31.516765516730064</v>
      </c>
      <c r="S163">
        <f t="shared" si="32"/>
        <v>1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27.045413364005658</v>
      </c>
      <c r="C164" s="9">
        <f t="shared" si="36"/>
        <v>0.87000000000000066</v>
      </c>
      <c r="D164" s="9">
        <f t="shared" si="37"/>
        <v>45.353278706799991</v>
      </c>
      <c r="E164" s="9">
        <f t="shared" si="37"/>
        <v>10.803350755707626</v>
      </c>
      <c r="F164" s="9">
        <f t="shared" si="38"/>
        <v>12.262285838706138</v>
      </c>
      <c r="G164" s="10">
        <f t="shared" si="39"/>
        <v>8.6666666666666607</v>
      </c>
      <c r="H164" s="5">
        <f t="shared" si="39"/>
        <v>7.5</v>
      </c>
      <c r="I164">
        <f t="shared" si="40"/>
        <v>47.046126180564478</v>
      </c>
      <c r="J164">
        <f t="shared" si="41"/>
        <v>46.896784559371248</v>
      </c>
      <c r="K164">
        <f t="shared" si="41"/>
        <v>-3.7456089744543495</v>
      </c>
      <c r="L164">
        <f t="shared" si="42"/>
        <v>-8.667120502866501</v>
      </c>
      <c r="M164">
        <f t="shared" si="43"/>
        <v>-31.48176396200223</v>
      </c>
      <c r="S164">
        <f t="shared" si="32"/>
        <v>1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27.331322498040866</v>
      </c>
      <c r="C165" s="9">
        <f t="shared" si="36"/>
        <v>0.87600000000000067</v>
      </c>
      <c r="D165" s="9">
        <f t="shared" si="37"/>
        <v>45.639187840835199</v>
      </c>
      <c r="E165" s="9">
        <f t="shared" si="37"/>
        <v>10.779916822744942</v>
      </c>
      <c r="F165" s="9">
        <f t="shared" si="38"/>
        <v>12.267156111561469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47.009120964499566</v>
      </c>
      <c r="J165">
        <f t="shared" si="41"/>
        <v>46.843915124303763</v>
      </c>
      <c r="K165">
        <f t="shared" si="41"/>
        <v>-3.9376477346225629</v>
      </c>
      <c r="L165">
        <f t="shared" si="42"/>
        <v>-8.6505399227560531</v>
      </c>
      <c r="M165">
        <f t="shared" si="43"/>
        <v>-31.446845174454047</v>
      </c>
      <c r="S165">
        <f t="shared" si="32"/>
        <v>1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27.616909437003859</v>
      </c>
      <c r="C166" s="9">
        <f t="shared" si="36"/>
        <v>0.88200000000000067</v>
      </c>
      <c r="D166" s="9">
        <f t="shared" si="37"/>
        <v>45.924774779798192</v>
      </c>
      <c r="E166" s="9">
        <f t="shared" si="37"/>
        <v>10.755312103009274</v>
      </c>
      <c r="F166" s="9">
        <f t="shared" si="38"/>
        <v>12.271195783282771</v>
      </c>
      <c r="G166" s="10">
        <f t="shared" si="45"/>
        <v>8.6666666666666607</v>
      </c>
      <c r="H166" s="5">
        <f t="shared" si="45"/>
        <v>7.5</v>
      </c>
      <c r="I166">
        <f t="shared" si="40"/>
        <v>46.973013242129738</v>
      </c>
      <c r="J166">
        <f t="shared" si="41"/>
        <v>46.791146830774949</v>
      </c>
      <c r="K166">
        <f t="shared" si="41"/>
        <v>-4.1294734901867329</v>
      </c>
      <c r="L166">
        <f t="shared" si="42"/>
        <v>-8.6341583458469398</v>
      </c>
      <c r="M166">
        <f t="shared" si="43"/>
        <v>-31.412006964689329</v>
      </c>
      <c r="S166">
        <f t="shared" si="32"/>
        <v>1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27.90217479415556</v>
      </c>
      <c r="C167" s="9">
        <f t="shared" si="36"/>
        <v>0.88800000000000068</v>
      </c>
      <c r="D167" s="9">
        <f t="shared" si="37"/>
        <v>46.210040136949893</v>
      </c>
      <c r="E167" s="9">
        <f t="shared" si="37"/>
        <v>10.729537894329557</v>
      </c>
      <c r="F167" s="9">
        <f t="shared" si="38"/>
        <v>12.274407650957045</v>
      </c>
      <c r="G167" s="10">
        <f t="shared" si="45"/>
        <v>8.6666666666666607</v>
      </c>
      <c r="H167" s="5">
        <f t="shared" si="45"/>
        <v>7.5</v>
      </c>
      <c r="I167">
        <f t="shared" si="40"/>
        <v>46.937800968536479</v>
      </c>
      <c r="J167">
        <f t="shared" si="41"/>
        <v>46.738478464865281</v>
      </c>
      <c r="K167">
        <f t="shared" si="41"/>
        <v>-4.321086732671338</v>
      </c>
      <c r="L167">
        <f t="shared" si="42"/>
        <v>-8.6179745716860854</v>
      </c>
      <c r="M167">
        <f t="shared" si="43"/>
        <v>-31.377247157217464</v>
      </c>
      <c r="S167">
        <f t="shared" si="32"/>
        <v>1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28.187119175374331</v>
      </c>
      <c r="C168" s="9">
        <f t="shared" si="36"/>
        <v>0.89400000000000068</v>
      </c>
      <c r="D168" s="9">
        <f t="shared" si="37"/>
        <v>46.494984518168664</v>
      </c>
      <c r="E168" s="9">
        <f t="shared" si="37"/>
        <v>10.702595491576902</v>
      </c>
      <c r="F168" s="9">
        <f t="shared" si="38"/>
        <v>12.276794501403906</v>
      </c>
      <c r="G168" s="10">
        <f t="shared" si="45"/>
        <v>8.6666666666666607</v>
      </c>
      <c r="H168" s="5">
        <f t="shared" si="45"/>
        <v>7.5</v>
      </c>
      <c r="I168">
        <f t="shared" si="40"/>
        <v>46.903482064330007</v>
      </c>
      <c r="J168">
        <f t="shared" si="41"/>
        <v>46.685908819977996</v>
      </c>
      <c r="K168">
        <f t="shared" si="41"/>
        <v>-4.5124879403303648</v>
      </c>
      <c r="L168">
        <f t="shared" si="42"/>
        <v>-8.6019873993309339</v>
      </c>
      <c r="M168">
        <f t="shared" si="43"/>
        <v>-31.34256359052511</v>
      </c>
      <c r="S168">
        <f t="shared" si="32"/>
        <v>1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28.471743179200633</v>
      </c>
      <c r="C169" s="9">
        <f t="shared" si="36"/>
        <v>0.90000000000000069</v>
      </c>
      <c r="D169" s="9">
        <f t="shared" si="37"/>
        <v>46.779608521994966</v>
      </c>
      <c r="E169" s="9">
        <f t="shared" si="37"/>
        <v>10.674486186745286</v>
      </c>
      <c r="F169" s="9">
        <f t="shared" si="38"/>
        <v>12.278359111301903</v>
      </c>
      <c r="G169" s="10">
        <f t="shared" si="45"/>
        <v>8.6666666666666607</v>
      </c>
      <c r="H169" s="5">
        <f t="shared" si="45"/>
        <v>7.5</v>
      </c>
      <c r="I169">
        <f t="shared" si="40"/>
        <v>46.870054415568426</v>
      </c>
      <c r="J169">
        <f t="shared" si="41"/>
        <v>46.633436696842075</v>
      </c>
      <c r="K169">
        <f t="shared" si="41"/>
        <v>-4.7036775782325684</v>
      </c>
      <c r="L169">
        <f t="shared" si="42"/>
        <v>-8.5861956273152824</v>
      </c>
      <c r="M169">
        <f t="shared" si="43"/>
        <v>-31.307954117148387</v>
      </c>
      <c r="S169">
        <f t="shared" si="32"/>
        <v>1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28.756047396881723</v>
      </c>
      <c r="C170" s="9">
        <f t="shared" si="36"/>
        <v>0.90600000000000069</v>
      </c>
      <c r="D170" s="9">
        <f t="shared" si="37"/>
        <v>47.063912739676056</v>
      </c>
      <c r="E170" s="9">
        <f t="shared" si="37"/>
        <v>10.645211269031718</v>
      </c>
      <c r="F170" s="9">
        <f t="shared" si="38"/>
        <v>12.279104247313722</v>
      </c>
      <c r="G170" s="10">
        <f t="shared" si="45"/>
        <v>8.6666666666666607</v>
      </c>
      <c r="H170" s="5">
        <f t="shared" si="45"/>
        <v>7.5</v>
      </c>
      <c r="I170">
        <f t="shared" si="40"/>
        <v>46.837515873689362</v>
      </c>
      <c r="J170">
        <f t="shared" si="41"/>
        <v>46.58106090351545</v>
      </c>
      <c r="K170">
        <f t="shared" si="41"/>
        <v>-4.8946560983471734</v>
      </c>
      <c r="L170">
        <f t="shared" si="42"/>
        <v>-8.5705980536179105</v>
      </c>
      <c r="M170">
        <f t="shared" si="43"/>
        <v>-31.273416603745549</v>
      </c>
      <c r="S170">
        <f t="shared" si="32"/>
        <v>1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29.040032412416377</v>
      </c>
      <c r="C171" s="9">
        <f t="shared" si="36"/>
        <v>0.9120000000000007</v>
      </c>
      <c r="D171" s="9">
        <f t="shared" si="37"/>
        <v>47.34789775521071</v>
      </c>
      <c r="E171" s="9">
        <f t="shared" si="37"/>
        <v>10.614772024915887</v>
      </c>
      <c r="F171" s="9">
        <f t="shared" si="38"/>
        <v>12.279032666210153</v>
      </c>
      <c r="G171" s="10">
        <f t="shared" si="45"/>
        <v>8.6666666666666607</v>
      </c>
      <c r="H171" s="5">
        <f t="shared" si="45"/>
        <v>7.5</v>
      </c>
      <c r="I171">
        <f t="shared" si="40"/>
        <v>46.805864255453955</v>
      </c>
      <c r="J171">
        <f t="shared" si="41"/>
        <v>46.528780255388384</v>
      </c>
      <c r="K171">
        <f t="shared" si="41"/>
        <v>-5.0854239396300214</v>
      </c>
      <c r="L171">
        <f t="shared" si="42"/>
        <v>-8.5551934756339705</v>
      </c>
      <c r="M171">
        <f t="shared" si="43"/>
        <v>-31.238948931170032</v>
      </c>
      <c r="S171">
        <f t="shared" si="32"/>
        <v>1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29.323698802599633</v>
      </c>
      <c r="C172" s="9">
        <f t="shared" si="36"/>
        <v>0.9180000000000007</v>
      </c>
      <c r="D172" s="9">
        <f t="shared" si="37"/>
        <v>47.631564145393966</v>
      </c>
      <c r="E172" s="9">
        <f t="shared" si="37"/>
        <v>10.583169738239279</v>
      </c>
      <c r="F172" s="9">
        <f t="shared" si="38"/>
        <v>12.278147114992944</v>
      </c>
      <c r="G172" s="10">
        <f t="shared" si="45"/>
        <v>8.6666666666666607</v>
      </c>
      <c r="H172" s="5">
        <f t="shared" si="45"/>
        <v>7.5</v>
      </c>
      <c r="I172">
        <f t="shared" si="40"/>
        <v>46.775097342903251</v>
      </c>
      <c r="J172">
        <f t="shared" si="41"/>
        <v>46.476593575187017</v>
      </c>
      <c r="K172">
        <f t="shared" si="41"/>
        <v>-5.275981528110159</v>
      </c>
      <c r="L172">
        <f t="shared" si="42"/>
        <v>-8.5399806901491377</v>
      </c>
      <c r="M172">
        <f t="shared" si="43"/>
        <v>-31.204548994543799</v>
      </c>
      <c r="S172">
        <f t="shared" si="32"/>
        <v>1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29.607047137067536</v>
      </c>
      <c r="C173" s="9">
        <f t="shared" si="36"/>
        <v>0.92400000000000071</v>
      </c>
      <c r="D173" s="9">
        <f t="shared" si="37"/>
        <v>47.914912479861869</v>
      </c>
      <c r="E173" s="9">
        <f t="shared" si="37"/>
        <v>10.550405690283764</v>
      </c>
      <c r="F173" s="9">
        <f t="shared" si="38"/>
        <v>12.276450331016488</v>
      </c>
      <c r="G173" s="10">
        <f t="shared" si="45"/>
        <v>8.6666666666666607</v>
      </c>
      <c r="H173" s="5">
        <f t="shared" si="45"/>
        <v>7.5</v>
      </c>
      <c r="I173">
        <f t="shared" si="40"/>
        <v>46.745212883327056</v>
      </c>
      <c r="J173">
        <f t="shared" si="41"/>
        <v>46.424499692977108</v>
      </c>
      <c r="K173">
        <f t="shared" si="41"/>
        <v>-5.4663292769768761</v>
      </c>
      <c r="L173">
        <f t="shared" si="42"/>
        <v>-8.5249584933165004</v>
      </c>
      <c r="M173">
        <f t="shared" si="43"/>
        <v>-31.17021470333092</v>
      </c>
      <c r="S173">
        <f t="shared" si="32"/>
        <v>1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29.890077978341925</v>
      </c>
      <c r="C174" s="9">
        <f t="shared" si="36"/>
        <v>0.93000000000000071</v>
      </c>
      <c r="D174" s="9">
        <f t="shared" si="37"/>
        <v>48.197943321136258</v>
      </c>
      <c r="E174" s="9">
        <f t="shared" si="37"/>
        <v>10.516481159849649</v>
      </c>
      <c r="F174" s="9">
        <f t="shared" si="38"/>
        <v>12.273945042108373</v>
      </c>
      <c r="G174" s="10">
        <f t="shared" si="45"/>
        <v>8.6666666666666607</v>
      </c>
      <c r="H174" s="5">
        <f t="shared" si="45"/>
        <v>7.5</v>
      </c>
      <c r="I174">
        <f t="shared" si="40"/>
        <v>46.716208589245156</v>
      </c>
      <c r="J174">
        <f t="shared" si="41"/>
        <v>46.372497446167877</v>
      </c>
      <c r="K174">
        <f t="shared" si="41"/>
        <v>-5.656467586667195</v>
      </c>
      <c r="L174">
        <f t="shared" si="42"/>
        <v>-8.5101256806361523</v>
      </c>
      <c r="M174">
        <f t="shared" si="43"/>
        <v>-31.135943981411327</v>
      </c>
      <c r="S174">
        <f t="shared" si="32"/>
        <v>1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30.172791881875259</v>
      </c>
      <c r="C175" s="9">
        <f t="shared" si="36"/>
        <v>0.93600000000000072</v>
      </c>
      <c r="D175" s="9">
        <f t="shared" si="37"/>
        <v>48.480657224669592</v>
      </c>
      <c r="E175" s="9">
        <f t="shared" si="37"/>
        <v>10.481397423333204</v>
      </c>
      <c r="F175" s="9">
        <f t="shared" si="38"/>
        <v>12.27063396668877</v>
      </c>
      <c r="G175" s="10">
        <f t="shared" si="45"/>
        <v>8.6666666666666607</v>
      </c>
      <c r="H175" s="5">
        <f t="shared" si="45"/>
        <v>7.5</v>
      </c>
      <c r="I175">
        <f t="shared" si="40"/>
        <v>46.688082138400887</v>
      </c>
      <c r="J175">
        <f t="shared" si="41"/>
        <v>46.320585679515993</v>
      </c>
      <c r="K175">
        <f t="shared" si="41"/>
        <v>-5.8463968449538042</v>
      </c>
      <c r="L175">
        <f t="shared" si="42"/>
        <v>-8.4954810469374955</v>
      </c>
      <c r="M175">
        <f t="shared" si="43"/>
        <v>-31.101734767154628</v>
      </c>
      <c r="S175">
        <f t="shared" si="32"/>
        <v>1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30.455189396095431</v>
      </c>
      <c r="C176" s="9">
        <f t="shared" si="36"/>
        <v>0.94200000000000073</v>
      </c>
      <c r="D176" s="9">
        <f t="shared" si="37"/>
        <v>48.763054738889764</v>
      </c>
      <c r="E176" s="9">
        <f t="shared" si="37"/>
        <v>10.445155754803643</v>
      </c>
      <c r="F176" s="9">
        <f t="shared" si="38"/>
        <v>12.266519813888667</v>
      </c>
      <c r="G176" s="10">
        <f t="shared" si="45"/>
        <v>8.6666666666666607</v>
      </c>
      <c r="H176" s="5">
        <f t="shared" si="45"/>
        <v>7.5</v>
      </c>
      <c r="I176">
        <f t="shared" si="40"/>
        <v>46.660831173767143</v>
      </c>
      <c r="J176">
        <f t="shared" si="41"/>
        <v>46.268763245129676</v>
      </c>
      <c r="K176">
        <f t="shared" si="41"/>
        <v>-6.0361174270334477</v>
      </c>
      <c r="L176">
        <f t="shared" si="42"/>
        <v>-8.4810233863642193</v>
      </c>
      <c r="M176">
        <f t="shared" si="43"/>
        <v>-31.067585013493961</v>
      </c>
      <c r="S176">
        <f t="shared" si="32"/>
        <v>1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30.73727106245062</v>
      </c>
      <c r="C177" s="9">
        <f t="shared" si="36"/>
        <v>0.94800000000000073</v>
      </c>
      <c r="D177" s="9">
        <f t="shared" si="37"/>
        <v>49.045136405244953</v>
      </c>
      <c r="E177" s="9">
        <f t="shared" si="37"/>
        <v>10.407757426079563</v>
      </c>
      <c r="F177" s="9">
        <f t="shared" si="38"/>
        <v>12.261605283667013</v>
      </c>
      <c r="G177" s="10">
        <f t="shared" si="45"/>
        <v>8.6666666666666607</v>
      </c>
      <c r="H177" s="5">
        <f t="shared" si="45"/>
        <v>7.5</v>
      </c>
      <c r="I177">
        <f t="shared" si="40"/>
        <v>46.634453303564626</v>
      </c>
      <c r="J177">
        <f t="shared" si="41"/>
        <v>46.217029002472856</v>
      </c>
      <c r="K177">
        <f t="shared" si="41"/>
        <v>-6.2256296956157611</v>
      </c>
      <c r="L177">
        <f t="shared" si="42"/>
        <v>-8.4667514923619045</v>
      </c>
      <c r="M177">
        <f t="shared" si="43"/>
        <v>-31.033492687999761</v>
      </c>
      <c r="S177">
        <f t="shared" si="32"/>
        <v>1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31.019037415454189</v>
      </c>
      <c r="C178" s="9">
        <f t="shared" si="36"/>
        <v>0.95400000000000074</v>
      </c>
      <c r="D178" s="9">
        <f t="shared" si="37"/>
        <v>49.326902758248522</v>
      </c>
      <c r="E178" s="9">
        <f t="shared" si="37"/>
        <v>10.369203706804846</v>
      </c>
      <c r="F178" s="9">
        <f t="shared" si="38"/>
        <v>12.255893066926674</v>
      </c>
      <c r="G178" s="10">
        <f t="shared" si="45"/>
        <v>8.6666666666666607</v>
      </c>
      <c r="H178" s="5">
        <f t="shared" si="45"/>
        <v>7.5</v>
      </c>
      <c r="I178">
        <f t="shared" si="40"/>
        <v>46.608946101292439</v>
      </c>
      <c r="J178">
        <f t="shared" si="41"/>
        <v>46.165381818369447</v>
      </c>
      <c r="K178">
        <f t="shared" si="41"/>
        <v>-6.4149340010125595</v>
      </c>
      <c r="L178">
        <f t="shared" si="42"/>
        <v>-8.4526641576682877</v>
      </c>
      <c r="M178">
        <f t="shared" si="43"/>
        <v>-30.999455772953429</v>
      </c>
      <c r="S178">
        <f t="shared" si="32"/>
        <v>1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31.300488982729586</v>
      </c>
      <c r="C179" s="9">
        <f t="shared" si="36"/>
        <v>0.96000000000000074</v>
      </c>
      <c r="D179" s="9">
        <f t="shared" si="37"/>
        <v>49.608354325523919</v>
      </c>
      <c r="E179" s="9">
        <f t="shared" si="37"/>
        <v>10.329495864524015</v>
      </c>
      <c r="F179" s="9">
        <f t="shared" si="38"/>
        <v>12.249385845629288</v>
      </c>
      <c r="G179" s="10">
        <f t="shared" si="45"/>
        <v>8.6666666666666607</v>
      </c>
      <c r="H179" s="5">
        <f t="shared" si="45"/>
        <v>7.5</v>
      </c>
      <c r="I179">
        <f t="shared" si="40"/>
        <v>46.584307105770876</v>
      </c>
      <c r="J179">
        <f t="shared" si="41"/>
        <v>46.113820567007672</v>
      </c>
      <c r="K179">
        <f t="shared" si="41"/>
        <v>-6.6040306812275755</v>
      </c>
      <c r="L179">
        <f t="shared" si="42"/>
        <v>-8.438760174306104</v>
      </c>
      <c r="M179">
        <f t="shared" si="43"/>
        <v>-30.965472265420768</v>
      </c>
      <c r="S179">
        <f t="shared" si="32"/>
        <v>1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31.58162628505529</v>
      </c>
      <c r="C180" s="9">
        <f t="shared" si="36"/>
        <v>0.96600000000000075</v>
      </c>
      <c r="D180" s="9">
        <f t="shared" si="37"/>
        <v>49.889491627849623</v>
      </c>
      <c r="E180" s="9">
        <f t="shared" si="37"/>
        <v>10.288635164757029</v>
      </c>
      <c r="F180" s="9">
        <f t="shared" si="38"/>
        <v>12.242086292908979</v>
      </c>
      <c r="G180" s="10">
        <f t="shared" si="45"/>
        <v>8.6666666666666607</v>
      </c>
      <c r="H180" s="5">
        <f t="shared" si="45"/>
        <v>7.5</v>
      </c>
      <c r="I180">
        <f t="shared" si="40"/>
        <v>46.560533821196465</v>
      </c>
      <c r="J180">
        <f t="shared" si="41"/>
        <v>46.062344129944407</v>
      </c>
      <c r="K180">
        <f t="shared" si="41"/>
        <v>-6.7929200620466421</v>
      </c>
      <c r="L180">
        <f t="shared" si="42"/>
        <v>-8.4250383335785273</v>
      </c>
      <c r="M180">
        <f t="shared" si="43"/>
        <v>-30.931540177325171</v>
      </c>
      <c r="S180">
        <f t="shared" si="32"/>
        <v>1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31.862449836409755</v>
      </c>
      <c r="C181" s="9">
        <f t="shared" si="36"/>
        <v>0.97200000000000075</v>
      </c>
      <c r="D181" s="9">
        <f t="shared" si="37"/>
        <v>50.170315179204088</v>
      </c>
      <c r="E181" s="9">
        <f t="shared" si="37"/>
        <v>10.246622871073544</v>
      </c>
      <c r="F181" s="9">
        <f t="shared" si="38"/>
        <v>12.23399707318497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46.537623717209044</v>
      </c>
      <c r="J181">
        <f t="shared" si="41"/>
        <v>46.010951396109576</v>
      </c>
      <c r="K181">
        <f t="shared" si="41"/>
        <v>-6.9816024571283259</v>
      </c>
      <c r="L181">
        <f t="shared" si="42"/>
        <v>-8.4114974260671183</v>
      </c>
      <c r="M181">
        <f t="shared" si="43"/>
        <v>-30.897657535520459</v>
      </c>
      <c r="S181">
        <f t="shared" si="32"/>
        <v>1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32.142960144016413</v>
      </c>
      <c r="C182" s="9">
        <f t="shared" si="36"/>
        <v>0.97800000000000076</v>
      </c>
      <c r="D182" s="9">
        <f t="shared" si="37"/>
        <v>50.450825486810743</v>
      </c>
      <c r="E182" s="9">
        <f t="shared" si="37"/>
        <v>10.203460245166614</v>
      </c>
      <c r="F182" s="9">
        <f t="shared" si="38"/>
        <v>12.225120842273054</v>
      </c>
      <c r="G182" s="10">
        <f t="shared" si="46"/>
        <v>8.6666666666666607</v>
      </c>
      <c r="H182" s="5">
        <f t="shared" si="46"/>
        <v>7.5</v>
      </c>
      <c r="I182">
        <f t="shared" si="40"/>
        <v>46.515574228971019</v>
      </c>
      <c r="J182">
        <f t="shared" si="41"/>
        <v>45.959641261810567</v>
      </c>
      <c r="K182">
        <f t="shared" si="41"/>
        <v>-7.1700781680950012</v>
      </c>
      <c r="L182">
        <f t="shared" si="42"/>
        <v>-8.3981362416323471</v>
      </c>
      <c r="M182">
        <f t="shared" si="43"/>
        <v>-30.863822381863315</v>
      </c>
      <c r="S182">
        <f t="shared" si="32"/>
        <v>1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32.423157708388672</v>
      </c>
      <c r="C183" s="9">
        <f t="shared" si="36"/>
        <v>0.98400000000000076</v>
      </c>
      <c r="D183" s="9">
        <f t="shared" si="37"/>
        <v>50.731023051183008</v>
      </c>
      <c r="E183" s="9">
        <f t="shared" si="37"/>
        <v>10.15914854692582</v>
      </c>
      <c r="F183" s="9">
        <f t="shared" si="38"/>
        <v>12.215460247495933</v>
      </c>
      <c r="G183" s="10">
        <f t="shared" si="46"/>
        <v>8.6666666666666607</v>
      </c>
      <c r="H183" s="5">
        <f t="shared" si="46"/>
        <v>7.5</v>
      </c>
      <c r="I183">
        <f t="shared" si="40"/>
        <v>46.494382757258485</v>
      </c>
      <c r="J183">
        <f t="shared" si="41"/>
        <v>45.908412630736613</v>
      </c>
      <c r="K183">
        <f t="shared" si="41"/>
        <v>-7.3583474846243675</v>
      </c>
      <c r="L183">
        <f t="shared" si="42"/>
        <v>-8.3849535694165631</v>
      </c>
      <c r="M183">
        <f t="shared" si="43"/>
        <v>-30.830032773285229</v>
      </c>
      <c r="S183">
        <f t="shared" si="32"/>
        <v>1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32.703043023375017</v>
      </c>
      <c r="C184" s="9">
        <f t="shared" si="36"/>
        <v>0.99000000000000077</v>
      </c>
      <c r="D184" s="9">
        <f t="shared" si="37"/>
        <v>51.010908366169346</v>
      </c>
      <c r="E184" s="9">
        <f t="shared" si="37"/>
        <v>10.113689034509864</v>
      </c>
      <c r="F184" s="9">
        <f t="shared" si="38"/>
        <v>12.205017927792522</v>
      </c>
      <c r="G184" s="10">
        <f t="shared" si="46"/>
        <v>8.6666666666666607</v>
      </c>
      <c r="H184" s="5">
        <f t="shared" si="46"/>
        <v>7.5</v>
      </c>
      <c r="I184">
        <f t="shared" si="40"/>
        <v>46.474046668564313</v>
      </c>
      <c r="J184">
        <f t="shared" si="41"/>
        <v>45.857264413963172</v>
      </c>
      <c r="K184">
        <f t="shared" si="41"/>
        <v>-7.5464106845414074</v>
      </c>
      <c r="L184">
        <f t="shared" si="42"/>
        <v>-8.3719481978494272</v>
      </c>
      <c r="M184">
        <f t="shared" si="43"/>
        <v>-30.796286781863923</v>
      </c>
      <c r="S184">
        <f t="shared" si="32"/>
        <v>1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32.982616576203966</v>
      </c>
      <c r="C185" s="9">
        <f t="shared" si="36"/>
        <v>0.99600000000000077</v>
      </c>
      <c r="D185" s="9">
        <f t="shared" si="37"/>
        <v>51.290481918998303</v>
      </c>
      <c r="E185" s="9">
        <f t="shared" si="37"/>
        <v>10.067082964418585</v>
      </c>
      <c r="F185" s="9">
        <f t="shared" si="38"/>
        <v>12.193796513826044</v>
      </c>
      <c r="G185" s="10">
        <f t="shared" si="46"/>
        <v>8.6666666666666607</v>
      </c>
      <c r="H185" s="5">
        <f t="shared" si="46"/>
        <v>7.5</v>
      </c>
      <c r="I185">
        <f t="shared" si="40"/>
        <v>46.454563295213113</v>
      </c>
      <c r="J185">
        <f t="shared" si="41"/>
        <v>45.806195529956291</v>
      </c>
      <c r="K185">
        <f t="shared" si="41"/>
        <v>-7.7342680339107774</v>
      </c>
      <c r="L185">
        <f t="shared" si="42"/>
        <v>-8.3591189146558058</v>
      </c>
      <c r="M185">
        <f t="shared" si="43"/>
        <v>-30.762582494894154</v>
      </c>
      <c r="S185">
        <f t="shared" si="32"/>
        <v>1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33.261878847529303</v>
      </c>
      <c r="C186" s="9">
        <f t="shared" si="36"/>
        <v>1.0020000000000007</v>
      </c>
      <c r="D186" s="9">
        <f t="shared" si="37"/>
        <v>51.569744190323632</v>
      </c>
      <c r="E186" s="9">
        <f t="shared" si="37"/>
        <v>10.019331591564411</v>
      </c>
      <c r="F186" s="9">
        <f t="shared" si="38"/>
        <v>12.181798628091084</v>
      </c>
      <c r="G186" s="10">
        <f t="shared" si="46"/>
        <v>8.6666666666666607</v>
      </c>
      <c r="H186" s="5">
        <f t="shared" si="46"/>
        <v>7.5</v>
      </c>
      <c r="I186">
        <f t="shared" si="40"/>
        <v>46.435929935487813</v>
      </c>
      <c r="J186">
        <f t="shared" si="41"/>
        <v>45.755204904576892</v>
      </c>
      <c r="K186">
        <f t="shared" si="41"/>
        <v>-7.9219197871296316</v>
      </c>
      <c r="L186">
        <f t="shared" si="42"/>
        <v>-8.3464645068660168</v>
      </c>
      <c r="M186">
        <f t="shared" si="43"/>
        <v>-30.728918014957834</v>
      </c>
      <c r="S186">
        <f t="shared" si="32"/>
        <v>1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33.540830311475062</v>
      </c>
      <c r="C187" s="9">
        <f t="shared" si="36"/>
        <v>1.0080000000000007</v>
      </c>
      <c r="D187" s="9">
        <f t="shared" si="37"/>
        <v>51.848695654269399</v>
      </c>
      <c r="E187" s="9">
        <f t="shared" si="37"/>
        <v>9.9704361693432517</v>
      </c>
      <c r="F187" s="9">
        <f t="shared" si="38"/>
        <v>12.169026885019534</v>
      </c>
      <c r="G187" s="10">
        <f t="shared" si="46"/>
        <v>8.6666666666666607</v>
      </c>
      <c r="H187" s="5">
        <f t="shared" si="46"/>
        <v>7.5</v>
      </c>
      <c r="I187">
        <f t="shared" si="40"/>
        <v>46.418143853767901</v>
      </c>
      <c r="J187">
        <f t="shared" si="41"/>
        <v>45.704291471085007</v>
      </c>
      <c r="K187">
        <f t="shared" si="41"/>
        <v>-8.1093661870208749</v>
      </c>
      <c r="L187">
        <f t="shared" si="42"/>
        <v>-8.3339837608284508</v>
      </c>
      <c r="M187">
        <f t="shared" si="43"/>
        <v>-30.69529145999342</v>
      </c>
      <c r="S187">
        <f t="shared" si="32"/>
        <v>1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33.819471435680811</v>
      </c>
      <c r="C188" s="9">
        <f t="shared" si="36"/>
        <v>1.0140000000000007</v>
      </c>
      <c r="D188" s="9">
        <f t="shared" si="37"/>
        <v>52.127336778475147</v>
      </c>
      <c r="E188" s="9">
        <f t="shared" si="37"/>
        <v>9.920397949704812</v>
      </c>
      <c r="F188" s="9">
        <f t="shared" si="38"/>
        <v>12.155483891085421</v>
      </c>
      <c r="G188" s="10">
        <f t="shared" si="46"/>
        <v>8.6666666666666607</v>
      </c>
      <c r="H188" s="5">
        <f t="shared" si="46"/>
        <v>7.5</v>
      </c>
      <c r="I188">
        <f t="shared" si="40"/>
        <v>46.401202280679257</v>
      </c>
      <c r="J188">
        <f t="shared" si="41"/>
        <v>45.653454170143952</v>
      </c>
      <c r="K188">
        <f t="shared" si="41"/>
        <v>-8.2966074649268347</v>
      </c>
      <c r="L188">
        <f t="shared" si="42"/>
        <v>-8.3216754622245439</v>
      </c>
      <c r="M188">
        <f t="shared" si="43"/>
        <v>-30.661700963364524</v>
      </c>
      <c r="S188">
        <f t="shared" si="32"/>
        <v>1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34.097802681346721</v>
      </c>
      <c r="C189" s="9">
        <f t="shared" si="36"/>
        <v>1.0200000000000007</v>
      </c>
      <c r="D189" s="9">
        <f t="shared" si="37"/>
        <v>52.40566802414105</v>
      </c>
      <c r="E189" s="9">
        <f t="shared" si="37"/>
        <v>9.8692181832223351</v>
      </c>
      <c r="F189" s="9">
        <f t="shared" si="38"/>
        <v>12.141172244908656</v>
      </c>
      <c r="G189" s="10">
        <f t="shared" si="46"/>
        <v>8.6666666666666607</v>
      </c>
      <c r="H189" s="5">
        <f t="shared" si="46"/>
        <v>7.5</v>
      </c>
      <c r="I189">
        <f t="shared" si="40"/>
        <v>46.385102413255254</v>
      </c>
      <c r="J189">
        <f t="shared" si="41"/>
        <v>45.602691949824383</v>
      </c>
      <c r="K189">
        <f t="shared" si="41"/>
        <v>-8.4836438408033583</v>
      </c>
      <c r="L189">
        <f t="shared" si="42"/>
        <v>-8.3095383960859976</v>
      </c>
      <c r="M189">
        <f t="shared" si="43"/>
        <v>-30.628144673927622</v>
      </c>
      <c r="S189">
        <f t="shared" si="32"/>
        <v>1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34.375824503278793</v>
      </c>
      <c r="C190" s="9">
        <f t="shared" si="36"/>
        <v>1.0260000000000007</v>
      </c>
      <c r="D190" s="9">
        <f t="shared" si="37"/>
        <v>52.683689846073122</v>
      </c>
      <c r="E190" s="9">
        <f t="shared" si="37"/>
        <v>9.8168981191617757</v>
      </c>
      <c r="F190" s="9">
        <f t="shared" si="38"/>
        <v>12.126094537357691</v>
      </c>
      <c r="G190" s="10">
        <f t="shared" si="46"/>
        <v>8.6666666666666607</v>
      </c>
      <c r="H190" s="5">
        <f t="shared" si="46"/>
        <v>7.5</v>
      </c>
      <c r="I190">
        <f t="shared" si="40"/>
        <v>46.369841415109256</v>
      </c>
      <c r="J190">
        <f t="shared" si="41"/>
        <v>45.552003765608255</v>
      </c>
      <c r="K190">
        <f t="shared" si="41"/>
        <v>-8.670475523314316</v>
      </c>
      <c r="L190">
        <f t="shared" si="42"/>
        <v>-8.2975713468142818</v>
      </c>
      <c r="M190">
        <f t="shared" si="43"/>
        <v>-30.594620756098877</v>
      </c>
      <c r="S190">
        <f t="shared" si="32"/>
        <v>1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34.653537349934098</v>
      </c>
      <c r="C191" s="9">
        <f t="shared" si="36"/>
        <v>1.0320000000000007</v>
      </c>
      <c r="D191" s="9">
        <f t="shared" si="37"/>
        <v>52.961402692728427</v>
      </c>
      <c r="E191" s="9">
        <f t="shared" si="37"/>
        <v>9.7634390055503903</v>
      </c>
      <c r="F191" s="9">
        <f t="shared" si="38"/>
        <v>12.110253351651082</v>
      </c>
      <c r="G191" s="10">
        <f t="shared" si="46"/>
        <v>8.6666666666666607</v>
      </c>
      <c r="H191" s="5">
        <f t="shared" si="46"/>
        <v>7.5</v>
      </c>
      <c r="I191">
        <f t="shared" si="40"/>
        <v>46.355416416618212</v>
      </c>
      <c r="J191">
        <f t="shared" si="41"/>
        <v>45.501388580392685</v>
      </c>
      <c r="K191">
        <f t="shared" si="41"/>
        <v>-8.8571027099265187</v>
      </c>
      <c r="L191">
        <f t="shared" si="42"/>
        <v>-8.2857730982023465</v>
      </c>
      <c r="M191">
        <f t="shared" si="43"/>
        <v>-30.561127389919957</v>
      </c>
      <c r="S191">
        <f t="shared" si="32"/>
        <v>1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34.930941663466001</v>
      </c>
      <c r="C192" s="9">
        <f t="shared" si="36"/>
        <v>1.0380000000000007</v>
      </c>
      <c r="D192" s="9">
        <f t="shared" si="37"/>
        <v>53.23880700626033</v>
      </c>
      <c r="E192" s="9">
        <f t="shared" si="37"/>
        <v>9.7088420892447491</v>
      </c>
      <c r="F192" s="9">
        <f t="shared" si="38"/>
        <v>12.093651263457986</v>
      </c>
      <c r="G192" s="10">
        <f t="shared" si="46"/>
        <v>8.6666666666666607</v>
      </c>
      <c r="H192" s="5">
        <f t="shared" si="46"/>
        <v>7.5</v>
      </c>
      <c r="I192">
        <f t="shared" si="40"/>
        <v>46.341824515117324</v>
      </c>
      <c r="J192">
        <f t="shared" si="41"/>
        <v>45.450845364493652</v>
      </c>
      <c r="K192">
        <f t="shared" si="41"/>
        <v>-9.0435255870050302</v>
      </c>
      <c r="L192">
        <f t="shared" si="42"/>
        <v>-8.2741424334585147</v>
      </c>
      <c r="M192">
        <f t="shared" si="43"/>
        <v>-30.527662771122809</v>
      </c>
      <c r="S192">
        <f t="shared" si="32"/>
        <v>1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35.208037879769435</v>
      </c>
      <c r="C193" s="9">
        <f t="shared" si="36"/>
        <v>1.0440000000000007</v>
      </c>
      <c r="D193" s="9">
        <f t="shared" si="37"/>
        <v>53.515903222563765</v>
      </c>
      <c r="E193" s="9">
        <f t="shared" si="37"/>
        <v>9.6531086159981623</v>
      </c>
      <c r="F193" s="9">
        <f t="shared" si="38"/>
        <v>12.076290840997565</v>
      </c>
      <c r="G193" s="10">
        <f t="shared" si="46"/>
        <v>8.6666666666666607</v>
      </c>
      <c r="H193" s="5">
        <f t="shared" si="46"/>
        <v>7.5</v>
      </c>
      <c r="I193">
        <f t="shared" si="40"/>
        <v>46.329062775105491</v>
      </c>
      <c r="J193">
        <f t="shared" si="41"/>
        <v>45.400373095649556</v>
      </c>
      <c r="K193">
        <f t="shared" si="41"/>
        <v>-9.2297443299088791</v>
      </c>
      <c r="L193">
        <f t="shared" si="42"/>
        <v>-8.2626781352325018</v>
      </c>
      <c r="M193">
        <f t="shared" si="43"/>
        <v>-30.494225111193369</v>
      </c>
      <c r="S193">
        <f t="shared" si="32"/>
        <v>1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35.484826428526191</v>
      </c>
      <c r="C194" s="9">
        <f t="shared" si="36"/>
        <v>1.0500000000000007</v>
      </c>
      <c r="D194" s="9">
        <f t="shared" si="37"/>
        <v>53.79269177132052</v>
      </c>
      <c r="E194" s="9">
        <f t="shared" si="37"/>
        <v>9.5962398305275247</v>
      </c>
      <c r="F194" s="9">
        <f t="shared" si="38"/>
        <v>12.058174645137292</v>
      </c>
      <c r="G194" s="10">
        <f t="shared" si="46"/>
        <v>8.6666666666666607</v>
      </c>
      <c r="H194" s="5">
        <f t="shared" si="46"/>
        <v>7.5</v>
      </c>
      <c r="I194">
        <f t="shared" si="40"/>
        <v>46.317128228461641</v>
      </c>
      <c r="J194">
        <f t="shared" si="41"/>
        <v>45.349970759024636</v>
      </c>
      <c r="K194">
        <f t="shared" si="41"/>
        <v>-9.4157591030871579</v>
      </c>
      <c r="L194">
        <f t="shared" si="42"/>
        <v>-8.2513789856435444</v>
      </c>
      <c r="M194">
        <f t="shared" si="43"/>
        <v>-30.460812637434074</v>
      </c>
      <c r="S194">
        <f t="shared" si="32"/>
        <v>1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35.761307733250206</v>
      </c>
      <c r="C195" s="9">
        <f t="shared" si="36"/>
        <v>1.0560000000000007</v>
      </c>
      <c r="D195" s="9">
        <f t="shared" si="37"/>
        <v>54.069173076044542</v>
      </c>
      <c r="E195" s="9">
        <f t="shared" si="37"/>
        <v>9.538236976579574</v>
      </c>
      <c r="F195" s="9">
        <f t="shared" si="38"/>
        <v>12.039305229490246</v>
      </c>
      <c r="G195" s="10">
        <f t="shared" si="46"/>
        <v>8.6666666666666607</v>
      </c>
      <c r="H195" s="5">
        <f t="shared" si="46"/>
        <v>7.5</v>
      </c>
      <c r="I195">
        <f t="shared" si="40"/>
        <v>46.306017874671561</v>
      </c>
      <c r="J195">
        <f t="shared" si="41"/>
        <v>45.299637347212212</v>
      </c>
      <c r="K195">
        <f t="shared" si="41"/>
        <v>-9.6015700601755061</v>
      </c>
      <c r="L195">
        <f t="shared" si="42"/>
        <v>-8.240243766310595</v>
      </c>
      <c r="M195">
        <f t="shared" si="43"/>
        <v>-30.427423593025193</v>
      </c>
      <c r="S195">
        <f t="shared" si="32"/>
        <v>1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36.037482211332929</v>
      </c>
      <c r="C196" s="9">
        <f t="shared" si="36"/>
        <v>1.0620000000000007</v>
      </c>
      <c r="D196" s="9">
        <f t="shared" si="37"/>
        <v>54.345347554127265</v>
      </c>
      <c r="E196" s="9">
        <f t="shared" si="37"/>
        <v>9.4791012969965553</v>
      </c>
      <c r="F196" s="9">
        <f t="shared" si="38"/>
        <v>12.019685140511271</v>
      </c>
      <c r="G196" s="10">
        <f t="shared" si="46"/>
        <v>8.6666666666666607</v>
      </c>
      <c r="H196" s="5">
        <f t="shared" si="46"/>
        <v>7.5</v>
      </c>
      <c r="I196">
        <f t="shared" si="40"/>
        <v>46.295728681065164</v>
      </c>
      <c r="J196">
        <f t="shared" si="41"/>
        <v>45.249371860237716</v>
      </c>
      <c r="K196">
        <f t="shared" si="41"/>
        <v>-9.7871773440929601</v>
      </c>
      <c r="L196">
        <f t="shared" si="42"/>
        <v>-8.2292712583845109</v>
      </c>
      <c r="M196">
        <f t="shared" si="43"/>
        <v>-30.394056237084897</v>
      </c>
      <c r="S196">
        <f t="shared" si="32"/>
        <v>1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36.31335027408862</v>
      </c>
      <c r="C197" s="9">
        <f t="shared" si="36"/>
        <v>1.0680000000000007</v>
      </c>
      <c r="D197" s="9">
        <f t="shared" si="37"/>
        <v>54.621215616882957</v>
      </c>
      <c r="E197" s="9">
        <f t="shared" si="37"/>
        <v>9.4188340337812981</v>
      </c>
      <c r="F197" s="9">
        <f t="shared" si="38"/>
        <v>11.999316917592111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46.286257583064064</v>
      </c>
      <c r="J197">
        <f t="shared" si="41"/>
        <v>45.199173305561573</v>
      </c>
      <c r="K197">
        <f t="shared" si="41"/>
        <v>-9.9725810871391776</v>
      </c>
      <c r="L197">
        <f t="shared" si="42"/>
        <v>-8.2184602425822373</v>
      </c>
      <c r="M197">
        <f t="shared" si="43"/>
        <v>-30.360708844728006</v>
      </c>
      <c r="S197">
        <f t="shared" si="32"/>
        <v>1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36.588912326799729</v>
      </c>
      <c r="C198" s="9">
        <f t="shared" si="36"/>
        <v>1.0740000000000007</v>
      </c>
      <c r="D198" s="9">
        <f t="shared" si="37"/>
        <v>54.896777669594066</v>
      </c>
      <c r="E198" s="9">
        <f t="shared" si="37"/>
        <v>9.3574364281616926</v>
      </c>
      <c r="F198" s="9">
        <f t="shared" si="38"/>
        <v>11.978203093155482</v>
      </c>
      <c r="G198" s="10">
        <f t="shared" si="47"/>
        <v>8.6666666666666607</v>
      </c>
      <c r="H198" s="5">
        <f t="shared" si="47"/>
        <v>7.5</v>
      </c>
      <c r="I198">
        <f t="shared" si="40"/>
        <v>46.277601484439259</v>
      </c>
      <c r="J198">
        <f t="shared" si="41"/>
        <v>45.149040698081819</v>
      </c>
      <c r="K198">
        <f t="shared" si="41"/>
        <v>-10.157781411092019</v>
      </c>
      <c r="L198">
        <f t="shared" si="42"/>
        <v>-8.2078094992229094</v>
      </c>
      <c r="M198">
        <f t="shared" si="43"/>
        <v>-30.327379707123363</v>
      </c>
      <c r="S198">
        <f t="shared" si="32"/>
        <v>1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36.864168768762298</v>
      </c>
      <c r="C199" s="9">
        <f t="shared" si="36"/>
        <v>1.0800000000000007</v>
      </c>
      <c r="D199" s="9">
        <f t="shared" si="37"/>
        <v>55.172034111556634</v>
      </c>
      <c r="E199" s="9">
        <f t="shared" si="37"/>
        <v>9.2949097206545801</v>
      </c>
      <c r="F199" s="9">
        <f t="shared" si="38"/>
        <v>11.956346192748054</v>
      </c>
      <c r="G199" s="10">
        <f t="shared" si="47"/>
        <v>8.6666666666666607</v>
      </c>
      <c r="H199" s="5">
        <f t="shared" si="47"/>
        <v>7.5</v>
      </c>
      <c r="I199">
        <f t="shared" si="40"/>
        <v>46.269757257578718</v>
      </c>
      <c r="J199">
        <f t="shared" si="41"/>
        <v>45.098973060136558</v>
      </c>
      <c r="K199">
        <f t="shared" si="41"/>
        <v>-10.342778427305472</v>
      </c>
      <c r="L199">
        <f t="shared" si="42"/>
        <v>-8.1973178082658542</v>
      </c>
      <c r="M199">
        <f t="shared" si="43"/>
        <v>-30.294067131549838</v>
      </c>
      <c r="S199">
        <f t="shared" si="32"/>
        <v>1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37.139119993331306</v>
      </c>
      <c r="C200" s="9">
        <f t="shared" si="36"/>
        <v>1.0860000000000007</v>
      </c>
      <c r="D200" s="9">
        <f t="shared" si="37"/>
        <v>55.446985336125643</v>
      </c>
      <c r="E200" s="9">
        <f t="shared" si="37"/>
        <v>9.2312551511290337</v>
      </c>
      <c r="F200" s="9">
        <f t="shared" si="38"/>
        <v>11.933748735132419</v>
      </c>
      <c r="G200" s="10">
        <f t="shared" si="47"/>
        <v>8.6666666666666607</v>
      </c>
      <c r="H200" s="5">
        <f t="shared" si="47"/>
        <v>7.5</v>
      </c>
      <c r="I200">
        <f t="shared" si="40"/>
        <v>46.26272174376475</v>
      </c>
      <c r="J200">
        <f t="shared" si="41"/>
        <v>45.048969421506136</v>
      </c>
      <c r="K200">
        <f t="shared" si="41"/>
        <v>-10.527572236807925</v>
      </c>
      <c r="L200">
        <f t="shared" si="42"/>
        <v>-8.1869839493504255</v>
      </c>
      <c r="M200">
        <f t="shared" si="43"/>
        <v>-30.260769441450808</v>
      </c>
      <c r="S200">
        <f t="shared" si="32"/>
        <v>1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37.41376638796612</v>
      </c>
      <c r="C201" s="9">
        <f t="shared" si="36"/>
        <v>1.0920000000000007</v>
      </c>
      <c r="D201" s="9">
        <f t="shared" si="37"/>
        <v>55.72163173076045</v>
      </c>
      <c r="E201" s="9">
        <f t="shared" si="37"/>
        <v>9.166473958869048</v>
      </c>
      <c r="F201" s="9">
        <f t="shared" si="38"/>
        <v>11.910413232377977</v>
      </c>
      <c r="G201" s="10">
        <f t="shared" si="47"/>
        <v>8.6666666666666607</v>
      </c>
      <c r="H201" s="5">
        <f t="shared" si="47"/>
        <v>7.5</v>
      </c>
      <c r="I201">
        <f t="shared" si="40"/>
        <v>46.256491753460978</v>
      </c>
      <c r="J201">
        <f t="shared" si="41"/>
        <v>44.999028819415102</v>
      </c>
      <c r="K201">
        <f t="shared" si="41"/>
        <v>-10.712162930400776</v>
      </c>
      <c r="L201">
        <f t="shared" si="42"/>
        <v>-8.1768067018376378</v>
      </c>
      <c r="M201">
        <f t="shared" si="43"/>
        <v>-30.22748497648718</v>
      </c>
      <c r="S201">
        <f t="shared" si="32"/>
        <v>1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37.688108334275867</v>
      </c>
      <c r="C202" s="9">
        <f t="shared" si="36"/>
        <v>1.0980000000000008</v>
      </c>
      <c r="D202" s="9">
        <f t="shared" si="37"/>
        <v>55.995973677070197</v>
      </c>
      <c r="E202" s="9">
        <f t="shared" si="37"/>
        <v>9.1005673826356155</v>
      </c>
      <c r="F202" s="9">
        <f t="shared" si="38"/>
        <v>11.886342189950803</v>
      </c>
      <c r="G202" s="10">
        <f t="shared" si="47"/>
        <v>8.6666666666666607</v>
      </c>
      <c r="H202" s="5">
        <f t="shared" si="47"/>
        <v>7.5</v>
      </c>
      <c r="I202">
        <f t="shared" si="40"/>
        <v>46.251064066608649</v>
      </c>
      <c r="J202">
        <f t="shared" si="41"/>
        <v>44.949150298533894</v>
      </c>
      <c r="K202">
        <f t="shared" si="41"/>
        <v>-10.896550588757348</v>
      </c>
      <c r="L202">
        <f t="shared" si="42"/>
        <v>-8.1667848448535647</v>
      </c>
      <c r="M202">
        <f t="shared" si="43"/>
        <v>-30.194212092588849</v>
      </c>
      <c r="S202">
        <f t="shared" si="32"/>
        <v>1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37.96214620806488</v>
      </c>
      <c r="C203" s="9">
        <f t="shared" si="36"/>
        <v>1.1040000000000008</v>
      </c>
      <c r="D203" s="9">
        <f t="shared" si="37"/>
        <v>56.270011550859216</v>
      </c>
      <c r="E203" s="9">
        <f t="shared" si="37"/>
        <v>9.0335366607282133</v>
      </c>
      <c r="F203" s="9">
        <f t="shared" si="38"/>
        <v>11.861538106802435</v>
      </c>
      <c r="G203" s="10">
        <f t="shared" si="47"/>
        <v>8.6666666666666607</v>
      </c>
      <c r="H203" s="5">
        <f t="shared" si="47"/>
        <v>7.5</v>
      </c>
      <c r="I203">
        <f t="shared" si="40"/>
        <v>46.246435432932216</v>
      </c>
      <c r="J203">
        <f t="shared" si="41"/>
        <v>44.899332910980284</v>
      </c>
      <c r="K203">
        <f t="shared" si="41"/>
        <v>-11.08073528252214</v>
      </c>
      <c r="L203">
        <f t="shared" si="42"/>
        <v>-8.1569171573344281</v>
      </c>
      <c r="M203">
        <f t="shared" si="43"/>
        <v>-30.160949162004545</v>
      </c>
      <c r="S203">
        <f t="shared" si="32"/>
        <v>1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38.235880379378145</v>
      </c>
      <c r="C204" s="9">
        <f t="shared" si="36"/>
        <v>1.1100000000000008</v>
      </c>
      <c r="D204" s="9">
        <f t="shared" si="37"/>
        <v>56.543745722172481</v>
      </c>
      <c r="E204" s="9">
        <f t="shared" si="37"/>
        <v>8.9653830310456684</v>
      </c>
      <c r="F204" s="9">
        <f t="shared" si="38"/>
        <v>11.836003475457662</v>
      </c>
      <c r="G204" s="10">
        <f t="shared" si="47"/>
        <v>8.6666666666666607</v>
      </c>
      <c r="H204" s="5">
        <f t="shared" si="47"/>
        <v>7.5</v>
      </c>
      <c r="I204">
        <f t="shared" si="40"/>
        <v>46.242602572253901</v>
      </c>
      <c r="J204">
        <f t="shared" si="41"/>
        <v>44.849575716320544</v>
      </c>
      <c r="K204">
        <f t="shared" si="41"/>
        <v>-11.264717072410367</v>
      </c>
      <c r="L204">
        <f t="shared" si="42"/>
        <v>-8.1472024180733769</v>
      </c>
      <c r="M204">
        <f t="shared" si="43"/>
        <v>-30.127694573350055</v>
      </c>
      <c r="S204">
        <f t="shared" si="32"/>
        <v>1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38.50931121254672</v>
      </c>
      <c r="C205" s="9">
        <f t="shared" si="36"/>
        <v>1.1160000000000008</v>
      </c>
      <c r="D205" s="9">
        <f t="shared" si="37"/>
        <v>56.817176555341049</v>
      </c>
      <c r="E205" s="9">
        <f t="shared" si="37"/>
        <v>8.8961077311464276</v>
      </c>
      <c r="F205" s="9">
        <f t="shared" si="38"/>
        <v>11.80974078210124</v>
      </c>
      <c r="G205" s="10">
        <f t="shared" si="47"/>
        <v>8.6666666666666607</v>
      </c>
      <c r="H205" s="5">
        <f t="shared" si="47"/>
        <v>7.5</v>
      </c>
      <c r="I205">
        <f t="shared" si="40"/>
        <v>46.23956217481706</v>
      </c>
      <c r="J205">
        <f t="shared" si="41"/>
        <v>44.799877781570295</v>
      </c>
      <c r="K205">
        <f t="shared" si="41"/>
        <v>-11.448496009307801</v>
      </c>
      <c r="L205">
        <f t="shared" si="42"/>
        <v>-8.1376394057688461</v>
      </c>
      <c r="M205">
        <f t="shared" si="43"/>
        <v>-30.094446731654788</v>
      </c>
      <c r="S205">
        <f t="shared" si="32"/>
        <v>1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38.782439066233152</v>
      </c>
      <c r="C206" s="9">
        <f t="shared" si="36"/>
        <v>1.1220000000000008</v>
      </c>
      <c r="D206" s="9">
        <f t="shared" si="37"/>
        <v>57.090304409027482</v>
      </c>
      <c r="E206" s="9">
        <f t="shared" si="37"/>
        <v>8.8257119983082077</v>
      </c>
      <c r="F206" s="9">
        <f t="shared" si="38"/>
        <v>11.782752506663613</v>
      </c>
      <c r="G206" s="10">
        <f t="shared" si="47"/>
        <v>8.6666666666666607</v>
      </c>
      <c r="H206" s="5">
        <f t="shared" si="47"/>
        <v>7.5</v>
      </c>
      <c r="I206">
        <f t="shared" si="40"/>
        <v>46.237310901618187</v>
      </c>
      <c r="J206">
        <f t="shared" si="41"/>
        <v>44.750238181195108</v>
      </c>
      <c r="K206">
        <f t="shared" si="41"/>
        <v>-11.632072134370896</v>
      </c>
      <c r="L206">
        <f t="shared" si="42"/>
        <v>-8.1282268990745088</v>
      </c>
      <c r="M206">
        <f t="shared" si="43"/>
        <v>-30.061204058406567</v>
      </c>
      <c r="S206">
        <f t="shared" si="32"/>
        <v>1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39.055264293476981</v>
      </c>
      <c r="C207" s="9">
        <f t="shared" si="36"/>
        <v>1.1280000000000008</v>
      </c>
      <c r="D207" s="9">
        <f t="shared" si="37"/>
        <v>57.363129636271317</v>
      </c>
      <c r="E207" s="9">
        <f t="shared" si="37"/>
        <v>8.7541970695870379</v>
      </c>
      <c r="F207" s="9">
        <f t="shared" si="38"/>
        <v>11.755041122905567</v>
      </c>
      <c r="G207" s="10">
        <f t="shared" si="47"/>
        <v>8.6666666666666607</v>
      </c>
      <c r="H207" s="5">
        <f t="shared" si="47"/>
        <v>7.5</v>
      </c>
      <c r="I207">
        <f t="shared" si="40"/>
        <v>46.235845384747321</v>
      </c>
      <c r="J207">
        <f t="shared" si="41"/>
        <v>44.700655997110751</v>
      </c>
      <c r="K207">
        <f t="shared" si="41"/>
        <v>-11.815445479127176</v>
      </c>
      <c r="L207">
        <f t="shared" si="42"/>
        <v>-8.1189636766507363</v>
      </c>
      <c r="M207">
        <f t="shared" si="43"/>
        <v>-30.027964991594729</v>
      </c>
      <c r="S207">
        <f t="shared" si="32"/>
        <v>1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39.327787241740154</v>
      </c>
      <c r="C208" s="9">
        <f t="shared" si="36"/>
        <v>1.1340000000000008</v>
      </c>
      <c r="D208" s="9">
        <f t="shared" si="37"/>
        <v>57.63565258453449</v>
      </c>
      <c r="E208" s="9">
        <f t="shared" si="37"/>
        <v>8.681564181875693</v>
      </c>
      <c r="F208" s="9">
        <f t="shared" si="38"/>
        <v>11.726609098501868</v>
      </c>
      <c r="G208" s="10">
        <f t="shared" si="47"/>
        <v>8.6666666666666607</v>
      </c>
      <c r="H208" s="5">
        <f t="shared" si="47"/>
        <v>7.5</v>
      </c>
      <c r="I208">
        <f t="shared" si="40"/>
        <v>46.235162227736637</v>
      </c>
      <c r="J208">
        <f t="shared" si="41"/>
        <v>44.65113031868318</v>
      </c>
      <c r="K208">
        <f t="shared" si="41"/>
        <v>-11.998616065575904</v>
      </c>
      <c r="L208">
        <f t="shared" si="42"/>
        <v>-8.1098485172175376</v>
      </c>
      <c r="M208">
        <f t="shared" si="43"/>
        <v>-29.994727985751403</v>
      </c>
      <c r="S208">
        <f t="shared" si="32"/>
        <v>1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39.600008252952463</v>
      </c>
      <c r="C209" s="9">
        <f t="shared" si="36"/>
        <v>1.1400000000000008</v>
      </c>
      <c r="D209" s="9">
        <f t="shared" si="37"/>
        <v>57.907873595746793</v>
      </c>
      <c r="E209" s="9">
        <f t="shared" si="37"/>
        <v>8.6078145719615051</v>
      </c>
      <c r="F209" s="9">
        <f t="shared" si="38"/>
        <v>11.697458895123926</v>
      </c>
      <c r="G209" s="10">
        <f t="shared" si="47"/>
        <v>8.6666666666666607</v>
      </c>
      <c r="H209" s="5">
        <f t="shared" si="47"/>
        <v>7.5</v>
      </c>
      <c r="I209">
        <f t="shared" si="40"/>
        <v>46.235258005917039</v>
      </c>
      <c r="J209">
        <f t="shared" si="41"/>
        <v>44.601660242728151</v>
      </c>
      <c r="K209">
        <f t="shared" si="41"/>
        <v>-12.181583906288987</v>
      </c>
      <c r="L209">
        <f t="shared" si="42"/>
        <v>-8.1008801996089268</v>
      </c>
      <c r="M209">
        <f t="shared" si="43"/>
        <v>-29.961491511990964</v>
      </c>
      <c r="S209">
        <f t="shared" si="32"/>
        <v>1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39.871927663556988</v>
      </c>
      <c r="C210" s="9">
        <f t="shared" si="36"/>
        <v>1.1460000000000008</v>
      </c>
      <c r="D210" s="9">
        <f t="shared" si="37"/>
        <v>58.179793006351318</v>
      </c>
      <c r="E210" s="9">
        <f t="shared" si="37"/>
        <v>8.5329494765835623</v>
      </c>
      <c r="F210" s="9">
        <f t="shared" si="38"/>
        <v>11.66759296852138</v>
      </c>
      <c r="G210" s="10">
        <f t="shared" si="47"/>
        <v>8.6666666666666607</v>
      </c>
      <c r="H210" s="5">
        <f t="shared" si="47"/>
        <v>7.5</v>
      </c>
      <c r="I210">
        <f t="shared" si="40"/>
        <v>46.236129266782555</v>
      </c>
      <c r="J210">
        <f t="shared" si="41"/>
        <v>44.552244873510539</v>
      </c>
      <c r="K210">
        <f t="shared" si="41"/>
        <v>-12.364349004512132</v>
      </c>
      <c r="L210">
        <f t="shared" si="42"/>
        <v>-8.0920575028286521</v>
      </c>
      <c r="M210">
        <f t="shared" si="43"/>
        <v>-29.928254058047635</v>
      </c>
      <c r="S210">
        <f t="shared" si="32"/>
        <v>1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40.143545804555558</v>
      </c>
      <c r="C211" s="9">
        <f t="shared" si="36"/>
        <v>1.1520000000000008</v>
      </c>
      <c r="D211" s="9">
        <f t="shared" si="37"/>
        <v>58.451411147349894</v>
      </c>
      <c r="E211" s="9">
        <f t="shared" si="37"/>
        <v>8.456970132489289</v>
      </c>
      <c r="F211" s="9">
        <f t="shared" si="38"/>
        <v>11.637013768602671</v>
      </c>
      <c r="G211" s="10">
        <f t="shared" si="47"/>
        <v>8.6666666666666607</v>
      </c>
      <c r="H211" s="5">
        <f t="shared" si="47"/>
        <v>7.5</v>
      </c>
      <c r="I211">
        <f t="shared" si="40"/>
        <v>46.2377725303622</v>
      </c>
      <c r="J211">
        <f t="shared" si="41"/>
        <v>44.502883322743287</v>
      </c>
      <c r="K211">
        <f t="shared" si="41"/>
        <v>-12.546911354266223</v>
      </c>
      <c r="L211">
        <f t="shared" si="42"/>
        <v>-8.08337920610726</v>
      </c>
      <c r="M211">
        <f t="shared" si="43"/>
        <v>-29.89501412831121</v>
      </c>
      <c r="S211">
        <f t="shared" si="32"/>
        <v>1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40.414863001554167</v>
      </c>
      <c r="C212" s="9">
        <f t="shared" si="36"/>
        <v>1.1580000000000008</v>
      </c>
      <c r="D212" s="9">
        <f t="shared" si="37"/>
        <v>58.722728344348496</v>
      </c>
      <c r="E212" s="9">
        <f t="shared" si="37"/>
        <v>8.3798777764904084</v>
      </c>
      <c r="F212" s="9">
        <f t="shared" si="38"/>
        <v>11.605723739514684</v>
      </c>
      <c r="G212" s="10">
        <f t="shared" si="47"/>
        <v>8.6666666666666607</v>
      </c>
      <c r="H212" s="5">
        <f t="shared" si="47"/>
        <v>7.5</v>
      </c>
      <c r="I212">
        <f t="shared" si="40"/>
        <v>46.240184289599291</v>
      </c>
      <c r="J212">
        <f t="shared" si="41"/>
        <v>44.453574709586036</v>
      </c>
      <c r="K212">
        <f t="shared" si="41"/>
        <v>-12.729270940448922</v>
      </c>
      <c r="L212">
        <f t="shared" si="42"/>
        <v>-8.0748440889604574</v>
      </c>
      <c r="M212">
        <f t="shared" si="43"/>
        <v>-29.861770243860839</v>
      </c>
      <c r="S212">
        <f t="shared" ref="S212:S275" si="48">GESTEP(E212,H212)</f>
        <v>1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40.685879574808368</v>
      </c>
      <c r="C213" s="9">
        <f t="shared" ref="C213:C276" si="52">C212+_dt</f>
        <v>1.1640000000000008</v>
      </c>
      <c r="D213" s="9">
        <f t="shared" ref="D213:E276" si="53">D212+$C$7*(J212+J213)/2</f>
        <v>58.993744917602697</v>
      </c>
      <c r="E213" s="9">
        <f t="shared" si="53"/>
        <v>8.3016736455182834</v>
      </c>
      <c r="F213" s="9">
        <f t="shared" ref="F213:F276" si="54">$O$1*D213^2+$O$2*D213+$O$3</f>
        <v>11.573725319721277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46.243361010737765</v>
      </c>
      <c r="J213">
        <f t="shared" ref="J213:K276" si="57">J212+L212*$C$7</f>
        <v>44.404318160643378</v>
      </c>
      <c r="K213">
        <f t="shared" si="57"/>
        <v>-12.911427738936473</v>
      </c>
      <c r="L213">
        <f t="shared" ref="L213:L276" si="58">-$C$15*I213*J213</f>
        <v>-8.0664509312486636</v>
      </c>
      <c r="M213">
        <f t="shared" ref="M213:M276" si="59">-$C$6-$C$15*I213*K213</f>
        <v>-29.828520942496894</v>
      </c>
      <c r="S213">
        <f t="shared" si="48"/>
        <v>1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40.956595839268715</v>
      </c>
      <c r="C214" s="9">
        <f t="shared" si="52"/>
        <v>1.1700000000000008</v>
      </c>
      <c r="D214" s="9">
        <f t="shared" si="53"/>
        <v>59.264461182063044</v>
      </c>
      <c r="E214" s="9">
        <f t="shared" si="53"/>
        <v>8.2223589766786365</v>
      </c>
      <c r="F214" s="9">
        <f t="shared" si="54"/>
        <v>11.541020942080895</v>
      </c>
      <c r="G214" s="10">
        <f t="shared" si="55"/>
        <v>8.6666666666666607</v>
      </c>
      <c r="H214" s="5">
        <f t="shared" si="55"/>
        <v>7.5</v>
      </c>
      <c r="I214">
        <f t="shared" si="56"/>
        <v>46.247299133715494</v>
      </c>
      <c r="J214">
        <f t="shared" si="57"/>
        <v>44.355112809962762</v>
      </c>
      <c r="K214">
        <f t="shared" si="57"/>
        <v>-13.093381716685704</v>
      </c>
      <c r="L214">
        <f t="shared" si="58"/>
        <v>-8.0581985132377874</v>
      </c>
      <c r="M214">
        <f t="shared" si="59"/>
        <v>-29.795264778770829</v>
      </c>
      <c r="S214">
        <f t="shared" si="48"/>
        <v>1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41.227012104626141</v>
      </c>
      <c r="C215" s="9">
        <f t="shared" si="52"/>
        <v>1.1760000000000008</v>
      </c>
      <c r="D215" s="9">
        <f t="shared" si="53"/>
        <v>59.534877447420477</v>
      </c>
      <c r="E215" s="9">
        <f t="shared" si="53"/>
        <v>8.1419350073056442</v>
      </c>
      <c r="F215" s="9">
        <f t="shared" si="54"/>
        <v>11.507613033923143</v>
      </c>
      <c r="G215" s="10">
        <f t="shared" si="55"/>
        <v>8.6666666666666607</v>
      </c>
      <c r="H215" s="5">
        <f t="shared" si="55"/>
        <v>7.5</v>
      </c>
      <c r="I215">
        <f t="shared" si="56"/>
        <v>46.251995072564171</v>
      </c>
      <c r="J215">
        <f t="shared" si="57"/>
        <v>44.305957799032008</v>
      </c>
      <c r="K215">
        <f t="shared" si="57"/>
        <v>-13.275132831836206</v>
      </c>
      <c r="L215">
        <f t="shared" si="58"/>
        <v>-8.0500856156611</v>
      </c>
      <c r="M215">
        <f t="shared" si="59"/>
        <v>-29.762000324013087</v>
      </c>
      <c r="S215">
        <f t="shared" si="48"/>
        <v>1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41.497128675357359</v>
      </c>
      <c r="C216" s="9">
        <f t="shared" si="52"/>
        <v>1.1820000000000008</v>
      </c>
      <c r="D216" s="9">
        <f t="shared" si="53"/>
        <v>59.804994018151696</v>
      </c>
      <c r="E216" s="9">
        <f t="shared" si="53"/>
        <v>8.0604029750154158</v>
      </c>
      <c r="F216" s="9">
        <f t="shared" si="54"/>
        <v>11.473504017124363</v>
      </c>
      <c r="G216" s="10">
        <f t="shared" si="55"/>
        <v>8.6666666666666607</v>
      </c>
      <c r="H216" s="5">
        <f t="shared" si="55"/>
        <v>7.5</v>
      </c>
      <c r="I216">
        <f t="shared" si="56"/>
        <v>46.257445215815686</v>
      </c>
      <c r="J216">
        <f t="shared" si="57"/>
        <v>44.256852276776478</v>
      </c>
      <c r="K216">
        <f t="shared" si="57"/>
        <v>-13.456681033812686</v>
      </c>
      <c r="L216">
        <f t="shared" si="58"/>
        <v>-8.0421110197822259</v>
      </c>
      <c r="M216">
        <f t="shared" si="59"/>
        <v>-29.728726166358936</v>
      </c>
      <c r="S216">
        <f t="shared" si="48"/>
        <v>1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41.766945850770171</v>
      </c>
      <c r="C217" s="9">
        <f t="shared" si="52"/>
        <v>1.1880000000000008</v>
      </c>
      <c r="D217" s="9">
        <f t="shared" si="53"/>
        <v>60.074811193564507</v>
      </c>
      <c r="E217" s="9">
        <f t="shared" si="53"/>
        <v>7.9777641177588334</v>
      </c>
      <c r="F217" s="9">
        <f t="shared" si="54"/>
        <v>11.438696308182255</v>
      </c>
      <c r="G217" s="10">
        <f t="shared" si="55"/>
        <v>8.6666666666666607</v>
      </c>
      <c r="H217" s="5">
        <f t="shared" si="55"/>
        <v>7.5</v>
      </c>
      <c r="I217">
        <f t="shared" si="56"/>
        <v>46.263645926914634</v>
      </c>
      <c r="J217">
        <f t="shared" si="57"/>
        <v>44.207795399555806</v>
      </c>
      <c r="K217">
        <f t="shared" si="57"/>
        <v>-13.638026263427475</v>
      </c>
      <c r="L217">
        <f t="shared" si="58"/>
        <v>-8.0342735074591261</v>
      </c>
      <c r="M217">
        <f t="shared" si="59"/>
        <v>-29.695440910772309</v>
      </c>
      <c r="S217">
        <f t="shared" si="48"/>
        <v>1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42.036463925048864</v>
      </c>
      <c r="C218" s="9">
        <f t="shared" si="52"/>
        <v>1.1940000000000008</v>
      </c>
      <c r="D218" s="9">
        <f t="shared" si="53"/>
        <v>60.344329267843193</v>
      </c>
      <c r="E218" s="9">
        <f t="shared" si="53"/>
        <v>7.8940196738737809</v>
      </c>
      <c r="F218" s="9">
        <f t="shared" si="54"/>
        <v>11.403192318289484</v>
      </c>
      <c r="G218" s="10">
        <f t="shared" si="55"/>
        <v>8.6666666666666607</v>
      </c>
      <c r="H218" s="5">
        <f t="shared" si="55"/>
        <v>7.5</v>
      </c>
      <c r="I218">
        <f t="shared" si="56"/>
        <v>46.270593544636924</v>
      </c>
      <c r="J218">
        <f t="shared" si="57"/>
        <v>44.158786331160307</v>
      </c>
      <c r="K218">
        <f t="shared" si="57"/>
        <v>-13.819168452983186</v>
      </c>
      <c r="L218">
        <f t="shared" si="58"/>
        <v>-8.0265718612091117</v>
      </c>
      <c r="M218">
        <f t="shared" si="59"/>
        <v>-29.662143179067552</v>
      </c>
      <c r="S218">
        <f t="shared" si="48"/>
        <v>1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42.305683187299465</v>
      </c>
      <c r="C219" s="9">
        <f t="shared" si="52"/>
        <v>1.2000000000000008</v>
      </c>
      <c r="D219" s="9">
        <f t="shared" si="53"/>
        <v>60.613548530093794</v>
      </c>
      <c r="E219" s="9">
        <f t="shared" si="53"/>
        <v>7.8091708821367369</v>
      </c>
      <c r="F219" s="9">
        <f t="shared" si="54"/>
        <v>11.366994453406313</v>
      </c>
      <c r="G219" s="10">
        <f t="shared" si="55"/>
        <v>8.6666666666666607</v>
      </c>
      <c r="H219" s="5">
        <f t="shared" si="55"/>
        <v>7.5</v>
      </c>
      <c r="I219">
        <f t="shared" si="56"/>
        <v>46.278284383513977</v>
      </c>
      <c r="J219">
        <f t="shared" si="57"/>
        <v>44.10982424280693</v>
      </c>
      <c r="K219">
        <f t="shared" si="57"/>
        <v>-14.000107526375498</v>
      </c>
      <c r="L219">
        <f t="shared" si="58"/>
        <v>-8.0190048642747556</v>
      </c>
      <c r="M219">
        <f t="shared" si="59"/>
        <v>-29.628831609929112</v>
      </c>
      <c r="S219">
        <f t="shared" si="48"/>
        <v>1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42.574603921595084</v>
      </c>
      <c r="C220" s="9">
        <f t="shared" si="52"/>
        <v>1.2060000000000008</v>
      </c>
      <c r="D220" s="9">
        <f t="shared" si="53"/>
        <v>60.882469264389414</v>
      </c>
      <c r="E220" s="9">
        <f t="shared" si="53"/>
        <v>7.7232189818137433</v>
      </c>
      <c r="F220" s="9">
        <f t="shared" si="54"/>
        <v>11.330105114332255</v>
      </c>
      <c r="G220" s="10">
        <f t="shared" si="55"/>
        <v>8.6666666666666607</v>
      </c>
      <c r="H220" s="5">
        <f t="shared" si="55"/>
        <v>7.5</v>
      </c>
      <c r="I220">
        <f t="shared" si="56"/>
        <v>46.28671473426256</v>
      </c>
      <c r="J220">
        <f t="shared" si="57"/>
        <v>44.060908313134853</v>
      </c>
      <c r="K220">
        <f t="shared" si="57"/>
        <v>-14.180843399196066</v>
      </c>
      <c r="L220">
        <f t="shared" si="58"/>
        <v>-8.0115713006907239</v>
      </c>
      <c r="M220">
        <f t="shared" si="59"/>
        <v>-29.595504858929097</v>
      </c>
      <c r="S220">
        <f t="shared" si="48"/>
        <v>1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42.843226407021149</v>
      </c>
      <c r="C221" s="9">
        <f t="shared" si="52"/>
        <v>1.2120000000000009</v>
      </c>
      <c r="D221" s="9">
        <f t="shared" si="53"/>
        <v>61.151091749815485</v>
      </c>
      <c r="E221" s="9">
        <f t="shared" si="53"/>
        <v>7.6361652127107469</v>
      </c>
      <c r="F221" s="9">
        <f t="shared" si="54"/>
        <v>11.292526696776768</v>
      </c>
      <c r="G221" s="10">
        <f t="shared" si="55"/>
        <v>8.6666666666666607</v>
      </c>
      <c r="H221" s="5">
        <f t="shared" si="55"/>
        <v>7.5</v>
      </c>
      <c r="I221">
        <f t="shared" si="56"/>
        <v>46.295880864219775</v>
      </c>
      <c r="J221">
        <f t="shared" si="57"/>
        <v>44.012037728200639</v>
      </c>
      <c r="K221">
        <f t="shared" si="57"/>
        <v>-14.361375978835534</v>
      </c>
      <c r="L221">
        <f t="shared" si="58"/>
        <v>-8.0042699553514147</v>
      </c>
      <c r="M221">
        <f t="shared" si="59"/>
        <v>-29.562161598542772</v>
      </c>
      <c r="S221">
        <f t="shared" si="48"/>
        <v>1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43.111550917720663</v>
      </c>
      <c r="C222" s="9">
        <f t="shared" si="52"/>
        <v>1.2180000000000009</v>
      </c>
      <c r="D222" s="9">
        <f t="shared" si="53"/>
        <v>61.419416260514993</v>
      </c>
      <c r="E222" s="9">
        <f t="shared" si="53"/>
        <v>7.548010815223309</v>
      </c>
      <c r="F222" s="9">
        <f t="shared" si="54"/>
        <v>11.254261591428975</v>
      </c>
      <c r="G222" s="10">
        <f t="shared" si="55"/>
        <v>8.6666666666666607</v>
      </c>
      <c r="H222" s="5">
        <f t="shared" si="55"/>
        <v>7.5</v>
      </c>
      <c r="I222">
        <f t="shared" si="56"/>
        <v>46.305779017783188</v>
      </c>
      <c r="J222">
        <f t="shared" si="57"/>
        <v>43.963211681472998</v>
      </c>
      <c r="K222">
        <f t="shared" si="57"/>
        <v>-14.541705164586645</v>
      </c>
      <c r="L222">
        <f t="shared" si="58"/>
        <v>-7.9970996140794233</v>
      </c>
      <c r="M222">
        <f t="shared" si="59"/>
        <v>-29.528800518161866</v>
      </c>
      <c r="S222">
        <f t="shared" si="48"/>
        <v>1</v>
      </c>
      <c r="T222" t="b">
        <f t="shared" si="49"/>
        <v>0</v>
      </c>
      <c r="U222" t="b">
        <f t="shared" si="50"/>
        <v>1</v>
      </c>
    </row>
    <row r="223" spans="1:21" x14ac:dyDescent="0.2">
      <c r="A223">
        <f t="shared" si="60"/>
        <v>100</v>
      </c>
      <c r="B223">
        <f t="shared" si="51"/>
        <v>43.379577722939331</v>
      </c>
      <c r="C223" s="9">
        <f t="shared" si="52"/>
        <v>1.2240000000000009</v>
      </c>
      <c r="D223" s="9">
        <f t="shared" si="53"/>
        <v>61.68744306573366</v>
      </c>
      <c r="E223" s="9">
        <f t="shared" si="53"/>
        <v>7.4587570303856898</v>
      </c>
      <c r="F223" s="9">
        <f t="shared" si="54"/>
        <v>11.215312184026402</v>
      </c>
      <c r="G223" s="10">
        <f t="shared" si="55"/>
        <v>8.6666666666666607</v>
      </c>
      <c r="H223" s="5">
        <f t="shared" si="55"/>
        <v>7.5</v>
      </c>
      <c r="I223">
        <f t="shared" si="56"/>
        <v>46.316405416855673</v>
      </c>
      <c r="J223">
        <f t="shared" si="57"/>
        <v>43.914429373827112</v>
      </c>
      <c r="K223">
        <f t="shared" si="57"/>
        <v>-14.721830847747432</v>
      </c>
      <c r="L223">
        <f t="shared" si="58"/>
        <v>-7.9900590636947042</v>
      </c>
      <c r="M223">
        <f t="shared" si="59"/>
        <v>-29.495420324105798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43.647307087070786</v>
      </c>
      <c r="C224" s="9">
        <f t="shared" si="52"/>
        <v>1.2300000000000009</v>
      </c>
      <c r="D224" s="9">
        <f t="shared" si="53"/>
        <v>61.955172429865122</v>
      </c>
      <c r="E224" s="9">
        <f t="shared" si="53"/>
        <v>7.3684050999193005</v>
      </c>
      <c r="F224" s="9">
        <f t="shared" si="54"/>
        <v>11.175680855422794</v>
      </c>
      <c r="G224" s="10">
        <f t="shared" si="55"/>
        <v>8.6666666666666607</v>
      </c>
      <c r="H224" s="5">
        <f t="shared" si="55"/>
        <v>7.5</v>
      </c>
      <c r="I224">
        <f t="shared" si="56"/>
        <v>46.32775626129488</v>
      </c>
      <c r="J224">
        <f t="shared" si="57"/>
        <v>43.865690013538575</v>
      </c>
      <c r="K224">
        <f t="shared" si="57"/>
        <v>-14.901752911724477</v>
      </c>
      <c r="L224">
        <f t="shared" si="58"/>
        <v>-7.9831470920844758</v>
      </c>
      <c r="M224">
        <f t="shared" si="59"/>
        <v>-29.462019739630716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43.914739269701727</v>
      </c>
      <c r="C225" s="9">
        <f t="shared" si="52"/>
        <v>1.2360000000000009</v>
      </c>
      <c r="D225" s="9">
        <f t="shared" si="53"/>
        <v>62.222604612496056</v>
      </c>
      <c r="E225" s="9">
        <f t="shared" si="53"/>
        <v>7.2769562662805249</v>
      </c>
      <c r="F225" s="9">
        <f t="shared" si="54"/>
        <v>11.135369981654922</v>
      </c>
      <c r="G225" s="10">
        <f t="shared" si="55"/>
        <v>8.6666666666666607</v>
      </c>
      <c r="H225" s="5">
        <f t="shared" si="55"/>
        <v>7.5</v>
      </c>
      <c r="I225">
        <f t="shared" si="56"/>
        <v>46.339827729366995</v>
      </c>
      <c r="J225">
        <f t="shared" si="57"/>
        <v>43.816992816276858</v>
      </c>
      <c r="K225">
        <f t="shared" si="57"/>
        <v>-15.081471232136225</v>
      </c>
      <c r="L225">
        <f t="shared" si="58"/>
        <v>-7.9763624882737361</v>
      </c>
      <c r="M225">
        <f t="shared" si="59"/>
        <v>-29.428597504936388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44.181874525656923</v>
      </c>
      <c r="C226" s="9">
        <f t="shared" si="52"/>
        <v>1.2420000000000009</v>
      </c>
      <c r="D226" s="9">
        <f t="shared" si="53"/>
        <v>62.489739868451252</v>
      </c>
      <c r="E226" s="9">
        <f t="shared" si="53"/>
        <v>7.1844117727079144</v>
      </c>
      <c r="F226" s="9">
        <f t="shared" si="54"/>
        <v>11.094381934008503</v>
      </c>
      <c r="G226" s="10">
        <f t="shared" si="55"/>
        <v>8.6666666666666607</v>
      </c>
      <c r="H226" s="5">
        <f t="shared" si="55"/>
        <v>7.5</v>
      </c>
      <c r="I226">
        <f t="shared" si="56"/>
        <v>46.352615978204625</v>
      </c>
      <c r="J226">
        <f t="shared" si="57"/>
        <v>43.768337005098388</v>
      </c>
      <c r="K226">
        <f t="shared" si="57"/>
        <v>-15.260985676916338</v>
      </c>
      <c r="L226">
        <f t="shared" si="58"/>
        <v>-7.9697040424963994</v>
      </c>
      <c r="M226">
        <f t="shared" si="59"/>
        <v>-29.395152377170916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44.448713105044305</v>
      </c>
      <c r="C227" s="9">
        <f t="shared" si="52"/>
        <v>1.2480000000000009</v>
      </c>
      <c r="D227" s="9">
        <f t="shared" si="53"/>
        <v>62.756578447838642</v>
      </c>
      <c r="E227" s="9">
        <f t="shared" si="53"/>
        <v>7.0907728632687475</v>
      </c>
      <c r="F227" s="9">
        <f t="shared" si="54"/>
        <v>11.052719079083118</v>
      </c>
      <c r="G227" s="10">
        <f t="shared" si="55"/>
        <v>8.6666666666666607</v>
      </c>
      <c r="H227" s="5">
        <f t="shared" si="55"/>
        <v>7.5</v>
      </c>
      <c r="I227">
        <f t="shared" si="56"/>
        <v>46.366117144268486</v>
      </c>
      <c r="J227">
        <f t="shared" si="57"/>
        <v>43.719721810439161</v>
      </c>
      <c r="K227">
        <f t="shared" si="57"/>
        <v>-15.44029610641708</v>
      </c>
      <c r="L227">
        <f t="shared" si="58"/>
        <v>-7.9631705462669613</v>
      </c>
      <c r="M227">
        <f t="shared" si="59"/>
        <v>-29.361683130433306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44.715255253299972</v>
      </c>
      <c r="C228" s="9">
        <f t="shared" si="52"/>
        <v>1.2540000000000009</v>
      </c>
      <c r="D228" s="9">
        <f t="shared" si="53"/>
        <v>63.023120596094309</v>
      </c>
      <c r="E228" s="9">
        <f t="shared" si="53"/>
        <v>6.9960407829049611</v>
      </c>
      <c r="F228" s="9">
        <f t="shared" si="54"/>
        <v>11.01038377885623</v>
      </c>
      <c r="G228" s="10">
        <f t="shared" si="55"/>
        <v>8.6666666666666607</v>
      </c>
      <c r="H228" s="5">
        <f t="shared" si="55"/>
        <v>7.5</v>
      </c>
      <c r="I228">
        <f t="shared" si="56"/>
        <v>46.380327343812787</v>
      </c>
      <c r="J228">
        <f t="shared" si="57"/>
        <v>43.671146470106933</v>
      </c>
      <c r="K228">
        <f t="shared" si="57"/>
        <v>-15.619402373512722</v>
      </c>
      <c r="L228">
        <f t="shared" si="58"/>
        <v>-7.9567607924526991</v>
      </c>
      <c r="M228">
        <f t="shared" si="59"/>
        <v>-29.328188555773806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44.981501211233081</v>
      </c>
      <c r="C229" s="9">
        <f t="shared" si="52"/>
        <v>1.2600000000000009</v>
      </c>
      <c r="D229" s="9">
        <f t="shared" si="53"/>
        <v>63.289366554027417</v>
      </c>
      <c r="E229" s="9">
        <f t="shared" si="53"/>
        <v>6.9002167774784535</v>
      </c>
      <c r="F229" s="9">
        <f t="shared" si="54"/>
        <v>10.967378390746237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46.395242673353934</v>
      </c>
      <c r="J229">
        <f t="shared" si="57"/>
        <v>43.622610229272972</v>
      </c>
      <c r="K229">
        <f t="shared" si="57"/>
        <v>-15.798304323702942</v>
      </c>
      <c r="L229">
        <f t="shared" si="58"/>
        <v>-7.9504735753463027</v>
      </c>
      <c r="M229">
        <f t="shared" si="59"/>
        <v>-29.294667461192113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45.247451215070782</v>
      </c>
      <c r="C230" s="9">
        <f t="shared" si="52"/>
        <v>1.2660000000000009</v>
      </c>
      <c r="D230" s="9">
        <f t="shared" si="53"/>
        <v>63.555316557865112</v>
      </c>
      <c r="E230" s="9">
        <f t="shared" si="53"/>
        <v>6.8033020938157502</v>
      </c>
      <c r="F230" s="9">
        <f t="shared" si="54"/>
        <v>10.923705267674595</v>
      </c>
      <c r="G230" s="10">
        <f t="shared" si="61"/>
        <v>8.6666666666666607</v>
      </c>
      <c r="H230" s="5">
        <f t="shared" si="61"/>
        <v>7.5</v>
      </c>
      <c r="I230">
        <f t="shared" si="56"/>
        <v>46.410859210142434</v>
      </c>
      <c r="J230">
        <f t="shared" si="57"/>
        <v>43.574112340463358</v>
      </c>
      <c r="K230">
        <f t="shared" si="57"/>
        <v>-15.977001795216214</v>
      </c>
      <c r="L230">
        <f t="shared" si="58"/>
        <v>-7.9443076907389383</v>
      </c>
      <c r="M230">
        <f t="shared" si="59"/>
        <v>-29.261118671633362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45.513105496503016</v>
      </c>
      <c r="C231" s="9">
        <f t="shared" si="52"/>
        <v>1.2720000000000009</v>
      </c>
      <c r="D231" s="9">
        <f t="shared" si="53"/>
        <v>63.820970839297352</v>
      </c>
      <c r="E231" s="9">
        <f t="shared" si="53"/>
        <v>6.7052979797520456</v>
      </c>
      <c r="F231" s="9">
        <f t="shared" si="54"/>
        <v>10.879366758127031</v>
      </c>
      <c r="G231" s="10">
        <f t="shared" si="61"/>
        <v>8.6666666666666607</v>
      </c>
      <c r="H231" s="5">
        <f t="shared" si="61"/>
        <v>7.5</v>
      </c>
      <c r="I231">
        <f t="shared" si="56"/>
        <v>46.427173012637724</v>
      </c>
      <c r="J231">
        <f t="shared" si="57"/>
        <v>43.525652063549849</v>
      </c>
      <c r="K231">
        <f t="shared" si="57"/>
        <v>-16.155494619113178</v>
      </c>
      <c r="L231">
        <f t="shared" si="58"/>
        <v>-7.9382619359936752</v>
      </c>
      <c r="M231">
        <f t="shared" si="59"/>
        <v>-29.22754102898195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45.778464282727356</v>
      </c>
      <c r="C232" s="9">
        <f t="shared" si="52"/>
        <v>1.2780000000000009</v>
      </c>
      <c r="D232" s="9">
        <f t="shared" si="53"/>
        <v>64.086329625521685</v>
      </c>
      <c r="E232" s="9">
        <f t="shared" si="53"/>
        <v>6.6062056841746113</v>
      </c>
      <c r="F232" s="9">
        <f t="shared" si="54"/>
        <v>10.834365206213825</v>
      </c>
      <c r="G232" s="10">
        <f t="shared" si="61"/>
        <v>8.6666666666666607</v>
      </c>
      <c r="H232" s="5">
        <f t="shared" si="61"/>
        <v>7.5</v>
      </c>
      <c r="I232">
        <f t="shared" si="56"/>
        <v>46.444180120985607</v>
      </c>
      <c r="J232">
        <f t="shared" si="57"/>
        <v>43.477228665740284</v>
      </c>
      <c r="K232">
        <f t="shared" si="57"/>
        <v>-16.333782619389968</v>
      </c>
      <c r="L232">
        <f t="shared" si="58"/>
        <v>-7.9323351101192152</v>
      </c>
      <c r="M232">
        <f t="shared" si="59"/>
        <v>-29.193933392053154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46.043527796493649</v>
      </c>
      <c r="C233" s="9">
        <f t="shared" si="52"/>
        <v>1.2840000000000009</v>
      </c>
      <c r="D233" s="9">
        <f t="shared" si="53"/>
        <v>64.351393139287978</v>
      </c>
      <c r="E233" s="9">
        <f t="shared" si="53"/>
        <v>6.5060264570655733</v>
      </c>
      <c r="F233" s="9">
        <f t="shared" si="54"/>
        <v>10.78870295172915</v>
      </c>
      <c r="G233" s="10">
        <f t="shared" si="61"/>
        <v>8.6666666666666607</v>
      </c>
      <c r="H233" s="5">
        <f t="shared" si="61"/>
        <v>7.5</v>
      </c>
      <c r="I233">
        <f t="shared" si="56"/>
        <v>46.461876557498314</v>
      </c>
      <c r="J233">
        <f t="shared" si="57"/>
        <v>43.428841421568556</v>
      </c>
      <c r="K233">
        <f t="shared" si="57"/>
        <v>-16.511865613081493</v>
      </c>
      <c r="L233">
        <f t="shared" si="58"/>
        <v>-7.9265260138439446</v>
      </c>
      <c r="M233">
        <f t="shared" si="59"/>
        <v>-29.160294636582581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46.308296256148736</v>
      </c>
      <c r="C234" s="9">
        <f t="shared" si="52"/>
        <v>1.2900000000000009</v>
      </c>
      <c r="D234" s="9">
        <f t="shared" si="53"/>
        <v>64.616161598943066</v>
      </c>
      <c r="E234" s="9">
        <f t="shared" si="53"/>
        <v>6.4047615495440624</v>
      </c>
      <c r="F234" s="9">
        <f t="shared" si="54"/>
        <v>10.742382330209551</v>
      </c>
      <c r="G234" s="10">
        <f t="shared" si="61"/>
        <v>8.6666666666666607</v>
      </c>
      <c r="H234" s="5">
        <f t="shared" si="61"/>
        <v>7.5</v>
      </c>
      <c r="I234">
        <f t="shared" si="56"/>
        <v>46.480258327136653</v>
      </c>
      <c r="J234">
        <f t="shared" si="57"/>
        <v>43.380489612884105</v>
      </c>
      <c r="K234">
        <f t="shared" si="57"/>
        <v>-16.689743410364645</v>
      </c>
      <c r="L234">
        <f t="shared" si="58"/>
        <v>-7.9208334496901713</v>
      </c>
      <c r="M234">
        <f t="shared" si="59"/>
        <v>-29.126623655213432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46.572769875681004</v>
      </c>
      <c r="C235" s="9">
        <f t="shared" si="52"/>
        <v>1.2960000000000009</v>
      </c>
      <c r="D235" s="9">
        <f t="shared" si="53"/>
        <v>64.880635218475334</v>
      </c>
      <c r="E235" s="9">
        <f t="shared" si="53"/>
        <v>6.3024122139077328</v>
      </c>
      <c r="F235" s="9">
        <f t="shared" si="54"/>
        <v>10.695405672991456</v>
      </c>
      <c r="G235" s="10">
        <f t="shared" si="61"/>
        <v>8.6666666666666607</v>
      </c>
      <c r="H235" s="5">
        <f t="shared" si="61"/>
        <v>7.5</v>
      </c>
      <c r="I235">
        <f t="shared" si="56"/>
        <v>46.499321417994189</v>
      </c>
      <c r="J235">
        <f t="shared" si="57"/>
        <v>43.332172528840992</v>
      </c>
      <c r="K235">
        <f t="shared" si="57"/>
        <v>-16.867415814661449</v>
      </c>
      <c r="L235">
        <f t="shared" si="58"/>
        <v>-7.9152562220485772</v>
      </c>
      <c r="M235">
        <f t="shared" si="59"/>
        <v>-29.092919357481598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46.836948864764921</v>
      </c>
      <c r="C236" s="9">
        <f t="shared" si="52"/>
        <v>1.3020000000000009</v>
      </c>
      <c r="D236" s="9">
        <f t="shared" si="53"/>
        <v>65.14481420755925</v>
      </c>
      <c r="E236" s="9">
        <f t="shared" si="53"/>
        <v>6.1989797036736523</v>
      </c>
      <c r="F236" s="9">
        <f t="shared" si="54"/>
        <v>10.647775307267811</v>
      </c>
      <c r="G236" s="10">
        <f t="shared" si="61"/>
        <v>8.6666666666666607</v>
      </c>
      <c r="H236" s="5">
        <f t="shared" si="61"/>
        <v>7.5</v>
      </c>
      <c r="I236">
        <f t="shared" si="56"/>
        <v>46.519061801783309</v>
      </c>
      <c r="J236">
        <f t="shared" si="57"/>
        <v>43.283889465886496</v>
      </c>
      <c r="K236">
        <f t="shared" si="57"/>
        <v>-17.044882622742087</v>
      </c>
      <c r="L236">
        <f t="shared" si="58"/>
        <v>-7.9097931372528336</v>
      </c>
      <c r="M236">
        <f t="shared" si="59"/>
        <v>-29.059180669798565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47.100833428805515</v>
      </c>
      <c r="C237" s="9">
        <f t="shared" si="52"/>
        <v>1.3080000000000009</v>
      </c>
      <c r="D237" s="9">
        <f t="shared" si="53"/>
        <v>65.408698771599845</v>
      </c>
      <c r="E237" s="9">
        <f t="shared" si="53"/>
        <v>6.0944652736185638</v>
      </c>
      <c r="F237" s="9">
        <f t="shared" si="54"/>
        <v>10.599493556143834</v>
      </c>
      <c r="G237" s="10">
        <f t="shared" si="61"/>
        <v>8.6666666666666607</v>
      </c>
      <c r="H237" s="5">
        <f t="shared" si="61"/>
        <v>7.5</v>
      </c>
      <c r="I237">
        <f t="shared" si="56"/>
        <v>46.539475434322725</v>
      </c>
      <c r="J237">
        <f t="shared" si="57"/>
        <v>43.235639727749252</v>
      </c>
      <c r="K237">
        <f t="shared" si="57"/>
        <v>-17.222143624827858</v>
      </c>
      <c r="L237">
        <f t="shared" si="58"/>
        <v>-7.9044430036542837</v>
      </c>
      <c r="M237">
        <f t="shared" si="59"/>
        <v>-29.025406535432186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47.364423768982704</v>
      </c>
      <c r="C238" s="9">
        <f t="shared" si="52"/>
        <v>1.3140000000000009</v>
      </c>
      <c r="D238" s="9">
        <f t="shared" si="53"/>
        <v>65.672289111777033</v>
      </c>
      <c r="E238" s="9">
        <f t="shared" si="53"/>
        <v>5.9888701798185222</v>
      </c>
      <c r="F238" s="9">
        <f t="shared" si="54"/>
        <v>10.550562738691834</v>
      </c>
      <c r="G238" s="10">
        <f t="shared" si="61"/>
        <v>8.6666666666666607</v>
      </c>
      <c r="H238" s="5">
        <f t="shared" si="61"/>
        <v>7.5</v>
      </c>
      <c r="I238">
        <f t="shared" si="56"/>
        <v>46.560558256026376</v>
      </c>
      <c r="J238">
        <f t="shared" si="57"/>
        <v>43.187422625426962</v>
      </c>
      <c r="K238">
        <f t="shared" si="57"/>
        <v>-17.399198604693993</v>
      </c>
      <c r="L238">
        <f t="shared" si="58"/>
        <v>-7.8992046316967217</v>
      </c>
      <c r="M238">
        <f t="shared" si="59"/>
        <v>-28.991595914485274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47.627720082295639</v>
      </c>
      <c r="C239" s="9">
        <f t="shared" si="52"/>
        <v>1.320000000000001</v>
      </c>
      <c r="D239" s="9">
        <f t="shared" si="53"/>
        <v>65.935585425089968</v>
      </c>
      <c r="E239" s="9">
        <f t="shared" si="53"/>
        <v>5.8821956796879</v>
      </c>
      <c r="F239" s="9">
        <f t="shared" si="54"/>
        <v>10.500985170005176</v>
      </c>
      <c r="G239" s="10">
        <f t="shared" si="61"/>
        <v>8.6666666666666607</v>
      </c>
      <c r="H239" s="5">
        <f t="shared" si="61"/>
        <v>7.5</v>
      </c>
      <c r="I239">
        <f t="shared" si="56"/>
        <v>46.582306192393467</v>
      </c>
      <c r="J239">
        <f t="shared" si="57"/>
        <v>43.139237477173609</v>
      </c>
      <c r="K239">
        <f t="shared" si="57"/>
        <v>-17.576047339772352</v>
      </c>
      <c r="L239">
        <f t="shared" si="58"/>
        <v>-7.8940768339911838</v>
      </c>
      <c r="M239">
        <f t="shared" si="59"/>
        <v>-28.957747783872055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47.890722561606907</v>
      </c>
      <c r="C240" s="9">
        <f t="shared" si="52"/>
        <v>1.326000000000001</v>
      </c>
      <c r="D240" s="9">
        <f t="shared" si="53"/>
        <v>66.198587904401236</v>
      </c>
      <c r="E240" s="9">
        <f t="shared" si="53"/>
        <v>5.7744430320177695</v>
      </c>
      <c r="F240" s="9">
        <f t="shared" si="54"/>
        <v>10.450763161251341</v>
      </c>
      <c r="G240" s="10">
        <f t="shared" si="61"/>
        <v>8.6666666666666607</v>
      </c>
      <c r="H240" s="5">
        <f t="shared" si="61"/>
        <v>7.5</v>
      </c>
      <c r="I240">
        <f t="shared" si="56"/>
        <v>46.604715154499381</v>
      </c>
      <c r="J240">
        <f t="shared" si="57"/>
        <v>43.091083608486265</v>
      </c>
      <c r="K240">
        <f t="shared" si="57"/>
        <v>-17.752689601253969</v>
      </c>
      <c r="L240">
        <f t="shared" si="58"/>
        <v>-7.8890584253907274</v>
      </c>
      <c r="M240">
        <f t="shared" si="59"/>
        <v>-28.923861137292509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48.153431395686667</v>
      </c>
      <c r="C241" s="9">
        <f t="shared" si="52"/>
        <v>1.332000000000001</v>
      </c>
      <c r="D241" s="9">
        <f t="shared" si="53"/>
        <v>66.461296738480996</v>
      </c>
      <c r="E241" s="9">
        <f t="shared" si="53"/>
        <v>5.6656134970136609</v>
      </c>
      <c r="F241" s="9">
        <f t="shared" si="54"/>
        <v>10.399899019724135</v>
      </c>
      <c r="G241" s="10">
        <f t="shared" si="61"/>
        <v>8.6666666666666607</v>
      </c>
      <c r="H241" s="5">
        <f t="shared" si="61"/>
        <v>7.5</v>
      </c>
      <c r="I241">
        <f t="shared" si="56"/>
        <v>46.627781039487303</v>
      </c>
      <c r="J241">
        <f t="shared" si="57"/>
        <v>43.042960352091384</v>
      </c>
      <c r="K241">
        <f t="shared" si="57"/>
        <v>-17.929125154191453</v>
      </c>
      <c r="L241">
        <f t="shared" si="58"/>
        <v>-7.8841482230651376</v>
      </c>
      <c r="M241">
        <f t="shared" si="59"/>
        <v>-28.889934985204548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48.415846769256731</v>
      </c>
      <c r="C242" s="9">
        <f t="shared" si="52"/>
        <v>1.338000000000001</v>
      </c>
      <c r="D242" s="9">
        <f t="shared" si="53"/>
        <v>66.723712112051061</v>
      </c>
      <c r="E242" s="9">
        <f t="shared" si="53"/>
        <v>5.5557083363326933</v>
      </c>
      <c r="F242" s="9">
        <f t="shared" si="54"/>
        <v>10.348395048894947</v>
      </c>
      <c r="G242" s="10">
        <f t="shared" si="61"/>
        <v>8.6666666666666607</v>
      </c>
      <c r="H242" s="5">
        <f t="shared" si="61"/>
        <v>7.5</v>
      </c>
      <c r="I242">
        <f t="shared" si="56"/>
        <v>46.651499731060312</v>
      </c>
      <c r="J242">
        <f t="shared" si="57"/>
        <v>42.99486704793069</v>
      </c>
      <c r="K242">
        <f t="shared" si="57"/>
        <v>-18.1053537576012</v>
      </c>
      <c r="L242">
        <f t="shared" si="58"/>
        <v>-7.879345046575561</v>
      </c>
      <c r="M242">
        <f t="shared" si="59"/>
        <v>-28.855968354794125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48.677968863034522</v>
      </c>
      <c r="C243" s="9">
        <f t="shared" si="52"/>
        <v>1.344000000000001</v>
      </c>
      <c r="D243" s="9">
        <f t="shared" si="53"/>
        <v>66.985834205828851</v>
      </c>
      <c r="E243" s="9">
        <f t="shared" si="53"/>
        <v>5.4447288131200855</v>
      </c>
      <c r="F243" s="9">
        <f t="shared" si="54"/>
        <v>10.29625354846327</v>
      </c>
      <c r="G243" s="10">
        <f t="shared" si="61"/>
        <v>8.6666666666666607</v>
      </c>
      <c r="H243" s="5">
        <f t="shared" si="61"/>
        <v>7.5</v>
      </c>
      <c r="I243">
        <f t="shared" si="56"/>
        <v>46.675867099973779</v>
      </c>
      <c r="J243">
        <f t="shared" si="57"/>
        <v>42.946803043146581</v>
      </c>
      <c r="K243">
        <f t="shared" si="57"/>
        <v>-18.281375164565446</v>
      </c>
      <c r="L243">
        <f t="shared" si="58"/>
        <v>-7.8746477179489949</v>
      </c>
      <c r="M243">
        <f t="shared" si="59"/>
        <v>-28.82196028994322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48.939797853776923</v>
      </c>
      <c r="C244" s="9">
        <f t="shared" si="52"/>
        <v>1.350000000000001</v>
      </c>
      <c r="D244" s="9">
        <f t="shared" si="53"/>
        <v>67.247663196571253</v>
      </c>
      <c r="E244" s="9">
        <f t="shared" si="53"/>
        <v>5.3326761920450423</v>
      </c>
      <c r="F244" s="9">
        <f t="shared" si="54"/>
        <v>10.243476814406215</v>
      </c>
      <c r="G244" s="10">
        <f t="shared" si="61"/>
        <v>8.6666666666666607</v>
      </c>
      <c r="H244" s="5">
        <f t="shared" si="61"/>
        <v>7.5</v>
      </c>
      <c r="I244">
        <f t="shared" si="56"/>
        <v>46.70087900452782</v>
      </c>
      <c r="J244">
        <f t="shared" si="57"/>
        <v>42.898767692067089</v>
      </c>
      <c r="K244">
        <f t="shared" si="57"/>
        <v>-18.4571891223341</v>
      </c>
      <c r="L244">
        <f t="shared" si="58"/>
        <v>-7.8700550617526011</v>
      </c>
      <c r="M244">
        <f t="shared" si="59"/>
        <v>-28.787909851195746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49.20133391432411</v>
      </c>
      <c r="C245" s="9">
        <f t="shared" si="52"/>
        <v>1.356000000000001</v>
      </c>
      <c r="D245" s="9">
        <f t="shared" si="53"/>
        <v>67.509199257118439</v>
      </c>
      <c r="E245" s="9">
        <f t="shared" si="53"/>
        <v>5.2195517393360227</v>
      </c>
      <c r="F245" s="9">
        <f t="shared" si="54"/>
        <v>10.190067139027292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46.726531291059615</v>
      </c>
      <c r="J245">
        <f t="shared" si="57"/>
        <v>42.850760356190399</v>
      </c>
      <c r="K245">
        <f t="shared" si="57"/>
        <v>-18.632795372426393</v>
      </c>
      <c r="L245">
        <f t="shared" si="58"/>
        <v>-7.8655659051678244</v>
      </c>
      <c r="M245">
        <f t="shared" si="59"/>
        <v>-28.75381611572142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49.4625772136432</v>
      </c>
      <c r="C246" s="9">
        <f t="shared" si="52"/>
        <v>1.362000000000001</v>
      </c>
      <c r="D246" s="9">
        <f t="shared" si="53"/>
        <v>67.77044255643753</v>
      </c>
      <c r="E246" s="9">
        <f t="shared" si="53"/>
        <v>5.1053567228153884</v>
      </c>
      <c r="F246" s="9">
        <f t="shared" si="54"/>
        <v>10.136026811004221</v>
      </c>
      <c r="G246" s="10">
        <f t="shared" si="62"/>
        <v>8.6666666666666607</v>
      </c>
      <c r="H246" s="5">
        <f t="shared" si="62"/>
        <v>7.5</v>
      </c>
      <c r="I246">
        <f t="shared" si="56"/>
        <v>46.752819794435389</v>
      </c>
      <c r="J246">
        <f t="shared" si="57"/>
        <v>42.802780404168878</v>
      </c>
      <c r="K246">
        <f t="shared" si="57"/>
        <v>-18.808193650732296</v>
      </c>
      <c r="L246">
        <f t="shared" si="58"/>
        <v>-7.8611790780642545</v>
      </c>
      <c r="M246">
        <f t="shared" si="59"/>
        <v>-28.719678177277544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49.723527916871888</v>
      </c>
      <c r="C247" s="9">
        <f t="shared" si="52"/>
        <v>1.368000000000001</v>
      </c>
      <c r="D247" s="9">
        <f t="shared" si="53"/>
        <v>68.031393259666217</v>
      </c>
      <c r="E247" s="9">
        <f t="shared" si="53"/>
        <v>4.9900924119334329</v>
      </c>
      <c r="F247" s="9">
        <f t="shared" si="54"/>
        <v>10.081358115436011</v>
      </c>
      <c r="G247" s="10">
        <f t="shared" si="62"/>
        <v>8.6666666666666607</v>
      </c>
      <c r="H247" s="5">
        <f t="shared" si="62"/>
        <v>7.5</v>
      </c>
      <c r="I247">
        <f t="shared" si="56"/>
        <v>46.77974033854192</v>
      </c>
      <c r="J247">
        <f t="shared" si="57"/>
        <v>42.754827211792687</v>
      </c>
      <c r="K247">
        <f t="shared" si="57"/>
        <v>-18.983383687613689</v>
      </c>
      <c r="L247">
        <f t="shared" si="58"/>
        <v>-7.8568934130732204</v>
      </c>
      <c r="M247">
        <f t="shared" si="59"/>
        <v>-28.685495146168787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49.984186185361878</v>
      </c>
      <c r="C248" s="9">
        <f t="shared" si="52"/>
        <v>1.374000000000001</v>
      </c>
      <c r="D248" s="9">
        <f t="shared" si="53"/>
        <v>68.292051528156207</v>
      </c>
      <c r="E248" s="9">
        <f t="shared" si="53"/>
        <v>4.8737600778017951</v>
      </c>
      <c r="F248" s="9">
        <f t="shared" si="54"/>
        <v>10.026063333889105</v>
      </c>
      <c r="G248" s="10">
        <f t="shared" si="62"/>
        <v>8.6666666666666607</v>
      </c>
      <c r="H248" s="5">
        <f t="shared" si="62"/>
        <v>7.5</v>
      </c>
      <c r="I248">
        <f t="shared" si="56"/>
        <v>46.807288736777231</v>
      </c>
      <c r="J248">
        <f t="shared" si="57"/>
        <v>42.706900161972939</v>
      </c>
      <c r="K248">
        <f t="shared" si="57"/>
        <v>-19.158365208005318</v>
      </c>
      <c r="L248">
        <f t="shared" si="58"/>
        <v>-7.8527077456610606</v>
      </c>
      <c r="M248">
        <f t="shared" si="59"/>
        <v>-28.651266149204947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50.244552176722308</v>
      </c>
      <c r="C249" s="9">
        <f t="shared" si="52"/>
        <v>1.380000000000001</v>
      </c>
      <c r="D249" s="9">
        <f t="shared" si="53"/>
        <v>68.552417519516638</v>
      </c>
      <c r="E249" s="9">
        <f t="shared" si="53"/>
        <v>4.7563609932262567</v>
      </c>
      <c r="F249" s="9">
        <f t="shared" si="54"/>
        <v>9.9701447444427274</v>
      </c>
      <c r="G249" s="10">
        <f t="shared" si="62"/>
        <v>8.6666666666666607</v>
      </c>
      <c r="H249" s="5">
        <f t="shared" si="62"/>
        <v>7.5</v>
      </c>
      <c r="I249">
        <f t="shared" si="56"/>
        <v>46.835460792540523</v>
      </c>
      <c r="J249">
        <f t="shared" si="57"/>
        <v>42.658998644724406</v>
      </c>
      <c r="K249">
        <f t="shared" si="57"/>
        <v>-19.333137931515466</v>
      </c>
      <c r="L249">
        <f t="shared" si="58"/>
        <v>-7.8486209142020593</v>
      </c>
      <c r="M249">
        <f t="shared" si="59"/>
        <v>-28.616990329656723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50.504626044863016</v>
      </c>
      <c r="C250" s="9">
        <f t="shared" si="52"/>
        <v>1.386000000000001</v>
      </c>
      <c r="D250" s="9">
        <f t="shared" si="53"/>
        <v>68.812491387657346</v>
      </c>
      <c r="E250" s="9">
        <f t="shared" si="53"/>
        <v>4.6378964327389287</v>
      </c>
      <c r="F250" s="9">
        <f t="shared" si="54"/>
        <v>9.913604621733402</v>
      </c>
      <c r="G250" s="10">
        <f t="shared" si="62"/>
        <v>8.6666666666666607</v>
      </c>
      <c r="H250" s="5">
        <f t="shared" si="62"/>
        <v>7.5</v>
      </c>
      <c r="I250">
        <f t="shared" si="56"/>
        <v>46.864252299720874</v>
      </c>
      <c r="J250">
        <f t="shared" si="57"/>
        <v>42.611122057147774</v>
      </c>
      <c r="K250">
        <f t="shared" si="57"/>
        <v>-19.507701572526372</v>
      </c>
      <c r="L250">
        <f t="shared" si="58"/>
        <v>-7.8446317600509987</v>
      </c>
      <c r="M250">
        <f t="shared" si="59"/>
        <v>-28.582666847209502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50.764407940037728</v>
      </c>
      <c r="C251" s="9">
        <f t="shared" si="52"/>
        <v>1.392000000000001</v>
      </c>
      <c r="D251" s="9">
        <f t="shared" si="53"/>
        <v>69.072273282832057</v>
      </c>
      <c r="E251" s="9">
        <f t="shared" si="53"/>
        <v>4.5183676726298252</v>
      </c>
      <c r="F251" s="9">
        <f t="shared" si="54"/>
        <v>9.8564452369986491</v>
      </c>
      <c r="G251" s="10">
        <f t="shared" si="62"/>
        <v>8.6666666666666607</v>
      </c>
      <c r="H251" s="5">
        <f t="shared" si="62"/>
        <v>7.5</v>
      </c>
      <c r="I251">
        <f t="shared" si="56"/>
        <v>46.893659043184748</v>
      </c>
      <c r="J251">
        <f t="shared" si="57"/>
        <v>42.563269803411465</v>
      </c>
      <c r="K251">
        <f t="shared" si="57"/>
        <v>-19.68205584029435</v>
      </c>
      <c r="L251">
        <f t="shared" si="58"/>
        <v>-7.8407391276152865</v>
      </c>
      <c r="M251">
        <f t="shared" si="59"/>
        <v>-28.548294877915232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51.023898008887073</v>
      </c>
      <c r="C252" s="9">
        <f t="shared" si="52"/>
        <v>1.398000000000001</v>
      </c>
      <c r="D252" s="9">
        <f t="shared" si="53"/>
        <v>69.331763351681403</v>
      </c>
      <c r="E252" s="9">
        <f t="shared" si="53"/>
        <v>4.3977759909778262</v>
      </c>
      <c r="F252" s="9">
        <f t="shared" si="54"/>
        <v>9.7986688581197967</v>
      </c>
      <c r="G252" s="10">
        <f t="shared" si="62"/>
        <v>8.6666666666666607</v>
      </c>
      <c r="H252" s="5">
        <f t="shared" si="62"/>
        <v>7.5</v>
      </c>
      <c r="I252">
        <f t="shared" si="56"/>
        <v>46.923676799262047</v>
      </c>
      <c r="J252">
        <f t="shared" si="57"/>
        <v>42.515441294733009</v>
      </c>
      <c r="K252">
        <f t="shared" si="57"/>
        <v>-19.856200439049633</v>
      </c>
      <c r="L252">
        <f t="shared" si="58"/>
        <v>-7.8369418644266595</v>
      </c>
      <c r="M252">
        <f t="shared" si="59"/>
        <v>-28.51387361414233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51.283096394481561</v>
      </c>
      <c r="C253" s="9">
        <f t="shared" si="52"/>
        <v>1.404000000000001</v>
      </c>
      <c r="D253" s="9">
        <f t="shared" si="53"/>
        <v>69.59096173727589</v>
      </c>
      <c r="E253" s="9">
        <f t="shared" si="53"/>
        <v>4.2761226676810322</v>
      </c>
      <c r="F253" s="9">
        <f t="shared" si="54"/>
        <v>9.7402777496641235</v>
      </c>
      <c r="G253" s="10">
        <f t="shared" si="62"/>
        <v>8.6666666666666607</v>
      </c>
      <c r="H253" s="5">
        <f t="shared" si="62"/>
        <v>7.5</v>
      </c>
      <c r="I253">
        <f t="shared" si="56"/>
        <v>46.954301336230529</v>
      </c>
      <c r="J253">
        <f t="shared" si="57"/>
        <v>42.467635949360009</v>
      </c>
      <c r="K253">
        <f t="shared" si="57"/>
        <v>-20.030135068095902</v>
      </c>
      <c r="L253">
        <f t="shared" si="58"/>
        <v>-7.833238821212416</v>
      </c>
      <c r="M253">
        <f t="shared" si="59"/>
        <v>-28.47940226452371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51.542003236364394</v>
      </c>
      <c r="C254" s="9">
        <f t="shared" si="52"/>
        <v>1.410000000000001</v>
      </c>
      <c r="D254" s="9">
        <f t="shared" si="53"/>
        <v>69.849868579158723</v>
      </c>
      <c r="E254" s="9">
        <f t="shared" si="53"/>
        <v>4.1534089844865161</v>
      </c>
      <c r="F254" s="9">
        <f t="shared" si="54"/>
        <v>9.6812741729259848</v>
      </c>
      <c r="G254" s="10">
        <f t="shared" si="62"/>
        <v>8.6666666666666607</v>
      </c>
      <c r="H254" s="5">
        <f t="shared" si="62"/>
        <v>7.5</v>
      </c>
      <c r="I254">
        <f t="shared" si="56"/>
        <v>46.985528414798395</v>
      </c>
      <c r="J254">
        <f t="shared" si="57"/>
        <v>42.419853192550612</v>
      </c>
      <c r="K254">
        <f t="shared" si="57"/>
        <v>-20.203859421909495</v>
      </c>
      <c r="L254">
        <f t="shared" si="58"/>
        <v>-7.829628851966115</v>
      </c>
      <c r="M254">
        <f t="shared" si="59"/>
        <v>-28.444880053902928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51.800618670594162</v>
      </c>
      <c r="C255" s="9">
        <f t="shared" si="52"/>
        <v>1.416000000000001</v>
      </c>
      <c r="D255" s="9">
        <f t="shared" si="53"/>
        <v>70.108484013388491</v>
      </c>
      <c r="E255" s="9">
        <f t="shared" si="53"/>
        <v>4.0296362250194653</v>
      </c>
      <c r="F255" s="9">
        <f t="shared" si="54"/>
        <v>9.6216603859673562</v>
      </c>
      <c r="G255" s="10">
        <f t="shared" si="62"/>
        <v>8.6666666666666607</v>
      </c>
      <c r="H255" s="5">
        <f t="shared" si="62"/>
        <v>7.5</v>
      </c>
      <c r="I255">
        <f t="shared" si="56"/>
        <v>47.017353788585027</v>
      </c>
      <c r="J255">
        <f t="shared" si="57"/>
        <v>42.372092456553617</v>
      </c>
      <c r="K255">
        <f t="shared" si="57"/>
        <v>-20.377373190238302</v>
      </c>
      <c r="L255">
        <f t="shared" si="58"/>
        <v>-7.82611081401779</v>
      </c>
      <c r="M255">
        <f t="shared" si="59"/>
        <v>-28.410306223278468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52.058942829787441</v>
      </c>
      <c r="C256" s="9">
        <f t="shared" si="52"/>
        <v>1.422000000000001</v>
      </c>
      <c r="D256" s="9">
        <f t="shared" si="53"/>
        <v>70.36680817258177</v>
      </c>
      <c r="E256" s="9">
        <f t="shared" si="53"/>
        <v>3.9048056748117275</v>
      </c>
      <c r="F256" s="9">
        <f t="shared" si="54"/>
        <v>9.5614386436574001</v>
      </c>
      <c r="G256" s="10">
        <f t="shared" si="62"/>
        <v>8.6666666666666607</v>
      </c>
      <c r="H256" s="5">
        <f t="shared" si="62"/>
        <v>7.5</v>
      </c>
      <c r="I256">
        <f t="shared" si="56"/>
        <v>47.049773204599461</v>
      </c>
      <c r="J256">
        <f t="shared" si="57"/>
        <v>42.324353180588105</v>
      </c>
      <c r="K256">
        <f t="shared" si="57"/>
        <v>-20.550676058200299</v>
      </c>
      <c r="L256">
        <f t="shared" si="58"/>
        <v>-7.822683568103562</v>
      </c>
      <c r="M256">
        <f t="shared" si="59"/>
        <v>-28.375680029746199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52.316975843161245</v>
      </c>
      <c r="C257" s="9">
        <f t="shared" si="52"/>
        <v>1.428000000000001</v>
      </c>
      <c r="D257" s="9">
        <f t="shared" si="53"/>
        <v>70.624841185955574</v>
      </c>
      <c r="E257" s="9">
        <f t="shared" si="53"/>
        <v>3.7789186213297521</v>
      </c>
      <c r="F257" s="9">
        <f t="shared" si="54"/>
        <v>9.5006111977113257</v>
      </c>
      <c r="G257" s="10">
        <f t="shared" si="62"/>
        <v>8.6666666666666607</v>
      </c>
      <c r="H257" s="5">
        <f t="shared" si="62"/>
        <v>7.5</v>
      </c>
      <c r="I257">
        <f t="shared" si="56"/>
        <v>47.082782403716692</v>
      </c>
      <c r="J257">
        <f t="shared" si="57"/>
        <v>42.276634810822671</v>
      </c>
      <c r="K257">
        <f t="shared" si="57"/>
        <v>-20.72376770638175</v>
      </c>
      <c r="L257">
        <f t="shared" si="58"/>
        <v>-7.8193459784346988</v>
      </c>
      <c r="M257">
        <f t="shared" si="59"/>
        <v>-28.341000746440024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52.574717836575331</v>
      </c>
      <c r="C258" s="9">
        <f t="shared" si="52"/>
        <v>1.4340000000000011</v>
      </c>
      <c r="D258" s="9">
        <f t="shared" si="53"/>
        <v>70.882583179369661</v>
      </c>
      <c r="E258" s="9">
        <f t="shared" si="53"/>
        <v>3.6519763540019357</v>
      </c>
      <c r="F258" s="9">
        <f t="shared" si="54"/>
        <v>9.4391802967284626</v>
      </c>
      <c r="G258" s="10">
        <f t="shared" si="62"/>
        <v>8.6666666666666607</v>
      </c>
      <c r="H258" s="5">
        <f t="shared" si="62"/>
        <v>7.5</v>
      </c>
      <c r="I258">
        <f t="shared" si="56"/>
        <v>47.11637712115148</v>
      </c>
      <c r="J258">
        <f t="shared" si="57"/>
        <v>42.228936800354219</v>
      </c>
      <c r="K258">
        <f t="shared" si="57"/>
        <v>-20.896647810935033</v>
      </c>
      <c r="L258">
        <f t="shared" si="58"/>
        <v>-7.8160969127660378</v>
      </c>
      <c r="M258">
        <f t="shared" si="59"/>
        <v>-28.306267662470763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52.832168932574433</v>
      </c>
      <c r="C259" s="9">
        <f t="shared" si="52"/>
        <v>1.4400000000000011</v>
      </c>
      <c r="D259" s="9">
        <f t="shared" si="53"/>
        <v>71.140034275368762</v>
      </c>
      <c r="E259" s="9">
        <f t="shared" si="53"/>
        <v>3.5239801642453719</v>
      </c>
      <c r="F259" s="9">
        <f t="shared" si="54"/>
        <v>9.3771481862295261</v>
      </c>
      <c r="G259" s="10">
        <f t="shared" si="62"/>
        <v>8.6666666666666607</v>
      </c>
      <c r="H259" s="5">
        <f t="shared" si="62"/>
        <v>7.5</v>
      </c>
      <c r="I259">
        <f t="shared" si="56"/>
        <v>47.150553086929577</v>
      </c>
      <c r="J259">
        <f t="shared" si="57"/>
        <v>42.181258609186344</v>
      </c>
      <c r="K259">
        <f t="shared" si="57"/>
        <v>-21.069316043676103</v>
      </c>
      <c r="L259">
        <f t="shared" si="58"/>
        <v>-7.812935242463781</v>
      </c>
      <c r="M259">
        <f t="shared" si="59"/>
        <v>-28.271480082863278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53.089329250430282</v>
      </c>
      <c r="C260" s="9">
        <f t="shared" si="52"/>
        <v>1.4460000000000011</v>
      </c>
      <c r="D260" s="9">
        <f t="shared" si="53"/>
        <v>71.397194593224611</v>
      </c>
      <c r="E260" s="9">
        <f t="shared" si="53"/>
        <v>3.3949313454920058</v>
      </c>
      <c r="F260" s="9">
        <f t="shared" si="54"/>
        <v>9.3145171086931278</v>
      </c>
      <c r="G260" s="10">
        <f t="shared" si="62"/>
        <v>8.6666666666666607</v>
      </c>
      <c r="H260" s="5">
        <f t="shared" si="62"/>
        <v>7.5</v>
      </c>
      <c r="I260">
        <f t="shared" si="56"/>
        <v>47.185306026356244</v>
      </c>
      <c r="J260">
        <f t="shared" si="57"/>
        <v>42.133599704207313</v>
      </c>
      <c r="K260">
        <f t="shared" si="57"/>
        <v>-21.241772072181568</v>
      </c>
      <c r="L260">
        <f t="shared" si="58"/>
        <v>-7.8098598425726413</v>
      </c>
      <c r="M260">
        <f t="shared" si="59"/>
        <v>-28.23663732849187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53.346198906183574</v>
      </c>
      <c r="C261" s="9">
        <f t="shared" si="52"/>
        <v>1.4520000000000011</v>
      </c>
      <c r="D261" s="9">
        <f t="shared" si="53"/>
        <v>71.654064248977903</v>
      </c>
      <c r="E261" s="9">
        <f t="shared" si="53"/>
        <v>3.2648311932142016</v>
      </c>
      <c r="F261" s="9">
        <f t="shared" si="54"/>
        <v>9.2512893035914807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47.220631660481892</v>
      </c>
      <c r="J261">
        <f t="shared" si="57"/>
        <v>42.08595955916762</v>
      </c>
      <c r="K261">
        <f t="shared" si="57"/>
        <v>-21.414015559885367</v>
      </c>
      <c r="L261">
        <f t="shared" si="58"/>
        <v>-7.8068695918822799</v>
      </c>
      <c r="M261">
        <f t="shared" si="59"/>
        <v>-28.201738736013994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53.602778012685732</v>
      </c>
      <c r="C262" s="9">
        <f t="shared" si="52"/>
        <v>1.4580000000000011</v>
      </c>
      <c r="D262" s="9">
        <f t="shared" si="53"/>
        <v>71.910643355480062</v>
      </c>
      <c r="E262" s="9">
        <f t="shared" si="53"/>
        <v>3.1336810049497172</v>
      </c>
      <c r="F262" s="9">
        <f t="shared" si="54"/>
        <v>9.1874670074253935</v>
      </c>
      <c r="G262" s="10">
        <f t="shared" si="63"/>
        <v>8.6666666666666607</v>
      </c>
      <c r="H262" s="5">
        <f t="shared" si="63"/>
        <v>7.5</v>
      </c>
      <c r="I262">
        <f t="shared" si="56"/>
        <v>47.256525706564652</v>
      </c>
      <c r="J262">
        <f t="shared" si="57"/>
        <v>42.038337654657141</v>
      </c>
      <c r="K262">
        <f t="shared" si="57"/>
        <v>-21.586046166175052</v>
      </c>
      <c r="L262">
        <f t="shared" si="58"/>
        <v>-7.8039633729930475</v>
      </c>
      <c r="M262">
        <f t="shared" si="59"/>
        <v>-28.166783657802299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53.859066679640591</v>
      </c>
      <c r="C263" s="9">
        <f t="shared" si="52"/>
        <v>1.4640000000000011</v>
      </c>
      <c r="D263" s="9">
        <f t="shared" si="53"/>
        <v>72.166932022434921</v>
      </c>
      <c r="E263" s="9">
        <f t="shared" si="53"/>
        <v>3.0014820803260962</v>
      </c>
      <c r="F263" s="9">
        <f t="shared" si="54"/>
        <v>9.1230524537584934</v>
      </c>
      <c r="G263" s="10">
        <f t="shared" si="63"/>
        <v>8.6666666666666607</v>
      </c>
      <c r="H263" s="5">
        <f t="shared" si="63"/>
        <v>7.5</v>
      </c>
      <c r="I263">
        <f t="shared" si="56"/>
        <v>47.292983878529839</v>
      </c>
      <c r="J263">
        <f t="shared" si="57"/>
        <v>41.990733478081886</v>
      </c>
      <c r="K263">
        <f t="shared" si="57"/>
        <v>-21.757863546487645</v>
      </c>
      <c r="L263">
        <f t="shared" si="58"/>
        <v>-7.8011400723809974</v>
      </c>
      <c r="M263">
        <f t="shared" si="59"/>
        <v>-28.131771461875022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54.115065013645847</v>
      </c>
      <c r="C264" s="9">
        <f t="shared" si="52"/>
        <v>1.4700000000000011</v>
      </c>
      <c r="D264" s="9">
        <f t="shared" si="53"/>
        <v>72.422930356440176</v>
      </c>
      <c r="E264" s="9">
        <f t="shared" si="53"/>
        <v>2.8682357210844733</v>
      </c>
      <c r="F264" s="9">
        <f t="shared" si="54"/>
        <v>9.0580478732506329</v>
      </c>
      <c r="G264" s="10">
        <f t="shared" si="63"/>
        <v>8.6666666666666607</v>
      </c>
      <c r="H264" s="5">
        <f t="shared" si="63"/>
        <v>7.5</v>
      </c>
      <c r="I264">
        <f t="shared" si="56"/>
        <v>47.330001887426171</v>
      </c>
      <c r="J264">
        <f t="shared" si="57"/>
        <v>41.943146523640358</v>
      </c>
      <c r="K264">
        <f t="shared" si="57"/>
        <v>-21.929467352405084</v>
      </c>
      <c r="L264">
        <f t="shared" si="58"/>
        <v>-7.798398580462143</v>
      </c>
      <c r="M264">
        <f t="shared" si="59"/>
        <v>-28.096701531824802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54.370773118234467</v>
      </c>
      <c r="C265" s="9">
        <f t="shared" si="52"/>
        <v>1.4760000000000011</v>
      </c>
      <c r="D265" s="9">
        <f t="shared" si="53"/>
        <v>72.678638461028797</v>
      </c>
      <c r="E265" s="9">
        <f t="shared" si="53"/>
        <v>2.7339432311028027</v>
      </c>
      <c r="F265" s="9">
        <f t="shared" si="54"/>
        <v>8.9924554936906382</v>
      </c>
      <c r="G265" s="10">
        <f t="shared" si="63"/>
        <v>8.6666666666666607</v>
      </c>
      <c r="H265" s="5">
        <f t="shared" si="63"/>
        <v>7.5</v>
      </c>
      <c r="I265">
        <f t="shared" si="56"/>
        <v>47.367575441878515</v>
      </c>
      <c r="J265">
        <f t="shared" si="57"/>
        <v>41.895576292299538</v>
      </c>
      <c r="K265">
        <f t="shared" si="57"/>
        <v>-22.100857231749217</v>
      </c>
      <c r="L265">
        <f t="shared" si="58"/>
        <v>-7.7957377916559496</v>
      </c>
      <c r="M265">
        <f t="shared" si="59"/>
        <v>-28.061573266745881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54.626191093915878</v>
      </c>
      <c r="C266" s="9">
        <f t="shared" si="52"/>
        <v>1.4820000000000011</v>
      </c>
      <c r="D266" s="9">
        <f t="shared" si="53"/>
        <v>72.934056436710208</v>
      </c>
      <c r="E266" s="9">
        <f t="shared" si="53"/>
        <v>2.5986059164185047</v>
      </c>
      <c r="F266" s="9">
        <f t="shared" si="54"/>
        <v>8.9262775400282841</v>
      </c>
      <c r="G266" s="10">
        <f t="shared" si="63"/>
        <v>8.6666666666666607</v>
      </c>
      <c r="H266" s="5">
        <f t="shared" si="63"/>
        <v>7.5</v>
      </c>
      <c r="I266">
        <f t="shared" si="56"/>
        <v>47.40570024853713</v>
      </c>
      <c r="J266">
        <f t="shared" si="57"/>
        <v>41.848022291770434</v>
      </c>
      <c r="K266">
        <f t="shared" si="57"/>
        <v>-22.272032828676366</v>
      </c>
      <c r="L266">
        <f t="shared" si="58"/>
        <v>-7.7931566044480283</v>
      </c>
      <c r="M266">
        <f t="shared" si="59"/>
        <v>-28.026386081159785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54.881319038217057</v>
      </c>
      <c r="C267" s="9">
        <f t="shared" si="52"/>
        <v>1.4880000000000011</v>
      </c>
      <c r="D267" s="9">
        <f t="shared" si="53"/>
        <v>73.189184381011387</v>
      </c>
      <c r="E267" s="9">
        <f t="shared" si="53"/>
        <v>2.4622250852505387</v>
      </c>
      <c r="F267" s="9">
        <f t="shared" si="54"/>
        <v>8.8595162344055183</v>
      </c>
      <c r="G267" s="10">
        <f t="shared" si="63"/>
        <v>8.6666666666666607</v>
      </c>
      <c r="H267" s="5">
        <f t="shared" si="63"/>
        <v>7.5</v>
      </c>
      <c r="I267">
        <f t="shared" si="56"/>
        <v>47.444372012523246</v>
      </c>
      <c r="J267">
        <f t="shared" si="57"/>
        <v>41.800484036483304</v>
      </c>
      <c r="K267">
        <f t="shared" si="57"/>
        <v>-22.442993783771442</v>
      </c>
      <c r="L267">
        <f t="shared" si="58"/>
        <v>-7.7906539214520203</v>
      </c>
      <c r="M267">
        <f t="shared" si="59"/>
        <v>-27.991139404939481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55.136157045723394</v>
      </c>
      <c r="C268" s="9">
        <f t="shared" si="52"/>
        <v>1.4940000000000011</v>
      </c>
      <c r="D268" s="9">
        <f t="shared" si="53"/>
        <v>73.444022388517723</v>
      </c>
      <c r="E268" s="9">
        <f t="shared" si="53"/>
        <v>2.3248020480209042</v>
      </c>
      <c r="F268" s="9">
        <f t="shared" si="54"/>
        <v>8.7921737961869546</v>
      </c>
      <c r="G268" s="10">
        <f t="shared" si="63"/>
        <v>8.6666666666666607</v>
      </c>
      <c r="H268" s="5">
        <f t="shared" si="63"/>
        <v>7.5</v>
      </c>
      <c r="I268">
        <f t="shared" si="56"/>
        <v>47.483586437870926</v>
      </c>
      <c r="J268">
        <f t="shared" si="57"/>
        <v>41.752961047562444</v>
      </c>
      <c r="K268">
        <f t="shared" si="57"/>
        <v>-22.613739734141571</v>
      </c>
      <c r="L268">
        <f t="shared" si="58"/>
        <v>-7.7882286494706561</v>
      </c>
      <c r="M268">
        <f t="shared" si="59"/>
        <v>-27.955832683232025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55.390705208119499</v>
      </c>
      <c r="C269" s="9">
        <f t="shared" si="52"/>
        <v>1.5000000000000011</v>
      </c>
      <c r="D269" s="9">
        <f t="shared" si="53"/>
        <v>73.698570550913828</v>
      </c>
      <c r="E269" s="9">
        <f t="shared" si="53"/>
        <v>2.1863381173755689</v>
      </c>
      <c r="F269" s="9">
        <f t="shared" si="54"/>
        <v>8.7242524419896874</v>
      </c>
      <c r="G269" s="10">
        <f t="shared" si="63"/>
        <v>8.6666666666666607</v>
      </c>
      <c r="H269" s="5">
        <f t="shared" si="63"/>
        <v>7.5</v>
      </c>
      <c r="I269">
        <f t="shared" si="56"/>
        <v>47.523339227965032</v>
      </c>
      <c r="J269">
        <f t="shared" si="57"/>
        <v>41.705452852800676</v>
      </c>
      <c r="K269">
        <f t="shared" si="57"/>
        <v>-22.784270313509285</v>
      </c>
      <c r="L269">
        <f t="shared" si="58"/>
        <v>-7.7858796995559834</v>
      </c>
      <c r="M269">
        <f t="shared" si="59"/>
        <v>-27.920465376379788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55.644963614229766</v>
      </c>
      <c r="C270" s="9">
        <f t="shared" si="52"/>
        <v>1.5060000000000011</v>
      </c>
      <c r="D270" s="9">
        <f t="shared" si="53"/>
        <v>73.952828957024096</v>
      </c>
      <c r="E270" s="9">
        <f t="shared" si="53"/>
        <v>2.0468346082048345</v>
      </c>
      <c r="F270" s="9">
        <f t="shared" si="54"/>
        <v>8.6557543857123527</v>
      </c>
      <c r="G270" s="10">
        <f t="shared" si="63"/>
        <v>8.6666666666666607</v>
      </c>
      <c r="H270" s="5">
        <f t="shared" si="63"/>
        <v>7.5</v>
      </c>
      <c r="I270">
        <f t="shared" si="56"/>
        <v>47.563626085975187</v>
      </c>
      <c r="J270">
        <f t="shared" si="57"/>
        <v>41.657958986633382</v>
      </c>
      <c r="K270">
        <f t="shared" si="57"/>
        <v>-22.954585152305203</v>
      </c>
      <c r="L270">
        <f t="shared" si="58"/>
        <v>-7.7836059870687091</v>
      </c>
      <c r="M270">
        <f t="shared" si="59"/>
        <v>-27.885036959840249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55.898932350058843</v>
      </c>
      <c r="C271" s="9">
        <f t="shared" si="52"/>
        <v>1.5120000000000011</v>
      </c>
      <c r="D271" s="9">
        <f t="shared" si="53"/>
        <v>74.206797692853172</v>
      </c>
      <c r="E271" s="9">
        <f t="shared" si="53"/>
        <v>1.906292837663135</v>
      </c>
      <c r="F271" s="9">
        <f t="shared" si="54"/>
        <v>8.5866818385634787</v>
      </c>
      <c r="G271" s="10">
        <f t="shared" si="63"/>
        <v>8.6666666666666607</v>
      </c>
      <c r="H271" s="5">
        <f t="shared" si="63"/>
        <v>7.5</v>
      </c>
      <c r="I271">
        <f t="shared" si="56"/>
        <v>47.6044427152857</v>
      </c>
      <c r="J271">
        <f t="shared" si="57"/>
        <v>41.610478990112263</v>
      </c>
      <c r="K271">
        <f t="shared" si="57"/>
        <v>-23.12468387776023</v>
      </c>
      <c r="L271">
        <f t="shared" si="58"/>
        <v>-7.7814064317366851</v>
      </c>
      <c r="M271">
        <f t="shared" si="59"/>
        <v>-27.849546924104381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56.15261149883186</v>
      </c>
      <c r="C272" s="9">
        <f t="shared" si="52"/>
        <v>1.5180000000000011</v>
      </c>
      <c r="D272" s="9">
        <f t="shared" si="53"/>
        <v>74.460476841626189</v>
      </c>
      <c r="E272" s="9">
        <f t="shared" si="53"/>
        <v>1.7647141251882745</v>
      </c>
      <c r="F272" s="9">
        <f t="shared" si="54"/>
        <v>8.5170370090891367</v>
      </c>
      <c r="G272" s="10">
        <f t="shared" si="63"/>
        <v>8.6666666666666607</v>
      </c>
      <c r="H272" s="5">
        <f t="shared" si="63"/>
        <v>7.5</v>
      </c>
      <c r="I272">
        <f t="shared" si="56"/>
        <v>47.64578481992131</v>
      </c>
      <c r="J272">
        <f t="shared" si="57"/>
        <v>41.56301241087867</v>
      </c>
      <c r="K272">
        <f t="shared" si="57"/>
        <v>-23.294566113997266</v>
      </c>
      <c r="L272">
        <f t="shared" si="58"/>
        <v>-7.7792799577124994</v>
      </c>
      <c r="M272">
        <f t="shared" si="59"/>
        <v>-27.813994774613676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56.406001141034608</v>
      </c>
      <c r="C273" s="9">
        <f t="shared" si="52"/>
        <v>1.5240000000000011</v>
      </c>
      <c r="D273" s="9">
        <f t="shared" si="53"/>
        <v>74.713866483828937</v>
      </c>
      <c r="E273" s="9">
        <f t="shared" si="53"/>
        <v>1.6220997925201095</v>
      </c>
      <c r="F273" s="9">
        <f t="shared" si="54"/>
        <v>8.4468221031999207</v>
      </c>
      <c r="G273" s="10">
        <f t="shared" si="63"/>
        <v>8.6666666666666607</v>
      </c>
      <c r="H273" s="5">
        <f t="shared" si="63"/>
        <v>7.5</v>
      </c>
      <c r="I273">
        <f t="shared" si="56"/>
        <v>47.687648104968638</v>
      </c>
      <c r="J273">
        <f t="shared" si="57"/>
        <v>41.515558803136621</v>
      </c>
      <c r="K273">
        <f t="shared" si="57"/>
        <v>-23.464231482122411</v>
      </c>
      <c r="L273">
        <f t="shared" si="58"/>
        <v>-7.7772254936301586</v>
      </c>
      <c r="M273">
        <f t="shared" si="59"/>
        <v>-27.778380031675873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56.659101354453426</v>
      </c>
      <c r="C274" s="9">
        <f t="shared" si="52"/>
        <v>1.5300000000000011</v>
      </c>
      <c r="D274" s="9">
        <f t="shared" si="53"/>
        <v>74.966966697247756</v>
      </c>
      <c r="E274" s="9">
        <f t="shared" si="53"/>
        <v>1.4784511637186735</v>
      </c>
      <c r="F274" s="9">
        <f t="shared" si="54"/>
        <v>8.3760393241971833</v>
      </c>
      <c r="G274" s="10">
        <f t="shared" si="63"/>
        <v>8.6666666666666607</v>
      </c>
      <c r="H274" s="5">
        <f t="shared" si="63"/>
        <v>7.5</v>
      </c>
      <c r="I274">
        <f t="shared" si="56"/>
        <v>47.730028276993316</v>
      </c>
      <c r="J274">
        <f t="shared" si="57"/>
        <v>41.468117727625476</v>
      </c>
      <c r="K274">
        <f t="shared" si="57"/>
        <v>-23.633679600315634</v>
      </c>
      <c r="L274">
        <f t="shared" si="58"/>
        <v>-7.775241972660865</v>
      </c>
      <c r="M274">
        <f t="shared" si="59"/>
        <v>-27.742702230379358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56.911912214215036</v>
      </c>
      <c r="C275" s="9">
        <f t="shared" si="52"/>
        <v>1.5360000000000011</v>
      </c>
      <c r="D275" s="9">
        <f t="shared" si="53"/>
        <v>75.219777557009365</v>
      </c>
      <c r="E275" s="9">
        <f t="shared" si="53"/>
        <v>1.3337695651817518</v>
      </c>
      <c r="F275" s="9">
        <f t="shared" si="54"/>
        <v>8.3046908727986484</v>
      </c>
      <c r="G275" s="10">
        <f t="shared" si="63"/>
        <v>8.6666666666666607</v>
      </c>
      <c r="H275" s="5">
        <f t="shared" si="63"/>
        <v>7.5</v>
      </c>
      <c r="I275">
        <f t="shared" si="56"/>
        <v>47.772921044452637</v>
      </c>
      <c r="J275">
        <f t="shared" si="57"/>
        <v>41.420688751592245</v>
      </c>
      <c r="K275">
        <f t="shared" si="57"/>
        <v>-23.802910083920949</v>
      </c>
      <c r="L275">
        <f t="shared" si="58"/>
        <v>-7.7733283325678482</v>
      </c>
      <c r="M275">
        <f t="shared" si="59"/>
        <v>-27.706960920506301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57.164433792826117</v>
      </c>
      <c r="C276" s="9">
        <f t="shared" si="52"/>
        <v>1.5420000000000011</v>
      </c>
      <c r="D276" s="9">
        <f t="shared" si="53"/>
        <v>75.472299135620446</v>
      </c>
      <c r="E276" s="9">
        <f t="shared" si="53"/>
        <v>1.1880563256619081</v>
      </c>
      <c r="F276" s="9">
        <f t="shared" si="54"/>
        <v>8.232778947163272</v>
      </c>
      <c r="G276" s="10">
        <f t="shared" si="63"/>
        <v>8.6666666666666607</v>
      </c>
      <c r="H276" s="5">
        <f t="shared" si="63"/>
        <v>7.5</v>
      </c>
      <c r="I276">
        <f t="shared" si="56"/>
        <v>47.81632211810372</v>
      </c>
      <c r="J276">
        <f t="shared" si="57"/>
        <v>41.373271448763582</v>
      </c>
      <c r="K276">
        <f t="shared" si="57"/>
        <v>-23.971922545536039</v>
      </c>
      <c r="L276">
        <f t="shared" si="58"/>
        <v>-7.7714835157602753</v>
      </c>
      <c r="M276">
        <f t="shared" si="59"/>
        <v>-27.671155666444577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57.41666616021277</v>
      </c>
      <c r="C277" s="9">
        <f t="shared" ref="C277:C289" si="68">C276+_dt</f>
        <v>1.5480000000000012</v>
      </c>
      <c r="D277" s="9">
        <f t="shared" ref="D277:E289" si="69">D276+$C$7*(J276+J277)/2</f>
        <v>75.7245315030071</v>
      </c>
      <c r="E277" s="9">
        <f t="shared" si="69"/>
        <v>1.0413127762829641</v>
      </c>
      <c r="F277" s="9">
        <f t="shared" ref="F277:F289" si="70">$O$1*D277^2+$O$2*D277+$O$3</f>
        <v>8.1603057429154866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47.860227211407008</v>
      </c>
      <c r="J277">
        <f t="shared" ref="J277:K289" si="73">J276+L276*$C$7</f>
        <v>41.325865399317443</v>
      </c>
      <c r="K277">
        <f t="shared" si="73"/>
        <v>-24.140716595101349</v>
      </c>
      <c r="L277">
        <f t="shared" ref="L277:L289" si="74">-$C$15*I277*J277</f>
        <v>-7.7697064693461817</v>
      </c>
      <c r="M277">
        <f t="shared" ref="M277:M289" si="75">-$C$6-$C$15*I277*K277</f>
        <v>-27.635286047098493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57.668609383759744</v>
      </c>
      <c r="C278" s="9">
        <f t="shared" si="68"/>
        <v>1.5540000000000012</v>
      </c>
      <c r="D278" s="9">
        <f t="shared" si="69"/>
        <v>75.976474726554073</v>
      </c>
      <c r="E278" s="9">
        <f t="shared" si="69"/>
        <v>0.89354025055593966</v>
      </c>
      <c r="F278" s="9">
        <f t="shared" si="70"/>
        <v>8.0872734531687662</v>
      </c>
      <c r="G278" s="10">
        <f t="shared" si="71"/>
        <v>8.6666666666666607</v>
      </c>
      <c r="H278" s="5">
        <f t="shared" si="71"/>
        <v>7.5</v>
      </c>
      <c r="I278">
        <f t="shared" si="72"/>
        <v>47.904632040925222</v>
      </c>
      <c r="J278">
        <f t="shared" si="73"/>
        <v>41.278470189854431</v>
      </c>
      <c r="K278">
        <f t="shared" si="73"/>
        <v>-24.309291839988649</v>
      </c>
      <c r="L278">
        <f t="shared" si="74"/>
        <v>-7.7679961451844868</v>
      </c>
      <c r="M278">
        <f t="shared" si="75"/>
        <v>-27.599351655798305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57.920263528349579</v>
      </c>
      <c r="C279" s="9">
        <f t="shared" si="68"/>
        <v>1.5600000000000012</v>
      </c>
      <c r="D279" s="9">
        <f t="shared" si="69"/>
        <v>76.228128871143909</v>
      </c>
      <c r="E279" s="9">
        <f t="shared" si="69"/>
        <v>0.74474008439445272</v>
      </c>
      <c r="F279" s="9">
        <f t="shared" si="70"/>
        <v>8.0136842685485021</v>
      </c>
      <c r="G279" s="10">
        <f t="shared" si="71"/>
        <v>8.6666666666666607</v>
      </c>
      <c r="H279" s="5">
        <f t="shared" si="71"/>
        <v>7.5</v>
      </c>
      <c r="I279">
        <f t="shared" si="72"/>
        <v>47.949532326717396</v>
      </c>
      <c r="J279">
        <f t="shared" si="73"/>
        <v>41.231085413368803</v>
      </c>
      <c r="K279">
        <f t="shared" si="73"/>
        <v>-24.47764788508902</v>
      </c>
      <c r="L279">
        <f t="shared" si="74"/>
        <v>-7.7663514999359853</v>
      </c>
      <c r="M279">
        <f t="shared" si="75"/>
        <v>-27.563352100208665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58.171628656401467</v>
      </c>
      <c r="C280" s="9">
        <f t="shared" si="68"/>
        <v>1.5660000000000012</v>
      </c>
      <c r="D280" s="9">
        <f t="shared" si="69"/>
        <v>76.479493999195796</v>
      </c>
      <c r="E280" s="9">
        <f t="shared" si="69"/>
        <v>0.59491361612958538</v>
      </c>
      <c r="F280" s="9">
        <f t="shared" si="70"/>
        <v>7.9395403772142705</v>
      </c>
      <c r="G280" s="10">
        <f t="shared" si="71"/>
        <v>8.6666666666666607</v>
      </c>
      <c r="H280" s="5">
        <f t="shared" si="71"/>
        <v>7.5</v>
      </c>
      <c r="I280">
        <f t="shared" si="72"/>
        <v>47.994923792728251</v>
      </c>
      <c r="J280">
        <f t="shared" si="73"/>
        <v>41.183710669219195</v>
      </c>
      <c r="K280">
        <f t="shared" si="73"/>
        <v>-24.645784332900291</v>
      </c>
      <c r="L280">
        <f t="shared" si="74"/>
        <v>-7.7647714951134059</v>
      </c>
      <c r="M280">
        <f t="shared" si="75"/>
        <v>-27.527287002235902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58.422704827910039</v>
      </c>
      <c r="C281" s="9">
        <f t="shared" si="68"/>
        <v>1.5720000000000012</v>
      </c>
      <c r="D281" s="9">
        <f t="shared" si="69"/>
        <v>76.730570170704368</v>
      </c>
      <c r="E281" s="9">
        <f t="shared" si="69"/>
        <v>0.44406218652421697</v>
      </c>
      <c r="F281" s="9">
        <f t="shared" si="70"/>
        <v>7.8648439648813833</v>
      </c>
      <c r="G281" s="10">
        <f t="shared" si="71"/>
        <v>8.6666666666666607</v>
      </c>
      <c r="H281" s="5">
        <f t="shared" si="71"/>
        <v>7.5</v>
      </c>
      <c r="I281">
        <f t="shared" si="72"/>
        <v>48.040802167172622</v>
      </c>
      <c r="J281">
        <f t="shared" si="73"/>
        <v>41.136345563099006</v>
      </c>
      <c r="K281">
        <f t="shared" si="73"/>
        <v>-24.813700783613932</v>
      </c>
      <c r="L281">
        <f t="shared" si="74"/>
        <v>-7.763255097130453</v>
      </c>
      <c r="M281">
        <f t="shared" si="75"/>
        <v>-27.491155997934285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58.673492100483855</v>
      </c>
      <c r="C282" s="9">
        <f t="shared" si="68"/>
        <v>1.5780000000000012</v>
      </c>
      <c r="D282" s="9">
        <f t="shared" si="69"/>
        <v>76.981357443278185</v>
      </c>
      <c r="E282" s="9">
        <f t="shared" si="69"/>
        <v>0.29218713878683045</v>
      </c>
      <c r="F282" s="9">
        <f t="shared" si="70"/>
        <v>7.7895972148418684</v>
      </c>
      <c r="G282" s="10">
        <f t="shared" si="71"/>
        <v>8.6666666666666607</v>
      </c>
      <c r="H282" s="5">
        <f t="shared" si="71"/>
        <v>7.5</v>
      </c>
      <c r="I282">
        <f t="shared" si="72"/>
        <v>48.087163182914978</v>
      </c>
      <c r="J282">
        <f t="shared" si="73"/>
        <v>41.088989707006512</v>
      </c>
      <c r="K282">
        <f t="shared" si="73"/>
        <v>-24.98139683520133</v>
      </c>
      <c r="L282">
        <f t="shared" si="74"/>
        <v>-7.7618012773498659</v>
      </c>
      <c r="M282">
        <f t="shared" si="75"/>
        <v>-27.454958737411214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58.923990529383829</v>
      </c>
      <c r="C283" s="9">
        <f t="shared" si="68"/>
        <v>1.5840000000000012</v>
      </c>
      <c r="D283" s="9">
        <f t="shared" si="69"/>
        <v>77.231855872178159</v>
      </c>
      <c r="E283" s="9">
        <f t="shared" si="69"/>
        <v>0.13928981858479278</v>
      </c>
      <c r="F283" s="9">
        <f t="shared" si="70"/>
        <v>7.7138023079847882</v>
      </c>
      <c r="G283" s="10">
        <f t="shared" si="71"/>
        <v>8.6666666666666607</v>
      </c>
      <c r="H283" s="5">
        <f t="shared" si="71"/>
        <v>7.5</v>
      </c>
      <c r="I283">
        <f t="shared" si="72"/>
        <v>48.134002577843965</v>
      </c>
      <c r="J283">
        <f t="shared" si="73"/>
        <v>41.041642719214678</v>
      </c>
      <c r="K283">
        <f t="shared" si="73"/>
        <v>-25.148872083499541</v>
      </c>
      <c r="L283">
        <f t="shared" si="74"/>
        <v>-7.7604090121304861</v>
      </c>
      <c r="M283">
        <f t="shared" si="75"/>
        <v>-27.41869488473143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59.174200167561366</v>
      </c>
      <c r="C284" s="9">
        <f t="shared" si="68"/>
        <v>1.5900000000000012</v>
      </c>
      <c r="D284" s="9">
        <f t="shared" si="69"/>
        <v>77.482065510355696</v>
      </c>
      <c r="E284" s="9">
        <f t="shared" si="69"/>
        <v>-1.4628425942884854E-2</v>
      </c>
      <c r="F284" s="9">
        <f t="shared" si="70"/>
        <v>7.6374614228158775</v>
      </c>
      <c r="G284" s="10">
        <f t="shared" si="71"/>
        <v>8.6666666666666607</v>
      </c>
      <c r="H284" s="5">
        <f t="shared" si="71"/>
        <v>7.5</v>
      </c>
      <c r="I284">
        <f t="shared" si="72"/>
        <v>48.181316095241897</v>
      </c>
      <c r="J284">
        <f t="shared" si="73"/>
        <v>40.994304224240679</v>
      </c>
      <c r="K284">
        <f t="shared" si="73"/>
        <v>-25.316126122296403</v>
      </c>
      <c r="L284">
        <f t="shared" si="74"/>
        <v>-7.7590772828733057</v>
      </c>
      <c r="M284">
        <f t="shared" si="75"/>
        <v>-27.382364117820227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59.424121065696383</v>
      </c>
      <c r="C285" s="9">
        <f t="shared" si="68"/>
        <v>1.5960000000000012</v>
      </c>
      <c r="D285" s="9">
        <f t="shared" si="69"/>
        <v>77.731986408490712</v>
      </c>
      <c r="E285" s="9">
        <f t="shared" si="69"/>
        <v>-0.16956624417330496</v>
      </c>
      <c r="F285" s="9">
        <f t="shared" si="70"/>
        <v>7.5605767354766504</v>
      </c>
      <c r="G285" s="10">
        <f t="shared" si="71"/>
        <v>8.6666666666666607</v>
      </c>
      <c r="H285" s="5">
        <f t="shared" si="71"/>
        <v>7.5</v>
      </c>
      <c r="I285">
        <f t="shared" si="72"/>
        <v>48.229099484149181</v>
      </c>
      <c r="J285">
        <f t="shared" si="73"/>
        <v>40.946973852815155</v>
      </c>
      <c r="K285">
        <f t="shared" si="73"/>
        <v>-25.483158543415108</v>
      </c>
      <c r="L285">
        <f t="shared" si="74"/>
        <v>-7.7578050760665134</v>
      </c>
      <c r="M285">
        <f t="shared" si="75"/>
        <v>-27.345966128365752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59.673753272235118</v>
      </c>
      <c r="C286" s="9">
        <f t="shared" si="68"/>
        <v>1.6020000000000012</v>
      </c>
      <c r="D286" s="9">
        <f t="shared" si="69"/>
        <v>77.981618615029447</v>
      </c>
      <c r="E286" s="9">
        <f t="shared" si="69"/>
        <v>-0.32552228298795538</v>
      </c>
      <c r="F286" s="9">
        <f t="shared" si="70"/>
        <v>7.4831504197627892</v>
      </c>
      <c r="G286" s="10">
        <f t="shared" si="71"/>
        <v>8.6666666666666607</v>
      </c>
      <c r="H286" s="5">
        <f t="shared" si="71"/>
        <v>7.5</v>
      </c>
      <c r="I286">
        <f t="shared" si="72"/>
        <v>48.277348499723615</v>
      </c>
      <c r="J286">
        <f t="shared" si="73"/>
        <v>40.899651241851153</v>
      </c>
      <c r="K286">
        <f t="shared" si="73"/>
        <v>-25.649968936798139</v>
      </c>
      <c r="L286">
        <f t="shared" si="74"/>
        <v>-7.7565913833295124</v>
      </c>
      <c r="M286">
        <f t="shared" si="75"/>
        <v>-27.309500621720382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59.923096833427721</v>
      </c>
      <c r="C287" s="9">
        <f t="shared" si="68"/>
        <v>1.6080000000000012</v>
      </c>
      <c r="D287" s="9">
        <f t="shared" si="69"/>
        <v>78.23096217622205</v>
      </c>
      <c r="E287" s="9">
        <f t="shared" si="69"/>
        <v>-0.48249518676149117</v>
      </c>
      <c r="F287" s="9">
        <f t="shared" si="70"/>
        <v>7.4051846471420282</v>
      </c>
      <c r="G287" s="10">
        <f t="shared" si="71"/>
        <v>8.6666666666666607</v>
      </c>
      <c r="H287" s="5">
        <f t="shared" si="71"/>
        <v>7.5</v>
      </c>
      <c r="I287">
        <f t="shared" si="72"/>
        <v>48.326058903594536</v>
      </c>
      <c r="J287">
        <f t="shared" si="73"/>
        <v>40.852336034412843</v>
      </c>
      <c r="K287">
        <f t="shared" si="73"/>
        <v>-25.816556890590633</v>
      </c>
      <c r="L287">
        <f t="shared" si="74"/>
        <v>-7.7554352014559464</v>
      </c>
      <c r="M287">
        <f t="shared" si="75"/>
        <v>-27.272967316801218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60.172151793365714</v>
      </c>
      <c r="C288" s="9">
        <f t="shared" si="68"/>
        <v>1.6140000000000012</v>
      </c>
      <c r="D288" s="9">
        <f t="shared" si="69"/>
        <v>78.480017136160043</v>
      </c>
      <c r="E288" s="9">
        <f t="shared" si="69"/>
        <v>-0.64048359735102312</v>
      </c>
      <c r="F288" s="9">
        <f t="shared" si="70"/>
        <v>7.3266815867713388</v>
      </c>
      <c r="G288" s="10">
        <f t="shared" si="71"/>
        <v>8.6666666666666607</v>
      </c>
      <c r="H288" s="5">
        <f t="shared" si="71"/>
        <v>7.5</v>
      </c>
      <c r="I288">
        <f t="shared" si="72"/>
        <v>48.375226464211735</v>
      </c>
      <c r="J288">
        <f t="shared" si="73"/>
        <v>40.805027879683962</v>
      </c>
      <c r="K288">
        <f t="shared" si="73"/>
        <v>-25.982921991223119</v>
      </c>
      <c r="L288">
        <f t="shared" si="74"/>
        <v>-7.7543355324556709</v>
      </c>
      <c r="M288">
        <f t="shared" si="75"/>
        <v>-27.236365945989746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60.420918194019208</v>
      </c>
      <c r="C289" s="9">
        <f t="shared" si="68"/>
        <v>1.6200000000000012</v>
      </c>
      <c r="D289" s="9">
        <f t="shared" si="69"/>
        <v>78.728783536813538</v>
      </c>
      <c r="E289" s="9">
        <f t="shared" si="69"/>
        <v>-0.79948615408590928</v>
      </c>
      <c r="F289" s="9">
        <f t="shared" si="70"/>
        <v>7.2476434055135099</v>
      </c>
      <c r="G289" s="10">
        <f t="shared" si="71"/>
        <v>8.6666666666666607</v>
      </c>
      <c r="H289" s="5">
        <f t="shared" si="71"/>
        <v>7.5</v>
      </c>
      <c r="I289">
        <f t="shared" si="72"/>
        <v>48.424846957189175</v>
      </c>
      <c r="J289">
        <f t="shared" si="73"/>
        <v>40.757726432935982</v>
      </c>
      <c r="K289">
        <f t="shared" si="73"/>
        <v>-26.149063823493655</v>
      </c>
      <c r="L289">
        <f t="shared" si="74"/>
        <v>-7.753291383595724</v>
      </c>
      <c r="M289">
        <f t="shared" si="75"/>
        <v>-27.199696255030691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95" priority="16" stopIfTrue="1" operator="greaterThan">
      <formula>$G$19</formula>
    </cfRule>
    <cfRule type="cellIs" dxfId="94" priority="17" stopIfTrue="1" operator="lessThan">
      <formula>$H$19</formula>
    </cfRule>
    <cfRule type="cellIs" dxfId="93" priority="18" stopIfTrue="1" operator="between">
      <formula>$H$19</formula>
      <formula>$G$19</formula>
    </cfRule>
  </conditionalFormatting>
  <conditionalFormatting sqref="E19:E20">
    <cfRule type="cellIs" dxfId="92" priority="13" stopIfTrue="1" operator="lessThan">
      <formula>$H$19</formula>
    </cfRule>
    <cfRule type="cellIs" dxfId="91" priority="14" stopIfTrue="1" operator="greaterThan">
      <formula>$G$19</formula>
    </cfRule>
    <cfRule type="cellIs" dxfId="90" priority="15" stopIfTrue="1" operator="between">
      <formula>$H$19</formula>
      <formula>$G$19</formula>
    </cfRule>
  </conditionalFormatting>
  <conditionalFormatting sqref="F19">
    <cfRule type="cellIs" dxfId="89" priority="10" stopIfTrue="1" operator="lessThan">
      <formula>$H$19</formula>
    </cfRule>
    <cfRule type="cellIs" dxfId="88" priority="11" stopIfTrue="1" operator="greaterThan">
      <formula>$G$19</formula>
    </cfRule>
    <cfRule type="cellIs" dxfId="87" priority="12" stopIfTrue="1" operator="between">
      <formula>$H$19</formula>
      <formula>$G$19</formula>
    </cfRule>
  </conditionalFormatting>
  <conditionalFormatting sqref="F20">
    <cfRule type="cellIs" dxfId="86" priority="7" stopIfTrue="1" operator="lessThan">
      <formula>$H$19</formula>
    </cfRule>
    <cfRule type="cellIs" dxfId="85" priority="8" stopIfTrue="1" operator="greaterThan">
      <formula>$G$19</formula>
    </cfRule>
    <cfRule type="cellIs" dxfId="84" priority="9" stopIfTrue="1" operator="between">
      <formula>$H$19</formula>
      <formula>$G$19</formula>
    </cfRule>
  </conditionalFormatting>
  <conditionalFormatting sqref="E21:E289">
    <cfRule type="cellIs" dxfId="83" priority="4" stopIfTrue="1" operator="lessThan">
      <formula>$H$19</formula>
    </cfRule>
    <cfRule type="cellIs" dxfId="82" priority="5" stopIfTrue="1" operator="greaterThan">
      <formula>$G$19</formula>
    </cfRule>
    <cfRule type="cellIs" dxfId="81" priority="6" stopIfTrue="1" operator="between">
      <formula>$H$19</formula>
      <formula>$G$19</formula>
    </cfRule>
  </conditionalFormatting>
  <conditionalFormatting sqref="F21:F289">
    <cfRule type="cellIs" dxfId="80" priority="1" stopIfTrue="1" operator="lessThan">
      <formula>$H$19</formula>
    </cfRule>
    <cfRule type="cellIs" dxfId="79" priority="2" stopIfTrue="1" operator="greaterThan">
      <formula>$G$19</formula>
    </cfRule>
    <cfRule type="cellIs" dxfId="7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SummaryChart!G27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-4.9907266629337869E-3</v>
      </c>
      <c r="P1" s="5" t="s">
        <v>10</v>
      </c>
    </row>
    <row r="2" spans="2:22" ht="22.5" x14ac:dyDescent="0.3">
      <c r="C2" s="24">
        <f>SummaryChart!H27</f>
        <v>24.715259759622544</v>
      </c>
      <c r="D2" s="1" t="s">
        <v>18</v>
      </c>
      <c r="G2" s="9" t="s">
        <v>23</v>
      </c>
      <c r="O2" s="28">
        <f>TAN(C2/180*PI())</f>
        <v>0.46027132648231839</v>
      </c>
      <c r="P2" s="5" t="s">
        <v>12</v>
      </c>
    </row>
    <row r="3" spans="2:22" ht="22.5" x14ac:dyDescent="0.3">
      <c r="C3" s="24">
        <f>SummaryChart!J27/12</f>
        <v>1.0150908539419656</v>
      </c>
      <c r="D3" s="1" t="s">
        <v>19</v>
      </c>
      <c r="G3" s="9" t="s">
        <v>28</v>
      </c>
      <c r="O3" s="28">
        <f>C3</f>
        <v>1.0150908539419656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SummaryChart!I27</f>
        <v>19.318242479391369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2.9269988480354669E-2</v>
      </c>
      <c r="C12" s="14"/>
      <c r="D12" s="15">
        <f ca="1">CELL("contents",INDIRECT("D"&amp;C13-1))</f>
        <v>18.974553886555597</v>
      </c>
      <c r="E12" s="15">
        <f ca="1">CELL("contents",INDIRECT("E"&amp;C13-1))</f>
        <v>7.8495734013650313</v>
      </c>
      <c r="F12">
        <f ca="1">D13-D12</f>
        <v>0.31441860435541713</v>
      </c>
      <c r="G12">
        <f ca="1">D13-D11</f>
        <v>-2.9269988480354669E-2</v>
      </c>
      <c r="H12" s="27">
        <f ca="1">G12/F12</f>
        <v>-9.3092419070940305E-2</v>
      </c>
      <c r="I12">
        <f ca="1">D13-D12</f>
        <v>0.31441860435541713</v>
      </c>
      <c r="J12">
        <f ca="1">E13-E12</f>
        <v>7.9495085908539487E-2</v>
      </c>
      <c r="K12">
        <f ca="1">ATAN(J12/I12)*180/PI()</f>
        <v>14.188858484393023</v>
      </c>
      <c r="N12" s="26">
        <f ca="1">E13-E12</f>
        <v>7.9495085908539487E-2</v>
      </c>
      <c r="O12" s="26">
        <f ca="1">N12+E13-H12*N12</f>
        <v>8.0159639630335882</v>
      </c>
      <c r="P12">
        <f ca="1">IF(AND(G12&gt;0,G12&lt;F12),1,0)</f>
        <v>0</v>
      </c>
      <c r="Q12" s="26">
        <f ca="1">IF(P12=1,O12,O13)</f>
        <v>8.0000116043232303</v>
      </c>
    </row>
    <row r="13" spans="2:22" x14ac:dyDescent="0.2">
      <c r="B13" t="str">
        <f ca="1">CELL("address",INDEX(B20:B290,MATCH(MIN(B20:B290),B20:B290,0)))</f>
        <v>$B$78</v>
      </c>
      <c r="C13">
        <f ca="1">CELL("row",INDEX(A20:A289,MATCH(MIN(A20:A289),A20:A289,0)))</f>
        <v>78</v>
      </c>
      <c r="D13" s="15">
        <f ca="1">CELL("contents",INDIRECT("D"&amp;C13))</f>
        <v>19.288972490911014</v>
      </c>
      <c r="E13" s="15">
        <f ca="1">CELL("contents",INDIRECT("E"&amp;C13))</f>
        <v>7.9290684872735708</v>
      </c>
      <c r="F13">
        <f ca="1">D14-D13</f>
        <v>0.31401803231959491</v>
      </c>
      <c r="G13">
        <f ca="1">D14-D11</f>
        <v>0.28474804383924024</v>
      </c>
      <c r="H13" s="27">
        <f ca="1">G13/F13</f>
        <v>0.90678882908684411</v>
      </c>
      <c r="N13" s="26">
        <f ca="1">E14-E13</f>
        <v>7.8235543683418562E-2</v>
      </c>
      <c r="O13" s="26">
        <f ca="1">E13+H13*N13</f>
        <v>8.0000116043232303</v>
      </c>
      <c r="P13">
        <f ca="1">IF(G13&lt;F13,1,0)</f>
        <v>1</v>
      </c>
    </row>
    <row r="14" spans="2:22" x14ac:dyDescent="0.2">
      <c r="D14" s="15">
        <f ca="1">CELL("contents",INDIRECT("D"&amp;C13+1))</f>
        <v>19.602990523230609</v>
      </c>
      <c r="E14" s="15">
        <f ca="1">CELL("contents",INDIRECT("E"&amp;C13+1))</f>
        <v>8.0073040309569894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59.025046794033059</v>
      </c>
      <c r="P15" s="10">
        <f>Q19</f>
        <v>17.712846006915083</v>
      </c>
      <c r="Q15" s="10">
        <f>Q19</f>
        <v>17.712846006915083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1.0150908539419656</v>
      </c>
      <c r="F19" s="9">
        <f>$O$1*D19^2+$O$2*D19+$O$3</f>
        <v>1.0150908539419656</v>
      </c>
      <c r="G19" s="18">
        <v>8.6666666666666607</v>
      </c>
      <c r="H19" s="17">
        <v>7.5</v>
      </c>
      <c r="I19">
        <f>C1</f>
        <v>62.5</v>
      </c>
      <c r="J19">
        <f>C1*COS(C2/180*PI())</f>
        <v>56.774803343417261</v>
      </c>
      <c r="K19">
        <f>C1*SIN(C2/180*PI())</f>
        <v>26.131814045647431</v>
      </c>
      <c r="L19">
        <f>-C15*I19*J19</f>
        <v>-13.939383129110123</v>
      </c>
      <c r="M19">
        <f>-C6-C15*I19*K19</f>
        <v>-38.589898363180765</v>
      </c>
      <c r="N19" s="16">
        <f>MAX(E19:E289)</f>
        <v>10.470847646971128</v>
      </c>
      <c r="O19" s="19">
        <f>INDEX(C19:C289,MATCH(N19,E19:E289,0),1)</f>
        <v>0.74400000000000055</v>
      </c>
      <c r="P19" s="19">
        <f>COUNTIF(E19:E289,"&gt;"&amp;H19)*_dt</f>
        <v>0.85799999999999998</v>
      </c>
      <c r="Q19" s="21">
        <f>INDEX(D19:D289,MATCH(T17,T19:T289,0),1)</f>
        <v>17.712846006915083</v>
      </c>
      <c r="R19" s="21">
        <f>INDEX(D19:D289,MATCH(T17,U19:U289,0),1)</f>
        <v>59.025046794033059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41.312200787117973</v>
      </c>
    </row>
    <row r="20" spans="1:22" x14ac:dyDescent="0.2">
      <c r="A20">
        <f>B20</f>
        <v>18.977844568227191</v>
      </c>
      <c r="B20">
        <f>ABS(D20-$D$11)</f>
        <v>18.977844568227191</v>
      </c>
      <c r="C20" s="9">
        <f>C19+_dt</f>
        <v>6.0000000000000001E-3</v>
      </c>
      <c r="D20" s="9">
        <f>D19+$C$7*(J19+J20)/2</f>
        <v>0.34039791116417956</v>
      </c>
      <c r="E20" s="9">
        <f>E19+$C$7*(K19+K20)/2</f>
        <v>1.171187120045313</v>
      </c>
      <c r="F20" s="9">
        <f>$O$1*D20^2+$O$2*D20+$O$3</f>
        <v>1.171187972864097</v>
      </c>
      <c r="G20" s="10">
        <f>G19</f>
        <v>8.6666666666666607</v>
      </c>
      <c r="H20" s="5">
        <f>H19</f>
        <v>7.5</v>
      </c>
      <c r="I20">
        <f>SQRT(J20^2+K20^2)</f>
        <v>62.327463032857892</v>
      </c>
      <c r="J20">
        <f>J19+L19*$C$7</f>
        <v>56.691167044642597</v>
      </c>
      <c r="K20">
        <f>K19+M19*$C$7</f>
        <v>25.900274655468348</v>
      </c>
      <c r="L20">
        <f>-$C$15*I20*J20</f>
        <v>-13.880424440773247</v>
      </c>
      <c r="M20">
        <f>-$C$6-$C$15*I20*K20</f>
        <v>-38.515495934761795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18.637947413599267</v>
      </c>
      <c r="B21">
        <f t="shared" ref="B21:B84" si="3">ABS(D21-$D$11)</f>
        <v>18.637947413599267</v>
      </c>
      <c r="C21" s="9">
        <f t="shared" ref="C21:C84" si="4">C20+_dt</f>
        <v>1.2E-2</v>
      </c>
      <c r="D21" s="9">
        <f t="shared" ref="D21:E84" si="5">D20+$C$7*(J20+J21)/2</f>
        <v>0.68029506579210119</v>
      </c>
      <c r="E21" s="9">
        <f t="shared" si="5"/>
        <v>1.3258954890512973</v>
      </c>
      <c r="F21" s="9">
        <f t="shared" ref="F21:F84" si="6">$O$1*D21^2+$O$2*D21+$O$3</f>
        <v>1.3259014511039262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62.155928723270847</v>
      </c>
      <c r="J21">
        <f t="shared" ref="J21:K84" si="9">J20+L20*$C$7</f>
        <v>56.607884497997958</v>
      </c>
      <c r="K21">
        <f t="shared" si="9"/>
        <v>25.669181679859776</v>
      </c>
      <c r="L21">
        <f t="shared" ref="L21:L84" si="10">-$C$15*I21*J21</f>
        <v>-13.821888466086923</v>
      </c>
      <c r="M21">
        <f t="shared" ref="M21:M84" si="11">-$C$6-$C$15*I21*K21</f>
        <v>-38.44161747663069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18.29854890060367</v>
      </c>
      <c r="B22">
        <f t="shared" si="3"/>
        <v>18.29854890060367</v>
      </c>
      <c r="C22" s="9">
        <f t="shared" si="4"/>
        <v>1.8000000000000002E-2</v>
      </c>
      <c r="D22" s="9">
        <f t="shared" si="5"/>
        <v>1.0196935787876993</v>
      </c>
      <c r="E22" s="9">
        <f t="shared" si="5"/>
        <v>1.4792186300158765</v>
      </c>
      <c r="F22" s="9">
        <f t="shared" si="6"/>
        <v>1.4792373372669763</v>
      </c>
      <c r="G22" s="10">
        <f t="shared" si="7"/>
        <v>8.6666666666666607</v>
      </c>
      <c r="H22" s="5">
        <f t="shared" si="7"/>
        <v>7.5</v>
      </c>
      <c r="I22">
        <f t="shared" si="8"/>
        <v>61.985395373405609</v>
      </c>
      <c r="J22">
        <f t="shared" si="9"/>
        <v>56.524953167201438</v>
      </c>
      <c r="K22">
        <f t="shared" si="9"/>
        <v>25.438531974999993</v>
      </c>
      <c r="L22">
        <f t="shared" si="10"/>
        <v>-13.76377251125467</v>
      </c>
      <c r="M22">
        <f t="shared" si="11"/>
        <v>-38.368258420497739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17.959646929505663</v>
      </c>
      <c r="B23">
        <f t="shared" si="3"/>
        <v>17.959646929505663</v>
      </c>
      <c r="C23" s="9">
        <f t="shared" si="4"/>
        <v>2.4E-2</v>
      </c>
      <c r="D23" s="9">
        <f t="shared" si="5"/>
        <v>1.3585955498857052</v>
      </c>
      <c r="E23" s="9">
        <f t="shared" si="5"/>
        <v>1.6311591932143075</v>
      </c>
      <c r="F23" s="9">
        <f t="shared" si="6"/>
        <v>1.6312016370574018</v>
      </c>
      <c r="G23" s="10">
        <f t="shared" si="7"/>
        <v>8.6666666666666607</v>
      </c>
      <c r="H23" s="5">
        <f t="shared" si="7"/>
        <v>7.5</v>
      </c>
      <c r="I23">
        <f t="shared" si="8"/>
        <v>61.815861320077779</v>
      </c>
      <c r="J23">
        <f t="shared" si="9"/>
        <v>56.442370532133907</v>
      </c>
      <c r="K23">
        <f t="shared" si="9"/>
        <v>25.208322424477007</v>
      </c>
      <c r="L23">
        <f t="shared" si="10"/>
        <v>-13.706073911406943</v>
      </c>
      <c r="M23">
        <f t="shared" si="11"/>
        <v>-38.295414233226687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17.621239415643267</v>
      </c>
      <c r="B24">
        <f t="shared" si="3"/>
        <v>17.621239415643267</v>
      </c>
      <c r="C24" s="9">
        <f t="shared" si="4"/>
        <v>0.03</v>
      </c>
      <c r="D24" s="9">
        <f t="shared" si="5"/>
        <v>1.6970030637481033</v>
      </c>
      <c r="E24" s="9">
        <f t="shared" si="5"/>
        <v>1.7817198103049714</v>
      </c>
      <c r="F24" s="9">
        <f t="shared" si="6"/>
        <v>1.7818003136819822</v>
      </c>
      <c r="G24" s="10">
        <f t="shared" si="7"/>
        <v>8.6666666666666607</v>
      </c>
      <c r="H24" s="5">
        <f t="shared" si="7"/>
        <v>7.5</v>
      </c>
      <c r="I24">
        <f t="shared" si="8"/>
        <v>61.647324934269029</v>
      </c>
      <c r="J24">
        <f t="shared" si="9"/>
        <v>56.360134088665468</v>
      </c>
      <c r="K24">
        <f t="shared" si="9"/>
        <v>24.978549939077649</v>
      </c>
      <c r="L24">
        <f t="shared" si="10"/>
        <v>-13.648790030219757</v>
      </c>
      <c r="M24">
        <f t="shared" si="11"/>
        <v>-38.223080416336217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17.283324289331816</v>
      </c>
      <c r="B25">
        <f t="shared" si="3"/>
        <v>17.283324289331816</v>
      </c>
      <c r="C25" s="9">
        <f t="shared" si="4"/>
        <v>3.5999999999999997E-2</v>
      </c>
      <c r="D25" s="9">
        <f t="shared" si="5"/>
        <v>2.0349181900595523</v>
      </c>
      <c r="E25" s="9">
        <f t="shared" si="5"/>
        <v>1.9309030944919432</v>
      </c>
      <c r="F25" s="9">
        <f t="shared" si="6"/>
        <v>1.9310392882501419</v>
      </c>
      <c r="G25" s="10">
        <f t="shared" si="7"/>
        <v>8.6666666666666607</v>
      </c>
      <c r="H25" s="5">
        <f t="shared" si="7"/>
        <v>7.5</v>
      </c>
      <c r="I25">
        <f t="shared" si="8"/>
        <v>61.479784620643585</v>
      </c>
      <c r="J25">
        <f t="shared" si="9"/>
        <v>56.278241348484151</v>
      </c>
      <c r="K25">
        <f t="shared" si="9"/>
        <v>24.74921145657963</v>
      </c>
      <c r="L25">
        <f t="shared" si="10"/>
        <v>-13.591918259537296</v>
      </c>
      <c r="M25">
        <f t="shared" si="11"/>
        <v>-38.151252505508417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16.945899495769584</v>
      </c>
      <c r="B26">
        <f t="shared" si="3"/>
        <v>16.945899495769584</v>
      </c>
      <c r="C26" s="9">
        <f t="shared" si="4"/>
        <v>4.1999999999999996E-2</v>
      </c>
      <c r="D26" s="9">
        <f t="shared" si="5"/>
        <v>2.3723429836217855</v>
      </c>
      <c r="E26" s="9">
        <f t="shared" si="5"/>
        <v>2.078711640686322</v>
      </c>
      <c r="F26" s="9">
        <f t="shared" si="6"/>
        <v>2.0789244401700544</v>
      </c>
      <c r="G26" s="10">
        <f t="shared" si="7"/>
        <v>8.6666666666666607</v>
      </c>
      <c r="H26" s="5">
        <f t="shared" si="7"/>
        <v>7.5</v>
      </c>
      <c r="I26">
        <f t="shared" si="8"/>
        <v>61.313238817064445</v>
      </c>
      <c r="J26">
        <f t="shared" si="9"/>
        <v>56.196689838926929</v>
      </c>
      <c r="K26">
        <f t="shared" si="9"/>
        <v>24.52030394154658</v>
      </c>
      <c r="L26">
        <f t="shared" si="10"/>
        <v>-13.535456018998586</v>
      </c>
      <c r="M26">
        <f t="shared" si="11"/>
        <v>-38.07992607010425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16.608962994944363</v>
      </c>
      <c r="B27">
        <f t="shared" si="3"/>
        <v>16.608962994944363</v>
      </c>
      <c r="C27" s="9">
        <f t="shared" si="4"/>
        <v>4.7999999999999994E-2</v>
      </c>
      <c r="D27" s="9">
        <f t="shared" si="5"/>
        <v>2.7092794844470052</v>
      </c>
      <c r="E27" s="9">
        <f t="shared" si="5"/>
        <v>2.2251480256663396</v>
      </c>
      <c r="F27" s="9">
        <f t="shared" si="6"/>
        <v>2.2254616075408724</v>
      </c>
      <c r="G27" s="10">
        <f t="shared" si="7"/>
        <v>8.6666666666666607</v>
      </c>
      <c r="H27" s="5">
        <f t="shared" si="7"/>
        <v>7.5</v>
      </c>
      <c r="I27">
        <f t="shared" si="8"/>
        <v>61.147685994108748</v>
      </c>
      <c r="J27">
        <f t="shared" si="9"/>
        <v>56.115477102812939</v>
      </c>
      <c r="K27">
        <f t="shared" si="9"/>
        <v>24.291824385125953</v>
      </c>
      <c r="L27">
        <f t="shared" si="10"/>
        <v>-13.479400755668001</v>
      </c>
      <c r="M27">
        <f t="shared" si="11"/>
        <v>-38.009096712685839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16.272512761541087</v>
      </c>
      <c r="B28">
        <f t="shared" si="3"/>
        <v>16.272512761541087</v>
      </c>
      <c r="C28" s="9">
        <f t="shared" si="4"/>
        <v>5.3999999999999992E-2</v>
      </c>
      <c r="D28" s="9">
        <f t="shared" si="5"/>
        <v>3.0457297178502807</v>
      </c>
      <c r="E28" s="9">
        <f t="shared" si="5"/>
        <v>2.3702148082362671</v>
      </c>
      <c r="F28" s="9">
        <f t="shared" si="6"/>
        <v>2.3706565875411396</v>
      </c>
      <c r="G28" s="10">
        <f t="shared" si="7"/>
        <v>8.6666666666666607</v>
      </c>
      <c r="H28" s="5">
        <f t="shared" si="7"/>
        <v>7.5</v>
      </c>
      <c r="I28">
        <f t="shared" si="8"/>
        <v>60.983124654582632</v>
      </c>
      <c r="J28">
        <f t="shared" si="9"/>
        <v>56.034600698278929</v>
      </c>
      <c r="K28">
        <f t="shared" si="9"/>
        <v>24.063769804849837</v>
      </c>
      <c r="L28">
        <f t="shared" si="10"/>
        <v>-13.423749943669661</v>
      </c>
      <c r="M28">
        <f t="shared" si="11"/>
        <v>-37.938760068545548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15.9365467848504</v>
      </c>
      <c r="B29">
        <f t="shared" si="3"/>
        <v>15.9365467848504</v>
      </c>
      <c r="C29" s="9">
        <f t="shared" si="4"/>
        <v>5.9999999999999991E-2</v>
      </c>
      <c r="D29" s="9">
        <f t="shared" si="5"/>
        <v>3.3816956945409684</v>
      </c>
      <c r="E29" s="9">
        <f t="shared" si="5"/>
        <v>2.5139145293841323</v>
      </c>
      <c r="F29" s="9">
        <f t="shared" si="6"/>
        <v>2.5145151368134311</v>
      </c>
      <c r="G29" s="10">
        <f t="shared" si="7"/>
        <v>8.6666666666666607</v>
      </c>
      <c r="H29" s="5">
        <f t="shared" si="7"/>
        <v>7.5</v>
      </c>
      <c r="I29">
        <f t="shared" si="8"/>
        <v>60.819553333035252</v>
      </c>
      <c r="J29">
        <f t="shared" si="9"/>
        <v>55.954058198616913</v>
      </c>
      <c r="K29">
        <f t="shared" si="9"/>
        <v>23.836137244438564</v>
      </c>
      <c r="L29">
        <f t="shared" si="10"/>
        <v>-13.368501083825562</v>
      </c>
      <c r="M29">
        <f t="shared" si="11"/>
        <v>-37.868911805241829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15.601063068678208</v>
      </c>
      <c r="B30">
        <f t="shared" si="3"/>
        <v>15.601063068678208</v>
      </c>
      <c r="C30" s="9">
        <f t="shared" si="4"/>
        <v>6.5999999999999989E-2</v>
      </c>
      <c r="D30" s="9">
        <f t="shared" si="5"/>
        <v>3.717179410713161</v>
      </c>
      <c r="E30" s="9">
        <f t="shared" si="5"/>
        <v>2.6562497124382691</v>
      </c>
      <c r="F30" s="9">
        <f t="shared" si="6"/>
        <v>2.6570429718452715</v>
      </c>
      <c r="G30" s="10">
        <f t="shared" si="7"/>
        <v>8.6666666666666607</v>
      </c>
      <c r="H30" s="5">
        <f t="shared" si="7"/>
        <v>7.5</v>
      </c>
      <c r="I30">
        <f t="shared" si="8"/>
        <v>60.656970595272</v>
      </c>
      <c r="J30">
        <f t="shared" si="9"/>
        <v>55.873847192113956</v>
      </c>
      <c r="K30">
        <f t="shared" si="9"/>
        <v>23.608923773607113</v>
      </c>
      <c r="L30">
        <f t="shared" si="10"/>
        <v>-13.313651703297413</v>
      </c>
      <c r="M30">
        <f t="shared" si="11"/>
        <v>-37.79954762214166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15.266059631256184</v>
      </c>
      <c r="B31">
        <f t="shared" si="3"/>
        <v>15.266059631256184</v>
      </c>
      <c r="C31" s="9">
        <f t="shared" si="4"/>
        <v>7.1999999999999995E-2</v>
      </c>
      <c r="D31" s="9">
        <f t="shared" si="5"/>
        <v>4.0521828481351854</v>
      </c>
      <c r="E31" s="9">
        <f t="shared" si="5"/>
        <v>2.7972228632227134</v>
      </c>
      <c r="F31" s="9">
        <f t="shared" si="6"/>
        <v>2.7982457693463765</v>
      </c>
      <c r="G31" s="10">
        <f t="shared" si="7"/>
        <v>8.6666666666666607</v>
      </c>
      <c r="H31" s="5">
        <f t="shared" si="7"/>
        <v>7.5</v>
      </c>
      <c r="I31">
        <f t="shared" si="8"/>
        <v>60.49537503786685</v>
      </c>
      <c r="J31">
        <f t="shared" si="9"/>
        <v>55.793965281894174</v>
      </c>
      <c r="K31">
        <f t="shared" si="9"/>
        <v>23.382126487874263</v>
      </c>
      <c r="L31">
        <f t="shared" si="10"/>
        <v>-13.259199355232099</v>
      </c>
      <c r="M31">
        <f t="shared" si="11"/>
        <v>-37.730663249969538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14.931534505153213</v>
      </c>
      <c r="B32">
        <f t="shared" si="3"/>
        <v>14.931534505153213</v>
      </c>
      <c r="C32" s="9">
        <f t="shared" si="4"/>
        <v>7.8E-2</v>
      </c>
      <c r="D32" s="9">
        <f t="shared" si="5"/>
        <v>4.3867079742381563</v>
      </c>
      <c r="E32" s="9">
        <f t="shared" si="5"/>
        <v>2.9368364702114595</v>
      </c>
      <c r="F32" s="9">
        <f t="shared" si="6"/>
        <v>2.9381291666222689</v>
      </c>
      <c r="G32" s="10">
        <f t="shared" si="7"/>
        <v>8.6666666666666607</v>
      </c>
      <c r="H32" s="5">
        <f t="shared" si="7"/>
        <v>7.5</v>
      </c>
      <c r="I32">
        <f t="shared" si="8"/>
        <v>60.334765287673775</v>
      </c>
      <c r="J32">
        <f t="shared" si="9"/>
        <v>55.714410085762779</v>
      </c>
      <c r="K32">
        <f t="shared" si="9"/>
        <v>23.155742508374445</v>
      </c>
      <c r="L32">
        <f t="shared" si="10"/>
        <v>-13.205141618410709</v>
      </c>
      <c r="M32">
        <f t="shared" si="11"/>
        <v>-37.662254450363008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14.597485737187768</v>
      </c>
      <c r="B33">
        <f t="shared" si="3"/>
        <v>14.597485737187768</v>
      </c>
      <c r="C33" s="9">
        <f t="shared" si="4"/>
        <v>8.4000000000000005E-2</v>
      </c>
      <c r="D33" s="9">
        <f t="shared" si="5"/>
        <v>4.7207567422036014</v>
      </c>
      <c r="E33" s="9">
        <f t="shared" si="5"/>
        <v>3.0750930046815999</v>
      </c>
      <c r="F33" s="9">
        <f t="shared" si="6"/>
        <v>3.0766987619443089</v>
      </c>
      <c r="G33" s="10">
        <f t="shared" si="7"/>
        <v>8.6666666666666607</v>
      </c>
      <c r="H33" s="5">
        <f t="shared" si="7"/>
        <v>7.5</v>
      </c>
      <c r="I33">
        <f t="shared" si="8"/>
        <v>60.175140001337148</v>
      </c>
      <c r="J33">
        <f t="shared" si="9"/>
        <v>55.635179236052316</v>
      </c>
      <c r="K33">
        <f t="shared" si="9"/>
        <v>22.929768981672268</v>
      </c>
      <c r="L33">
        <f t="shared" si="10"/>
        <v>-13.151476096901062</v>
      </c>
      <c r="M33">
        <f t="shared" si="11"/>
        <v>-37.594317015434569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14.263911388341198</v>
      </c>
      <c r="B34">
        <f t="shared" si="3"/>
        <v>14.263911388341198</v>
      </c>
      <c r="C34" s="9">
        <f t="shared" si="4"/>
        <v>9.0000000000000011E-2</v>
      </c>
      <c r="D34" s="9">
        <f t="shared" si="5"/>
        <v>5.0543310910501713</v>
      </c>
      <c r="E34" s="9">
        <f t="shared" si="5"/>
        <v>3.2119949208653558</v>
      </c>
      <c r="F34" s="9">
        <f t="shared" si="6"/>
        <v>3.2139601149161914</v>
      </c>
      <c r="G34" s="10">
        <f t="shared" si="7"/>
        <v>8.6666666666666607</v>
      </c>
      <c r="H34" s="5">
        <f t="shared" si="7"/>
        <v>7.5</v>
      </c>
      <c r="I34">
        <f t="shared" si="8"/>
        <v>60.016497864801067</v>
      </c>
      <c r="J34">
        <f t="shared" si="9"/>
        <v>55.556270379470909</v>
      </c>
      <c r="K34">
        <f t="shared" si="9"/>
        <v>22.70420307957966</v>
      </c>
      <c r="L34">
        <f t="shared" si="10"/>
        <v>-13.098200419713669</v>
      </c>
      <c r="M34">
        <f t="shared" si="11"/>
        <v>-37.52684676733994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13.930809533671926</v>
      </c>
      <c r="B35">
        <f t="shared" si="3"/>
        <v>13.930809533671926</v>
      </c>
      <c r="C35" s="9">
        <f t="shared" si="4"/>
        <v>9.6000000000000016E-2</v>
      </c>
      <c r="D35" s="9">
        <f t="shared" si="5"/>
        <v>5.3874329457194419</v>
      </c>
      <c r="E35" s="9">
        <f t="shared" si="5"/>
        <v>3.3475446561010216</v>
      </c>
      <c r="F35" s="9">
        <f t="shared" si="6"/>
        <v>3.3499187468369511</v>
      </c>
      <c r="G35" s="10">
        <f t="shared" si="7"/>
        <v>8.6666666666666607</v>
      </c>
      <c r="H35" s="5">
        <f t="shared" si="7"/>
        <v>7.5</v>
      </c>
      <c r="I35">
        <f t="shared" si="8"/>
        <v>59.858837592817608</v>
      </c>
      <c r="J35">
        <f t="shared" si="9"/>
        <v>55.477681176952629</v>
      </c>
      <c r="K35">
        <f t="shared" si="9"/>
        <v>22.479041998975621</v>
      </c>
      <c r="L35">
        <f t="shared" si="10"/>
        <v>-13.045312240461065</v>
      </c>
      <c r="M35">
        <f t="shared" si="11"/>
        <v>-37.459839557852675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13.59817826223054</v>
      </c>
      <c r="B36">
        <f t="shared" si="3"/>
        <v>13.59817826223054</v>
      </c>
      <c r="C36" s="9">
        <f t="shared" si="4"/>
        <v>0.10200000000000002</v>
      </c>
      <c r="D36" s="9">
        <f t="shared" si="5"/>
        <v>5.7200642171608296</v>
      </c>
      <c r="E36" s="9">
        <f t="shared" si="5"/>
        <v>3.4817446309828339</v>
      </c>
      <c r="F36" s="9">
        <f t="shared" si="6"/>
        <v>3.4845801410605155</v>
      </c>
      <c r="G36" s="10">
        <f t="shared" si="7"/>
        <v>8.6666666666666607</v>
      </c>
      <c r="H36" s="5">
        <f t="shared" si="7"/>
        <v>7.5</v>
      </c>
      <c r="I36">
        <f t="shared" si="8"/>
        <v>59.702157928453843</v>
      </c>
      <c r="J36">
        <f t="shared" si="9"/>
        <v>55.399409303509863</v>
      </c>
      <c r="K36">
        <f t="shared" si="9"/>
        <v>22.254282961628505</v>
      </c>
      <c r="L36">
        <f t="shared" si="10"/>
        <v>-12.992809237020452</v>
      </c>
      <c r="M36">
        <f t="shared" si="11"/>
        <v>-37.393291267944889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13.266015676975748</v>
      </c>
      <c r="B37">
        <f t="shared" si="3"/>
        <v>13.266015676975748</v>
      </c>
      <c r="C37" s="9">
        <f t="shared" si="4"/>
        <v>0.10800000000000003</v>
      </c>
      <c r="D37" s="9">
        <f t="shared" si="5"/>
        <v>6.0522268024156221</v>
      </c>
      <c r="E37" s="9">
        <f t="shared" si="5"/>
        <v>3.614597249509782</v>
      </c>
      <c r="F37" s="9">
        <f t="shared" si="6"/>
        <v>3.6179497433518648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59.546457642597744</v>
      </c>
      <c r="J37">
        <f t="shared" si="9"/>
        <v>55.32145244808774</v>
      </c>
      <c r="K37">
        <f t="shared" si="9"/>
        <v>22.029923214020837</v>
      </c>
      <c r="L37">
        <f t="shared" si="10"/>
        <v>-12.940689111199616</v>
      </c>
      <c r="M37">
        <f t="shared" si="11"/>
        <v>-37.327197807374219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12.934319894691221</v>
      </c>
      <c r="B38">
        <f t="shared" si="3"/>
        <v>12.934319894691221</v>
      </c>
      <c r="C38" s="9">
        <f t="shared" si="4"/>
        <v>0.11400000000000003</v>
      </c>
      <c r="D38" s="9">
        <f t="shared" si="5"/>
        <v>6.3839225847001471</v>
      </c>
      <c r="E38" s="9">
        <f t="shared" si="5"/>
        <v>3.7461048992333743</v>
      </c>
      <c r="F38" s="9">
        <f t="shared" si="6"/>
        <v>3.7500329622398167</v>
      </c>
      <c r="G38" s="10">
        <f t="shared" si="13"/>
        <v>8.6666666666666607</v>
      </c>
      <c r="H38" s="5">
        <f t="shared" si="13"/>
        <v>7.5</v>
      </c>
      <c r="I38">
        <f t="shared" si="8"/>
        <v>59.3917355334627</v>
      </c>
      <c r="J38">
        <f t="shared" si="9"/>
        <v>55.243808313420544</v>
      </c>
      <c r="K38">
        <f t="shared" si="9"/>
        <v>21.805960027176592</v>
      </c>
      <c r="L38">
        <f t="shared" si="10"/>
        <v>-12.888949588406005</v>
      </c>
      <c r="M38">
        <f t="shared" si="11"/>
        <v>-37.261555114276902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12.603089045903289</v>
      </c>
      <c r="B39">
        <f t="shared" si="3"/>
        <v>12.603089045903289</v>
      </c>
      <c r="C39" s="9">
        <f t="shared" si="4"/>
        <v>0.12000000000000004</v>
      </c>
      <c r="D39" s="9">
        <f t="shared" si="5"/>
        <v>6.7151534334880791</v>
      </c>
      <c r="E39" s="9">
        <f t="shared" si="5"/>
        <v>3.8762699514043768</v>
      </c>
      <c r="F39" s="9">
        <f t="shared" si="6"/>
        <v>3.8808351693665042</v>
      </c>
      <c r="G39" s="10">
        <f t="shared" si="13"/>
        <v>8.6666666666666607</v>
      </c>
      <c r="H39" s="5">
        <f t="shared" si="13"/>
        <v>7.5</v>
      </c>
      <c r="I39">
        <f t="shared" si="8"/>
        <v>59.237990426090811</v>
      </c>
      <c r="J39">
        <f t="shared" si="9"/>
        <v>55.16647461589011</v>
      </c>
      <c r="K39">
        <f t="shared" si="9"/>
        <v>21.582390696490933</v>
      </c>
      <c r="L39">
        <f t="shared" si="10"/>
        <v>-12.83758841731899</v>
      </c>
      <c r="M39">
        <f t="shared" si="11"/>
        <v>-37.196359154766782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12.272321274799461</v>
      </c>
      <c r="B40">
        <f t="shared" si="3"/>
        <v>12.272321274799461</v>
      </c>
      <c r="C40" s="9">
        <f t="shared" si="4"/>
        <v>0.12600000000000003</v>
      </c>
      <c r="D40" s="9">
        <f t="shared" si="5"/>
        <v>7.0459212045919077</v>
      </c>
      <c r="E40" s="9">
        <f t="shared" si="5"/>
        <v>4.0050947611185368</v>
      </c>
      <c r="F40" s="9">
        <f t="shared" si="6"/>
        <v>4.0103616998335694</v>
      </c>
      <c r="G40" s="10">
        <f t="shared" si="13"/>
        <v>8.6666666666666607</v>
      </c>
      <c r="H40" s="5">
        <f t="shared" si="13"/>
        <v>7.5</v>
      </c>
      <c r="I40">
        <f t="shared" si="8"/>
        <v>59.085221171854734</v>
      </c>
      <c r="J40">
        <f t="shared" si="9"/>
        <v>55.089449085386192</v>
      </c>
      <c r="K40">
        <f t="shared" si="9"/>
        <v>21.359212541562332</v>
      </c>
      <c r="L40">
        <f t="shared" si="10"/>
        <v>-12.786603369565167</v>
      </c>
      <c r="M40">
        <f t="shared" si="11"/>
        <v>-37.131605922540416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11.942014739147796</v>
      </c>
      <c r="B41">
        <f t="shared" si="3"/>
        <v>11.942014739147796</v>
      </c>
      <c r="C41" s="9">
        <f t="shared" si="4"/>
        <v>0.13200000000000003</v>
      </c>
      <c r="D41" s="9">
        <f t="shared" si="5"/>
        <v>7.3762277402435732</v>
      </c>
      <c r="E41" s="9">
        <f t="shared" si="5"/>
        <v>4.132581667461305</v>
      </c>
      <c r="F41" s="9">
        <f t="shared" si="6"/>
        <v>4.1386178525451243</v>
      </c>
      <c r="G41" s="10">
        <f t="shared" si="13"/>
        <v>8.6666666666666607</v>
      </c>
      <c r="H41" s="5">
        <f t="shared" si="13"/>
        <v>7.5</v>
      </c>
      <c r="I41">
        <f t="shared" si="8"/>
        <v>58.933426647958278</v>
      </c>
      <c r="J41">
        <f t="shared" si="9"/>
        <v>55.012729465168803</v>
      </c>
      <c r="K41">
        <f t="shared" si="9"/>
        <v>21.136422906027089</v>
      </c>
      <c r="L41">
        <f t="shared" si="10"/>
        <v>-12.735992239396751</v>
      </c>
      <c r="M41">
        <f t="shared" si="11"/>
        <v>-37.067291438488027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11.612167610217092</v>
      </c>
      <c r="B42">
        <f t="shared" si="3"/>
        <v>11.612167610217092</v>
      </c>
      <c r="C42" s="9">
        <f t="shared" si="4"/>
        <v>0.13800000000000004</v>
      </c>
      <c r="D42" s="9">
        <f t="shared" si="5"/>
        <v>7.7060748691742766</v>
      </c>
      <c r="E42" s="9">
        <f t="shared" si="5"/>
        <v>4.2587329936515745</v>
      </c>
      <c r="F42" s="9">
        <f t="shared" si="6"/>
        <v>4.2656088905475169</v>
      </c>
      <c r="G42" s="10">
        <f t="shared" si="13"/>
        <v>8.6666666666666607</v>
      </c>
      <c r="H42" s="5">
        <f t="shared" si="13"/>
        <v>7.5</v>
      </c>
      <c r="I42">
        <f t="shared" si="8"/>
        <v>58.78260575693534</v>
      </c>
      <c r="J42">
        <f t="shared" si="9"/>
        <v>54.936313511732422</v>
      </c>
      <c r="K42">
        <f t="shared" si="9"/>
        <v>20.914019157396162</v>
      </c>
      <c r="L42">
        <f t="shared" si="10"/>
        <v>-12.685752843372873</v>
      </c>
      <c r="M42">
        <f t="shared" si="11"/>
        <v>-37.003411750310335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11.282778072697878</v>
      </c>
      <c r="B43">
        <f t="shared" si="3"/>
        <v>11.282778072697878</v>
      </c>
      <c r="C43" s="9">
        <f t="shared" si="4"/>
        <v>0.14400000000000004</v>
      </c>
      <c r="D43" s="9">
        <f t="shared" si="5"/>
        <v>8.0354644066934906</v>
      </c>
      <c r="E43" s="9">
        <f t="shared" si="5"/>
        <v>4.3835510471844463</v>
      </c>
      <c r="F43" s="9">
        <f t="shared" si="6"/>
        <v>4.391340041365936</v>
      </c>
      <c r="G43" s="10">
        <f t="shared" si="13"/>
        <v>8.6666666666666607</v>
      </c>
      <c r="H43" s="5">
        <f t="shared" si="13"/>
        <v>7.5</v>
      </c>
      <c r="I43">
        <f t="shared" si="8"/>
        <v>58.632757426147599</v>
      </c>
      <c r="J43">
        <f t="shared" si="9"/>
        <v>54.860198994672182</v>
      </c>
      <c r="K43">
        <f t="shared" si="9"/>
        <v>20.691998686894301</v>
      </c>
      <c r="L43">
        <f t="shared" si="10"/>
        <v>-12.635883020043888</v>
      </c>
      <c r="M43">
        <f t="shared" si="11"/>
        <v>-36.939962932141214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10.953844324624207</v>
      </c>
      <c r="B44">
        <f t="shared" si="3"/>
        <v>10.953844324624207</v>
      </c>
      <c r="C44" s="9">
        <f t="shared" si="4"/>
        <v>0.15000000000000005</v>
      </c>
      <c r="D44" s="9">
        <f t="shared" si="5"/>
        <v>8.3643981547671622</v>
      </c>
      <c r="E44" s="9">
        <f t="shared" si="5"/>
        <v>4.5070381199730338</v>
      </c>
      <c r="F44" s="9">
        <f t="shared" si="6"/>
        <v>4.5158164973379042</v>
      </c>
      <c r="G44" s="10">
        <f t="shared" si="13"/>
        <v>8.6666666666666607</v>
      </c>
      <c r="H44" s="5">
        <f t="shared" si="13"/>
        <v>7.5</v>
      </c>
      <c r="I44">
        <f t="shared" si="8"/>
        <v>58.483880607280511</v>
      </c>
      <c r="J44">
        <f t="shared" si="9"/>
        <v>54.78438369655192</v>
      </c>
      <c r="K44">
        <f t="shared" si="9"/>
        <v>20.470358909301453</v>
      </c>
      <c r="L44">
        <f t="shared" si="10"/>
        <v>-12.586380629638503</v>
      </c>
      <c r="M44">
        <f t="shared" si="11"/>
        <v>-36.876941084176067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10.625364577296228</v>
      </c>
      <c r="B45">
        <f t="shared" si="3"/>
        <v>10.625364577296228</v>
      </c>
      <c r="C45" s="9">
        <f t="shared" si="4"/>
        <v>0.15600000000000006</v>
      </c>
      <c r="D45" s="9">
        <f t="shared" si="5"/>
        <v>8.692877902095141</v>
      </c>
      <c r="E45" s="9">
        <f t="shared" si="5"/>
        <v>4.6291964884893275</v>
      </c>
      <c r="F45" s="9">
        <f t="shared" si="6"/>
        <v>4.639043415943692</v>
      </c>
      <c r="G45" s="10">
        <f t="shared" si="13"/>
        <v>8.6666666666666607</v>
      </c>
      <c r="H45" s="5">
        <f t="shared" si="13"/>
        <v>7.5</v>
      </c>
      <c r="I45">
        <f t="shared" si="8"/>
        <v>58.33597427583787</v>
      </c>
      <c r="J45">
        <f t="shared" si="9"/>
        <v>54.708865412774088</v>
      </c>
      <c r="K45">
        <f t="shared" si="9"/>
        <v>20.249097262796397</v>
      </c>
      <c r="L45">
        <f t="shared" si="10"/>
        <v>-12.537243553753768</v>
      </c>
      <c r="M45">
        <f t="shared" si="11"/>
        <v>-36.814342332305998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10.297337055203551</v>
      </c>
      <c r="B46">
        <f t="shared" si="3"/>
        <v>10.297337055203551</v>
      </c>
      <c r="C46" s="9">
        <f t="shared" si="4"/>
        <v>0.16200000000000006</v>
      </c>
      <c r="D46" s="9">
        <f t="shared" si="5"/>
        <v>9.0209054241878182</v>
      </c>
      <c r="E46" s="9">
        <f t="shared" si="5"/>
        <v>4.7500284139041247</v>
      </c>
      <c r="F46" s="9">
        <f t="shared" si="6"/>
        <v>4.7610259201336902</v>
      </c>
      <c r="G46" s="10">
        <f t="shared" si="13"/>
        <v>8.6666666666666607</v>
      </c>
      <c r="H46" s="5">
        <f t="shared" si="13"/>
        <v>7.5</v>
      </c>
      <c r="I46">
        <f t="shared" si="8"/>
        <v>58.189037430634755</v>
      </c>
      <c r="J46">
        <f t="shared" si="9"/>
        <v>54.633641951451565</v>
      </c>
      <c r="K46">
        <f t="shared" si="9"/>
        <v>20.02821120880256</v>
      </c>
      <c r="L46">
        <f t="shared" si="10"/>
        <v>-12.48846969504784</v>
      </c>
      <c r="M46">
        <f t="shared" si="11"/>
        <v>-36.752162827757502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9.969759995949353</v>
      </c>
      <c r="B47">
        <f t="shared" si="3"/>
        <v>9.969759995949353</v>
      </c>
      <c r="C47" s="9">
        <f t="shared" si="4"/>
        <v>0.16800000000000007</v>
      </c>
      <c r="D47" s="9">
        <f t="shared" si="5"/>
        <v>9.3484824834420159</v>
      </c>
      <c r="E47" s="9">
        <f t="shared" si="5"/>
        <v>4.8695361422260408</v>
      </c>
      <c r="F47" s="9">
        <f t="shared" si="6"/>
        <v>4.8817690986527795</v>
      </c>
      <c r="G47" s="10">
        <f t="shared" si="13"/>
        <v>8.6666666666666607</v>
      </c>
      <c r="H47" s="5">
        <f t="shared" si="13"/>
        <v>7.5</v>
      </c>
      <c r="I47">
        <f t="shared" si="8"/>
        <v>58.043069093288906</v>
      </c>
      <c r="J47">
        <f t="shared" si="9"/>
        <v>54.558711133281278</v>
      </c>
      <c r="K47">
        <f t="shared" si="9"/>
        <v>19.807698231836014</v>
      </c>
      <c r="L47">
        <f t="shared" si="10"/>
        <v>-12.440056976935507</v>
      </c>
      <c r="M47">
        <f t="shared" si="11"/>
        <v>-36.690398746737863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9.6426316501752503</v>
      </c>
      <c r="B48">
        <f t="shared" si="3"/>
        <v>9.6426316501752503</v>
      </c>
      <c r="C48" s="9">
        <f t="shared" si="4"/>
        <v>0.17400000000000007</v>
      </c>
      <c r="D48" s="9">
        <f t="shared" si="5"/>
        <v>9.6756108292161187</v>
      </c>
      <c r="E48" s="9">
        <f t="shared" si="5"/>
        <v>4.9877219044396153</v>
      </c>
      <c r="F48" s="9">
        <f t="shared" si="6"/>
        <v>5.0012780063617379</v>
      </c>
      <c r="G48" s="10">
        <f t="shared" si="13"/>
        <v>8.6666666666666607</v>
      </c>
      <c r="H48" s="5">
        <f t="shared" si="13"/>
        <v>7.5</v>
      </c>
      <c r="I48">
        <f t="shared" si="8"/>
        <v>57.898068307710425</v>
      </c>
      <c r="J48">
        <f t="shared" si="9"/>
        <v>54.484070791419668</v>
      </c>
      <c r="K48">
        <f t="shared" si="9"/>
        <v>19.587555839355588</v>
      </c>
      <c r="L48">
        <f t="shared" si="10"/>
        <v>-12.392003343286369</v>
      </c>
      <c r="M48">
        <f t="shared" si="11"/>
        <v>-36.629046290086102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9.3159502814869111</v>
      </c>
      <c r="B49">
        <f t="shared" si="3"/>
        <v>9.3159502814869111</v>
      </c>
      <c r="C49" s="9">
        <f t="shared" si="4"/>
        <v>0.18000000000000008</v>
      </c>
      <c r="D49" s="9">
        <f t="shared" si="5"/>
        <v>10.002292197904458</v>
      </c>
      <c r="E49" s="9">
        <f t="shared" si="5"/>
        <v>5.1045879166425276</v>
      </c>
      <c r="F49" s="9">
        <f t="shared" si="6"/>
        <v>5.1195576645557139</v>
      </c>
      <c r="G49" s="10">
        <f t="shared" si="13"/>
        <v>8.6666666666666607</v>
      </c>
      <c r="H49" s="5">
        <f t="shared" si="13"/>
        <v>7.5</v>
      </c>
      <c r="I49">
        <f t="shared" si="8"/>
        <v>57.754034139589905</v>
      </c>
      <c r="J49">
        <f t="shared" si="9"/>
        <v>54.409718771359948</v>
      </c>
      <c r="K49">
        <f t="shared" si="9"/>
        <v>19.367781561615072</v>
      </c>
      <c r="L49">
        <f t="shared" si="10"/>
        <v>-12.34430675812572</v>
      </c>
      <c r="M49">
        <f t="shared" si="11"/>
        <v>-36.568101682929388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8.9897141663803968</v>
      </c>
      <c r="B50">
        <f t="shared" si="3"/>
        <v>8.9897141663803968</v>
      </c>
      <c r="C50" s="9">
        <f t="shared" si="4"/>
        <v>0.18600000000000008</v>
      </c>
      <c r="D50" s="9">
        <f t="shared" si="5"/>
        <v>10.328528313010972</v>
      </c>
      <c r="E50" s="9">
        <f t="shared" si="5"/>
        <v>5.2201363801819252</v>
      </c>
      <c r="F50" s="9">
        <f t="shared" si="6"/>
        <v>5.2366130612798045</v>
      </c>
      <c r="G50" s="10">
        <f t="shared" si="13"/>
        <v>8.6666666666666607</v>
      </c>
      <c r="H50" s="5">
        <f t="shared" si="13"/>
        <v>7.5</v>
      </c>
      <c r="I50">
        <f t="shared" si="8"/>
        <v>57.610965675884806</v>
      </c>
      <c r="J50">
        <f t="shared" si="9"/>
        <v>54.335652930811193</v>
      </c>
      <c r="K50">
        <f t="shared" si="9"/>
        <v>19.148372951517494</v>
      </c>
      <c r="L50">
        <f t="shared" si="10"/>
        <v>-12.296965205337999</v>
      </c>
      <c r="M50">
        <f t="shared" si="11"/>
        <v>-36.50756117434495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8.663921594169226</v>
      </c>
      <c r="B51">
        <f t="shared" si="3"/>
        <v>8.663921594169226</v>
      </c>
      <c r="C51" s="9">
        <f t="shared" si="4"/>
        <v>0.19200000000000009</v>
      </c>
      <c r="D51" s="9">
        <f t="shared" si="5"/>
        <v>10.654320885222143</v>
      </c>
      <c r="E51" s="9">
        <f t="shared" si="5"/>
        <v>5.3343694817898921</v>
      </c>
      <c r="F51" s="9">
        <f t="shared" si="6"/>
        <v>5.3524491516417871</v>
      </c>
      <c r="G51" s="10">
        <f t="shared" si="13"/>
        <v>8.6666666666666607</v>
      </c>
      <c r="H51" s="5">
        <f t="shared" si="13"/>
        <v>7.5</v>
      </c>
      <c r="I51">
        <f t="shared" si="8"/>
        <v>57.4688620243043</v>
      </c>
      <c r="J51">
        <f t="shared" si="9"/>
        <v>54.261871139579164</v>
      </c>
      <c r="K51">
        <f t="shared" si="9"/>
        <v>18.929327584471423</v>
      </c>
      <c r="L51">
        <f t="shared" si="10"/>
        <v>-12.24997668837285</v>
      </c>
      <c r="M51">
        <f t="shared" si="11"/>
        <v>-36.447421037027411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8.338570866912141</v>
      </c>
      <c r="B52">
        <f t="shared" si="3"/>
        <v>8.338570866912141</v>
      </c>
      <c r="C52" s="9">
        <f t="shared" si="4"/>
        <v>0.19800000000000009</v>
      </c>
      <c r="D52" s="9">
        <f t="shared" si="5"/>
        <v>10.979671612479228</v>
      </c>
      <c r="E52" s="9">
        <f t="shared" si="5"/>
        <v>5.4472893937180542</v>
      </c>
      <c r="F52" s="9">
        <f t="shared" si="6"/>
        <v>5.4670708581220131</v>
      </c>
      <c r="G52" s="10">
        <f t="shared" si="13"/>
        <v>8.6666666666666607</v>
      </c>
      <c r="H52" s="5">
        <f t="shared" si="13"/>
        <v>7.5</v>
      </c>
      <c r="I52">
        <f t="shared" si="8"/>
        <v>57.32772231279224</v>
      </c>
      <c r="J52">
        <f t="shared" si="9"/>
        <v>54.18837127944893</v>
      </c>
      <c r="K52">
        <f t="shared" si="9"/>
        <v>18.710643058249257</v>
      </c>
      <c r="L52">
        <f t="shared" si="10"/>
        <v>-12.203339229953677</v>
      </c>
      <c r="M52">
        <f t="shared" si="11"/>
        <v>-36.387677566961479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8.013660299341586</v>
      </c>
      <c r="B53">
        <f t="shared" si="3"/>
        <v>8.013660299341586</v>
      </c>
      <c r="C53" s="9">
        <f t="shared" si="4"/>
        <v>0.2040000000000001</v>
      </c>
      <c r="D53" s="9">
        <f t="shared" si="5"/>
        <v>11.304582180049783</v>
      </c>
      <c r="E53" s="9">
        <f t="shared" si="5"/>
        <v>5.5588982738713444</v>
      </c>
      <c r="F53" s="9">
        <f t="shared" si="6"/>
        <v>5.5804830708805158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57.187545689008559</v>
      </c>
      <c r="J53">
        <f t="shared" si="9"/>
        <v>54.11515124406921</v>
      </c>
      <c r="K53">
        <f t="shared" si="9"/>
        <v>18.492316992847488</v>
      </c>
      <c r="L53">
        <f t="shared" si="10"/>
        <v>-12.157050871788712</v>
      </c>
      <c r="M53">
        <f t="shared" si="11"/>
        <v>-36.328327083100007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7.6891882187928626</v>
      </c>
      <c r="B54">
        <f t="shared" si="3"/>
        <v>7.6891882187928626</v>
      </c>
      <c r="C54" s="9">
        <f t="shared" si="4"/>
        <v>0.2100000000000001</v>
      </c>
      <c r="D54" s="9">
        <f t="shared" si="5"/>
        <v>11.629054260598506</v>
      </c>
      <c r="E54" s="9">
        <f t="shared" si="5"/>
        <v>5.6691982659409339</v>
      </c>
      <c r="F54" s="9">
        <f t="shared" si="6"/>
        <v>5.6926906480613733</v>
      </c>
      <c r="G54" s="10">
        <f t="shared" si="14"/>
        <v>8.6666666666666607</v>
      </c>
      <c r="H54" s="5">
        <f t="shared" si="14"/>
        <v>7.5</v>
      </c>
      <c r="I54">
        <f t="shared" si="8"/>
        <v>57.048331319808952</v>
      </c>
      <c r="J54">
        <f t="shared" si="9"/>
        <v>54.042208938838478</v>
      </c>
      <c r="K54">
        <f t="shared" si="9"/>
        <v>18.274347030348888</v>
      </c>
      <c r="L54">
        <f t="shared" si="10"/>
        <v>-12.111109674284554</v>
      </c>
      <c r="M54">
        <f t="shared" si="11"/>
        <v>-36.269365927047325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7.3651529651339693</v>
      </c>
      <c r="B55">
        <f t="shared" si="3"/>
        <v>7.3651529651339693</v>
      </c>
      <c r="C55" s="9">
        <f t="shared" si="4"/>
        <v>0.21600000000000011</v>
      </c>
      <c r="D55" s="9">
        <f t="shared" si="5"/>
        <v>11.9530895142574</v>
      </c>
      <c r="E55" s="9">
        <f t="shared" si="5"/>
        <v>5.7781914995363408</v>
      </c>
      <c r="F55" s="9">
        <f t="shared" si="6"/>
        <v>5.8036984160943303</v>
      </c>
      <c r="G55" s="10">
        <f t="shared" si="14"/>
        <v>8.6666666666666607</v>
      </c>
      <c r="H55" s="5">
        <f t="shared" si="14"/>
        <v>7.5</v>
      </c>
      <c r="I55">
        <f t="shared" si="8"/>
        <v>56.910078390722788</v>
      </c>
      <c r="J55">
        <f t="shared" si="9"/>
        <v>53.969542280792773</v>
      </c>
      <c r="K55">
        <f t="shared" si="9"/>
        <v>18.056730834786606</v>
      </c>
      <c r="L55">
        <f t="shared" si="10"/>
        <v>-12.065513716262092</v>
      </c>
      <c r="M55">
        <f t="shared" si="11"/>
        <v>-36.210790462747838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7.0415528906961047</v>
      </c>
      <c r="B56">
        <f t="shared" si="3"/>
        <v>7.0415528906961047</v>
      </c>
      <c r="C56" s="9">
        <f t="shared" si="4"/>
        <v>0.22200000000000011</v>
      </c>
      <c r="D56" s="9">
        <f t="shared" si="5"/>
        <v>12.276689588695264</v>
      </c>
      <c r="E56" s="9">
        <f t="shared" si="5"/>
        <v>5.8858800903167312</v>
      </c>
      <c r="F56" s="9">
        <f t="shared" si="6"/>
        <v>5.9135111699937495</v>
      </c>
      <c r="G56" s="10">
        <f t="shared" si="14"/>
        <v>8.6666666666666607</v>
      </c>
      <c r="H56" s="5">
        <f t="shared" si="14"/>
        <v>7.5</v>
      </c>
      <c r="I56">
        <f t="shared" si="8"/>
        <v>56.77278610542934</v>
      </c>
      <c r="J56">
        <f t="shared" si="9"/>
        <v>53.8971491984952</v>
      </c>
      <c r="K56">
        <f t="shared" si="9"/>
        <v>17.83946609201012</v>
      </c>
      <c r="L56">
        <f t="shared" si="10"/>
        <v>-12.020261094674851</v>
      </c>
      <c r="M56">
        <f t="shared" si="11"/>
        <v>-36.152597076179816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6.7183863602048373</v>
      </c>
      <c r="B57">
        <f t="shared" si="3"/>
        <v>6.7183863602048373</v>
      </c>
      <c r="C57" s="9">
        <f t="shared" si="4"/>
        <v>0.22800000000000012</v>
      </c>
      <c r="D57" s="9">
        <f t="shared" si="5"/>
        <v>12.599856119186532</v>
      </c>
      <c r="E57" s="9">
        <f t="shared" si="5"/>
        <v>5.992266140121421</v>
      </c>
      <c r="F57" s="9">
        <f t="shared" si="6"/>
        <v>6.0221336736548858</v>
      </c>
      <c r="G57" s="10">
        <f t="shared" si="14"/>
        <v>8.6666666666666607</v>
      </c>
      <c r="H57" s="5">
        <f t="shared" si="14"/>
        <v>7.5</v>
      </c>
      <c r="I57">
        <f t="shared" si="8"/>
        <v>56.636453685232354</v>
      </c>
      <c r="J57">
        <f t="shared" si="9"/>
        <v>53.825027631927149</v>
      </c>
      <c r="K57">
        <f t="shared" si="9"/>
        <v>17.62255050955304</v>
      </c>
      <c r="L57">
        <f t="shared" si="10"/>
        <v>-11.975349924329668</v>
      </c>
      <c r="M57">
        <f t="shared" si="11"/>
        <v>-36.094782175054419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6.3956517507119131</v>
      </c>
      <c r="B58">
        <f t="shared" si="3"/>
        <v>6.3956517507119131</v>
      </c>
      <c r="C58" s="9">
        <f t="shared" si="4"/>
        <v>0.23400000000000012</v>
      </c>
      <c r="D58" s="9">
        <f t="shared" si="5"/>
        <v>12.922590728679456</v>
      </c>
      <c r="E58" s="9">
        <f t="shared" si="5"/>
        <v>6.0973517370995882</v>
      </c>
      <c r="F58" s="9">
        <f t="shared" si="6"/>
        <v>6.1295706601475537</v>
      </c>
      <c r="G58" s="10">
        <f t="shared" si="14"/>
        <v>8.6666666666666607</v>
      </c>
      <c r="H58" s="5">
        <f t="shared" si="14"/>
        <v>7.5</v>
      </c>
      <c r="I58">
        <f t="shared" si="8"/>
        <v>56.501080368532818</v>
      </c>
      <c r="J58">
        <f t="shared" si="9"/>
        <v>53.753175532381171</v>
      </c>
      <c r="K58">
        <f t="shared" si="9"/>
        <v>17.405981816502713</v>
      </c>
      <c r="L58">
        <f t="shared" si="10"/>
        <v>-11.930778337609713</v>
      </c>
      <c r="M58">
        <f t="shared" si="11"/>
        <v>-36.037342188519816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6.0733474515277024</v>
      </c>
      <c r="B59">
        <f t="shared" si="3"/>
        <v>6.0733474515277024</v>
      </c>
      <c r="C59" s="9">
        <f t="shared" si="4"/>
        <v>0.24000000000000013</v>
      </c>
      <c r="D59" s="9">
        <f t="shared" si="5"/>
        <v>13.244895027863667</v>
      </c>
      <c r="E59" s="9">
        <f t="shared" si="5"/>
        <v>6.2011389558392107</v>
      </c>
      <c r="F59" s="9">
        <f t="shared" si="6"/>
        <v>6.2358268320071835</v>
      </c>
      <c r="G59" s="10">
        <f t="shared" si="14"/>
        <v>8.6666666666666607</v>
      </c>
      <c r="H59" s="5">
        <f t="shared" si="14"/>
        <v>7.5</v>
      </c>
      <c r="I59">
        <f t="shared" si="8"/>
        <v>56.366665410300129</v>
      </c>
      <c r="J59">
        <f t="shared" si="9"/>
        <v>53.681590862355513</v>
      </c>
      <c r="K59">
        <f t="shared" si="9"/>
        <v>17.189757763371595</v>
      </c>
      <c r="L59">
        <f t="shared" si="10"/>
        <v>-11.886544484199772</v>
      </c>
      <c r="M59">
        <f t="shared" si="11"/>
        <v>-35.980273566870387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5.7514718641542846</v>
      </c>
      <c r="B60">
        <f t="shared" si="3"/>
        <v>5.7514718641542846</v>
      </c>
      <c r="C60" s="9">
        <f t="shared" si="4"/>
        <v>0.24600000000000014</v>
      </c>
      <c r="D60" s="9">
        <f t="shared" si="5"/>
        <v>13.566770615237084</v>
      </c>
      <c r="E60" s="9">
        <f t="shared" si="5"/>
        <v>6.3036298574952365</v>
      </c>
      <c r="F60" s="9">
        <f t="shared" si="6"/>
        <v>6.3409068615233233</v>
      </c>
      <c r="G60" s="10">
        <f t="shared" si="14"/>
        <v>8.6666666666666607</v>
      </c>
      <c r="H60" s="5">
        <f t="shared" si="14"/>
        <v>7.5</v>
      </c>
      <c r="I60">
        <f t="shared" si="8"/>
        <v>56.233208081541484</v>
      </c>
      <c r="J60">
        <f t="shared" si="9"/>
        <v>53.610271595450314</v>
      </c>
      <c r="K60">
        <f t="shared" si="9"/>
        <v>16.973876121970374</v>
      </c>
      <c r="L60">
        <f t="shared" si="10"/>
        <v>-11.842646530813811</v>
      </c>
      <c r="M60">
        <f t="shared" si="11"/>
        <v>-35.923572781261107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5.4300234022191365</v>
      </c>
      <c r="B61">
        <f t="shared" si="3"/>
        <v>5.4300234022191365</v>
      </c>
      <c r="C61" s="9">
        <f t="shared" si="4"/>
        <v>0.25200000000000011</v>
      </c>
      <c r="D61" s="9">
        <f t="shared" si="5"/>
        <v>13.888219077172232</v>
      </c>
      <c r="E61" s="9">
        <f t="shared" si="5"/>
        <v>6.4048264899169958</v>
      </c>
      <c r="F61" s="9">
        <f t="shared" si="6"/>
        <v>6.4448153910256067</v>
      </c>
      <c r="G61" s="10">
        <f t="shared" si="14"/>
        <v>8.6666666666666607</v>
      </c>
      <c r="H61" s="5">
        <f t="shared" si="14"/>
        <v>7.5</v>
      </c>
      <c r="I61">
        <f t="shared" si="8"/>
        <v>56.100707668769708</v>
      </c>
      <c r="J61">
        <f t="shared" si="9"/>
        <v>53.539215716265431</v>
      </c>
      <c r="K61">
        <f t="shared" si="9"/>
        <v>16.758334685282808</v>
      </c>
      <c r="L61">
        <f t="shared" si="10"/>
        <v>-11.799082660924782</v>
      </c>
      <c r="M61">
        <f t="shared" si="11"/>
        <v>-35.867236323426802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5.1090004914094411</v>
      </c>
      <c r="B62">
        <f t="shared" si="3"/>
        <v>5.1090004914094411</v>
      </c>
      <c r="C62" s="9">
        <f t="shared" si="4"/>
        <v>0.25800000000000012</v>
      </c>
      <c r="D62" s="9">
        <f t="shared" si="5"/>
        <v>14.209241987981928</v>
      </c>
      <c r="E62" s="9">
        <f t="shared" si="5"/>
        <v>6.5047308877748709</v>
      </c>
      <c r="F62" s="9">
        <f t="shared" si="6"/>
        <v>6.5475570331672071</v>
      </c>
      <c r="G62" s="10">
        <f t="shared" si="14"/>
        <v>8.6666666666666607</v>
      </c>
      <c r="H62" s="5">
        <f t="shared" si="14"/>
        <v>7.5</v>
      </c>
      <c r="I62">
        <f t="shared" si="8"/>
        <v>55.969163473469315</v>
      </c>
      <c r="J62">
        <f t="shared" si="9"/>
        <v>53.468421220299881</v>
      </c>
      <c r="K62">
        <f t="shared" si="9"/>
        <v>16.543131267342247</v>
      </c>
      <c r="L62">
        <f t="shared" si="10"/>
        <v>-11.755851074496601</v>
      </c>
      <c r="M62">
        <f t="shared" si="11"/>
        <v>-35.811260705406568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4.7884015694069824</v>
      </c>
      <c r="B63">
        <f t="shared" si="3"/>
        <v>4.7884015694069824</v>
      </c>
      <c r="C63" s="9">
        <f t="shared" si="4"/>
        <v>0.26400000000000012</v>
      </c>
      <c r="D63" s="9">
        <f t="shared" si="5"/>
        <v>14.529840909984387</v>
      </c>
      <c r="E63" s="9">
        <f t="shared" si="5"/>
        <v>6.6033450726862268</v>
      </c>
      <c r="F63" s="9">
        <f t="shared" si="6"/>
        <v>6.64913637120583</v>
      </c>
      <c r="G63" s="10">
        <f t="shared" si="14"/>
        <v>8.6666666666666607</v>
      </c>
      <c r="H63" s="5">
        <f t="shared" si="14"/>
        <v>7.5</v>
      </c>
      <c r="I63">
        <f t="shared" si="8"/>
        <v>55.838574811561024</v>
      </c>
      <c r="J63">
        <f t="shared" si="9"/>
        <v>53.397886113852898</v>
      </c>
      <c r="K63">
        <f t="shared" si="9"/>
        <v>16.328263703109808</v>
      </c>
      <c r="L63">
        <f t="shared" si="10"/>
        <v>-11.712949987718346</v>
      </c>
      <c r="M63">
        <f t="shared" si="11"/>
        <v>-35.755642459273041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4.4682250858236436</v>
      </c>
      <c r="B64">
        <f t="shared" si="3"/>
        <v>4.4682250858236436</v>
      </c>
      <c r="C64" s="9">
        <f t="shared" si="4"/>
        <v>0.27000000000000013</v>
      </c>
      <c r="D64" s="9">
        <f t="shared" si="5"/>
        <v>14.850017393567725</v>
      </c>
      <c r="E64" s="9">
        <f t="shared" si="5"/>
        <v>6.7006710533406189</v>
      </c>
      <c r="F64" s="9">
        <f t="shared" si="6"/>
        <v>6.7495579592822539</v>
      </c>
      <c r="G64" s="10">
        <f t="shared" si="14"/>
        <v>8.6666666666666607</v>
      </c>
      <c r="H64" s="5">
        <f t="shared" si="14"/>
        <v>7.5</v>
      </c>
      <c r="I64">
        <f t="shared" si="8"/>
        <v>55.708941012864656</v>
      </c>
      <c r="J64">
        <f t="shared" si="9"/>
        <v>53.32760841392659</v>
      </c>
      <c r="K64">
        <f t="shared" si="9"/>
        <v>16.113729848354168</v>
      </c>
      <c r="L64">
        <f t="shared" si="10"/>
        <v>-11.670377632740591</v>
      </c>
      <c r="M64">
        <f t="shared" si="11"/>
        <v>-35.700378136866654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4.1484695021374733</v>
      </c>
      <c r="B65">
        <f t="shared" si="3"/>
        <v>4.1484695021374733</v>
      </c>
      <c r="C65" s="9">
        <f t="shared" si="4"/>
        <v>0.27600000000000013</v>
      </c>
      <c r="D65" s="9">
        <f t="shared" si="5"/>
        <v>15.169772977253896</v>
      </c>
      <c r="E65" s="9">
        <f t="shared" si="5"/>
        <v>6.7967108256242801</v>
      </c>
      <c r="F65" s="9">
        <f t="shared" si="6"/>
        <v>6.8488263226964454</v>
      </c>
      <c r="G65" s="10">
        <f t="shared" si="14"/>
        <v>8.6666666666666607</v>
      </c>
      <c r="H65" s="5">
        <f t="shared" si="14"/>
        <v>7.5</v>
      </c>
      <c r="I65">
        <f t="shared" si="8"/>
        <v>55.580261420560383</v>
      </c>
      <c r="J65">
        <f t="shared" si="9"/>
        <v>53.257586148130144</v>
      </c>
      <c r="K65">
        <f t="shared" si="9"/>
        <v>15.899527579532968</v>
      </c>
      <c r="L65">
        <f t="shared" si="10"/>
        <v>-11.628132257413853</v>
      </c>
      <c r="M65">
        <f t="shared" si="11"/>
        <v>-35.645464309534795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3.8291332916293257</v>
      </c>
      <c r="B66">
        <f t="shared" si="3"/>
        <v>3.8291332916293257</v>
      </c>
      <c r="C66" s="9">
        <f t="shared" si="4"/>
        <v>0.28200000000000014</v>
      </c>
      <c r="D66" s="9">
        <f t="shared" si="5"/>
        <v>15.489109187762043</v>
      </c>
      <c r="E66" s="9">
        <f t="shared" si="5"/>
        <v>6.8914663727439063</v>
      </c>
      <c r="F66" s="9">
        <f t="shared" si="6"/>
        <v>6.9469459581813036</v>
      </c>
      <c r="G66" s="10">
        <f t="shared" si="14"/>
        <v>8.6666666666666607</v>
      </c>
      <c r="H66" s="5">
        <f t="shared" si="14"/>
        <v>7.5</v>
      </c>
      <c r="I66">
        <f t="shared" si="8"/>
        <v>55.452535390648521</v>
      </c>
      <c r="J66">
        <f t="shared" si="9"/>
        <v>53.187817354585661</v>
      </c>
      <c r="K66">
        <f t="shared" si="9"/>
        <v>15.685654793675759</v>
      </c>
      <c r="L66">
        <f t="shared" si="10"/>
        <v>-11.586212125029187</v>
      </c>
      <c r="M66">
        <f t="shared" si="11"/>
        <v>-35.590897567875842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3.510214939320063</v>
      </c>
      <c r="B67">
        <f t="shared" si="3"/>
        <v>3.510214939320063</v>
      </c>
      <c r="C67" s="9">
        <f t="shared" si="4"/>
        <v>0.28800000000000014</v>
      </c>
      <c r="D67" s="9">
        <f t="shared" si="5"/>
        <v>15.808027540071306</v>
      </c>
      <c r="E67" s="9">
        <f t="shared" si="5"/>
        <v>6.9849396653497386</v>
      </c>
      <c r="F67" s="9">
        <f t="shared" si="6"/>
        <v>7.043921334174021</v>
      </c>
      <c r="G67" s="10">
        <f t="shared" si="14"/>
        <v>8.6666666666666607</v>
      </c>
      <c r="H67" s="5">
        <f t="shared" si="14"/>
        <v>7.5</v>
      </c>
      <c r="I67">
        <f t="shared" si="8"/>
        <v>55.325762291407734</v>
      </c>
      <c r="J67">
        <f t="shared" si="9"/>
        <v>53.118300081835486</v>
      </c>
      <c r="K67">
        <f t="shared" si="9"/>
        <v>15.472109408268505</v>
      </c>
      <c r="L67">
        <f t="shared" si="10"/>
        <v>-11.544615514060833</v>
      </c>
      <c r="M67">
        <f t="shared" si="11"/>
        <v>-35.536674521488017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3.1917129419083032</v>
      </c>
      <c r="B68">
        <f t="shared" si="3"/>
        <v>3.1917129419083032</v>
      </c>
      <c r="C68" s="9">
        <f t="shared" si="4"/>
        <v>0.29400000000000015</v>
      </c>
      <c r="D68" s="9">
        <f t="shared" si="5"/>
        <v>16.126529537483066</v>
      </c>
      <c r="E68" s="9">
        <f t="shared" si="5"/>
        <v>7.0771326616579628</v>
      </c>
      <c r="F68" s="9">
        <f t="shared" si="6"/>
        <v>7.1397568910851295</v>
      </c>
      <c r="G68" s="10">
        <f t="shared" si="14"/>
        <v>8.6666666666666607</v>
      </c>
      <c r="H68" s="5">
        <f t="shared" si="14"/>
        <v>7.5</v>
      </c>
      <c r="I68">
        <f t="shared" si="8"/>
        <v>55.199941502851829</v>
      </c>
      <c r="J68">
        <f t="shared" si="9"/>
        <v>53.049032388751122</v>
      </c>
      <c r="K68">
        <f t="shared" si="9"/>
        <v>15.258889361139577</v>
      </c>
      <c r="L68">
        <f t="shared" si="10"/>
        <v>-11.503340717910961</v>
      </c>
      <c r="M68">
        <f t="shared" si="11"/>
        <v>-35.482791798723092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2.87362580770872</v>
      </c>
      <c r="B69">
        <f t="shared" si="3"/>
        <v>2.87362580770872</v>
      </c>
      <c r="C69" s="9">
        <f t="shared" si="4"/>
        <v>0.30000000000000016</v>
      </c>
      <c r="D69" s="9">
        <f t="shared" si="5"/>
        <v>16.444616671682649</v>
      </c>
      <c r="E69" s="9">
        <f t="shared" si="5"/>
        <v>7.1680473075724231</v>
      </c>
      <c r="F69" s="9">
        <f t="shared" si="6"/>
        <v>7.2344570415652223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55.075072416185037</v>
      </c>
      <c r="J69">
        <f t="shared" si="9"/>
        <v>52.980012344443658</v>
      </c>
      <c r="K69">
        <f t="shared" si="9"/>
        <v>15.045992610347238</v>
      </c>
      <c r="L69">
        <f t="shared" si="10"/>
        <v>-11.462386044656416</v>
      </c>
      <c r="M69">
        <f t="shared" si="11"/>
        <v>-35.429246046444817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2.5559520565908613</v>
      </c>
      <c r="B70">
        <f t="shared" si="3"/>
        <v>2.5559520565908613</v>
      </c>
      <c r="C70" s="9">
        <f t="shared" si="4"/>
        <v>0.30600000000000016</v>
      </c>
      <c r="D70" s="9">
        <f t="shared" si="5"/>
        <v>16.762290422800508</v>
      </c>
      <c r="E70" s="9">
        <f t="shared" si="5"/>
        <v>7.2576855368056705</v>
      </c>
      <c r="F70" s="9">
        <f t="shared" si="6"/>
        <v>7.3280261707694043</v>
      </c>
      <c r="G70" s="10">
        <f t="shared" si="15"/>
        <v>8.6666666666666607</v>
      </c>
      <c r="H70" s="5">
        <f t="shared" si="15"/>
        <v>7.5</v>
      </c>
      <c r="I70">
        <f t="shared" si="8"/>
        <v>54.951154433255972</v>
      </c>
      <c r="J70">
        <f t="shared" si="9"/>
        <v>52.911238028175717</v>
      </c>
      <c r="K70">
        <f t="shared" si="9"/>
        <v>14.833417134068569</v>
      </c>
      <c r="L70">
        <f t="shared" si="10"/>
        <v>-11.421749816797552</v>
      </c>
      <c r="M70">
        <f t="shared" si="11"/>
        <v>-35.376033929792186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2.2386902199185101</v>
      </c>
      <c r="B71">
        <f t="shared" si="3"/>
        <v>2.2386902199185101</v>
      </c>
      <c r="C71" s="9">
        <f t="shared" si="4"/>
        <v>0.31200000000000017</v>
      </c>
      <c r="D71" s="9">
        <f t="shared" si="5"/>
        <v>17.079552259472859</v>
      </c>
      <c r="E71" s="9">
        <f t="shared" si="5"/>
        <v>7.3460492709993455</v>
      </c>
      <c r="F71" s="9">
        <f t="shared" si="6"/>
        <v>7.4204686366194785</v>
      </c>
      <c r="G71" s="10">
        <f t="shared" si="15"/>
        <v>8.6666666666666607</v>
      </c>
      <c r="H71" s="5">
        <f t="shared" si="15"/>
        <v>7.5</v>
      </c>
      <c r="I71">
        <f t="shared" si="8"/>
        <v>54.828186966010207</v>
      </c>
      <c r="J71">
        <f t="shared" si="9"/>
        <v>52.842707529274932</v>
      </c>
      <c r="K71">
        <f t="shared" si="9"/>
        <v>14.621160930489815</v>
      </c>
      <c r="L71">
        <f t="shared" si="10"/>
        <v>-11.381430371009033</v>
      </c>
      <c r="M71">
        <f t="shared" si="11"/>
        <v>-35.323152131947367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1.9218388404895386</v>
      </c>
      <c r="B72">
        <f t="shared" si="3"/>
        <v>1.9218388404895386</v>
      </c>
      <c r="C72" s="9">
        <f t="shared" si="4"/>
        <v>0.31800000000000017</v>
      </c>
      <c r="D72" s="9">
        <f t="shared" si="5"/>
        <v>17.39640363890183</v>
      </c>
      <c r="E72" s="9">
        <f t="shared" si="5"/>
        <v>7.4331404198439097</v>
      </c>
      <c r="F72" s="9">
        <f t="shared" si="6"/>
        <v>7.5117887700639132</v>
      </c>
      <c r="G72" s="10">
        <f t="shared" si="15"/>
        <v>8.6666666666666607</v>
      </c>
      <c r="H72" s="5">
        <f t="shared" si="15"/>
        <v>7.5</v>
      </c>
      <c r="I72">
        <f t="shared" si="8"/>
        <v>54.706169435941575</v>
      </c>
      <c r="J72">
        <f t="shared" si="9"/>
        <v>52.774418947048879</v>
      </c>
      <c r="K72">
        <f t="shared" si="9"/>
        <v>14.409222017698131</v>
      </c>
      <c r="L72">
        <f t="shared" si="10"/>
        <v>-11.34142605789264</v>
      </c>
      <c r="M72">
        <f t="shared" si="11"/>
        <v>-35.270597353908343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1.6053964724762864</v>
      </c>
      <c r="B73">
        <f t="shared" si="3"/>
        <v>1.6053964724762864</v>
      </c>
      <c r="C73" s="9">
        <f t="shared" si="4"/>
        <v>0.32400000000000018</v>
      </c>
      <c r="D73" s="9">
        <f t="shared" si="5"/>
        <v>17.712846006915083</v>
      </c>
      <c r="E73" s="9">
        <f t="shared" si="5"/>
        <v>7.518960881197728</v>
      </c>
      <c r="F73" s="9">
        <f t="shared" si="6"/>
        <v>7.6019908753355931</v>
      </c>
      <c r="G73" s="10">
        <f t="shared" si="15"/>
        <v>8.6666666666666607</v>
      </c>
      <c r="H73" s="5">
        <f t="shared" si="15"/>
        <v>7.5</v>
      </c>
      <c r="I73">
        <f t="shared" si="8"/>
        <v>54.585101273542222</v>
      </c>
      <c r="J73">
        <f t="shared" si="9"/>
        <v>52.706370390701522</v>
      </c>
      <c r="K73">
        <f t="shared" si="9"/>
        <v>14.197598433574681</v>
      </c>
      <c r="L73">
        <f t="shared" si="10"/>
        <v>-11.301735241732073</v>
      </c>
      <c r="M73">
        <f t="shared" si="11"/>
        <v>-35.218366314266234</v>
      </c>
      <c r="S73">
        <f t="shared" si="0"/>
        <v>1</v>
      </c>
      <c r="T73" t="b">
        <f t="shared" si="1"/>
        <v>1</v>
      </c>
      <c r="U73" t="b">
        <f t="shared" si="2"/>
        <v>0</v>
      </c>
    </row>
    <row r="74" spans="1:21" x14ac:dyDescent="0.2">
      <c r="A74">
        <f t="shared" si="12"/>
        <v>1.2893616813664295</v>
      </c>
      <c r="B74">
        <f t="shared" si="3"/>
        <v>1.2893616813664295</v>
      </c>
      <c r="C74" s="9">
        <f t="shared" si="4"/>
        <v>0.33000000000000018</v>
      </c>
      <c r="D74" s="9">
        <f t="shared" si="5"/>
        <v>18.028880798024939</v>
      </c>
      <c r="E74" s="9">
        <f t="shared" si="5"/>
        <v>7.6035125412055189</v>
      </c>
      <c r="F74" s="9">
        <f t="shared" si="6"/>
        <v>7.6910792302073832</v>
      </c>
      <c r="G74" s="10">
        <f t="shared" si="15"/>
        <v>8.6666666666666607</v>
      </c>
      <c r="H74" s="5">
        <f t="shared" si="15"/>
        <v>7.5</v>
      </c>
      <c r="I74">
        <f t="shared" si="8"/>
        <v>54.464981917751459</v>
      </c>
      <c r="J74">
        <f t="shared" si="9"/>
        <v>52.638559979251127</v>
      </c>
      <c r="K74">
        <f t="shared" si="9"/>
        <v>13.986288235689084</v>
      </c>
      <c r="L74">
        <f t="shared" si="10"/>
        <v>-11.262356300249699</v>
      </c>
      <c r="M74">
        <f t="shared" si="11"/>
        <v>-35.166455748987268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0.97373304390432835</v>
      </c>
      <c r="B75">
        <f t="shared" si="3"/>
        <v>0.97373304390432835</v>
      </c>
      <c r="C75" s="9">
        <f t="shared" si="4"/>
        <v>0.33600000000000019</v>
      </c>
      <c r="D75" s="9">
        <f t="shared" si="5"/>
        <v>18.344509435487041</v>
      </c>
      <c r="E75" s="9">
        <f t="shared" si="5"/>
        <v>7.6867972744161719</v>
      </c>
      <c r="F75" s="9">
        <f t="shared" si="6"/>
        <v>7.779058086245568</v>
      </c>
      <c r="G75" s="10">
        <f t="shared" si="15"/>
        <v>8.6666666666666607</v>
      </c>
      <c r="H75" s="5">
        <f t="shared" si="15"/>
        <v>7.5</v>
      </c>
      <c r="I75">
        <f t="shared" si="8"/>
        <v>54.34581081540356</v>
      </c>
      <c r="J75">
        <f t="shared" si="9"/>
        <v>52.570985841449627</v>
      </c>
      <c r="K75">
        <f t="shared" si="9"/>
        <v>13.775289501195161</v>
      </c>
      <c r="L75">
        <f t="shared" si="10"/>
        <v>-11.223287624365268</v>
      </c>
      <c r="M75">
        <f t="shared" si="11"/>
        <v>-35.114862411199347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0.65850914803286997</v>
      </c>
      <c r="B76">
        <f t="shared" si="3"/>
        <v>0.65850914803286997</v>
      </c>
      <c r="C76" s="9">
        <f t="shared" si="4"/>
        <v>0.34200000000000019</v>
      </c>
      <c r="D76" s="9">
        <f t="shared" si="5"/>
        <v>18.659733331358499</v>
      </c>
      <c r="E76" s="9">
        <f t="shared" si="5"/>
        <v>7.7688169438999415</v>
      </c>
      <c r="F76" s="9">
        <f t="shared" si="6"/>
        <v>7.865931669061113</v>
      </c>
      <c r="G76" s="10">
        <f t="shared" si="15"/>
        <v>8.6666666666666607</v>
      </c>
      <c r="H76" s="5">
        <f t="shared" si="15"/>
        <v>7.5</v>
      </c>
      <c r="I76">
        <f t="shared" si="8"/>
        <v>54.227587420674439</v>
      </c>
      <c r="J76">
        <f t="shared" si="9"/>
        <v>52.503646115703432</v>
      </c>
      <c r="K76">
        <f t="shared" si="9"/>
        <v>13.564600326727964</v>
      </c>
      <c r="L76">
        <f t="shared" si="10"/>
        <v>-11.184527617956563</v>
      </c>
      <c r="M76">
        <f t="shared" si="11"/>
        <v>-35.063583070983242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0.3436885928357718</v>
      </c>
      <c r="B77">
        <f t="shared" si="3"/>
        <v>0.3436885928357718</v>
      </c>
      <c r="C77" s="9">
        <f t="shared" si="4"/>
        <v>0.3480000000000002</v>
      </c>
      <c r="D77" s="9">
        <f t="shared" si="5"/>
        <v>18.974553886555597</v>
      </c>
      <c r="E77" s="9">
        <f t="shared" si="5"/>
        <v>7.8495734013650313</v>
      </c>
      <c r="F77" s="9">
        <f t="shared" si="6"/>
        <v>7.9517041785588569</v>
      </c>
      <c r="G77" s="10">
        <f t="shared" si="15"/>
        <v>8.6666666666666607</v>
      </c>
      <c r="H77" s="5">
        <f t="shared" si="15"/>
        <v>7.5</v>
      </c>
      <c r="I77">
        <f t="shared" si="8"/>
        <v>54.110311194527362</v>
      </c>
      <c r="J77">
        <f t="shared" si="9"/>
        <v>52.436538949995693</v>
      </c>
      <c r="K77">
        <f t="shared" si="9"/>
        <v>13.354218828302065</v>
      </c>
      <c r="L77">
        <f t="shared" si="10"/>
        <v>-11.146074697621991</v>
      </c>
      <c r="M77">
        <f t="shared" si="11"/>
        <v>-35.012614515168281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2.9269988480354669E-2</v>
      </c>
      <c r="B78">
        <f t="shared" si="3"/>
        <v>2.9269988480354669E-2</v>
      </c>
      <c r="C78" s="9">
        <f t="shared" si="4"/>
        <v>0.3540000000000002</v>
      </c>
      <c r="D78" s="9">
        <f t="shared" si="5"/>
        <v>19.288972490911014</v>
      </c>
      <c r="E78" s="9">
        <f t="shared" si="5"/>
        <v>7.9290684872735708</v>
      </c>
      <c r="F78" s="9">
        <f t="shared" si="6"/>
        <v>8.0363797891845845</v>
      </c>
      <c r="G78" s="10">
        <f t="shared" si="15"/>
        <v>8.6666666666666607</v>
      </c>
      <c r="H78" s="5">
        <f t="shared" si="15"/>
        <v>7.5</v>
      </c>
      <c r="I78">
        <f t="shared" si="8"/>
        <v>53.993981604157753</v>
      </c>
      <c r="J78">
        <f t="shared" si="9"/>
        <v>52.369662501809962</v>
      </c>
      <c r="K78">
        <f t="shared" si="9"/>
        <v>13.144143141211055</v>
      </c>
      <c r="L78">
        <f t="shared" si="10"/>
        <v>-11.107927292445066</v>
      </c>
      <c r="M78">
        <f t="shared" si="11"/>
        <v>-34.961953547132687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0.28474804383924024</v>
      </c>
      <c r="C79" s="9">
        <f t="shared" si="4"/>
        <v>0.36000000000000021</v>
      </c>
      <c r="D79" s="9">
        <f t="shared" si="5"/>
        <v>19.602990523230609</v>
      </c>
      <c r="E79" s="9">
        <f t="shared" si="5"/>
        <v>8.0073040309569894</v>
      </c>
      <c r="F79" s="9">
        <f t="shared" si="6"/>
        <v>8.1199626501700735</v>
      </c>
      <c r="G79" s="10">
        <f t="shared" si="15"/>
        <v>8.6666666666666607</v>
      </c>
      <c r="H79" s="5">
        <f t="shared" si="15"/>
        <v>7.5</v>
      </c>
      <c r="I79">
        <f t="shared" si="8"/>
        <v>53.878598122437189</v>
      </c>
      <c r="J79">
        <f t="shared" si="9"/>
        <v>52.303014938055291</v>
      </c>
      <c r="K79">
        <f t="shared" si="9"/>
        <v>12.934371419928258</v>
      </c>
      <c r="L79">
        <f t="shared" si="10"/>
        <v>-11.070083843760859</v>
      </c>
      <c r="M79">
        <f t="shared" si="11"/>
        <v>-34.911596986608316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0.59836687195838323</v>
      </c>
      <c r="C80" s="9">
        <f t="shared" si="4"/>
        <v>0.36600000000000021</v>
      </c>
      <c r="D80" s="9">
        <f t="shared" si="5"/>
        <v>19.916609351349752</v>
      </c>
      <c r="E80" s="9">
        <f t="shared" si="5"/>
        <v>8.0842818507308003</v>
      </c>
      <c r="F80" s="9">
        <f t="shared" si="6"/>
        <v>8.2024568857760496</v>
      </c>
      <c r="G80" s="10">
        <f t="shared" si="15"/>
        <v>8.6666666666666607</v>
      </c>
      <c r="H80" s="5">
        <f t="shared" si="15"/>
        <v>7.5</v>
      </c>
      <c r="I80">
        <f t="shared" si="8"/>
        <v>53.764160227356548</v>
      </c>
      <c r="J80">
        <f t="shared" si="9"/>
        <v>52.236594434992725</v>
      </c>
      <c r="K80">
        <f t="shared" si="9"/>
        <v>12.724901838008607</v>
      </c>
      <c r="L80">
        <f t="shared" si="10"/>
        <v>-11.03254280492428</v>
      </c>
      <c r="M80">
        <f t="shared" si="11"/>
        <v>-34.861541669489945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0.91158785279785093</v>
      </c>
      <c r="C81" s="9">
        <f t="shared" si="4"/>
        <v>0.37200000000000022</v>
      </c>
      <c r="D81" s="9">
        <f t="shared" si="5"/>
        <v>20.22983033218922</v>
      </c>
      <c r="E81" s="9">
        <f t="shared" si="5"/>
        <v>8.1600037540088017</v>
      </c>
      <c r="F81" s="9">
        <f t="shared" si="6"/>
        <v>8.2838665955331834</v>
      </c>
      <c r="G81" s="10">
        <f t="shared" si="15"/>
        <v>8.6666666666666607</v>
      </c>
      <c r="H81" s="5">
        <f t="shared" si="15"/>
        <v>7.5</v>
      </c>
      <c r="I81">
        <f t="shared" si="8"/>
        <v>53.650667401468603</v>
      </c>
      <c r="J81">
        <f t="shared" si="9"/>
        <v>52.17039917816318</v>
      </c>
      <c r="K81">
        <f t="shared" si="9"/>
        <v>12.515732587991668</v>
      </c>
      <c r="L81">
        <f t="shared" si="10"/>
        <v>-10.995302641080325</v>
      </c>
      <c r="M81">
        <f t="shared" si="11"/>
        <v>-34.811784447649018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1.2244123324192913</v>
      </c>
      <c r="C82" s="9">
        <f t="shared" si="4"/>
        <v>0.37800000000000022</v>
      </c>
      <c r="D82" s="9">
        <f t="shared" si="5"/>
        <v>20.54265481181066</v>
      </c>
      <c r="E82" s="9">
        <f t="shared" si="5"/>
        <v>8.2344715374166935</v>
      </c>
      <c r="F82" s="9">
        <f t="shared" si="6"/>
        <v>8.364195854481034</v>
      </c>
      <c r="G82" s="10">
        <f t="shared" si="15"/>
        <v>8.6666666666666607</v>
      </c>
      <c r="H82" s="5">
        <f t="shared" si="15"/>
        <v>7.5</v>
      </c>
      <c r="I82">
        <f t="shared" si="8"/>
        <v>53.538119131329914</v>
      </c>
      <c r="J82">
        <f t="shared" si="9"/>
        <v>52.104427362316699</v>
      </c>
      <c r="K82">
        <f t="shared" si="9"/>
        <v>12.306861881305773</v>
      </c>
      <c r="L82">
        <f t="shared" si="10"/>
        <v>-10.95836182893617</v>
      </c>
      <c r="M82">
        <f t="shared" si="11"/>
        <v>-34.762322188751803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1.5368416460802692</v>
      </c>
      <c r="C83" s="9">
        <f t="shared" si="4"/>
        <v>0.38400000000000023</v>
      </c>
      <c r="D83" s="9">
        <f t="shared" si="5"/>
        <v>20.855084125471638</v>
      </c>
      <c r="E83" s="9">
        <f t="shared" si="5"/>
        <v>8.3076869869051304</v>
      </c>
      <c r="F83" s="9">
        <f t="shared" si="6"/>
        <v>8.4434487134050524</v>
      </c>
      <c r="G83" s="10">
        <f t="shared" si="15"/>
        <v>8.6666666666666607</v>
      </c>
      <c r="H83" s="5">
        <f t="shared" si="15"/>
        <v>7.5</v>
      </c>
      <c r="I83">
        <f t="shared" si="8"/>
        <v>53.426514906942273</v>
      </c>
      <c r="J83">
        <f t="shared" si="9"/>
        <v>52.038677191343083</v>
      </c>
      <c r="K83">
        <f t="shared" si="9"/>
        <v>12.098287948173262</v>
      </c>
      <c r="L83">
        <f t="shared" si="10"/>
        <v>-10.92171885653516</v>
      </c>
      <c r="M83">
        <f t="shared" si="11"/>
        <v>-34.713151776081986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1.848877118288911</v>
      </c>
      <c r="C84" s="9">
        <f t="shared" si="4"/>
        <v>0.39000000000000024</v>
      </c>
      <c r="D84" s="9">
        <f t="shared" si="5"/>
        <v>21.16711959768028</v>
      </c>
      <c r="E84" s="9">
        <f t="shared" si="5"/>
        <v>8.3796518778621998</v>
      </c>
      <c r="F84" s="9">
        <f t="shared" si="6"/>
        <v>8.5216291990716062</v>
      </c>
      <c r="G84" s="10">
        <f t="shared" si="15"/>
        <v>8.6666666666666607</v>
      </c>
      <c r="H84" s="5">
        <f t="shared" si="15"/>
        <v>7.5</v>
      </c>
      <c r="I84">
        <f t="shared" si="8"/>
        <v>53.315854221193746</v>
      </c>
      <c r="J84">
        <f t="shared" si="9"/>
        <v>51.97314687820387</v>
      </c>
      <c r="K84">
        <f t="shared" si="9"/>
        <v>11.890009037516769</v>
      </c>
      <c r="L84">
        <f t="shared" si="10"/>
        <v>-10.885372223032695</v>
      </c>
      <c r="M84">
        <f t="shared" si="11"/>
        <v>-34.664270108367653</v>
      </c>
      <c r="S84">
        <f t="shared" ref="S84:S147" si="16">GESTEP(E84,H84)</f>
        <v>1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2.1605200628581187</v>
      </c>
      <c r="C85" s="9">
        <f t="shared" ref="C85:C148" si="20">C84+_dt</f>
        <v>0.39600000000000024</v>
      </c>
      <c r="D85" s="9">
        <f t="shared" ref="D85:E148" si="21">D84+$C$7*(J84+J85)/2</f>
        <v>21.478762542249488</v>
      </c>
      <c r="E85" s="9">
        <f t="shared" si="21"/>
        <v>8.4503679752253493</v>
      </c>
      <c r="F85" s="9">
        <f t="shared" ref="F85:F148" si="22">$O$1*D85^2+$O$2*D85+$O$3</f>
        <v>8.5987413144610993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53.206136569299368</v>
      </c>
      <c r="J85">
        <f t="shared" ref="J85:K148" si="25">J84+L84*$C$7</f>
        <v>51.907834644865673</v>
      </c>
      <c r="K85">
        <f t="shared" si="25"/>
        <v>11.682023416866564</v>
      </c>
      <c r="L85">
        <f t="shared" ref="L85:L148" si="26">-$C$15*I85*J85</f>
        <v>-10.849320438473976</v>
      </c>
      <c r="M85">
        <f t="shared" ref="M85:M148" si="27">-$C$6-$C$15*I85*K85</f>
        <v>-34.615674099612598</v>
      </c>
      <c r="S85">
        <f t="shared" si="16"/>
        <v>1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2.4717717829594186</v>
      </c>
      <c r="C86" s="9">
        <f t="shared" si="20"/>
        <v>0.40200000000000025</v>
      </c>
      <c r="D86" s="9">
        <f t="shared" si="21"/>
        <v>21.790014262350788</v>
      </c>
      <c r="E86" s="9">
        <f t="shared" si="21"/>
        <v>8.519837033592756</v>
      </c>
      <c r="F86" s="9">
        <f t="shared" si="22"/>
        <v>8.6747890389991387</v>
      </c>
      <c r="G86" s="10">
        <f t="shared" si="23"/>
        <v>8.6666666666666607</v>
      </c>
      <c r="H86" s="5">
        <f t="shared" si="23"/>
        <v>7.5</v>
      </c>
      <c r="I86">
        <f t="shared" si="24"/>
        <v>53.097361448241649</v>
      </c>
      <c r="J86">
        <f t="shared" si="25"/>
        <v>51.842738722234827</v>
      </c>
      <c r="K86">
        <f t="shared" si="25"/>
        <v>11.474329372268889</v>
      </c>
      <c r="L86">
        <f t="shared" si="26"/>
        <v>-10.813562023573642</v>
      </c>
      <c r="M86">
        <f t="shared" si="27"/>
        <v>-34.567360678932005</v>
      </c>
      <c r="S86">
        <f t="shared" si="16"/>
        <v>1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2.7826335711764045</v>
      </c>
      <c r="C87" s="9">
        <f t="shared" si="20"/>
        <v>0.40800000000000025</v>
      </c>
      <c r="D87" s="9">
        <f t="shared" si="21"/>
        <v>22.100876050567773</v>
      </c>
      <c r="E87" s="9">
        <f t="shared" si="21"/>
        <v>8.5880607973341494</v>
      </c>
      <c r="F87" s="9">
        <f t="shared" si="22"/>
        <v>8.7497763287858419</v>
      </c>
      <c r="G87" s="10">
        <f t="shared" si="23"/>
        <v>8.6666666666666607</v>
      </c>
      <c r="H87" s="5">
        <f t="shared" si="23"/>
        <v>7.5</v>
      </c>
      <c r="I87">
        <f t="shared" si="24"/>
        <v>52.989528356210968</v>
      </c>
      <c r="J87">
        <f t="shared" si="25"/>
        <v>51.777857350093385</v>
      </c>
      <c r="K87">
        <f t="shared" si="25"/>
        <v>11.266925208195296</v>
      </c>
      <c r="L87">
        <f t="shared" si="26"/>
        <v>-10.778095509497264</v>
      </c>
      <c r="M87">
        <f t="shared" si="27"/>
        <v>-34.519326790392419</v>
      </c>
      <c r="S87">
        <f t="shared" si="16"/>
        <v>1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3.0931067095577944</v>
      </c>
      <c r="C88" s="9">
        <f t="shared" si="20"/>
        <v>0.41400000000000026</v>
      </c>
      <c r="D88" s="9">
        <f t="shared" si="21"/>
        <v>22.411349188949163</v>
      </c>
      <c r="E88" s="9">
        <f t="shared" si="21"/>
        <v>8.6550410007010949</v>
      </c>
      <c r="F88" s="9">
        <f t="shared" si="22"/>
        <v>8.8237071168232362</v>
      </c>
      <c r="G88" s="10">
        <f t="shared" si="23"/>
        <v>8.6666666666666607</v>
      </c>
      <c r="H88" s="5">
        <f t="shared" si="23"/>
        <v>7.5</v>
      </c>
      <c r="I88">
        <f t="shared" si="24"/>
        <v>52.882636792045922</v>
      </c>
      <c r="J88">
        <f t="shared" si="25"/>
        <v>51.7131887770364</v>
      </c>
      <c r="K88">
        <f t="shared" si="25"/>
        <v>11.059809247452941</v>
      </c>
      <c r="L88">
        <f t="shared" si="26"/>
        <v>-10.742919437644733</v>
      </c>
      <c r="M88">
        <f t="shared" si="27"/>
        <v>-34.47156939285604</v>
      </c>
      <c r="S88">
        <f t="shared" si="16"/>
        <v>1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3.4031924696701346</v>
      </c>
      <c r="C89" s="9">
        <f t="shared" si="20"/>
        <v>0.42000000000000026</v>
      </c>
      <c r="D89" s="9">
        <f t="shared" si="21"/>
        <v>22.721434949061504</v>
      </c>
      <c r="E89" s="9">
        <f t="shared" si="21"/>
        <v>8.7207793679367409</v>
      </c>
      <c r="F89" s="9">
        <f t="shared" si="22"/>
        <v>8.8965853132408412</v>
      </c>
      <c r="G89" s="10">
        <f t="shared" si="23"/>
        <v>8.6666666666666607</v>
      </c>
      <c r="H89" s="5">
        <f t="shared" si="23"/>
        <v>7.5</v>
      </c>
      <c r="I89">
        <f t="shared" si="24"/>
        <v>52.776686254673848</v>
      </c>
      <c r="J89">
        <f t="shared" si="25"/>
        <v>51.648731260410528</v>
      </c>
      <c r="K89">
        <f t="shared" si="25"/>
        <v>10.852979831095805</v>
      </c>
      <c r="L89">
        <f t="shared" si="26"/>
        <v>-10.708032359435505</v>
      </c>
      <c r="M89">
        <f t="shared" si="27"/>
        <v>-34.424085459829186</v>
      </c>
      <c r="S89">
        <f t="shared" si="16"/>
        <v>1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3.7128921126501275</v>
      </c>
      <c r="C90" s="9">
        <f t="shared" si="20"/>
        <v>0.42600000000000027</v>
      </c>
      <c r="D90" s="9">
        <f t="shared" si="21"/>
        <v>23.031134592041496</v>
      </c>
      <c r="E90" s="9">
        <f t="shared" si="21"/>
        <v>8.7852776133850394</v>
      </c>
      <c r="F90" s="9">
        <f t="shared" si="22"/>
        <v>8.9684148055193731</v>
      </c>
      <c r="G90" s="10">
        <f t="shared" si="23"/>
        <v>8.6666666666666607</v>
      </c>
      <c r="H90" s="5">
        <f t="shared" si="23"/>
        <v>7.5</v>
      </c>
      <c r="I90">
        <f t="shared" si="24"/>
        <v>52.671676242551527</v>
      </c>
      <c r="J90">
        <f t="shared" si="25"/>
        <v>51.584483066253917</v>
      </c>
      <c r="K90">
        <f t="shared" si="25"/>
        <v>10.646435318336829</v>
      </c>
      <c r="L90">
        <f t="shared" si="26"/>
        <v>-10.673432836095742</v>
      </c>
      <c r="M90">
        <f t="shared" si="27"/>
        <v>-34.376871979315112</v>
      </c>
      <c r="S90">
        <f t="shared" si="16"/>
        <v>1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4.0222068892566014</v>
      </c>
      <c r="C91" s="9">
        <f t="shared" si="20"/>
        <v>0.43200000000000027</v>
      </c>
      <c r="D91" s="9">
        <f t="shared" si="21"/>
        <v>23.34044936864797</v>
      </c>
      <c r="E91" s="9">
        <f t="shared" si="21"/>
        <v>8.8485374415994329</v>
      </c>
      <c r="F91" s="9">
        <f t="shared" si="22"/>
        <v>9.039199458712659</v>
      </c>
      <c r="G91" s="10">
        <f t="shared" si="23"/>
        <v>8.6666666666666607</v>
      </c>
      <c r="H91" s="5">
        <f t="shared" si="23"/>
        <v>7.5</v>
      </c>
      <c r="I91">
        <f t="shared" si="24"/>
        <v>52.567606253106156</v>
      </c>
      <c r="J91">
        <f t="shared" si="25"/>
        <v>51.520442469237345</v>
      </c>
      <c r="K91">
        <f t="shared" si="25"/>
        <v>10.440174086460939</v>
      </c>
      <c r="L91">
        <f t="shared" si="26"/>
        <v>-10.639119438447297</v>
      </c>
      <c r="M91">
        <f t="shared" si="27"/>
        <v>-34.329925953670958</v>
      </c>
      <c r="S91">
        <f t="shared" si="16"/>
        <v>1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4.3311380399221342</v>
      </c>
      <c r="C92" s="9">
        <f t="shared" si="20"/>
        <v>0.43800000000000028</v>
      </c>
      <c r="D92" s="9">
        <f t="shared" si="21"/>
        <v>23.649380519313503</v>
      </c>
      <c r="E92" s="9">
        <f t="shared" si="21"/>
        <v>8.9105605474510323</v>
      </c>
      <c r="F92" s="9">
        <f t="shared" si="22"/>
        <v>9.1089431156677438</v>
      </c>
      <c r="G92" s="10">
        <f t="shared" si="23"/>
        <v>8.6666666666666607</v>
      </c>
      <c r="H92" s="5">
        <f t="shared" si="23"/>
        <v>7.5</v>
      </c>
      <c r="I92">
        <f t="shared" si="24"/>
        <v>52.464475782176898</v>
      </c>
      <c r="J92">
        <f t="shared" si="25"/>
        <v>51.456607752606658</v>
      </c>
      <c r="K92">
        <f t="shared" si="25"/>
        <v>10.234194530738913</v>
      </c>
      <c r="L92">
        <f t="shared" si="26"/>
        <v>-10.60509074669862</v>
      </c>
      <c r="M92">
        <f t="shared" si="27"/>
        <v>-34.283244399468884</v>
      </c>
      <c r="S92">
        <f t="shared" si="16"/>
        <v>1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4.6396867948043337</v>
      </c>
      <c r="C93" s="9">
        <f t="shared" si="20"/>
        <v>0.44400000000000028</v>
      </c>
      <c r="D93" s="9">
        <f t="shared" si="21"/>
        <v>23.957929274195703</v>
      </c>
      <c r="E93" s="9">
        <f t="shared" si="21"/>
        <v>8.9713486162362752</v>
      </c>
      <c r="F93" s="9">
        <f t="shared" si="22"/>
        <v>9.1776495972432084</v>
      </c>
      <c r="G93" s="10">
        <f t="shared" si="23"/>
        <v>8.6666666666666607</v>
      </c>
      <c r="H93" s="5">
        <f t="shared" si="23"/>
        <v>7.5</v>
      </c>
      <c r="I93">
        <f t="shared" si="24"/>
        <v>52.362284323456905</v>
      </c>
      <c r="J93">
        <f t="shared" si="25"/>
        <v>51.392977208126467</v>
      </c>
      <c r="K93">
        <f t="shared" si="25"/>
        <v>10.028495064342099</v>
      </c>
      <c r="L93">
        <f t="shared" si="26"/>
        <v>-10.571345350237518</v>
      </c>
      <c r="M93">
        <f t="shared" si="27"/>
        <v>-34.236824347361399</v>
      </c>
      <c r="S93">
        <f t="shared" si="16"/>
        <v>1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4.9478543738367868</v>
      </c>
      <c r="C94" s="9">
        <f t="shared" si="20"/>
        <v>0.45000000000000029</v>
      </c>
      <c r="D94" s="9">
        <f t="shared" si="21"/>
        <v>24.266096853228156</v>
      </c>
      <c r="E94" s="9">
        <f t="shared" si="21"/>
        <v>9.0309033237840755</v>
      </c>
      <c r="F94" s="9">
        <f t="shared" si="22"/>
        <v>9.245322702525721</v>
      </c>
      <c r="G94" s="10">
        <f t="shared" si="23"/>
        <v>8.6666666666666607</v>
      </c>
      <c r="H94" s="5">
        <f t="shared" si="23"/>
        <v>7.5</v>
      </c>
      <c r="I94">
        <f t="shared" si="24"/>
        <v>52.26103136793607</v>
      </c>
      <c r="J94">
        <f t="shared" si="25"/>
        <v>51.329549136025044</v>
      </c>
      <c r="K94">
        <f t="shared" si="25"/>
        <v>9.8230741182579315</v>
      </c>
      <c r="L94">
        <f t="shared" si="26"/>
        <v>-10.537881847425808</v>
      </c>
      <c r="M94">
        <f t="shared" si="27"/>
        <v>-34.190662841950783</v>
      </c>
      <c r="S94">
        <f t="shared" si="16"/>
        <v>1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5.2556419867796826</v>
      </c>
      <c r="C95" s="9">
        <f t="shared" si="20"/>
        <v>0.45600000000000029</v>
      </c>
      <c r="D95" s="9">
        <f t="shared" si="21"/>
        <v>24.573884466171052</v>
      </c>
      <c r="E95" s="9">
        <f t="shared" si="21"/>
        <v>9.0892263365624686</v>
      </c>
      <c r="F95" s="9">
        <f t="shared" si="22"/>
        <v>9.3119662090448649</v>
      </c>
      <c r="G95" s="10">
        <f t="shared" si="23"/>
        <v>8.6666666666666607</v>
      </c>
      <c r="H95" s="5">
        <f t="shared" si="23"/>
        <v>7.5</v>
      </c>
      <c r="I95">
        <f t="shared" si="24"/>
        <v>52.16071640334463</v>
      </c>
      <c r="J95">
        <f t="shared" si="25"/>
        <v>51.266321844940492</v>
      </c>
      <c r="K95">
        <f t="shared" si="25"/>
        <v>9.6179301412062266</v>
      </c>
      <c r="L95">
        <f t="shared" si="26"/>
        <v>-10.504698845395886</v>
      </c>
      <c r="M95">
        <f t="shared" si="27"/>
        <v>-34.144756941662635</v>
      </c>
      <c r="S95">
        <f t="shared" si="16"/>
        <v>1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5.5630508332701076</v>
      </c>
      <c r="C96" s="9">
        <f t="shared" si="20"/>
        <v>0.4620000000000003</v>
      </c>
      <c r="D96" s="9">
        <f t="shared" si="21"/>
        <v>24.881293312661477</v>
      </c>
      <c r="E96" s="9">
        <f t="shared" si="21"/>
        <v>9.1463193117847563</v>
      </c>
      <c r="F96" s="9">
        <f t="shared" si="22"/>
        <v>9.377583872986202</v>
      </c>
      <c r="G96" s="10">
        <f t="shared" si="23"/>
        <v>8.6666666666666607</v>
      </c>
      <c r="H96" s="5">
        <f t="shared" si="23"/>
        <v>7.5</v>
      </c>
      <c r="I96">
        <f t="shared" si="24"/>
        <v>52.061338913597659</v>
      </c>
      <c r="J96">
        <f t="shared" si="25"/>
        <v>51.203293651868115</v>
      </c>
      <c r="K96">
        <f t="shared" si="25"/>
        <v>9.4130615995562508</v>
      </c>
      <c r="L96">
        <f t="shared" si="26"/>
        <v>-10.471794959849142</v>
      </c>
      <c r="M96">
        <f t="shared" si="27"/>
        <v>-34.099103718623503</v>
      </c>
      <c r="S96">
        <f t="shared" si="16"/>
        <v>1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5.8700821028720398</v>
      </c>
      <c r="C97" s="9">
        <f t="shared" si="20"/>
        <v>0.4680000000000003</v>
      </c>
      <c r="D97" s="9">
        <f t="shared" si="21"/>
        <v>25.188324582263409</v>
      </c>
      <c r="E97" s="9">
        <f t="shared" si="21"/>
        <v>9.2021838975151589</v>
      </c>
      <c r="F97" s="9">
        <f t="shared" si="22"/>
        <v>9.4421794294026462</v>
      </c>
      <c r="G97" s="10">
        <f t="shared" si="23"/>
        <v>8.6666666666666607</v>
      </c>
      <c r="H97" s="5">
        <f t="shared" si="23"/>
        <v>7.5</v>
      </c>
      <c r="I97">
        <f t="shared" si="24"/>
        <v>51.96289837824073</v>
      </c>
      <c r="J97">
        <f t="shared" si="25"/>
        <v>51.14046288210902</v>
      </c>
      <c r="K97">
        <f t="shared" si="25"/>
        <v>9.2084669772445089</v>
      </c>
      <c r="L97">
        <f t="shared" si="26"/>
        <v>-10.439168814856354</v>
      </c>
      <c r="M97">
        <f t="shared" si="27"/>
        <v>-34.053700258542541</v>
      </c>
      <c r="S97">
        <f t="shared" si="16"/>
        <v>1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6.1767369751260262</v>
      </c>
      <c r="C98" s="9">
        <f t="shared" si="20"/>
        <v>0.47400000000000031</v>
      </c>
      <c r="D98" s="9">
        <f t="shared" si="21"/>
        <v>25.494979454517395</v>
      </c>
      <c r="E98" s="9">
        <f t="shared" si="21"/>
        <v>9.2568217327739717</v>
      </c>
      <c r="F98" s="9">
        <f t="shared" si="22"/>
        <v>9.505756592424131</v>
      </c>
      <c r="G98" s="10">
        <f t="shared" si="23"/>
        <v>8.6666666666666607</v>
      </c>
      <c r="H98" s="5">
        <f t="shared" si="23"/>
        <v>7.5</v>
      </c>
      <c r="I98">
        <f t="shared" si="24"/>
        <v>51.86539427189674</v>
      </c>
      <c r="J98">
        <f t="shared" si="25"/>
        <v>51.077827869219881</v>
      </c>
      <c r="K98">
        <f t="shared" si="25"/>
        <v>9.0041447756932538</v>
      </c>
      <c r="L98">
        <f t="shared" si="26"/>
        <v>-10.406819042659917</v>
      </c>
      <c r="M98">
        <f t="shared" si="27"/>
        <v>-34.008543660597184</v>
      </c>
      <c r="S98">
        <f t="shared" si="16"/>
        <v>1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6.4830166195985761</v>
      </c>
      <c r="C99" s="9">
        <f t="shared" si="20"/>
        <v>0.48000000000000032</v>
      </c>
      <c r="D99" s="9">
        <f t="shared" si="21"/>
        <v>25.801259098989945</v>
      </c>
      <c r="E99" s="9">
        <f t="shared" si="21"/>
        <v>9.310234447642241</v>
      </c>
      <c r="F99" s="9">
        <f t="shared" si="22"/>
        <v>9.568319055465599</v>
      </c>
      <c r="G99" s="10">
        <f t="shared" si="23"/>
        <v>8.6666666666666607</v>
      </c>
      <c r="H99" s="5">
        <f t="shared" si="23"/>
        <v>7.5</v>
      </c>
      <c r="I99">
        <f t="shared" si="24"/>
        <v>51.768826063714158</v>
      </c>
      <c r="J99">
        <f t="shared" si="25"/>
        <v>51.015386954963923</v>
      </c>
      <c r="K99">
        <f t="shared" si="25"/>
        <v>8.8000935137296707</v>
      </c>
      <c r="L99">
        <f t="shared" si="26"/>
        <v>-10.374744283478057</v>
      </c>
      <c r="M99">
        <f t="shared" si="27"/>
        <v>-33.963631037322862</v>
      </c>
      <c r="S99">
        <f t="shared" si="16"/>
        <v>1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6.7889221959312565</v>
      </c>
      <c r="C100" s="9">
        <f t="shared" si="20"/>
        <v>0.48600000000000032</v>
      </c>
      <c r="D100" s="9">
        <f t="shared" si="21"/>
        <v>26.107164675322625</v>
      </c>
      <c r="E100" s="9">
        <f t="shared" si="21"/>
        <v>9.3624236633659468</v>
      </c>
      <c r="F100" s="9">
        <f t="shared" si="22"/>
        <v>9.6298704914333157</v>
      </c>
      <c r="G100" s="10">
        <f t="shared" si="23"/>
        <v>8.6666666666666607</v>
      </c>
      <c r="H100" s="5">
        <f t="shared" si="23"/>
        <v>7.5</v>
      </c>
      <c r="I100">
        <f t="shared" si="24"/>
        <v>51.673193216816713</v>
      </c>
      <c r="J100">
        <f t="shared" si="25"/>
        <v>50.953138489263054</v>
      </c>
      <c r="K100">
        <f t="shared" si="25"/>
        <v>8.5963117275057339</v>
      </c>
      <c r="L100">
        <f t="shared" si="26"/>
        <v>-10.342943185310922</v>
      </c>
      <c r="M100">
        <f t="shared" si="27"/>
        <v>-33.918959514506632</v>
      </c>
      <c r="S100">
        <f t="shared" si="16"/>
        <v>1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7.0944548538894985</v>
      </c>
      <c r="C101" s="9">
        <f t="shared" si="20"/>
        <v>0.49200000000000033</v>
      </c>
      <c r="D101" s="9">
        <f t="shared" si="21"/>
        <v>26.412697333280867</v>
      </c>
      <c r="E101" s="9">
        <f t="shared" si="21"/>
        <v>9.4133909924597194</v>
      </c>
      <c r="F101" s="9">
        <f t="shared" si="22"/>
        <v>9.6904145529295604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51.578495187754811</v>
      </c>
      <c r="J101">
        <f t="shared" si="25"/>
        <v>50.891080830151189</v>
      </c>
      <c r="K101">
        <f t="shared" si="25"/>
        <v>8.3927979704186946</v>
      </c>
      <c r="L101">
        <f t="shared" si="26"/>
        <v>-10.311414403748653</v>
      </c>
      <c r="M101">
        <f t="shared" si="27"/>
        <v>-33.874526231084779</v>
      </c>
      <c r="S101">
        <f t="shared" si="16"/>
        <v>1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7.3996157334111388</v>
      </c>
      <c r="C102" s="9">
        <f t="shared" si="20"/>
        <v>0.49800000000000033</v>
      </c>
      <c r="D102" s="9">
        <f t="shared" si="21"/>
        <v>26.717858212802508</v>
      </c>
      <c r="E102" s="9">
        <f t="shared" si="21"/>
        <v>9.4631380388100723</v>
      </c>
      <c r="F102" s="9">
        <f t="shared" si="22"/>
        <v>9.7499548724556409</v>
      </c>
      <c r="G102" s="10">
        <f t="shared" si="29"/>
        <v>8.6666666666666607</v>
      </c>
      <c r="H102" s="5">
        <f t="shared" si="29"/>
        <v>7.5</v>
      </c>
      <c r="I102">
        <f t="shared" si="24"/>
        <v>51.484731425958692</v>
      </c>
      <c r="J102">
        <f t="shared" si="25"/>
        <v>50.829212343728699</v>
      </c>
      <c r="K102">
        <f t="shared" si="25"/>
        <v>8.1895508130321861</v>
      </c>
      <c r="L102">
        <f t="shared" si="26"/>
        <v>-10.280156601781364</v>
      </c>
      <c r="M102">
        <f t="shared" si="27"/>
        <v>-33.830328339044272</v>
      </c>
      <c r="S102">
        <f t="shared" si="16"/>
        <v>1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7.7044059646546792</v>
      </c>
      <c r="C103" s="9">
        <f t="shared" si="20"/>
        <v>0.50400000000000034</v>
      </c>
      <c r="D103" s="9">
        <f t="shared" si="21"/>
        <v>27.022648444046048</v>
      </c>
      <c r="E103" s="9">
        <f t="shared" si="21"/>
        <v>9.5116663977781624</v>
      </c>
      <c r="F103" s="9">
        <f t="shared" si="22"/>
        <v>9.8084950626133267</v>
      </c>
      <c r="G103" s="10">
        <f t="shared" si="29"/>
        <v>8.6666666666666607</v>
      </c>
      <c r="H103" s="5">
        <f t="shared" si="29"/>
        <v>7.5</v>
      </c>
      <c r="I103">
        <f t="shared" si="24"/>
        <v>51.391901373193555</v>
      </c>
      <c r="J103">
        <f t="shared" si="25"/>
        <v>50.76753140411801</v>
      </c>
      <c r="K103">
        <f t="shared" si="25"/>
        <v>7.9865688429979205</v>
      </c>
      <c r="L103">
        <f t="shared" si="26"/>
        <v>-10.249168449611105</v>
      </c>
      <c r="M103">
        <f t="shared" si="27"/>
        <v>-33.786363003328177</v>
      </c>
      <c r="S103">
        <f t="shared" si="16"/>
        <v>1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8.0088266680472948</v>
      </c>
      <c r="C104" s="9">
        <f t="shared" si="20"/>
        <v>0.51000000000000034</v>
      </c>
      <c r="D104" s="9">
        <f t="shared" si="21"/>
        <v>27.327069147438664</v>
      </c>
      <c r="E104" s="9">
        <f t="shared" si="21"/>
        <v>9.5589776563020905</v>
      </c>
      <c r="F104" s="9">
        <f t="shared" si="22"/>
        <v>9.8660387163046614</v>
      </c>
      <c r="G104" s="10">
        <f t="shared" si="29"/>
        <v>8.6666666666666607</v>
      </c>
      <c r="H104" s="5">
        <f t="shared" si="29"/>
        <v>7.5</v>
      </c>
      <c r="I104">
        <f t="shared" si="24"/>
        <v>51.300004463016819</v>
      </c>
      <c r="J104">
        <f t="shared" si="25"/>
        <v>50.706036393420341</v>
      </c>
      <c r="K104">
        <f t="shared" si="25"/>
        <v>7.7838506649779511</v>
      </c>
      <c r="L104">
        <f t="shared" si="26"/>
        <v>-10.218448624465786</v>
      </c>
      <c r="M104">
        <f t="shared" si="27"/>
        <v>-33.742627401744855</v>
      </c>
      <c r="S104">
        <f t="shared" si="16"/>
        <v>1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8.3128789543325752</v>
      </c>
      <c r="C105" s="9">
        <f t="shared" si="20"/>
        <v>0.51600000000000035</v>
      </c>
      <c r="D105" s="9">
        <f t="shared" si="21"/>
        <v>27.631121433723944</v>
      </c>
      <c r="E105" s="9">
        <f t="shared" si="21"/>
        <v>9.605073392998726</v>
      </c>
      <c r="F105" s="9">
        <f t="shared" si="22"/>
        <v>9.9225894069301788</v>
      </c>
      <c r="G105" s="10">
        <f t="shared" si="29"/>
        <v>8.6666666666666607</v>
      </c>
      <c r="H105" s="5">
        <f t="shared" si="29"/>
        <v>7.5</v>
      </c>
      <c r="I105">
        <f t="shared" si="24"/>
        <v>51.209040120237589</v>
      </c>
      <c r="J105">
        <f t="shared" si="25"/>
        <v>50.644725701673543</v>
      </c>
      <c r="K105">
        <f t="shared" si="25"/>
        <v>7.5813949005674823</v>
      </c>
      <c r="L105">
        <f t="shared" si="26"/>
        <v>-10.187995810415076</v>
      </c>
      <c r="M105">
        <f t="shared" si="27"/>
        <v>-33.699118724880989</v>
      </c>
      <c r="S105">
        <f t="shared" si="16"/>
        <v>1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8.6165639246180277</v>
      </c>
      <c r="C106" s="9">
        <f t="shared" si="20"/>
        <v>0.52200000000000035</v>
      </c>
      <c r="D106" s="9">
        <f t="shared" si="21"/>
        <v>27.934806404009397</v>
      </c>
      <c r="E106" s="9">
        <f t="shared" si="21"/>
        <v>9.649955178265083</v>
      </c>
      <c r="F106" s="9">
        <f t="shared" si="22"/>
        <v>9.978150688585556</v>
      </c>
      <c r="G106" s="10">
        <f t="shared" si="29"/>
        <v>8.6666666666666607</v>
      </c>
      <c r="H106" s="5">
        <f t="shared" si="29"/>
        <v>7.5</v>
      </c>
      <c r="I106">
        <f t="shared" si="24"/>
        <v>51.119007760378558</v>
      </c>
      <c r="J106">
        <f t="shared" si="25"/>
        <v>50.58359772681105</v>
      </c>
      <c r="K106">
        <f t="shared" si="25"/>
        <v>7.3792001882181966</v>
      </c>
      <c r="L106">
        <f t="shared" si="26"/>
        <v>-10.157808698188292</v>
      </c>
      <c r="M106">
        <f t="shared" si="27"/>
        <v>-33.655834176018402</v>
      </c>
      <c r="S106">
        <f t="shared" si="16"/>
        <v>1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8.9198826704223251</v>
      </c>
      <c r="C107" s="9">
        <f t="shared" si="20"/>
        <v>0.52800000000000036</v>
      </c>
      <c r="D107" s="9">
        <f t="shared" si="21"/>
        <v>28.238125149813694</v>
      </c>
      <c r="E107" s="9">
        <f t="shared" si="21"/>
        <v>9.6936245743792231</v>
      </c>
      <c r="F107" s="9">
        <f t="shared" si="22"/>
        <v>10.03272609625669</v>
      </c>
      <c r="G107" s="10">
        <f t="shared" si="29"/>
        <v>8.6666666666666607</v>
      </c>
      <c r="H107" s="5">
        <f t="shared" si="29"/>
        <v>7.5</v>
      </c>
      <c r="I107">
        <f t="shared" si="24"/>
        <v>51.029906789140483</v>
      </c>
      <c r="J107">
        <f t="shared" si="25"/>
        <v>50.522650874621917</v>
      </c>
      <c r="K107">
        <f t="shared" si="25"/>
        <v>7.1772651831620857</v>
      </c>
      <c r="L107">
        <f t="shared" si="26"/>
        <v>-10.1278859849943</v>
      </c>
      <c r="M107">
        <f t="shared" si="27"/>
        <v>-33.612770971054651</v>
      </c>
      <c r="S107">
        <f t="shared" si="16"/>
        <v>1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9.2228362737223257</v>
      </c>
      <c r="C108" s="9">
        <f t="shared" si="20"/>
        <v>0.53400000000000036</v>
      </c>
      <c r="D108" s="9">
        <f t="shared" si="21"/>
        <v>28.541078753113695</v>
      </c>
      <c r="E108" s="9">
        <f t="shared" si="21"/>
        <v>9.7360831356007171</v>
      </c>
      <c r="F108" s="9">
        <f t="shared" si="22"/>
        <v>10.086319146013244</v>
      </c>
      <c r="G108" s="10">
        <f t="shared" si="29"/>
        <v>8.6666666666666607</v>
      </c>
      <c r="H108" s="5">
        <f t="shared" si="29"/>
        <v>7.5</v>
      </c>
      <c r="I108">
        <f t="shared" si="24"/>
        <v>50.941736601869366</v>
      </c>
      <c r="J108">
        <f t="shared" si="25"/>
        <v>50.461883558711953</v>
      </c>
      <c r="K108">
        <f t="shared" si="25"/>
        <v>6.9755885573357581</v>
      </c>
      <c r="L108">
        <f t="shared" si="26"/>
        <v>-10.098226374343408</v>
      </c>
      <c r="M108">
        <f t="shared" si="27"/>
        <v>-33.569926338427273</v>
      </c>
      <c r="S108">
        <f t="shared" si="16"/>
        <v>1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9.5254258069998592</v>
      </c>
      <c r="C109" s="9">
        <f t="shared" si="20"/>
        <v>0.54000000000000037</v>
      </c>
      <c r="D109" s="9">
        <f t="shared" si="21"/>
        <v>28.843668286391228</v>
      </c>
      <c r="E109" s="9">
        <f t="shared" si="21"/>
        <v>9.7773324082706399</v>
      </c>
      <c r="F109" s="9">
        <f t="shared" si="22"/>
        <v>10.138933335200639</v>
      </c>
      <c r="G109" s="10">
        <f t="shared" si="29"/>
        <v>8.6666666666666607</v>
      </c>
      <c r="H109" s="5">
        <f t="shared" si="29"/>
        <v>7.5</v>
      </c>
      <c r="I109">
        <f t="shared" si="24"/>
        <v>50.854496583026602</v>
      </c>
      <c r="J109">
        <f t="shared" si="25"/>
        <v>50.401294200465891</v>
      </c>
      <c r="K109">
        <f t="shared" si="25"/>
        <v>6.7741689993051946</v>
      </c>
      <c r="L109">
        <f t="shared" si="26"/>
        <v>-10.068828575871331</v>
      </c>
      <c r="M109">
        <f t="shared" si="27"/>
        <v>-33.527297519041788</v>
      </c>
      <c r="S109">
        <f t="shared" si="16"/>
        <v>1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9.8276523332882881</v>
      </c>
      <c r="C110" s="9">
        <f t="shared" si="20"/>
        <v>0.54600000000000037</v>
      </c>
      <c r="D110" s="9">
        <f t="shared" si="21"/>
        <v>29.145894812679657</v>
      </c>
      <c r="E110" s="9">
        <f t="shared" si="21"/>
        <v>9.8173739309111276</v>
      </c>
      <c r="F110" s="9">
        <f t="shared" si="22"/>
        <v>10.190572142630534</v>
      </c>
      <c r="G110" s="10">
        <f t="shared" si="29"/>
        <v>8.6666666666666607</v>
      </c>
      <c r="H110" s="5">
        <f t="shared" si="29"/>
        <v>7.5</v>
      </c>
      <c r="I110">
        <f t="shared" si="24"/>
        <v>50.768186105662075</v>
      </c>
      <c r="J110">
        <f t="shared" si="25"/>
        <v>50.340881229010662</v>
      </c>
      <c r="K110">
        <f t="shared" si="25"/>
        <v>6.5730052141909434</v>
      </c>
      <c r="L110">
        <f t="shared" si="26"/>
        <v>-10.039691305165142</v>
      </c>
      <c r="M110">
        <f t="shared" si="27"/>
        <v>-33.484881766203337</v>
      </c>
      <c r="S110">
        <f t="shared" si="16"/>
        <v>1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10.129516906218861</v>
      </c>
      <c r="C111" s="9">
        <f t="shared" si="20"/>
        <v>0.55200000000000038</v>
      </c>
      <c r="D111" s="9">
        <f t="shared" si="21"/>
        <v>29.44775938561023</v>
      </c>
      <c r="E111" s="9">
        <f t="shared" si="21"/>
        <v>9.8562092343244814</v>
      </c>
      <c r="F111" s="9">
        <f t="shared" si="22"/>
        <v>10.241239028769796</v>
      </c>
      <c r="G111" s="10">
        <f t="shared" si="29"/>
        <v>8.6666666666666607</v>
      </c>
      <c r="H111" s="5">
        <f t="shared" si="29"/>
        <v>7.5</v>
      </c>
      <c r="I111">
        <f t="shared" si="24"/>
        <v>50.682804530890557</v>
      </c>
      <c r="J111">
        <f t="shared" si="25"/>
        <v>50.280643081179669</v>
      </c>
      <c r="K111">
        <f t="shared" si="25"/>
        <v>6.3720959235937231</v>
      </c>
      <c r="L111">
        <f t="shared" si="26"/>
        <v>-10.010813283591327</v>
      </c>
      <c r="M111">
        <f t="shared" si="27"/>
        <v>-33.442676345551895</v>
      </c>
      <c r="S111">
        <f t="shared" si="16"/>
        <v>1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10.431020570066835</v>
      </c>
      <c r="C112" s="9">
        <f t="shared" si="20"/>
        <v>0.55800000000000038</v>
      </c>
      <c r="D112" s="9">
        <f t="shared" si="21"/>
        <v>29.749263049458204</v>
      </c>
      <c r="E112" s="9">
        <f t="shared" si="21"/>
        <v>9.8938398416918236</v>
      </c>
      <c r="F112" s="9">
        <f t="shared" si="22"/>
        <v>10.290937435927967</v>
      </c>
      <c r="G112" s="10">
        <f t="shared" si="29"/>
        <v>8.6666666666666607</v>
      </c>
      <c r="H112" s="5">
        <f t="shared" si="29"/>
        <v>7.5</v>
      </c>
      <c r="I112">
        <f t="shared" si="24"/>
        <v>50.598351207371508</v>
      </c>
      <c r="J112">
        <f t="shared" si="25"/>
        <v>50.220578201478119</v>
      </c>
      <c r="K112">
        <f t="shared" si="25"/>
        <v>6.1714398655204121</v>
      </c>
      <c r="L112">
        <f t="shared" si="26"/>
        <v>-9.9821932381258875</v>
      </c>
      <c r="M112">
        <f t="shared" si="27"/>
        <v>-33.40067853500112</v>
      </c>
      <c r="S112">
        <f t="shared" si="16"/>
        <v>1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10.732164359797416</v>
      </c>
      <c r="C113" s="9">
        <f t="shared" si="20"/>
        <v>0.56400000000000039</v>
      </c>
      <c r="D113" s="9">
        <f t="shared" si="21"/>
        <v>30.050406839188785</v>
      </c>
      <c r="E113" s="9">
        <f t="shared" si="21"/>
        <v>9.9302672686713169</v>
      </c>
      <c r="F113" s="9">
        <f t="shared" si="22"/>
        <v>10.339670788443259</v>
      </c>
      <c r="G113" s="10">
        <f t="shared" si="29"/>
        <v>8.6666666666666607</v>
      </c>
      <c r="H113" s="5">
        <f t="shared" si="29"/>
        <v>7.5</v>
      </c>
      <c r="I113">
        <f t="shared" si="24"/>
        <v>50.514825470792346</v>
      </c>
      <c r="J113">
        <f t="shared" si="25"/>
        <v>50.160685042049366</v>
      </c>
      <c r="K113">
        <f t="shared" si="25"/>
        <v>5.9710357943104055</v>
      </c>
      <c r="L113">
        <f t="shared" si="26"/>
        <v>-9.9538299011865217</v>
      </c>
      <c r="M113">
        <f t="shared" si="27"/>
        <v>-33.358885624680731</v>
      </c>
      <c r="S113">
        <f t="shared" si="16"/>
        <v>1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11.03294930111149</v>
      </c>
      <c r="C114" s="9">
        <f t="shared" si="20"/>
        <v>0.5700000000000004</v>
      </c>
      <c r="D114" s="9">
        <f t="shared" si="21"/>
        <v>30.351191780502859</v>
      </c>
      <c r="E114" s="9">
        <f t="shared" si="21"/>
        <v>9.9654930234959345</v>
      </c>
      <c r="F114" s="9">
        <f t="shared" si="22"/>
        <v>10.387442492867065</v>
      </c>
      <c r="G114" s="10">
        <f t="shared" si="29"/>
        <v>8.6666666666666607</v>
      </c>
      <c r="H114" s="5">
        <f t="shared" si="29"/>
        <v>7.5</v>
      </c>
      <c r="I114">
        <f t="shared" si="24"/>
        <v>50.432226643355527</v>
      </c>
      <c r="J114">
        <f t="shared" si="25"/>
        <v>50.100962062642246</v>
      </c>
      <c r="K114">
        <f t="shared" si="25"/>
        <v>5.7708824805623209</v>
      </c>
      <c r="L114">
        <f t="shared" si="26"/>
        <v>-9.925722010466913</v>
      </c>
      <c r="M114">
        <f t="shared" si="27"/>
        <v>-33.317294916882368</v>
      </c>
      <c r="S114">
        <f t="shared" si="16"/>
        <v>1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11.333376410491155</v>
      </c>
      <c r="C115" s="9">
        <f t="shared" si="20"/>
        <v>0.5760000000000004</v>
      </c>
      <c r="D115" s="9">
        <f t="shared" si="21"/>
        <v>30.651618889882524</v>
      </c>
      <c r="E115" s="9">
        <f t="shared" si="21"/>
        <v>9.9995186070708044</v>
      </c>
      <c r="F115" s="9">
        <f t="shared" si="22"/>
        <v>10.434255938147013</v>
      </c>
      <c r="G115" s="10">
        <f t="shared" si="29"/>
        <v>8.6666666666666607</v>
      </c>
      <c r="H115" s="5">
        <f t="shared" si="29"/>
        <v>7.5</v>
      </c>
      <c r="I115">
        <f t="shared" si="24"/>
        <v>50.350554033269496</v>
      </c>
      <c r="J115">
        <f t="shared" si="25"/>
        <v>50.041407730579444</v>
      </c>
      <c r="K115">
        <f t="shared" si="25"/>
        <v>5.5709787110610263</v>
      </c>
      <c r="L115">
        <f t="shared" si="26"/>
        <v>-9.8978683087731376</v>
      </c>
      <c r="M115">
        <f t="shared" si="27"/>
        <v>-33.275903726008991</v>
      </c>
      <c r="S115">
        <f t="shared" si="16"/>
        <v>1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11.633446695245073</v>
      </c>
      <c r="C116" s="9">
        <f t="shared" si="20"/>
        <v>0.58200000000000041</v>
      </c>
      <c r="D116" s="9">
        <f t="shared" si="21"/>
        <v>30.951689174636442</v>
      </c>
      <c r="E116" s="9">
        <f t="shared" si="21"/>
        <v>10.032345513070103</v>
      </c>
      <c r="F116" s="9">
        <f t="shared" si="22"/>
        <v>10.480114495808579</v>
      </c>
      <c r="G116" s="10">
        <f t="shared" si="29"/>
        <v>8.6666666666666607</v>
      </c>
      <c r="H116" s="5">
        <f t="shared" si="29"/>
        <v>7.5</v>
      </c>
      <c r="I116">
        <f t="shared" si="24"/>
        <v>50.269806934243739</v>
      </c>
      <c r="J116">
        <f t="shared" si="25"/>
        <v>49.982020520726806</v>
      </c>
      <c r="K116">
        <f t="shared" si="25"/>
        <v>5.3713232887049722</v>
      </c>
      <c r="L116">
        <f t="shared" si="26"/>
        <v>-9.8702675438621963</v>
      </c>
      <c r="M116">
        <f t="shared" si="27"/>
        <v>-33.23470937852764</v>
      </c>
      <c r="S116">
        <f t="shared" si="16"/>
        <v>1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11.933161153553645</v>
      </c>
      <c r="C117" s="9">
        <f t="shared" si="20"/>
        <v>0.58800000000000041</v>
      </c>
      <c r="D117" s="9">
        <f t="shared" si="21"/>
        <v>31.251403632945014</v>
      </c>
      <c r="E117" s="9">
        <f t="shared" si="21"/>
        <v>10.06397522803352</v>
      </c>
      <c r="F117" s="9">
        <f t="shared" si="22"/>
        <v>10.525021520135249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50.189984624987993</v>
      </c>
      <c r="J117">
        <f t="shared" si="25"/>
        <v>49.92279891546363</v>
      </c>
      <c r="K117">
        <f t="shared" si="25"/>
        <v>5.1719150324338061</v>
      </c>
      <c r="L117">
        <f t="shared" si="26"/>
        <v>-9.8429184682826758</v>
      </c>
      <c r="M117">
        <f t="shared" si="27"/>
        <v>-33.193709212925619</v>
      </c>
      <c r="S117">
        <f t="shared" si="16"/>
        <v>1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12.232520774513997</v>
      </c>
      <c r="C118" s="9">
        <f t="shared" si="20"/>
        <v>0.59400000000000042</v>
      </c>
      <c r="D118" s="9">
        <f t="shared" si="21"/>
        <v>31.550763253905366</v>
      </c>
      <c r="E118" s="9">
        <f t="shared" si="21"/>
        <v>10.09440923146229</v>
      </c>
      <c r="F118" s="9">
        <f t="shared" si="22"/>
        <v>10.568980348347273</v>
      </c>
      <c r="G118" s="10">
        <f t="shared" si="30"/>
        <v>8.6666666666666607</v>
      </c>
      <c r="H118" s="5">
        <f t="shared" si="30"/>
        <v>7.5</v>
      </c>
      <c r="I118">
        <f t="shared" si="24"/>
        <v>50.111086368716002</v>
      </c>
      <c r="J118">
        <f t="shared" si="25"/>
        <v>49.863741404653936</v>
      </c>
      <c r="K118">
        <f t="shared" si="25"/>
        <v>4.9727527771562521</v>
      </c>
      <c r="L118">
        <f t="shared" si="26"/>
        <v>-9.8158198392176033</v>
      </c>
      <c r="M118">
        <f t="shared" si="27"/>
        <v>-33.152900579670082</v>
      </c>
      <c r="S118">
        <f t="shared" si="16"/>
        <v>1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12.531526538184814</v>
      </c>
      <c r="C119" s="9">
        <f t="shared" si="20"/>
        <v>0.60000000000000042</v>
      </c>
      <c r="D119" s="9">
        <f t="shared" si="21"/>
        <v>31.849769017576183</v>
      </c>
      <c r="E119" s="9">
        <f t="shared" si="21"/>
        <v>10.123648995914794</v>
      </c>
      <c r="F119" s="9">
        <f t="shared" si="22"/>
        <v>10.611994300778978</v>
      </c>
      <c r="G119" s="10">
        <f t="shared" si="30"/>
        <v>8.6666666666666607</v>
      </c>
      <c r="H119" s="5">
        <f t="shared" si="30"/>
        <v>7.5</v>
      </c>
      <c r="I119">
        <f t="shared" si="24"/>
        <v>50.033111412653724</v>
      </c>
      <c r="J119">
        <f t="shared" si="25"/>
        <v>49.804846485618633</v>
      </c>
      <c r="K119">
        <f t="shared" si="25"/>
        <v>4.7738353736782315</v>
      </c>
      <c r="L119">
        <f t="shared" si="26"/>
        <v>-9.7889704183294288</v>
      </c>
      <c r="M119">
        <f t="shared" si="27"/>
        <v>-33.112280841170843</v>
      </c>
      <c r="S119">
        <f t="shared" si="16"/>
        <v>1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12.830179415630997</v>
      </c>
      <c r="C120" s="9">
        <f t="shared" si="20"/>
        <v>0.60600000000000043</v>
      </c>
      <c r="D120" s="9">
        <f t="shared" si="21"/>
        <v>32.148421895022366</v>
      </c>
      <c r="E120" s="9">
        <f t="shared" si="21"/>
        <v>10.151695987101721</v>
      </c>
      <c r="F120" s="9">
        <f t="shared" si="22"/>
        <v>10.654066681054715</v>
      </c>
      <c r="G120" s="10">
        <f t="shared" si="30"/>
        <v>8.6666666666666607</v>
      </c>
      <c r="H120" s="5">
        <f t="shared" si="30"/>
        <v>7.5</v>
      </c>
      <c r="I120">
        <f t="shared" si="24"/>
        <v>49.956058987552431</v>
      </c>
      <c r="J120">
        <f t="shared" si="25"/>
        <v>49.746112663108654</v>
      </c>
      <c r="K120">
        <f t="shared" si="25"/>
        <v>4.5751616886312068</v>
      </c>
      <c r="L120">
        <f t="shared" si="26"/>
        <v>-9.7623689716072484</v>
      </c>
      <c r="M120">
        <f t="shared" si="27"/>
        <v>-33.071847371746543</v>
      </c>
      <c r="S120">
        <f t="shared" si="16"/>
        <v>1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13.128480368968159</v>
      </c>
      <c r="C121" s="9">
        <f t="shared" si="20"/>
        <v>0.61200000000000043</v>
      </c>
      <c r="D121" s="9">
        <f t="shared" si="21"/>
        <v>32.446722848359528</v>
      </c>
      <c r="E121" s="9">
        <f t="shared" si="21"/>
        <v>10.178551663980818</v>
      </c>
      <c r="F121" s="9">
        <f t="shared" si="22"/>
        <v>10.695200776263377</v>
      </c>
      <c r="G121" s="10">
        <f t="shared" si="30"/>
        <v>8.6666666666666607</v>
      </c>
      <c r="H121" s="5">
        <f t="shared" si="30"/>
        <v>7.5</v>
      </c>
      <c r="I121">
        <f t="shared" si="24"/>
        <v>49.879928307206683</v>
      </c>
      <c r="J121">
        <f t="shared" si="25"/>
        <v>49.68753844927901</v>
      </c>
      <c r="K121">
        <f t="shared" si="25"/>
        <v>4.3767306044007279</v>
      </c>
      <c r="L121">
        <f t="shared" si="26"/>
        <v>-9.7360142692162057</v>
      </c>
      <c r="M121">
        <f t="shared" si="27"/>
        <v>-33.031597557594019</v>
      </c>
      <c r="S121">
        <f t="shared" si="16"/>
        <v>1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13.426430351406989</v>
      </c>
      <c r="C122" s="9">
        <f t="shared" si="20"/>
        <v>0.61800000000000044</v>
      </c>
      <c r="D122" s="9">
        <f t="shared" si="21"/>
        <v>32.744672830798358</v>
      </c>
      <c r="E122" s="9">
        <f t="shared" si="21"/>
        <v>10.204217478851184</v>
      </c>
      <c r="F122" s="9">
        <f t="shared" si="22"/>
        <v>10.735399857131549</v>
      </c>
      <c r="G122" s="10">
        <f t="shared" si="30"/>
        <v>8.6666666666666607</v>
      </c>
      <c r="H122" s="5">
        <f t="shared" si="30"/>
        <v>7.5</v>
      </c>
      <c r="I122">
        <f t="shared" si="24"/>
        <v>49.804718567977389</v>
      </c>
      <c r="J122">
        <f t="shared" si="25"/>
        <v>49.629122363663711</v>
      </c>
      <c r="K122">
        <f t="shared" si="25"/>
        <v>4.1785410190551637</v>
      </c>
      <c r="L122">
        <f t="shared" si="26"/>
        <v>-9.7099050853491082</v>
      </c>
      <c r="M122">
        <f t="shared" si="27"/>
        <v>-32.991528796760861</v>
      </c>
      <c r="S122">
        <f t="shared" si="16"/>
        <v>1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13.724030307297436</v>
      </c>
      <c r="C123" s="9">
        <f t="shared" si="20"/>
        <v>0.62400000000000044</v>
      </c>
      <c r="D123" s="9">
        <f t="shared" si="21"/>
        <v>33.042272786688805</v>
      </c>
      <c r="E123" s="9">
        <f t="shared" si="21"/>
        <v>10.228694877447174</v>
      </c>
      <c r="F123" s="9">
        <f t="shared" si="22"/>
        <v>10.774667178195287</v>
      </c>
      <c r="G123" s="10">
        <f t="shared" si="30"/>
        <v>8.6666666666666607</v>
      </c>
      <c r="H123" s="5">
        <f t="shared" si="30"/>
        <v>7.5</v>
      </c>
      <c r="I123">
        <f t="shared" si="24"/>
        <v>49.730428948320295</v>
      </c>
      <c r="J123">
        <f t="shared" si="25"/>
        <v>49.570862933151616</v>
      </c>
      <c r="K123">
        <f t="shared" si="25"/>
        <v>3.9805918462745984</v>
      </c>
      <c r="L123">
        <f t="shared" si="26"/>
        <v>-9.6840401980803232</v>
      </c>
      <c r="M123">
        <f t="shared" si="27"/>
        <v>-32.951638499121103</v>
      </c>
      <c r="S123">
        <f t="shared" si="16"/>
        <v>1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14.021281172172781</v>
      </c>
      <c r="C124" s="9">
        <f t="shared" si="20"/>
        <v>0.63000000000000045</v>
      </c>
      <c r="D124" s="9">
        <f t="shared" si="21"/>
        <v>33.33952365156415</v>
      </c>
      <c r="E124" s="9">
        <f t="shared" si="21"/>
        <v>10.251985299031837</v>
      </c>
      <c r="F124" s="9">
        <f t="shared" si="22"/>
        <v>10.813005977970532</v>
      </c>
      <c r="G124" s="10">
        <f t="shared" si="30"/>
        <v>8.6666666666666607</v>
      </c>
      <c r="H124" s="5">
        <f t="shared" si="30"/>
        <v>7.5</v>
      </c>
      <c r="I124">
        <f t="shared" si="24"/>
        <v>49.657058608319709</v>
      </c>
      <c r="J124">
        <f t="shared" si="25"/>
        <v>49.512758691963136</v>
      </c>
      <c r="K124">
        <f t="shared" si="25"/>
        <v>3.7828820152798719</v>
      </c>
      <c r="L124">
        <f t="shared" si="26"/>
        <v>-9.6584183892218594</v>
      </c>
      <c r="M124">
        <f t="shared" si="27"/>
        <v>-32.911924086354055</v>
      </c>
      <c r="S124">
        <f t="shared" si="16"/>
        <v>1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14.318183872793551</v>
      </c>
      <c r="C125" s="9">
        <f t="shared" si="20"/>
        <v>0.63600000000000045</v>
      </c>
      <c r="D125" s="9">
        <f t="shared" si="21"/>
        <v>33.63642635218492</v>
      </c>
      <c r="E125" s="9">
        <f t="shared" si="21"/>
        <v>10.274090176489961</v>
      </c>
      <c r="F125" s="9">
        <f t="shared" si="22"/>
        <v>10.850419479122174</v>
      </c>
      <c r="G125" s="10">
        <f t="shared" si="30"/>
        <v>8.6666666666666607</v>
      </c>
      <c r="H125" s="5">
        <f t="shared" si="30"/>
        <v>7.5</v>
      </c>
      <c r="I125">
        <f t="shared" si="24"/>
        <v>49.584606689228146</v>
      </c>
      <c r="J125">
        <f t="shared" si="25"/>
        <v>49.454808181627804</v>
      </c>
      <c r="K125">
        <f t="shared" si="25"/>
        <v>3.5854104707617473</v>
      </c>
      <c r="L125">
        <f t="shared" si="26"/>
        <v>-9.6330384441818051</v>
      </c>
      <c r="M125">
        <f t="shared" si="27"/>
        <v>-32.872382991926166</v>
      </c>
      <c r="S125">
        <f t="shared" si="16"/>
        <v>1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14.61473932719132</v>
      </c>
      <c r="C126" s="9">
        <f t="shared" si="20"/>
        <v>0.64200000000000046</v>
      </c>
      <c r="D126" s="9">
        <f t="shared" si="21"/>
        <v>33.932981806582688</v>
      </c>
      <c r="E126" s="9">
        <f t="shared" si="21"/>
        <v>10.295010936420677</v>
      </c>
      <c r="F126" s="9">
        <f t="shared" si="22"/>
        <v>10.886910888631755</v>
      </c>
      <c r="G126" s="10">
        <f t="shared" si="30"/>
        <v>8.6666666666666607</v>
      </c>
      <c r="H126" s="5">
        <f t="shared" si="30"/>
        <v>7.5</v>
      </c>
      <c r="I126">
        <f t="shared" si="24"/>
        <v>49.51307231301152</v>
      </c>
      <c r="J126">
        <f t="shared" si="25"/>
        <v>49.397009950962712</v>
      </c>
      <c r="K126">
        <f t="shared" si="25"/>
        <v>3.3881761728101902</v>
      </c>
      <c r="L126">
        <f t="shared" si="26"/>
        <v>-9.6078991518249612</v>
      </c>
      <c r="M126">
        <f t="shared" si="27"/>
        <v>-32.833012661075898</v>
      </c>
      <c r="S126">
        <f t="shared" si="16"/>
        <v>1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14.910948444712364</v>
      </c>
      <c r="C127" s="9">
        <f t="shared" si="20"/>
        <v>0.64800000000000046</v>
      </c>
      <c r="D127" s="9">
        <f t="shared" si="21"/>
        <v>34.229190924103733</v>
      </c>
      <c r="E127" s="9">
        <f t="shared" si="21"/>
        <v>10.314748999229639</v>
      </c>
      <c r="F127" s="9">
        <f t="shared" si="22"/>
        <v>10.922483397963875</v>
      </c>
      <c r="G127" s="10">
        <f t="shared" si="30"/>
        <v>8.6666666666666607</v>
      </c>
      <c r="H127" s="5">
        <f t="shared" si="30"/>
        <v>7.5</v>
      </c>
      <c r="I127">
        <f t="shared" si="24"/>
        <v>49.442454581900542</v>
      </c>
      <c r="J127">
        <f t="shared" si="25"/>
        <v>49.339362556051761</v>
      </c>
      <c r="K127">
        <f t="shared" si="25"/>
        <v>3.1911780968437347</v>
      </c>
      <c r="L127">
        <f t="shared" si="26"/>
        <v>-9.5829993043358535</v>
      </c>
      <c r="M127">
        <f t="shared" si="27"/>
        <v>-32.793810550801581</v>
      </c>
      <c r="S127">
        <f t="shared" si="16"/>
        <v>1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15.206812126061198</v>
      </c>
      <c r="C128" s="9">
        <f t="shared" si="20"/>
        <v>0.65400000000000047</v>
      </c>
      <c r="D128" s="9">
        <f t="shared" si="21"/>
        <v>34.525054605452567</v>
      </c>
      <c r="E128" s="9">
        <f t="shared" si="21"/>
        <v>10.333305779220787</v>
      </c>
      <c r="F128" s="9">
        <f t="shared" si="22"/>
        <v>10.957140183231227</v>
      </c>
      <c r="G128" s="10">
        <f t="shared" si="30"/>
        <v>8.6666666666666607</v>
      </c>
      <c r="H128" s="5">
        <f t="shared" si="30"/>
        <v>7.5</v>
      </c>
      <c r="I128">
        <f t="shared" si="24"/>
        <v>49.372752577948134</v>
      </c>
      <c r="J128">
        <f t="shared" si="25"/>
        <v>49.281864560225742</v>
      </c>
      <c r="K128">
        <f t="shared" si="25"/>
        <v>2.9944152335389251</v>
      </c>
      <c r="L128">
        <f t="shared" si="26"/>
        <v>-9.5583376970840117</v>
      </c>
      <c r="M128">
        <f t="shared" si="27"/>
        <v>-32.754774129852173</v>
      </c>
      <c r="S128">
        <f t="shared" si="16"/>
        <v>1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15.502331263344008</v>
      </c>
      <c r="C129" s="9">
        <f t="shared" si="20"/>
        <v>0.66000000000000048</v>
      </c>
      <c r="D129" s="9">
        <f t="shared" si="21"/>
        <v>34.820573742735377</v>
      </c>
      <c r="E129" s="9">
        <f t="shared" si="21"/>
        <v>10.350682684687683</v>
      </c>
      <c r="F129" s="9">
        <f t="shared" si="22"/>
        <v>10.990884405358354</v>
      </c>
      <c r="G129" s="10">
        <f t="shared" si="30"/>
        <v>8.6666666666666607</v>
      </c>
      <c r="H129" s="5">
        <f t="shared" si="30"/>
        <v>7.5</v>
      </c>
      <c r="I129">
        <f t="shared" si="24"/>
        <v>49.30396536259326</v>
      </c>
      <c r="J129">
        <f t="shared" si="25"/>
        <v>49.224514534043237</v>
      </c>
      <c r="K129">
        <f t="shared" si="25"/>
        <v>2.7978865887598121</v>
      </c>
      <c r="L129">
        <f t="shared" si="26"/>
        <v>-9.5339131284916032</v>
      </c>
      <c r="M129">
        <f t="shared" si="27"/>
        <v>-32.715900878720902</v>
      </c>
      <c r="S129">
        <f t="shared" si="16"/>
        <v>1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15.797506740111952</v>
      </c>
      <c r="C130" s="9">
        <f t="shared" si="20"/>
        <v>0.66600000000000048</v>
      </c>
      <c r="D130" s="9">
        <f t="shared" si="21"/>
        <v>35.115749219503321</v>
      </c>
      <c r="E130" s="9">
        <f t="shared" si="21"/>
        <v>10.366881118004425</v>
      </c>
      <c r="F130" s="9">
        <f t="shared" si="22"/>
        <v>11.023719210244073</v>
      </c>
      <c r="G130" s="10">
        <f t="shared" si="30"/>
        <v>8.6666666666666607</v>
      </c>
      <c r="H130" s="5">
        <f t="shared" si="30"/>
        <v>7.5</v>
      </c>
      <c r="I130">
        <f t="shared" si="24"/>
        <v>49.236091976231215</v>
      </c>
      <c r="J130">
        <f t="shared" si="25"/>
        <v>49.167311055272286</v>
      </c>
      <c r="K130">
        <f t="shared" si="25"/>
        <v>2.6015911834874865</v>
      </c>
      <c r="L130">
        <f t="shared" si="26"/>
        <v>-9.5097243999033978</v>
      </c>
      <c r="M130">
        <f t="shared" si="27"/>
        <v>-32.677188289641713</v>
      </c>
      <c r="S130">
        <f t="shared" si="16"/>
        <v>1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16.092339431404387</v>
      </c>
      <c r="C131" s="9">
        <f t="shared" si="20"/>
        <v>0.67200000000000049</v>
      </c>
      <c r="D131" s="9">
        <f t="shared" si="21"/>
        <v>35.410581910795756</v>
      </c>
      <c r="E131" s="9">
        <f t="shared" si="21"/>
        <v>10.381902475716137</v>
      </c>
      <c r="F131" s="9">
        <f t="shared" si="22"/>
        <v>11.055647728922628</v>
      </c>
      <c r="G131" s="10">
        <f t="shared" si="30"/>
        <v>8.6666666666666607</v>
      </c>
      <c r="H131" s="5">
        <f t="shared" si="30"/>
        <v>7.5</v>
      </c>
      <c r="I131">
        <f t="shared" si="24"/>
        <v>49.169131437790625</v>
      </c>
      <c r="J131">
        <f t="shared" si="25"/>
        <v>49.110252708872864</v>
      </c>
      <c r="K131">
        <f t="shared" si="25"/>
        <v>2.4055280537496362</v>
      </c>
      <c r="L131">
        <f t="shared" si="26"/>
        <v>-9.48577031545911</v>
      </c>
      <c r="M131">
        <f t="shared" si="27"/>
        <v>-32.638633866588506</v>
      </c>
      <c r="S131">
        <f t="shared" si="16"/>
        <v>1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16.386830203791948</v>
      </c>
      <c r="C132" s="9">
        <f t="shared" si="20"/>
        <v>0.67800000000000049</v>
      </c>
      <c r="D132" s="9">
        <f t="shared" si="21"/>
        <v>35.705072683183317</v>
      </c>
      <c r="E132" s="9">
        <f t="shared" si="21"/>
        <v>10.395748148629036</v>
      </c>
      <c r="F132" s="9">
        <f t="shared" si="22"/>
        <v>11.086673077723516</v>
      </c>
      <c r="G132" s="10">
        <f t="shared" si="30"/>
        <v>8.6666666666666607</v>
      </c>
      <c r="H132" s="5">
        <f t="shared" si="30"/>
        <v>7.5</v>
      </c>
      <c r="I132">
        <f t="shared" si="24"/>
        <v>49.103082744317277</v>
      </c>
      <c r="J132">
        <f t="shared" si="25"/>
        <v>49.053338086980112</v>
      </c>
      <c r="K132">
        <f t="shared" si="25"/>
        <v>2.2096962505501052</v>
      </c>
      <c r="L132">
        <f t="shared" si="26"/>
        <v>-9.4620496819681108</v>
      </c>
      <c r="M132">
        <f t="shared" si="27"/>
        <v>-32.600235125277095</v>
      </c>
      <c r="S132">
        <f t="shared" si="16"/>
        <v>1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16.680979915419552</v>
      </c>
      <c r="C133" s="9">
        <f t="shared" si="20"/>
        <v>0.6840000000000005</v>
      </c>
      <c r="D133" s="9">
        <f t="shared" si="21"/>
        <v>35.999222394810921</v>
      </c>
      <c r="E133" s="9">
        <f t="shared" si="21"/>
        <v>10.408419521900081</v>
      </c>
      <c r="F133" s="9">
        <f t="shared" si="22"/>
        <v>11.116798358430065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49.0379448705649</v>
      </c>
      <c r="J133">
        <f t="shared" si="25"/>
        <v>48.996565788888304</v>
      </c>
      <c r="K133">
        <f t="shared" si="25"/>
        <v>2.0140948397984428</v>
      </c>
      <c r="L133">
        <f t="shared" si="26"/>
        <v>-9.4385613087865199</v>
      </c>
      <c r="M133">
        <f t="shared" si="27"/>
        <v>-32.561989593169798</v>
      </c>
      <c r="S133">
        <f t="shared" si="16"/>
        <v>1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16.974789416049322</v>
      </c>
      <c r="C134" s="9">
        <f t="shared" si="20"/>
        <v>0.6900000000000005</v>
      </c>
      <c r="D134" s="9">
        <f t="shared" si="21"/>
        <v>36.293031895440691</v>
      </c>
      <c r="E134" s="9">
        <f t="shared" si="21"/>
        <v>10.419917975126195</v>
      </c>
      <c r="F134" s="9">
        <f t="shared" si="22"/>
        <v>11.14602665843673</v>
      </c>
      <c r="G134" s="10">
        <f t="shared" si="31"/>
        <v>8.6666666666666607</v>
      </c>
      <c r="H134" s="5">
        <f t="shared" si="31"/>
        <v>7.5</v>
      </c>
      <c r="I134">
        <f t="shared" si="24"/>
        <v>48.97371676859327</v>
      </c>
      <c r="J134">
        <f t="shared" si="25"/>
        <v>48.939934421035588</v>
      </c>
      <c r="K134">
        <f t="shared" si="25"/>
        <v>1.818722902239424</v>
      </c>
      <c r="L134">
        <f t="shared" si="26"/>
        <v>-9.4153040076967187</v>
      </c>
      <c r="M134">
        <f t="shared" si="27"/>
        <v>-32.523894809482712</v>
      </c>
      <c r="S134">
        <f t="shared" si="16"/>
        <v>1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17.268259547103394</v>
      </c>
      <c r="C135" s="9">
        <f t="shared" si="20"/>
        <v>0.69600000000000051</v>
      </c>
      <c r="D135" s="9">
        <f t="shared" si="21"/>
        <v>36.586502026494763</v>
      </c>
      <c r="E135" s="9">
        <f t="shared" si="21"/>
        <v>10.43024488243306</v>
      </c>
      <c r="F135" s="9">
        <f t="shared" si="22"/>
        <v>11.1743610509051</v>
      </c>
      <c r="G135" s="10">
        <f t="shared" si="31"/>
        <v>8.6666666666666607</v>
      </c>
      <c r="H135" s="5">
        <f t="shared" si="31"/>
        <v>7.5</v>
      </c>
      <c r="I135">
        <f t="shared" si="24"/>
        <v>48.910397367373506</v>
      </c>
      <c r="J135">
        <f t="shared" si="25"/>
        <v>48.883442596989404</v>
      </c>
      <c r="K135">
        <f t="shared" si="25"/>
        <v>1.6235795333825278</v>
      </c>
      <c r="L135">
        <f t="shared" si="26"/>
        <v>-9.3922765927892691</v>
      </c>
      <c r="M135">
        <f t="shared" si="27"/>
        <v>-32.485948325195487</v>
      </c>
      <c r="S135">
        <f t="shared" si="16"/>
        <v>1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17.561391141706661</v>
      </c>
      <c r="C136" s="9">
        <f t="shared" si="20"/>
        <v>0.70200000000000051</v>
      </c>
      <c r="D136" s="9">
        <f t="shared" si="21"/>
        <v>36.87963362109803</v>
      </c>
      <c r="E136" s="9">
        <f t="shared" si="21"/>
        <v>10.439401612563502</v>
      </c>
      <c r="F136" s="9">
        <f t="shared" si="22"/>
        <v>11.201804594918677</v>
      </c>
      <c r="G136" s="10">
        <f t="shared" si="31"/>
        <v>8.6666666666666607</v>
      </c>
      <c r="H136" s="5">
        <f t="shared" si="31"/>
        <v>7.5</v>
      </c>
      <c r="I136">
        <f t="shared" si="24"/>
        <v>48.847985572400916</v>
      </c>
      <c r="J136">
        <f t="shared" si="25"/>
        <v>48.82708893743267</v>
      </c>
      <c r="K136">
        <f t="shared" si="25"/>
        <v>1.4286638434313548</v>
      </c>
      <c r="L136">
        <f t="shared" si="26"/>
        <v>-9.3694778803472705</v>
      </c>
      <c r="M136">
        <f t="shared" si="27"/>
        <v>-32.448147703063654</v>
      </c>
      <c r="S136">
        <f t="shared" si="16"/>
        <v>1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17.854185024729414</v>
      </c>
      <c r="C137" s="9">
        <f t="shared" si="20"/>
        <v>0.70800000000000052</v>
      </c>
      <c r="D137" s="9">
        <f t="shared" si="21"/>
        <v>37.172427504120783</v>
      </c>
      <c r="E137" s="9">
        <f t="shared" si="21"/>
        <v>10.447389528965436</v>
      </c>
      <c r="F137" s="9">
        <f t="shared" si="22"/>
        <v>11.228360335636397</v>
      </c>
      <c r="G137" s="10">
        <f t="shared" si="31"/>
        <v>8.6666666666666607</v>
      </c>
      <c r="H137" s="5">
        <f t="shared" si="31"/>
        <v>7.5</v>
      </c>
      <c r="I137">
        <f t="shared" si="24"/>
        <v>48.786480265315546</v>
      </c>
      <c r="J137">
        <f t="shared" si="25"/>
        <v>48.770872070150588</v>
      </c>
      <c r="K137">
        <f t="shared" si="25"/>
        <v>1.2339749572129728</v>
      </c>
      <c r="L137">
        <f t="shared" si="26"/>
        <v>-9.346906688733144</v>
      </c>
      <c r="M137">
        <f t="shared" si="27"/>
        <v>-32.41049051763342</v>
      </c>
      <c r="S137">
        <f t="shared" si="16"/>
        <v>1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18.146642012829918</v>
      </c>
      <c r="C138" s="9">
        <f t="shared" si="20"/>
        <v>0.71400000000000052</v>
      </c>
      <c r="D138" s="9">
        <f t="shared" si="21"/>
        <v>37.464884492221287</v>
      </c>
      <c r="E138" s="9">
        <f t="shared" si="21"/>
        <v>10.454209989879397</v>
      </c>
      <c r="F138" s="9">
        <f t="shared" si="22"/>
        <v>11.254031304444892</v>
      </c>
      <c r="G138" s="10">
        <f t="shared" si="31"/>
        <v>8.6666666666666607</v>
      </c>
      <c r="H138" s="5">
        <f t="shared" si="31"/>
        <v>7.5</v>
      </c>
      <c r="I138">
        <f t="shared" si="24"/>
        <v>48.725880303530488</v>
      </c>
      <c r="J138">
        <f t="shared" si="25"/>
        <v>48.714790630018186</v>
      </c>
      <c r="K138">
        <f t="shared" si="25"/>
        <v>1.0395120141071723</v>
      </c>
      <c r="L138">
        <f t="shared" si="26"/>
        <v>-9.3245618382778979</v>
      </c>
      <c r="M138">
        <f t="shared" si="27"/>
        <v>-32.372974355258798</v>
      </c>
      <c r="S138">
        <f t="shared" si="16"/>
        <v>1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18.438762914496937</v>
      </c>
      <c r="C139" s="9">
        <f t="shared" si="20"/>
        <v>0.72000000000000053</v>
      </c>
      <c r="D139" s="9">
        <f t="shared" si="21"/>
        <v>37.757005393888306</v>
      </c>
      <c r="E139" s="9">
        <f t="shared" si="21"/>
        <v>10.459864348425645</v>
      </c>
      <c r="F139" s="9">
        <f t="shared" si="22"/>
        <v>11.278820519109546</v>
      </c>
      <c r="G139" s="10">
        <f t="shared" si="31"/>
        <v>8.6666666666666607</v>
      </c>
      <c r="H139" s="5">
        <f t="shared" si="31"/>
        <v>7.5</v>
      </c>
      <c r="I139">
        <f t="shared" si="24"/>
        <v>48.666184519868203</v>
      </c>
      <c r="J139">
        <f t="shared" si="25"/>
        <v>48.658843258988519</v>
      </c>
      <c r="K139">
        <f t="shared" si="25"/>
        <v>0.84527416797561949</v>
      </c>
      <c r="L139">
        <f t="shared" si="26"/>
        <v>-9.3024421511728388</v>
      </c>
      <c r="M139">
        <f t="shared" si="27"/>
        <v>-32.335596814121168</v>
      </c>
      <c r="S139">
        <f t="shared" si="16"/>
        <v>1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18.730548530092147</v>
      </c>
      <c r="C140" s="9">
        <f t="shared" si="20"/>
        <v>0.72600000000000053</v>
      </c>
      <c r="D140" s="9">
        <f t="shared" si="21"/>
        <v>38.048791009483516</v>
      </c>
      <c r="E140" s="9">
        <f t="shared" si="21"/>
        <v>10.464353952690844</v>
      </c>
      <c r="F140" s="9">
        <f t="shared" si="22"/>
        <v>11.302730983924286</v>
      </c>
      <c r="G140" s="10">
        <f t="shared" si="31"/>
        <v>8.6666666666666607</v>
      </c>
      <c r="H140" s="5">
        <f t="shared" si="31"/>
        <v>7.5</v>
      </c>
      <c r="I140">
        <f t="shared" si="24"/>
        <v>48.607391722204888</v>
      </c>
      <c r="J140">
        <f t="shared" si="25"/>
        <v>48.60302860608148</v>
      </c>
      <c r="K140">
        <f t="shared" si="25"/>
        <v>0.65126058709089252</v>
      </c>
      <c r="L140">
        <f t="shared" si="26"/>
        <v>-9.2805464513637581</v>
      </c>
      <c r="M140">
        <f t="shared" si="27"/>
        <v>-32.298355504251091</v>
      </c>
      <c r="S140">
        <f t="shared" si="16"/>
        <v>1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19.021999651892511</v>
      </c>
      <c r="C141" s="9">
        <f t="shared" si="20"/>
        <v>0.73200000000000054</v>
      </c>
      <c r="D141" s="9">
        <f t="shared" si="21"/>
        <v>38.34024213128388</v>
      </c>
      <c r="E141" s="9">
        <f t="shared" si="21"/>
        <v>10.467680145814313</v>
      </c>
      <c r="F141" s="9">
        <f t="shared" si="22"/>
        <v>11.325765689860189</v>
      </c>
      <c r="G141" s="10">
        <f t="shared" si="31"/>
        <v>8.6666666666666607</v>
      </c>
      <c r="H141" s="5">
        <f t="shared" si="31"/>
        <v>7.5</v>
      </c>
      <c r="I141">
        <f t="shared" si="24"/>
        <v>48.549500693123271</v>
      </c>
      <c r="J141">
        <f t="shared" si="25"/>
        <v>48.5473453273733</v>
      </c>
      <c r="K141">
        <f t="shared" si="25"/>
        <v>0.457470454065386</v>
      </c>
      <c r="L141">
        <f t="shared" si="26"/>
        <v>-9.2588735644476472</v>
      </c>
      <c r="M141">
        <f t="shared" si="27"/>
        <v>-32.261248047552328</v>
      </c>
      <c r="S141">
        <f t="shared" si="16"/>
        <v>1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19.313117064132587</v>
      </c>
      <c r="C142" s="9">
        <f t="shared" si="20"/>
        <v>0.73800000000000054</v>
      </c>
      <c r="D142" s="9">
        <f t="shared" si="21"/>
        <v>38.631359543523956</v>
      </c>
      <c r="E142" s="9">
        <f t="shared" si="21"/>
        <v>10.469844266073849</v>
      </c>
      <c r="F142" s="9">
        <f t="shared" si="22"/>
        <v>11.347927614712836</v>
      </c>
      <c r="G142" s="10">
        <f t="shared" si="31"/>
        <v>8.6666666666666607</v>
      </c>
      <c r="H142" s="5">
        <f t="shared" si="31"/>
        <v>7.5</v>
      </c>
      <c r="I142">
        <f t="shared" si="24"/>
        <v>48.492510189573622</v>
      </c>
      <c r="J142">
        <f t="shared" si="25"/>
        <v>48.491792085986617</v>
      </c>
      <c r="K142">
        <f t="shared" si="25"/>
        <v>0.263902965780072</v>
      </c>
      <c r="L142">
        <f t="shared" si="26"/>
        <v>-9.2374223175718395</v>
      </c>
      <c r="M142">
        <f t="shared" si="27"/>
        <v>-32.22427207782809</v>
      </c>
      <c r="S142">
        <f t="shared" si="16"/>
        <v>1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19.603901543046792</v>
      </c>
      <c r="C143" s="9">
        <f t="shared" si="20"/>
        <v>0.74400000000000055</v>
      </c>
      <c r="D143" s="9">
        <f t="shared" si="21"/>
        <v>38.922144022438161</v>
      </c>
      <c r="E143" s="9">
        <f t="shared" si="21"/>
        <v>10.470847646971128</v>
      </c>
      <c r="F143" s="9">
        <f t="shared" si="22"/>
        <v>11.369219723248502</v>
      </c>
      <c r="G143" s="10">
        <f t="shared" si="31"/>
        <v>8.6666666666666607</v>
      </c>
      <c r="H143" s="5">
        <f t="shared" si="31"/>
        <v>7.5</v>
      </c>
      <c r="I143">
        <f t="shared" si="24"/>
        <v>48.436418942543511</v>
      </c>
      <c r="J143">
        <f t="shared" si="25"/>
        <v>48.436367552081187</v>
      </c>
      <c r="K143">
        <f t="shared" si="25"/>
        <v>7.055733331310346E-2</v>
      </c>
      <c r="L143">
        <f t="shared" si="26"/>
        <v>-9.216191539335739</v>
      </c>
      <c r="M143">
        <f t="shared" si="27"/>
        <v>-32.187425240809382</v>
      </c>
      <c r="S143">
        <f t="shared" si="16"/>
        <v>1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19.894353856911568</v>
      </c>
      <c r="C144" s="9">
        <f t="shared" si="20"/>
        <v>0.75000000000000056</v>
      </c>
      <c r="D144" s="9">
        <f t="shared" si="21"/>
        <v>39.212596336302937</v>
      </c>
      <c r="E144" s="9">
        <f t="shared" si="21"/>
        <v>10.470691617316673</v>
      </c>
      <c r="F144" s="9">
        <f t="shared" si="22"/>
        <v>11.389644967349097</v>
      </c>
      <c r="G144" s="10">
        <f t="shared" si="31"/>
        <v>8.6666666666666607</v>
      </c>
      <c r="H144" s="5">
        <f t="shared" si="31"/>
        <v>7.5</v>
      </c>
      <c r="I144">
        <f t="shared" si="24"/>
        <v>48.381225656736127</v>
      </c>
      <c r="J144">
        <f t="shared" si="25"/>
        <v>48.381070402845175</v>
      </c>
      <c r="K144">
        <f t="shared" si="25"/>
        <v>-0.12256721813175284</v>
      </c>
      <c r="L144">
        <f t="shared" si="26"/>
        <v>-9.1951800596950086</v>
      </c>
      <c r="M144">
        <f t="shared" si="27"/>
        <v>-32.150705194185385</v>
      </c>
      <c r="S144">
        <f t="shared" si="16"/>
        <v>1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20.184474766087565</v>
      </c>
      <c r="C145" s="9">
        <f t="shared" si="20"/>
        <v>0.75600000000000056</v>
      </c>
      <c r="D145" s="9">
        <f t="shared" si="21"/>
        <v>39.502717245478934</v>
      </c>
      <c r="E145" s="9">
        <f t="shared" si="21"/>
        <v>10.469377501314387</v>
      </c>
      <c r="F145" s="9">
        <f t="shared" si="22"/>
        <v>11.409206286155966</v>
      </c>
      <c r="G145" s="10">
        <f t="shared" si="31"/>
        <v>8.6666666666666607</v>
      </c>
      <c r="H145" s="5">
        <f t="shared" si="31"/>
        <v>7.5</v>
      </c>
      <c r="I145">
        <f t="shared" si="24"/>
        <v>48.326929010257537</v>
      </c>
      <c r="J145">
        <f t="shared" si="25"/>
        <v>48.325899322487004</v>
      </c>
      <c r="K145">
        <f t="shared" si="25"/>
        <v>-0.31547144929686516</v>
      </c>
      <c r="L145">
        <f t="shared" si="26"/>
        <v>-9.1743867098683189</v>
      </c>
      <c r="M145">
        <f t="shared" si="27"/>
        <v>-32.114109607635896</v>
      </c>
      <c r="S145">
        <f t="shared" si="16"/>
        <v>1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20.474265023061708</v>
      </c>
      <c r="C146" s="9">
        <f t="shared" si="20"/>
        <v>0.76200000000000057</v>
      </c>
      <c r="D146" s="9">
        <f t="shared" si="21"/>
        <v>39.792507502453077</v>
      </c>
      <c r="E146" s="9">
        <f t="shared" si="21"/>
        <v>10.466906618645668</v>
      </c>
      <c r="F146" s="9">
        <f t="shared" si="22"/>
        <v>11.427906606212437</v>
      </c>
      <c r="G146" s="10">
        <f t="shared" si="31"/>
        <v>8.6666666666666607</v>
      </c>
      <c r="H146" s="5">
        <f t="shared" si="31"/>
        <v>7.5</v>
      </c>
      <c r="I146">
        <f t="shared" si="24"/>
        <v>48.273527654312851</v>
      </c>
      <c r="J146">
        <f t="shared" si="25"/>
        <v>48.270853002227796</v>
      </c>
      <c r="K146">
        <f t="shared" si="25"/>
        <v>-0.50815610694268054</v>
      </c>
      <c r="L146">
        <f t="shared" si="26"/>
        <v>-9.1538103222466098</v>
      </c>
      <c r="M146">
        <f t="shared" si="27"/>
        <v>-32.077636162865616</v>
      </c>
      <c r="S146">
        <f t="shared" si="16"/>
        <v>1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20.763725372489272</v>
      </c>
      <c r="C147" s="9">
        <f t="shared" si="20"/>
        <v>0.76800000000000057</v>
      </c>
      <c r="D147" s="9">
        <f t="shared" si="21"/>
        <v>40.081967851880641</v>
      </c>
      <c r="E147" s="9">
        <f t="shared" si="21"/>
        <v>10.463280284553081</v>
      </c>
      <c r="F147" s="9">
        <f t="shared" si="22"/>
        <v>11.44574884160525</v>
      </c>
      <c r="G147" s="10">
        <f t="shared" si="31"/>
        <v>8.6666666666666607</v>
      </c>
      <c r="H147" s="5">
        <f t="shared" si="31"/>
        <v>7.5</v>
      </c>
      <c r="I147">
        <f t="shared" si="24"/>
        <v>48.221020212911498</v>
      </c>
      <c r="J147">
        <f t="shared" si="25"/>
        <v>48.215930140294319</v>
      </c>
      <c r="K147">
        <f t="shared" si="25"/>
        <v>-0.70062192391987421</v>
      </c>
      <c r="L147">
        <f t="shared" si="26"/>
        <v>-9.1334497303049087</v>
      </c>
      <c r="M147">
        <f t="shared" si="27"/>
        <v>-32.041282553640421</v>
      </c>
      <c r="S147">
        <f t="shared" si="16"/>
        <v>1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21.052856551235894</v>
      </c>
      <c r="C148" s="9">
        <f t="shared" si="20"/>
        <v>0.77400000000000058</v>
      </c>
      <c r="D148" s="9">
        <f t="shared" si="21"/>
        <v>40.371099030627263</v>
      </c>
      <c r="E148" s="9">
        <f t="shared" si="21"/>
        <v>10.458499809923596</v>
      </c>
      <c r="F148" s="9">
        <f t="shared" si="22"/>
        <v>11.462735894104751</v>
      </c>
      <c r="G148" s="10">
        <f t="shared" si="31"/>
        <v>8.6666666666666607</v>
      </c>
      <c r="H148" s="5">
        <f t="shared" si="31"/>
        <v>7.5</v>
      </c>
      <c r="I148">
        <f t="shared" si="24"/>
        <v>48.169405282581749</v>
      </c>
      <c r="J148">
        <f t="shared" si="25"/>
        <v>48.161129441912486</v>
      </c>
      <c r="K148">
        <f t="shared" si="25"/>
        <v>-0.89286961924171671</v>
      </c>
      <c r="L148">
        <f t="shared" si="26"/>
        <v>-9.1133037685166727</v>
      </c>
      <c r="M148">
        <f t="shared" si="27"/>
        <v>-32.005046485825389</v>
      </c>
      <c r="S148">
        <f t="shared" ref="S148:S211" si="32">GESTEP(E148,H148)</f>
        <v>1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21.341659288419539</v>
      </c>
      <c r="C149" s="9">
        <f t="shared" ref="C149:C212" si="36">C148+_dt</f>
        <v>0.78000000000000058</v>
      </c>
      <c r="D149" s="9">
        <f t="shared" ref="D149:E212" si="37">D148+$C$7*(J148+J149)/2</f>
        <v>40.659901767810908</v>
      </c>
      <c r="E149" s="9">
        <f t="shared" si="37"/>
        <v>10.4525665013714</v>
      </c>
      <c r="F149" s="9">
        <f t="shared" ref="F149:F212" si="38">$O$1*D149^2+$O$2*D149+$O$3</f>
        <v>11.478870653303986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48.118681432094576</v>
      </c>
      <c r="J149">
        <f t="shared" ref="J149:K212" si="41">J148+L148*$C$7</f>
        <v>48.106449619301387</v>
      </c>
      <c r="K149">
        <f t="shared" si="41"/>
        <v>-1.0848998981566691</v>
      </c>
      <c r="L149">
        <f t="shared" ref="L149:L212" si="42">-$C$15*I149*J149</f>
        <v>-9.0933712722707067</v>
      </c>
      <c r="M149">
        <f t="shared" ref="M149:M212" si="43">-$C$6-$C$15*I149*K149</f>
        <v>-31.968925677424568</v>
      </c>
      <c r="S149">
        <f t="shared" si="32"/>
        <v>1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21.630134305452447</v>
      </c>
      <c r="C150" s="9">
        <f t="shared" si="36"/>
        <v>0.78600000000000059</v>
      </c>
      <c r="D150" s="9">
        <f t="shared" si="37"/>
        <v>40.948376784843816</v>
      </c>
      <c r="E150" s="9">
        <f t="shared" si="37"/>
        <v>10.445481661320267</v>
      </c>
      <c r="F150" s="9">
        <f t="shared" si="38"/>
        <v>11.494155996756545</v>
      </c>
      <c r="G150" s="10">
        <f t="shared" si="39"/>
        <v>8.6666666666666607</v>
      </c>
      <c r="H150" s="5">
        <f t="shared" si="39"/>
        <v>7.5</v>
      </c>
      <c r="I150">
        <f t="shared" si="40"/>
        <v>48.068847202196928</v>
      </c>
      <c r="J150">
        <f t="shared" si="41"/>
        <v>48.051889391667764</v>
      </c>
      <c r="K150">
        <f t="shared" si="41"/>
        <v>-1.2767134522212165</v>
      </c>
      <c r="L150">
        <f t="shared" si="42"/>
        <v>-9.0736510777906254</v>
      </c>
      <c r="M150">
        <f t="shared" si="43"/>
        <v>-31.932917858622524</v>
      </c>
      <c r="S150">
        <f t="shared" si="32"/>
        <v>1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21.918282316083054</v>
      </c>
      <c r="C151" s="9">
        <f t="shared" si="36"/>
        <v>0.79200000000000059</v>
      </c>
      <c r="D151" s="9">
        <f t="shared" si="37"/>
        <v>41.236524795474423</v>
      </c>
      <c r="E151" s="9">
        <f t="shared" si="37"/>
        <v>10.437246588085484</v>
      </c>
      <c r="F151" s="9">
        <f t="shared" si="38"/>
        <v>11.508594790113323</v>
      </c>
      <c r="G151" s="10">
        <f t="shared" si="39"/>
        <v>8.6666666666666607</v>
      </c>
      <c r="H151" s="5">
        <f t="shared" si="39"/>
        <v>7.5</v>
      </c>
      <c r="I151">
        <f t="shared" si="40"/>
        <v>48.019901105354691</v>
      </c>
      <c r="J151">
        <f t="shared" si="41"/>
        <v>47.997447485201022</v>
      </c>
      <c r="K151">
        <f t="shared" si="41"/>
        <v>-1.4683109593729515</v>
      </c>
      <c r="L151">
        <f t="shared" si="42"/>
        <v>-9.0541420220568796</v>
      </c>
      <c r="M151">
        <f t="shared" si="43"/>
        <v>-31.89702077182741</v>
      </c>
      <c r="S151">
        <f t="shared" si="32"/>
        <v>1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22.206104026437867</v>
      </c>
      <c r="C152" s="9">
        <f t="shared" si="36"/>
        <v>0.7980000000000006</v>
      </c>
      <c r="D152" s="9">
        <f t="shared" si="37"/>
        <v>41.524346505829236</v>
      </c>
      <c r="E152" s="9">
        <f t="shared" si="37"/>
        <v>10.427862575955354</v>
      </c>
      <c r="F152" s="9">
        <f t="shared" si="38"/>
        <v>11.522189887258085</v>
      </c>
      <c r="G152" s="10">
        <f t="shared" si="39"/>
        <v>8.6666666666666607</v>
      </c>
      <c r="H152" s="5">
        <f t="shared" si="39"/>
        <v>7.5</v>
      </c>
      <c r="I152">
        <f t="shared" si="40"/>
        <v>47.971841625505199</v>
      </c>
      <c r="J152">
        <f t="shared" si="41"/>
        <v>47.943122633068683</v>
      </c>
      <c r="K152">
        <f t="shared" si="41"/>
        <v>-1.6596930840039159</v>
      </c>
      <c r="L152">
        <f t="shared" si="42"/>
        <v>-9.0348429427313395</v>
      </c>
      <c r="M152">
        <f t="shared" si="43"/>
        <v>-31.861232171715699</v>
      </c>
      <c r="S152">
        <f t="shared" si="32"/>
        <v>1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22.493600135063307</v>
      </c>
      <c r="C153" s="9">
        <f t="shared" si="36"/>
        <v>0.8040000000000006</v>
      </c>
      <c r="D153" s="9">
        <f t="shared" si="37"/>
        <v>41.811842614454676</v>
      </c>
      <c r="E153" s="9">
        <f t="shared" si="37"/>
        <v>10.41733091527224</v>
      </c>
      <c r="F153" s="9">
        <f t="shared" si="38"/>
        <v>11.534944130441884</v>
      </c>
      <c r="G153" s="10">
        <f t="shared" si="39"/>
        <v>8.6666666666666607</v>
      </c>
      <c r="H153" s="5">
        <f t="shared" si="39"/>
        <v>7.5</v>
      </c>
      <c r="I153">
        <f t="shared" si="40"/>
        <v>47.924667217819632</v>
      </c>
      <c r="J153">
        <f t="shared" si="41"/>
        <v>47.888913575412296</v>
      </c>
      <c r="K153">
        <f t="shared" si="41"/>
        <v>-1.8508604770342101</v>
      </c>
      <c r="L153">
        <f t="shared" si="42"/>
        <v>-9.0157526780844517</v>
      </c>
      <c r="M153">
        <f t="shared" si="43"/>
        <v>-31.825549825278362</v>
      </c>
      <c r="S153">
        <f t="shared" si="32"/>
        <v>1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22.780771332967579</v>
      </c>
      <c r="C154" s="9">
        <f t="shared" si="36"/>
        <v>0.81000000000000061</v>
      </c>
      <c r="D154" s="9">
        <f t="shared" si="37"/>
        <v>42.099013812358947</v>
      </c>
      <c r="E154" s="9">
        <f t="shared" si="37"/>
        <v>10.40565289251318</v>
      </c>
      <c r="F154" s="9">
        <f t="shared" si="38"/>
        <v>11.546860350416374</v>
      </c>
      <c r="G154" s="10">
        <f t="shared" si="39"/>
        <v>8.6666666666666607</v>
      </c>
      <c r="H154" s="5">
        <f t="shared" si="39"/>
        <v>7.5</v>
      </c>
      <c r="I154">
        <f t="shared" si="40"/>
        <v>47.878376308475261</v>
      </c>
      <c r="J154">
        <f t="shared" si="41"/>
        <v>47.834819059343786</v>
      </c>
      <c r="K154">
        <f t="shared" si="41"/>
        <v>-2.0418137759858803</v>
      </c>
      <c r="L154">
        <f t="shared" si="42"/>
        <v>-8.9968700669249575</v>
      </c>
      <c r="M154">
        <f t="shared" si="43"/>
        <v>-31.789971511868526</v>
      </c>
      <c r="S154">
        <f t="shared" si="32"/>
        <v>1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23.067618303662439</v>
      </c>
      <c r="C155" s="9">
        <f t="shared" si="36"/>
        <v>0.81600000000000061</v>
      </c>
      <c r="D155" s="9">
        <f t="shared" si="37"/>
        <v>42.385860783053808</v>
      </c>
      <c r="E155" s="9">
        <f t="shared" si="37"/>
        <v>10.392829790370051</v>
      </c>
      <c r="F155" s="9">
        <f t="shared" si="38"/>
        <v>11.557941366565938</v>
      </c>
      <c r="G155" s="10">
        <f t="shared" si="39"/>
        <v>8.6666666666666607</v>
      </c>
      <c r="H155" s="5">
        <f t="shared" si="39"/>
        <v>7.5</v>
      </c>
      <c r="I155">
        <f t="shared" si="40"/>
        <v>47.832967294437708</v>
      </c>
      <c r="J155">
        <f t="shared" si="41"/>
        <v>47.780837838942233</v>
      </c>
      <c r="K155">
        <f t="shared" si="41"/>
        <v>-2.2325536050570913</v>
      </c>
      <c r="L155">
        <f t="shared" si="42"/>
        <v>-8.9781939485321995</v>
      </c>
      <c r="M155">
        <f t="shared" si="43"/>
        <v>-31.754495023250495</v>
      </c>
      <c r="S155">
        <f t="shared" si="32"/>
        <v>1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23.354141723205021</v>
      </c>
      <c r="C156" s="9">
        <f t="shared" si="36"/>
        <v>0.82200000000000062</v>
      </c>
      <c r="D156" s="9">
        <f t="shared" si="37"/>
        <v>42.67238420259639</v>
      </c>
      <c r="E156" s="9">
        <f t="shared" si="37"/>
        <v>10.378862887829291</v>
      </c>
      <c r="F156" s="9">
        <f t="shared" si="38"/>
        <v>11.568189987038705</v>
      </c>
      <c r="G156" s="10">
        <f t="shared" si="39"/>
        <v>8.6666666666666607</v>
      </c>
      <c r="H156" s="5">
        <f t="shared" si="39"/>
        <v>7.5</v>
      </c>
      <c r="I156">
        <f t="shared" si="40"/>
        <v>47.788438543253207</v>
      </c>
      <c r="J156">
        <f t="shared" si="41"/>
        <v>47.726968675251037</v>
      </c>
      <c r="K156">
        <f t="shared" si="41"/>
        <v>-2.4230805751965945</v>
      </c>
      <c r="L156">
        <f t="shared" si="42"/>
        <v>-8.9597231625909526</v>
      </c>
      <c r="M156">
        <f t="shared" si="43"/>
        <v>-31.719118163650084</v>
      </c>
      <c r="S156">
        <f t="shared" si="32"/>
        <v>1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23.640342260239603</v>
      </c>
      <c r="C157" s="9">
        <f t="shared" si="36"/>
        <v>0.82800000000000062</v>
      </c>
      <c r="D157" s="9">
        <f t="shared" si="37"/>
        <v>42.958584739630972</v>
      </c>
      <c r="E157" s="9">
        <f t="shared" si="37"/>
        <v>10.363753460251166</v>
      </c>
      <c r="F157" s="9">
        <f t="shared" si="38"/>
        <v>11.577609008876454</v>
      </c>
      <c r="G157" s="10">
        <f t="shared" si="39"/>
        <v>8.6666666666666607</v>
      </c>
      <c r="H157" s="5">
        <f t="shared" si="39"/>
        <v>7.5</v>
      </c>
      <c r="I157">
        <f t="shared" si="40"/>
        <v>47.744788392851113</v>
      </c>
      <c r="J157">
        <f t="shared" si="41"/>
        <v>47.673210336275488</v>
      </c>
      <c r="K157">
        <f t="shared" si="41"/>
        <v>-2.6133952841784951</v>
      </c>
      <c r="L157">
        <f t="shared" si="42"/>
        <v>-8.9414565491288691</v>
      </c>
      <c r="M157">
        <f t="shared" si="43"/>
        <v>-31.68383874980621</v>
      </c>
      <c r="S157">
        <f t="shared" si="32"/>
        <v>1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23.926220576039373</v>
      </c>
      <c r="C158" s="9">
        <f t="shared" si="36"/>
        <v>0.83400000000000063</v>
      </c>
      <c r="D158" s="9">
        <f t="shared" si="37"/>
        <v>43.244463055430742</v>
      </c>
      <c r="E158" s="9">
        <f t="shared" si="37"/>
        <v>10.347502779448599</v>
      </c>
      <c r="F158" s="9">
        <f t="shared" si="38"/>
        <v>11.586201218143367</v>
      </c>
      <c r="G158" s="10">
        <f t="shared" si="39"/>
        <v>8.6666666666666607</v>
      </c>
      <c r="H158" s="5">
        <f t="shared" si="39"/>
        <v>7.5</v>
      </c>
      <c r="I158">
        <f t="shared" si="40"/>
        <v>47.702015151356584</v>
      </c>
      <c r="J158">
        <f t="shared" si="41"/>
        <v>47.619561596980716</v>
      </c>
      <c r="K158">
        <f t="shared" si="41"/>
        <v>-2.8034983166773322</v>
      </c>
      <c r="L158">
        <f t="shared" si="42"/>
        <v>-8.9233929484564527</v>
      </c>
      <c r="M158">
        <f t="shared" si="43"/>
        <v>-31.648654611023673</v>
      </c>
      <c r="S158">
        <f t="shared" si="32"/>
        <v>1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24.211777324548184</v>
      </c>
      <c r="C159" s="9">
        <f t="shared" si="36"/>
        <v>0.84000000000000064</v>
      </c>
      <c r="D159" s="9">
        <f t="shared" si="37"/>
        <v>43.530019803939553</v>
      </c>
      <c r="E159" s="9">
        <f t="shared" si="37"/>
        <v>10.330112113765535</v>
      </c>
      <c r="F159" s="9">
        <f t="shared" si="38"/>
        <v>11.593969390053704</v>
      </c>
      <c r="G159" s="10">
        <f t="shared" si="39"/>
        <v>8.6666666666666607</v>
      </c>
      <c r="H159" s="5">
        <f t="shared" si="39"/>
        <v>7.5</v>
      </c>
      <c r="I159">
        <f t="shared" si="40"/>
        <v>47.660117096913602</v>
      </c>
      <c r="J159">
        <f t="shared" si="41"/>
        <v>47.566021239289981</v>
      </c>
      <c r="K159">
        <f t="shared" si="41"/>
        <v>-2.9933902443434741</v>
      </c>
      <c r="L159">
        <f t="shared" si="42"/>
        <v>-8.905531201109623</v>
      </c>
      <c r="M159">
        <f t="shared" si="43"/>
        <v>-31.613563589227041</v>
      </c>
      <c r="S159">
        <f t="shared" si="32"/>
        <v>1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24.497013152422301</v>
      </c>
      <c r="C160" s="9">
        <f t="shared" si="36"/>
        <v>0.84600000000000064</v>
      </c>
      <c r="D160" s="9">
        <f t="shared" si="37"/>
        <v>43.81525563181367</v>
      </c>
      <c r="E160" s="9">
        <f t="shared" si="37"/>
        <v>10.311582728154869</v>
      </c>
      <c r="F160" s="9">
        <f t="shared" si="38"/>
        <v>11.600916289098304</v>
      </c>
      <c r="G160" s="10">
        <f t="shared" si="39"/>
        <v>8.6666666666666607</v>
      </c>
      <c r="H160" s="5">
        <f t="shared" si="39"/>
        <v>7.5</v>
      </c>
      <c r="I160">
        <f t="shared" si="40"/>
        <v>47.619092477518365</v>
      </c>
      <c r="J160">
        <f t="shared" si="41"/>
        <v>47.512588052083323</v>
      </c>
      <c r="K160">
        <f t="shared" si="41"/>
        <v>-3.1830716258788363</v>
      </c>
      <c r="L160">
        <f t="shared" si="42"/>
        <v>-8.8878701477948052</v>
      </c>
      <c r="M160">
        <f t="shared" si="43"/>
        <v>-31.578563539015619</v>
      </c>
      <c r="S160">
        <f t="shared" si="32"/>
        <v>1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24.781928699072143</v>
      </c>
      <c r="C161" s="9">
        <f t="shared" si="36"/>
        <v>0.85200000000000065</v>
      </c>
      <c r="D161" s="9">
        <f t="shared" si="37"/>
        <v>44.100171178463512</v>
      </c>
      <c r="E161" s="9">
        <f t="shared" si="37"/>
        <v>10.291915884255895</v>
      </c>
      <c r="F161" s="9">
        <f t="shared" si="38"/>
        <v>11.607044669170058</v>
      </c>
      <c r="G161" s="10">
        <f t="shared" si="39"/>
        <v>8.6666666666666607</v>
      </c>
      <c r="H161" s="5">
        <f t="shared" si="39"/>
        <v>7.5</v>
      </c>
      <c r="I161">
        <f t="shared" si="40"/>
        <v>47.578939510863144</v>
      </c>
      <c r="J161">
        <f t="shared" si="41"/>
        <v>47.459260831196552</v>
      </c>
      <c r="K161">
        <f t="shared" si="41"/>
        <v>-3.3725430071129301</v>
      </c>
      <c r="L161">
        <f t="shared" si="42"/>
        <v>-8.8704086293366107</v>
      </c>
      <c r="M161">
        <f t="shared" si="43"/>
        <v>-31.543652327719382</v>
      </c>
      <c r="S161">
        <f t="shared" si="32"/>
        <v>1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25.066524596703996</v>
      </c>
      <c r="C162" s="9">
        <f t="shared" si="36"/>
        <v>0.85800000000000065</v>
      </c>
      <c r="D162" s="9">
        <f t="shared" si="37"/>
        <v>44.384767076095365</v>
      </c>
      <c r="E162" s="9">
        <f t="shared" si="37"/>
        <v>10.271112840471318</v>
      </c>
      <c r="F162" s="9">
        <f t="shared" si="38"/>
        <v>11.612357273688204</v>
      </c>
      <c r="G162" s="10">
        <f t="shared" si="39"/>
        <v>8.6666666666666607</v>
      </c>
      <c r="H162" s="5">
        <f t="shared" si="39"/>
        <v>7.5</v>
      </c>
      <c r="I162">
        <f t="shared" si="40"/>
        <v>47.539656384190621</v>
      </c>
      <c r="J162">
        <f t="shared" si="41"/>
        <v>47.406038379420529</v>
      </c>
      <c r="K162">
        <f t="shared" si="41"/>
        <v>-3.5618049210792462</v>
      </c>
      <c r="L162">
        <f t="shared" si="42"/>
        <v>-8.8531454866280281</v>
      </c>
      <c r="M162">
        <f t="shared" si="43"/>
        <v>-31.50882783545585</v>
      </c>
      <c r="S162">
        <f t="shared" si="32"/>
        <v>1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25.350801470361763</v>
      </c>
      <c r="C163" s="9">
        <f t="shared" si="36"/>
        <v>0.86400000000000066</v>
      </c>
      <c r="D163" s="9">
        <f t="shared" si="37"/>
        <v>44.669043949753132</v>
      </c>
      <c r="E163" s="9">
        <f t="shared" si="37"/>
        <v>10.249174852043804</v>
      </c>
      <c r="F163" s="9">
        <f t="shared" si="38"/>
        <v>11.616856835721586</v>
      </c>
      <c r="G163" s="10">
        <f t="shared" si="39"/>
        <v>8.6666666666666607</v>
      </c>
      <c r="H163" s="5">
        <f t="shared" si="39"/>
        <v>7.5</v>
      </c>
      <c r="I163">
        <f t="shared" si="40"/>
        <v>47.501241254158842</v>
      </c>
      <c r="J163">
        <f t="shared" si="41"/>
        <v>47.352919506500761</v>
      </c>
      <c r="K163">
        <f t="shared" si="41"/>
        <v>-3.7508578880919812</v>
      </c>
      <c r="L163">
        <f t="shared" si="42"/>
        <v>-8.8360795605831921</v>
      </c>
      <c r="M163">
        <f t="shared" si="43"/>
        <v>-31.474087955187812</v>
      </c>
      <c r="S163">
        <f t="shared" si="32"/>
        <v>1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25.634759937968678</v>
      </c>
      <c r="C164" s="9">
        <f t="shared" si="36"/>
        <v>0.87000000000000066</v>
      </c>
      <c r="D164" s="9">
        <f t="shared" si="37"/>
        <v>44.953002417360047</v>
      </c>
      <c r="E164" s="9">
        <f t="shared" si="37"/>
        <v>10.22610317113206</v>
      </c>
      <c r="F164" s="9">
        <f t="shared" si="38"/>
        <v>11.620546078110765</v>
      </c>
      <c r="G164" s="10">
        <f t="shared" si="39"/>
        <v>8.6666666666666607</v>
      </c>
      <c r="H164" s="5">
        <f t="shared" si="39"/>
        <v>7.5</v>
      </c>
      <c r="I164">
        <f t="shared" si="40"/>
        <v>47.463692246716654</v>
      </c>
      <c r="J164">
        <f t="shared" si="41"/>
        <v>47.299903029137262</v>
      </c>
      <c r="K164">
        <f t="shared" si="41"/>
        <v>-3.939702415823108</v>
      </c>
      <c r="L164">
        <f t="shared" si="42"/>
        <v>-8.8192096920926399</v>
      </c>
      <c r="M164">
        <f t="shared" si="43"/>
        <v>-31.439430592781878</v>
      </c>
      <c r="S164">
        <f t="shared" si="32"/>
        <v>1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25.918400610369044</v>
      </c>
      <c r="C165" s="9">
        <f t="shared" si="36"/>
        <v>0.87600000000000067</v>
      </c>
      <c r="D165" s="9">
        <f t="shared" si="37"/>
        <v>45.236643089760413</v>
      </c>
      <c r="E165" s="9">
        <f t="shared" si="37"/>
        <v>10.201899046886451</v>
      </c>
      <c r="F165" s="9">
        <f t="shared" si="38"/>
        <v>11.623427713589079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47.427007456989926</v>
      </c>
      <c r="J165">
        <f t="shared" si="41"/>
        <v>47.246987770984703</v>
      </c>
      <c r="K165">
        <f t="shared" si="41"/>
        <v>-4.1283389993797996</v>
      </c>
      <c r="L165">
        <f t="shared" si="42"/>
        <v>-8.8025347219811323</v>
      </c>
      <c r="M165">
        <f t="shared" si="43"/>
        <v>-31.404853667067712</v>
      </c>
      <c r="S165">
        <f t="shared" si="32"/>
        <v>1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26.201724091369957</v>
      </c>
      <c r="C166" s="9">
        <f t="shared" si="36"/>
        <v>0.88200000000000067</v>
      </c>
      <c r="D166" s="9">
        <f t="shared" si="37"/>
        <v>45.519966570761326</v>
      </c>
      <c r="E166" s="9">
        <f t="shared" si="37"/>
        <v>10.176563725524165</v>
      </c>
      <c r="F166" s="9">
        <f t="shared" si="38"/>
        <v>11.625504444902605</v>
      </c>
      <c r="G166" s="10">
        <f t="shared" si="45"/>
        <v>8.6666666666666607</v>
      </c>
      <c r="H166" s="5">
        <f t="shared" si="45"/>
        <v>7.5</v>
      </c>
      <c r="I166">
        <f t="shared" si="40"/>
        <v>47.39118494917841</v>
      </c>
      <c r="J166">
        <f t="shared" si="41"/>
        <v>47.194172562652817</v>
      </c>
      <c r="K166">
        <f t="shared" si="41"/>
        <v>-4.3167681213822062</v>
      </c>
      <c r="L166">
        <f t="shared" si="42"/>
        <v>-8.7860534909679746</v>
      </c>
      <c r="M166">
        <f t="shared" si="43"/>
        <v>-31.370355109897968</v>
      </c>
      <c r="S166">
        <f t="shared" si="32"/>
        <v>1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26.484730977783034</v>
      </c>
      <c r="C167" s="9">
        <f t="shared" si="36"/>
        <v>0.88800000000000068</v>
      </c>
      <c r="D167" s="9">
        <f t="shared" si="37"/>
        <v>45.802973457174403</v>
      </c>
      <c r="E167" s="9">
        <f t="shared" si="37"/>
        <v>10.150098450403894</v>
      </c>
      <c r="F167" s="9">
        <f t="shared" si="38"/>
        <v>11.626778964929043</v>
      </c>
      <c r="G167" s="10">
        <f t="shared" si="45"/>
        <v>8.6666666666666607</v>
      </c>
      <c r="H167" s="5">
        <f t="shared" si="45"/>
        <v>7.5</v>
      </c>
      <c r="I167">
        <f t="shared" si="40"/>
        <v>47.356222756463239</v>
      </c>
      <c r="J167">
        <f t="shared" si="41"/>
        <v>47.141456241707012</v>
      </c>
      <c r="K167">
        <f t="shared" si="41"/>
        <v>-4.5049902520415941</v>
      </c>
      <c r="L167">
        <f t="shared" si="42"/>
        <v>-8.7697648396298291</v>
      </c>
      <c r="M167">
        <f t="shared" si="43"/>
        <v>-31.335932866208825</v>
      </c>
      <c r="S167">
        <f t="shared" si="32"/>
        <v>1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26.767421859466165</v>
      </c>
      <c r="C168" s="9">
        <f t="shared" si="36"/>
        <v>0.89400000000000068</v>
      </c>
      <c r="D168" s="9">
        <f t="shared" si="37"/>
        <v>46.085664338857534</v>
      </c>
      <c r="E168" s="9">
        <f t="shared" si="37"/>
        <v>10.122504462100052</v>
      </c>
      <c r="F168" s="9">
        <f t="shared" si="38"/>
        <v>11.627253956795508</v>
      </c>
      <c r="G168" s="10">
        <f t="shared" si="45"/>
        <v>8.6666666666666607</v>
      </c>
      <c r="H168" s="5">
        <f t="shared" si="45"/>
        <v>7.5</v>
      </c>
      <c r="I168">
        <f t="shared" si="40"/>
        <v>47.322118880925331</v>
      </c>
      <c r="J168">
        <f t="shared" si="41"/>
        <v>47.088837652669234</v>
      </c>
      <c r="K168">
        <f t="shared" si="41"/>
        <v>-4.6930058492388467</v>
      </c>
      <c r="L168">
        <f t="shared" si="42"/>
        <v>-8.7536676083660439</v>
      </c>
      <c r="M168">
        <f t="shared" si="43"/>
        <v>-31.301584894081032</v>
      </c>
      <c r="S168">
        <f t="shared" si="32"/>
        <v>1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27.049797319365229</v>
      </c>
      <c r="C169" s="9">
        <f t="shared" si="36"/>
        <v>0.90000000000000069</v>
      </c>
      <c r="D169" s="9">
        <f t="shared" si="37"/>
        <v>46.368039798756598</v>
      </c>
      <c r="E169" s="9">
        <f t="shared" si="37"/>
        <v>10.093782998476525</v>
      </c>
      <c r="F169" s="9">
        <f t="shared" si="38"/>
        <v>11.626932093995276</v>
      </c>
      <c r="G169" s="10">
        <f t="shared" si="45"/>
        <v>8.6666666666666607</v>
      </c>
      <c r="H169" s="5">
        <f t="shared" si="45"/>
        <v>7.5</v>
      </c>
      <c r="I169">
        <f t="shared" si="40"/>
        <v>47.288871293474394</v>
      </c>
      <c r="J169">
        <f t="shared" si="41"/>
        <v>47.036315647019038</v>
      </c>
      <c r="K169">
        <f t="shared" si="41"/>
        <v>-4.8808153586033329</v>
      </c>
      <c r="L169">
        <f t="shared" si="42"/>
        <v>-8.7377606373664438</v>
      </c>
      <c r="M169">
        <f t="shared" si="43"/>
        <v>-31.26730916480146</v>
      </c>
      <c r="S169">
        <f t="shared" si="32"/>
        <v>1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27.33185793355587</v>
      </c>
      <c r="C170" s="9">
        <f t="shared" si="36"/>
        <v>0.90600000000000069</v>
      </c>
      <c r="D170" s="9">
        <f t="shared" si="37"/>
        <v>46.650100412947239</v>
      </c>
      <c r="E170" s="9">
        <f t="shared" si="37"/>
        <v>10.06393529475994</v>
      </c>
      <c r="F170" s="9">
        <f t="shared" si="38"/>
        <v>11.625816040503427</v>
      </c>
      <c r="G170" s="10">
        <f t="shared" si="45"/>
        <v>8.6666666666666607</v>
      </c>
      <c r="H170" s="5">
        <f t="shared" si="45"/>
        <v>7.5</v>
      </c>
      <c r="I170">
        <f t="shared" si="40"/>
        <v>47.256477933788773</v>
      </c>
      <c r="J170">
        <f t="shared" si="41"/>
        <v>46.983889083194839</v>
      </c>
      <c r="K170">
        <f t="shared" si="41"/>
        <v>-5.0684192135921418</v>
      </c>
      <c r="L170">
        <f t="shared" si="42"/>
        <v>-8.7220427665815894</v>
      </c>
      <c r="M170">
        <f t="shared" si="43"/>
        <v>-31.233103662925032</v>
      </c>
      <c r="S170">
        <f t="shared" si="32"/>
        <v>1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27.613604271285244</v>
      </c>
      <c r="C171" s="9">
        <f t="shared" si="36"/>
        <v>0.9120000000000007</v>
      </c>
      <c r="D171" s="9">
        <f t="shared" si="37"/>
        <v>46.931846750676613</v>
      </c>
      <c r="E171" s="9">
        <f t="shared" si="37"/>
        <v>10.032962583612454</v>
      </c>
      <c r="F171" s="9">
        <f t="shared" si="38"/>
        <v>11.623908450891472</v>
      </c>
      <c r="G171" s="10">
        <f t="shared" si="45"/>
        <v>8.6666666666666607</v>
      </c>
      <c r="H171" s="5">
        <f t="shared" si="45"/>
        <v>7.5</v>
      </c>
      <c r="I171">
        <f t="shared" si="40"/>
        <v>47.224936710266121</v>
      </c>
      <c r="J171">
        <f t="shared" si="41"/>
        <v>46.931556826595347</v>
      </c>
      <c r="K171">
        <f t="shared" si="41"/>
        <v>-5.2558178355696921</v>
      </c>
      <c r="L171">
        <f t="shared" si="42"/>
        <v>-8.7065128356955022</v>
      </c>
      <c r="M171">
        <f t="shared" si="43"/>
        <v>-31.198966386337016</v>
      </c>
      <c r="S171">
        <f t="shared" si="32"/>
        <v>1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27.895036895013771</v>
      </c>
      <c r="C172" s="9">
        <f t="shared" si="36"/>
        <v>0.9180000000000007</v>
      </c>
      <c r="D172" s="9">
        <f t="shared" si="37"/>
        <v>47.21327937440514</v>
      </c>
      <c r="E172" s="9">
        <f t="shared" si="37"/>
        <v>10.000866095204081</v>
      </c>
      <c r="F172" s="9">
        <f t="shared" si="38"/>
        <v>11.621211970440866</v>
      </c>
      <c r="G172" s="10">
        <f t="shared" si="45"/>
        <v>8.6666666666666607</v>
      </c>
      <c r="H172" s="5">
        <f t="shared" si="45"/>
        <v>7.5</v>
      </c>
      <c r="I172">
        <f t="shared" si="40"/>
        <v>47.194245499984781</v>
      </c>
      <c r="J172">
        <f t="shared" si="41"/>
        <v>46.879317749581176</v>
      </c>
      <c r="K172">
        <f t="shared" si="41"/>
        <v>-5.4430116338877141</v>
      </c>
      <c r="L172">
        <f t="shared" si="42"/>
        <v>-8.6911696841008048</v>
      </c>
      <c r="M172">
        <f t="shared" si="43"/>
        <v>-31.164895346315582</v>
      </c>
      <c r="S172">
        <f t="shared" si="32"/>
        <v>1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28.176156360456947</v>
      </c>
      <c r="C173" s="9">
        <f t="shared" si="36"/>
        <v>0.92400000000000071</v>
      </c>
      <c r="D173" s="9">
        <f t="shared" si="37"/>
        <v>47.494398839848316</v>
      </c>
      <c r="E173" s="9">
        <f t="shared" si="37"/>
        <v>9.9676470572845215</v>
      </c>
      <c r="F173" s="9">
        <f t="shared" si="38"/>
        <v>11.61772923525551</v>
      </c>
      <c r="G173" s="10">
        <f t="shared" si="45"/>
        <v>8.6666666666666607</v>
      </c>
      <c r="H173" s="5">
        <f t="shared" si="45"/>
        <v>7.5</v>
      </c>
      <c r="I173">
        <f t="shared" si="40"/>
        <v>47.164402148675968</v>
      </c>
      <c r="J173">
        <f t="shared" si="41"/>
        <v>46.827170731476571</v>
      </c>
      <c r="K173">
        <f t="shared" si="41"/>
        <v>-5.6300010059656076</v>
      </c>
      <c r="L173">
        <f t="shared" si="42"/>
        <v>-8.6760121508762982</v>
      </c>
      <c r="M173">
        <f t="shared" si="43"/>
        <v>-31.130888567594585</v>
      </c>
      <c r="S173">
        <f t="shared" si="32"/>
        <v>1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28.456963216627091</v>
      </c>
      <c r="C174" s="9">
        <f t="shared" si="36"/>
        <v>0.93000000000000071</v>
      </c>
      <c r="D174" s="9">
        <f t="shared" si="37"/>
        <v>47.77520569601846</v>
      </c>
      <c r="E174" s="9">
        <f t="shared" si="37"/>
        <v>9.9333066952545117</v>
      </c>
      <c r="F174" s="9">
        <f t="shared" si="38"/>
        <v>11.613462872373153</v>
      </c>
      <c r="G174" s="10">
        <f t="shared" si="45"/>
        <v>8.6666666666666607</v>
      </c>
      <c r="H174" s="5">
        <f t="shared" si="45"/>
        <v>7.5</v>
      </c>
      <c r="I174">
        <f t="shared" si="40"/>
        <v>47.135404470706739</v>
      </c>
      <c r="J174">
        <f t="shared" si="41"/>
        <v>46.775114658571312</v>
      </c>
      <c r="K174">
        <f t="shared" si="41"/>
        <v>-5.816786337371175</v>
      </c>
      <c r="L174">
        <f t="shared" si="42"/>
        <v>-8.6610390747669221</v>
      </c>
      <c r="M174">
        <f t="shared" si="43"/>
        <v>-31.096944088426508</v>
      </c>
      <c r="S174">
        <f t="shared" si="32"/>
        <v>1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28.737458005875173</v>
      </c>
      <c r="C175" s="9">
        <f t="shared" si="36"/>
        <v>0.93600000000000072</v>
      </c>
      <c r="D175" s="9">
        <f t="shared" si="37"/>
        <v>48.055700485266541</v>
      </c>
      <c r="E175" s="9">
        <f t="shared" si="37"/>
        <v>9.8978462322366934</v>
      </c>
      <c r="F175" s="9">
        <f t="shared" si="38"/>
        <v>11.608415499875807</v>
      </c>
      <c r="G175" s="10">
        <f t="shared" si="45"/>
        <v>8.6666666666666607</v>
      </c>
      <c r="H175" s="5">
        <f t="shared" si="45"/>
        <v>7.5</v>
      </c>
      <c r="I175">
        <f t="shared" si="40"/>
        <v>47.107250249073743</v>
      </c>
      <c r="J175">
        <f t="shared" si="41"/>
        <v>46.723148424122712</v>
      </c>
      <c r="K175">
        <f t="shared" si="41"/>
        <v>-6.0033680019017339</v>
      </c>
      <c r="L175">
        <f t="shared" si="42"/>
        <v>-8.6462492941661342</v>
      </c>
      <c r="M175">
        <f t="shared" si="43"/>
        <v>-31.063059960645468</v>
      </c>
      <c r="S175">
        <f t="shared" si="32"/>
        <v>1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29.017641263932614</v>
      </c>
      <c r="C176" s="9">
        <f t="shared" si="36"/>
        <v>0.94200000000000073</v>
      </c>
      <c r="D176" s="9">
        <f t="shared" si="37"/>
        <v>48.335883743323983</v>
      </c>
      <c r="E176" s="9">
        <f t="shared" si="37"/>
        <v>9.8612668891459911</v>
      </c>
      <c r="F176" s="9">
        <f t="shared" si="38"/>
        <v>11.602589726999057</v>
      </c>
      <c r="G176" s="10">
        <f t="shared" si="45"/>
        <v>8.6666666666666607</v>
      </c>
      <c r="H176" s="5">
        <f t="shared" si="45"/>
        <v>7.5</v>
      </c>
      <c r="I176">
        <f t="shared" si="40"/>
        <v>47.07993723540762</v>
      </c>
      <c r="J176">
        <f t="shared" si="41"/>
        <v>46.671270928357714</v>
      </c>
      <c r="K176">
        <f t="shared" si="41"/>
        <v>-6.1897463616656063</v>
      </c>
      <c r="L176">
        <f t="shared" si="42"/>
        <v>-8.6316416471006132</v>
      </c>
      <c r="M176">
        <f t="shared" si="43"/>
        <v>-31.02923424973029</v>
      </c>
      <c r="S176">
        <f t="shared" si="32"/>
        <v>1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29.29751351995311</v>
      </c>
      <c r="C177" s="9">
        <f t="shared" si="36"/>
        <v>0.94800000000000073</v>
      </c>
      <c r="D177" s="9">
        <f t="shared" si="37"/>
        <v>48.615755999344479</v>
      </c>
      <c r="E177" s="9">
        <f t="shared" si="37"/>
        <v>9.8235698847595021</v>
      </c>
      <c r="F177" s="9">
        <f t="shared" si="38"/>
        <v>11.59598815424035</v>
      </c>
      <c r="G177" s="10">
        <f t="shared" si="45"/>
        <v>8.6666666666666607</v>
      </c>
      <c r="H177" s="5">
        <f t="shared" si="45"/>
        <v>7.5</v>
      </c>
      <c r="I177">
        <f t="shared" si="40"/>
        <v>47.053463149988175</v>
      </c>
      <c r="J177">
        <f t="shared" si="41"/>
        <v>46.619481078475111</v>
      </c>
      <c r="K177">
        <f t="shared" si="41"/>
        <v>-6.3759217671639883</v>
      </c>
      <c r="L177">
        <f t="shared" si="42"/>
        <v>-8.6172149712173347</v>
      </c>
      <c r="M177">
        <f t="shared" si="43"/>
        <v>-30.995465034867497</v>
      </c>
      <c r="S177">
        <f t="shared" si="32"/>
        <v>1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29.577075296554479</v>
      </c>
      <c r="C178" s="9">
        <f t="shared" si="36"/>
        <v>0.95400000000000074</v>
      </c>
      <c r="D178" s="9">
        <f t="shared" si="37"/>
        <v>48.895317775945848</v>
      </c>
      <c r="E178" s="9">
        <f t="shared" si="37"/>
        <v>9.7847564357858907</v>
      </c>
      <c r="F178" s="9">
        <f t="shared" si="38"/>
        <v>11.588613373466275</v>
      </c>
      <c r="G178" s="10">
        <f t="shared" si="45"/>
        <v>8.6666666666666607</v>
      </c>
      <c r="H178" s="5">
        <f t="shared" si="45"/>
        <v>7.5</v>
      </c>
      <c r="I178">
        <f t="shared" si="40"/>
        <v>47.027825681770189</v>
      </c>
      <c r="J178">
        <f t="shared" si="41"/>
        <v>46.56777778864781</v>
      </c>
      <c r="K178">
        <f t="shared" si="41"/>
        <v>-6.5618945573731935</v>
      </c>
      <c r="L178">
        <f t="shared" si="42"/>
        <v>-8.60296810377295</v>
      </c>
      <c r="M178">
        <f t="shared" si="43"/>
        <v>-30.961750409014265</v>
      </c>
      <c r="S178">
        <f t="shared" si="32"/>
        <v>1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29.856327109860498</v>
      </c>
      <c r="C179" s="9">
        <f t="shared" si="36"/>
        <v>0.96000000000000074</v>
      </c>
      <c r="D179" s="9">
        <f t="shared" si="37"/>
        <v>49.174569589251867</v>
      </c>
      <c r="E179" s="9">
        <f t="shared" si="37"/>
        <v>9.7448277569342885</v>
      </c>
      <c r="F179" s="9">
        <f t="shared" si="38"/>
        <v>11.580467968018775</v>
      </c>
      <c r="G179" s="10">
        <f t="shared" si="45"/>
        <v>8.6666666666666607</v>
      </c>
      <c r="H179" s="5">
        <f t="shared" si="45"/>
        <v>7.5</v>
      </c>
      <c r="I179">
        <f t="shared" si="40"/>
        <v>47.003022488419923</v>
      </c>
      <c r="J179">
        <f t="shared" si="41"/>
        <v>46.516159980025172</v>
      </c>
      <c r="K179">
        <f t="shared" si="41"/>
        <v>-6.7476650598272787</v>
      </c>
      <c r="L179">
        <f t="shared" si="42"/>
        <v>-8.5888998816254922</v>
      </c>
      <c r="M179">
        <f t="shared" si="43"/>
        <v>-30.928088478961165</v>
      </c>
      <c r="S179">
        <f t="shared" si="32"/>
        <v>1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30.135269469542781</v>
      </c>
      <c r="C180" s="9">
        <f t="shared" si="36"/>
        <v>0.96600000000000075</v>
      </c>
      <c r="D180" s="9">
        <f t="shared" si="37"/>
        <v>49.45351194893415</v>
      </c>
      <c r="E180" s="9">
        <f t="shared" si="37"/>
        <v>9.7037850609827032</v>
      </c>
      <c r="F180" s="9">
        <f t="shared" si="38"/>
        <v>11.571554512820324</v>
      </c>
      <c r="G180" s="10">
        <f t="shared" si="45"/>
        <v>8.6666666666666607</v>
      </c>
      <c r="H180" s="5">
        <f t="shared" si="45"/>
        <v>7.5</v>
      </c>
      <c r="I180">
        <f t="shared" si="40"/>
        <v>46.979051196362086</v>
      </c>
      <c r="J180">
        <f t="shared" si="41"/>
        <v>46.46462658073542</v>
      </c>
      <c r="K180">
        <f t="shared" si="41"/>
        <v>-6.9332335907010458</v>
      </c>
      <c r="L180">
        <f t="shared" si="42"/>
        <v>-8.5750091412283265</v>
      </c>
      <c r="M180">
        <f t="shared" si="43"/>
        <v>-30.894477365394728</v>
      </c>
      <c r="S180">
        <f t="shared" si="32"/>
        <v>1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30.413902878862654</v>
      </c>
      <c r="C181" s="9">
        <f t="shared" si="36"/>
        <v>0.97200000000000075</v>
      </c>
      <c r="D181" s="9">
        <f t="shared" si="37"/>
        <v>49.732145358254023</v>
      </c>
      <c r="E181" s="9">
        <f t="shared" si="37"/>
        <v>9.6616295588459202</v>
      </c>
      <c r="F181" s="9">
        <f t="shared" si="38"/>
        <v>11.561875574478101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46.955909400837442</v>
      </c>
      <c r="J181">
        <f t="shared" si="41"/>
        <v>46.413176525888048</v>
      </c>
      <c r="K181">
        <f t="shared" si="41"/>
        <v>-7.1186004548934143</v>
      </c>
      <c r="L181">
        <f t="shared" si="42"/>
        <v>-8.5612947186263781</v>
      </c>
      <c r="M181">
        <f t="shared" si="43"/>
        <v>-30.86091520295972</v>
      </c>
      <c r="S181">
        <f t="shared" si="32"/>
        <v>1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30.692227834713048</v>
      </c>
      <c r="C182" s="9">
        <f t="shared" si="36"/>
        <v>0.97800000000000076</v>
      </c>
      <c r="D182" s="9">
        <f t="shared" si="37"/>
        <v>50.010470314104417</v>
      </c>
      <c r="E182" s="9">
        <f t="shared" si="37"/>
        <v>9.6183624596429063</v>
      </c>
      <c r="F182" s="9">
        <f t="shared" si="38"/>
        <v>11.551433711387149</v>
      </c>
      <c r="G182" s="10">
        <f t="shared" si="46"/>
        <v>8.6666666666666607</v>
      </c>
      <c r="H182" s="5">
        <f t="shared" si="46"/>
        <v>7.5</v>
      </c>
      <c r="I182">
        <f t="shared" si="40"/>
        <v>46.933594665970887</v>
      </c>
      <c r="J182">
        <f t="shared" si="41"/>
        <v>46.361808757576291</v>
      </c>
      <c r="K182">
        <f t="shared" si="41"/>
        <v>-7.3037659461111728</v>
      </c>
      <c r="L182">
        <f t="shared" si="42"/>
        <v>-8.5477554494545913</v>
      </c>
      <c r="M182">
        <f t="shared" si="43"/>
        <v>-30.827400140321089</v>
      </c>
      <c r="S182">
        <f t="shared" si="32"/>
        <v>1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30.970244827660412</v>
      </c>
      <c r="C183" s="9">
        <f t="shared" si="36"/>
        <v>0.98400000000000076</v>
      </c>
      <c r="D183" s="9">
        <f t="shared" si="37"/>
        <v>50.288487307051781</v>
      </c>
      <c r="E183" s="9">
        <f t="shared" si="37"/>
        <v>9.5739849707637141</v>
      </c>
      <c r="F183" s="9">
        <f t="shared" si="38"/>
        <v>11.540231473832465</v>
      </c>
      <c r="G183" s="10">
        <f t="shared" si="46"/>
        <v>8.6666666666666607</v>
      </c>
      <c r="H183" s="5">
        <f t="shared" si="46"/>
        <v>7.5</v>
      </c>
      <c r="I183">
        <f t="shared" si="40"/>
        <v>46.912104524849873</v>
      </c>
      <c r="J183">
        <f t="shared" si="41"/>
        <v>46.310522224879563</v>
      </c>
      <c r="K183">
        <f t="shared" si="41"/>
        <v>-7.4887303469530995</v>
      </c>
      <c r="L183">
        <f t="shared" si="42"/>
        <v>-8.5343901689385664</v>
      </c>
      <c r="M183">
        <f t="shared" si="43"/>
        <v>-30.793930340225511</v>
      </c>
      <c r="S183">
        <f t="shared" si="32"/>
        <v>1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31.247954341986652</v>
      </c>
      <c r="C184" s="9">
        <f t="shared" si="36"/>
        <v>0.99000000000000077</v>
      </c>
      <c r="D184" s="9">
        <f t="shared" si="37"/>
        <v>50.566196821378021</v>
      </c>
      <c r="E184" s="9">
        <f t="shared" si="37"/>
        <v>9.5284982979358723</v>
      </c>
      <c r="F184" s="9">
        <f t="shared" si="38"/>
        <v>11.528271404090138</v>
      </c>
      <c r="G184" s="10">
        <f t="shared" si="46"/>
        <v>8.6666666666666607</v>
      </c>
      <c r="H184" s="5">
        <f t="shared" si="46"/>
        <v>7.5</v>
      </c>
      <c r="I184">
        <f t="shared" si="40"/>
        <v>46.891436479613269</v>
      </c>
      <c r="J184">
        <f t="shared" si="41"/>
        <v>46.259315883865931</v>
      </c>
      <c r="K184">
        <f t="shared" si="41"/>
        <v>-7.6734939289944526</v>
      </c>
      <c r="L184">
        <f t="shared" si="42"/>
        <v>-8.5211977118974005</v>
      </c>
      <c r="M184">
        <f t="shared" si="43"/>
        <v>-30.76050397956249</v>
      </c>
      <c r="S184">
        <f t="shared" si="32"/>
        <v>1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31.525356855731037</v>
      </c>
      <c r="C185" s="9">
        <f t="shared" si="36"/>
        <v>0.99600000000000077</v>
      </c>
      <c r="D185" s="9">
        <f t="shared" si="37"/>
        <v>50.843599335122406</v>
      </c>
      <c r="E185" s="9">
        <f t="shared" si="37"/>
        <v>9.4819036452902736</v>
      </c>
      <c r="F185" s="9">
        <f t="shared" si="38"/>
        <v>11.515556036527412</v>
      </c>
      <c r="G185" s="10">
        <f t="shared" si="46"/>
        <v>8.6666666666666607</v>
      </c>
      <c r="H185" s="5">
        <f t="shared" si="46"/>
        <v>7.5</v>
      </c>
      <c r="I185">
        <f t="shared" si="40"/>
        <v>46.871588001550379</v>
      </c>
      <c r="J185">
        <f t="shared" si="41"/>
        <v>46.208188697594544</v>
      </c>
      <c r="K185">
        <f t="shared" si="41"/>
        <v>-7.8580569528718271</v>
      </c>
      <c r="L185">
        <f t="shared" si="42"/>
        <v>-8.5081769127486506</v>
      </c>
      <c r="M185">
        <f t="shared" si="43"/>
        <v>-30.727119249424973</v>
      </c>
      <c r="S185">
        <f t="shared" si="32"/>
        <v>1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31.802452840732176</v>
      </c>
      <c r="C186" s="9">
        <f t="shared" si="36"/>
        <v>1.0020000000000007</v>
      </c>
      <c r="D186" s="9">
        <f t="shared" si="37"/>
        <v>51.120695320123545</v>
      </c>
      <c r="E186" s="9">
        <f t="shared" si="37"/>
        <v>9.4342022154265521</v>
      </c>
      <c r="F186" s="9">
        <f t="shared" si="38"/>
        <v>11.502087897701786</v>
      </c>
      <c r="G186" s="10">
        <f t="shared" si="46"/>
        <v>8.6666666666666607</v>
      </c>
      <c r="H186" s="5">
        <f t="shared" si="46"/>
        <v>7.5</v>
      </c>
      <c r="I186">
        <f t="shared" si="40"/>
        <v>46.852556531210318</v>
      </c>
      <c r="J186">
        <f t="shared" si="41"/>
        <v>46.157139636118053</v>
      </c>
      <c r="K186">
        <f t="shared" si="41"/>
        <v>-8.0424196683683764</v>
      </c>
      <c r="L186">
        <f t="shared" si="42"/>
        <v>-8.4953266055154586</v>
      </c>
      <c r="M186">
        <f t="shared" si="43"/>
        <v>-30.69377435516936</v>
      </c>
      <c r="S186">
        <f t="shared" si="32"/>
        <v>1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32.079242762669992</v>
      </c>
      <c r="C187" s="9">
        <f t="shared" si="36"/>
        <v>1.0080000000000007</v>
      </c>
      <c r="D187" s="9">
        <f t="shared" si="37"/>
        <v>51.397485242061357</v>
      </c>
      <c r="E187" s="9">
        <f t="shared" si="37"/>
        <v>9.3853952094779487</v>
      </c>
      <c r="F187" s="9">
        <f t="shared" si="38"/>
        <v>11.487869506459097</v>
      </c>
      <c r="G187" s="10">
        <f t="shared" si="46"/>
        <v>8.6666666666666607</v>
      </c>
      <c r="H187" s="5">
        <f t="shared" si="46"/>
        <v>7.5</v>
      </c>
      <c r="I187">
        <f t="shared" si="40"/>
        <v>46.834339478521315</v>
      </c>
      <c r="J187">
        <f t="shared" si="41"/>
        <v>46.106167676484958</v>
      </c>
      <c r="K187">
        <f t="shared" si="41"/>
        <v>-8.2265823144993924</v>
      </c>
      <c r="L187">
        <f t="shared" si="42"/>
        <v>-8.4826456238357064</v>
      </c>
      <c r="M187">
        <f t="shared" si="43"/>
        <v>-30.660467516474952</v>
      </c>
      <c r="S187">
        <f t="shared" si="32"/>
        <v>1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32.355727081107673</v>
      </c>
      <c r="C188" s="9">
        <f t="shared" si="36"/>
        <v>1.0140000000000007</v>
      </c>
      <c r="D188" s="9">
        <f t="shared" si="37"/>
        <v>51.673969560499039</v>
      </c>
      <c r="E188" s="9">
        <f t="shared" si="37"/>
        <v>9.3354838271756559</v>
      </c>
      <c r="F188" s="9">
        <f t="shared" si="38"/>
        <v>11.472903374030585</v>
      </c>
      <c r="G188" s="10">
        <f t="shared" si="46"/>
        <v>8.6666666666666607</v>
      </c>
      <c r="H188" s="5">
        <f t="shared" si="46"/>
        <v>7.5</v>
      </c>
      <c r="I188">
        <f t="shared" si="40"/>
        <v>46.816934222920182</v>
      </c>
      <c r="J188">
        <f t="shared" si="41"/>
        <v>46.055271802741942</v>
      </c>
      <c r="K188">
        <f t="shared" si="41"/>
        <v>-8.4105451195982415</v>
      </c>
      <c r="L188">
        <f t="shared" si="42"/>
        <v>-8.4701328009732926</v>
      </c>
      <c r="M188">
        <f t="shared" si="43"/>
        <v>-30.627196967402682</v>
      </c>
      <c r="S188">
        <f t="shared" si="32"/>
        <v>1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32.631906249533699</v>
      </c>
      <c r="C189" s="9">
        <f t="shared" si="36"/>
        <v>1.0200000000000007</v>
      </c>
      <c r="D189" s="9">
        <f t="shared" si="37"/>
        <v>51.950148728925072</v>
      </c>
      <c r="E189" s="9">
        <f t="shared" si="37"/>
        <v>9.2844692669126534</v>
      </c>
      <c r="F189" s="9">
        <f t="shared" si="38"/>
        <v>11.457192004128977</v>
      </c>
      <c r="G189" s="10">
        <f t="shared" si="46"/>
        <v>8.6666666666666607</v>
      </c>
      <c r="H189" s="5">
        <f t="shared" si="46"/>
        <v>7.5</v>
      </c>
      <c r="I189">
        <f t="shared" si="40"/>
        <v>46.800338113491591</v>
      </c>
      <c r="J189">
        <f t="shared" si="41"/>
        <v>46.004451005936104</v>
      </c>
      <c r="K189">
        <f t="shared" si="41"/>
        <v>-8.5943083014026573</v>
      </c>
      <c r="L189">
        <f t="shared" si="42"/>
        <v>-8.4577869698313926</v>
      </c>
      <c r="M189">
        <f t="shared" si="43"/>
        <v>-30.593960956453149</v>
      </c>
      <c r="S189">
        <f t="shared" si="32"/>
        <v>1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32.90778071540386</v>
      </c>
      <c r="C190" s="9">
        <f t="shared" si="36"/>
        <v>1.0260000000000007</v>
      </c>
      <c r="D190" s="9">
        <f t="shared" si="37"/>
        <v>52.226023194795232</v>
      </c>
      <c r="E190" s="9">
        <f t="shared" si="37"/>
        <v>9.2323527258070222</v>
      </c>
      <c r="F190" s="9">
        <f t="shared" si="38"/>
        <v>11.44073789304357</v>
      </c>
      <c r="G190" s="10">
        <f t="shared" si="46"/>
        <v>8.6666666666666607</v>
      </c>
      <c r="H190" s="5">
        <f t="shared" si="46"/>
        <v>7.5</v>
      </c>
      <c r="I190">
        <f t="shared" si="40"/>
        <v>46.784548469117283</v>
      </c>
      <c r="J190">
        <f t="shared" si="41"/>
        <v>45.953704284117116</v>
      </c>
      <c r="K190">
        <f t="shared" si="41"/>
        <v>-8.7778720671413755</v>
      </c>
      <c r="L190">
        <f t="shared" si="42"/>
        <v>-8.445606962967755</v>
      </c>
      <c r="M190">
        <f t="shared" si="43"/>
        <v>-30.560757746623871</v>
      </c>
      <c r="S190">
        <f t="shared" si="32"/>
        <v>1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33.18335092018323</v>
      </c>
      <c r="C191" s="9">
        <f t="shared" si="36"/>
        <v>1.0320000000000007</v>
      </c>
      <c r="D191" s="9">
        <f t="shared" si="37"/>
        <v>52.501593399574602</v>
      </c>
      <c r="E191" s="9">
        <f t="shared" si="37"/>
        <v>9.1791353997647338</v>
      </c>
      <c r="F191" s="9">
        <f t="shared" si="38"/>
        <v>11.423543529734307</v>
      </c>
      <c r="G191" s="10">
        <f t="shared" si="46"/>
        <v>8.6666666666666607</v>
      </c>
      <c r="H191" s="5">
        <f t="shared" si="46"/>
        <v>7.5</v>
      </c>
      <c r="I191">
        <f t="shared" si="40"/>
        <v>46.769562578634897</v>
      </c>
      <c r="J191">
        <f t="shared" si="41"/>
        <v>45.90303064233931</v>
      </c>
      <c r="K191">
        <f t="shared" si="41"/>
        <v>-8.9612366136211179</v>
      </c>
      <c r="L191">
        <f t="shared" si="42"/>
        <v>-8.4335916126119326</v>
      </c>
      <c r="M191">
        <f t="shared" si="43"/>
        <v>-30.527585615465703</v>
      </c>
      <c r="S191">
        <f t="shared" si="32"/>
        <v>1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33.458617299388237</v>
      </c>
      <c r="C192" s="9">
        <f t="shared" si="36"/>
        <v>1.0380000000000007</v>
      </c>
      <c r="D192" s="9">
        <f t="shared" si="37"/>
        <v>52.77685977877961</v>
      </c>
      <c r="E192" s="9">
        <f t="shared" si="37"/>
        <v>9.1248184835419295</v>
      </c>
      <c r="F192" s="9">
        <f t="shared" si="38"/>
        <v>11.405611395924897</v>
      </c>
      <c r="G192" s="10">
        <f t="shared" si="46"/>
        <v>8.6666666666666607</v>
      </c>
      <c r="H192" s="5">
        <f t="shared" si="46"/>
        <v>7.5</v>
      </c>
      <c r="I192">
        <f t="shared" si="40"/>
        <v>46.755377701006438</v>
      </c>
      <c r="J192">
        <f t="shared" si="41"/>
        <v>45.852429092663641</v>
      </c>
      <c r="K192">
        <f t="shared" si="41"/>
        <v>-9.1444021273139118</v>
      </c>
      <c r="L192">
        <f t="shared" si="42"/>
        <v>-8.4217397506844645</v>
      </c>
      <c r="M192">
        <f t="shared" si="43"/>
        <v>-30.494442855138399</v>
      </c>
      <c r="S192">
        <f t="shared" si="32"/>
        <v>1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33.733580282628708</v>
      </c>
      <c r="C193" s="9">
        <f t="shared" si="36"/>
        <v>1.0440000000000007</v>
      </c>
      <c r="D193" s="9">
        <f t="shared" si="37"/>
        <v>53.05182276202008</v>
      </c>
      <c r="E193" s="9">
        <f t="shared" si="37"/>
        <v>9.0694031708066536</v>
      </c>
      <c r="F193" s="9">
        <f t="shared" si="38"/>
        <v>11.386943966194925</v>
      </c>
      <c r="G193" s="10">
        <f t="shared" si="46"/>
        <v>8.6666666666666607</v>
      </c>
      <c r="H193" s="5">
        <f t="shared" si="46"/>
        <v>7.5</v>
      </c>
      <c r="I193">
        <f t="shared" si="40"/>
        <v>46.741991065496293</v>
      </c>
      <c r="J193">
        <f t="shared" si="41"/>
        <v>45.801898654159537</v>
      </c>
      <c r="K193">
        <f t="shared" si="41"/>
        <v>-9.3273687844447419</v>
      </c>
      <c r="L193">
        <f t="shared" si="42"/>
        <v>-8.4100502088179585</v>
      </c>
      <c r="M193">
        <f t="shared" si="43"/>
        <v>-30.461327772465221</v>
      </c>
      <c r="S193">
        <f t="shared" si="32"/>
        <v>1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34.008240293649905</v>
      </c>
      <c r="C194" s="9">
        <f t="shared" si="36"/>
        <v>1.0500000000000007</v>
      </c>
      <c r="D194" s="9">
        <f t="shared" si="37"/>
        <v>53.326482773041278</v>
      </c>
      <c r="E194" s="9">
        <f t="shared" si="37"/>
        <v>9.0128906542000813</v>
      </c>
      <c r="F194" s="9">
        <f t="shared" si="38"/>
        <v>11.367543708070986</v>
      </c>
      <c r="G194" s="10">
        <f t="shared" si="46"/>
        <v>8.6666666666666607</v>
      </c>
      <c r="H194" s="5">
        <f t="shared" si="46"/>
        <v>7.5</v>
      </c>
      <c r="I194">
        <f t="shared" si="40"/>
        <v>46.729399871858504</v>
      </c>
      <c r="J194">
        <f t="shared" si="41"/>
        <v>45.751438352906632</v>
      </c>
      <c r="K194">
        <f t="shared" si="41"/>
        <v>-9.5101367510795338</v>
      </c>
      <c r="L194">
        <f t="shared" si="42"/>
        <v>-8.3985218183800292</v>
      </c>
      <c r="M194">
        <f t="shared" si="43"/>
        <v>-30.428238688986596</v>
      </c>
      <c r="S194">
        <f t="shared" si="32"/>
        <v>1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34.28259775037462</v>
      </c>
      <c r="C195" s="9">
        <f t="shared" si="36"/>
        <v>1.0560000000000007</v>
      </c>
      <c r="D195" s="9">
        <f t="shared" si="37"/>
        <v>53.600840229765986</v>
      </c>
      <c r="E195" s="9">
        <f t="shared" si="37"/>
        <v>8.9552821253972024</v>
      </c>
      <c r="F195" s="9">
        <f t="shared" si="38"/>
        <v>11.347413082116834</v>
      </c>
      <c r="G195" s="10">
        <f t="shared" si="46"/>
        <v>8.6666666666666607</v>
      </c>
      <c r="H195" s="5">
        <f t="shared" si="46"/>
        <v>7.5</v>
      </c>
      <c r="I195">
        <f t="shared" si="40"/>
        <v>46.717601290533374</v>
      </c>
      <c r="J195">
        <f t="shared" si="41"/>
        <v>45.701047221996355</v>
      </c>
      <c r="K195">
        <f t="shared" si="41"/>
        <v>-9.6927061832134527</v>
      </c>
      <c r="L195">
        <f t="shared" si="42"/>
        <v>-8.3871534104980743</v>
      </c>
      <c r="M195">
        <f t="shared" si="43"/>
        <v>-30.39517394101274</v>
      </c>
      <c r="S195">
        <f t="shared" si="32"/>
        <v>1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34.556653064945209</v>
      </c>
      <c r="C196" s="9">
        <f t="shared" si="36"/>
        <v>1.0620000000000007</v>
      </c>
      <c r="D196" s="9">
        <f t="shared" si="37"/>
        <v>53.874895544336574</v>
      </c>
      <c r="E196" s="9">
        <f t="shared" si="37"/>
        <v>8.8965787751669829</v>
      </c>
      <c r="F196" s="9">
        <f t="shared" si="38"/>
        <v>11.326554542022581</v>
      </c>
      <c r="G196" s="10">
        <f t="shared" si="46"/>
        <v>8.6666666666666607</v>
      </c>
      <c r="H196" s="5">
        <f t="shared" si="46"/>
        <v>7.5</v>
      </c>
      <c r="I196">
        <f t="shared" si="40"/>
        <v>46.706592462853131</v>
      </c>
      <c r="J196">
        <f t="shared" si="41"/>
        <v>45.650724301533366</v>
      </c>
      <c r="K196">
        <f t="shared" si="41"/>
        <v>-9.8750772268595295</v>
      </c>
      <c r="L196">
        <f t="shared" si="42"/>
        <v>-8.3759438160858384</v>
      </c>
      <c r="M196">
        <f t="shared" si="43"/>
        <v>-30.362131879675218</v>
      </c>
      <c r="S196">
        <f t="shared" si="32"/>
        <v>1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34.830406643765713</v>
      </c>
      <c r="C197" s="9">
        <f t="shared" si="36"/>
        <v>1.0680000000000007</v>
      </c>
      <c r="D197" s="9">
        <f t="shared" si="37"/>
        <v>54.148649123157085</v>
      </c>
      <c r="E197" s="9">
        <f t="shared" si="37"/>
        <v>8.8367817934319923</v>
      </c>
      <c r="F197" s="9">
        <f t="shared" si="38"/>
        <v>11.304970534692895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46.696370501256638</v>
      </c>
      <c r="J197">
        <f t="shared" si="41"/>
        <v>45.600468638636848</v>
      </c>
      <c r="K197">
        <f t="shared" si="41"/>
        <v>-10.05725001813758</v>
      </c>
      <c r="L197">
        <f t="shared" si="42"/>
        <v>-8.3648918658717495</v>
      </c>
      <c r="M197">
        <f t="shared" si="43"/>
        <v>-30.329110870977392</v>
      </c>
      <c r="S197">
        <f t="shared" si="32"/>
        <v>1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35.10385888754395</v>
      </c>
      <c r="C198" s="9">
        <f t="shared" si="36"/>
        <v>1.0740000000000007</v>
      </c>
      <c r="D198" s="9">
        <f t="shared" si="37"/>
        <v>54.422101366935323</v>
      </c>
      <c r="E198" s="9">
        <f t="shared" si="37"/>
        <v>8.7758923693274884</v>
      </c>
      <c r="F198" s="9">
        <f t="shared" si="38"/>
        <v>11.282663500334245</v>
      </c>
      <c r="G198" s="10">
        <f t="shared" si="47"/>
        <v>8.6666666666666607</v>
      </c>
      <c r="H198" s="5">
        <f t="shared" si="47"/>
        <v>7.5</v>
      </c>
      <c r="I198">
        <f t="shared" si="40"/>
        <v>46.68693248951287</v>
      </c>
      <c r="J198">
        <f t="shared" si="41"/>
        <v>45.550279287441619</v>
      </c>
      <c r="K198">
        <f t="shared" si="41"/>
        <v>-10.239224683363444</v>
      </c>
      <c r="L198">
        <f t="shared" si="42"/>
        <v>-8.3539963904289589</v>
      </c>
      <c r="M198">
        <f t="shared" si="43"/>
        <v>-30.29610929584371</v>
      </c>
      <c r="S198">
        <f t="shared" si="32"/>
        <v>1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35.377010191333582</v>
      </c>
      <c r="C199" s="9">
        <f t="shared" si="36"/>
        <v>1.0800000000000007</v>
      </c>
      <c r="D199" s="9">
        <f t="shared" si="37"/>
        <v>54.695252670724948</v>
      </c>
      <c r="E199" s="9">
        <f t="shared" si="37"/>
        <v>8.7139116912599821</v>
      </c>
      <c r="F199" s="9">
        <f t="shared" si="38"/>
        <v>11.259635872541175</v>
      </c>
      <c r="G199" s="10">
        <f t="shared" si="47"/>
        <v>8.6666666666666607</v>
      </c>
      <c r="H199" s="5">
        <f t="shared" si="47"/>
        <v>7.5</v>
      </c>
      <c r="I199">
        <f t="shared" si="40"/>
        <v>46.678275482953097</v>
      </c>
      <c r="J199">
        <f t="shared" si="41"/>
        <v>45.500155309099043</v>
      </c>
      <c r="K199">
        <f t="shared" si="41"/>
        <v>-10.421001339138506</v>
      </c>
      <c r="L199">
        <f t="shared" si="42"/>
        <v>-8.3432562202070724</v>
      </c>
      <c r="M199">
        <f t="shared" si="43"/>
        <v>-30.263125550167814</v>
      </c>
      <c r="S199">
        <f t="shared" si="32"/>
        <v>1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35.649860944576204</v>
      </c>
      <c r="C200" s="9">
        <f t="shared" si="36"/>
        <v>1.0860000000000007</v>
      </c>
      <c r="D200" s="9">
        <f t="shared" si="37"/>
        <v>54.968103423967577</v>
      </c>
      <c r="E200" s="9">
        <f t="shared" si="37"/>
        <v>8.6508409469652481</v>
      </c>
      <c r="F200" s="9">
        <f t="shared" si="38"/>
        <v>11.235890078381628</v>
      </c>
      <c r="G200" s="10">
        <f t="shared" si="47"/>
        <v>8.6666666666666607</v>
      </c>
      <c r="H200" s="5">
        <f t="shared" si="47"/>
        <v>7.5</v>
      </c>
      <c r="I200">
        <f t="shared" si="40"/>
        <v>46.670396508711697</v>
      </c>
      <c r="J200">
        <f t="shared" si="41"/>
        <v>45.450095771777804</v>
      </c>
      <c r="K200">
        <f t="shared" si="41"/>
        <v>-10.602580092439513</v>
      </c>
      <c r="L200">
        <f t="shared" si="42"/>
        <v>-8.3326701855655383</v>
      </c>
      <c r="M200">
        <f t="shared" si="43"/>
        <v>-30.230158044859369</v>
      </c>
      <c r="S200">
        <f t="shared" si="32"/>
        <v>1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35.922411531143538</v>
      </c>
      <c r="C201" s="9">
        <f t="shared" si="36"/>
        <v>1.0920000000000007</v>
      </c>
      <c r="D201" s="9">
        <f t="shared" si="37"/>
        <v>55.240654010534904</v>
      </c>
      <c r="E201" s="9">
        <f t="shared" si="37"/>
        <v>8.5866813235658039</v>
      </c>
      <c r="F201" s="9">
        <f t="shared" si="38"/>
        <v>11.211428538481309</v>
      </c>
      <c r="G201" s="10">
        <f t="shared" si="47"/>
        <v>8.6666666666666607</v>
      </c>
      <c r="H201" s="5">
        <f t="shared" si="47"/>
        <v>7.5</v>
      </c>
      <c r="I201">
        <f t="shared" si="40"/>
        <v>46.663292565975247</v>
      </c>
      <c r="J201">
        <f t="shared" si="41"/>
        <v>45.40009975066441</v>
      </c>
      <c r="K201">
        <f t="shared" si="41"/>
        <v>-10.78396104070867</v>
      </c>
      <c r="L201">
        <f t="shared" si="42"/>
        <v>-8.3222371168086244</v>
      </c>
      <c r="M201">
        <f t="shared" si="43"/>
        <v>-30.197205205889652</v>
      </c>
      <c r="S201">
        <f t="shared" si="32"/>
        <v>1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36.194662329379412</v>
      </c>
      <c r="C202" s="9">
        <f t="shared" si="36"/>
        <v>1.0980000000000008</v>
      </c>
      <c r="D202" s="9">
        <f t="shared" si="37"/>
        <v>55.512904808770784</v>
      </c>
      <c r="E202" s="9">
        <f t="shared" si="37"/>
        <v>8.5214340076278461</v>
      </c>
      <c r="F202" s="9">
        <f t="shared" si="38"/>
        <v>11.186253667107067</v>
      </c>
      <c r="G202" s="10">
        <f t="shared" si="47"/>
        <v>8.6666666666666607</v>
      </c>
      <c r="H202" s="5">
        <f t="shared" si="47"/>
        <v>7.5</v>
      </c>
      <c r="I202">
        <f t="shared" si="40"/>
        <v>46.656960626239965</v>
      </c>
      <c r="J202">
        <f t="shared" si="41"/>
        <v>45.350166327963557</v>
      </c>
      <c r="K202">
        <f t="shared" si="41"/>
        <v>-10.965144271944007</v>
      </c>
      <c r="L202">
        <f t="shared" si="42"/>
        <v>-8.3119558442219823</v>
      </c>
      <c r="M202">
        <f t="shared" si="43"/>
        <v>-30.164265474335803</v>
      </c>
      <c r="S202">
        <f t="shared" si="32"/>
        <v>1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36.466613712142006</v>
      </c>
      <c r="C203" s="9">
        <f t="shared" si="36"/>
        <v>1.1040000000000008</v>
      </c>
      <c r="D203" s="9">
        <f t="shared" si="37"/>
        <v>55.784856191533372</v>
      </c>
      <c r="E203" s="9">
        <f t="shared" si="37"/>
        <v>8.4551001852176437</v>
      </c>
      <c r="F203" s="9">
        <f t="shared" si="38"/>
        <v>11.160367872249383</v>
      </c>
      <c r="G203" s="10">
        <f t="shared" si="47"/>
        <v>8.6666666666666607</v>
      </c>
      <c r="H203" s="5">
        <f t="shared" si="47"/>
        <v>7.5</v>
      </c>
      <c r="I203">
        <f t="shared" si="40"/>
        <v>46.651397633577155</v>
      </c>
      <c r="J203">
        <f t="shared" si="41"/>
        <v>45.300294592898226</v>
      </c>
      <c r="K203">
        <f t="shared" si="41"/>
        <v>-11.146129864790023</v>
      </c>
      <c r="L203">
        <f t="shared" si="42"/>
        <v>-8.3018251981107305</v>
      </c>
      <c r="M203">
        <f t="shared" si="43"/>
        <v>-30.131337306423724</v>
      </c>
      <c r="S203">
        <f t="shared" si="32"/>
        <v>1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36.738266046845823</v>
      </c>
      <c r="C204" s="9">
        <f t="shared" si="36"/>
        <v>1.1100000000000008</v>
      </c>
      <c r="D204" s="9">
        <f t="shared" si="37"/>
        <v>56.056508526237195</v>
      </c>
      <c r="E204" s="9">
        <f t="shared" si="37"/>
        <v>8.3876810419573875</v>
      </c>
      <c r="F204" s="9">
        <f t="shared" si="38"/>
        <v>11.133773555703844</v>
      </c>
      <c r="G204" s="10">
        <f t="shared" si="47"/>
        <v>8.6666666666666607</v>
      </c>
      <c r="H204" s="5">
        <f t="shared" si="47"/>
        <v>7.5</v>
      </c>
      <c r="I204">
        <f t="shared" si="40"/>
        <v>46.646600504906665</v>
      </c>
      <c r="J204">
        <f t="shared" si="41"/>
        <v>45.250483641709565</v>
      </c>
      <c r="K204">
        <f t="shared" si="41"/>
        <v>-11.326917888628564</v>
      </c>
      <c r="L204">
        <f t="shared" si="42"/>
        <v>-8.2918440088390355</v>
      </c>
      <c r="M204">
        <f t="shared" si="43"/>
        <v>-30.098419173569564</v>
      </c>
      <c r="S204">
        <f t="shared" si="32"/>
        <v>1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37.009619695503929</v>
      </c>
      <c r="C205" s="9">
        <f t="shared" si="36"/>
        <v>1.1160000000000008</v>
      </c>
      <c r="D205" s="9">
        <f t="shared" si="37"/>
        <v>56.327862174895294</v>
      </c>
      <c r="E205" s="9">
        <f t="shared" si="37"/>
        <v>8.3191777630804911</v>
      </c>
      <c r="F205" s="9">
        <f t="shared" si="38"/>
        <v>11.106473113151729</v>
      </c>
      <c r="G205" s="10">
        <f t="shared" si="47"/>
        <v>8.6666666666666607</v>
      </c>
      <c r="H205" s="5">
        <f t="shared" si="47"/>
        <v>7.5</v>
      </c>
      <c r="I205">
        <f t="shared" si="40"/>
        <v>46.642566130277991</v>
      </c>
      <c r="J205">
        <f t="shared" si="41"/>
        <v>45.200732577656531</v>
      </c>
      <c r="K205">
        <f t="shared" si="41"/>
        <v>-11.507508403669982</v>
      </c>
      <c r="L205">
        <f t="shared" si="42"/>
        <v>-8.2820111068711348</v>
      </c>
      <c r="M205">
        <f t="shared" si="43"/>
        <v>-30.06550956241982</v>
      </c>
      <c r="S205">
        <f t="shared" si="32"/>
        <v>1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37.28067501476994</v>
      </c>
      <c r="C206" s="9">
        <f t="shared" si="36"/>
        <v>1.1220000000000008</v>
      </c>
      <c r="D206" s="9">
        <f t="shared" si="37"/>
        <v>56.598917494161313</v>
      </c>
      <c r="E206" s="9">
        <f t="shared" si="37"/>
        <v>8.2495915334863472</v>
      </c>
      <c r="F206" s="9">
        <f t="shared" si="38"/>
        <v>11.078468934239616</v>
      </c>
      <c r="G206" s="10">
        <f t="shared" si="47"/>
        <v>8.6666666666666607</v>
      </c>
      <c r="H206" s="5">
        <f t="shared" si="47"/>
        <v>7.5</v>
      </c>
      <c r="I206">
        <f t="shared" si="40"/>
        <v>46.639291373159082</v>
      </c>
      <c r="J206">
        <f t="shared" si="41"/>
        <v>45.151040511015303</v>
      </c>
      <c r="K206">
        <f t="shared" si="41"/>
        <v>-11.6879014610445</v>
      </c>
      <c r="L206">
        <f t="shared" si="42"/>
        <v>-8.2723253228137761</v>
      </c>
      <c r="M206">
        <f t="shared" si="43"/>
        <v>-30.032606974889926</v>
      </c>
      <c r="S206">
        <f t="shared" si="32"/>
        <v>1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37.551432355980225</v>
      </c>
      <c r="C207" s="9">
        <f t="shared" si="36"/>
        <v>1.1280000000000008</v>
      </c>
      <c r="D207" s="9">
        <f t="shared" si="37"/>
        <v>56.869674835371598</v>
      </c>
      <c r="E207" s="9">
        <f t="shared" si="37"/>
        <v>8.1789235377945317</v>
      </c>
      <c r="F207" s="9">
        <f t="shared" si="38"/>
        <v>11.049763402658085</v>
      </c>
      <c r="G207" s="10">
        <f t="shared" si="47"/>
        <v>8.6666666666666607</v>
      </c>
      <c r="H207" s="5">
        <f t="shared" si="47"/>
        <v>7.5</v>
      </c>
      <c r="I207">
        <f t="shared" si="40"/>
        <v>46.636773070732488</v>
      </c>
      <c r="J207">
        <f t="shared" si="41"/>
        <v>45.10140655907842</v>
      </c>
      <c r="K207">
        <f t="shared" si="41"/>
        <v>-11.86809710289384</v>
      </c>
      <c r="L207">
        <f t="shared" si="42"/>
        <v>-8.2627854874600342</v>
      </c>
      <c r="M207">
        <f t="shared" si="43"/>
        <v>-29.999709928201373</v>
      </c>
      <c r="S207">
        <f t="shared" si="32"/>
        <v>1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37.821892065195925</v>
      </c>
      <c r="C208" s="9">
        <f t="shared" si="36"/>
        <v>1.1340000000000008</v>
      </c>
      <c r="D208" s="9">
        <f t="shared" si="37"/>
        <v>57.140134544587291</v>
      </c>
      <c r="E208" s="9">
        <f t="shared" si="37"/>
        <v>8.1071749603984617</v>
      </c>
      <c r="F208" s="9">
        <f t="shared" si="38"/>
        <v>11.020358896219451</v>
      </c>
      <c r="G208" s="10">
        <f t="shared" si="47"/>
        <v>8.6666666666666607</v>
      </c>
      <c r="H208" s="5">
        <f t="shared" si="47"/>
        <v>7.5</v>
      </c>
      <c r="I208">
        <f t="shared" si="40"/>
        <v>46.635008034198783</v>
      </c>
      <c r="J208">
        <f t="shared" si="41"/>
        <v>45.051829846153659</v>
      </c>
      <c r="K208">
        <f t="shared" si="41"/>
        <v>-12.048095362463048</v>
      </c>
      <c r="L208">
        <f t="shared" si="42"/>
        <v>-8.2533904318344362</v>
      </c>
      <c r="M208">
        <f t="shared" si="43"/>
        <v>-29.966816954917295</v>
      </c>
      <c r="S208">
        <f t="shared" si="32"/>
        <v>1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38.092054483245064</v>
      </c>
      <c r="C209" s="9">
        <f t="shared" si="36"/>
        <v>1.1400000000000008</v>
      </c>
      <c r="D209" s="9">
        <f t="shared" si="37"/>
        <v>57.410296962636437</v>
      </c>
      <c r="E209" s="9">
        <f t="shared" si="37"/>
        <v>8.0343469855184946</v>
      </c>
      <c r="F209" s="9">
        <f t="shared" si="38"/>
        <v>10.990257786934611</v>
      </c>
      <c r="G209" s="10">
        <f t="shared" si="47"/>
        <v>8.6666666666666607</v>
      </c>
      <c r="H209" s="5">
        <f t="shared" si="47"/>
        <v>7.5</v>
      </c>
      <c r="I209">
        <f t="shared" si="40"/>
        <v>46.633993049087046</v>
      </c>
      <c r="J209">
        <f t="shared" si="41"/>
        <v>45.00230950356265</v>
      </c>
      <c r="K209">
        <f t="shared" si="41"/>
        <v>-12.227896264192552</v>
      </c>
      <c r="L209">
        <f t="shared" si="42"/>
        <v>-8.2441389872393902</v>
      </c>
      <c r="M209">
        <f t="shared" si="43"/>
        <v>-29.933926602976495</v>
      </c>
      <c r="S209">
        <f t="shared" si="32"/>
        <v>1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38.361919945764669</v>
      </c>
      <c r="C210" s="9">
        <f t="shared" si="36"/>
        <v>1.1460000000000008</v>
      </c>
      <c r="D210" s="9">
        <f t="shared" si="37"/>
        <v>57.680162425156041</v>
      </c>
      <c r="E210" s="9">
        <f t="shared" si="37"/>
        <v>7.9604407972544857</v>
      </c>
      <c r="F210" s="9">
        <f t="shared" si="38"/>
        <v>10.959462441088911</v>
      </c>
      <c r="G210" s="10">
        <f t="shared" si="47"/>
        <v>8.6666666666666607</v>
      </c>
      <c r="H210" s="5">
        <f t="shared" si="47"/>
        <v>7.5</v>
      </c>
      <c r="I210">
        <f t="shared" si="40"/>
        <v>46.633724875572248</v>
      </c>
      <c r="J210">
        <f t="shared" si="41"/>
        <v>44.952844669639212</v>
      </c>
      <c r="K210">
        <f t="shared" si="41"/>
        <v>-12.407499823810411</v>
      </c>
      <c r="L210">
        <f t="shared" si="42"/>
        <v>-8.2350299853028623</v>
      </c>
      <c r="M210">
        <f t="shared" si="43"/>
        <v>-29.901037435725893</v>
      </c>
      <c r="S210">
        <f t="shared" si="32"/>
        <v>1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38.631488783242773</v>
      </c>
      <c r="C211" s="9">
        <f t="shared" si="36"/>
        <v>1.1520000000000008</v>
      </c>
      <c r="D211" s="9">
        <f t="shared" si="37"/>
        <v>57.949731262634138</v>
      </c>
      <c r="E211" s="9">
        <f t="shared" si="37"/>
        <v>7.8854575796377802</v>
      </c>
      <c r="F211" s="9">
        <f t="shared" si="38"/>
        <v>10.92797521931716</v>
      </c>
      <c r="G211" s="10">
        <f t="shared" si="47"/>
        <v>8.6666666666666607</v>
      </c>
      <c r="H211" s="5">
        <f t="shared" si="47"/>
        <v>7.5</v>
      </c>
      <c r="I211">
        <f t="shared" si="40"/>
        <v>46.634200248799289</v>
      </c>
      <c r="J211">
        <f t="shared" si="41"/>
        <v>44.903434489727395</v>
      </c>
      <c r="K211">
        <f t="shared" si="41"/>
        <v>-12.586906048424767</v>
      </c>
      <c r="L211">
        <f t="shared" si="42"/>
        <v>-8.2260622580272411</v>
      </c>
      <c r="M211">
        <f t="shared" si="43"/>
        <v>-29.868148031951343</v>
      </c>
      <c r="S211">
        <f t="shared" si="32"/>
        <v>1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38.900761321060486</v>
      </c>
      <c r="C212" s="9">
        <f t="shared" si="36"/>
        <v>1.1580000000000008</v>
      </c>
      <c r="D212" s="9">
        <f t="shared" si="37"/>
        <v>58.219003800451858</v>
      </c>
      <c r="E212" s="9">
        <f t="shared" si="37"/>
        <v>7.8093985166826565</v>
      </c>
      <c r="F212" s="9">
        <f t="shared" si="38"/>
        <v>10.895798476677635</v>
      </c>
      <c r="G212" s="10">
        <f t="shared" si="47"/>
        <v>8.6666666666666607</v>
      </c>
      <c r="H212" s="5">
        <f t="shared" si="47"/>
        <v>7.5</v>
      </c>
      <c r="I212">
        <f t="shared" si="40"/>
        <v>46.635415879213632</v>
      </c>
      <c r="J212">
        <f t="shared" si="41"/>
        <v>44.854078116179231</v>
      </c>
      <c r="K212">
        <f t="shared" si="41"/>
        <v>-12.766114936616475</v>
      </c>
      <c r="L212">
        <f t="shared" si="42"/>
        <v>-8.217234637839379</v>
      </c>
      <c r="M212">
        <f t="shared" si="43"/>
        <v>-29.835256985906828</v>
      </c>
      <c r="S212">
        <f t="shared" ref="S212:S275" si="48">GESTEP(E212,H212)</f>
        <v>1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39.169737879534082</v>
      </c>
      <c r="C213" s="9">
        <f t="shared" ref="C213:C276" si="52">C212+_dt</f>
        <v>1.1640000000000008</v>
      </c>
      <c r="D213" s="9">
        <f t="shared" ref="D213:E276" si="53">D212+$C$7*(J212+J213)/2</f>
        <v>58.487980358925455</v>
      </c>
      <c r="E213" s="9">
        <f t="shared" si="53"/>
        <v>7.7322647924372117</v>
      </c>
      <c r="F213" s="9">
        <f t="shared" ref="F213:F276" si="54">$O$1*D213^2+$O$2*D213+$O$3</f>
        <v>10.862934562725281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46.637368452898201</v>
      </c>
      <c r="J213">
        <f t="shared" ref="J213:K276" si="57">J212+L212*$C$7</f>
        <v>44.804774708352191</v>
      </c>
      <c r="K213">
        <f t="shared" si="57"/>
        <v>-12.945126478531916</v>
      </c>
      <c r="L213">
        <f t="shared" ref="L213:L276" si="58">-$C$15*I213*J213</f>
        <v>-8.2085459576417605</v>
      </c>
      <c r="M213">
        <f t="shared" ref="M213:M276" si="59">-$C$6-$C$15*I213*K213</f>
        <v>-29.802362907341969</v>
      </c>
      <c r="S213">
        <f t="shared" si="48"/>
        <v>1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39.438418773956968</v>
      </c>
      <c r="C214" s="9">
        <f t="shared" si="52"/>
        <v>1.1700000000000008</v>
      </c>
      <c r="D214" s="9">
        <f t="shared" si="53"/>
        <v>58.756661253348334</v>
      </c>
      <c r="E214" s="9">
        <f t="shared" si="53"/>
        <v>7.6540575910336877</v>
      </c>
      <c r="F214" s="9">
        <f t="shared" si="54"/>
        <v>10.829385821583889</v>
      </c>
      <c r="G214" s="10">
        <f t="shared" si="55"/>
        <v>8.6666666666666607</v>
      </c>
      <c r="H214" s="5">
        <f t="shared" si="55"/>
        <v>7.5</v>
      </c>
      <c r="I214">
        <f t="shared" si="56"/>
        <v>46.640054631916477</v>
      </c>
      <c r="J214">
        <f t="shared" si="57"/>
        <v>44.755523432606338</v>
      </c>
      <c r="K214">
        <f t="shared" si="57"/>
        <v>-13.123940655975968</v>
      </c>
      <c r="L214">
        <f t="shared" si="58"/>
        <v>-8.1999950508647306</v>
      </c>
      <c r="M214">
        <f t="shared" si="59"/>
        <v>-29.769464421527864</v>
      </c>
      <c r="S214">
        <f t="shared" si="48"/>
        <v>1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39.706804314641687</v>
      </c>
      <c r="C215" s="9">
        <f t="shared" si="52"/>
        <v>1.1760000000000008</v>
      </c>
      <c r="D215" s="9">
        <f t="shared" si="53"/>
        <v>59.025046794033059</v>
      </c>
      <c r="E215" s="9">
        <f t="shared" si="53"/>
        <v>7.5747780967382443</v>
      </c>
      <c r="F215" s="9">
        <f t="shared" si="54"/>
        <v>10.795154592017445</v>
      </c>
      <c r="G215" s="10">
        <f t="shared" si="55"/>
        <v>8.6666666666666607</v>
      </c>
      <c r="H215" s="5">
        <f t="shared" si="55"/>
        <v>7.5</v>
      </c>
      <c r="I215">
        <f t="shared" si="56"/>
        <v>46.643471054661518</v>
      </c>
      <c r="J215">
        <f t="shared" si="57"/>
        <v>44.70632346230115</v>
      </c>
      <c r="K215">
        <f t="shared" si="57"/>
        <v>-13.302557442505135</v>
      </c>
      <c r="L215">
        <f t="shared" si="58"/>
        <v>-8.1915807515197745</v>
      </c>
      <c r="M215">
        <f t="shared" si="59"/>
        <v>-29.736560169281201</v>
      </c>
      <c r="S215">
        <f t="shared" si="48"/>
        <v>1</v>
      </c>
      <c r="T215" t="b">
        <f t="shared" si="49"/>
        <v>0</v>
      </c>
      <c r="U215" t="b">
        <f t="shared" si="50"/>
        <v>1</v>
      </c>
    </row>
    <row r="216" spans="1:21" x14ac:dyDescent="0.2">
      <c r="A216">
        <f t="shared" si="60"/>
        <v>100</v>
      </c>
      <c r="B216">
        <f t="shared" si="51"/>
        <v>39.97489480696197</v>
      </c>
      <c r="C216" s="9">
        <f t="shared" si="52"/>
        <v>1.1820000000000008</v>
      </c>
      <c r="D216" s="9">
        <f t="shared" si="53"/>
        <v>59.293137286353335</v>
      </c>
      <c r="E216" s="9">
        <f t="shared" si="53"/>
        <v>7.4944274940001661</v>
      </c>
      <c r="F216" s="9">
        <f t="shared" si="54"/>
        <v>10.760243207500556</v>
      </c>
      <c r="G216" s="10">
        <f t="shared" si="55"/>
        <v>8.6666666666666607</v>
      </c>
      <c r="H216" s="5">
        <f t="shared" si="55"/>
        <v>7.5</v>
      </c>
      <c r="I216">
        <f t="shared" si="56"/>
        <v>46.647614336210729</v>
      </c>
      <c r="J216">
        <f t="shared" si="57"/>
        <v>44.657173977792034</v>
      </c>
      <c r="K216">
        <f t="shared" si="57"/>
        <v>-13.480976803520822</v>
      </c>
      <c r="L216">
        <f t="shared" si="58"/>
        <v>-8.1833018942537894</v>
      </c>
      <c r="M216">
        <f t="shared" si="59"/>
        <v>-29.703648806986649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40.242690551394617</v>
      </c>
      <c r="C217" s="9">
        <f t="shared" si="52"/>
        <v>1.1880000000000008</v>
      </c>
      <c r="D217" s="9">
        <f t="shared" si="53"/>
        <v>59.560933030785989</v>
      </c>
      <c r="E217" s="9">
        <f t="shared" si="53"/>
        <v>7.4130069675005155</v>
      </c>
      <c r="F217" s="9">
        <f t="shared" si="54"/>
        <v>10.724653996287939</v>
      </c>
      <c r="G217" s="10">
        <f t="shared" si="55"/>
        <v>8.6666666666666607</v>
      </c>
      <c r="H217" s="5">
        <f t="shared" si="55"/>
        <v>7.5</v>
      </c>
      <c r="I217">
        <f t="shared" si="56"/>
        <v>46.652481068686221</v>
      </c>
      <c r="J217">
        <f t="shared" si="57"/>
        <v>44.608074166426512</v>
      </c>
      <c r="K217">
        <f t="shared" si="57"/>
        <v>-13.659198696362742</v>
      </c>
      <c r="L217">
        <f t="shared" si="58"/>
        <v>-8.1751573144043039</v>
      </c>
      <c r="M217">
        <f t="shared" si="59"/>
        <v>-29.670729006617481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40.510191843561515</v>
      </c>
      <c r="C218" s="9">
        <f t="shared" si="52"/>
        <v>1.1940000000000008</v>
      </c>
      <c r="D218" s="9">
        <f t="shared" si="53"/>
        <v>59.828434322952887</v>
      </c>
      <c r="E218" s="9">
        <f t="shared" si="53"/>
        <v>7.3305177022002201</v>
      </c>
      <c r="F218" s="9">
        <f t="shared" si="54"/>
        <v>10.688389281483067</v>
      </c>
      <c r="G218" s="10">
        <f t="shared" si="55"/>
        <v>8.6666666666666607</v>
      </c>
      <c r="H218" s="5">
        <f t="shared" si="55"/>
        <v>7.5</v>
      </c>
      <c r="I218">
        <f t="shared" si="56"/>
        <v>46.658067821620563</v>
      </c>
      <c r="J218">
        <f t="shared" si="57"/>
        <v>44.559023222540084</v>
      </c>
      <c r="K218">
        <f t="shared" si="57"/>
        <v>-13.837223070402446</v>
      </c>
      <c r="L218">
        <f t="shared" si="58"/>
        <v>-8.1671458480556094</v>
      </c>
      <c r="M218">
        <f t="shared" si="59"/>
        <v>-29.63779945575444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40.777398974271492</v>
      </c>
      <c r="C219" s="9">
        <f t="shared" si="52"/>
        <v>1.2000000000000008</v>
      </c>
      <c r="D219" s="9">
        <f t="shared" si="53"/>
        <v>60.095641453662864</v>
      </c>
      <c r="E219" s="9">
        <f t="shared" si="53"/>
        <v>7.2469608833876018</v>
      </c>
      <c r="F219" s="9">
        <f t="shared" si="54"/>
        <v>10.651451381105888</v>
      </c>
      <c r="G219" s="10">
        <f t="shared" si="55"/>
        <v>8.6666666666666607</v>
      </c>
      <c r="H219" s="5">
        <f t="shared" si="55"/>
        <v>7.5</v>
      </c>
      <c r="I219">
        <f t="shared" si="56"/>
        <v>46.664371142327681</v>
      </c>
      <c r="J219">
        <f t="shared" si="57"/>
        <v>44.51002034745175</v>
      </c>
      <c r="K219">
        <f t="shared" si="57"/>
        <v>-14.015049867136973</v>
      </c>
      <c r="L219">
        <f t="shared" si="58"/>
        <v>-8.1592663320957808</v>
      </c>
      <c r="M219">
        <f t="shared" si="59"/>
        <v>-29.604858857602814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41.044312229562223</v>
      </c>
      <c r="C220" s="9">
        <f t="shared" si="52"/>
        <v>1.2060000000000008</v>
      </c>
      <c r="D220" s="9">
        <f t="shared" si="53"/>
        <v>60.362554708953596</v>
      </c>
      <c r="E220" s="9">
        <f t="shared" si="53"/>
        <v>7.1623376967253432</v>
      </c>
      <c r="F220" s="9">
        <f t="shared" si="54"/>
        <v>10.613842608159663</v>
      </c>
      <c r="G220" s="10">
        <f t="shared" si="55"/>
        <v>8.6666666666666607</v>
      </c>
      <c r="H220" s="5">
        <f t="shared" si="55"/>
        <v>7.5</v>
      </c>
      <c r="I220">
        <f t="shared" si="56"/>
        <v>46.671387556278745</v>
      </c>
      <c r="J220">
        <f t="shared" si="57"/>
        <v>44.461064749459176</v>
      </c>
      <c r="K220">
        <f t="shared" si="57"/>
        <v>-14.19267902028259</v>
      </c>
      <c r="L220">
        <f t="shared" si="58"/>
        <v>-8.1515176042744866</v>
      </c>
      <c r="M220">
        <f t="shared" si="59"/>
        <v>-29.571905931007691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41.310931890742111</v>
      </c>
      <c r="C221" s="9">
        <f t="shared" si="52"/>
        <v>1.2120000000000009</v>
      </c>
      <c r="D221" s="9">
        <f t="shared" si="53"/>
        <v>60.629174370133477</v>
      </c>
      <c r="E221" s="9">
        <f t="shared" si="53"/>
        <v>7.0766493282968899</v>
      </c>
      <c r="F221" s="9">
        <f t="shared" si="54"/>
        <v>10.575565270696925</v>
      </c>
      <c r="G221" s="10">
        <f t="shared" si="55"/>
        <v>8.6666666666666607</v>
      </c>
      <c r="H221" s="5">
        <f t="shared" si="55"/>
        <v>7.5</v>
      </c>
      <c r="I221">
        <f t="shared" si="56"/>
        <v>46.67911356748283</v>
      </c>
      <c r="J221">
        <f t="shared" si="57"/>
        <v>44.412155643833529</v>
      </c>
      <c r="K221">
        <f t="shared" si="57"/>
        <v>-14.370110455868636</v>
      </c>
      <c r="L221">
        <f t="shared" si="58"/>
        <v>-8.143898503261612</v>
      </c>
      <c r="M221">
        <f t="shared" si="59"/>
        <v>-29.538939410467421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41.577258234432051</v>
      </c>
      <c r="C222" s="9">
        <f t="shared" si="52"/>
        <v>1.2180000000000009</v>
      </c>
      <c r="D222" s="9">
        <f t="shared" si="53"/>
        <v>60.895500713823417</v>
      </c>
      <c r="E222" s="9">
        <f t="shared" si="53"/>
        <v>6.9898969646522895</v>
      </c>
      <c r="F222" s="9">
        <f t="shared" si="54"/>
        <v>10.536621671884573</v>
      </c>
      <c r="G222" s="10">
        <f t="shared" si="55"/>
        <v>8.6666666666666607</v>
      </c>
      <c r="H222" s="5">
        <f t="shared" si="55"/>
        <v>7.5</v>
      </c>
      <c r="I222">
        <f t="shared" si="56"/>
        <v>46.68754565887216</v>
      </c>
      <c r="J222">
        <f t="shared" si="57"/>
        <v>44.363292252813956</v>
      </c>
      <c r="K222">
        <f t="shared" si="57"/>
        <v>-14.547344092331441</v>
      </c>
      <c r="L222">
        <f t="shared" si="58"/>
        <v>-8.1364078687066144</v>
      </c>
      <c r="M222">
        <f t="shared" si="59"/>
        <v>-29.505958046145224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41.843291532607296</v>
      </c>
      <c r="C223" s="9">
        <f t="shared" si="52"/>
        <v>1.2240000000000009</v>
      </c>
      <c r="D223" s="9">
        <f t="shared" si="53"/>
        <v>61.161534011998661</v>
      </c>
      <c r="E223" s="9">
        <f t="shared" si="53"/>
        <v>6.9020817928534699</v>
      </c>
      <c r="F223" s="9">
        <f t="shared" si="54"/>
        <v>10.497014110068031</v>
      </c>
      <c r="G223" s="10">
        <f t="shared" si="55"/>
        <v>8.6666666666666607</v>
      </c>
      <c r="H223" s="5">
        <f t="shared" si="55"/>
        <v>7.5</v>
      </c>
      <c r="I223">
        <f t="shared" si="56"/>
        <v>46.696680292691823</v>
      </c>
      <c r="J223">
        <f t="shared" si="57"/>
        <v>44.314473805601715</v>
      </c>
      <c r="K223">
        <f t="shared" si="57"/>
        <v>-14.724379840608313</v>
      </c>
      <c r="L223">
        <f t="shared" si="58"/>
        <v>-8.1290445412985921</v>
      </c>
      <c r="M223">
        <f t="shared" si="59"/>
        <v>-29.47296060387896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42.109032052639165</v>
      </c>
      <c r="C224" s="9">
        <f t="shared" si="52"/>
        <v>1.2300000000000009</v>
      </c>
      <c r="D224" s="9">
        <f t="shared" si="53"/>
        <v>61.42727453203053</v>
      </c>
      <c r="E224" s="9">
        <f t="shared" si="53"/>
        <v>6.8132050005189502</v>
      </c>
      <c r="F224" s="9">
        <f t="shared" si="54"/>
        <v>10.456744878834597</v>
      </c>
      <c r="G224" s="10">
        <f t="shared" si="55"/>
        <v>8.6666666666666607</v>
      </c>
      <c r="H224" s="5">
        <f t="shared" si="55"/>
        <v>7.5</v>
      </c>
      <c r="I224">
        <f t="shared" si="56"/>
        <v>46.706513910893499</v>
      </c>
      <c r="J224">
        <f t="shared" si="57"/>
        <v>44.265699538353921</v>
      </c>
      <c r="K224">
        <f t="shared" si="57"/>
        <v>-14.901217604231586</v>
      </c>
      <c r="L224">
        <f t="shared" si="58"/>
        <v>-8.1218073628269902</v>
      </c>
      <c r="M224">
        <f t="shared" si="59"/>
        <v>-29.43994586518906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42.374480057336754</v>
      </c>
      <c r="C225" s="9">
        <f t="shared" si="52"/>
        <v>1.2360000000000009</v>
      </c>
      <c r="D225" s="9">
        <f t="shared" si="53"/>
        <v>61.692722536728127</v>
      </c>
      <c r="E225" s="9">
        <f t="shared" si="53"/>
        <v>6.7232677758679875</v>
      </c>
      <c r="F225" s="9">
        <f t="shared" si="54"/>
        <v>10.415816267075906</v>
      </c>
      <c r="G225" s="10">
        <f t="shared" si="55"/>
        <v>8.6666666666666607</v>
      </c>
      <c r="H225" s="5">
        <f t="shared" si="55"/>
        <v>7.5</v>
      </c>
      <c r="I225">
        <f t="shared" si="56"/>
        <v>46.71704293553335</v>
      </c>
      <c r="J225">
        <f t="shared" si="57"/>
        <v>44.216968694176963</v>
      </c>
      <c r="K225">
        <f t="shared" si="57"/>
        <v>-15.077857279422721</v>
      </c>
      <c r="L225">
        <f t="shared" si="58"/>
        <v>-8.1146951762429591</v>
      </c>
      <c r="M225">
        <f t="shared" si="59"/>
        <v>-29.406912627284552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42.639635804988643</v>
      </c>
      <c r="C226" s="9">
        <f t="shared" si="52"/>
        <v>1.2420000000000009</v>
      </c>
      <c r="D226" s="9">
        <f t="shared" si="53"/>
        <v>61.957878284380016</v>
      </c>
      <c r="E226" s="9">
        <f t="shared" si="53"/>
        <v>6.6322713077641602</v>
      </c>
      <c r="F226" s="9">
        <f t="shared" si="54"/>
        <v>10.374230559049503</v>
      </c>
      <c r="G226" s="10">
        <f t="shared" si="55"/>
        <v>8.6666666666666607</v>
      </c>
      <c r="H226" s="5">
        <f t="shared" si="55"/>
        <v>7.5</v>
      </c>
      <c r="I226">
        <f t="shared" si="56"/>
        <v>46.72826376917358</v>
      </c>
      <c r="J226">
        <f t="shared" si="57"/>
        <v>44.168280523119506</v>
      </c>
      <c r="K226">
        <f t="shared" si="57"/>
        <v>-15.254298755186429</v>
      </c>
      <c r="L226">
        <f t="shared" si="58"/>
        <v>-8.1077068257212446</v>
      </c>
      <c r="M226">
        <f t="shared" si="59"/>
        <v>-29.373859703067268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42.904499549404505</v>
      </c>
      <c r="C227" s="9">
        <f t="shared" si="52"/>
        <v>1.2480000000000009</v>
      </c>
      <c r="D227" s="9">
        <f t="shared" si="53"/>
        <v>62.222742028795871</v>
      </c>
      <c r="E227" s="9">
        <f t="shared" si="53"/>
        <v>6.5402167857583864</v>
      </c>
      <c r="F227" s="9">
        <f t="shared" si="54"/>
        <v>10.331990034439583</v>
      </c>
      <c r="G227" s="10">
        <f t="shared" si="55"/>
        <v>8.6666666666666607</v>
      </c>
      <c r="H227" s="5">
        <f t="shared" si="55"/>
        <v>7.5</v>
      </c>
      <c r="I227">
        <f t="shared" si="56"/>
        <v>46.740172795287656</v>
      </c>
      <c r="J227">
        <f t="shared" si="57"/>
        <v>44.11963428216518</v>
      </c>
      <c r="K227">
        <f t="shared" si="57"/>
        <v>-15.430541913404832</v>
      </c>
      <c r="L227">
        <f t="shared" si="58"/>
        <v>-8.1008411567226695</v>
      </c>
      <c r="M227">
        <f t="shared" si="59"/>
        <v>-29.34078592113412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43.169071539956676</v>
      </c>
      <c r="C228" s="9">
        <f t="shared" si="52"/>
        <v>1.2540000000000009</v>
      </c>
      <c r="D228" s="9">
        <f t="shared" si="53"/>
        <v>62.487314019348041</v>
      </c>
      <c r="E228" s="9">
        <f t="shared" si="53"/>
        <v>6.4471054001313766</v>
      </c>
      <c r="F228" s="9">
        <f t="shared" si="54"/>
        <v>10.289096968416876</v>
      </c>
      <c r="G228" s="10">
        <f t="shared" si="55"/>
        <v>8.6666666666666607</v>
      </c>
      <c r="H228" s="5">
        <f t="shared" si="55"/>
        <v>7.5</v>
      </c>
      <c r="I228">
        <f t="shared" si="56"/>
        <v>46.752766378668873</v>
      </c>
      <c r="J228">
        <f t="shared" si="57"/>
        <v>44.071029235224842</v>
      </c>
      <c r="K228">
        <f t="shared" si="57"/>
        <v>-15.606586628931638</v>
      </c>
      <c r="L228">
        <f t="shared" si="58"/>
        <v>-8.0940970160570718</v>
      </c>
      <c r="M228">
        <f t="shared" si="59"/>
        <v>-29.307690125777537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43.433352021621729</v>
      </c>
      <c r="C229" s="9">
        <f t="shared" si="52"/>
        <v>1.2600000000000009</v>
      </c>
      <c r="D229" s="9">
        <f t="shared" si="53"/>
        <v>62.751594501013102</v>
      </c>
      <c r="E229" s="9">
        <f t="shared" si="53"/>
        <v>6.3529383419355225</v>
      </c>
      <c r="F229" s="9">
        <f t="shared" si="54"/>
        <v>10.24555363169763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46.766040865842129</v>
      </c>
      <c r="J229">
        <f t="shared" si="57"/>
        <v>44.022464653128502</v>
      </c>
      <c r="K229">
        <f t="shared" si="57"/>
        <v>-15.782432769686302</v>
      </c>
      <c r="L229">
        <f t="shared" si="58"/>
        <v>-8.0874732519467223</v>
      </c>
      <c r="M229">
        <f t="shared" si="59"/>
        <v>-29.274571176983965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43.697341235021966</v>
      </c>
      <c r="C230" s="9">
        <f t="shared" si="52"/>
        <v>1.2660000000000009</v>
      </c>
      <c r="D230" s="9">
        <f t="shared" si="53"/>
        <v>63.015583714413339</v>
      </c>
      <c r="E230" s="9">
        <f t="shared" si="53"/>
        <v>6.2577168030362191</v>
      </c>
      <c r="F230" s="9">
        <f t="shared" si="54"/>
        <v>10.201362290601841</v>
      </c>
      <c r="G230" s="10">
        <f t="shared" si="61"/>
        <v>8.6666666666666607</v>
      </c>
      <c r="H230" s="5">
        <f t="shared" si="61"/>
        <v>7.5</v>
      </c>
      <c r="I230">
        <f t="shared" si="56"/>
        <v>46.779992585478702</v>
      </c>
      <c r="J230">
        <f t="shared" si="57"/>
        <v>43.973939813616823</v>
      </c>
      <c r="K230">
        <f t="shared" si="57"/>
        <v>-15.958080196748206</v>
      </c>
      <c r="L230">
        <f t="shared" si="58"/>
        <v>-8.0809687140901385</v>
      </c>
      <c r="M230">
        <f t="shared" si="59"/>
        <v>-29.241427950430509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43.961039416466818</v>
      </c>
      <c r="C231" s="9">
        <f t="shared" si="52"/>
        <v>1.2720000000000009</v>
      </c>
      <c r="D231" s="9">
        <f t="shared" si="53"/>
        <v>63.279281895858183</v>
      </c>
      <c r="E231" s="9">
        <f t="shared" si="53"/>
        <v>6.1614419761526218</v>
      </c>
      <c r="F231" s="9">
        <f t="shared" si="54"/>
        <v>10.156525207110539</v>
      </c>
      <c r="G231" s="10">
        <f t="shared" si="61"/>
        <v>8.6666666666666607</v>
      </c>
      <c r="H231" s="5">
        <f t="shared" si="61"/>
        <v>7.5</v>
      </c>
      <c r="I231">
        <f t="shared" si="56"/>
        <v>46.794617848813758</v>
      </c>
      <c r="J231">
        <f t="shared" si="57"/>
        <v>43.925454001332284</v>
      </c>
      <c r="K231">
        <f t="shared" si="57"/>
        <v>-16.133528764450791</v>
      </c>
      <c r="L231">
        <f t="shared" si="58"/>
        <v>-8.0745822537262963</v>
      </c>
      <c r="M231">
        <f t="shared" si="59"/>
        <v>-29.208259337479678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44.224446797994247</v>
      </c>
      <c r="C232" s="9">
        <f t="shared" si="52"/>
        <v>1.2780000000000009</v>
      </c>
      <c r="D232" s="9">
        <f t="shared" si="53"/>
        <v>63.542689277385612</v>
      </c>
      <c r="E232" s="9">
        <f t="shared" si="53"/>
        <v>6.0641150548978429</v>
      </c>
      <c r="F232" s="9">
        <f t="shared" si="54"/>
        <v>10.111044638922285</v>
      </c>
      <c r="G232" s="10">
        <f t="shared" si="61"/>
        <v>8.6666666666666607</v>
      </c>
      <c r="H232" s="5">
        <f t="shared" si="61"/>
        <v>7.5</v>
      </c>
      <c r="I232">
        <f t="shared" si="56"/>
        <v>46.80991295006659</v>
      </c>
      <c r="J232">
        <f t="shared" si="57"/>
        <v>43.877006507809924</v>
      </c>
      <c r="K232">
        <f t="shared" si="57"/>
        <v>-16.308778320475668</v>
      </c>
      <c r="L232">
        <f t="shared" si="58"/>
        <v>-8.0683127236991776</v>
      </c>
      <c r="M232">
        <f t="shared" si="59"/>
        <v>-29.175064245172202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44.487563607412071</v>
      </c>
      <c r="C233" s="9">
        <f t="shared" si="52"/>
        <v>1.2840000000000009</v>
      </c>
      <c r="D233" s="9">
        <f t="shared" si="53"/>
        <v>63.805806086803443</v>
      </c>
      <c r="E233" s="9">
        <f t="shared" si="53"/>
        <v>5.9657372338185759</v>
      </c>
      <c r="F233" s="9">
        <f t="shared" si="54"/>
        <v>10.064922839508833</v>
      </c>
      <c r="G233" s="10">
        <f t="shared" si="61"/>
        <v>8.6666666666666607</v>
      </c>
      <c r="H233" s="5">
        <f t="shared" si="61"/>
        <v>7.5</v>
      </c>
      <c r="I233">
        <f t="shared" si="56"/>
        <v>46.825874166863095</v>
      </c>
      <c r="J233">
        <f t="shared" si="57"/>
        <v>43.828596631467725</v>
      </c>
      <c r="K233">
        <f t="shared" si="57"/>
        <v>-16.483828705946699</v>
      </c>
      <c r="L233">
        <f t="shared" si="58"/>
        <v>-8.0621589785226018</v>
      </c>
      <c r="M233">
        <f t="shared" si="59"/>
        <v>-29.14184159621799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44.750390068339257</v>
      </c>
      <c r="C234" s="9">
        <f t="shared" si="52"/>
        <v>1.2900000000000009</v>
      </c>
      <c r="D234" s="9">
        <f t="shared" si="53"/>
        <v>64.06863254773063</v>
      </c>
      <c r="E234" s="9">
        <f t="shared" si="53"/>
        <v>5.866309708434164</v>
      </c>
      <c r="F234" s="9">
        <f t="shared" si="54"/>
        <v>10.018162058169969</v>
      </c>
      <c r="G234" s="10">
        <f t="shared" si="61"/>
        <v>8.6666666666666607</v>
      </c>
      <c r="H234" s="5">
        <f t="shared" si="61"/>
        <v>7.5</v>
      </c>
      <c r="I234">
        <f t="shared" si="56"/>
        <v>46.842497760660613</v>
      </c>
      <c r="J234">
        <f t="shared" si="57"/>
        <v>43.780223677596588</v>
      </c>
      <c r="K234">
        <f t="shared" si="57"/>
        <v>-16.658679755524009</v>
      </c>
      <c r="L234">
        <f t="shared" si="58"/>
        <v>-8.0561198744453471</v>
      </c>
      <c r="M234">
        <f t="shared" si="59"/>
        <v>-29.108590328985162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45.012926400247096</v>
      </c>
      <c r="C235" s="9">
        <f t="shared" si="52"/>
        <v>1.2960000000000009</v>
      </c>
      <c r="D235" s="9">
        <f t="shared" si="53"/>
        <v>64.331168879638469</v>
      </c>
      <c r="E235" s="9">
        <f t="shared" si="53"/>
        <v>5.7658336752750978</v>
      </c>
      <c r="F235" s="9">
        <f t="shared" si="54"/>
        <v>9.9707645400874565</v>
      </c>
      <c r="G235" s="10">
        <f t="shared" si="61"/>
        <v>8.6666666666666607</v>
      </c>
      <c r="H235" s="5">
        <f t="shared" si="61"/>
        <v>7.5</v>
      </c>
      <c r="I235">
        <f t="shared" si="56"/>
        <v>46.859779977174654</v>
      </c>
      <c r="J235">
        <f t="shared" si="57"/>
        <v>43.731886958349918</v>
      </c>
      <c r="K235">
        <f t="shared" si="57"/>
        <v>-16.833331297497921</v>
      </c>
      <c r="L235">
        <f t="shared" si="58"/>
        <v>-8.0501942695164619</v>
      </c>
      <c r="M235">
        <f t="shared" si="59"/>
        <v>-29.075309397487224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45.275172818500337</v>
      </c>
      <c r="C236" s="9">
        <f t="shared" si="52"/>
        <v>1.3020000000000009</v>
      </c>
      <c r="D236" s="9">
        <f t="shared" si="53"/>
        <v>64.59341529789171</v>
      </c>
      <c r="E236" s="9">
        <f t="shared" si="53"/>
        <v>5.6643103319209551</v>
      </c>
      <c r="F236" s="9">
        <f t="shared" si="54"/>
        <v>9.9227325263782742</v>
      </c>
      <c r="G236" s="10">
        <f t="shared" si="61"/>
        <v>8.6666666666666607</v>
      </c>
      <c r="H236" s="5">
        <f t="shared" si="61"/>
        <v>7.5</v>
      </c>
      <c r="I236">
        <f t="shared" si="56"/>
        <v>46.877717046807533</v>
      </c>
      <c r="J236">
        <f t="shared" si="57"/>
        <v>43.683585792732821</v>
      </c>
      <c r="K236">
        <f t="shared" si="57"/>
        <v>-17.007783153882844</v>
      </c>
      <c r="L236">
        <f t="shared" si="58"/>
        <v>-8.0443810236507893</v>
      </c>
      <c r="M236">
        <f t="shared" si="59"/>
        <v>-29.041997771368312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45.537129534398304</v>
      </c>
      <c r="C237" s="9">
        <f t="shared" si="52"/>
        <v>1.3080000000000009</v>
      </c>
      <c r="D237" s="9">
        <f t="shared" si="53"/>
        <v>64.855372013789676</v>
      </c>
      <c r="E237" s="9">
        <f t="shared" si="53"/>
        <v>5.5617408770377734</v>
      </c>
      <c r="F237" s="9">
        <f t="shared" si="54"/>
        <v>9.8740682541469074</v>
      </c>
      <c r="G237" s="10">
        <f t="shared" si="61"/>
        <v>8.6666666666666607</v>
      </c>
      <c r="H237" s="5">
        <f t="shared" si="61"/>
        <v>7.5</v>
      </c>
      <c r="I237">
        <f t="shared" si="56"/>
        <v>46.896305185078603</v>
      </c>
      <c r="J237">
        <f t="shared" si="57"/>
        <v>43.635319506590918</v>
      </c>
      <c r="K237">
        <f t="shared" si="57"/>
        <v>-17.182035140511054</v>
      </c>
      <c r="L237">
        <f t="shared" si="58"/>
        <v>-8.038678998694639</v>
      </c>
      <c r="M237">
        <f t="shared" si="59"/>
        <v>-29.008654435886577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45.798796755215875</v>
      </c>
      <c r="C238" s="9">
        <f t="shared" si="52"/>
        <v>1.3140000000000009</v>
      </c>
      <c r="D238" s="9">
        <f t="shared" si="53"/>
        <v>65.117039234607248</v>
      </c>
      <c r="E238" s="9">
        <f t="shared" si="53"/>
        <v>5.4581265104148615</v>
      </c>
      <c r="F238" s="9">
        <f t="shared" si="54"/>
        <v>9.8247739565369496</v>
      </c>
      <c r="G238" s="10">
        <f t="shared" si="61"/>
        <v>8.6666666666666607</v>
      </c>
      <c r="H238" s="5">
        <f t="shared" si="61"/>
        <v>7.5</v>
      </c>
      <c r="I238">
        <f t="shared" si="56"/>
        <v>46.91554059305593</v>
      </c>
      <c r="J238">
        <f t="shared" si="57"/>
        <v>43.58708743259875</v>
      </c>
      <c r="K238">
        <f t="shared" si="57"/>
        <v>-17.356087067126374</v>
      </c>
      <c r="L238">
        <f t="shared" si="58"/>
        <v>-8.0330870584915601</v>
      </c>
      <c r="M238">
        <f t="shared" si="59"/>
        <v>-28.975278391895685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46.060174684244416</v>
      </c>
      <c r="C239" s="9">
        <f t="shared" si="52"/>
        <v>1.320000000000001</v>
      </c>
      <c r="D239" s="9">
        <f t="shared" si="53"/>
        <v>65.378417163635788</v>
      </c>
      <c r="E239" s="9">
        <f t="shared" si="53"/>
        <v>5.3534684330010496</v>
      </c>
      <c r="F239" s="9">
        <f t="shared" si="54"/>
        <v>9.7748518627817962</v>
      </c>
      <c r="G239" s="10">
        <f t="shared" si="61"/>
        <v>8.6666666666666607</v>
      </c>
      <c r="H239" s="5">
        <f t="shared" si="61"/>
        <v>7.5</v>
      </c>
      <c r="I239">
        <f t="shared" si="56"/>
        <v>46.935419457789251</v>
      </c>
      <c r="J239">
        <f t="shared" si="57"/>
        <v>43.538888910247799</v>
      </c>
      <c r="K239">
        <f t="shared" si="57"/>
        <v>-17.52993873747775</v>
      </c>
      <c r="L239">
        <f t="shared" si="58"/>
        <v>-8.0276040689481984</v>
      </c>
      <c r="M239">
        <f t="shared" si="59"/>
        <v>-28.941868655824454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46.321263520832659</v>
      </c>
      <c r="C240" s="9">
        <f t="shared" si="52"/>
        <v>1.326000000000001</v>
      </c>
      <c r="D240" s="9">
        <f t="shared" si="53"/>
        <v>65.639506000224031</v>
      </c>
      <c r="E240" s="9">
        <f t="shared" si="53"/>
        <v>5.2477678469403779</v>
      </c>
      <c r="F240" s="9">
        <f t="shared" si="54"/>
        <v>9.7243041982545773</v>
      </c>
      <c r="G240" s="10">
        <f t="shared" si="61"/>
        <v>8.6666666666666607</v>
      </c>
      <c r="H240" s="5">
        <f t="shared" si="61"/>
        <v>7.5</v>
      </c>
      <c r="I240">
        <f t="shared" si="56"/>
        <v>46.955937952743945</v>
      </c>
      <c r="J240">
        <f t="shared" si="57"/>
        <v>43.490723285834108</v>
      </c>
      <c r="K240">
        <f t="shared" si="57"/>
        <v>-17.703589949412695</v>
      </c>
      <c r="L240">
        <f t="shared" si="58"/>
        <v>-8.0222288981002041</v>
      </c>
      <c r="M240">
        <f t="shared" si="59"/>
        <v>-28.908424259654595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46.582063460427491</v>
      </c>
      <c r="C241" s="9">
        <f t="shared" si="52"/>
        <v>1.332000000000001</v>
      </c>
      <c r="D241" s="9">
        <f t="shared" si="53"/>
        <v>65.900305939818864</v>
      </c>
      <c r="E241" s="9">
        <f t="shared" si="53"/>
        <v>5.141025955607228</v>
      </c>
      <c r="F241" s="9">
        <f t="shared" si="54"/>
        <v>9.6731331845173099</v>
      </c>
      <c r="G241" s="10">
        <f t="shared" si="61"/>
        <v>8.6666666666666607</v>
      </c>
      <c r="H241" s="5">
        <f t="shared" si="61"/>
        <v>7.5</v>
      </c>
      <c r="I241">
        <f t="shared" si="56"/>
        <v>46.977092238235983</v>
      </c>
      <c r="J241">
        <f t="shared" si="57"/>
        <v>43.442589912445506</v>
      </c>
      <c r="K241">
        <f t="shared" si="57"/>
        <v>-17.877040494970622</v>
      </c>
      <c r="L241">
        <f t="shared" si="58"/>
        <v>-8.0169604161781347</v>
      </c>
      <c r="M241">
        <f t="shared" si="59"/>
        <v>-28.87494425089664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46.842574694614669</v>
      </c>
      <c r="C242" s="9">
        <f t="shared" si="52"/>
        <v>1.338000000000001</v>
      </c>
      <c r="D242" s="9">
        <f t="shared" si="53"/>
        <v>66.160817174006041</v>
      </c>
      <c r="E242" s="9">
        <f t="shared" si="53"/>
        <v>5.0332439636408877</v>
      </c>
      <c r="F242" s="9">
        <f t="shared" si="54"/>
        <v>9.6213410393691969</v>
      </c>
      <c r="G242" s="10">
        <f t="shared" si="61"/>
        <v>8.6666666666666607</v>
      </c>
      <c r="H242" s="5">
        <f t="shared" si="61"/>
        <v>7.5</v>
      </c>
      <c r="I242">
        <f t="shared" si="56"/>
        <v>46.998878461867491</v>
      </c>
      <c r="J242">
        <f t="shared" si="57"/>
        <v>43.394488149948437</v>
      </c>
      <c r="K242">
        <f t="shared" si="57"/>
        <v>-18.050290160476003</v>
      </c>
      <c r="L242">
        <f t="shared" si="58"/>
        <v>-8.0117974956733384</v>
      </c>
      <c r="M242">
        <f t="shared" si="59"/>
        <v>-28.841427692563979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47.102797411159443</v>
      </c>
      <c r="C243" s="9">
        <f t="shared" si="52"/>
        <v>1.344000000000001</v>
      </c>
      <c r="D243" s="9">
        <f t="shared" si="53"/>
        <v>66.421039890550816</v>
      </c>
      <c r="E243" s="9">
        <f t="shared" si="53"/>
        <v>4.9244230769795658</v>
      </c>
      <c r="F243" s="9">
        <f t="shared" si="54"/>
        <v>9.5689299768941911</v>
      </c>
      <c r="G243" s="10">
        <f t="shared" si="61"/>
        <v>8.6666666666666607</v>
      </c>
      <c r="H243" s="5">
        <f t="shared" si="61"/>
        <v>7.5</v>
      </c>
      <c r="I243">
        <f t="shared" si="56"/>
        <v>47.021292758962907</v>
      </c>
      <c r="J243">
        <f t="shared" si="57"/>
        <v>43.3464173649744</v>
      </c>
      <c r="K243">
        <f t="shared" si="57"/>
        <v>-18.223338726631386</v>
      </c>
      <c r="L243">
        <f t="shared" si="58"/>
        <v>-8.0067390114037842</v>
      </c>
      <c r="M243">
        <f t="shared" si="59"/>
        <v>-28.807873663145099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47.362731794047079</v>
      </c>
      <c r="C244" s="9">
        <f t="shared" si="52"/>
        <v>1.350000000000001</v>
      </c>
      <c r="D244" s="9">
        <f t="shared" si="53"/>
        <v>66.680974273438451</v>
      </c>
      <c r="E244" s="9">
        <f t="shared" si="53"/>
        <v>4.8145645028938411</v>
      </c>
      <c r="F244" s="9">
        <f t="shared" si="54"/>
        <v>9.5159022075077662</v>
      </c>
      <c r="G244" s="10">
        <f t="shared" si="61"/>
        <v>8.6666666666666607</v>
      </c>
      <c r="H244" s="5">
        <f t="shared" si="61"/>
        <v>7.5</v>
      </c>
      <c r="I244">
        <f t="shared" si="56"/>
        <v>47.044331253005431</v>
      </c>
      <c r="J244">
        <f t="shared" si="57"/>
        <v>43.298376930905974</v>
      </c>
      <c r="K244">
        <f t="shared" si="57"/>
        <v>-18.396185968610258</v>
      </c>
      <c r="L244">
        <f t="shared" si="58"/>
        <v>-8.0017838405797761</v>
      </c>
      <c r="M244">
        <f t="shared" si="59"/>
        <v>-28.774281256573975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47.622378023523382</v>
      </c>
      <c r="C245" s="9">
        <f t="shared" si="52"/>
        <v>1.356000000000001</v>
      </c>
      <c r="D245" s="9">
        <f t="shared" si="53"/>
        <v>66.940620502914754</v>
      </c>
      <c r="E245" s="9">
        <f t="shared" si="53"/>
        <v>4.7036694500195608</v>
      </c>
      <c r="F245" s="9">
        <f t="shared" si="54"/>
        <v>9.4622599380028465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47.067990056073732</v>
      </c>
      <c r="J245">
        <f t="shared" si="57"/>
        <v>43.250366227862493</v>
      </c>
      <c r="K245">
        <f t="shared" si="57"/>
        <v>-18.568831656149701</v>
      </c>
      <c r="L245">
        <f t="shared" si="58"/>
        <v>-7.9969308628695766</v>
      </c>
      <c r="M245">
        <f t="shared" si="59"/>
        <v>-28.74064958219865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47.88173627613503</v>
      </c>
      <c r="C246" s="9">
        <f t="shared" si="52"/>
        <v>1.362000000000001</v>
      </c>
      <c r="D246" s="9">
        <f t="shared" si="53"/>
        <v>67.199978755526402</v>
      </c>
      <c r="E246" s="9">
        <f t="shared" si="53"/>
        <v>4.5917391283901834</v>
      </c>
      <c r="F246" s="9">
        <f t="shared" si="54"/>
        <v>9.4080053715950474</v>
      </c>
      <c r="G246" s="10">
        <f t="shared" si="62"/>
        <v>8.6666666666666607</v>
      </c>
      <c r="H246" s="5">
        <f t="shared" si="62"/>
        <v>7.5</v>
      </c>
      <c r="I246">
        <f t="shared" si="56"/>
        <v>47.092265269278577</v>
      </c>
      <c r="J246">
        <f t="shared" si="57"/>
        <v>43.202384642685274</v>
      </c>
      <c r="K246">
        <f t="shared" si="57"/>
        <v>-18.741275553642893</v>
      </c>
      <c r="L246">
        <f t="shared" si="58"/>
        <v>-7.992178960464841</v>
      </c>
      <c r="M246">
        <f t="shared" si="59"/>
        <v>-28.706977764748011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48.14080672476986</v>
      </c>
      <c r="C247" s="9">
        <f t="shared" si="52"/>
        <v>1.368000000000001</v>
      </c>
      <c r="D247" s="9">
        <f t="shared" si="53"/>
        <v>67.459049204161232</v>
      </c>
      <c r="E247" s="9">
        <f t="shared" si="53"/>
        <v>4.4787747494685606</v>
      </c>
      <c r="F247" s="9">
        <f t="shared" si="54"/>
        <v>9.3531407079670803</v>
      </c>
      <c r="G247" s="10">
        <f t="shared" si="62"/>
        <v>8.6666666666666607</v>
      </c>
      <c r="H247" s="5">
        <f t="shared" si="62"/>
        <v>7.5</v>
      </c>
      <c r="I247">
        <f t="shared" si="56"/>
        <v>47.117152983199325</v>
      </c>
      <c r="J247">
        <f t="shared" si="57"/>
        <v>43.154431568922483</v>
      </c>
      <c r="K247">
        <f t="shared" si="57"/>
        <v>-18.913517420231383</v>
      </c>
      <c r="L247">
        <f t="shared" si="58"/>
        <v>-7.987527018145884</v>
      </c>
      <c r="M247">
        <f t="shared" si="59"/>
        <v>-28.673264944296818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48.399589538697072</v>
      </c>
      <c r="C248" s="9">
        <f t="shared" si="52"/>
        <v>1.374000000000001</v>
      </c>
      <c r="D248" s="9">
        <f t="shared" si="53"/>
        <v>67.717832018088444</v>
      </c>
      <c r="E248" s="9">
        <f t="shared" si="53"/>
        <v>4.3647775261781749</v>
      </c>
      <c r="F248" s="9">
        <f t="shared" si="54"/>
        <v>9.2976681433124266</v>
      </c>
      <c r="G248" s="10">
        <f t="shared" si="62"/>
        <v>8.6666666666666607</v>
      </c>
      <c r="H248" s="5">
        <f t="shared" si="62"/>
        <v>7.5</v>
      </c>
      <c r="I248">
        <f t="shared" si="56"/>
        <v>47.142649278320135</v>
      </c>
      <c r="J248">
        <f t="shared" si="57"/>
        <v>43.106506406813608</v>
      </c>
      <c r="K248">
        <f t="shared" si="57"/>
        <v>-19.085557009897165</v>
      </c>
      <c r="L248">
        <f t="shared" si="58"/>
        <v>-7.9829739233467203</v>
      </c>
      <c r="M248">
        <f t="shared" si="59"/>
        <v>-28.639510276228886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48.65808488360733</v>
      </c>
      <c r="C249" s="9">
        <f t="shared" si="52"/>
        <v>1.380000000000001</v>
      </c>
      <c r="D249" s="9">
        <f t="shared" si="53"/>
        <v>67.976327362998703</v>
      </c>
      <c r="E249" s="9">
        <f t="shared" si="53"/>
        <v>4.2497486729338201</v>
      </c>
      <c r="F249" s="9">
        <f t="shared" si="54"/>
        <v>9.2415898703782187</v>
      </c>
      <c r="G249" s="10">
        <f t="shared" si="62"/>
        <v>8.6666666666666607</v>
      </c>
      <c r="H249" s="5">
        <f t="shared" si="62"/>
        <v>7.5</v>
      </c>
      <c r="I249">
        <f t="shared" si="56"/>
        <v>47.168750225465551</v>
      </c>
      <c r="J249">
        <f t="shared" si="57"/>
        <v>43.05860856327353</v>
      </c>
      <c r="K249">
        <f t="shared" si="57"/>
        <v>-19.25739407155454</v>
      </c>
      <c r="L249">
        <f t="shared" si="58"/>
        <v>-7.9785185662198526</v>
      </c>
      <c r="M249">
        <f t="shared" si="59"/>
        <v>-28.605712931198603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48.916292921652783</v>
      </c>
      <c r="C250" s="9">
        <f t="shared" si="52"/>
        <v>1.386000000000001</v>
      </c>
      <c r="D250" s="9">
        <f t="shared" si="53"/>
        <v>68.234535401044155</v>
      </c>
      <c r="E250" s="9">
        <f t="shared" si="53"/>
        <v>4.1336894056717313</v>
      </c>
      <c r="F250" s="9">
        <f t="shared" si="54"/>
        <v>9.1849080785073856</v>
      </c>
      <c r="G250" s="10">
        <f t="shared" si="62"/>
        <v>8.6666666666666607</v>
      </c>
      <c r="H250" s="5">
        <f t="shared" si="62"/>
        <v>7.5</v>
      </c>
      <c r="I250">
        <f t="shared" si="56"/>
        <v>47.195451886235603</v>
      </c>
      <c r="J250">
        <f t="shared" si="57"/>
        <v>43.01073745187621</v>
      </c>
      <c r="K250">
        <f t="shared" si="57"/>
        <v>-19.429028349141731</v>
      </c>
      <c r="L250">
        <f t="shared" si="58"/>
        <v>-7.9741598397007909</v>
      </c>
      <c r="M250">
        <f t="shared" si="59"/>
        <v>-28.571872095090622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49.174213811486922</v>
      </c>
      <c r="C251" s="9">
        <f t="shared" si="52"/>
        <v>1.392000000000001</v>
      </c>
      <c r="D251" s="9">
        <f t="shared" si="53"/>
        <v>68.492456290878295</v>
      </c>
      <c r="E251" s="9">
        <f t="shared" si="53"/>
        <v>4.0166009418791688</v>
      </c>
      <c r="F251" s="9">
        <f t="shared" si="54"/>
        <v>9.1276249536800602</v>
      </c>
      <c r="G251" s="10">
        <f t="shared" si="62"/>
        <v>8.6666666666666607</v>
      </c>
      <c r="H251" s="5">
        <f t="shared" si="62"/>
        <v>7.5</v>
      </c>
      <c r="I251">
        <f t="shared" si="56"/>
        <v>47.222750313439953</v>
      </c>
      <c r="J251">
        <f t="shared" si="57"/>
        <v>42.962892492838009</v>
      </c>
      <c r="K251">
        <f t="shared" si="57"/>
        <v>-19.600459581712276</v>
      </c>
      <c r="L251">
        <f t="shared" si="58"/>
        <v>-7.9698966395722657</v>
      </c>
      <c r="M251">
        <f t="shared" si="59"/>
        <v>-28.537986968977897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49.431847708304431</v>
      </c>
      <c r="C252" s="9">
        <f t="shared" si="52"/>
        <v>1.398000000000001</v>
      </c>
      <c r="D252" s="9">
        <f t="shared" si="53"/>
        <v>68.750090187695804</v>
      </c>
      <c r="E252" s="9">
        <f t="shared" si="53"/>
        <v>3.8984845006234536</v>
      </c>
      <c r="F252" s="9">
        <f t="shared" si="54"/>
        <v>9.0697426785541726</v>
      </c>
      <c r="G252" s="10">
        <f t="shared" si="62"/>
        <v>8.6666666666666607</v>
      </c>
      <c r="H252" s="5">
        <f t="shared" si="62"/>
        <v>7.5</v>
      </c>
      <c r="I252">
        <f t="shared" si="56"/>
        <v>47.250641551531089</v>
      </c>
      <c r="J252">
        <f t="shared" si="57"/>
        <v>42.915073113000574</v>
      </c>
      <c r="K252">
        <f t="shared" si="57"/>
        <v>-19.771687503526142</v>
      </c>
      <c r="L252">
        <f t="shared" si="58"/>
        <v>-7.9657278645280885</v>
      </c>
      <c r="M252">
        <f t="shared" si="59"/>
        <v>-28.50405676907798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49.689194763880877</v>
      </c>
      <c r="C253" s="9">
        <f t="shared" si="52"/>
        <v>1.404000000000001</v>
      </c>
      <c r="D253" s="9">
        <f t="shared" si="53"/>
        <v>69.00743724327225</v>
      </c>
      <c r="E253" s="9">
        <f t="shared" si="53"/>
        <v>3.7793413025804532</v>
      </c>
      <c r="F253" s="9">
        <f t="shared" si="54"/>
        <v>9.0112634325054035</v>
      </c>
      <c r="G253" s="10">
        <f t="shared" si="62"/>
        <v>8.6666666666666607</v>
      </c>
      <c r="H253" s="5">
        <f t="shared" si="62"/>
        <v>7.5</v>
      </c>
      <c r="I253">
        <f t="shared" si="56"/>
        <v>47.279121637036489</v>
      </c>
      <c r="J253">
        <f t="shared" si="57"/>
        <v>42.867278745813408</v>
      </c>
      <c r="K253">
        <f t="shared" si="57"/>
        <v>-19.942711844140611</v>
      </c>
      <c r="L253">
        <f t="shared" si="58"/>
        <v>-7.9616524162366842</v>
      </c>
      <c r="M253">
        <f t="shared" si="59"/>
        <v>-28.470080726707643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49.946255126612272</v>
      </c>
      <c r="C254" s="9">
        <f t="shared" si="52"/>
        <v>1.410000000000001</v>
      </c>
      <c r="D254" s="9">
        <f t="shared" si="53"/>
        <v>69.264497606003644</v>
      </c>
      <c r="E254" s="9">
        <f t="shared" si="53"/>
        <v>3.6591725700625286</v>
      </c>
      <c r="F254" s="9">
        <f t="shared" si="54"/>
        <v>8.9521893916662894</v>
      </c>
      <c r="G254" s="10">
        <f t="shared" si="62"/>
        <v>8.6666666666666607</v>
      </c>
      <c r="H254" s="5">
        <f t="shared" si="62"/>
        <v>7.5</v>
      </c>
      <c r="I254">
        <f t="shared" si="56"/>
        <v>47.308186598989366</v>
      </c>
      <c r="J254">
        <f t="shared" si="57"/>
        <v>42.819508831315986</v>
      </c>
      <c r="K254">
        <f t="shared" si="57"/>
        <v>-20.113532328500856</v>
      </c>
      <c r="L254">
        <f t="shared" si="58"/>
        <v>-7.9576691994041981</v>
      </c>
      <c r="M254">
        <f t="shared" si="59"/>
        <v>-28.436058088235832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50.203028941554578</v>
      </c>
      <c r="C255" s="9">
        <f t="shared" si="52"/>
        <v>1.416000000000001</v>
      </c>
      <c r="D255" s="9">
        <f t="shared" si="53"/>
        <v>69.521271420945951</v>
      </c>
      <c r="E255" s="9">
        <f t="shared" si="53"/>
        <v>3.5379795270459353</v>
      </c>
      <c r="F255" s="9">
        <f t="shared" si="54"/>
        <v>8.8925227289647086</v>
      </c>
      <c r="G255" s="10">
        <f t="shared" si="62"/>
        <v>8.6666666666666607</v>
      </c>
      <c r="H255" s="5">
        <f t="shared" si="62"/>
        <v>7.5</v>
      </c>
      <c r="I255">
        <f t="shared" si="56"/>
        <v>47.337832459358097</v>
      </c>
      <c r="J255">
        <f t="shared" si="57"/>
        <v>42.771762816119562</v>
      </c>
      <c r="K255">
        <f t="shared" si="57"/>
        <v>-20.28414867703027</v>
      </c>
      <c r="L255">
        <f t="shared" si="58"/>
        <v>-7.9537771218372244</v>
      </c>
      <c r="M255">
        <f t="shared" si="59"/>
        <v>-28.401988115034975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50.459516350463105</v>
      </c>
      <c r="C256" s="9">
        <f t="shared" si="52"/>
        <v>1.422000000000001</v>
      </c>
      <c r="D256" s="9">
        <f t="shared" si="53"/>
        <v>69.777758829854477</v>
      </c>
      <c r="E256" s="9">
        <f t="shared" si="53"/>
        <v>3.415763399197683</v>
      </c>
      <c r="F256" s="9">
        <f t="shared" si="54"/>
        <v>8.8322656141615266</v>
      </c>
      <c r="G256" s="10">
        <f t="shared" si="62"/>
        <v>8.6666666666666607</v>
      </c>
      <c r="H256" s="5">
        <f t="shared" si="62"/>
        <v>7.5</v>
      </c>
      <c r="I256">
        <f t="shared" si="56"/>
        <v>47.368055233474045</v>
      </c>
      <c r="J256">
        <f t="shared" si="57"/>
        <v>42.724040153388536</v>
      </c>
      <c r="K256">
        <f t="shared" si="57"/>
        <v>-20.454560605720481</v>
      </c>
      <c r="L256">
        <f t="shared" si="58"/>
        <v>-7.9499750945050636</v>
      </c>
      <c r="M256">
        <f t="shared" si="59"/>
        <v>-28.367870083430649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50.715717491831739</v>
      </c>
      <c r="C257" s="9">
        <f t="shared" si="52"/>
        <v>1.428000000000001</v>
      </c>
      <c r="D257" s="9">
        <f t="shared" si="53"/>
        <v>70.033959971223112</v>
      </c>
      <c r="E257" s="9">
        <f t="shared" si="53"/>
        <v>3.2925254139018585</v>
      </c>
      <c r="F257" s="9">
        <f t="shared" si="54"/>
        <v>8.7714202138875894</v>
      </c>
      <c r="G257" s="10">
        <f t="shared" si="62"/>
        <v>8.6666666666666607</v>
      </c>
      <c r="H257" s="5">
        <f t="shared" si="62"/>
        <v>7.5</v>
      </c>
      <c r="I257">
        <f t="shared" si="56"/>
        <v>47.398850930457705</v>
      </c>
      <c r="J257">
        <f t="shared" si="57"/>
        <v>42.676340302821508</v>
      </c>
      <c r="K257">
        <f t="shared" si="57"/>
        <v>-20.624767826221063</v>
      </c>
      <c r="L257">
        <f t="shared" si="58"/>
        <v>-7.9462620316015524</v>
      </c>
      <c r="M257">
        <f t="shared" si="59"/>
        <v>-28.333703284649683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50.971632500932103</v>
      </c>
      <c r="C258" s="9">
        <f t="shared" si="52"/>
        <v>1.4340000000000011</v>
      </c>
      <c r="D258" s="9">
        <f t="shared" si="53"/>
        <v>70.289874980323475</v>
      </c>
      <c r="E258" s="9">
        <f t="shared" si="53"/>
        <v>3.1682668002854086</v>
      </c>
      <c r="F258" s="9">
        <f t="shared" si="54"/>
        <v>8.709988691680012</v>
      </c>
      <c r="G258" s="10">
        <f t="shared" si="62"/>
        <v>8.6666666666666607</v>
      </c>
      <c r="H258" s="5">
        <f t="shared" si="62"/>
        <v>7.5</v>
      </c>
      <c r="I258">
        <f t="shared" si="56"/>
        <v>47.43021555364291</v>
      </c>
      <c r="J258">
        <f t="shared" si="57"/>
        <v>42.628662730631902</v>
      </c>
      <c r="K258">
        <f t="shared" si="57"/>
        <v>-20.79477004592896</v>
      </c>
      <c r="L258">
        <f t="shared" si="58"/>
        <v>-7.9426368506063625</v>
      </c>
      <c r="M258">
        <f t="shared" si="59"/>
        <v>-28.299487024766623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51.227261509852582</v>
      </c>
      <c r="C259" s="9">
        <f t="shared" si="52"/>
        <v>1.4400000000000011</v>
      </c>
      <c r="D259" s="9">
        <f t="shared" si="53"/>
        <v>70.545503989243954</v>
      </c>
      <c r="E259" s="9">
        <f t="shared" si="53"/>
        <v>3.0429887892433891</v>
      </c>
      <c r="F259" s="9">
        <f t="shared" si="54"/>
        <v>8.6479732080176763</v>
      </c>
      <c r="G259" s="10">
        <f t="shared" si="62"/>
        <v>8.6666666666666607</v>
      </c>
      <c r="H259" s="5">
        <f t="shared" si="62"/>
        <v>7.5</v>
      </c>
      <c r="I259">
        <f t="shared" si="56"/>
        <v>47.462145100999194</v>
      </c>
      <c r="J259">
        <f t="shared" si="57"/>
        <v>42.581006909528263</v>
      </c>
      <c r="K259">
        <f t="shared" si="57"/>
        <v>-20.964566968077559</v>
      </c>
      <c r="L259">
        <f t="shared" si="58"/>
        <v>-7.9390984723458304</v>
      </c>
      <c r="M259">
        <f t="shared" si="59"/>
        <v>-28.265220624648673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51.482604647537244</v>
      </c>
      <c r="C260" s="9">
        <f t="shared" si="52"/>
        <v>1.4460000000000011</v>
      </c>
      <c r="D260" s="9">
        <f t="shared" si="53"/>
        <v>70.800847126928616</v>
      </c>
      <c r="E260" s="9">
        <f t="shared" si="53"/>
        <v>2.9166926134636801</v>
      </c>
      <c r="F260" s="9">
        <f t="shared" si="54"/>
        <v>8.5853759203561015</v>
      </c>
      <c r="G260" s="10">
        <f t="shared" si="62"/>
        <v>8.6666666666666607</v>
      </c>
      <c r="H260" s="5">
        <f t="shared" si="62"/>
        <v>7.5</v>
      </c>
      <c r="I260">
        <f t="shared" si="56"/>
        <v>47.494635565551988</v>
      </c>
      <c r="J260">
        <f t="shared" si="57"/>
        <v>42.533372318694191</v>
      </c>
      <c r="K260">
        <f t="shared" si="57"/>
        <v>-21.13415829182545</v>
      </c>
      <c r="L260">
        <f t="shared" si="58"/>
        <v>-7.9356458210532432</v>
      </c>
      <c r="M260">
        <f t="shared" si="59"/>
        <v>-28.230903419899075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51.737662039824627</v>
      </c>
      <c r="C261" s="9">
        <f t="shared" si="52"/>
        <v>1.4520000000000011</v>
      </c>
      <c r="D261" s="9">
        <f t="shared" si="53"/>
        <v>71.055904519216</v>
      </c>
      <c r="E261" s="9">
        <f t="shared" si="53"/>
        <v>2.7893795074511694</v>
      </c>
      <c r="F261" s="9">
        <f t="shared" si="54"/>
        <v>8.5221989831615819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47.527682935800485</v>
      </c>
      <c r="J261">
        <f t="shared" si="57"/>
        <v>42.485758443767871</v>
      </c>
      <c r="K261">
        <f t="shared" si="57"/>
        <v>-21.303543712344844</v>
      </c>
      <c r="L261">
        <f t="shared" si="58"/>
        <v>-7.9322778244285415</v>
      </c>
      <c r="M261">
        <f t="shared" si="59"/>
        <v>-28.196534760799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51.9924338094864</v>
      </c>
      <c r="C262" s="9">
        <f t="shared" si="52"/>
        <v>1.4580000000000011</v>
      </c>
      <c r="D262" s="9">
        <f t="shared" si="53"/>
        <v>71.310676288877772</v>
      </c>
      <c r="E262" s="9">
        <f t="shared" si="53"/>
        <v>2.6610507075514058</v>
      </c>
      <c r="F262" s="9">
        <f t="shared" si="54"/>
        <v>8.4584445479446106</v>
      </c>
      <c r="G262" s="10">
        <f t="shared" si="63"/>
        <v>8.6666666666666607</v>
      </c>
      <c r="H262" s="5">
        <f t="shared" si="63"/>
        <v>7.5</v>
      </c>
      <c r="I262">
        <f t="shared" si="56"/>
        <v>47.561283196133331</v>
      </c>
      <c r="J262">
        <f t="shared" si="57"/>
        <v>42.438164776821303</v>
      </c>
      <c r="K262">
        <f t="shared" si="57"/>
        <v>-21.472722920909639</v>
      </c>
      <c r="L262">
        <f t="shared" si="58"/>
        <v>-7.9289934136975031</v>
      </c>
      <c r="M262">
        <f t="shared" si="59"/>
        <v>-28.162114012247905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52.24692007626588</v>
      </c>
      <c r="C263" s="9">
        <f t="shared" si="52"/>
        <v>1.4640000000000011</v>
      </c>
      <c r="D263" s="9">
        <f t="shared" si="53"/>
        <v>71.565162555657253</v>
      </c>
      <c r="E263" s="9">
        <f t="shared" si="53"/>
        <v>2.5317074519737277</v>
      </c>
      <c r="F263" s="9">
        <f t="shared" si="54"/>
        <v>8.3941147632926505</v>
      </c>
      <c r="G263" s="10">
        <f t="shared" si="63"/>
        <v>8.6666666666666607</v>
      </c>
      <c r="H263" s="5">
        <f t="shared" si="63"/>
        <v>7.5</v>
      </c>
      <c r="I263">
        <f t="shared" si="56"/>
        <v>47.59543232724166</v>
      </c>
      <c r="J263">
        <f t="shared" si="57"/>
        <v>42.39059081633912</v>
      </c>
      <c r="K263">
        <f t="shared" si="57"/>
        <v>-21.641695604983127</v>
      </c>
      <c r="L263">
        <f t="shared" si="58"/>
        <v>-7.9257915236702701</v>
      </c>
      <c r="M263">
        <f t="shared" si="59"/>
        <v>-28.127640553702463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52.501120956916495</v>
      </c>
      <c r="C264" s="9">
        <f t="shared" si="52"/>
        <v>1.4700000000000011</v>
      </c>
      <c r="D264" s="9">
        <f t="shared" si="53"/>
        <v>71.819363436307867</v>
      </c>
      <c r="E264" s="9">
        <f t="shared" si="53"/>
        <v>2.4013509808138624</v>
      </c>
      <c r="F264" s="9">
        <f t="shared" si="54"/>
        <v>8.3292117749021681</v>
      </c>
      <c r="G264" s="10">
        <f t="shared" si="63"/>
        <v>8.6666666666666607</v>
      </c>
      <c r="H264" s="5">
        <f t="shared" si="63"/>
        <v>7.5</v>
      </c>
      <c r="I264">
        <f t="shared" si="56"/>
        <v>47.630126306529654</v>
      </c>
      <c r="J264">
        <f t="shared" si="57"/>
        <v>42.343036067197097</v>
      </c>
      <c r="K264">
        <f t="shared" si="57"/>
        <v>-21.810461448305343</v>
      </c>
      <c r="L264">
        <f t="shared" si="58"/>
        <v>-7.922671092799316</v>
      </c>
      <c r="M264">
        <f t="shared" si="59"/>
        <v>-28.09311377911402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52.755036565240005</v>
      </c>
      <c r="C265" s="9">
        <f t="shared" si="52"/>
        <v>1.4760000000000011</v>
      </c>
      <c r="D265" s="9">
        <f t="shared" si="53"/>
        <v>72.073279044631377</v>
      </c>
      <c r="E265" s="9">
        <f t="shared" si="53"/>
        <v>2.2699825360760064</v>
      </c>
      <c r="F265" s="9">
        <f t="shared" si="54"/>
        <v>8.2637377256100439</v>
      </c>
      <c r="G265" s="10">
        <f t="shared" si="63"/>
        <v>8.6666666666666607</v>
      </c>
      <c r="H265" s="5">
        <f t="shared" si="63"/>
        <v>7.5</v>
      </c>
      <c r="I265">
        <f t="shared" si="56"/>
        <v>47.665361108522283</v>
      </c>
      <c r="J265">
        <f t="shared" si="57"/>
        <v>42.295500040640299</v>
      </c>
      <c r="K265">
        <f t="shared" si="57"/>
        <v>-21.979020130980029</v>
      </c>
      <c r="L265">
        <f t="shared" si="58"/>
        <v>-7.9196310632367402</v>
      </c>
      <c r="M265">
        <f t="shared" si="59"/>
        <v>-28.058533096864647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53.008667012124704</v>
      </c>
      <c r="C266" s="9">
        <f t="shared" si="52"/>
        <v>1.4820000000000011</v>
      </c>
      <c r="D266" s="9">
        <f t="shared" si="53"/>
        <v>72.326909491516076</v>
      </c>
      <c r="E266" s="9">
        <f t="shared" si="53"/>
        <v>2.1376033616943828</v>
      </c>
      <c r="F266" s="9">
        <f t="shared" si="54"/>
        <v>8.1976947554242496</v>
      </c>
      <c r="G266" s="10">
        <f t="shared" si="63"/>
        <v>8.6666666666666607</v>
      </c>
      <c r="H266" s="5">
        <f t="shared" si="63"/>
        <v>7.5</v>
      </c>
      <c r="I266">
        <f t="shared" si="56"/>
        <v>47.701132705270339</v>
      </c>
      <c r="J266">
        <f t="shared" si="57"/>
        <v>42.247982254260876</v>
      </c>
      <c r="K266">
        <f t="shared" si="57"/>
        <v>-22.147371329561217</v>
      </c>
      <c r="L266">
        <f t="shared" si="58"/>
        <v>-7.9166703808909338</v>
      </c>
      <c r="M266">
        <f t="shared" si="59"/>
        <v>-28.023897929701782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53.26201240558342</v>
      </c>
      <c r="C267" s="9">
        <f t="shared" si="52"/>
        <v>1.4880000000000011</v>
      </c>
      <c r="D267" s="9">
        <f t="shared" si="53"/>
        <v>72.580254884974792</v>
      </c>
      <c r="E267" s="9">
        <f t="shared" si="53"/>
        <v>2.0042147035542808</v>
      </c>
      <c r="F267" s="9">
        <f t="shared" si="54"/>
        <v>8.1310850015539113</v>
      </c>
      <c r="G267" s="10">
        <f t="shared" si="63"/>
        <v>8.6666666666666607</v>
      </c>
      <c r="H267" s="5">
        <f t="shared" si="63"/>
        <v>7.5</v>
      </c>
      <c r="I267">
        <f t="shared" si="56"/>
        <v>47.737437066752427</v>
      </c>
      <c r="J267">
        <f t="shared" si="57"/>
        <v>42.200482231975528</v>
      </c>
      <c r="K267">
        <f t="shared" si="57"/>
        <v>-22.315514717139429</v>
      </c>
      <c r="L267">
        <f t="shared" si="58"/>
        <v>-7.9137879954825721</v>
      </c>
      <c r="M267">
        <f t="shared" si="59"/>
        <v>-27.989207714671522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53.515072850791356</v>
      </c>
      <c r="C268" s="9">
        <f t="shared" si="52"/>
        <v>1.4940000000000011</v>
      </c>
      <c r="D268" s="9">
        <f t="shared" si="53"/>
        <v>72.833315330182728</v>
      </c>
      <c r="E268" s="9">
        <f t="shared" si="53"/>
        <v>1.8698178095125801</v>
      </c>
      <c r="F268" s="9">
        <f t="shared" si="54"/>
        <v>8.0639105984386514</v>
      </c>
      <c r="G268" s="10">
        <f t="shared" si="63"/>
        <v>8.6666666666666607</v>
      </c>
      <c r="H268" s="5">
        <f t="shared" si="63"/>
        <v>7.5</v>
      </c>
      <c r="I268">
        <f t="shared" si="56"/>
        <v>47.774270161273968</v>
      </c>
      <c r="J268">
        <f t="shared" si="57"/>
        <v>42.152999504002629</v>
      </c>
      <c r="K268">
        <f t="shared" si="57"/>
        <v>-22.483449963427457</v>
      </c>
      <c r="L268">
        <f t="shared" si="58"/>
        <v>-7.9109828605999022</v>
      </c>
      <c r="M268">
        <f t="shared" si="59"/>
        <v>-27.954461903050557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53.767848450123878</v>
      </c>
      <c r="C269" s="9">
        <f t="shared" si="52"/>
        <v>1.5000000000000011</v>
      </c>
      <c r="D269" s="9">
        <f t="shared" si="53"/>
        <v>73.086090929515251</v>
      </c>
      <c r="E269" s="9">
        <f t="shared" si="53"/>
        <v>1.7344139294177605</v>
      </c>
      <c r="F269" s="9">
        <f t="shared" si="54"/>
        <v>7.9961736777773202</v>
      </c>
      <c r="G269" s="10">
        <f t="shared" si="63"/>
        <v>8.6666666666666607</v>
      </c>
      <c r="H269" s="5">
        <f t="shared" si="63"/>
        <v>7.5</v>
      </c>
      <c r="I269">
        <f t="shared" si="56"/>
        <v>47.811627955863088</v>
      </c>
      <c r="J269">
        <f t="shared" si="57"/>
        <v>42.105533606839032</v>
      </c>
      <c r="K269">
        <f t="shared" si="57"/>
        <v>-22.651176734845759</v>
      </c>
      <c r="L269">
        <f t="shared" si="58"/>
        <v>-7.908253933753369</v>
      </c>
      <c r="M269">
        <f t="shared" si="59"/>
        <v>-27.919659960276782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54.020339303194106</v>
      </c>
      <c r="C270" s="9">
        <f t="shared" si="52"/>
        <v>1.5060000000000011</v>
      </c>
      <c r="D270" s="9">
        <f t="shared" si="53"/>
        <v>73.338581782585479</v>
      </c>
      <c r="E270" s="9">
        <f t="shared" si="53"/>
        <v>1.598004315129401</v>
      </c>
      <c r="F270" s="9">
        <f t="shared" si="54"/>
        <v>7.9278763685560341</v>
      </c>
      <c r="G270" s="10">
        <f t="shared" si="63"/>
        <v>8.6666666666666607</v>
      </c>
      <c r="H270" s="5">
        <f t="shared" si="63"/>
        <v>7.5</v>
      </c>
      <c r="I270">
        <f t="shared" si="56"/>
        <v>47.849506416663246</v>
      </c>
      <c r="J270">
        <f t="shared" si="57"/>
        <v>42.058084083236508</v>
      </c>
      <c r="K270">
        <f t="shared" si="57"/>
        <v>-22.818694694607419</v>
      </c>
      <c r="L270">
        <f t="shared" si="58"/>
        <v>-7.9056001764294788</v>
      </c>
      <c r="M270">
        <f t="shared" si="59"/>
        <v>-27.884801365878651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54.272545506890353</v>
      </c>
      <c r="C271" s="9">
        <f t="shared" si="52"/>
        <v>1.5120000000000011</v>
      </c>
      <c r="D271" s="9">
        <f t="shared" si="53"/>
        <v>73.590787986281725</v>
      </c>
      <c r="E271" s="9">
        <f t="shared" si="53"/>
        <v>1.4605902205371706</v>
      </c>
      <c r="F271" s="9">
        <f t="shared" si="54"/>
        <v>7.8590207970755861</v>
      </c>
      <c r="G271" s="10">
        <f t="shared" si="63"/>
        <v>8.6666666666666607</v>
      </c>
      <c r="H271" s="5">
        <f t="shared" si="63"/>
        <v>7.5</v>
      </c>
      <c r="I271">
        <f t="shared" si="56"/>
        <v>47.887901509322525</v>
      </c>
      <c r="J271">
        <f t="shared" si="57"/>
        <v>42.01065048217793</v>
      </c>
      <c r="K271">
        <f t="shared" si="57"/>
        <v>-22.986003502802692</v>
      </c>
      <c r="L271">
        <f t="shared" si="58"/>
        <v>-7.9030205541439722</v>
      </c>
      <c r="M271">
        <f t="shared" si="59"/>
        <v>-27.84988561340321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54.524467155413447</v>
      </c>
      <c r="C272" s="9">
        <f t="shared" si="52"/>
        <v>1.5180000000000011</v>
      </c>
      <c r="D272" s="9">
        <f t="shared" si="53"/>
        <v>73.84270963480482</v>
      </c>
      <c r="E272" s="9">
        <f t="shared" si="53"/>
        <v>1.3221729015793131</v>
      </c>
      <c r="F272" s="9">
        <f t="shared" si="54"/>
        <v>7.7896090869781984</v>
      </c>
      <c r="G272" s="10">
        <f t="shared" si="63"/>
        <v>8.6666666666666607</v>
      </c>
      <c r="H272" s="5">
        <f t="shared" si="63"/>
        <v>7.5</v>
      </c>
      <c r="I272">
        <f t="shared" si="56"/>
        <v>47.926809199379541</v>
      </c>
      <c r="J272">
        <f t="shared" si="57"/>
        <v>41.963232358853062</v>
      </c>
      <c r="K272">
        <f t="shared" si="57"/>
        <v>-23.153102816483113</v>
      </c>
      <c r="L272">
        <f t="shared" si="58"/>
        <v>-7.9005140364942239</v>
      </c>
      <c r="M272">
        <f t="shared" si="59"/>
        <v>-27.814912210342932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54.776104340313907</v>
      </c>
      <c r="C273" s="9">
        <f t="shared" si="52"/>
        <v>1.5240000000000011</v>
      </c>
      <c r="D273" s="9">
        <f t="shared" si="53"/>
        <v>74.094346819705279</v>
      </c>
      <c r="E273" s="9">
        <f t="shared" si="53"/>
        <v>1.1827536162606282</v>
      </c>
      <c r="F273" s="9">
        <f t="shared" si="54"/>
        <v>7.7196433592736708</v>
      </c>
      <c r="G273" s="10">
        <f t="shared" si="63"/>
        <v>8.6666666666666607</v>
      </c>
      <c r="H273" s="5">
        <f t="shared" si="63"/>
        <v>7.5</v>
      </c>
      <c r="I273">
        <f t="shared" si="56"/>
        <v>47.966225452645809</v>
      </c>
      <c r="J273">
        <f t="shared" si="57"/>
        <v>41.915829274634099</v>
      </c>
      <c r="K273">
        <f t="shared" si="57"/>
        <v>-23.319992289745169</v>
      </c>
      <c r="L273">
        <f t="shared" si="58"/>
        <v>-7.8980795972108924</v>
      </c>
      <c r="M273">
        <f t="shared" si="59"/>
        <v>-27.779880678061343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55.02745715052896</v>
      </c>
      <c r="C274" s="9">
        <f t="shared" si="52"/>
        <v>1.5300000000000011</v>
      </c>
      <c r="D274" s="9">
        <f t="shared" si="53"/>
        <v>74.345699629920333</v>
      </c>
      <c r="E274" s="9">
        <f t="shared" si="53"/>
        <v>1.0423336246699522</v>
      </c>
      <c r="F274" s="9">
        <f t="shared" si="54"/>
        <v>7.6491257323648503</v>
      </c>
      <c r="G274" s="10">
        <f t="shared" si="63"/>
        <v>8.6666666666666607</v>
      </c>
      <c r="H274" s="5">
        <f t="shared" si="63"/>
        <v>7.5</v>
      </c>
      <c r="I274">
        <f t="shared" si="56"/>
        <v>48.00614623558458</v>
      </c>
      <c r="J274">
        <f t="shared" si="57"/>
        <v>41.86844079705083</v>
      </c>
      <c r="K274">
        <f t="shared" si="57"/>
        <v>-23.486671573813538</v>
      </c>
      <c r="L274">
        <f t="shared" si="58"/>
        <v>-7.8957162142088091</v>
      </c>
      <c r="M274">
        <f t="shared" si="59"/>
        <v>-27.744790551717436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55.278525672419406</v>
      </c>
      <c r="C275" s="9">
        <f t="shared" si="52"/>
        <v>1.5360000000000011</v>
      </c>
      <c r="D275" s="9">
        <f t="shared" si="53"/>
        <v>74.596768151810778</v>
      </c>
      <c r="E275" s="9">
        <f t="shared" si="53"/>
        <v>0.90091418899714004</v>
      </c>
      <c r="F275" s="9">
        <f t="shared" si="54"/>
        <v>7.5780583220724642</v>
      </c>
      <c r="G275" s="10">
        <f t="shared" si="63"/>
        <v>8.6666666666666607</v>
      </c>
      <c r="H275" s="5">
        <f t="shared" si="63"/>
        <v>7.5</v>
      </c>
      <c r="I275">
        <f t="shared" si="56"/>
        <v>48.046567515685908</v>
      </c>
      <c r="J275">
        <f t="shared" si="57"/>
        <v>41.821066499765578</v>
      </c>
      <c r="K275">
        <f t="shared" si="57"/>
        <v>-23.653140317123842</v>
      </c>
      <c r="L275">
        <f t="shared" si="58"/>
        <v>-7.8934228696370594</v>
      </c>
      <c r="M275">
        <f t="shared" si="59"/>
        <v>-27.709641380188948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55.52930998980635</v>
      </c>
      <c r="C276" s="9">
        <f t="shared" si="52"/>
        <v>1.5420000000000011</v>
      </c>
      <c r="D276" s="9">
        <f t="shared" si="53"/>
        <v>74.847552469197723</v>
      </c>
      <c r="E276" s="9">
        <f t="shared" si="53"/>
        <v>0.75849657354955358</v>
      </c>
      <c r="F276" s="9">
        <f t="shared" si="54"/>
        <v>7.5064432416594036</v>
      </c>
      <c r="G276" s="10">
        <f t="shared" si="63"/>
        <v>8.6666666666666607</v>
      </c>
      <c r="H276" s="5">
        <f t="shared" si="63"/>
        <v>7.5</v>
      </c>
      <c r="I276">
        <f t="shared" si="56"/>
        <v>48.087485261838097</v>
      </c>
      <c r="J276">
        <f t="shared" si="57"/>
        <v>41.773705962547758</v>
      </c>
      <c r="K276">
        <f t="shared" si="57"/>
        <v>-23.819398165404976</v>
      </c>
      <c r="L276">
        <f t="shared" si="58"/>
        <v>-7.8911985499283013</v>
      </c>
      <c r="M276">
        <f t="shared" si="59"/>
        <v>-27.674432725994492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55.779810184007744</v>
      </c>
      <c r="C277" s="9">
        <f t="shared" ref="C277:C289" si="68">C276+_dt</f>
        <v>1.5480000000000012</v>
      </c>
      <c r="D277" s="9">
        <f t="shared" ref="D277:E289" si="69">D276+$C$7*(J276+J277)/2</f>
        <v>75.098052663399116</v>
      </c>
      <c r="E277" s="9">
        <f t="shared" si="69"/>
        <v>0.61508204476805584</v>
      </c>
      <c r="F277" s="9">
        <f t="shared" ref="F277:F289" si="70">$O$1*D277^2+$O$2*D277+$O$3</f>
        <v>7.4342826018543553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48.128895444695239</v>
      </c>
      <c r="J277">
        <f t="shared" ref="J277:K289" si="73">J276+L276*$C$7</f>
        <v>41.726358771248186</v>
      </c>
      <c r="K277">
        <f t="shared" si="73"/>
        <v>-23.985444761760945</v>
      </c>
      <c r="L277">
        <f t="shared" ref="L277:L289" si="74">-$C$15*I277*J277</f>
        <v>-7.8890422458472456</v>
      </c>
      <c r="M277">
        <f t="shared" ref="M277:M289" si="75">-$C$6-$C$15*I277*K277</f>
        <v>-27.639164165214616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56.030026333874801</v>
      </c>
      <c r="C278" s="9">
        <f t="shared" si="68"/>
        <v>1.5540000000000012</v>
      </c>
      <c r="D278" s="9">
        <f t="shared" si="69"/>
        <v>75.348268813266174</v>
      </c>
      <c r="E278" s="9">
        <f t="shared" si="69"/>
        <v>0.4706718712425163</v>
      </c>
      <c r="F278" s="9">
        <f t="shared" si="70"/>
        <v>7.3615785108747671</v>
      </c>
      <c r="G278" s="10">
        <f t="shared" si="71"/>
        <v>8.6666666666666607</v>
      </c>
      <c r="H278" s="5">
        <f t="shared" si="71"/>
        <v>7.5</v>
      </c>
      <c r="I278">
        <f t="shared" si="72"/>
        <v>48.170794037040906</v>
      </c>
      <c r="J278">
        <f t="shared" si="73"/>
        <v>41.679024517773101</v>
      </c>
      <c r="K278">
        <f t="shared" si="73"/>
        <v>-24.151279746752234</v>
      </c>
      <c r="L278">
        <f t="shared" si="74"/>
        <v>-7.8869529525383548</v>
      </c>
      <c r="M278">
        <f t="shared" si="75"/>
        <v>-27.603835287411744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56.279958515828298</v>
      </c>
      <c r="C279" s="9">
        <f t="shared" si="68"/>
        <v>1.5600000000000012</v>
      </c>
      <c r="D279" s="9">
        <f t="shared" si="69"/>
        <v>75.598200995219671</v>
      </c>
      <c r="E279" s="9">
        <f t="shared" si="69"/>
        <v>0.32526732372682948</v>
      </c>
      <c r="F279" s="9">
        <f t="shared" si="70"/>
        <v>7.288333074449258</v>
      </c>
      <c r="G279" s="10">
        <f t="shared" si="71"/>
        <v>8.6666666666666607</v>
      </c>
      <c r="H279" s="5">
        <f t="shared" si="71"/>
        <v>7.5</v>
      </c>
      <c r="I279">
        <f t="shared" si="72"/>
        <v>48.213177014147888</v>
      </c>
      <c r="J279">
        <f t="shared" si="73"/>
        <v>41.631702800057873</v>
      </c>
      <c r="K279">
        <f t="shared" si="73"/>
        <v>-24.316902758476704</v>
      </c>
      <c r="L279">
        <f t="shared" si="74"/>
        <v>-7.8849296695726876</v>
      </c>
      <c r="M279">
        <f t="shared" si="75"/>
        <v>-27.568445695549105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56.529606803894595</v>
      </c>
      <c r="C280" s="9">
        <f t="shared" si="68"/>
        <v>1.5660000000000012</v>
      </c>
      <c r="D280" s="9">
        <f t="shared" si="69"/>
        <v>75.847849283285967</v>
      </c>
      <c r="E280" s="9">
        <f t="shared" si="69"/>
        <v>0.17886967515344937</v>
      </c>
      <c r="F280" s="9">
        <f t="shared" si="70"/>
        <v>7.2145483958394605</v>
      </c>
      <c r="G280" s="10">
        <f t="shared" si="71"/>
        <v>8.6666666666666607</v>
      </c>
      <c r="H280" s="5">
        <f t="shared" si="71"/>
        <v>7.5</v>
      </c>
      <c r="I280">
        <f t="shared" si="72"/>
        <v>48.25604035413388</v>
      </c>
      <c r="J280">
        <f t="shared" si="73"/>
        <v>41.58439322204044</v>
      </c>
      <c r="K280">
        <f t="shared" si="73"/>
        <v>-24.482313432649999</v>
      </c>
      <c r="L280">
        <f t="shared" si="74"/>
        <v>-7.8829714009939265</v>
      </c>
      <c r="M280">
        <f t="shared" si="75"/>
        <v>-27.532995005908621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56.778971269741618</v>
      </c>
      <c r="C281" s="9">
        <f t="shared" si="68"/>
        <v>1.5720000000000012</v>
      </c>
      <c r="D281" s="9">
        <f t="shared" si="69"/>
        <v>76.09721374913299</v>
      </c>
      <c r="E281" s="9">
        <f t="shared" si="69"/>
        <v>3.148020064744303E-2</v>
      </c>
      <c r="F281" s="9">
        <f t="shared" si="70"/>
        <v>7.1402265758611945</v>
      </c>
      <c r="G281" s="10">
        <f t="shared" si="71"/>
        <v>8.6666666666666607</v>
      </c>
      <c r="H281" s="5">
        <f t="shared" si="71"/>
        <v>7.5</v>
      </c>
      <c r="I281">
        <f t="shared" si="72"/>
        <v>48.299380038313117</v>
      </c>
      <c r="J281">
        <f t="shared" si="73"/>
        <v>41.537095393634473</v>
      </c>
      <c r="K281">
        <f t="shared" si="73"/>
        <v>-24.647511402685449</v>
      </c>
      <c r="L281">
        <f t="shared" si="74"/>
        <v>-7.881077155363557</v>
      </c>
      <c r="M281">
        <f t="shared" si="75"/>
        <v>-27.497482848007817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57.028051982714629</v>
      </c>
      <c r="C282" s="9">
        <f t="shared" si="68"/>
        <v>1.5780000000000012</v>
      </c>
      <c r="D282" s="9">
        <f t="shared" si="69"/>
        <v>76.346294462106002</v>
      </c>
      <c r="E282" s="9">
        <f t="shared" si="69"/>
        <v>-0.1168998224599338</v>
      </c>
      <c r="F282" s="9">
        <f t="shared" si="70"/>
        <v>7.0653697129050981</v>
      </c>
      <c r="G282" s="10">
        <f t="shared" si="71"/>
        <v>8.6666666666666607</v>
      </c>
      <c r="H282" s="5">
        <f t="shared" si="71"/>
        <v>7.5</v>
      </c>
      <c r="I282">
        <f t="shared" si="72"/>
        <v>48.343192051543895</v>
      </c>
      <c r="J282">
        <f t="shared" si="73"/>
        <v>41.489808930702289</v>
      </c>
      <c r="K282">
        <f t="shared" si="73"/>
        <v>-24.812496299773496</v>
      </c>
      <c r="L282">
        <f t="shared" si="74"/>
        <v>-7.879245945805212</v>
      </c>
      <c r="M282">
        <f t="shared" si="75"/>
        <v>-27.46190886451576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57.276849009871825</v>
      </c>
      <c r="C283" s="9">
        <f t="shared" si="68"/>
        <v>1.5840000000000012</v>
      </c>
      <c r="D283" s="9">
        <f t="shared" si="69"/>
        <v>76.595091489263197</v>
      </c>
      <c r="E283" s="9">
        <f t="shared" si="69"/>
        <v>-0.26626911461813607</v>
      </c>
      <c r="F283" s="9">
        <f t="shared" si="70"/>
        <v>6.9899799029566685</v>
      </c>
      <c r="G283" s="10">
        <f t="shared" si="71"/>
        <v>8.6666666666666607</v>
      </c>
      <c r="H283" s="5">
        <f t="shared" si="71"/>
        <v>7.5</v>
      </c>
      <c r="I283">
        <f t="shared" si="72"/>
        <v>48.387472382571872</v>
      </c>
      <c r="J283">
        <f t="shared" si="73"/>
        <v>41.442533455027458</v>
      </c>
      <c r="K283">
        <f t="shared" si="73"/>
        <v>-24.977267752960589</v>
      </c>
      <c r="L283">
        <f t="shared" si="74"/>
        <v>-7.8774767900481386</v>
      </c>
      <c r="M283">
        <f t="shared" si="75"/>
        <v>-27.42627271116805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57.525362416019775</v>
      </c>
      <c r="C284" s="9">
        <f t="shared" si="68"/>
        <v>1.5900000000000012</v>
      </c>
      <c r="D284" s="9">
        <f t="shared" si="69"/>
        <v>76.843604895411147</v>
      </c>
      <c r="E284" s="9">
        <f t="shared" si="69"/>
        <v>-0.41662639404470064</v>
      </c>
      <c r="F284" s="9">
        <f t="shared" si="70"/>
        <v>6.9140592396157166</v>
      </c>
      <c r="G284" s="10">
        <f t="shared" si="71"/>
        <v>8.6666666666666607</v>
      </c>
      <c r="H284" s="5">
        <f t="shared" si="71"/>
        <v>7.5</v>
      </c>
      <c r="I284">
        <f t="shared" si="72"/>
        <v>48.432217024369088</v>
      </c>
      <c r="J284">
        <f t="shared" si="73"/>
        <v>41.395268594287167</v>
      </c>
      <c r="K284">
        <f t="shared" si="73"/>
        <v>-25.141825389227598</v>
      </c>
      <c r="L284">
        <f t="shared" si="74"/>
        <v>-7.8757687104698118</v>
      </c>
      <c r="M284">
        <f t="shared" si="75"/>
        <v>-27.390574056680933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57.773592263748711</v>
      </c>
      <c r="C285" s="9">
        <f t="shared" si="68"/>
        <v>1.5960000000000012</v>
      </c>
      <c r="D285" s="9">
        <f t="shared" si="69"/>
        <v>77.091834743140083</v>
      </c>
      <c r="E285" s="9">
        <f t="shared" si="69"/>
        <v>-0.56797037671308648</v>
      </c>
      <c r="F285" s="9">
        <f t="shared" si="70"/>
        <v>6.8376098141152459</v>
      </c>
      <c r="G285" s="10">
        <f t="shared" si="71"/>
        <v>8.6666666666666607</v>
      </c>
      <c r="H285" s="5">
        <f t="shared" si="71"/>
        <v>7.5</v>
      </c>
      <c r="I285">
        <f t="shared" si="72"/>
        <v>48.477421974468825</v>
      </c>
      <c r="J285">
        <f t="shared" si="73"/>
        <v>41.348013982024348</v>
      </c>
      <c r="K285">
        <f t="shared" si="73"/>
        <v>-25.306168833567686</v>
      </c>
      <c r="L285">
        <f t="shared" si="74"/>
        <v>-7.8741207341376933</v>
      </c>
      <c r="M285">
        <f t="shared" si="75"/>
        <v>-27.35481258266449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58.021538613467641</v>
      </c>
      <c r="C286" s="9">
        <f t="shared" si="68"/>
        <v>1.6020000000000012</v>
      </c>
      <c r="D286" s="9">
        <f t="shared" si="69"/>
        <v>77.339781092859013</v>
      </c>
      <c r="E286" s="9">
        <f t="shared" si="69"/>
        <v>-0.72029977634098052</v>
      </c>
      <c r="F286" s="9">
        <f t="shared" si="70"/>
        <v>6.7606337153397673</v>
      </c>
      <c r="G286" s="10">
        <f t="shared" si="71"/>
        <v>8.6666666666666607</v>
      </c>
      <c r="H286" s="5">
        <f t="shared" si="71"/>
        <v>7.5</v>
      </c>
      <c r="I286">
        <f t="shared" si="72"/>
        <v>48.523083235295999</v>
      </c>
      <c r="J286">
        <f t="shared" si="73"/>
        <v>41.300769257619521</v>
      </c>
      <c r="K286">
        <f t="shared" si="73"/>
        <v>-25.470297709063672</v>
      </c>
      <c r="L286">
        <f t="shared" si="74"/>
        <v>-7.8725318928500947</v>
      </c>
      <c r="M286">
        <f t="shared" si="75"/>
        <v>-27.318987983535013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58.269201523439293</v>
      </c>
      <c r="C287" s="9">
        <f t="shared" si="68"/>
        <v>1.6080000000000012</v>
      </c>
      <c r="D287" s="9">
        <f t="shared" si="69"/>
        <v>77.587444002830665</v>
      </c>
      <c r="E287" s="9">
        <f t="shared" si="69"/>
        <v>-0.87361330437906615</v>
      </c>
      <c r="F287" s="9">
        <f t="shared" si="70"/>
        <v>6.683133029843062</v>
      </c>
      <c r="G287" s="10">
        <f t="shared" si="71"/>
        <v>8.6666666666666607</v>
      </c>
      <c r="H287" s="5">
        <f t="shared" si="71"/>
        <v>7.5</v>
      </c>
      <c r="I287">
        <f t="shared" si="72"/>
        <v>48.569196814493232</v>
      </c>
      <c r="J287">
        <f t="shared" si="73"/>
        <v>41.253534066262418</v>
      </c>
      <c r="K287">
        <f t="shared" si="73"/>
        <v>-25.634211636964881</v>
      </c>
      <c r="L287">
        <f t="shared" si="74"/>
        <v>-7.8710012231761741</v>
      </c>
      <c r="M287">
        <f t="shared" si="75"/>
        <v>-27.283099966426519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58.516581049814846</v>
      </c>
      <c r="C288" s="9">
        <f t="shared" si="68"/>
        <v>1.6140000000000012</v>
      </c>
      <c r="D288" s="9">
        <f t="shared" si="69"/>
        <v>77.834823529206218</v>
      </c>
      <c r="E288" s="9">
        <f t="shared" si="69"/>
        <v>-1.027909670000251</v>
      </c>
      <c r="F288" s="9">
        <f t="shared" si="70"/>
        <v>6.6051098418653771</v>
      </c>
      <c r="G288" s="10">
        <f t="shared" si="71"/>
        <v>8.6666666666666607</v>
      </c>
      <c r="H288" s="5">
        <f t="shared" si="71"/>
        <v>7.5</v>
      </c>
      <c r="I288">
        <f t="shared" si="72"/>
        <v>48.615758725242543</v>
      </c>
      <c r="J288">
        <f t="shared" si="73"/>
        <v>41.206308058923362</v>
      </c>
      <c r="K288">
        <f t="shared" si="73"/>
        <v>-25.797910236763439</v>
      </c>
      <c r="L288">
        <f t="shared" si="74"/>
        <v>-7.8695277664950591</v>
      </c>
      <c r="M288">
        <f t="shared" si="75"/>
        <v>-27.2471482511015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58.763677246668593</v>
      </c>
      <c r="C289" s="9">
        <f t="shared" si="68"/>
        <v>1.6200000000000012</v>
      </c>
      <c r="D289" s="9">
        <f t="shared" si="69"/>
        <v>78.081919726059965</v>
      </c>
      <c r="E289" s="9">
        <f t="shared" si="69"/>
        <v>-1.1831875800893514</v>
      </c>
      <c r="F289" s="9">
        <f t="shared" si="70"/>
        <v>6.5265662333500734</v>
      </c>
      <c r="G289" s="10">
        <f t="shared" si="71"/>
        <v>8.6666666666666607</v>
      </c>
      <c r="H289" s="5">
        <f t="shared" si="71"/>
        <v>7.5</v>
      </c>
      <c r="I289">
        <f t="shared" si="72"/>
        <v>48.662764986582523</v>
      </c>
      <c r="J289">
        <f t="shared" si="73"/>
        <v>41.159090892324393</v>
      </c>
      <c r="K289">
        <f t="shared" si="73"/>
        <v>-25.96139312627005</v>
      </c>
      <c r="L289">
        <f t="shared" si="74"/>
        <v>-7.8681105690340551</v>
      </c>
      <c r="M289">
        <f t="shared" si="75"/>
        <v>-27.211132569860855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77" priority="16" stopIfTrue="1" operator="greaterThan">
      <formula>$G$19</formula>
    </cfRule>
    <cfRule type="cellIs" dxfId="76" priority="17" stopIfTrue="1" operator="lessThan">
      <formula>$H$19</formula>
    </cfRule>
    <cfRule type="cellIs" dxfId="75" priority="18" stopIfTrue="1" operator="between">
      <formula>$H$19</formula>
      <formula>$G$19</formula>
    </cfRule>
  </conditionalFormatting>
  <conditionalFormatting sqref="E19:E20">
    <cfRule type="cellIs" dxfId="74" priority="13" stopIfTrue="1" operator="lessThan">
      <formula>$H$19</formula>
    </cfRule>
    <cfRule type="cellIs" dxfId="73" priority="14" stopIfTrue="1" operator="greaterThan">
      <formula>$G$19</formula>
    </cfRule>
    <cfRule type="cellIs" dxfId="72" priority="15" stopIfTrue="1" operator="between">
      <formula>$H$19</formula>
      <formula>$G$19</formula>
    </cfRule>
  </conditionalFormatting>
  <conditionalFormatting sqref="F19">
    <cfRule type="cellIs" dxfId="71" priority="10" stopIfTrue="1" operator="lessThan">
      <formula>$H$19</formula>
    </cfRule>
    <cfRule type="cellIs" dxfId="70" priority="11" stopIfTrue="1" operator="greaterThan">
      <formula>$G$19</formula>
    </cfRule>
    <cfRule type="cellIs" dxfId="69" priority="12" stopIfTrue="1" operator="between">
      <formula>$H$19</formula>
      <formula>$G$19</formula>
    </cfRule>
  </conditionalFormatting>
  <conditionalFormatting sqref="F20">
    <cfRule type="cellIs" dxfId="68" priority="7" stopIfTrue="1" operator="lessThan">
      <formula>$H$19</formula>
    </cfRule>
    <cfRule type="cellIs" dxfId="67" priority="8" stopIfTrue="1" operator="greaterThan">
      <formula>$G$19</formula>
    </cfRule>
    <cfRule type="cellIs" dxfId="66" priority="9" stopIfTrue="1" operator="between">
      <formula>$H$19</formula>
      <formula>$G$19</formula>
    </cfRule>
  </conditionalFormatting>
  <conditionalFormatting sqref="E21:E289">
    <cfRule type="cellIs" dxfId="65" priority="4" stopIfTrue="1" operator="lessThan">
      <formula>$H$19</formula>
    </cfRule>
    <cfRule type="cellIs" dxfId="64" priority="5" stopIfTrue="1" operator="greaterThan">
      <formula>$G$19</formula>
    </cfRule>
    <cfRule type="cellIs" dxfId="63" priority="6" stopIfTrue="1" operator="between">
      <formula>$H$19</formula>
      <formula>$G$19</formula>
    </cfRule>
  </conditionalFormatting>
  <conditionalFormatting sqref="F21:F289">
    <cfRule type="cellIs" dxfId="62" priority="1" stopIfTrue="1" operator="lessThan">
      <formula>$H$19</formula>
    </cfRule>
    <cfRule type="cellIs" dxfId="61" priority="2" stopIfTrue="1" operator="greaterThan">
      <formula>$G$19</formula>
    </cfRule>
    <cfRule type="cellIs" dxfId="6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546"/>
  <sheetViews>
    <sheetView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SummaryChart!G28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-4.9413649088400615E-3</v>
      </c>
      <c r="P1" s="5" t="s">
        <v>10</v>
      </c>
    </row>
    <row r="2" spans="2:22" ht="22.5" x14ac:dyDescent="0.3">
      <c r="C2" s="24">
        <f>SummaryChart!H28</f>
        <v>24.087562692610046</v>
      </c>
      <c r="D2" s="1" t="s">
        <v>18</v>
      </c>
      <c r="G2" s="9" t="s">
        <v>23</v>
      </c>
      <c r="O2" s="28">
        <f>TAN(C2/180*PI())</f>
        <v>0.44706113514137419</v>
      </c>
      <c r="P2" s="5" t="s">
        <v>12</v>
      </c>
    </row>
    <row r="3" spans="2:22" ht="22.5" x14ac:dyDescent="0.3">
      <c r="C3" s="24">
        <f>SummaryChart!J28/12</f>
        <v>1.0067769167124456</v>
      </c>
      <c r="D3" s="1" t="s">
        <v>19</v>
      </c>
      <c r="G3" s="9" t="s">
        <v>28</v>
      </c>
      <c r="O3" s="28">
        <f>C3</f>
        <v>1.0067769167124456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SummaryChart!I28</f>
        <v>20.326556416620889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3.5026554739268079E-3</v>
      </c>
      <c r="C12" s="14"/>
      <c r="D12" s="15">
        <f ca="1">CELL("contents",INDIRECT("D"&amp;C13-1))</f>
        <v>20.015303961881703</v>
      </c>
      <c r="E12" s="15">
        <f ca="1">CELL("contents",INDIRECT("E"&amp;C13-1))</f>
        <v>7.8570443361586371</v>
      </c>
      <c r="F12">
        <f ca="1">D13-D12</f>
        <v>0.3147551102131132</v>
      </c>
      <c r="G12">
        <f ca="1">D13-D11</f>
        <v>3.5026554739268079E-3</v>
      </c>
      <c r="H12" s="27">
        <f ca="1">G12/F12</f>
        <v>1.1128192554380589E-2</v>
      </c>
      <c r="I12">
        <f ca="1">D13-D12</f>
        <v>0.3147551102131132</v>
      </c>
      <c r="J12">
        <f ca="1">E13-E12</f>
        <v>7.2273801304671537E-2</v>
      </c>
      <c r="K12">
        <f ca="1">ATAN(J12/I12)*180/PI()</f>
        <v>12.932038107992971</v>
      </c>
      <c r="N12" s="26">
        <f ca="1">E13-E12</f>
        <v>7.2273801304671537E-2</v>
      </c>
      <c r="O12" s="26">
        <f ca="1">N12+E13-H12*N12</f>
        <v>8.0007876619904241</v>
      </c>
      <c r="P12">
        <f ca="1">IF(AND(G12&gt;0,G12&lt;F12),1,0)</f>
        <v>1</v>
      </c>
      <c r="Q12" s="26">
        <f ca="1">IF(P12=1,O12,O13)</f>
        <v>8.0007876619904241</v>
      </c>
    </row>
    <row r="13" spans="2:22" x14ac:dyDescent="0.2">
      <c r="B13" t="str">
        <f ca="1">CELL("address",INDEX(B20:B290,MATCH(MIN(B20:B290),B20:B290,0)))</f>
        <v>$B$81</v>
      </c>
      <c r="C13">
        <f ca="1">CELL("row",INDEX(A20:A289,MATCH(MIN(A20:A289),A20:A289,0)))</f>
        <v>81</v>
      </c>
      <c r="D13" s="15">
        <f ca="1">CELL("contents",INDIRECT("D"&amp;C13))</f>
        <v>20.330059072094816</v>
      </c>
      <c r="E13" s="15">
        <f ca="1">CELL("contents",INDIRECT("E"&amp;C13))</f>
        <v>7.9293181374633086</v>
      </c>
      <c r="F13">
        <f ca="1">D14-D13</f>
        <v>0.3143557986486023</v>
      </c>
      <c r="G13">
        <f ca="1">D14-D11</f>
        <v>0.31785845412252911</v>
      </c>
      <c r="H13" s="27">
        <f ca="1">G13/F13</f>
        <v>1.011142328180312</v>
      </c>
      <c r="N13" s="26">
        <f ca="1">E14-E13</f>
        <v>7.1023846959736403E-2</v>
      </c>
      <c r="O13" s="26">
        <f ca="1">E13+H13*N13</f>
        <v>8.001133355434499</v>
      </c>
      <c r="P13">
        <f ca="1">IF(G13&lt;F13,1,0)</f>
        <v>0</v>
      </c>
    </row>
    <row r="14" spans="2:22" x14ac:dyDescent="0.2">
      <c r="D14" s="15">
        <f ca="1">CELL("contents",INDIRECT("D"&amp;C13+1))</f>
        <v>20.644414870743418</v>
      </c>
      <c r="E14" s="15">
        <f ca="1">CELL("contents",INDIRECT("E"&amp;C13+1))</f>
        <v>8.000341984423045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57.139186340295538</v>
      </c>
      <c r="P15" s="10">
        <f>Q19</f>
        <v>18.752263422522347</v>
      </c>
      <c r="Q15" s="10">
        <f>Q19</f>
        <v>18.752263422522347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1.0067769167124456</v>
      </c>
      <c r="F19" s="9">
        <f>$O$1*D19^2+$O$2*D19+$O$3</f>
        <v>1.0067769167124456</v>
      </c>
      <c r="G19" s="18">
        <v>8.6666666666666607</v>
      </c>
      <c r="H19" s="17">
        <v>7.5</v>
      </c>
      <c r="I19">
        <f>C1</f>
        <v>62.5</v>
      </c>
      <c r="J19">
        <f>C1*COS(C2/180*PI())</f>
        <v>57.057674551304778</v>
      </c>
      <c r="K19">
        <f>C1*SIN(C2/180*PI())</f>
        <v>25.508268753433409</v>
      </c>
      <c r="L19">
        <f>-C15*I19*J19</f>
        <v>-14.008833834541681</v>
      </c>
      <c r="M19">
        <f>-C6-C15*I19*K19</f>
        <v>-38.436805156077092</v>
      </c>
      <c r="N19" s="16">
        <f>MAX(E19:E289)</f>
        <v>10.037334473096177</v>
      </c>
      <c r="O19" s="19">
        <f>INDEX(C19:C289,MATCH(N19,E19:E289,0),1)</f>
        <v>0.73200000000000054</v>
      </c>
      <c r="P19" s="19">
        <f>COUNTIF(E19:E289,"&gt;"&amp;H19)*_dt</f>
        <v>0.79200000000000004</v>
      </c>
      <c r="Q19" s="21">
        <f>INDEX(D19:D289,MATCH(T17,T19:T289,0),1)</f>
        <v>18.752263422522347</v>
      </c>
      <c r="R19" s="21">
        <f>INDEX(D19:D289,MATCH(T17,U19:U289,0),1)</f>
        <v>57.139186340295538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38.386922917773191</v>
      </c>
    </row>
    <row r="20" spans="1:22" x14ac:dyDescent="0.2">
      <c r="A20">
        <f>B20</f>
        <v>19.984462528322084</v>
      </c>
      <c r="B20">
        <f>ABS(D20-$D$11)</f>
        <v>19.984462528322084</v>
      </c>
      <c r="C20" s="9">
        <f>C19+_dt</f>
        <v>6.0000000000000001E-3</v>
      </c>
      <c r="D20" s="9">
        <f>D19+$C$7*(J19+J20)/2</f>
        <v>0.34209388829880694</v>
      </c>
      <c r="E20" s="9">
        <f>E19+$C$7*(K19+K20)/2</f>
        <v>1.1591346667402367</v>
      </c>
      <c r="F20" s="9">
        <f>$O$1*D20^2+$O$2*D20+$O$3</f>
        <v>1.1591355195590209</v>
      </c>
      <c r="G20" s="10">
        <f>G19</f>
        <v>8.6666666666666607</v>
      </c>
      <c r="H20" s="5">
        <f>H19</f>
        <v>7.5</v>
      </c>
      <c r="I20">
        <f>SQRT(J20^2+K20^2)</f>
        <v>62.329391436322773</v>
      </c>
      <c r="J20">
        <f>J19+L19*$C$7</f>
        <v>56.97362154829753</v>
      </c>
      <c r="K20">
        <f>K19+M19*$C$7</f>
        <v>25.277647922496946</v>
      </c>
      <c r="L20">
        <f>-$C$15*I20*J20</f>
        <v>-13.950012992349565</v>
      </c>
      <c r="M20">
        <f>-$C$6-$C$15*I20*K20</f>
        <v>-38.363241746479908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19.642871899266158</v>
      </c>
      <c r="B21">
        <f t="shared" ref="B21:B84" si="3">ABS(D21-$D$11)</f>
        <v>19.642871899266158</v>
      </c>
      <c r="C21" s="9">
        <f t="shared" ref="C21:C84" si="4">C20+_dt</f>
        <v>1.2E-2</v>
      </c>
      <c r="D21" s="9">
        <f t="shared" ref="D21:E84" si="5">D20+$C$7*(J20+J21)/2</f>
        <v>0.6836845173547299</v>
      </c>
      <c r="E21" s="9">
        <f t="shared" si="5"/>
        <v>1.3101100159237817</v>
      </c>
      <c r="F21" s="9">
        <f t="shared" ref="F21:F84" si="6">$O$1*D21^2+$O$2*D21+$O$3</f>
        <v>1.3101159780025786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62.15978476280771</v>
      </c>
      <c r="J21">
        <f t="shared" ref="J21:K84" si="9">J20+L20*$C$7</f>
        <v>56.889921470343431</v>
      </c>
      <c r="K21">
        <f t="shared" si="9"/>
        <v>25.047468472018068</v>
      </c>
      <c r="L21">
        <f t="shared" ref="L21:L84" si="10">-$C$15*I21*J21</f>
        <v>-13.891614897989989</v>
      </c>
      <c r="M21">
        <f t="shared" ref="M21:M84" si="11">-$C$6-$C$15*I21*K21</f>
        <v>-38.290193821153473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19.301782419512261</v>
      </c>
      <c r="B22">
        <f t="shared" si="3"/>
        <v>19.301782419512261</v>
      </c>
      <c r="C22" s="9">
        <f t="shared" si="4"/>
        <v>1.8000000000000002E-2</v>
      </c>
      <c r="D22" s="9">
        <f t="shared" si="5"/>
        <v>1.0247739971086267</v>
      </c>
      <c r="E22" s="9">
        <f t="shared" si="5"/>
        <v>1.4597056032671094</v>
      </c>
      <c r="F22" s="9">
        <f t="shared" si="6"/>
        <v>1.4597243107271012</v>
      </c>
      <c r="G22" s="10">
        <f t="shared" si="7"/>
        <v>8.6666666666666607</v>
      </c>
      <c r="H22" s="5">
        <f t="shared" si="7"/>
        <v>7.5</v>
      </c>
      <c r="I22">
        <f t="shared" si="8"/>
        <v>61.991178294119059</v>
      </c>
      <c r="J22">
        <f t="shared" si="9"/>
        <v>56.806571780955494</v>
      </c>
      <c r="K22">
        <f t="shared" si="9"/>
        <v>24.817727309091147</v>
      </c>
      <c r="L22">
        <f t="shared" si="10"/>
        <v>-13.833636863982194</v>
      </c>
      <c r="M22">
        <f t="shared" si="11"/>
        <v>-38.217656862574472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18.961191994290083</v>
      </c>
      <c r="B23">
        <f t="shared" si="3"/>
        <v>18.961191994290083</v>
      </c>
      <c r="C23" s="9">
        <f t="shared" si="4"/>
        <v>2.4E-2</v>
      </c>
      <c r="D23" s="9">
        <f t="shared" si="5"/>
        <v>1.3653644223308079</v>
      </c>
      <c r="E23" s="9">
        <f t="shared" si="5"/>
        <v>1.6079240492981299</v>
      </c>
      <c r="F23" s="9">
        <f t="shared" si="6"/>
        <v>1.6079664939224498</v>
      </c>
      <c r="G23" s="10">
        <f t="shared" si="7"/>
        <v>8.6666666666666607</v>
      </c>
      <c r="H23" s="5">
        <f t="shared" si="7"/>
        <v>7.5</v>
      </c>
      <c r="I23">
        <f t="shared" si="8"/>
        <v>61.82357037851564</v>
      </c>
      <c r="J23">
        <f t="shared" si="9"/>
        <v>56.723569959771602</v>
      </c>
      <c r="K23">
        <f t="shared" si="9"/>
        <v>24.5884213679157</v>
      </c>
      <c r="L23">
        <f t="shared" si="10"/>
        <v>-13.776076231459728</v>
      </c>
      <c r="M23">
        <f t="shared" si="11"/>
        <v>-38.145626387688381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18.621098543903617</v>
      </c>
      <c r="B24">
        <f t="shared" si="3"/>
        <v>18.621098543903617</v>
      </c>
      <c r="C24" s="9">
        <f t="shared" si="4"/>
        <v>0.03</v>
      </c>
      <c r="D24" s="9">
        <f t="shared" si="5"/>
        <v>1.7054578727172713</v>
      </c>
      <c r="E24" s="9">
        <f t="shared" si="5"/>
        <v>1.7547679562306457</v>
      </c>
      <c r="F24" s="9">
        <f t="shared" si="6"/>
        <v>1.7548484616849906</v>
      </c>
      <c r="G24" s="10">
        <f t="shared" si="7"/>
        <v>8.6666666666666607</v>
      </c>
      <c r="H24" s="5">
        <f t="shared" si="7"/>
        <v>7.5</v>
      </c>
      <c r="I24">
        <f t="shared" si="8"/>
        <v>61.656959397364673</v>
      </c>
      <c r="J24">
        <f t="shared" si="9"/>
        <v>56.640913502382844</v>
      </c>
      <c r="K24">
        <f t="shared" si="9"/>
        <v>24.359547609589569</v>
      </c>
      <c r="L24">
        <f t="shared" si="10"/>
        <v>-13.718930369790671</v>
      </c>
      <c r="M24">
        <f t="shared" si="11"/>
        <v>-38.074097947422779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18.281500003635976</v>
      </c>
      <c r="B25">
        <f t="shared" si="3"/>
        <v>18.281500003635976</v>
      </c>
      <c r="C25" s="9">
        <f t="shared" si="4"/>
        <v>3.5999999999999997E-2</v>
      </c>
      <c r="D25" s="9">
        <f t="shared" si="5"/>
        <v>2.0450564129849123</v>
      </c>
      <c r="E25" s="9">
        <f t="shared" si="5"/>
        <v>1.9002399081251296</v>
      </c>
      <c r="F25" s="9">
        <f t="shared" si="6"/>
        <v>1.9003761064142908</v>
      </c>
      <c r="G25" s="10">
        <f t="shared" si="7"/>
        <v>8.6666666666666607</v>
      </c>
      <c r="H25" s="5">
        <f t="shared" si="7"/>
        <v>7.5</v>
      </c>
      <c r="I25">
        <f t="shared" si="8"/>
        <v>61.491343764655042</v>
      </c>
      <c r="J25">
        <f t="shared" si="9"/>
        <v>56.558599920164099</v>
      </c>
      <c r="K25">
        <f t="shared" si="9"/>
        <v>24.131103021905034</v>
      </c>
      <c r="L25">
        <f t="shared" si="10"/>
        <v>-13.662196676201892</v>
      </c>
      <c r="M25">
        <f t="shared" si="11"/>
        <v>-38.003067126207597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17.942394323655165</v>
      </c>
      <c r="B26">
        <f t="shared" si="3"/>
        <v>17.942394323655165</v>
      </c>
      <c r="C26" s="9">
        <f t="shared" si="4"/>
        <v>4.1999999999999996E-2</v>
      </c>
      <c r="D26" s="9">
        <f t="shared" si="5"/>
        <v>2.3841620929657252</v>
      </c>
      <c r="E26" s="9">
        <f t="shared" si="5"/>
        <v>2.0443424710482878</v>
      </c>
      <c r="F26" s="9">
        <f t="shared" si="6"/>
        <v>2.0445552792059409</v>
      </c>
      <c r="G26" s="10">
        <f t="shared" si="7"/>
        <v>8.6666666666666607</v>
      </c>
      <c r="H26" s="5">
        <f t="shared" si="7"/>
        <v>7.5</v>
      </c>
      <c r="I26">
        <f t="shared" si="8"/>
        <v>61.32672192651011</v>
      </c>
      <c r="J26">
        <f t="shared" si="9"/>
        <v>56.476626740106887</v>
      </c>
      <c r="K26">
        <f t="shared" si="9"/>
        <v>23.903084619147787</v>
      </c>
      <c r="L26">
        <f t="shared" si="10"/>
        <v>-13.605872575407231</v>
      </c>
      <c r="M26">
        <f t="shared" si="11"/>
        <v>-37.932529541502248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17.60377946892088</v>
      </c>
      <c r="B27">
        <f t="shared" si="3"/>
        <v>17.60377946892088</v>
      </c>
      <c r="C27" s="9">
        <f t="shared" si="4"/>
        <v>4.7999999999999994E-2</v>
      </c>
      <c r="D27" s="9">
        <f t="shared" si="5"/>
        <v>2.7227769477000092</v>
      </c>
      <c r="E27" s="9">
        <f t="shared" si="5"/>
        <v>2.1870781932314274</v>
      </c>
      <c r="F27" s="9">
        <f t="shared" si="6"/>
        <v>2.1873917902405471</v>
      </c>
      <c r="G27" s="10">
        <f t="shared" si="7"/>
        <v>8.6666666666666607</v>
      </c>
      <c r="H27" s="5">
        <f t="shared" si="7"/>
        <v>7.5</v>
      </c>
      <c r="I27">
        <f t="shared" si="8"/>
        <v>61.163092360699899</v>
      </c>
      <c r="J27">
        <f t="shared" si="9"/>
        <v>56.394991504654442</v>
      </c>
      <c r="K27">
        <f t="shared" si="9"/>
        <v>23.675489441898772</v>
      </c>
      <c r="L27">
        <f t="shared" si="10"/>
        <v>-13.549955519239589</v>
      </c>
      <c r="M27">
        <f t="shared" si="11"/>
        <v>-37.862480843329465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17.265653419092299</v>
      </c>
      <c r="B28">
        <f t="shared" si="3"/>
        <v>17.265653419092299</v>
      </c>
      <c r="C28" s="9">
        <f t="shared" si="4"/>
        <v>5.3999999999999992E-2</v>
      </c>
      <c r="D28" s="9">
        <f t="shared" si="5"/>
        <v>3.0609029975285895</v>
      </c>
      <c r="E28" s="9">
        <f t="shared" si="5"/>
        <v>2.32844960522764</v>
      </c>
      <c r="F28" s="9">
        <f t="shared" si="6"/>
        <v>2.3288914091689463</v>
      </c>
      <c r="G28" s="10">
        <f t="shared" si="7"/>
        <v>8.6666666666666607</v>
      </c>
      <c r="H28" s="5">
        <f t="shared" si="7"/>
        <v>7.5</v>
      </c>
      <c r="I28">
        <f t="shared" si="8"/>
        <v>61.00045357615268</v>
      </c>
      <c r="J28">
        <f t="shared" si="9"/>
        <v>56.313691771539006</v>
      </c>
      <c r="K28">
        <f t="shared" si="9"/>
        <v>23.448314556838795</v>
      </c>
      <c r="L28">
        <f t="shared" si="10"/>
        <v>-13.494442986286813</v>
      </c>
      <c r="M28">
        <f t="shared" si="11"/>
        <v>-37.792916713815949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16.928014168436817</v>
      </c>
      <c r="B29">
        <f t="shared" si="3"/>
        <v>16.928014168436817</v>
      </c>
      <c r="C29" s="9">
        <f t="shared" si="4"/>
        <v>5.9999999999999991E-2</v>
      </c>
      <c r="D29" s="9">
        <f t="shared" si="5"/>
        <v>3.3985422481840706</v>
      </c>
      <c r="E29" s="9">
        <f t="shared" si="5"/>
        <v>2.4684592200678241</v>
      </c>
      <c r="F29" s="9">
        <f t="shared" si="6"/>
        <v>2.4690598654936924</v>
      </c>
      <c r="G29" s="10">
        <f t="shared" si="7"/>
        <v>8.6666666666666607</v>
      </c>
      <c r="H29" s="5">
        <f t="shared" si="7"/>
        <v>7.5</v>
      </c>
      <c r="I29">
        <f t="shared" si="8"/>
        <v>60.838804112465716</v>
      </c>
      <c r="J29">
        <f t="shared" si="9"/>
        <v>56.232725113621285</v>
      </c>
      <c r="K29">
        <f t="shared" si="9"/>
        <v>23.221557056555898</v>
      </c>
      <c r="L29">
        <f t="shared" si="10"/>
        <v>-13.439332481531308</v>
      </c>
      <c r="M29">
        <f t="shared" si="11"/>
        <v>-37.723832866739521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16.590859725739758</v>
      </c>
      <c r="B30">
        <f t="shared" si="3"/>
        <v>16.590859725739758</v>
      </c>
      <c r="C30" s="9">
        <f t="shared" si="4"/>
        <v>6.5999999999999989E-2</v>
      </c>
      <c r="D30" s="9">
        <f t="shared" si="5"/>
        <v>3.7356966908811309</v>
      </c>
      <c r="E30" s="9">
        <f t="shared" si="5"/>
        <v>2.6071095334155583</v>
      </c>
      <c r="F30" s="9">
        <f t="shared" si="6"/>
        <v>2.6079028489468588</v>
      </c>
      <c r="G30" s="10">
        <f t="shared" si="7"/>
        <v>8.6666666666666607</v>
      </c>
      <c r="H30" s="5">
        <f t="shared" si="7"/>
        <v>7.5</v>
      </c>
      <c r="I30">
        <f t="shared" si="8"/>
        <v>60.678142539415383</v>
      </c>
      <c r="J30">
        <f t="shared" si="9"/>
        <v>56.1520891187321</v>
      </c>
      <c r="K30">
        <f t="shared" si="9"/>
        <v>22.995214059355462</v>
      </c>
      <c r="L30">
        <f t="shared" si="10"/>
        <v>-13.384621535993341</v>
      </c>
      <c r="M30">
        <f t="shared" si="11"/>
        <v>-37.655225047082908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16.254188114215012</v>
      </c>
      <c r="B31">
        <f t="shared" si="3"/>
        <v>16.254188114215012</v>
      </c>
      <c r="C31" s="9">
        <f t="shared" si="4"/>
        <v>7.1999999999999995E-2</v>
      </c>
      <c r="D31" s="9">
        <f t="shared" si="5"/>
        <v>4.0723683024058754</v>
      </c>
      <c r="E31" s="9">
        <f t="shared" si="5"/>
        <v>2.7444030237208437</v>
      </c>
      <c r="F31" s="9">
        <f t="shared" si="6"/>
        <v>2.7454260098642056</v>
      </c>
      <c r="G31" s="10">
        <f t="shared" si="7"/>
        <v>8.6666666666666607</v>
      </c>
      <c r="H31" s="5">
        <f t="shared" si="7"/>
        <v>7.5</v>
      </c>
      <c r="I31">
        <f t="shared" si="8"/>
        <v>60.518467456466361</v>
      </c>
      <c r="J31">
        <f t="shared" si="9"/>
        <v>56.07178138951614</v>
      </c>
      <c r="K31">
        <f t="shared" si="9"/>
        <v>22.769282709072964</v>
      </c>
      <c r="L31">
        <f t="shared" si="10"/>
        <v>-13.330307706377949</v>
      </c>
      <c r="M31">
        <f t="shared" si="11"/>
        <v>-37.58708903059398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15.917997371416632</v>
      </c>
      <c r="B32">
        <f t="shared" si="3"/>
        <v>15.917997371416632</v>
      </c>
      <c r="C32" s="9">
        <f t="shared" si="4"/>
        <v>7.8E-2</v>
      </c>
      <c r="D32" s="9">
        <f t="shared" si="5"/>
        <v>4.4085590452042576</v>
      </c>
      <c r="E32" s="9">
        <f t="shared" si="5"/>
        <v>2.8803421523727306</v>
      </c>
      <c r="F32" s="9">
        <f t="shared" si="6"/>
        <v>2.8816349595557575</v>
      </c>
      <c r="G32" s="10">
        <f t="shared" si="7"/>
        <v>8.6666666666666607</v>
      </c>
      <c r="H32" s="5">
        <f t="shared" si="7"/>
        <v>7.5</v>
      </c>
      <c r="I32">
        <f t="shared" si="8"/>
        <v>60.359777492279918</v>
      </c>
      <c r="J32">
        <f t="shared" si="9"/>
        <v>55.991799543277871</v>
      </c>
      <c r="K32">
        <f t="shared" si="9"/>
        <v>22.5437601748894</v>
      </c>
      <c r="L32">
        <f t="shared" si="10"/>
        <v>-13.276388574725368</v>
      </c>
      <c r="M32">
        <f t="shared" si="11"/>
        <v>-37.519420623352389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15.582285549151308</v>
      </c>
      <c r="B33">
        <f t="shared" si="3"/>
        <v>15.582285549151308</v>
      </c>
      <c r="C33" s="9">
        <f t="shared" si="4"/>
        <v>8.4000000000000005E-2</v>
      </c>
      <c r="D33" s="9">
        <f t="shared" si="5"/>
        <v>4.7442708674695799</v>
      </c>
      <c r="E33" s="9">
        <f t="shared" si="5"/>
        <v>3.0149293638508468</v>
      </c>
      <c r="F33" s="9">
        <f t="shared" si="6"/>
        <v>3.0165352706728408</v>
      </c>
      <c r="G33" s="10">
        <f t="shared" si="7"/>
        <v>8.6666666666666607</v>
      </c>
      <c r="H33" s="5">
        <f t="shared" si="7"/>
        <v>7.5</v>
      </c>
      <c r="I33">
        <f t="shared" si="8"/>
        <v>60.202071304221349</v>
      </c>
      <c r="J33">
        <f t="shared" si="9"/>
        <v>55.912141211829521</v>
      </c>
      <c r="K33">
        <f t="shared" si="9"/>
        <v>22.318643651149284</v>
      </c>
      <c r="L33">
        <f t="shared" si="10"/>
        <v>-13.222861748064982</v>
      </c>
      <c r="M33">
        <f t="shared" si="11"/>
        <v>-37.452215661342557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15.247050713391797</v>
      </c>
      <c r="B34">
        <f t="shared" si="3"/>
        <v>15.247050713391797</v>
      </c>
      <c r="C34" s="9">
        <f t="shared" si="4"/>
        <v>9.0000000000000011E-2</v>
      </c>
      <c r="D34" s="9">
        <f t="shared" si="5"/>
        <v>5.079505703229092</v>
      </c>
      <c r="E34" s="9">
        <f t="shared" si="5"/>
        <v>3.1481670858758384</v>
      </c>
      <c r="F34" s="9">
        <f t="shared" si="6"/>
        <v>3.1501324775716153</v>
      </c>
      <c r="G34" s="10">
        <f t="shared" si="7"/>
        <v>8.6666666666666607</v>
      </c>
      <c r="H34" s="5">
        <f t="shared" si="7"/>
        <v>7.5</v>
      </c>
      <c r="I34">
        <f t="shared" si="8"/>
        <v>60.045347577866295</v>
      </c>
      <c r="J34">
        <f t="shared" si="9"/>
        <v>55.832804041341134</v>
      </c>
      <c r="K34">
        <f t="shared" si="9"/>
        <v>22.093930357181229</v>
      </c>
      <c r="L34">
        <f t="shared" si="10"/>
        <v>-13.169724858072643</v>
      </c>
      <c r="M34">
        <f t="shared" si="11"/>
        <v>-37.38547001003294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14.912290944191195</v>
      </c>
      <c r="B35">
        <f t="shared" si="3"/>
        <v>14.912290944191195</v>
      </c>
      <c r="C35" s="9">
        <f t="shared" si="4"/>
        <v>9.6000000000000016E-2</v>
      </c>
      <c r="D35" s="9">
        <f t="shared" si="5"/>
        <v>5.4142654724296939</v>
      </c>
      <c r="E35" s="9">
        <f t="shared" si="5"/>
        <v>3.2800577295587452</v>
      </c>
      <c r="F35" s="9">
        <f t="shared" si="6"/>
        <v>3.2824320766731585</v>
      </c>
      <c r="G35" s="10">
        <f t="shared" si="7"/>
        <v>8.6666666666666607</v>
      </c>
      <c r="H35" s="5">
        <f t="shared" si="7"/>
        <v>7.5</v>
      </c>
      <c r="I35">
        <f t="shared" si="8"/>
        <v>59.889605026506089</v>
      </c>
      <c r="J35">
        <f t="shared" si="9"/>
        <v>55.7537856921927</v>
      </c>
      <c r="K35">
        <f t="shared" si="9"/>
        <v>21.86961753712103</v>
      </c>
      <c r="L35">
        <f t="shared" si="10"/>
        <v>-13.116975560731381</v>
      </c>
      <c r="M35">
        <f t="shared" si="11"/>
        <v>-37.319179563961498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14.578004335598132</v>
      </c>
      <c r="B36">
        <f t="shared" si="3"/>
        <v>14.578004335598132</v>
      </c>
      <c r="C36" s="9">
        <f t="shared" si="4"/>
        <v>0.10200000000000002</v>
      </c>
      <c r="D36" s="9">
        <f t="shared" si="5"/>
        <v>5.7485520810227566</v>
      </c>
      <c r="E36" s="9">
        <f t="shared" si="5"/>
        <v>3.4106036895493199</v>
      </c>
      <c r="F36" s="9">
        <f t="shared" si="6"/>
        <v>3.413439526820131</v>
      </c>
      <c r="G36" s="10">
        <f t="shared" si="7"/>
        <v>8.6666666666666607</v>
      </c>
      <c r="H36" s="5">
        <f t="shared" si="7"/>
        <v>7.5</v>
      </c>
      <c r="I36">
        <f t="shared" si="8"/>
        <v>59.73484239065202</v>
      </c>
      <c r="J36">
        <f t="shared" si="9"/>
        <v>55.675083838828314</v>
      </c>
      <c r="K36">
        <f t="shared" si="9"/>
        <v>21.645702459737262</v>
      </c>
      <c r="L36">
        <f t="shared" si="10"/>
        <v>-13.06461153599542</v>
      </c>
      <c r="M36">
        <f t="shared" si="11"/>
        <v>-37.253340246327312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14.244188995572809</v>
      </c>
      <c r="B37">
        <f t="shared" si="3"/>
        <v>14.244188995572809</v>
      </c>
      <c r="C37" s="9">
        <f t="shared" si="4"/>
        <v>0.10800000000000003</v>
      </c>
      <c r="D37" s="9">
        <f t="shared" si="5"/>
        <v>6.0823674210480787</v>
      </c>
      <c r="E37" s="9">
        <f t="shared" si="5"/>
        <v>3.5398073441833096</v>
      </c>
      <c r="F37" s="9">
        <f t="shared" si="6"/>
        <v>3.5431602496300822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59.581058437538395</v>
      </c>
      <c r="J37">
        <f t="shared" si="9"/>
        <v>55.596696169612343</v>
      </c>
      <c r="K37">
        <f t="shared" si="9"/>
        <v>21.422182418259297</v>
      </c>
      <c r="L37">
        <f t="shared" si="10"/>
        <v>-13.012630487457407</v>
      </c>
      <c r="M37">
        <f t="shared" si="11"/>
        <v>-37.187948008588272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13.91084304590391</v>
      </c>
      <c r="B38">
        <f t="shared" si="3"/>
        <v>13.91084304590391</v>
      </c>
      <c r="C38" s="9">
        <f t="shared" si="4"/>
        <v>0.11400000000000003</v>
      </c>
      <c r="D38" s="9">
        <f t="shared" si="5"/>
        <v>6.4157133707169782</v>
      </c>
      <c r="E38" s="9">
        <f t="shared" si="5"/>
        <v>3.6676710556287109</v>
      </c>
      <c r="F38" s="9">
        <f t="shared" si="6"/>
        <v>3.6715996298454225</v>
      </c>
      <c r="G38" s="10">
        <f t="shared" si="13"/>
        <v>8.6666666666666607</v>
      </c>
      <c r="H38" s="5">
        <f t="shared" si="13"/>
        <v>7.5</v>
      </c>
      <c r="I38">
        <f t="shared" si="8"/>
        <v>59.428251960624486</v>
      </c>
      <c r="J38">
        <f t="shared" si="9"/>
        <v>55.518620386687601</v>
      </c>
      <c r="K38">
        <f t="shared" si="9"/>
        <v>21.199054730207767</v>
      </c>
      <c r="L38">
        <f t="shared" si="10"/>
        <v>-12.96103014201886</v>
      </c>
      <c r="M38">
        <f t="shared" si="11"/>
        <v>-37.12299883006483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13.577964622126341</v>
      </c>
      <c r="B39">
        <f t="shared" si="3"/>
        <v>13.577964622126341</v>
      </c>
      <c r="C39" s="9">
        <f t="shared" si="4"/>
        <v>0.12000000000000004</v>
      </c>
      <c r="D39" s="9">
        <f t="shared" si="5"/>
        <v>6.7485917944945477</v>
      </c>
      <c r="E39" s="9">
        <f t="shared" si="5"/>
        <v>3.7941971700310164</v>
      </c>
      <c r="F39" s="9">
        <f t="shared" si="6"/>
        <v>3.7987630156801107</v>
      </c>
      <c r="G39" s="10">
        <f t="shared" si="13"/>
        <v>8.6666666666666607</v>
      </c>
      <c r="H39" s="5">
        <f t="shared" si="13"/>
        <v>7.5</v>
      </c>
      <c r="I39">
        <f t="shared" si="8"/>
        <v>59.276421779095202</v>
      </c>
      <c r="J39">
        <f t="shared" si="9"/>
        <v>55.440854205835485</v>
      </c>
      <c r="K39">
        <f t="shared" si="9"/>
        <v>20.976316737227378</v>
      </c>
      <c r="L39">
        <f t="shared" si="10"/>
        <v>-12.909808249563717</v>
      </c>
      <c r="M39">
        <f t="shared" si="11"/>
        <v>-37.058488717549665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13.245551873439821</v>
      </c>
      <c r="B40">
        <f t="shared" si="3"/>
        <v>13.245551873439821</v>
      </c>
      <c r="C40" s="9">
        <f t="shared" si="4"/>
        <v>0.12600000000000003</v>
      </c>
      <c r="D40" s="9">
        <f t="shared" si="5"/>
        <v>7.0810045431810682</v>
      </c>
      <c r="E40" s="9">
        <f t="shared" si="5"/>
        <v>3.9193880176574649</v>
      </c>
      <c r="F40" s="9">
        <f t="shared" si="6"/>
        <v>3.9246557191631064</v>
      </c>
      <c r="G40" s="10">
        <f t="shared" si="13"/>
        <v>8.6666666666666607</v>
      </c>
      <c r="H40" s="5">
        <f t="shared" si="13"/>
        <v>7.5</v>
      </c>
      <c r="I40">
        <f t="shared" si="8"/>
        <v>59.125566737360536</v>
      </c>
      <c r="J40">
        <f t="shared" si="9"/>
        <v>55.363395356338103</v>
      </c>
      <c r="K40">
        <f t="shared" si="9"/>
        <v>20.753965804922082</v>
      </c>
      <c r="L40">
        <f t="shared" si="10"/>
        <v>-12.85896258263501</v>
      </c>
      <c r="M40">
        <f t="shared" si="11"/>
        <v>-36.994413704923303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12.913602962628278</v>
      </c>
      <c r="B41">
        <f t="shared" si="3"/>
        <v>12.913602962628278</v>
      </c>
      <c r="C41" s="9">
        <f t="shared" si="4"/>
        <v>0.13200000000000003</v>
      </c>
      <c r="D41" s="9">
        <f t="shared" si="5"/>
        <v>7.4129534539926096</v>
      </c>
      <c r="E41" s="9">
        <f t="shared" si="5"/>
        <v>4.0432459130403089</v>
      </c>
      <c r="F41" s="9">
        <f t="shared" si="6"/>
        <v>4.0492830164786078</v>
      </c>
      <c r="G41" s="10">
        <f t="shared" si="13"/>
        <v>8.6666666666666607</v>
      </c>
      <c r="H41" s="5">
        <f t="shared" si="13"/>
        <v>7.5</v>
      </c>
      <c r="I41">
        <f t="shared" si="8"/>
        <v>58.975685704553719</v>
      </c>
      <c r="J41">
        <f t="shared" si="9"/>
        <v>55.286241580842294</v>
      </c>
      <c r="K41">
        <f t="shared" si="9"/>
        <v>20.531999322692542</v>
      </c>
      <c r="L41">
        <f t="shared" si="10"/>
        <v>-12.808490936114522</v>
      </c>
      <c r="M41">
        <f t="shared" si="11"/>
        <v>-36.930769852775555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12.582116065980076</v>
      </c>
      <c r="B42">
        <f t="shared" si="3"/>
        <v>12.582116065980076</v>
      </c>
      <c r="C42" s="9">
        <f t="shared" si="4"/>
        <v>0.13800000000000004</v>
      </c>
      <c r="D42" s="9">
        <f t="shared" si="5"/>
        <v>7.7444403506408133</v>
      </c>
      <c r="E42" s="9">
        <f t="shared" si="5"/>
        <v>4.1657731551191146</v>
      </c>
      <c r="F42" s="9">
        <f t="shared" si="6"/>
        <v>4.1726501483031306</v>
      </c>
      <c r="G42" s="10">
        <f t="shared" si="13"/>
        <v>8.6666666666666607</v>
      </c>
      <c r="H42" s="5">
        <f t="shared" si="13"/>
        <v>7.5</v>
      </c>
      <c r="I42">
        <f t="shared" si="8"/>
        <v>58.826777574028043</v>
      </c>
      <c r="J42">
        <f t="shared" si="9"/>
        <v>55.20939063522561</v>
      </c>
      <c r="K42">
        <f t="shared" si="9"/>
        <v>20.310414703575887</v>
      </c>
      <c r="L42">
        <f t="shared" si="10"/>
        <v>-12.758391126905446</v>
      </c>
      <c r="M42">
        <f t="shared" si="11"/>
        <v>-36.867553248032756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12.251089373209007</v>
      </c>
      <c r="B43">
        <f t="shared" si="3"/>
        <v>12.251089373209007</v>
      </c>
      <c r="C43" s="9">
        <f t="shared" si="4"/>
        <v>0.14400000000000004</v>
      </c>
      <c r="D43" s="9">
        <f t="shared" si="5"/>
        <v>8.0754670434118818</v>
      </c>
      <c r="E43" s="9">
        <f t="shared" si="5"/>
        <v>4.286972027382105</v>
      </c>
      <c r="F43" s="9">
        <f t="shared" si="6"/>
        <v>4.2947623201394656</v>
      </c>
      <c r="G43" s="10">
        <f t="shared" si="13"/>
        <v>8.6666666666666607</v>
      </c>
      <c r="H43" s="5">
        <f t="shared" si="13"/>
        <v>7.5</v>
      </c>
      <c r="I43">
        <f t="shared" si="8"/>
        <v>58.678841262852288</v>
      </c>
      <c r="J43">
        <f t="shared" si="9"/>
        <v>55.13284028846418</v>
      </c>
      <c r="K43">
        <f t="shared" si="9"/>
        <v>20.089209384087692</v>
      </c>
      <c r="L43">
        <f t="shared" si="10"/>
        <v>-12.70866099361797</v>
      </c>
      <c r="M43">
        <f t="shared" si="11"/>
        <v>-36.8047600035908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11.920521087376107</v>
      </c>
      <c r="B44">
        <f t="shared" si="3"/>
        <v>11.920521087376107</v>
      </c>
      <c r="C44" s="9">
        <f t="shared" si="4"/>
        <v>0.15000000000000005</v>
      </c>
      <c r="D44" s="9">
        <f t="shared" si="5"/>
        <v>8.4060353292447818</v>
      </c>
      <c r="E44" s="9">
        <f t="shared" si="5"/>
        <v>4.4068447980065661</v>
      </c>
      <c r="F44" s="9">
        <f t="shared" si="6"/>
        <v>4.4156247026475475</v>
      </c>
      <c r="G44" s="10">
        <f t="shared" si="13"/>
        <v>8.6666666666666607</v>
      </c>
      <c r="H44" s="5">
        <f t="shared" si="13"/>
        <v>7.5</v>
      </c>
      <c r="I44">
        <f t="shared" si="8"/>
        <v>58.531875711304821</v>
      </c>
      <c r="J44">
        <f t="shared" si="9"/>
        <v>55.056588322502471</v>
      </c>
      <c r="K44">
        <f t="shared" si="9"/>
        <v>19.868380824066147</v>
      </c>
      <c r="L44">
        <f t="shared" si="10"/>
        <v>-12.65929839625775</v>
      </c>
      <c r="M44">
        <f t="shared" si="11"/>
        <v>-36.742386257953783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11.590409424812226</v>
      </c>
      <c r="B45">
        <f t="shared" si="3"/>
        <v>11.590409424812226</v>
      </c>
      <c r="C45" s="9">
        <f t="shared" si="4"/>
        <v>0.15600000000000006</v>
      </c>
      <c r="D45" s="9">
        <f t="shared" si="5"/>
        <v>8.7361469918086634</v>
      </c>
      <c r="E45" s="9">
        <f t="shared" si="5"/>
        <v>4.5253937199983199</v>
      </c>
      <c r="F45" s="9">
        <f t="shared" si="6"/>
        <v>4.5352424319722715</v>
      </c>
      <c r="G45" s="10">
        <f t="shared" si="13"/>
        <v>8.6666666666666607</v>
      </c>
      <c r="H45" s="5">
        <f t="shared" si="13"/>
        <v>7.5</v>
      </c>
      <c r="I45">
        <f t="shared" si="8"/>
        <v>58.385879882366275</v>
      </c>
      <c r="J45">
        <f t="shared" si="9"/>
        <v>54.980632532124922</v>
      </c>
      <c r="K45">
        <f t="shared" si="9"/>
        <v>19.647926506518424</v>
      </c>
      <c r="L45">
        <f t="shared" si="10"/>
        <v>-12.610301215917209</v>
      </c>
      <c r="M45">
        <f t="shared" si="11"/>
        <v>-36.680428174878358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11.260752615041362</v>
      </c>
      <c r="B46">
        <f t="shared" si="3"/>
        <v>11.260752615041362</v>
      </c>
      <c r="C46" s="9">
        <f t="shared" si="4"/>
        <v>0.16200000000000006</v>
      </c>
      <c r="D46" s="9">
        <f t="shared" si="5"/>
        <v>9.065803801579527</v>
      </c>
      <c r="E46" s="9">
        <f t="shared" si="5"/>
        <v>4.6426210313302825</v>
      </c>
      <c r="F46" s="9">
        <f t="shared" si="6"/>
        <v>4.6536206100683088</v>
      </c>
      <c r="G46" s="10">
        <f t="shared" si="13"/>
        <v>8.6666666666666607</v>
      </c>
      <c r="H46" s="5">
        <f t="shared" si="13"/>
        <v>7.5</v>
      </c>
      <c r="I46">
        <f t="shared" si="8"/>
        <v>58.240852761210775</v>
      </c>
      <c r="J46">
        <f t="shared" si="9"/>
        <v>54.904970724829418</v>
      </c>
      <c r="K46">
        <f t="shared" si="9"/>
        <v>19.427843937469152</v>
      </c>
      <c r="L46">
        <f t="shared" si="10"/>
        <v>-12.561667354469627</v>
      </c>
      <c r="M46">
        <f t="shared" si="11"/>
        <v>-36.618881943023659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10.931548900704765</v>
      </c>
      <c r="B47">
        <f t="shared" si="3"/>
        <v>10.931548900704765</v>
      </c>
      <c r="C47" s="9">
        <f t="shared" si="4"/>
        <v>0.16800000000000007</v>
      </c>
      <c r="D47" s="9">
        <f t="shared" si="5"/>
        <v>9.3950075159161237</v>
      </c>
      <c r="E47" s="9">
        <f t="shared" si="5"/>
        <v>4.7585289550801226</v>
      </c>
      <c r="F47" s="9">
        <f t="shared" si="6"/>
        <v>4.7707643050219373</v>
      </c>
      <c r="G47" s="10">
        <f t="shared" si="13"/>
        <v>8.6666666666666607</v>
      </c>
      <c r="H47" s="5">
        <f t="shared" si="13"/>
        <v>7.5</v>
      </c>
      <c r="I47">
        <f t="shared" si="8"/>
        <v>58.096793354695706</v>
      </c>
      <c r="J47">
        <f t="shared" si="9"/>
        <v>54.829600720702601</v>
      </c>
      <c r="K47">
        <f t="shared" si="9"/>
        <v>19.208130645811011</v>
      </c>
      <c r="L47">
        <f t="shared" si="10"/>
        <v>-12.513394734265979</v>
      </c>
      <c r="M47">
        <f t="shared" si="11"/>
        <v>-36.557743775606767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10.602796537485766</v>
      </c>
      <c r="B48">
        <f t="shared" si="3"/>
        <v>10.602796537485766</v>
      </c>
      <c r="C48" s="9">
        <f t="shared" si="4"/>
        <v>0.17400000000000007</v>
      </c>
      <c r="D48" s="9">
        <f t="shared" si="5"/>
        <v>9.7237598791351232</v>
      </c>
      <c r="E48" s="9">
        <f t="shared" si="5"/>
        <v>4.8731196995670274</v>
      </c>
      <c r="F48" s="9">
        <f t="shared" si="6"/>
        <v>4.8866785513699442</v>
      </c>
      <c r="G48" s="10">
        <f t="shared" si="13"/>
        <v>8.6666666666666607</v>
      </c>
      <c r="H48" s="5">
        <f t="shared" si="13"/>
        <v>7.5</v>
      </c>
      <c r="I48">
        <f t="shared" si="8"/>
        <v>57.953700690850063</v>
      </c>
      <c r="J48">
        <f t="shared" si="9"/>
        <v>54.754520352297007</v>
      </c>
      <c r="K48">
        <f t="shared" si="9"/>
        <v>18.988784183157371</v>
      </c>
      <c r="L48">
        <f t="shared" si="10"/>
        <v>-12.465481297834495</v>
      </c>
      <c r="M48">
        <f t="shared" si="11"/>
        <v>-36.497009910063682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10.274493794035346</v>
      </c>
      <c r="B49">
        <f t="shared" si="3"/>
        <v>10.274493794035346</v>
      </c>
      <c r="C49" s="9">
        <f t="shared" si="4"/>
        <v>0.18000000000000008</v>
      </c>
      <c r="D49" s="9">
        <f t="shared" si="5"/>
        <v>10.052062622585543</v>
      </c>
      <c r="E49" s="9">
        <f t="shared" si="5"/>
        <v>4.98639545848759</v>
      </c>
      <c r="F49" s="9">
        <f t="shared" si="6"/>
        <v>5.0013683504156239</v>
      </c>
      <c r="G49" s="10">
        <f t="shared" si="13"/>
        <v>8.6666666666666607</v>
      </c>
      <c r="H49" s="5">
        <f t="shared" si="13"/>
        <v>7.5</v>
      </c>
      <c r="I49">
        <f t="shared" si="8"/>
        <v>57.811573818361232</v>
      </c>
      <c r="J49">
        <f t="shared" si="9"/>
        <v>54.679727464510002</v>
      </c>
      <c r="K49">
        <f t="shared" si="9"/>
        <v>18.769802123696987</v>
      </c>
      <c r="L49">
        <f t="shared" si="10"/>
        <v>-12.41792500758284</v>
      </c>
      <c r="M49">
        <f t="shared" si="11"/>
        <v>-36.436676607715732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9.9466389518984215</v>
      </c>
      <c r="B50">
        <f t="shared" si="3"/>
        <v>9.9466389518984215</v>
      </c>
      <c r="C50" s="9">
        <f t="shared" si="4"/>
        <v>0.18600000000000008</v>
      </c>
      <c r="D50" s="9">
        <f t="shared" si="5"/>
        <v>10.379917464722467</v>
      </c>
      <c r="E50" s="9">
        <f t="shared" si="5"/>
        <v>5.0983584110508327</v>
      </c>
      <c r="F50" s="9">
        <f t="shared" si="6"/>
        <v>5.1148386705419036</v>
      </c>
      <c r="G50" s="10">
        <f t="shared" si="13"/>
        <v>8.6666666666666607</v>
      </c>
      <c r="H50" s="5">
        <f t="shared" si="13"/>
        <v>7.5</v>
      </c>
      <c r="I50">
        <f t="shared" si="8"/>
        <v>57.670411806060372</v>
      </c>
      <c r="J50">
        <f t="shared" si="9"/>
        <v>54.605219914464506</v>
      </c>
      <c r="K50">
        <f t="shared" si="9"/>
        <v>18.551182064050693</v>
      </c>
      <c r="L50">
        <f t="shared" si="10"/>
        <v>-12.370723845502962</v>
      </c>
      <c r="M50">
        <f t="shared" si="11"/>
        <v>-36.376740153441418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9.619230305440853</v>
      </c>
      <c r="B51">
        <f t="shared" si="3"/>
        <v>9.619230305440853</v>
      </c>
      <c r="C51" s="9">
        <f t="shared" si="4"/>
        <v>0.19200000000000009</v>
      </c>
      <c r="D51" s="9">
        <f t="shared" si="5"/>
        <v>10.707326111180036</v>
      </c>
      <c r="E51" s="9">
        <f t="shared" si="5"/>
        <v>5.2090107221123745</v>
      </c>
      <c r="F51" s="9">
        <f t="shared" si="6"/>
        <v>5.227094447521651</v>
      </c>
      <c r="G51" s="10">
        <f t="shared" si="13"/>
        <v>8.6666666666666607</v>
      </c>
      <c r="H51" s="5">
        <f t="shared" si="13"/>
        <v>7.5</v>
      </c>
      <c r="I51">
        <f t="shared" si="8"/>
        <v>57.530213742406232</v>
      </c>
      <c r="J51">
        <f t="shared" si="9"/>
        <v>54.530995571391486</v>
      </c>
      <c r="K51">
        <f t="shared" si="9"/>
        <v>18.332921623130044</v>
      </c>
      <c r="L51">
        <f t="shared" si="10"/>
        <v>-12.323875812878505</v>
      </c>
      <c r="M51">
        <f t="shared" si="11"/>
        <v>-36.317196855353586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9.2922661617771354</v>
      </c>
      <c r="B52">
        <f t="shared" si="3"/>
        <v>9.2922661617771354</v>
      </c>
      <c r="C52" s="9">
        <f t="shared" si="4"/>
        <v>0.19800000000000009</v>
      </c>
      <c r="D52" s="9">
        <f t="shared" si="5"/>
        <v>11.034290254843754</v>
      </c>
      <c r="E52" s="9">
        <f t="shared" si="5"/>
        <v>5.3183545423077581</v>
      </c>
      <c r="F52" s="9">
        <f t="shared" si="6"/>
        <v>5.3381405848251662</v>
      </c>
      <c r="G52" s="10">
        <f t="shared" si="13"/>
        <v>8.6666666666666607</v>
      </c>
      <c r="H52" s="5">
        <f t="shared" si="13"/>
        <v>7.5</v>
      </c>
      <c r="I52">
        <f t="shared" si="8"/>
        <v>57.390978734967497</v>
      </c>
      <c r="J52">
        <f t="shared" si="9"/>
        <v>54.457052316514215</v>
      </c>
      <c r="K52">
        <f t="shared" si="9"/>
        <v>18.115018441997922</v>
      </c>
      <c r="L52">
        <f t="shared" si="10"/>
        <v>-12.277378929994768</v>
      </c>
      <c r="M52">
        <f t="shared" si="11"/>
        <v>-36.258043044481994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8.9657448406987896</v>
      </c>
      <c r="B53">
        <f t="shared" si="3"/>
        <v>8.9657448406987896</v>
      </c>
      <c r="C53" s="9">
        <f t="shared" si="4"/>
        <v>0.2040000000000001</v>
      </c>
      <c r="D53" s="9">
        <f t="shared" si="5"/>
        <v>11.360811575922099</v>
      </c>
      <c r="E53" s="9">
        <f t="shared" si="5"/>
        <v>5.426392008184945</v>
      </c>
      <c r="F53" s="9">
        <f t="shared" si="6"/>
        <v>5.4479819539249261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57.252705909903547</v>
      </c>
      <c r="J53">
        <f t="shared" si="9"/>
        <v>54.383388042934243</v>
      </c>
      <c r="K53">
        <f t="shared" si="9"/>
        <v>17.897470183731031</v>
      </c>
      <c r="L53">
        <f t="shared" si="10"/>
        <v>-12.231231235851169</v>
      </c>
      <c r="M53">
        <f t="shared" si="11"/>
        <v>-36.199275074461042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8.6396646746034289</v>
      </c>
      <c r="B54">
        <f t="shared" si="3"/>
        <v>8.6396646746034289</v>
      </c>
      <c r="C54" s="9">
        <f t="shared" si="4"/>
        <v>0.2100000000000001</v>
      </c>
      <c r="D54" s="9">
        <f t="shared" si="5"/>
        <v>11.68689174201746</v>
      </c>
      <c r="E54" s="9">
        <f t="shared" si="5"/>
        <v>5.5331252423359913</v>
      </c>
      <c r="F54" s="9">
        <f t="shared" si="6"/>
        <v>5.5566233945975858</v>
      </c>
      <c r="G54" s="10">
        <f t="shared" si="14"/>
        <v>8.6666666666666607</v>
      </c>
      <c r="H54" s="5">
        <f t="shared" si="14"/>
        <v>7.5</v>
      </c>
      <c r="I54">
        <f t="shared" si="8"/>
        <v>57.115394411443823</v>
      </c>
      <c r="J54">
        <f t="shared" si="9"/>
        <v>54.310000655519133</v>
      </c>
      <c r="K54">
        <f t="shared" si="9"/>
        <v>17.680274533284265</v>
      </c>
      <c r="L54">
        <f t="shared" si="10"/>
        <v>-12.185430787876196</v>
      </c>
      <c r="M54">
        <f t="shared" si="11"/>
        <v>-36.140889321222865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8.3140240084244965</v>
      </c>
      <c r="B55">
        <f t="shared" si="3"/>
        <v>8.3140240084244965</v>
      </c>
      <c r="C55" s="9">
        <f t="shared" si="4"/>
        <v>0.21600000000000011</v>
      </c>
      <c r="D55" s="9">
        <f t="shared" si="5"/>
        <v>12.012532408196392</v>
      </c>
      <c r="E55" s="9">
        <f t="shared" si="5"/>
        <v>5.6385563535279148</v>
      </c>
      <c r="F55" s="9">
        <f t="shared" si="6"/>
        <v>5.6640697152232882</v>
      </c>
      <c r="G55" s="10">
        <f t="shared" si="14"/>
        <v>8.6666666666666607</v>
      </c>
      <c r="H55" s="5">
        <f t="shared" si="14"/>
        <v>7.5</v>
      </c>
      <c r="I55">
        <f t="shared" si="8"/>
        <v>56.979043401365601</v>
      </c>
      <c r="J55">
        <f t="shared" si="9"/>
        <v>54.236888070791878</v>
      </c>
      <c r="K55">
        <f t="shared" si="9"/>
        <v>17.463429197356927</v>
      </c>
      <c r="L55">
        <f t="shared" si="10"/>
        <v>-12.139975661644804</v>
      </c>
      <c r="M55">
        <f t="shared" si="11"/>
        <v>-36.082882182695535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7.988821199561654</v>
      </c>
      <c r="B56">
        <f t="shared" si="3"/>
        <v>7.988821199561654</v>
      </c>
      <c r="C56" s="9">
        <f t="shared" si="4"/>
        <v>0.22200000000000011</v>
      </c>
      <c r="D56" s="9">
        <f t="shared" si="5"/>
        <v>12.337735217059235</v>
      </c>
      <c r="E56" s="9">
        <f t="shared" si="5"/>
        <v>5.7426874368327683</v>
      </c>
      <c r="F56" s="9">
        <f t="shared" si="6"/>
        <v>5.7703256930823121</v>
      </c>
      <c r="G56" s="10">
        <f t="shared" si="14"/>
        <v>8.6666666666666607</v>
      </c>
      <c r="H56" s="5">
        <f t="shared" si="14"/>
        <v>7.5</v>
      </c>
      <c r="I56">
        <f t="shared" si="8"/>
        <v>56.843652058470227</v>
      </c>
      <c r="J56">
        <f t="shared" si="9"/>
        <v>54.16404821682201</v>
      </c>
      <c r="K56">
        <f t="shared" si="9"/>
        <v>17.246931904260755</v>
      </c>
      <c r="L56">
        <f t="shared" si="10"/>
        <v>-12.094863950598185</v>
      </c>
      <c r="M56">
        <f t="shared" si="11"/>
        <v>-36.025250078506488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7.6640546178118321</v>
      </c>
      <c r="B57">
        <f t="shared" si="3"/>
        <v>7.6640546178118321</v>
      </c>
      <c r="C57" s="9">
        <f t="shared" si="4"/>
        <v>0.22800000000000012</v>
      </c>
      <c r="D57" s="9">
        <f t="shared" si="5"/>
        <v>12.662501798809057</v>
      </c>
      <c r="E57" s="9">
        <f t="shared" si="5"/>
        <v>5.8455205737569198</v>
      </c>
      <c r="F57" s="9">
        <f t="shared" si="6"/>
        <v>5.8753960746490677</v>
      </c>
      <c r="G57" s="10">
        <f t="shared" si="14"/>
        <v>8.6666666666666607</v>
      </c>
      <c r="H57" s="5">
        <f t="shared" si="14"/>
        <v>7.5</v>
      </c>
      <c r="I57">
        <f t="shared" si="8"/>
        <v>56.709219578058004</v>
      </c>
      <c r="J57">
        <f t="shared" si="9"/>
        <v>54.091479033118418</v>
      </c>
      <c r="K57">
        <f t="shared" si="9"/>
        <v>17.030780403789716</v>
      </c>
      <c r="L57">
        <f t="shared" si="10"/>
        <v>-12.050093765765967</v>
      </c>
      <c r="M57">
        <f t="shared" si="11"/>
        <v>-35.967989449691046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7.3397226453009061</v>
      </c>
      <c r="B58">
        <f t="shared" si="3"/>
        <v>7.3397226453009061</v>
      </c>
      <c r="C58" s="9">
        <f t="shared" si="4"/>
        <v>0.23400000000000012</v>
      </c>
      <c r="D58" s="9">
        <f t="shared" si="5"/>
        <v>12.986833771319983</v>
      </c>
      <c r="E58" s="9">
        <f t="shared" si="5"/>
        <v>5.9470578323695635</v>
      </c>
      <c r="F58" s="9">
        <f t="shared" si="6"/>
        <v>5.9792855758835124</v>
      </c>
      <c r="G58" s="10">
        <f t="shared" si="14"/>
        <v>8.6666666666666607</v>
      </c>
      <c r="H58" s="5">
        <f t="shared" si="14"/>
        <v>7.5</v>
      </c>
      <c r="I58">
        <f t="shared" si="8"/>
        <v>56.575745171401429</v>
      </c>
      <c r="J58">
        <f t="shared" si="9"/>
        <v>54.019178470523819</v>
      </c>
      <c r="K58">
        <f t="shared" si="9"/>
        <v>16.814972467091572</v>
      </c>
      <c r="L58">
        <f t="shared" si="10"/>
        <v>-12.005663235490719</v>
      </c>
      <c r="M58">
        <f t="shared" si="11"/>
        <v>-35.911096758406003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7.0158236764160016</v>
      </c>
      <c r="B59">
        <f t="shared" si="3"/>
        <v>7.0158236764160016</v>
      </c>
      <c r="C59" s="9">
        <f t="shared" si="4"/>
        <v>0.24000000000000013</v>
      </c>
      <c r="D59" s="9">
        <f t="shared" si="5"/>
        <v>13.310732740204887</v>
      </c>
      <c r="E59" s="9">
        <f t="shared" si="5"/>
        <v>6.0473012674304618</v>
      </c>
      <c r="F59" s="9">
        <f t="shared" si="6"/>
        <v>6.0819988825199713</v>
      </c>
      <c r="G59" s="10">
        <f t="shared" si="14"/>
        <v>8.6666666666666607</v>
      </c>
      <c r="H59" s="5">
        <f t="shared" si="14"/>
        <v>7.5</v>
      </c>
      <c r="I59">
        <f t="shared" si="8"/>
        <v>56.443228065217077</v>
      </c>
      <c r="J59">
        <f t="shared" si="9"/>
        <v>53.947144491110876</v>
      </c>
      <c r="K59">
        <f t="shared" si="9"/>
        <v>16.599505886541134</v>
      </c>
      <c r="L59">
        <f t="shared" si="10"/>
        <v>-11.961570505154793</v>
      </c>
      <c r="M59">
        <f t="shared" si="11"/>
        <v>-35.854568487648329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6.692356117738429</v>
      </c>
      <c r="B60">
        <f t="shared" si="3"/>
        <v>6.692356117738429</v>
      </c>
      <c r="C60" s="9">
        <f t="shared" si="4"/>
        <v>0.24600000000000014</v>
      </c>
      <c r="D60" s="9">
        <f t="shared" si="5"/>
        <v>13.63420029888246</v>
      </c>
      <c r="E60" s="9">
        <f t="shared" si="5"/>
        <v>6.1462529205169307</v>
      </c>
      <c r="F60" s="9">
        <f t="shared" si="6"/>
        <v>6.1835406503534385</v>
      </c>
      <c r="G60" s="10">
        <f t="shared" si="14"/>
        <v>8.6666666666666607</v>
      </c>
      <c r="H60" s="5">
        <f t="shared" si="14"/>
        <v>7.5</v>
      </c>
      <c r="I60">
        <f t="shared" si="8"/>
        <v>56.311667501135979</v>
      </c>
      <c r="J60">
        <f t="shared" si="9"/>
        <v>53.875375068079947</v>
      </c>
      <c r="K60">
        <f t="shared" si="9"/>
        <v>16.384378475615243</v>
      </c>
      <c r="L60">
        <f t="shared" si="10"/>
        <v>-11.917813736909446</v>
      </c>
      <c r="M60">
        <f t="shared" si="11"/>
        <v>-35.798401140978818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6.3693183879772128</v>
      </c>
      <c r="B61">
        <f t="shared" si="3"/>
        <v>6.3693183879772128</v>
      </c>
      <c r="C61" s="9">
        <f t="shared" si="4"/>
        <v>0.25200000000000011</v>
      </c>
      <c r="D61" s="9">
        <f t="shared" si="5"/>
        <v>13.957238028643676</v>
      </c>
      <c r="E61" s="9">
        <f t="shared" si="5"/>
        <v>6.2439148201500849</v>
      </c>
      <c r="F61" s="9">
        <f t="shared" si="6"/>
        <v>6.2839155055233418</v>
      </c>
      <c r="G61" s="10">
        <f t="shared" si="14"/>
        <v>8.6666666666666607</v>
      </c>
      <c r="H61" s="5">
        <f t="shared" si="14"/>
        <v>7.5</v>
      </c>
      <c r="I61">
        <f t="shared" si="8"/>
        <v>56.181062735172631</v>
      </c>
      <c r="J61">
        <f t="shared" si="9"/>
        <v>53.803868185658487</v>
      </c>
      <c r="K61">
        <f t="shared" si="9"/>
        <v>16.169588068769372</v>
      </c>
      <c r="L61">
        <f t="shared" si="10"/>
        <v>-11.87439110940624</v>
      </c>
      <c r="M61">
        <f t="shared" si="11"/>
        <v>-35.742591242250782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6.0467089179032314</v>
      </c>
      <c r="B62">
        <f t="shared" si="3"/>
        <v>6.0467089179032314</v>
      </c>
      <c r="C62" s="9">
        <f t="shared" si="4"/>
        <v>0.25800000000000012</v>
      </c>
      <c r="D62" s="9">
        <f t="shared" si="5"/>
        <v>14.279847498717658</v>
      </c>
      <c r="E62" s="9">
        <f t="shared" si="5"/>
        <v>6.3402889819203407</v>
      </c>
      <c r="F62" s="9">
        <f t="shared" si="6"/>
        <v>6.3831280447948382</v>
      </c>
      <c r="G62" s="10">
        <f t="shared" si="14"/>
        <v>8.6666666666666607</v>
      </c>
      <c r="H62" s="5">
        <f t="shared" si="14"/>
        <v>7.5</v>
      </c>
      <c r="I62">
        <f t="shared" si="8"/>
        <v>56.051413037192482</v>
      </c>
      <c r="J62">
        <f t="shared" si="9"/>
        <v>53.73262183900205</v>
      </c>
      <c r="K62">
        <f t="shared" si="9"/>
        <v>15.955132521315868</v>
      </c>
      <c r="L62">
        <f t="shared" si="10"/>
        <v>-11.831300817530646</v>
      </c>
      <c r="M62">
        <f t="shared" si="11"/>
        <v>-35.687135335343619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5.7245261502839355</v>
      </c>
      <c r="B63">
        <f t="shared" si="3"/>
        <v>5.7245261502839355</v>
      </c>
      <c r="C63" s="9">
        <f t="shared" si="4"/>
        <v>0.26400000000000012</v>
      </c>
      <c r="D63" s="9">
        <f t="shared" si="5"/>
        <v>14.602030266336953</v>
      </c>
      <c r="E63" s="9">
        <f t="shared" si="5"/>
        <v>6.4353774086122</v>
      </c>
      <c r="F63" s="9">
        <f t="shared" si="6"/>
        <v>6.48118283583766</v>
      </c>
      <c r="G63" s="10">
        <f t="shared" si="14"/>
        <v>8.6666666666666607</v>
      </c>
      <c r="H63" s="5">
        <f t="shared" si="14"/>
        <v>7.5</v>
      </c>
      <c r="I63">
        <f t="shared" si="8"/>
        <v>55.922717690378207</v>
      </c>
      <c r="J63">
        <f t="shared" si="9"/>
        <v>53.661634034096863</v>
      </c>
      <c r="K63">
        <f t="shared" si="9"/>
        <v>15.741009709303807</v>
      </c>
      <c r="L63">
        <f t="shared" si="10"/>
        <v>-11.788541072137907</v>
      </c>
      <c r="M63">
        <f t="shared" si="11"/>
        <v>-35.632029983901376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5.402768539818652</v>
      </c>
      <c r="B64">
        <f t="shared" si="3"/>
        <v>5.402768539818652</v>
      </c>
      <c r="C64" s="9">
        <f t="shared" si="4"/>
        <v>0.27000000000000013</v>
      </c>
      <c r="D64" s="9">
        <f t="shared" si="5"/>
        <v>14.923787876802237</v>
      </c>
      <c r="E64" s="9">
        <f t="shared" si="5"/>
        <v>6.5291820903283124</v>
      </c>
      <c r="F64" s="9">
        <f t="shared" si="6"/>
        <v>6.5780844175025157</v>
      </c>
      <c r="G64" s="10">
        <f t="shared" si="14"/>
        <v>8.6666666666666607</v>
      </c>
      <c r="H64" s="5">
        <f t="shared" si="14"/>
        <v>7.5</v>
      </c>
      <c r="I64">
        <f t="shared" si="8"/>
        <v>55.794975990694503</v>
      </c>
      <c r="J64">
        <f t="shared" si="9"/>
        <v>53.590902787664035</v>
      </c>
      <c r="K64">
        <f t="shared" si="9"/>
        <v>15.527217529400399</v>
      </c>
      <c r="L64">
        <f t="shared" si="10"/>
        <v>-11.74611009979105</v>
      </c>
      <c r="M64">
        <f t="shared" si="11"/>
        <v>-35.577271771076141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5.0814345530744642</v>
      </c>
      <c r="B65">
        <f t="shared" si="3"/>
        <v>5.0814345530744642</v>
      </c>
      <c r="C65" s="9">
        <f t="shared" si="4"/>
        <v>0.27600000000000013</v>
      </c>
      <c r="D65" s="9">
        <f t="shared" si="5"/>
        <v>15.245121863546425</v>
      </c>
      <c r="E65" s="9">
        <f t="shared" si="5"/>
        <v>6.6217050046128358</v>
      </c>
      <c r="F65" s="9">
        <f t="shared" si="6"/>
        <v>6.6738373000951059</v>
      </c>
      <c r="G65" s="10">
        <f t="shared" si="14"/>
        <v>8.6666666666666607</v>
      </c>
      <c r="H65" s="5">
        <f t="shared" si="14"/>
        <v>7.5</v>
      </c>
      <c r="I65">
        <f t="shared" si="8"/>
        <v>55.668187246351643</v>
      </c>
      <c r="J65">
        <f t="shared" si="9"/>
        <v>53.520426127065292</v>
      </c>
      <c r="K65">
        <f t="shared" si="9"/>
        <v>15.313753898773943</v>
      </c>
      <c r="L65">
        <f t="shared" si="10"/>
        <v>-11.704006142501079</v>
      </c>
      <c r="M65">
        <f t="shared" si="11"/>
        <v>-35.522857299276289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4.760522668422638</v>
      </c>
      <c r="B66">
        <f t="shared" si="3"/>
        <v>4.760522668422638</v>
      </c>
      <c r="C66" s="9">
        <f t="shared" si="4"/>
        <v>0.28200000000000014</v>
      </c>
      <c r="D66" s="9">
        <f t="shared" si="5"/>
        <v>15.566033748198251</v>
      </c>
      <c r="E66" s="9">
        <f t="shared" si="5"/>
        <v>6.7129481165740925</v>
      </c>
      <c r="F66" s="9">
        <f t="shared" si="6"/>
        <v>6.7684459656477678</v>
      </c>
      <c r="G66" s="10">
        <f t="shared" si="14"/>
        <v>8.6666666666666607</v>
      </c>
      <c r="H66" s="5">
        <f t="shared" si="14"/>
        <v>7.5</v>
      </c>
      <c r="I66">
        <f t="shared" si="8"/>
        <v>55.542350777267707</v>
      </c>
      <c r="J66">
        <f t="shared" si="9"/>
        <v>53.450202090210283</v>
      </c>
      <c r="K66">
        <f t="shared" si="9"/>
        <v>15.100616754978285</v>
      </c>
      <c r="L66">
        <f t="shared" si="10"/>
        <v>-11.662227457469312</v>
      </c>
      <c r="M66">
        <f t="shared" si="11"/>
        <v>-35.46878318991957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4.4400313759756109</v>
      </c>
      <c r="B67">
        <f t="shared" si="3"/>
        <v>4.4400313759756109</v>
      </c>
      <c r="C67" s="9">
        <f t="shared" si="4"/>
        <v>0.28800000000000014</v>
      </c>
      <c r="D67" s="9">
        <f t="shared" si="5"/>
        <v>15.886525040645278</v>
      </c>
      <c r="E67" s="9">
        <f t="shared" si="5"/>
        <v>6.8029133790065437</v>
      </c>
      <c r="F67" s="9">
        <f t="shared" si="6"/>
        <v>6.8619148681887747</v>
      </c>
      <c r="G67" s="10">
        <f t="shared" si="14"/>
        <v>8.6666666666666607</v>
      </c>
      <c r="H67" s="5">
        <f t="shared" si="14"/>
        <v>7.5</v>
      </c>
      <c r="I67">
        <f t="shared" si="8"/>
        <v>55.417465914529672</v>
      </c>
      <c r="J67">
        <f t="shared" si="9"/>
        <v>53.380228725465464</v>
      </c>
      <c r="K67">
        <f t="shared" si="9"/>
        <v>14.887804055838767</v>
      </c>
      <c r="L67">
        <f t="shared" si="10"/>
        <v>-11.620772316831859</v>
      </c>
      <c r="M67">
        <f t="shared" si="11"/>
        <v>-35.415046083190973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4.119959177524521</v>
      </c>
      <c r="B68">
        <f t="shared" si="3"/>
        <v>4.119959177524521</v>
      </c>
      <c r="C68" s="9">
        <f t="shared" si="4"/>
        <v>0.29400000000000015</v>
      </c>
      <c r="D68" s="9">
        <f t="shared" si="5"/>
        <v>16.206597239096368</v>
      </c>
      <c r="E68" s="9">
        <f t="shared" si="5"/>
        <v>6.8916027325120792</v>
      </c>
      <c r="F68" s="9">
        <f t="shared" si="6"/>
        <v>6.9542484340093136</v>
      </c>
      <c r="G68" s="10">
        <f t="shared" si="14"/>
        <v>8.6666666666666607</v>
      </c>
      <c r="H68" s="5">
        <f t="shared" si="14"/>
        <v>7.5</v>
      </c>
      <c r="I68">
        <f t="shared" si="8"/>
        <v>55.293531999853187</v>
      </c>
      <c r="J68">
        <f t="shared" si="9"/>
        <v>53.310504091564475</v>
      </c>
      <c r="K68">
        <f t="shared" si="9"/>
        <v>14.675313779339621</v>
      </c>
      <c r="L68">
        <f t="shared" si="10"/>
        <v>-11.579639007406177</v>
      </c>
      <c r="M68">
        <f t="shared" si="11"/>
        <v>-35.361642637805332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3.8003045864772673</v>
      </c>
      <c r="B69">
        <f t="shared" si="3"/>
        <v>3.8003045864772673</v>
      </c>
      <c r="C69" s="9">
        <f t="shared" si="4"/>
        <v>0.30000000000000016</v>
      </c>
      <c r="D69" s="9">
        <f t="shared" si="5"/>
        <v>16.526251830143622</v>
      </c>
      <c r="E69" s="9">
        <f t="shared" si="5"/>
        <v>6.9790181056206366</v>
      </c>
      <c r="F69" s="9">
        <f t="shared" si="6"/>
        <v>7.0454510619281772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55.1705483850413</v>
      </c>
      <c r="J69">
        <f t="shared" si="9"/>
        <v>53.241026257520041</v>
      </c>
      <c r="K69">
        <f t="shared" si="9"/>
        <v>14.463143923512789</v>
      </c>
      <c r="L69">
        <f t="shared" si="10"/>
        <v>-11.538825830439723</v>
      </c>
      <c r="M69">
        <f t="shared" si="11"/>
        <v>-35.308569530774676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3.4810661277970958</v>
      </c>
      <c r="B70">
        <f t="shared" si="3"/>
        <v>3.4810661277970958</v>
      </c>
      <c r="C70" s="9">
        <f t="shared" si="4"/>
        <v>0.30600000000000016</v>
      </c>
      <c r="D70" s="9">
        <f t="shared" si="5"/>
        <v>16.845490288823793</v>
      </c>
      <c r="E70" s="9">
        <f t="shared" si="5"/>
        <v>7.0651614149101594</v>
      </c>
      <c r="F70" s="9">
        <f t="shared" si="6"/>
        <v>7.1355271235541871</v>
      </c>
      <c r="G70" s="10">
        <f t="shared" si="15"/>
        <v>8.6666666666666607</v>
      </c>
      <c r="H70" s="5">
        <f t="shared" si="15"/>
        <v>7.5</v>
      </c>
      <c r="I70">
        <f t="shared" si="8"/>
        <v>55.048514431442072</v>
      </c>
      <c r="J70">
        <f t="shared" si="9"/>
        <v>53.171793302537402</v>
      </c>
      <c r="K70">
        <f t="shared" si="9"/>
        <v>14.25129250632814</v>
      </c>
      <c r="L70">
        <f t="shared" si="10"/>
        <v>-11.498331101360696</v>
      </c>
      <c r="M70">
        <f t="shared" si="11"/>
        <v>-35.255823457180284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3.1622423379416951</v>
      </c>
      <c r="B71">
        <f t="shared" si="3"/>
        <v>3.1622423379416951</v>
      </c>
      <c r="C71" s="9">
        <f t="shared" si="4"/>
        <v>0.31200000000000017</v>
      </c>
      <c r="D71" s="9">
        <f t="shared" si="5"/>
        <v>17.164314078679194</v>
      </c>
      <c r="E71" s="9">
        <f t="shared" si="5"/>
        <v>7.1500345651258987</v>
      </c>
      <c r="F71" s="9">
        <f t="shared" si="6"/>
        <v>7.2244809635463847</v>
      </c>
      <c r="G71" s="10">
        <f t="shared" si="15"/>
        <v>8.6666666666666607</v>
      </c>
      <c r="H71" s="5">
        <f t="shared" si="15"/>
        <v>7.5</v>
      </c>
      <c r="I71">
        <f t="shared" si="8"/>
        <v>54.927429509405115</v>
      </c>
      <c r="J71">
        <f t="shared" si="9"/>
        <v>53.102803315929236</v>
      </c>
      <c r="K71">
        <f t="shared" si="9"/>
        <v>14.039757565585058</v>
      </c>
      <c r="L71">
        <f t="shared" si="10"/>
        <v>-11.458153149530805</v>
      </c>
      <c r="M71">
        <f t="shared" si="11"/>
        <v>-35.203401129949413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2.8438317648028111</v>
      </c>
      <c r="B72">
        <f t="shared" si="3"/>
        <v>2.8438317648028111</v>
      </c>
      <c r="C72" s="9">
        <f t="shared" si="4"/>
        <v>0.31800000000000017</v>
      </c>
      <c r="D72" s="9">
        <f t="shared" si="5"/>
        <v>17.482724651818078</v>
      </c>
      <c r="E72" s="9">
        <f t="shared" si="5"/>
        <v>7.2336394492990701</v>
      </c>
      <c r="F72" s="9">
        <f t="shared" si="6"/>
        <v>7.312316899871993</v>
      </c>
      <c r="G72" s="10">
        <f t="shared" si="15"/>
        <v>8.6666666666666607</v>
      </c>
      <c r="H72" s="5">
        <f t="shared" si="15"/>
        <v>7.5</v>
      </c>
      <c r="I72">
        <f t="shared" si="8"/>
        <v>54.807292997737221</v>
      </c>
      <c r="J72">
        <f t="shared" si="9"/>
        <v>53.034054397032051</v>
      </c>
      <c r="K72">
        <f t="shared" si="9"/>
        <v>13.828537158805361</v>
      </c>
      <c r="L72">
        <f t="shared" si="10"/>
        <v>-11.418290318000105</v>
      </c>
      <c r="M72">
        <f t="shared" si="11"/>
        <v>-35.151299279636604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2.5258329676463411</v>
      </c>
      <c r="B73">
        <f t="shared" si="3"/>
        <v>2.5258329676463411</v>
      </c>
      <c r="C73" s="9">
        <f t="shared" si="4"/>
        <v>0.32400000000000018</v>
      </c>
      <c r="D73" s="9">
        <f t="shared" si="5"/>
        <v>17.800723448974548</v>
      </c>
      <c r="E73" s="9">
        <f t="shared" si="5"/>
        <v>7.3159779488648686</v>
      </c>
      <c r="F73" s="9">
        <f t="shared" si="6"/>
        <v>7.3990392240622036</v>
      </c>
      <c r="G73" s="10">
        <f t="shared" si="15"/>
        <v>8.6666666666666607</v>
      </c>
      <c r="H73" s="5">
        <f t="shared" si="15"/>
        <v>7.5</v>
      </c>
      <c r="I73">
        <f t="shared" si="8"/>
        <v>54.688104283156981</v>
      </c>
      <c r="J73">
        <f t="shared" si="9"/>
        <v>52.965544655124049</v>
      </c>
      <c r="K73">
        <f t="shared" si="9"/>
        <v>13.617629363127541</v>
      </c>
      <c r="L73">
        <f t="shared" si="10"/>
        <v>-11.378740963263832</v>
      </c>
      <c r="M73">
        <f t="shared" si="11"/>
        <v>-35.099514654209699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2.2082445170529361</v>
      </c>
      <c r="B74">
        <f t="shared" si="3"/>
        <v>2.2082445170529361</v>
      </c>
      <c r="C74" s="9">
        <f t="shared" si="4"/>
        <v>0.33000000000000018</v>
      </c>
      <c r="D74" s="9">
        <f t="shared" si="5"/>
        <v>18.118311899567953</v>
      </c>
      <c r="E74" s="9">
        <f t="shared" si="5"/>
        <v>7.3970519337798581</v>
      </c>
      <c r="F74" s="9">
        <f t="shared" si="6"/>
        <v>7.4846522014657895</v>
      </c>
      <c r="G74" s="10">
        <f t="shared" si="15"/>
        <v>8.6666666666666607</v>
      </c>
      <c r="H74" s="5">
        <f t="shared" si="15"/>
        <v>7.5</v>
      </c>
      <c r="I74">
        <f t="shared" si="8"/>
        <v>54.569862759748638</v>
      </c>
      <c r="J74">
        <f t="shared" si="9"/>
        <v>52.897272209344464</v>
      </c>
      <c r="K74">
        <f t="shared" si="9"/>
        <v>13.407032275202283</v>
      </c>
      <c r="L74">
        <f t="shared" si="10"/>
        <v>-11.339503455021278</v>
      </c>
      <c r="M74">
        <f t="shared" si="11"/>
        <v>-35.048044018840386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1.891064994859061</v>
      </c>
      <c r="B75">
        <f t="shared" si="3"/>
        <v>1.891064994859061</v>
      </c>
      <c r="C75" s="9">
        <f t="shared" si="4"/>
        <v>0.33600000000000019</v>
      </c>
      <c r="D75" s="9">
        <f t="shared" si="5"/>
        <v>18.435491421761828</v>
      </c>
      <c r="E75" s="9">
        <f t="shared" si="5"/>
        <v>7.4768632626387328</v>
      </c>
      <c r="F75" s="9">
        <f t="shared" si="6"/>
        <v>7.5691600715005753</v>
      </c>
      <c r="G75" s="10">
        <f t="shared" si="15"/>
        <v>8.6666666666666607</v>
      </c>
      <c r="H75" s="5">
        <f t="shared" si="15"/>
        <v>7.5</v>
      </c>
      <c r="I75">
        <f t="shared" si="8"/>
        <v>54.452567828415098</v>
      </c>
      <c r="J75">
        <f t="shared" si="9"/>
        <v>52.829235188614334</v>
      </c>
      <c r="K75">
        <f t="shared" si="9"/>
        <v>13.19674401108924</v>
      </c>
      <c r="L75">
        <f t="shared" si="10"/>
        <v>-11.300576175936651</v>
      </c>
      <c r="M75">
        <f t="shared" si="11"/>
        <v>-34.99688415569927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1.574292994098542</v>
      </c>
      <c r="B76">
        <f t="shared" si="3"/>
        <v>1.574292994098542</v>
      </c>
      <c r="C76" s="9">
        <f t="shared" si="4"/>
        <v>0.34200000000000019</v>
      </c>
      <c r="D76" s="9">
        <f t="shared" si="5"/>
        <v>18.752263422522347</v>
      </c>
      <c r="E76" s="9">
        <f t="shared" si="5"/>
        <v>7.5554137827904659</v>
      </c>
      <c r="F76" s="9">
        <f t="shared" si="6"/>
        <v>7.6525670479027896</v>
      </c>
      <c r="G76" s="10">
        <f t="shared" si="15"/>
        <v>8.6666666666666607</v>
      </c>
      <c r="H76" s="5">
        <f t="shared" si="15"/>
        <v>7.5</v>
      </c>
      <c r="I76">
        <f t="shared" si="8"/>
        <v>54.336218896330195</v>
      </c>
      <c r="J76">
        <f t="shared" si="9"/>
        <v>52.761431731558716</v>
      </c>
      <c r="K76">
        <f t="shared" si="9"/>
        <v>12.986762706155044</v>
      </c>
      <c r="L76">
        <f t="shared" si="10"/>
        <v>-11.26195752140192</v>
      </c>
      <c r="M76">
        <f t="shared" si="11"/>
        <v>-34.946031863755564</v>
      </c>
      <c r="S76">
        <f t="shared" si="0"/>
        <v>1</v>
      </c>
      <c r="T76" t="b">
        <f t="shared" si="1"/>
        <v>1</v>
      </c>
      <c r="U76" t="b">
        <f t="shared" si="2"/>
        <v>0</v>
      </c>
    </row>
    <row r="77" spans="1:21" x14ac:dyDescent="0.2">
      <c r="A77">
        <f t="shared" si="12"/>
        <v>1.2579271189445755</v>
      </c>
      <c r="B77">
        <f t="shared" si="3"/>
        <v>1.2579271189445755</v>
      </c>
      <c r="C77" s="9">
        <f t="shared" si="4"/>
        <v>0.3480000000000002</v>
      </c>
      <c r="D77" s="9">
        <f t="shared" si="5"/>
        <v>19.068629297676313</v>
      </c>
      <c r="E77" s="9">
        <f t="shared" si="5"/>
        <v>7.6327053304538488</v>
      </c>
      <c r="F77" s="9">
        <f t="shared" si="6"/>
        <v>7.7348773189743287</v>
      </c>
      <c r="G77" s="10">
        <f t="shared" si="15"/>
        <v>8.6666666666666607</v>
      </c>
      <c r="H77" s="5">
        <f t="shared" si="15"/>
        <v>7.5</v>
      </c>
      <c r="I77">
        <f t="shared" si="8"/>
        <v>54.220815376390398</v>
      </c>
      <c r="J77">
        <f t="shared" si="9"/>
        <v>52.693859986430304</v>
      </c>
      <c r="K77">
        <f t="shared" si="9"/>
        <v>12.777086514972511</v>
      </c>
      <c r="L77">
        <f t="shared" si="10"/>
        <v>-11.223645899301657</v>
      </c>
      <c r="M77">
        <f t="shared" si="11"/>
        <v>-34.895483958581195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0.94196598465218173</v>
      </c>
      <c r="B78">
        <f t="shared" si="3"/>
        <v>0.94196598465218173</v>
      </c>
      <c r="C78" s="9">
        <f t="shared" si="4"/>
        <v>0.3540000000000002</v>
      </c>
      <c r="D78" s="9">
        <f t="shared" si="5"/>
        <v>19.384590431968707</v>
      </c>
      <c r="E78" s="9">
        <f t="shared" si="5"/>
        <v>7.7087397308324297</v>
      </c>
      <c r="F78" s="9">
        <f t="shared" si="6"/>
        <v>7.8160950478279334</v>
      </c>
      <c r="G78" s="10">
        <f t="shared" si="15"/>
        <v>8.6666666666666607</v>
      </c>
      <c r="H78" s="5">
        <f t="shared" si="15"/>
        <v>7.5</v>
      </c>
      <c r="I78">
        <f t="shared" si="8"/>
        <v>54.106356686665862</v>
      </c>
      <c r="J78">
        <f t="shared" si="9"/>
        <v>52.626518111034493</v>
      </c>
      <c r="K78">
        <f t="shared" si="9"/>
        <v>12.567713611221023</v>
      </c>
      <c r="L78">
        <f t="shared" si="10"/>
        <v>-11.185639729779847</v>
      </c>
      <c r="M78">
        <f t="shared" si="11"/>
        <v>-34.845237272159437</v>
      </c>
      <c r="S78">
        <f t="shared" si="0"/>
        <v>1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0.62640821750111186</v>
      </c>
      <c r="B79">
        <f t="shared" si="3"/>
        <v>0.62640821750111186</v>
      </c>
      <c r="C79" s="9">
        <f t="shared" si="4"/>
        <v>0.36000000000000021</v>
      </c>
      <c r="D79" s="9">
        <f t="shared" si="5"/>
        <v>19.700148199119777</v>
      </c>
      <c r="E79" s="9">
        <f t="shared" si="5"/>
        <v>7.7835187982288572</v>
      </c>
      <c r="F79" s="9">
        <f t="shared" si="6"/>
        <v>7.8962243726303241</v>
      </c>
      <c r="G79" s="10">
        <f t="shared" si="15"/>
        <v>8.6666666666666607</v>
      </c>
      <c r="H79" s="5">
        <f t="shared" si="15"/>
        <v>7.5</v>
      </c>
      <c r="I79">
        <f t="shared" si="8"/>
        <v>53.992842249851059</v>
      </c>
      <c r="J79">
        <f t="shared" si="9"/>
        <v>52.559404272655811</v>
      </c>
      <c r="K79">
        <f t="shared" si="9"/>
        <v>12.358642187588067</v>
      </c>
      <c r="L79">
        <f t="shared" si="10"/>
        <v>-11.147937445008663</v>
      </c>
      <c r="M79">
        <f t="shared" si="11"/>
        <v>-34.795288652697948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0.31125245473918639</v>
      </c>
      <c r="B80">
        <f t="shared" si="3"/>
        <v>0.31125245473918639</v>
      </c>
      <c r="C80" s="9">
        <f t="shared" si="4"/>
        <v>0.36600000000000021</v>
      </c>
      <c r="D80" s="9">
        <f t="shared" si="5"/>
        <v>20.015303961881703</v>
      </c>
      <c r="E80" s="9">
        <f t="shared" si="5"/>
        <v>7.8570443361586371</v>
      </c>
      <c r="F80" s="9">
        <f t="shared" si="6"/>
        <v>7.9752694068433119</v>
      </c>
      <c r="G80" s="10">
        <f t="shared" si="15"/>
        <v>8.6666666666666607</v>
      </c>
      <c r="H80" s="5">
        <f t="shared" si="15"/>
        <v>7.5</v>
      </c>
      <c r="I80">
        <f t="shared" si="8"/>
        <v>53.88027149271494</v>
      </c>
      <c r="J80">
        <f t="shared" si="9"/>
        <v>52.492516647985759</v>
      </c>
      <c r="K80">
        <f t="shared" si="9"/>
        <v>12.149870455671881</v>
      </c>
      <c r="L80">
        <f t="shared" si="10"/>
        <v>-11.11053748895918</v>
      </c>
      <c r="M80">
        <f t="shared" si="11"/>
        <v>-34.745634964446303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3.5026554739268079E-3</v>
      </c>
      <c r="B81">
        <f t="shared" si="3"/>
        <v>3.5026554739268079E-3</v>
      </c>
      <c r="C81" s="9">
        <f t="shared" si="4"/>
        <v>0.37200000000000022</v>
      </c>
      <c r="D81" s="9">
        <f t="shared" si="5"/>
        <v>20.330059072094816</v>
      </c>
      <c r="E81" s="9">
        <f t="shared" si="5"/>
        <v>7.9293181374633086</v>
      </c>
      <c r="F81" s="9">
        <f t="shared" si="6"/>
        <v>8.0532342394628866</v>
      </c>
      <c r="G81" s="10">
        <f t="shared" si="15"/>
        <v>8.6666666666666607</v>
      </c>
      <c r="H81" s="5">
        <f t="shared" si="15"/>
        <v>7.5</v>
      </c>
      <c r="I81">
        <f t="shared" si="8"/>
        <v>53.768643845550834</v>
      </c>
      <c r="J81">
        <f t="shared" si="9"/>
        <v>52.425853423052004</v>
      </c>
      <c r="K81">
        <f t="shared" si="9"/>
        <v>11.941396645885202</v>
      </c>
      <c r="L81">
        <f t="shared" si="10"/>
        <v>-11.073438317174064</v>
      </c>
      <c r="M81">
        <f t="shared" si="11"/>
        <v>-34.696273087517838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0.31785845412252911</v>
      </c>
      <c r="C82" s="9">
        <f t="shared" si="4"/>
        <v>0.37800000000000022</v>
      </c>
      <c r="D82" s="9">
        <f t="shared" si="5"/>
        <v>20.644414870743418</v>
      </c>
      <c r="E82" s="9">
        <f t="shared" si="5"/>
        <v>8.000341984423045</v>
      </c>
      <c r="F82" s="9">
        <f t="shared" si="6"/>
        <v>8.13012293525634</v>
      </c>
      <c r="G82" s="10">
        <f t="shared" si="15"/>
        <v>8.6666666666666607</v>
      </c>
      <c r="H82" s="5">
        <f t="shared" si="15"/>
        <v>7.5</v>
      </c>
      <c r="I82">
        <f t="shared" si="8"/>
        <v>53.657958741626089</v>
      </c>
      <c r="J82">
        <f t="shared" si="9"/>
        <v>52.359412793148962</v>
      </c>
      <c r="K82">
        <f t="shared" si="9"/>
        <v>11.733219007360095</v>
      </c>
      <c r="L82">
        <f t="shared" si="10"/>
        <v>-11.036638396542202</v>
      </c>
      <c r="M82">
        <f t="shared" si="11"/>
        <v>-34.647199917715909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0.63181627139028507</v>
      </c>
      <c r="C83" s="9">
        <f t="shared" si="4"/>
        <v>0.38400000000000023</v>
      </c>
      <c r="D83" s="9">
        <f t="shared" si="5"/>
        <v>20.958372688011174</v>
      </c>
      <c r="E83" s="9">
        <f t="shared" si="5"/>
        <v>8.0701176488686865</v>
      </c>
      <c r="F83" s="9">
        <f t="shared" si="6"/>
        <v>8.2059395349973965</v>
      </c>
      <c r="G83" s="10">
        <f t="shared" si="15"/>
        <v>8.6666666666666607</v>
      </c>
      <c r="H83" s="5">
        <f t="shared" si="15"/>
        <v>7.5</v>
      </c>
      <c r="I83">
        <f t="shared" si="8"/>
        <v>53.548215616631559</v>
      </c>
      <c r="J83">
        <f t="shared" si="9"/>
        <v>52.293192962769709</v>
      </c>
      <c r="K83">
        <f t="shared" si="9"/>
        <v>11.5253358078538</v>
      </c>
      <c r="L83">
        <f t="shared" si="10"/>
        <v>-11.000136205075247</v>
      </c>
      <c r="M83">
        <f t="shared" si="11"/>
        <v>-34.598412366364478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0.9453774267152113</v>
      </c>
      <c r="C84" s="9">
        <f t="shared" si="4"/>
        <v>0.39000000000000024</v>
      </c>
      <c r="D84" s="9">
        <f t="shared" si="5"/>
        <v>21.2719338433361</v>
      </c>
      <c r="E84" s="9">
        <f t="shared" si="5"/>
        <v>8.1386468922932149</v>
      </c>
      <c r="F84" s="9">
        <f t="shared" si="6"/>
        <v>8.2806880556994251</v>
      </c>
      <c r="G84" s="10">
        <f t="shared" si="15"/>
        <v>8.6666666666666607</v>
      </c>
      <c r="H84" s="5">
        <f t="shared" si="15"/>
        <v>7.5</v>
      </c>
      <c r="I84">
        <f t="shared" si="8"/>
        <v>53.439413908131144</v>
      </c>
      <c r="J84">
        <f t="shared" si="9"/>
        <v>52.227192145539256</v>
      </c>
      <c r="K84">
        <f t="shared" si="9"/>
        <v>11.317745333655614</v>
      </c>
      <c r="L84">
        <f t="shared" si="10"/>
        <v>-10.963930231686154</v>
      </c>
      <c r="M84">
        <f t="shared" si="11"/>
        <v>-34.549907360143045</v>
      </c>
      <c r="S84">
        <f t="shared" ref="S84:S147" si="16">GESTEP(E84,H84)</f>
        <v>1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1.2585432288442782</v>
      </c>
      <c r="C85" s="9">
        <f t="shared" ref="C85:C148" si="20">C84+_dt</f>
        <v>0.39600000000000024</v>
      </c>
      <c r="D85" s="9">
        <f t="shared" ref="D85:E148" si="21">D84+$C$7*(J84+J85)/2</f>
        <v>21.585099645465167</v>
      </c>
      <c r="E85" s="9">
        <f t="shared" si="21"/>
        <v>8.2059314659626654</v>
      </c>
      <c r="F85" s="9">
        <f t="shared" ref="F85:F148" si="22">$O$1*D85^2+$O$2*D85+$O$3</f>
        <v>8.3543724908467247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53.33155305501127</v>
      </c>
      <c r="J85">
        <f t="shared" ref="J85:K148" si="25">J84+L84*$C$7</f>
        <v>52.161408564149141</v>
      </c>
      <c r="K85">
        <f t="shared" si="25"/>
        <v>11.110445889494756</v>
      </c>
      <c r="L85">
        <f t="shared" ref="L85:L148" si="26">-$C$15*I85*J85</f>
        <v>-10.928018975969602</v>
      </c>
      <c r="M85">
        <f t="shared" ref="M85:M148" si="27">-$C$6-$C$15*I85*K85</f>
        <v>-34.501681840925812</v>
      </c>
      <c r="S85">
        <f t="shared" si="16"/>
        <v>1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1.5713149758876064</v>
      </c>
      <c r="C86" s="9">
        <f t="shared" si="20"/>
        <v>0.40200000000000025</v>
      </c>
      <c r="D86" s="9">
        <f t="shared" si="21"/>
        <v>21.897871392508495</v>
      </c>
      <c r="E86" s="9">
        <f t="shared" si="21"/>
        <v>8.2719731110264973</v>
      </c>
      <c r="F86" s="9">
        <f t="shared" si="22"/>
        <v>8.4269968106238693</v>
      </c>
      <c r="G86" s="10">
        <f t="shared" si="23"/>
        <v>8.6666666666666607</v>
      </c>
      <c r="H86" s="5">
        <f t="shared" si="23"/>
        <v>7.5</v>
      </c>
      <c r="I86">
        <f t="shared" si="24"/>
        <v>53.22463249693061</v>
      </c>
      <c r="J86">
        <f t="shared" si="25"/>
        <v>52.095840450293323</v>
      </c>
      <c r="K86">
        <f t="shared" si="25"/>
        <v>10.9034357984492</v>
      </c>
      <c r="L86">
        <f t="shared" si="26"/>
        <v>-10.892400947984362</v>
      </c>
      <c r="M86">
        <f t="shared" si="27"/>
        <v>-34.453732765625169</v>
      </c>
      <c r="S86">
        <f t="shared" si="16"/>
        <v>1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1.8836939553723013</v>
      </c>
      <c r="C87" s="9">
        <f t="shared" si="20"/>
        <v>0.40800000000000025</v>
      </c>
      <c r="D87" s="9">
        <f t="shared" si="21"/>
        <v>22.21025037199319</v>
      </c>
      <c r="E87" s="9">
        <f t="shared" si="21"/>
        <v>8.3367735586274119</v>
      </c>
      <c r="F87" s="9">
        <f t="shared" si="22"/>
        <v>8.4985649621432255</v>
      </c>
      <c r="G87" s="10">
        <f t="shared" si="23"/>
        <v>8.6666666666666607</v>
      </c>
      <c r="H87" s="5">
        <f t="shared" si="23"/>
        <v>7.5</v>
      </c>
      <c r="I87">
        <f t="shared" si="24"/>
        <v>53.118651673770046</v>
      </c>
      <c r="J87">
        <f t="shared" si="25"/>
        <v>52.030486044605418</v>
      </c>
      <c r="K87">
        <f t="shared" si="25"/>
        <v>10.696713401855449</v>
      </c>
      <c r="L87">
        <f t="shared" si="26"/>
        <v>-10.857074668037619</v>
      </c>
      <c r="M87">
        <f t="shared" si="27"/>
        <v>-34.406057106039363</v>
      </c>
      <c r="S87">
        <f t="shared" si="16"/>
        <v>1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2.1956814442959107</v>
      </c>
      <c r="C88" s="9">
        <f t="shared" si="20"/>
        <v>0.41400000000000026</v>
      </c>
      <c r="D88" s="9">
        <f t="shared" si="21"/>
        <v>22.5222378609168</v>
      </c>
      <c r="E88" s="9">
        <f t="shared" si="21"/>
        <v>8.4003345300106353</v>
      </c>
      <c r="F88" s="9">
        <f t="shared" si="22"/>
        <v>8.5690808696705556</v>
      </c>
      <c r="G88" s="10">
        <f t="shared" si="23"/>
        <v>8.6666666666666607</v>
      </c>
      <c r="H88" s="5">
        <f t="shared" si="23"/>
        <v>7.5</v>
      </c>
      <c r="I88">
        <f t="shared" si="24"/>
        <v>53.013610025083054</v>
      </c>
      <c r="J88">
        <f t="shared" si="25"/>
        <v>51.965343596597194</v>
      </c>
      <c r="K88">
        <f t="shared" si="25"/>
        <v>10.490277059219213</v>
      </c>
      <c r="L88">
        <f t="shared" si="26"/>
        <v>-10.82203866647121</v>
      </c>
      <c r="M88">
        <f t="shared" si="27"/>
        <v>-34.358651848704412</v>
      </c>
      <c r="S88">
        <f t="shared" si="16"/>
        <v>1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2.5072787091794986</v>
      </c>
      <c r="C89" s="9">
        <f t="shared" si="20"/>
        <v>0.42000000000000026</v>
      </c>
      <c r="D89" s="9">
        <f t="shared" si="21"/>
        <v>22.833835125800388</v>
      </c>
      <c r="E89" s="9">
        <f t="shared" si="21"/>
        <v>8.4626577366326732</v>
      </c>
      <c r="F89" s="9">
        <f t="shared" si="22"/>
        <v>8.6385484348487971</v>
      </c>
      <c r="G89" s="10">
        <f t="shared" si="23"/>
        <v>8.6666666666666607</v>
      </c>
      <c r="H89" s="5">
        <f t="shared" si="23"/>
        <v>7.5</v>
      </c>
      <c r="I89">
        <f t="shared" si="24"/>
        <v>52.909506989546493</v>
      </c>
      <c r="J89">
        <f t="shared" si="25"/>
        <v>51.900411364598369</v>
      </c>
      <c r="K89">
        <f t="shared" si="25"/>
        <v>10.284125148126988</v>
      </c>
      <c r="L89">
        <f t="shared" si="26"/>
        <v>-10.787291483449792</v>
      </c>
      <c r="M89">
        <f t="shared" si="27"/>
        <v>-34.311513994750214</v>
      </c>
      <c r="S89">
        <f t="shared" si="16"/>
        <v>1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2.8184870061203853</v>
      </c>
      <c r="C90" s="9">
        <f t="shared" si="20"/>
        <v>0.42600000000000027</v>
      </c>
      <c r="D90" s="9">
        <f t="shared" si="21"/>
        <v>23.145043422741274</v>
      </c>
      <c r="E90" s="9">
        <f t="shared" si="21"/>
        <v>8.523744880269529</v>
      </c>
      <c r="F90" s="9">
        <f t="shared" si="22"/>
        <v>8.7069715369200082</v>
      </c>
      <c r="G90" s="10">
        <f t="shared" si="23"/>
        <v>8.6666666666666607</v>
      </c>
      <c r="H90" s="5">
        <f t="shared" si="23"/>
        <v>7.5</v>
      </c>
      <c r="I90">
        <f t="shared" si="24"/>
        <v>52.806342004412123</v>
      </c>
      <c r="J90">
        <f t="shared" si="25"/>
        <v>51.835687615697672</v>
      </c>
      <c r="K90">
        <f t="shared" si="25"/>
        <v>10.078256064158486</v>
      </c>
      <c r="L90">
        <f t="shared" si="26"/>
        <v>-10.752831668750959</v>
      </c>
      <c r="M90">
        <f t="shared" si="27"/>
        <v>-34.264640559760736</v>
      </c>
      <c r="S90">
        <f t="shared" si="16"/>
        <v>1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3.1293075808445323</v>
      </c>
      <c r="C91" s="9">
        <f t="shared" si="20"/>
        <v>0.43200000000000027</v>
      </c>
      <c r="D91" s="9">
        <f t="shared" si="21"/>
        <v>23.455863997465421</v>
      </c>
      <c r="E91" s="9">
        <f t="shared" si="21"/>
        <v>8.5835976531244036</v>
      </c>
      <c r="F91" s="9">
        <f t="shared" si="22"/>
        <v>8.7743540329455048</v>
      </c>
      <c r="G91" s="10">
        <f t="shared" si="23"/>
        <v>8.6666666666666607</v>
      </c>
      <c r="H91" s="5">
        <f t="shared" si="23"/>
        <v>7.5</v>
      </c>
      <c r="I91">
        <f t="shared" si="24"/>
        <v>52.70411450495871</v>
      </c>
      <c r="J91">
        <f t="shared" si="25"/>
        <v>51.771170625685166</v>
      </c>
      <c r="K91">
        <f t="shared" si="25"/>
        <v>9.8726682207999215</v>
      </c>
      <c r="L91">
        <f t="shared" si="26"/>
        <v>-10.718657781557289</v>
      </c>
      <c r="M91">
        <f t="shared" si="27"/>
        <v>-34.218028573638421</v>
      </c>
      <c r="S91">
        <f t="shared" si="16"/>
        <v>1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3.4397416687585753</v>
      </c>
      <c r="C92" s="9">
        <f t="shared" si="20"/>
        <v>0.43800000000000028</v>
      </c>
      <c r="D92" s="9">
        <f t="shared" si="21"/>
        <v>23.766298085379464</v>
      </c>
      <c r="E92" s="9">
        <f t="shared" si="21"/>
        <v>8.6422177379348781</v>
      </c>
      <c r="F92" s="9">
        <f t="shared" si="22"/>
        <v>8.8406997580241917</v>
      </c>
      <c r="G92" s="10">
        <f t="shared" si="23"/>
        <v>8.6666666666666607</v>
      </c>
      <c r="H92" s="5">
        <f t="shared" si="23"/>
        <v>7.5</v>
      </c>
      <c r="I92">
        <f t="shared" si="24"/>
        <v>52.602823923945095</v>
      </c>
      <c r="J92">
        <f t="shared" si="25"/>
        <v>51.706858678995822</v>
      </c>
      <c r="K92">
        <f t="shared" si="25"/>
        <v>9.6673600493580913</v>
      </c>
      <c r="L92">
        <f t="shared" si="26"/>
        <v>-10.684768390250323</v>
      </c>
      <c r="M92">
        <f t="shared" si="27"/>
        <v>-34.171675080472632</v>
      </c>
      <c r="S92">
        <f t="shared" si="16"/>
        <v>1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3.7497904950015268</v>
      </c>
      <c r="C93" s="9">
        <f t="shared" si="20"/>
        <v>0.44400000000000028</v>
      </c>
      <c r="D93" s="9">
        <f t="shared" si="21"/>
        <v>24.076346911622416</v>
      </c>
      <c r="E93" s="9">
        <f t="shared" si="21"/>
        <v>8.6996068080795776</v>
      </c>
      <c r="F93" s="9">
        <f t="shared" si="22"/>
        <v>8.9060125255091513</v>
      </c>
      <c r="G93" s="10">
        <f t="shared" si="23"/>
        <v>8.6666666666666607</v>
      </c>
      <c r="H93" s="5">
        <f t="shared" si="23"/>
        <v>7.5</v>
      </c>
      <c r="I93">
        <f t="shared" si="24"/>
        <v>52.502469691064157</v>
      </c>
      <c r="J93">
        <f t="shared" si="25"/>
        <v>51.642750068654323</v>
      </c>
      <c r="K93">
        <f t="shared" si="25"/>
        <v>9.4623299988752549</v>
      </c>
      <c r="L93">
        <f t="shared" si="26"/>
        <v>-10.651162072206519</v>
      </c>
      <c r="M93">
        <f t="shared" si="27"/>
        <v>-34.125577138412226</v>
      </c>
      <c r="S93">
        <f t="shared" si="16"/>
        <v>1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4.0594552744961518</v>
      </c>
      <c r="C94" s="9">
        <f t="shared" si="20"/>
        <v>0.45000000000000029</v>
      </c>
      <c r="D94" s="9">
        <f t="shared" si="21"/>
        <v>24.386011691117041</v>
      </c>
      <c r="E94" s="9">
        <f t="shared" si="21"/>
        <v>8.7557665276843384</v>
      </c>
      <c r="F94" s="9">
        <f t="shared" si="22"/>
        <v>8.9702961272224329</v>
      </c>
      <c r="G94" s="10">
        <f t="shared" si="23"/>
        <v>8.6666666666666607</v>
      </c>
      <c r="H94" s="5">
        <f t="shared" si="23"/>
        <v>7.5</v>
      </c>
      <c r="I94">
        <f t="shared" si="24"/>
        <v>52.403051232397914</v>
      </c>
      <c r="J94">
        <f t="shared" si="25"/>
        <v>51.578843096221085</v>
      </c>
      <c r="K94">
        <f t="shared" si="25"/>
        <v>9.2575765360447821</v>
      </c>
      <c r="L94">
        <f t="shared" si="26"/>
        <v>-10.61783741359511</v>
      </c>
      <c r="M94">
        <f t="shared" si="27"/>
        <v>-34.079731819542076</v>
      </c>
      <c r="S94">
        <f t="shared" si="16"/>
        <v>1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4.3687372120000347</v>
      </c>
      <c r="C95" s="9">
        <f t="shared" si="20"/>
        <v>0.45600000000000029</v>
      </c>
      <c r="D95" s="9">
        <f t="shared" si="21"/>
        <v>24.695293628620924</v>
      </c>
      <c r="E95" s="9">
        <f t="shared" si="21"/>
        <v>8.8106985517278549</v>
      </c>
      <c r="F95" s="9">
        <f t="shared" si="22"/>
        <v>9.0335543336681319</v>
      </c>
      <c r="G95" s="10">
        <f t="shared" si="23"/>
        <v>8.6666666666666607</v>
      </c>
      <c r="H95" s="5">
        <f t="shared" si="23"/>
        <v>7.5</v>
      </c>
      <c r="I95">
        <f t="shared" si="24"/>
        <v>52.304567969873808</v>
      </c>
      <c r="J95">
        <f t="shared" si="25"/>
        <v>51.515136071739512</v>
      </c>
      <c r="K95">
        <f t="shared" si="25"/>
        <v>9.0530981451275299</v>
      </c>
      <c r="L95">
        <f t="shared" si="26"/>
        <v>-10.584793009177957</v>
      </c>
      <c r="M95">
        <f t="shared" si="27"/>
        <v>-34.034136209763716</v>
      </c>
      <c r="S95">
        <f t="shared" si="16"/>
        <v>1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4.6776375021563084</v>
      </c>
      <c r="C96" s="9">
        <f t="shared" si="20"/>
        <v>0.4620000000000003</v>
      </c>
      <c r="D96" s="9">
        <f t="shared" si="21"/>
        <v>25.004193918777197</v>
      </c>
      <c r="E96" s="9">
        <f t="shared" si="21"/>
        <v>8.8644045261468438</v>
      </c>
      <c r="F96" s="9">
        <f t="shared" si="22"/>
        <v>9.0957908942437342</v>
      </c>
      <c r="G96" s="10">
        <f t="shared" si="23"/>
        <v>8.6666666666666607</v>
      </c>
      <c r="H96" s="5">
        <f t="shared" si="23"/>
        <v>7.5</v>
      </c>
      <c r="I96">
        <f t="shared" si="24"/>
        <v>52.207019320722409</v>
      </c>
      <c r="J96">
        <f t="shared" si="25"/>
        <v>51.451627313684448</v>
      </c>
      <c r="K96">
        <f t="shared" si="25"/>
        <v>8.8488933278689483</v>
      </c>
      <c r="L96">
        <f t="shared" si="26"/>
        <v>-10.552027462111344</v>
      </c>
      <c r="M96">
        <f t="shared" si="27"/>
        <v>-33.988787408679933</v>
      </c>
      <c r="S96">
        <f t="shared" si="16"/>
        <v>1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4.9861573295440955</v>
      </c>
      <c r="C97" s="9">
        <f t="shared" si="20"/>
        <v>0.4680000000000003</v>
      </c>
      <c r="D97" s="9">
        <f t="shared" si="21"/>
        <v>25.312713746164984</v>
      </c>
      <c r="E97" s="9">
        <f t="shared" si="21"/>
        <v>8.9168860879407017</v>
      </c>
      <c r="F97" s="9">
        <f t="shared" si="22"/>
        <v>9.1570095374497509</v>
      </c>
      <c r="G97" s="10">
        <f t="shared" si="23"/>
        <v>8.6666666666666607</v>
      </c>
      <c r="H97" s="5">
        <f t="shared" si="23"/>
        <v>7.5</v>
      </c>
      <c r="I97">
        <f t="shared" si="24"/>
        <v>52.110404696936541</v>
      </c>
      <c r="J97">
        <f t="shared" si="25"/>
        <v>51.388315148911779</v>
      </c>
      <c r="K97">
        <f t="shared" si="25"/>
        <v>8.6449606034168696</v>
      </c>
      <c r="L97">
        <f t="shared" si="26"/>
        <v>-10.519539383749734</v>
      </c>
      <c r="M97">
        <f t="shared" si="27"/>
        <v>-33.943682529483247</v>
      </c>
      <c r="S97">
        <f t="shared" si="16"/>
        <v>1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5.294297868728659</v>
      </c>
      <c r="C98" s="9">
        <f t="shared" si="20"/>
        <v>0.47400000000000031</v>
      </c>
      <c r="D98" s="9">
        <f t="shared" si="21"/>
        <v>25.620854285349548</v>
      </c>
      <c r="E98" s="9">
        <f t="shared" si="21"/>
        <v>8.9681448652756721</v>
      </c>
      <c r="F98" s="9">
        <f t="shared" si="22"/>
        <v>9.2172139710976673</v>
      </c>
      <c r="G98" s="10">
        <f t="shared" si="23"/>
        <v>8.6666666666666607</v>
      </c>
      <c r="H98" s="5">
        <f t="shared" si="23"/>
        <v>7.5</v>
      </c>
      <c r="I98">
        <f t="shared" si="24"/>
        <v>52.014723504732075</v>
      </c>
      <c r="J98">
        <f t="shared" si="25"/>
        <v>51.325197912609283</v>
      </c>
      <c r="K98">
        <f t="shared" si="25"/>
        <v>8.4412985082399707</v>
      </c>
      <c r="L98">
        <f t="shared" si="26"/>
        <v>-10.487327393451515</v>
      </c>
      <c r="M98">
        <f t="shared" si="27"/>
        <v>-33.898818698848459</v>
      </c>
      <c r="S98">
        <f t="shared" si="16"/>
        <v>1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5.6020602843112322</v>
      </c>
      <c r="C99" s="9">
        <f t="shared" si="20"/>
        <v>0.48000000000000032</v>
      </c>
      <c r="D99" s="9">
        <f t="shared" si="21"/>
        <v>25.928616700932121</v>
      </c>
      <c r="E99" s="9">
        <f t="shared" si="21"/>
        <v>9.0181824775885335</v>
      </c>
      <c r="F99" s="9">
        <f t="shared" si="22"/>
        <v>9.2764078825162137</v>
      </c>
      <c r="G99" s="10">
        <f t="shared" si="23"/>
        <v>8.6666666666666607</v>
      </c>
      <c r="H99" s="5">
        <f t="shared" si="23"/>
        <v>7.5</v>
      </c>
      <c r="I99">
        <f t="shared" si="24"/>
        <v>51.919975144010472</v>
      </c>
      <c r="J99">
        <f t="shared" si="25"/>
        <v>51.262273948248577</v>
      </c>
      <c r="K99">
        <f t="shared" si="25"/>
        <v>8.2379055960468808</v>
      </c>
      <c r="L99">
        <f t="shared" si="26"/>
        <v>-10.455390118386706</v>
      </c>
      <c r="M99">
        <f t="shared" si="27"/>
        <v>-33.854193056828954</v>
      </c>
      <c r="S99">
        <f t="shared" si="16"/>
        <v>1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5.909445730978593</v>
      </c>
      <c r="C100" s="9">
        <f t="shared" si="20"/>
        <v>0.48600000000000032</v>
      </c>
      <c r="D100" s="9">
        <f t="shared" si="21"/>
        <v>26.236002147599482</v>
      </c>
      <c r="E100" s="9">
        <f t="shared" si="21"/>
        <v>9.0670005356897914</v>
      </c>
      <c r="F100" s="9">
        <f t="shared" si="22"/>
        <v>9.3345949387559681</v>
      </c>
      <c r="G100" s="10">
        <f t="shared" si="23"/>
        <v>8.6666666666666607</v>
      </c>
      <c r="H100" s="5">
        <f t="shared" si="23"/>
        <v>7.5</v>
      </c>
      <c r="I100">
        <f t="shared" si="24"/>
        <v>51.826159007823286</v>
      </c>
      <c r="J100">
        <f t="shared" si="25"/>
        <v>51.199541607538258</v>
      </c>
      <c r="K100">
        <f t="shared" si="25"/>
        <v>8.0347804377059067</v>
      </c>
      <c r="L100">
        <f t="shared" si="26"/>
        <v>-10.423726193346681</v>
      </c>
      <c r="M100">
        <f t="shared" si="27"/>
        <v>-33.809802756756973</v>
      </c>
      <c r="S100">
        <f t="shared" si="16"/>
        <v>1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6.216455353552341</v>
      </c>
      <c r="C101" s="9">
        <f t="shared" si="20"/>
        <v>0.49200000000000033</v>
      </c>
      <c r="D101" s="9">
        <f t="shared" si="21"/>
        <v>26.54301177017323</v>
      </c>
      <c r="E101" s="9">
        <f t="shared" si="21"/>
        <v>9.1146006418664047</v>
      </c>
      <c r="F101" s="9">
        <f t="shared" si="22"/>
        <v>9.3917787867923312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51.733274481838627</v>
      </c>
      <c r="J101">
        <f t="shared" si="25"/>
        <v>51.136999250378175</v>
      </c>
      <c r="K101">
        <f t="shared" si="25"/>
        <v>7.8319216211653648</v>
      </c>
      <c r="L101">
        <f t="shared" si="26"/>
        <v>-10.392334260555861</v>
      </c>
      <c r="M101">
        <f t="shared" si="27"/>
        <v>-33.765644965147679</v>
      </c>
      <c r="S101">
        <f t="shared" si="16"/>
        <v>1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6.5230902870379204</v>
      </c>
      <c r="C102" s="9">
        <f t="shared" si="20"/>
        <v>0.49800000000000033</v>
      </c>
      <c r="D102" s="9">
        <f t="shared" si="21"/>
        <v>26.849646703658809</v>
      </c>
      <c r="E102" s="9">
        <f t="shared" si="21"/>
        <v>9.1609843899840246</v>
      </c>
      <c r="F102" s="9">
        <f t="shared" si="22"/>
        <v>9.447963053726852</v>
      </c>
      <c r="G102" s="10">
        <f t="shared" si="29"/>
        <v>8.6666666666666607</v>
      </c>
      <c r="H102" s="5">
        <f t="shared" si="29"/>
        <v>7.5</v>
      </c>
      <c r="I102">
        <f t="shared" si="24"/>
        <v>51.641320943809909</v>
      </c>
      <c r="J102">
        <f t="shared" si="25"/>
        <v>51.074645244814839</v>
      </c>
      <c r="K102">
        <f t="shared" si="25"/>
        <v>7.629327751374479</v>
      </c>
      <c r="L102">
        <f t="shared" si="26"/>
        <v>-10.361212969485432</v>
      </c>
      <c r="M102">
        <f t="shared" si="27"/>
        <v>-33.721716861607014</v>
      </c>
      <c r="S102">
        <f t="shared" si="16"/>
        <v>1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6.8293516566733601</v>
      </c>
      <c r="C103" s="9">
        <f t="shared" si="20"/>
        <v>0.50400000000000034</v>
      </c>
      <c r="D103" s="9">
        <f t="shared" si="21"/>
        <v>27.155908073294249</v>
      </c>
      <c r="E103" s="9">
        <f t="shared" si="21"/>
        <v>9.2061533655887633</v>
      </c>
      <c r="F103" s="9">
        <f t="shared" si="22"/>
        <v>9.5031513469869591</v>
      </c>
      <c r="G103" s="10">
        <f t="shared" si="29"/>
        <v>8.6666666666666607</v>
      </c>
      <c r="H103" s="5">
        <f t="shared" si="29"/>
        <v>7.5</v>
      </c>
      <c r="I103">
        <f t="shared" si="24"/>
        <v>51.550297763046899</v>
      </c>
      <c r="J103">
        <f t="shared" si="25"/>
        <v>51.012477966997928</v>
      </c>
      <c r="K103">
        <f t="shared" si="25"/>
        <v>7.426997450204837</v>
      </c>
      <c r="L103">
        <f t="shared" si="26"/>
        <v>-10.330360976669084</v>
      </c>
      <c r="M103">
        <f t="shared" si="27"/>
        <v>-33.678015638743375</v>
      </c>
      <c r="S103">
        <f t="shared" si="16"/>
        <v>1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7.1352405779777683</v>
      </c>
      <c r="C104" s="9">
        <f t="shared" si="20"/>
        <v>0.51000000000000034</v>
      </c>
      <c r="D104" s="9">
        <f t="shared" si="21"/>
        <v>27.461796994598657</v>
      </c>
      <c r="E104" s="9">
        <f t="shared" si="21"/>
        <v>9.2501091460084943</v>
      </c>
      <c r="F104" s="9">
        <f t="shared" si="22"/>
        <v>9.5573472545240623</v>
      </c>
      <c r="G104" s="10">
        <f t="shared" si="29"/>
        <v>8.6666666666666607</v>
      </c>
      <c r="H104" s="5">
        <f t="shared" si="29"/>
        <v>7.5</v>
      </c>
      <c r="I104">
        <f t="shared" si="24"/>
        <v>51.460204299889277</v>
      </c>
      <c r="J104">
        <f t="shared" si="25"/>
        <v>50.950495801137912</v>
      </c>
      <c r="K104">
        <f t="shared" si="25"/>
        <v>7.2249293563723764</v>
      </c>
      <c r="L104">
        <f t="shared" si="26"/>
        <v>-10.299776945520748</v>
      </c>
      <c r="M104">
        <f t="shared" si="27"/>
        <v>-33.634538502083004</v>
      </c>
      <c r="S104">
        <f t="shared" si="16"/>
        <v>1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7.4407581567995749</v>
      </c>
      <c r="C105" s="9">
        <f t="shared" si="20"/>
        <v>0.51600000000000035</v>
      </c>
      <c r="D105" s="9">
        <f t="shared" si="21"/>
        <v>27.767314573420464</v>
      </c>
      <c r="E105" s="9">
        <f t="shared" si="21"/>
        <v>9.2928533004536913</v>
      </c>
      <c r="F105" s="9">
        <f t="shared" si="22"/>
        <v>9.6105543450100974</v>
      </c>
      <c r="G105" s="10">
        <f t="shared" si="29"/>
        <v>8.6666666666666607</v>
      </c>
      <c r="H105" s="5">
        <f t="shared" si="29"/>
        <v>7.5</v>
      </c>
      <c r="I105">
        <f t="shared" si="24"/>
        <v>51.371039905182869</v>
      </c>
      <c r="J105">
        <f t="shared" si="25"/>
        <v>50.888697139464789</v>
      </c>
      <c r="K105">
        <f t="shared" si="25"/>
        <v>7.0231221253598788</v>
      </c>
      <c r="L105">
        <f t="shared" si="26"/>
        <v>-10.269459546154424</v>
      </c>
      <c r="M105">
        <f t="shared" si="27"/>
        <v>-33.591282669989063</v>
      </c>
      <c r="S105">
        <f t="shared" si="16"/>
        <v>1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7.7459054893645316</v>
      </c>
      <c r="C106" s="9">
        <f t="shared" si="20"/>
        <v>0.52200000000000035</v>
      </c>
      <c r="D106" s="9">
        <f t="shared" si="21"/>
        <v>28.072461905985421</v>
      </c>
      <c r="E106" s="9">
        <f t="shared" si="21"/>
        <v>9.3343873901177901</v>
      </c>
      <c r="F106" s="9">
        <f t="shared" si="22"/>
        <v>9.6627761680324884</v>
      </c>
      <c r="G106" s="10">
        <f t="shared" si="29"/>
        <v>8.6666666666666607</v>
      </c>
      <c r="H106" s="5">
        <f t="shared" si="29"/>
        <v>7.5</v>
      </c>
      <c r="I106">
        <f t="shared" si="24"/>
        <v>51.282803919758628</v>
      </c>
      <c r="J106">
        <f t="shared" si="25"/>
        <v>50.827080382187859</v>
      </c>
      <c r="K106">
        <f t="shared" si="25"/>
        <v>6.8215744293399441</v>
      </c>
      <c r="L106">
        <f t="shared" si="26"/>
        <v>-10.239407455205999</v>
      </c>
      <c r="M106">
        <f t="shared" si="27"/>
        <v>-33.548245373584436</v>
      </c>
      <c r="S106">
        <f t="shared" si="16"/>
        <v>1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8.0506836623234648</v>
      </c>
      <c r="C107" s="9">
        <f t="shared" si="20"/>
        <v>0.52800000000000036</v>
      </c>
      <c r="D107" s="9">
        <f t="shared" si="21"/>
        <v>28.377240078944354</v>
      </c>
      <c r="E107" s="9">
        <f t="shared" si="21"/>
        <v>9.3747129682771053</v>
      </c>
      <c r="F107" s="9">
        <f t="shared" si="22"/>
        <v>9.7140162542875306</v>
      </c>
      <c r="G107" s="10">
        <f t="shared" si="29"/>
        <v>8.6666666666666607</v>
      </c>
      <c r="H107" s="5">
        <f t="shared" si="29"/>
        <v>7.5</v>
      </c>
      <c r="I107">
        <f t="shared" si="24"/>
        <v>51.195495673914621</v>
      </c>
      <c r="J107">
        <f t="shared" si="25"/>
        <v>50.765643937456623</v>
      </c>
      <c r="K107">
        <f t="shared" si="25"/>
        <v>6.6202849570984377</v>
      </c>
      <c r="L107">
        <f t="shared" si="26"/>
        <v>-10.209619355657173</v>
      </c>
      <c r="M107">
        <f t="shared" si="27"/>
        <v>-33.505423856678149</v>
      </c>
      <c r="S107">
        <f t="shared" si="16"/>
        <v>1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8.355093752799803</v>
      </c>
      <c r="C108" s="9">
        <f t="shared" si="20"/>
        <v>0.53400000000000036</v>
      </c>
      <c r="D108" s="9">
        <f t="shared" si="21"/>
        <v>28.681650169420692</v>
      </c>
      <c r="E108" s="9">
        <f t="shared" si="21"/>
        <v>9.4138315803902763</v>
      </c>
      <c r="F108" s="9">
        <f t="shared" si="22"/>
        <v>9.7642781157722585</v>
      </c>
      <c r="G108" s="10">
        <f t="shared" si="29"/>
        <v>8.6666666666666607</v>
      </c>
      <c r="H108" s="5">
        <f t="shared" si="29"/>
        <v>7.5</v>
      </c>
      <c r="I108">
        <f t="shared" si="24"/>
        <v>51.109114486901134</v>
      </c>
      <c r="J108">
        <f t="shared" si="25"/>
        <v>50.704386221322679</v>
      </c>
      <c r="K108">
        <f t="shared" si="25"/>
        <v>6.4192524139583691</v>
      </c>
      <c r="L108">
        <f t="shared" si="26"/>
        <v>-10.18009393666143</v>
      </c>
      <c r="M108">
        <f t="shared" si="27"/>
        <v>-33.462815375695364</v>
      </c>
      <c r="S108">
        <f t="shared" si="16"/>
        <v>1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8.6591368284368784</v>
      </c>
      <c r="C109" s="9">
        <f t="shared" si="20"/>
        <v>0.54000000000000037</v>
      </c>
      <c r="D109" s="9">
        <f t="shared" si="21"/>
        <v>28.985693245057767</v>
      </c>
      <c r="E109" s="9">
        <f t="shared" si="21"/>
        <v>9.4517447641972634</v>
      </c>
      <c r="F109" s="9">
        <f t="shared" si="22"/>
        <v>9.81356524597477</v>
      </c>
      <c r="G109" s="10">
        <f t="shared" si="29"/>
        <v>8.6666666666666607</v>
      </c>
      <c r="H109" s="5">
        <f t="shared" si="29"/>
        <v>7.5</v>
      </c>
      <c r="I109">
        <f t="shared" si="24"/>
        <v>51.023659666409053</v>
      </c>
      <c r="J109">
        <f t="shared" si="25"/>
        <v>50.643305657702712</v>
      </c>
      <c r="K109">
        <f t="shared" si="25"/>
        <v>6.2184755217041969</v>
      </c>
      <c r="L109">
        <f t="shared" si="26"/>
        <v>-10.150829893372117</v>
      </c>
      <c r="M109">
        <f t="shared" si="27"/>
        <v>-33.420417199611002</v>
      </c>
      <c r="S109">
        <f t="shared" si="16"/>
        <v>1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8.9628139474450137</v>
      </c>
      <c r="C110" s="9">
        <f t="shared" si="20"/>
        <v>0.54600000000000037</v>
      </c>
      <c r="D110" s="9">
        <f t="shared" si="21"/>
        <v>29.289370364065903</v>
      </c>
      <c r="E110" s="9">
        <f t="shared" si="21"/>
        <v>9.4884540498178964</v>
      </c>
      <c r="F110" s="9">
        <f t="shared" si="22"/>
        <v>9.8618811200630088</v>
      </c>
      <c r="G110" s="10">
        <f t="shared" si="29"/>
        <v>8.6666666666666607</v>
      </c>
      <c r="H110" s="5">
        <f t="shared" si="29"/>
        <v>7.5</v>
      </c>
      <c r="I110">
        <f t="shared" si="24"/>
        <v>50.939130508061616</v>
      </c>
      <c r="J110">
        <f t="shared" si="25"/>
        <v>50.582400678342481</v>
      </c>
      <c r="K110">
        <f t="shared" si="25"/>
        <v>6.0179530185065309</v>
      </c>
      <c r="L110">
        <f t="shared" si="26"/>
        <v>-10.121825926772591</v>
      </c>
      <c r="M110">
        <f t="shared" si="27"/>
        <v>-33.378226609886852</v>
      </c>
      <c r="S110">
        <f t="shared" si="16"/>
        <v>1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9.2661261586483867</v>
      </c>
      <c r="C111" s="9">
        <f t="shared" si="20"/>
        <v>0.55200000000000038</v>
      </c>
      <c r="D111" s="9">
        <f t="shared" si="21"/>
        <v>29.592682575269276</v>
      </c>
      <c r="E111" s="9">
        <f t="shared" si="21"/>
        <v>9.5239609598499584</v>
      </c>
      <c r="F111" s="9">
        <f t="shared" si="22"/>
        <v>9.9092291950720774</v>
      </c>
      <c r="G111" s="10">
        <f t="shared" si="29"/>
        <v>8.6666666666666607</v>
      </c>
      <c r="H111" s="5">
        <f t="shared" si="29"/>
        <v>7.5</v>
      </c>
      <c r="I111">
        <f t="shared" si="24"/>
        <v>50.855526294909872</v>
      </c>
      <c r="J111">
        <f t="shared" si="25"/>
        <v>50.521669722781844</v>
      </c>
      <c r="K111">
        <f t="shared" si="25"/>
        <v>5.8176836588472094</v>
      </c>
      <c r="L111">
        <f t="shared" si="26"/>
        <v>-10.093080743508505</v>
      </c>
      <c r="M111">
        <f t="shared" si="27"/>
        <v>-33.336240900412221</v>
      </c>
      <c r="S111">
        <f t="shared" si="16"/>
        <v>1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9.5690745015316949</v>
      </c>
      <c r="C112" s="9">
        <f t="shared" si="20"/>
        <v>0.55800000000000038</v>
      </c>
      <c r="D112" s="9">
        <f t="shared" si="21"/>
        <v>29.895630918152584</v>
      </c>
      <c r="E112" s="9">
        <f t="shared" si="21"/>
        <v>9.5582670094668334</v>
      </c>
      <c r="F112" s="9">
        <f t="shared" si="22"/>
        <v>9.9556129100900304</v>
      </c>
      <c r="G112" s="10">
        <f t="shared" si="29"/>
        <v>8.6666666666666607</v>
      </c>
      <c r="H112" s="5">
        <f t="shared" si="29"/>
        <v>7.5</v>
      </c>
      <c r="I112">
        <f t="shared" si="24"/>
        <v>50.772846296931824</v>
      </c>
      <c r="J112">
        <f t="shared" si="25"/>
        <v>50.461111238320797</v>
      </c>
      <c r="K112">
        <f t="shared" si="25"/>
        <v>5.6176662134447364</v>
      </c>
      <c r="L112">
        <f t="shared" si="26"/>
        <v>-10.064593055722217</v>
      </c>
      <c r="M112">
        <f t="shared" si="27"/>
        <v>-33.294457377448012</v>
      </c>
      <c r="S112">
        <f t="shared" si="16"/>
        <v>1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9.8716600062866178</v>
      </c>
      <c r="C113" s="9">
        <f t="shared" si="20"/>
        <v>0.56400000000000039</v>
      </c>
      <c r="D113" s="9">
        <f t="shared" si="21"/>
        <v>30.198216422907507</v>
      </c>
      <c r="E113" s="9">
        <f t="shared" si="21"/>
        <v>9.5913737065147071</v>
      </c>
      <c r="F113" s="9">
        <f t="shared" si="22"/>
        <v>10.001035686442192</v>
      </c>
      <c r="G113" s="10">
        <f t="shared" si="29"/>
        <v>8.6666666666666607</v>
      </c>
      <c r="H113" s="5">
        <f t="shared" si="29"/>
        <v>7.5</v>
      </c>
      <c r="I113">
        <f t="shared" si="24"/>
        <v>50.691089770535505</v>
      </c>
      <c r="J113">
        <f t="shared" si="25"/>
        <v>50.400723679986463</v>
      </c>
      <c r="K113">
        <f t="shared" si="25"/>
        <v>5.4178994691800479</v>
      </c>
      <c r="L113">
        <f t="shared" si="26"/>
        <v>-10.036361580889297</v>
      </c>
      <c r="M113">
        <f t="shared" si="27"/>
        <v>-33.252873359574224</v>
      </c>
      <c r="S113">
        <f t="shared" si="16"/>
        <v>1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10.17388369385808</v>
      </c>
      <c r="C114" s="9">
        <f t="shared" si="20"/>
        <v>0.5700000000000004</v>
      </c>
      <c r="D114" s="9">
        <f t="shared" si="21"/>
        <v>30.500440110478969</v>
      </c>
      <c r="E114" s="9">
        <f t="shared" si="21"/>
        <v>9.6232825516093143</v>
      </c>
      <c r="F114" s="9">
        <f t="shared" si="22"/>
        <v>10.045500927873993</v>
      </c>
      <c r="G114" s="10">
        <f t="shared" si="29"/>
        <v>8.6666666666666607</v>
      </c>
      <c r="H114" s="5">
        <f t="shared" si="29"/>
        <v>7.5</v>
      </c>
      <c r="I114">
        <f t="shared" si="24"/>
        <v>50.610255958066176</v>
      </c>
      <c r="J114">
        <f t="shared" si="25"/>
        <v>50.340505510501124</v>
      </c>
      <c r="K114">
        <f t="shared" si="25"/>
        <v>5.2183822290226027</v>
      </c>
      <c r="L114">
        <f t="shared" si="26"/>
        <v>-10.008385041657251</v>
      </c>
      <c r="M114">
        <f t="shared" si="27"/>
        <v>-33.211486177640886</v>
      </c>
      <c r="S114">
        <f t="shared" si="16"/>
        <v>1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10.475746575990339</v>
      </c>
      <c r="C115" s="9">
        <f t="shared" si="20"/>
        <v>0.5760000000000004</v>
      </c>
      <c r="D115" s="9">
        <f t="shared" si="21"/>
        <v>30.802302992611228</v>
      </c>
      <c r="E115" s="9">
        <f t="shared" si="21"/>
        <v>9.653995038232253</v>
      </c>
      <c r="F115" s="9">
        <f t="shared" si="22"/>
        <v>10.089012020732378</v>
      </c>
      <c r="G115" s="10">
        <f t="shared" si="29"/>
        <v>8.6666666666666607</v>
      </c>
      <c r="H115" s="5">
        <f t="shared" si="29"/>
        <v>7.5</v>
      </c>
      <c r="I115">
        <f t="shared" si="24"/>
        <v>50.530344087317751</v>
      </c>
      <c r="J115">
        <f t="shared" si="25"/>
        <v>50.280455200251183</v>
      </c>
      <c r="K115">
        <f t="shared" si="25"/>
        <v>5.0191133119567573</v>
      </c>
      <c r="L115">
        <f t="shared" si="26"/>
        <v>-9.9806621656863523</v>
      </c>
      <c r="M115">
        <f t="shared" si="27"/>
        <v>-33.170293174722275</v>
      </c>
      <c r="S115">
        <f t="shared" si="16"/>
        <v>1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10.777249655272865</v>
      </c>
      <c r="C116" s="9">
        <f t="shared" si="20"/>
        <v>0.58200000000000041</v>
      </c>
      <c r="D116" s="9">
        <f t="shared" si="21"/>
        <v>31.103806071893754</v>
      </c>
      <c r="E116" s="9">
        <f t="shared" si="21"/>
        <v>9.6835126528268489</v>
      </c>
      <c r="F116" s="9">
        <f t="shared" si="22"/>
        <v>10.13157233414573</v>
      </c>
      <c r="G116" s="10">
        <f t="shared" si="29"/>
        <v>8.6666666666666607</v>
      </c>
      <c r="H116" s="5">
        <f t="shared" si="29"/>
        <v>7.5</v>
      </c>
      <c r="I116">
        <f t="shared" si="24"/>
        <v>50.451353371048626</v>
      </c>
      <c r="J116">
        <f t="shared" si="25"/>
        <v>50.220571227257068</v>
      </c>
      <c r="K116">
        <f t="shared" si="25"/>
        <v>4.8200915529084236</v>
      </c>
      <c r="L116">
        <f t="shared" si="26"/>
        <v>-9.953191685492671</v>
      </c>
      <c r="M116">
        <f t="shared" si="27"/>
        <v>-33.129291706074483</v>
      </c>
      <c r="S116">
        <f t="shared" si="16"/>
        <v>1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11.078393925186067</v>
      </c>
      <c r="C117" s="9">
        <f t="shared" si="20"/>
        <v>0.58800000000000041</v>
      </c>
      <c r="D117" s="9">
        <f t="shared" si="21"/>
        <v>31.404950341806956</v>
      </c>
      <c r="E117" s="9">
        <f t="shared" si="21"/>
        <v>9.7118368748935904</v>
      </c>
      <c r="F117" s="9">
        <f t="shared" si="22"/>
        <v>10.173185220202372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50.373283006502156</v>
      </c>
      <c r="J117">
        <f t="shared" si="25"/>
        <v>50.160852077144114</v>
      </c>
      <c r="K117">
        <f t="shared" si="25"/>
        <v>4.6213158026719769</v>
      </c>
      <c r="L117">
        <f t="shared" si="26"/>
        <v>-9.9259723382933132</v>
      </c>
      <c r="M117">
        <f t="shared" si="27"/>
        <v>-33.088479139096222</v>
      </c>
      <c r="S117">
        <f t="shared" si="16"/>
        <v>1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11.379180370146841</v>
      </c>
      <c r="C118" s="9">
        <f t="shared" si="20"/>
        <v>0.59400000000000042</v>
      </c>
      <c r="D118" s="9">
        <f t="shared" si="21"/>
        <v>31.70573678676773</v>
      </c>
      <c r="E118" s="9">
        <f t="shared" si="21"/>
        <v>9.738969177085119</v>
      </c>
      <c r="F118" s="9">
        <f t="shared" si="22"/>
        <v>10.21385401412766</v>
      </c>
      <c r="G118" s="10">
        <f t="shared" si="30"/>
        <v>8.6666666666666607</v>
      </c>
      <c r="H118" s="5">
        <f t="shared" si="30"/>
        <v>7.5</v>
      </c>
      <c r="I118">
        <f t="shared" si="24"/>
        <v>50.296132174931806</v>
      </c>
      <c r="J118">
        <f t="shared" si="25"/>
        <v>50.101296243114355</v>
      </c>
      <c r="K118">
        <f t="shared" si="25"/>
        <v>4.4227849278373998</v>
      </c>
      <c r="L118">
        <f t="shared" si="26"/>
        <v>-9.899002865853836</v>
      </c>
      <c r="M118">
        <f t="shared" si="27"/>
        <v>-33.047852853292888</v>
      </c>
      <c r="S118">
        <f t="shared" si="16"/>
        <v>1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11.679609965553944</v>
      </c>
      <c r="C119" s="9">
        <f t="shared" si="20"/>
        <v>0.60000000000000042</v>
      </c>
      <c r="D119" s="9">
        <f t="shared" si="21"/>
        <v>32.006166382174833</v>
      </c>
      <c r="E119" s="9">
        <f t="shared" si="21"/>
        <v>9.7649110253007834</v>
      </c>
      <c r="F119" s="9">
        <f t="shared" si="22"/>
        <v>10.253582034459638</v>
      </c>
      <c r="G119" s="10">
        <f t="shared" si="30"/>
        <v>8.6666666666666607</v>
      </c>
      <c r="H119" s="5">
        <f t="shared" si="30"/>
        <v>7.5</v>
      </c>
      <c r="I119">
        <f t="shared" si="24"/>
        <v>50.219900041131289</v>
      </c>
      <c r="J119">
        <f t="shared" si="25"/>
        <v>50.04190222591923</v>
      </c>
      <c r="K119">
        <f t="shared" si="25"/>
        <v>4.2244978107176427</v>
      </c>
      <c r="L119">
        <f t="shared" si="26"/>
        <v>-9.8722820143379124</v>
      </c>
      <c r="M119">
        <f t="shared" si="27"/>
        <v>-33.00741024024375</v>
      </c>
      <c r="S119">
        <f t="shared" si="16"/>
        <v>1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11.979683677833201</v>
      </c>
      <c r="C120" s="9">
        <f t="shared" si="20"/>
        <v>0.60600000000000043</v>
      </c>
      <c r="D120" s="9">
        <f t="shared" si="21"/>
        <v>32.30624009445409</v>
      </c>
      <c r="E120" s="9">
        <f t="shared" si="21"/>
        <v>9.7896638787807646</v>
      </c>
      <c r="F120" s="9">
        <f t="shared" si="22"/>
        <v>10.292372583223296</v>
      </c>
      <c r="G120" s="10">
        <f t="shared" si="30"/>
        <v>8.6666666666666607</v>
      </c>
      <c r="H120" s="5">
        <f t="shared" si="30"/>
        <v>7.5</v>
      </c>
      <c r="I120">
        <f t="shared" si="24"/>
        <v>50.144585752969753</v>
      </c>
      <c r="J120">
        <f t="shared" si="25"/>
        <v>49.982668533833206</v>
      </c>
      <c r="K120">
        <f t="shared" si="25"/>
        <v>4.0264533492761805</v>
      </c>
      <c r="L120">
        <f t="shared" si="26"/>
        <v>-9.8458085341592181</v>
      </c>
      <c r="M120">
        <f t="shared" si="27"/>
        <v>-32.96714870357237</v>
      </c>
      <c r="S120">
        <f t="shared" si="16"/>
        <v>1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12.279402464482587</v>
      </c>
      <c r="C121" s="9">
        <f t="shared" si="20"/>
        <v>0.61200000000000043</v>
      </c>
      <c r="D121" s="9">
        <f t="shared" si="21"/>
        <v>32.605958881103476</v>
      </c>
      <c r="E121" s="9">
        <f t="shared" si="21"/>
        <v>9.8132291901997579</v>
      </c>
      <c r="F121" s="9">
        <f t="shared" si="22"/>
        <v>10.330228946103441</v>
      </c>
      <c r="G121" s="10">
        <f t="shared" si="30"/>
        <v>8.6666666666666607</v>
      </c>
      <c r="H121" s="5">
        <f t="shared" si="30"/>
        <v>7.5</v>
      </c>
      <c r="I121">
        <f t="shared" si="24"/>
        <v>50.070188440932249</v>
      </c>
      <c r="J121">
        <f t="shared" si="25"/>
        <v>49.923593682628251</v>
      </c>
      <c r="K121">
        <f t="shared" si="25"/>
        <v>3.8286504570547462</v>
      </c>
      <c r="L121">
        <f t="shared" si="26"/>
        <v>-9.8195811798355574</v>
      </c>
      <c r="M121">
        <f t="shared" si="27"/>
        <v>-32.927065658920014</v>
      </c>
      <c r="S121">
        <f t="shared" si="16"/>
        <v>1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12.578767274117119</v>
      </c>
      <c r="C122" s="9">
        <f t="shared" si="20"/>
        <v>0.61800000000000044</v>
      </c>
      <c r="D122" s="9">
        <f t="shared" si="21"/>
        <v>32.905323690738008</v>
      </c>
      <c r="E122" s="9">
        <f t="shared" si="21"/>
        <v>9.835608405760226</v>
      </c>
      <c r="F122" s="9">
        <f t="shared" si="22"/>
        <v>10.367154392616193</v>
      </c>
      <c r="G122" s="10">
        <f t="shared" si="30"/>
        <v>8.6666666666666607</v>
      </c>
      <c r="H122" s="5">
        <f t="shared" si="30"/>
        <v>7.5</v>
      </c>
      <c r="I122">
        <f t="shared" si="24"/>
        <v>49.996707217665552</v>
      </c>
      <c r="J122">
        <f t="shared" si="25"/>
        <v>49.864676195549237</v>
      </c>
      <c r="K122">
        <f t="shared" si="25"/>
        <v>3.6310880631012261</v>
      </c>
      <c r="L122">
        <f t="shared" si="26"/>
        <v>-9.7935987098452735</v>
      </c>
      <c r="M122">
        <f t="shared" si="27"/>
        <v>-32.887158533922189</v>
      </c>
      <c r="S122">
        <f t="shared" si="16"/>
        <v>1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12.877779046513638</v>
      </c>
      <c r="C123" s="9">
        <f t="shared" si="20"/>
        <v>0.62400000000000044</v>
      </c>
      <c r="D123" s="9">
        <f t="shared" si="21"/>
        <v>33.204335463134527</v>
      </c>
      <c r="E123" s="9">
        <f t="shared" si="21"/>
        <v>9.8568029652852225</v>
      </c>
      <c r="F123" s="9">
        <f t="shared" si="22"/>
        <v>10.40315217627907</v>
      </c>
      <c r="G123" s="10">
        <f t="shared" si="30"/>
        <v>8.6666666666666607</v>
      </c>
      <c r="H123" s="5">
        <f t="shared" si="30"/>
        <v>7.5</v>
      </c>
      <c r="I123">
        <f t="shared" si="24"/>
        <v>49.924141177529712</v>
      </c>
      <c r="J123">
        <f t="shared" si="25"/>
        <v>49.805914603290162</v>
      </c>
      <c r="K123">
        <f t="shared" si="25"/>
        <v>3.4337651118976931</v>
      </c>
      <c r="L123">
        <f t="shared" si="26"/>
        <v>-9.7678598864859367</v>
      </c>
      <c r="M123">
        <f t="shared" si="27"/>
        <v>-32.847424768188169</v>
      </c>
      <c r="S123">
        <f t="shared" si="16"/>
        <v>1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13.176438712655425</v>
      </c>
      <c r="C124" s="9">
        <f t="shared" si="20"/>
        <v>0.63000000000000045</v>
      </c>
      <c r="D124" s="9">
        <f t="shared" si="21"/>
        <v>33.502995129276314</v>
      </c>
      <c r="E124" s="9">
        <f t="shared" si="21"/>
        <v>9.8768143023107804</v>
      </c>
      <c r="F124" s="9">
        <f t="shared" si="22"/>
        <v>10.438225534779763</v>
      </c>
      <c r="G124" s="10">
        <f t="shared" si="30"/>
        <v>8.6666666666666607</v>
      </c>
      <c r="H124" s="5">
        <f t="shared" si="30"/>
        <v>7.5</v>
      </c>
      <c r="I124">
        <f t="shared" si="24"/>
        <v>49.8524893961552</v>
      </c>
      <c r="J124">
        <f t="shared" si="25"/>
        <v>49.747307443971245</v>
      </c>
      <c r="K124">
        <f t="shared" si="25"/>
        <v>3.236680563288564</v>
      </c>
      <c r="L124">
        <f t="shared" si="26"/>
        <v>-9.7423634757352904</v>
      </c>
      <c r="M124">
        <f t="shared" si="27"/>
        <v>-32.807861813283452</v>
      </c>
      <c r="S124">
        <f t="shared" si="16"/>
        <v>1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13.47474719477669</v>
      </c>
      <c r="C125" s="9">
        <f t="shared" si="20"/>
        <v>0.63600000000000045</v>
      </c>
      <c r="D125" s="9">
        <f t="shared" si="21"/>
        <v>33.801303611397579</v>
      </c>
      <c r="E125" s="9">
        <f t="shared" si="21"/>
        <v>9.8956438441778722</v>
      </c>
      <c r="F125" s="9">
        <f t="shared" si="22"/>
        <v>10.472377690143512</v>
      </c>
      <c r="G125" s="10">
        <f t="shared" si="30"/>
        <v>8.6666666666666607</v>
      </c>
      <c r="H125" s="5">
        <f t="shared" si="30"/>
        <v>7.5</v>
      </c>
      <c r="I125">
        <f t="shared" si="24"/>
        <v>49.781750930006069</v>
      </c>
      <c r="J125">
        <f t="shared" si="25"/>
        <v>49.688853263116833</v>
      </c>
      <c r="K125">
        <f t="shared" si="25"/>
        <v>3.0398333924088634</v>
      </c>
      <c r="L125">
        <f t="shared" si="26"/>
        <v>-9.7171082471145542</v>
      </c>
      <c r="M125">
        <f t="shared" si="27"/>
        <v>-32.76846713271518</v>
      </c>
      <c r="S125">
        <f t="shared" si="16"/>
        <v>1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13.772705406406942</v>
      </c>
      <c r="C126" s="9">
        <f t="shared" si="20"/>
        <v>0.64200000000000046</v>
      </c>
      <c r="D126" s="9">
        <f t="shared" si="21"/>
        <v>34.099261823027831</v>
      </c>
      <c r="E126" s="9">
        <f t="shared" si="21"/>
        <v>9.9132930121239369</v>
      </c>
      <c r="F126" s="9">
        <f t="shared" si="22"/>
        <v>10.505611848899163</v>
      </c>
      <c r="G126" s="10">
        <f t="shared" si="30"/>
        <v>8.6666666666666607</v>
      </c>
      <c r="H126" s="5">
        <f t="shared" si="30"/>
        <v>7.5</v>
      </c>
      <c r="I126">
        <f t="shared" si="24"/>
        <v>49.711924815949189</v>
      </c>
      <c r="J126">
        <f t="shared" si="25"/>
        <v>49.630550613634149</v>
      </c>
      <c r="K126">
        <f t="shared" si="25"/>
        <v>2.8432225896125725</v>
      </c>
      <c r="L126">
        <f t="shared" si="26"/>
        <v>-9.6920929735540078</v>
      </c>
      <c r="M126">
        <f t="shared" si="27"/>
        <v>-32.72923820192041</v>
      </c>
      <c r="S126">
        <f t="shared" si="16"/>
        <v>1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14.070314252415223</v>
      </c>
      <c r="C127" s="9">
        <f t="shared" si="20"/>
        <v>0.64800000000000046</v>
      </c>
      <c r="D127" s="9">
        <f t="shared" si="21"/>
        <v>34.396870669036112</v>
      </c>
      <c r="E127" s="9">
        <f t="shared" si="21"/>
        <v>9.9297632213739782</v>
      </c>
      <c r="F127" s="9">
        <f t="shared" si="22"/>
        <v>10.537931202243888</v>
      </c>
      <c r="G127" s="10">
        <f t="shared" si="30"/>
        <v>8.6666666666666607</v>
      </c>
      <c r="H127" s="5">
        <f t="shared" si="30"/>
        <v>7.5</v>
      </c>
      <c r="I127">
        <f t="shared" si="24"/>
        <v>49.643010070829661</v>
      </c>
      <c r="J127">
        <f t="shared" si="25"/>
        <v>49.572398055792824</v>
      </c>
      <c r="K127">
        <f t="shared" si="25"/>
        <v>2.6468471604010499</v>
      </c>
      <c r="L127">
        <f t="shared" si="26"/>
        <v>-9.6673164312609128</v>
      </c>
      <c r="M127">
        <f t="shared" si="27"/>
        <v>-32.69017250825717</v>
      </c>
      <c r="S127">
        <f t="shared" si="16"/>
        <v>1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14.367574629054218</v>
      </c>
      <c r="C128" s="9">
        <f t="shared" si="20"/>
        <v>0.65400000000000047</v>
      </c>
      <c r="D128" s="9">
        <f t="shared" si="21"/>
        <v>34.694131045675107</v>
      </c>
      <c r="E128" s="9">
        <f t="shared" si="21"/>
        <v>9.9450558812312355</v>
      </c>
      <c r="F128" s="9">
        <f t="shared" si="22"/>
        <v>10.569338926206571</v>
      </c>
      <c r="G128" s="10">
        <f t="shared" si="30"/>
        <v>8.6666666666666607</v>
      </c>
      <c r="H128" s="5">
        <f t="shared" si="30"/>
        <v>7.5</v>
      </c>
      <c r="I128">
        <f t="shared" si="24"/>
        <v>49.575005691052802</v>
      </c>
      <c r="J128">
        <f t="shared" si="25"/>
        <v>49.51439415720526</v>
      </c>
      <c r="K128">
        <f t="shared" si="25"/>
        <v>2.4507061253515068</v>
      </c>
      <c r="L128">
        <f t="shared" si="26"/>
        <v>-9.6427773995898178</v>
      </c>
      <c r="M128">
        <f t="shared" si="27"/>
        <v>-32.651267550998341</v>
      </c>
      <c r="S128">
        <f t="shared" si="16"/>
        <v>1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14.664487424004257</v>
      </c>
      <c r="C129" s="9">
        <f t="shared" si="20"/>
        <v>0.66000000000000048</v>
      </c>
      <c r="D129" s="9">
        <f t="shared" si="21"/>
        <v>34.991043840625146</v>
      </c>
      <c r="E129" s="9">
        <f t="shared" si="21"/>
        <v>9.9591723951674265</v>
      </c>
      <c r="F129" s="9">
        <f t="shared" si="22"/>
        <v>10.59983818180987</v>
      </c>
      <c r="G129" s="10">
        <f t="shared" si="30"/>
        <v>8.6666666666666607</v>
      </c>
      <c r="H129" s="5">
        <f t="shared" si="30"/>
        <v>7.5</v>
      </c>
      <c r="I129">
        <f t="shared" si="24"/>
        <v>49.507910652172498</v>
      </c>
      <c r="J129">
        <f t="shared" si="25"/>
        <v>49.456537492807719</v>
      </c>
      <c r="K129">
        <f t="shared" si="25"/>
        <v>2.254798520045517</v>
      </c>
      <c r="L129">
        <f t="shared" si="26"/>
        <v>-9.6184746609151617</v>
      </c>
      <c r="M129">
        <f t="shared" si="27"/>
        <v>-32.612520841328219</v>
      </c>
      <c r="S129">
        <f t="shared" si="16"/>
        <v>1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14.961053516417209</v>
      </c>
      <c r="C130" s="9">
        <f t="shared" si="20"/>
        <v>0.66600000000000048</v>
      </c>
      <c r="D130" s="9">
        <f t="shared" si="21"/>
        <v>35.287609933038098</v>
      </c>
      <c r="E130" s="9">
        <f t="shared" si="21"/>
        <v>9.9721141609125556</v>
      </c>
      <c r="F130" s="9">
        <f t="shared" si="22"/>
        <v>10.629432115230996</v>
      </c>
      <c r="G130" s="10">
        <f t="shared" si="30"/>
        <v>8.6666666666666607</v>
      </c>
      <c r="H130" s="5">
        <f t="shared" si="30"/>
        <v>7.5</v>
      </c>
      <c r="I130">
        <f t="shared" si="24"/>
        <v>49.441723908486452</v>
      </c>
      <c r="J130">
        <f t="shared" si="25"/>
        <v>49.398826644842231</v>
      </c>
      <c r="K130">
        <f t="shared" si="25"/>
        <v>2.0591233949975476</v>
      </c>
      <c r="L130">
        <f t="shared" si="26"/>
        <v>-9.5944070005063153</v>
      </c>
      <c r="M130">
        <f t="shared" si="27"/>
        <v>-32.573929902341789</v>
      </c>
      <c r="S130">
        <f t="shared" si="16"/>
        <v>1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15.257273776960254</v>
      </c>
      <c r="C131" s="9">
        <f t="shared" si="20"/>
        <v>0.67200000000000049</v>
      </c>
      <c r="D131" s="9">
        <f t="shared" si="21"/>
        <v>35.583830193581143</v>
      </c>
      <c r="E131" s="9">
        <f t="shared" si="21"/>
        <v>9.9838825705442993</v>
      </c>
      <c r="F131" s="9">
        <f t="shared" si="22"/>
        <v>10.65812385796117</v>
      </c>
      <c r="G131" s="10">
        <f t="shared" si="30"/>
        <v>8.6666666666666607</v>
      </c>
      <c r="H131" s="5">
        <f t="shared" si="30"/>
        <v>7.5</v>
      </c>
      <c r="I131">
        <f t="shared" si="24"/>
        <v>49.376444392638241</v>
      </c>
      <c r="J131">
        <f t="shared" si="25"/>
        <v>49.341260202839194</v>
      </c>
      <c r="K131">
        <f t="shared" si="25"/>
        <v>1.8636798155834968</v>
      </c>
      <c r="L131">
        <f t="shared" si="26"/>
        <v>-9.5705732064049513</v>
      </c>
      <c r="M131">
        <f t="shared" si="27"/>
        <v>-32.535492269046564</v>
      </c>
      <c r="S131">
        <f t="shared" si="16"/>
        <v>1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15.553149067859572</v>
      </c>
      <c r="C132" s="9">
        <f t="shared" si="20"/>
        <v>0.67800000000000049</v>
      </c>
      <c r="D132" s="9">
        <f t="shared" si="21"/>
        <v>35.879705484480461</v>
      </c>
      <c r="E132" s="9">
        <f t="shared" si="21"/>
        <v>9.9944790105769581</v>
      </c>
      <c r="F132" s="9">
        <f t="shared" si="22"/>
        <v>10.685916526963792</v>
      </c>
      <c r="G132" s="10">
        <f t="shared" si="30"/>
        <v>8.6666666666666607</v>
      </c>
      <c r="H132" s="5">
        <f t="shared" si="30"/>
        <v>7.5</v>
      </c>
      <c r="I132">
        <f t="shared" si="24"/>
        <v>49.312071015226451</v>
      </c>
      <c r="J132">
        <f t="shared" si="25"/>
        <v>49.283836763600767</v>
      </c>
      <c r="K132">
        <f t="shared" si="25"/>
        <v>1.6684668619692173</v>
      </c>
      <c r="L132">
        <f t="shared" si="26"/>
        <v>-9.5469720693048536</v>
      </c>
      <c r="M132">
        <f t="shared" si="27"/>
        <v>-32.497205488367037</v>
      </c>
      <c r="S132">
        <f t="shared" si="16"/>
        <v>1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15.848680242943928</v>
      </c>
      <c r="C133" s="9">
        <f t="shared" si="20"/>
        <v>0.6840000000000005</v>
      </c>
      <c r="D133" s="9">
        <f t="shared" si="21"/>
        <v>36.175236659564817</v>
      </c>
      <c r="E133" s="9">
        <f t="shared" si="21"/>
        <v>10.003904862049982</v>
      </c>
      <c r="F133" s="9">
        <f t="shared" si="22"/>
        <v>10.712813224831345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49.248602664420986</v>
      </c>
      <c r="J133">
        <f t="shared" si="25"/>
        <v>49.226554931184936</v>
      </c>
      <c r="K133">
        <f t="shared" si="25"/>
        <v>1.4734836290390152</v>
      </c>
      <c r="L133">
        <f t="shared" si="26"/>
        <v>-9.5236023824341078</v>
      </c>
      <c r="M133">
        <f t="shared" si="27"/>
        <v>-32.459067119151655</v>
      </c>
      <c r="S133">
        <f t="shared" si="16"/>
        <v>1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16.143868147688153</v>
      </c>
      <c r="C134" s="9">
        <f t="shared" si="20"/>
        <v>0.6900000000000005</v>
      </c>
      <c r="D134" s="9">
        <f t="shared" si="21"/>
        <v>36.470424564309042</v>
      </c>
      <c r="E134" s="9">
        <f t="shared" si="21"/>
        <v>10.012161500616072</v>
      </c>
      <c r="F134" s="9">
        <f t="shared" si="22"/>
        <v>10.738817039940985</v>
      </c>
      <c r="G134" s="10">
        <f t="shared" si="31"/>
        <v>8.6666666666666607</v>
      </c>
      <c r="H134" s="5">
        <f t="shared" si="31"/>
        <v>7.5</v>
      </c>
      <c r="I134">
        <f t="shared" si="24"/>
        <v>49.186038205586826</v>
      </c>
      <c r="J134">
        <f t="shared" si="25"/>
        <v>49.169413316890328</v>
      </c>
      <c r="K134">
        <f t="shared" si="25"/>
        <v>1.2787292263241052</v>
      </c>
      <c r="L134">
        <f t="shared" si="26"/>
        <v>-9.5004629414397481</v>
      </c>
      <c r="M134">
        <f t="shared" si="27"/>
        <v>-32.421074732182227</v>
      </c>
      <c r="S134">
        <f t="shared" si="16"/>
        <v>1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16.438713619256546</v>
      </c>
      <c r="C135" s="9">
        <f t="shared" si="20"/>
        <v>0.69600000000000051</v>
      </c>
      <c r="D135" s="9">
        <f t="shared" si="21"/>
        <v>36.765270035877435</v>
      </c>
      <c r="E135" s="9">
        <f t="shared" si="21"/>
        <v>10.019250296628837</v>
      </c>
      <c r="F135" s="9">
        <f t="shared" si="22"/>
        <v>10.763931046608905</v>
      </c>
      <c r="G135" s="10">
        <f t="shared" si="31"/>
        <v>8.6666666666666607</v>
      </c>
      <c r="H135" s="5">
        <f t="shared" si="31"/>
        <v>7.5</v>
      </c>
      <c r="I135">
        <f t="shared" si="24"/>
        <v>49.124376480915167</v>
      </c>
      <c r="J135">
        <f t="shared" si="25"/>
        <v>49.112410539241687</v>
      </c>
      <c r="K135">
        <f t="shared" si="25"/>
        <v>1.0842027779310119</v>
      </c>
      <c r="L135">
        <f t="shared" si="26"/>
        <v>-9.4775525442747899</v>
      </c>
      <c r="M135">
        <f t="shared" si="27"/>
        <v>-32.383225910185764</v>
      </c>
      <c r="S135">
        <f t="shared" si="16"/>
        <v>1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16.733217486546202</v>
      </c>
      <c r="C136" s="9">
        <f t="shared" si="20"/>
        <v>0.70200000000000051</v>
      </c>
      <c r="D136" s="9">
        <f t="shared" si="21"/>
        <v>37.059773903167091</v>
      </c>
      <c r="E136" s="9">
        <f t="shared" si="21"/>
        <v>10.025172615230039</v>
      </c>
      <c r="F136" s="9">
        <f t="shared" si="22"/>
        <v>10.788158305243421</v>
      </c>
      <c r="G136" s="10">
        <f t="shared" si="31"/>
        <v>8.6666666666666607</v>
      </c>
      <c r="H136" s="5">
        <f t="shared" si="31"/>
        <v>7.5</v>
      </c>
      <c r="I136">
        <f t="shared" si="24"/>
        <v>49.063616309062283</v>
      </c>
      <c r="J136">
        <f t="shared" si="25"/>
        <v>49.05554522397604</v>
      </c>
      <c r="K136">
        <f t="shared" si="25"/>
        <v>0.8899034224698974</v>
      </c>
      <c r="L136">
        <f t="shared" si="26"/>
        <v>-9.4548699910877456</v>
      </c>
      <c r="M136">
        <f t="shared" si="27"/>
        <v>-32.345518247848659</v>
      </c>
      <c r="S136">
        <f t="shared" si="16"/>
        <v>1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17.027380570230221</v>
      </c>
      <c r="C137" s="9">
        <f t="shared" si="20"/>
        <v>0.70800000000000052</v>
      </c>
      <c r="D137" s="9">
        <f t="shared" si="21"/>
        <v>37.35393698685111</v>
      </c>
      <c r="E137" s="9">
        <f t="shared" si="21"/>
        <v>10.029929816436397</v>
      </c>
      <c r="F137" s="9">
        <f t="shared" si="22"/>
        <v>10.811501862496794</v>
      </c>
      <c r="G137" s="10">
        <f t="shared" si="31"/>
        <v>8.6666666666666607</v>
      </c>
      <c r="H137" s="5">
        <f t="shared" si="31"/>
        <v>7.5</v>
      </c>
      <c r="I137">
        <f t="shared" si="24"/>
        <v>49.003756484796185</v>
      </c>
      <c r="J137">
        <f t="shared" si="25"/>
        <v>48.998816004029514</v>
      </c>
      <c r="K137">
        <f t="shared" si="25"/>
        <v>0.6958303129828054</v>
      </c>
      <c r="L137">
        <f t="shared" si="26"/>
        <v>-9.4324140841145656</v>
      </c>
      <c r="M137">
        <f t="shared" si="27"/>
        <v>-32.307949351833173</v>
      </c>
      <c r="S137">
        <f t="shared" si="16"/>
        <v>1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17.321203682800885</v>
      </c>
      <c r="C138" s="9">
        <f t="shared" si="20"/>
        <v>0.71400000000000052</v>
      </c>
      <c r="D138" s="9">
        <f t="shared" si="21"/>
        <v>37.647760099421774</v>
      </c>
      <c r="E138" s="9">
        <f t="shared" si="21"/>
        <v>10.03352325522596</v>
      </c>
      <c r="F138" s="9">
        <f t="shared" si="22"/>
        <v>10.833964751415824</v>
      </c>
      <c r="G138" s="10">
        <f t="shared" si="31"/>
        <v>8.6666666666666607</v>
      </c>
      <c r="H138" s="5">
        <f t="shared" si="31"/>
        <v>7.5</v>
      </c>
      <c r="I138">
        <f t="shared" si="24"/>
        <v>48.944795778651283</v>
      </c>
      <c r="J138">
        <f t="shared" si="25"/>
        <v>48.942221519524828</v>
      </c>
      <c r="K138">
        <f t="shared" si="25"/>
        <v>0.50198261687180634</v>
      </c>
      <c r="L138">
        <f t="shared" si="26"/>
        <v>-9.4101836275730779</v>
      </c>
      <c r="M138">
        <f t="shared" si="27"/>
        <v>-32.270516840796219</v>
      </c>
      <c r="S138">
        <f t="shared" si="16"/>
        <v>1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17.614687628612735</v>
      </c>
      <c r="C139" s="9">
        <f t="shared" si="20"/>
        <v>0.72000000000000053</v>
      </c>
      <c r="D139" s="9">
        <f t="shared" si="21"/>
        <v>37.941244045233624</v>
      </c>
      <c r="E139" s="9">
        <f t="shared" si="21"/>
        <v>10.035954281624056</v>
      </c>
      <c r="F139" s="9">
        <f t="shared" si="22"/>
        <v>10.855549991591216</v>
      </c>
      <c r="G139" s="10">
        <f t="shared" si="31"/>
        <v>8.6666666666666607</v>
      </c>
      <c r="H139" s="5">
        <f t="shared" si="31"/>
        <v>7.5</v>
      </c>
      <c r="I139">
        <f t="shared" si="24"/>
        <v>48.886732936591009</v>
      </c>
      <c r="J139">
        <f t="shared" si="25"/>
        <v>48.885760417759393</v>
      </c>
      <c r="K139">
        <f t="shared" si="25"/>
        <v>0.30835951582702903</v>
      </c>
      <c r="L139">
        <f t="shared" si="26"/>
        <v>-9.3881774275598513</v>
      </c>
      <c r="M139">
        <f t="shared" si="27"/>
        <v>-32.233218345410229</v>
      </c>
      <c r="S139">
        <f t="shared" si="16"/>
        <v>1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17.907833203925598</v>
      </c>
      <c r="C140" s="9">
        <f t="shared" si="20"/>
        <v>0.72600000000000053</v>
      </c>
      <c r="D140" s="9">
        <f t="shared" si="21"/>
        <v>38.234389620546487</v>
      </c>
      <c r="E140" s="9">
        <f t="shared" si="21"/>
        <v>10.037224240788801</v>
      </c>
      <c r="F140" s="9">
        <f t="shared" si="22"/>
        <v>10.876260589305678</v>
      </c>
      <c r="G140" s="10">
        <f t="shared" si="31"/>
        <v>8.6666666666666607</v>
      </c>
      <c r="H140" s="5">
        <f t="shared" si="31"/>
        <v>7.5</v>
      </c>
      <c r="I140">
        <f t="shared" si="24"/>
        <v>48.829566679678777</v>
      </c>
      <c r="J140">
        <f t="shared" si="25"/>
        <v>48.829431353194032</v>
      </c>
      <c r="K140">
        <f t="shared" si="25"/>
        <v>0.11496020575456764</v>
      </c>
      <c r="L140">
        <f t="shared" si="26"/>
        <v>-9.3663942919495842</v>
      </c>
      <c r="M140">
        <f t="shared" si="27"/>
        <v>-32.196051508386255</v>
      </c>
      <c r="S140">
        <f t="shared" si="16"/>
        <v>1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18.200641196947508</v>
      </c>
      <c r="C141" s="9">
        <f t="shared" si="20"/>
        <v>0.73200000000000054</v>
      </c>
      <c r="D141" s="9">
        <f t="shared" si="21"/>
        <v>38.527197613568397</v>
      </c>
      <c r="E141" s="9">
        <f t="shared" si="21"/>
        <v>10.037334473096177</v>
      </c>
      <c r="F141" s="9">
        <f t="shared" si="22"/>
        <v>10.896099537680836</v>
      </c>
      <c r="G141" s="10">
        <f t="shared" si="31"/>
        <v>8.6666666666666607</v>
      </c>
      <c r="H141" s="5">
        <f t="shared" si="31"/>
        <v>7.5</v>
      </c>
      <c r="I141">
        <f t="shared" si="24"/>
        <v>48.773295703757277</v>
      </c>
      <c r="J141">
        <f t="shared" si="25"/>
        <v>48.773232987442334</v>
      </c>
      <c r="K141">
        <f t="shared" si="25"/>
        <v>-7.8216103295749878E-2</v>
      </c>
      <c r="L141">
        <f t="shared" si="26"/>
        <v>-9.3448330302969609</v>
      </c>
      <c r="M141">
        <f t="shared" si="27"/>
        <v>-32.15901398449909</v>
      </c>
      <c r="S141">
        <f t="shared" si="16"/>
        <v>1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18.493112387877616</v>
      </c>
      <c r="C142" s="9">
        <f t="shared" si="20"/>
        <v>0.73800000000000054</v>
      </c>
      <c r="D142" s="9">
        <f t="shared" si="21"/>
        <v>38.819668804498505</v>
      </c>
      <c r="E142" s="9">
        <f t="shared" si="21"/>
        <v>10.036286314224681</v>
      </c>
      <c r="F142" s="9">
        <f t="shared" si="22"/>
        <v>10.915069816822902</v>
      </c>
      <c r="G142" s="10">
        <f t="shared" si="31"/>
        <v>8.6666666666666607</v>
      </c>
      <c r="H142" s="5">
        <f t="shared" si="31"/>
        <v>7.5</v>
      </c>
      <c r="I142">
        <f t="shared" si="24"/>
        <v>48.717918679136254</v>
      </c>
      <c r="J142">
        <f t="shared" si="25"/>
        <v>48.717163989260555</v>
      </c>
      <c r="K142">
        <f t="shared" si="25"/>
        <v>-0.27117018720274444</v>
      </c>
      <c r="L142">
        <f t="shared" si="26"/>
        <v>-9.3234924537410109</v>
      </c>
      <c r="M142">
        <f t="shared" si="27"/>
        <v>-32.122103440614445</v>
      </c>
      <c r="S142">
        <f t="shared" si="16"/>
        <v>1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18.785247548949009</v>
      </c>
      <c r="C143" s="9">
        <f t="shared" si="20"/>
        <v>0.74400000000000055</v>
      </c>
      <c r="D143" s="9">
        <f t="shared" si="21"/>
        <v>39.111803965569898</v>
      </c>
      <c r="E143" s="9">
        <f t="shared" si="21"/>
        <v>10.034081095239532</v>
      </c>
      <c r="F143" s="9">
        <f t="shared" si="22"/>
        <v>10.933174393967146</v>
      </c>
      <c r="G143" s="10">
        <f t="shared" si="31"/>
        <v>8.6666666666666607</v>
      </c>
      <c r="H143" s="5">
        <f t="shared" si="31"/>
        <v>7.5</v>
      </c>
      <c r="I143">
        <f t="shared" si="24"/>
        <v>48.663434250288894</v>
      </c>
      <c r="J143">
        <f t="shared" si="25"/>
        <v>48.661223034538111</v>
      </c>
      <c r="K143">
        <f t="shared" si="25"/>
        <v>-0.46390280784643112</v>
      </c>
      <c r="L143">
        <f t="shared" si="26"/>
        <v>-9.302371374911969</v>
      </c>
      <c r="M143">
        <f t="shared" si="27"/>
        <v>-32.085317555718049</v>
      </c>
      <c r="S143">
        <f t="shared" si="16"/>
        <v>1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19.077047444471489</v>
      </c>
      <c r="C144" s="9">
        <f t="shared" si="20"/>
        <v>0.75000000000000056</v>
      </c>
      <c r="D144" s="9">
        <f t="shared" si="21"/>
        <v>39.403603861092378</v>
      </c>
      <c r="E144" s="9">
        <f t="shared" si="21"/>
        <v>10.030720142676451</v>
      </c>
      <c r="F144" s="9">
        <f t="shared" si="22"/>
        <v>10.950416223621177</v>
      </c>
      <c r="G144" s="10">
        <f t="shared" si="31"/>
        <v>8.6666666666666607</v>
      </c>
      <c r="H144" s="5">
        <f t="shared" si="31"/>
        <v>7.5</v>
      </c>
      <c r="I144">
        <f t="shared" si="24"/>
        <v>48.609841035556997</v>
      </c>
      <c r="J144">
        <f t="shared" si="25"/>
        <v>48.605408806288636</v>
      </c>
      <c r="K144">
        <f t="shared" si="25"/>
        <v>-0.65641471318073941</v>
      </c>
      <c r="L144">
        <f t="shared" si="26"/>
        <v>-9.2814686078406403</v>
      </c>
      <c r="M144">
        <f t="shared" si="27"/>
        <v>-32.048654020946664</v>
      </c>
      <c r="S144">
        <f t="shared" si="16"/>
        <v>1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19.36851283087428</v>
      </c>
      <c r="C145" s="9">
        <f t="shared" si="20"/>
        <v>0.75600000000000056</v>
      </c>
      <c r="D145" s="9">
        <f t="shared" si="21"/>
        <v>39.695069247495169</v>
      </c>
      <c r="E145" s="9">
        <f t="shared" si="21"/>
        <v>10.026204778624988</v>
      </c>
      <c r="F145" s="9">
        <f t="shared" si="22"/>
        <v>10.966798247706992</v>
      </c>
      <c r="G145" s="10">
        <f t="shared" si="31"/>
        <v>8.6666666666666607</v>
      </c>
      <c r="H145" s="5">
        <f t="shared" si="31"/>
        <v>7.5</v>
      </c>
      <c r="I145">
        <f t="shared" si="24"/>
        <v>48.557137626865007</v>
      </c>
      <c r="J145">
        <f t="shared" si="25"/>
        <v>48.549719994641592</v>
      </c>
      <c r="K145">
        <f t="shared" si="25"/>
        <v>-0.84870663730641938</v>
      </c>
      <c r="L145">
        <f t="shared" si="26"/>
        <v>-9.2607829678703038</v>
      </c>
      <c r="M145">
        <f t="shared" si="27"/>
        <v>-32.012110539620963</v>
      </c>
      <c r="S145">
        <f t="shared" si="16"/>
        <v>1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19.659644456748708</v>
      </c>
      <c r="C146" s="9">
        <f t="shared" si="20"/>
        <v>0.76200000000000057</v>
      </c>
      <c r="D146" s="9">
        <f t="shared" si="21"/>
        <v>39.986200873369597</v>
      </c>
      <c r="E146" s="9">
        <f t="shared" si="21"/>
        <v>10.020536320811436</v>
      </c>
      <c r="F146" s="9">
        <f t="shared" si="22"/>
        <v>10.98232339570187</v>
      </c>
      <c r="G146" s="10">
        <f t="shared" si="31"/>
        <v>8.6666666666666607</v>
      </c>
      <c r="H146" s="5">
        <f t="shared" si="31"/>
        <v>7.5</v>
      </c>
      <c r="I146">
        <f t="shared" si="24"/>
        <v>48.505322589443011</v>
      </c>
      <c r="J146">
        <f t="shared" si="25"/>
        <v>48.494155296834371</v>
      </c>
      <c r="K146">
        <f t="shared" si="25"/>
        <v>-1.0407793005441452</v>
      </c>
      <c r="L146">
        <f t="shared" si="26"/>
        <v>-9.2403132715711074</v>
      </c>
      <c r="M146">
        <f t="shared" si="27"/>
        <v>-31.975684827280158</v>
      </c>
      <c r="S146">
        <f t="shared" si="16"/>
        <v>1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19.950443062890827</v>
      </c>
      <c r="C147" s="9">
        <f t="shared" si="20"/>
        <v>0.76800000000000057</v>
      </c>
      <c r="D147" s="9">
        <f t="shared" si="21"/>
        <v>40.276999479511716</v>
      </c>
      <c r="E147" s="9">
        <f t="shared" si="21"/>
        <v>10.013716082681279</v>
      </c>
      <c r="F147" s="9">
        <f t="shared" si="22"/>
        <v>10.996994584778051</v>
      </c>
      <c r="G147" s="10">
        <f t="shared" si="31"/>
        <v>8.6666666666666607</v>
      </c>
      <c r="H147" s="5">
        <f t="shared" si="31"/>
        <v>7.5</v>
      </c>
      <c r="I147">
        <f t="shared" si="24"/>
        <v>48.454394461558849</v>
      </c>
      <c r="J147">
        <f t="shared" si="25"/>
        <v>48.438713417204944</v>
      </c>
      <c r="K147">
        <f t="shared" si="25"/>
        <v>-1.2326334095078262</v>
      </c>
      <c r="L147">
        <f t="shared" si="26"/>
        <v>-9.2200583366570079</v>
      </c>
      <c r="M147">
        <f t="shared" si="27"/>
        <v>-31.939374611718364</v>
      </c>
      <c r="S147">
        <f t="shared" si="16"/>
        <v>1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20.240909382343993</v>
      </c>
      <c r="C148" s="9">
        <f t="shared" si="20"/>
        <v>0.77400000000000058</v>
      </c>
      <c r="D148" s="9">
        <f t="shared" si="21"/>
        <v>40.567465798964882</v>
      </c>
      <c r="E148" s="9">
        <f t="shared" si="21"/>
        <v>10.005745373481222</v>
      </c>
      <c r="F148" s="9">
        <f t="shared" si="22"/>
        <v>11.010814719941267</v>
      </c>
      <c r="G148" s="10">
        <f t="shared" si="31"/>
        <v>8.6666666666666607</v>
      </c>
      <c r="H148" s="5">
        <f t="shared" si="31"/>
        <v>7.5</v>
      </c>
      <c r="I148">
        <f t="shared" si="24"/>
        <v>48.404351754259494</v>
      </c>
      <c r="J148">
        <f t="shared" si="25"/>
        <v>48.383393067185004</v>
      </c>
      <c r="K148">
        <f t="shared" si="25"/>
        <v>-1.4242696571781364</v>
      </c>
      <c r="L148">
        <f t="shared" si="26"/>
        <v>-9.200016981905236</v>
      </c>
      <c r="M148">
        <f t="shared" si="27"/>
        <v>-31.903177633022636</v>
      </c>
      <c r="S148">
        <f t="shared" ref="S148:S211" si="32">GESTEP(E148,H148)</f>
        <v>1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20.531044140441431</v>
      </c>
      <c r="C149" s="9">
        <f t="shared" ref="C149:C212" si="36">C148+_dt</f>
        <v>0.78000000000000058</v>
      </c>
      <c r="D149" s="9">
        <f t="shared" ref="D149:E212" si="37">D148+$C$7*(J148+J149)/2</f>
        <v>40.85760055706232</v>
      </c>
      <c r="E149" s="9">
        <f t="shared" si="37"/>
        <v>9.9966254983407588</v>
      </c>
      <c r="F149" s="9">
        <f t="shared" ref="F149:F212" si="38">$O$1*D149^2+$O$2*D149+$O$3</f>
        <v>11.023786694168075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48.355192951121637</v>
      </c>
      <c r="J149">
        <f t="shared" ref="J149:K212" si="41">J148+L148*$C$7</f>
        <v>48.328192965293574</v>
      </c>
      <c r="K149">
        <f t="shared" si="41"/>
        <v>-1.6156887229762722</v>
      </c>
      <c r="L149">
        <f t="shared" ref="L149:L212" si="42">-$C$15*I149*J149</f>
        <v>-9.1801880270782803</v>
      </c>
      <c r="M149">
        <f t="shared" ref="M149:M212" si="43">-$C$6-$C$15*I149*K149</f>
        <v>-31.867091643612582</v>
      </c>
      <c r="S149">
        <f t="shared" si="32"/>
        <v>1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20.820848054848703</v>
      </c>
      <c r="C150" s="9">
        <f t="shared" si="36"/>
        <v>0.78600000000000059</v>
      </c>
      <c r="D150" s="9">
        <f t="shared" si="37"/>
        <v>41.147404471469592</v>
      </c>
      <c r="E150" s="9">
        <f t="shared" si="37"/>
        <v>9.9863577583533161</v>
      </c>
      <c r="F150" s="9">
        <f t="shared" si="38"/>
        <v>11.035913388542026</v>
      </c>
      <c r="G150" s="10">
        <f t="shared" si="39"/>
        <v>8.6666666666666607</v>
      </c>
      <c r="H150" s="5">
        <f t="shared" si="39"/>
        <v>7.5</v>
      </c>
      <c r="I150">
        <f t="shared" si="40"/>
        <v>48.306916508011824</v>
      </c>
      <c r="J150">
        <f t="shared" si="41"/>
        <v>48.273111837131104</v>
      </c>
      <c r="K150">
        <f t="shared" si="41"/>
        <v>-1.8068912728379476</v>
      </c>
      <c r="L150">
        <f t="shared" si="42"/>
        <v>-9.1605702928484227</v>
      </c>
      <c r="M150">
        <f t="shared" si="43"/>
        <v>-31.831114408281532</v>
      </c>
      <c r="S150">
        <f t="shared" si="32"/>
        <v>1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21.110321835606221</v>
      </c>
      <c r="C151" s="9">
        <f t="shared" si="36"/>
        <v>0.79200000000000059</v>
      </c>
      <c r="D151" s="9">
        <f t="shared" si="37"/>
        <v>41.43687825222711</v>
      </c>
      <c r="E151" s="9">
        <f t="shared" si="37"/>
        <v>9.974943450656939</v>
      </c>
      <c r="F151" s="9">
        <f t="shared" si="38"/>
        <v>11.047197672388691</v>
      </c>
      <c r="G151" s="10">
        <f t="shared" si="39"/>
        <v>8.6666666666666607</v>
      </c>
      <c r="H151" s="5">
        <f t="shared" si="39"/>
        <v>7.5</v>
      </c>
      <c r="I151">
        <f t="shared" si="40"/>
        <v>48.259520852855992</v>
      </c>
      <c r="J151">
        <f t="shared" si="41"/>
        <v>48.21814841537401</v>
      </c>
      <c r="K151">
        <f t="shared" si="41"/>
        <v>-1.9978779592876368</v>
      </c>
      <c r="L151">
        <f t="shared" si="42"/>
        <v>-9.141162600724801</v>
      </c>
      <c r="M151">
        <f t="shared" si="43"/>
        <v>-31.79524370423918</v>
      </c>
      <c r="S151">
        <f t="shared" si="32"/>
        <v>1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21.399466185171654</v>
      </c>
      <c r="C152" s="9">
        <f t="shared" si="36"/>
        <v>0.7980000000000006</v>
      </c>
      <c r="D152" s="9">
        <f t="shared" si="37"/>
        <v>41.726022601792543</v>
      </c>
      <c r="E152" s="9">
        <f t="shared" si="37"/>
        <v>9.9623838685145376</v>
      </c>
      <c r="F152" s="9">
        <f t="shared" si="38"/>
        <v>11.057642403409517</v>
      </c>
      <c r="G152" s="10">
        <f t="shared" si="39"/>
        <v>8.6666666666666607</v>
      </c>
      <c r="H152" s="5">
        <f t="shared" si="39"/>
        <v>7.5</v>
      </c>
      <c r="I152">
        <f t="shared" si="40"/>
        <v>48.213004385418749</v>
      </c>
      <c r="J152">
        <f t="shared" si="41"/>
        <v>48.163301439769661</v>
      </c>
      <c r="K152">
        <f t="shared" si="41"/>
        <v>-2.1886494215130718</v>
      </c>
      <c r="L152">
        <f t="shared" si="42"/>
        <v>-9.1219637729830065</v>
      </c>
      <c r="M152">
        <f t="shared" si="43"/>
        <v>-31.759477321155625</v>
      </c>
      <c r="S152">
        <f t="shared" si="32"/>
        <v>1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21.688281798462356</v>
      </c>
      <c r="C153" s="9">
        <f t="shared" si="36"/>
        <v>0.8040000000000006</v>
      </c>
      <c r="D153" s="9">
        <f t="shared" si="37"/>
        <v>42.014838215083245</v>
      </c>
      <c r="E153" s="9">
        <f t="shared" si="37"/>
        <v>9.9486803013936775</v>
      </c>
      <c r="F153" s="9">
        <f t="shared" si="38"/>
        <v>11.067250427814525</v>
      </c>
      <c r="G153" s="10">
        <f t="shared" si="39"/>
        <v>8.6666666666666607</v>
      </c>
      <c r="H153" s="5">
        <f t="shared" si="39"/>
        <v>7.5</v>
      </c>
      <c r="I153">
        <f t="shared" si="40"/>
        <v>48.167365477092225</v>
      </c>
      <c r="J153">
        <f t="shared" si="41"/>
        <v>48.10856965713176</v>
      </c>
      <c r="K153">
        <f t="shared" si="41"/>
        <v>-2.3792062854400058</v>
      </c>
      <c r="L153">
        <f t="shared" si="42"/>
        <v>-9.1029726325972096</v>
      </c>
      <c r="M153">
        <f t="shared" si="43"/>
        <v>-31.723813061206798</v>
      </c>
      <c r="S153">
        <f t="shared" si="32"/>
        <v>1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21.976769362897763</v>
      </c>
      <c r="C154" s="9">
        <f t="shared" si="36"/>
        <v>0.81000000000000061</v>
      </c>
      <c r="D154" s="9">
        <f t="shared" si="37"/>
        <v>42.303325779518651</v>
      </c>
      <c r="E154" s="9">
        <f t="shared" si="37"/>
        <v>9.9338340350459351</v>
      </c>
      <c r="F154" s="9">
        <f t="shared" si="38"/>
        <v>11.076024580453886</v>
      </c>
      <c r="G154" s="10">
        <f t="shared" si="39"/>
        <v>8.6666666666666607</v>
      </c>
      <c r="H154" s="5">
        <f t="shared" si="39"/>
        <v>7.5</v>
      </c>
      <c r="I154">
        <f t="shared" si="40"/>
        <v>48.122602470694794</v>
      </c>
      <c r="J154">
        <f t="shared" si="41"/>
        <v>48.053951821336177</v>
      </c>
      <c r="K154">
        <f t="shared" si="41"/>
        <v>-2.5695491638072467</v>
      </c>
      <c r="L154">
        <f t="shared" si="42"/>
        <v>-9.0841880031748321</v>
      </c>
      <c r="M154">
        <f t="shared" si="43"/>
        <v>-31.688248739121146</v>
      </c>
      <c r="S154">
        <f t="shared" si="32"/>
        <v>1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22.264929558441722</v>
      </c>
      <c r="C155" s="9">
        <f t="shared" si="36"/>
        <v>0.81600000000000061</v>
      </c>
      <c r="D155" s="9">
        <f t="shared" si="37"/>
        <v>42.591485975062611</v>
      </c>
      <c r="E155" s="9">
        <f t="shared" si="37"/>
        <v>9.9178463515857871</v>
      </c>
      <c r="F155" s="9">
        <f t="shared" si="38"/>
        <v>11.08396768494833</v>
      </c>
      <c r="G155" s="10">
        <f t="shared" si="39"/>
        <v>8.6666666666666607</v>
      </c>
      <c r="H155" s="5">
        <f t="shared" si="39"/>
        <v>7.5</v>
      </c>
      <c r="I155">
        <f t="shared" si="40"/>
        <v>48.078713680279648</v>
      </c>
      <c r="J155">
        <f t="shared" si="41"/>
        <v>47.999446693317125</v>
      </c>
      <c r="K155">
        <f t="shared" si="41"/>
        <v>-2.7596786562419737</v>
      </c>
      <c r="L155">
        <f t="shared" si="42"/>
        <v>-9.0656087088937412</v>
      </c>
      <c r="M155">
        <f t="shared" si="43"/>
        <v>-31.652782182227558</v>
      </c>
      <c r="S155">
        <f t="shared" si="32"/>
        <v>1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22.552763057644867</v>
      </c>
      <c r="C156" s="9">
        <f t="shared" si="36"/>
        <v>0.82200000000000062</v>
      </c>
      <c r="D156" s="9">
        <f t="shared" si="37"/>
        <v>42.879319474265756</v>
      </c>
      <c r="E156" s="9">
        <f t="shared" si="37"/>
        <v>9.9007185295690547</v>
      </c>
      <c r="F156" s="9">
        <f t="shared" si="38"/>
        <v>11.091082553818453</v>
      </c>
      <c r="G156" s="10">
        <f t="shared" si="39"/>
        <v>8.6666666666666607</v>
      </c>
      <c r="H156" s="5">
        <f t="shared" si="39"/>
        <v>7.5</v>
      </c>
      <c r="I156">
        <f t="shared" si="40"/>
        <v>48.03569739095331</v>
      </c>
      <c r="J156">
        <f t="shared" si="41"/>
        <v>47.945053041063765</v>
      </c>
      <c r="K156">
        <f t="shared" si="41"/>
        <v>-2.9495953493353388</v>
      </c>
      <c r="L156">
        <f t="shared" si="42"/>
        <v>-9.0472335744419858</v>
      </c>
      <c r="M156">
        <f t="shared" si="43"/>
        <v>-31.617411230504448</v>
      </c>
      <c r="S156">
        <f t="shared" si="32"/>
        <v>1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22.840270525686911</v>
      </c>
      <c r="C157" s="9">
        <f t="shared" si="36"/>
        <v>0.82800000000000062</v>
      </c>
      <c r="D157" s="9">
        <f t="shared" si="37"/>
        <v>43.1668269423078</v>
      </c>
      <c r="E157" s="9">
        <f t="shared" si="37"/>
        <v>9.8824518440708928</v>
      </c>
      <c r="F157" s="9">
        <f t="shared" si="38"/>
        <v>11.097371988612862</v>
      </c>
      <c r="G157" s="10">
        <f t="shared" si="39"/>
        <v>8.6666666666666607</v>
      </c>
      <c r="H157" s="5">
        <f t="shared" si="39"/>
        <v>7.5</v>
      </c>
      <c r="I157">
        <f t="shared" si="40"/>
        <v>47.993551858704102</v>
      </c>
      <c r="J157">
        <f t="shared" si="41"/>
        <v>47.890769639617112</v>
      </c>
      <c r="K157">
        <f t="shared" si="41"/>
        <v>-3.1392998167183657</v>
      </c>
      <c r="L157">
        <f t="shared" si="42"/>
        <v>-9.0290614249600196</v>
      </c>
      <c r="M157">
        <f t="shared" si="43"/>
        <v>-31.582133736629952</v>
      </c>
      <c r="S157">
        <f t="shared" si="32"/>
        <v>1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23.127452620418964</v>
      </c>
      <c r="C158" s="9">
        <f t="shared" si="36"/>
        <v>0.83400000000000063</v>
      </c>
      <c r="D158" s="9">
        <f t="shared" si="37"/>
        <v>43.454009037039853</v>
      </c>
      <c r="E158" s="9">
        <f t="shared" si="37"/>
        <v>9.8630475667633242</v>
      </c>
      <c r="F158" s="9">
        <f t="shared" si="38"/>
        <v>11.102838780035214</v>
      </c>
      <c r="G158" s="10">
        <f t="shared" si="39"/>
        <v>8.6666666666666607</v>
      </c>
      <c r="H158" s="5">
        <f t="shared" si="39"/>
        <v>7.5</v>
      </c>
      <c r="I158">
        <f t="shared" si="40"/>
        <v>47.952275310240829</v>
      </c>
      <c r="J158">
        <f t="shared" si="41"/>
        <v>47.836595271067353</v>
      </c>
      <c r="K158">
        <f t="shared" si="41"/>
        <v>-3.3287926191381452</v>
      </c>
      <c r="L158">
        <f t="shared" si="42"/>
        <v>-9.0110910859855089</v>
      </c>
      <c r="M158">
        <f t="shared" si="43"/>
        <v>-31.546947566033147</v>
      </c>
      <c r="S158">
        <f t="shared" si="32"/>
        <v>1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23.414309992405819</v>
      </c>
      <c r="C159" s="9">
        <f t="shared" si="36"/>
        <v>0.84000000000000064</v>
      </c>
      <c r="D159" s="9">
        <f t="shared" si="37"/>
        <v>43.740866409026708</v>
      </c>
      <c r="E159" s="9">
        <f t="shared" si="37"/>
        <v>9.8425069659923068</v>
      </c>
      <c r="F159" s="9">
        <f t="shared" si="38"/>
        <v>11.107485708070136</v>
      </c>
      <c r="G159" s="10">
        <f t="shared" si="39"/>
        <v>8.6666666666666607</v>
      </c>
      <c r="H159" s="5">
        <f t="shared" si="39"/>
        <v>7.5</v>
      </c>
      <c r="I159">
        <f t="shared" si="40"/>
        <v>47.911865942841423</v>
      </c>
      <c r="J159">
        <f t="shared" si="41"/>
        <v>47.78252872455144</v>
      </c>
      <c r="K159">
        <f t="shared" si="41"/>
        <v>-3.5180743045343439</v>
      </c>
      <c r="L159">
        <f t="shared" si="42"/>
        <v>-8.9933213834005876</v>
      </c>
      <c r="M159">
        <f t="shared" si="43"/>
        <v>-31.511850596946239</v>
      </c>
      <c r="S159">
        <f t="shared" si="32"/>
        <v>1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23.700843284968229</v>
      </c>
      <c r="C160" s="9">
        <f t="shared" si="36"/>
        <v>0.84600000000000064</v>
      </c>
      <c r="D160" s="9">
        <f t="shared" si="37"/>
        <v>44.027399701589118</v>
      </c>
      <c r="E160" s="9">
        <f t="shared" si="37"/>
        <v>9.8208313068543553</v>
      </c>
      <c r="F160" s="9">
        <f t="shared" si="38"/>
        <v>11.111315542108029</v>
      </c>
      <c r="G160" s="10">
        <f t="shared" si="39"/>
        <v>8.6666666666666607</v>
      </c>
      <c r="H160" s="5">
        <f t="shared" si="39"/>
        <v>7.5</v>
      </c>
      <c r="I160">
        <f t="shared" si="40"/>
        <v>47.872321924211953</v>
      </c>
      <c r="J160">
        <f t="shared" si="41"/>
        <v>47.728568796251039</v>
      </c>
      <c r="K160">
        <f t="shared" si="41"/>
        <v>-3.7071454081160216</v>
      </c>
      <c r="L160">
        <f t="shared" si="42"/>
        <v>-8.975751143381677</v>
      </c>
      <c r="M160">
        <f t="shared" si="43"/>
        <v>-31.476840720457698</v>
      </c>
      <c r="S160">
        <f t="shared" si="32"/>
        <v>1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23.987053134225157</v>
      </c>
      <c r="C161" s="9">
        <f t="shared" si="36"/>
        <v>0.85200000000000065</v>
      </c>
      <c r="D161" s="9">
        <f t="shared" si="37"/>
        <v>44.313609550846046</v>
      </c>
      <c r="E161" s="9">
        <f t="shared" si="37"/>
        <v>9.7980218512726918</v>
      </c>
      <c r="F161" s="9">
        <f t="shared" si="38"/>
        <v>11.11433104106875</v>
      </c>
      <c r="G161" s="10">
        <f t="shared" si="39"/>
        <v>8.6666666666666607</v>
      </c>
      <c r="H161" s="5">
        <f t="shared" si="39"/>
        <v>7.5</v>
      </c>
      <c r="I161">
        <f t="shared" si="40"/>
        <v>47.83364139235568</v>
      </c>
      <c r="J161">
        <f t="shared" si="41"/>
        <v>47.674714289390749</v>
      </c>
      <c r="K161">
        <f t="shared" si="41"/>
        <v>-3.8960064524387676</v>
      </c>
      <c r="L161">
        <f t="shared" si="42"/>
        <v>-8.9583791923517513</v>
      </c>
      <c r="M161">
        <f t="shared" si="43"/>
        <v>-31.441915840566189</v>
      </c>
      <c r="S161">
        <f t="shared" si="32"/>
        <v>1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24.272940169136042</v>
      </c>
      <c r="C162" s="9">
        <f t="shared" si="36"/>
        <v>0.85800000000000065</v>
      </c>
      <c r="D162" s="9">
        <f t="shared" si="37"/>
        <v>44.599496585756931</v>
      </c>
      <c r="E162" s="9">
        <f t="shared" si="37"/>
        <v>9.7740798580729287</v>
      </c>
      <c r="F162" s="9">
        <f t="shared" si="38"/>
        <v>11.116534953524212</v>
      </c>
      <c r="G162" s="10">
        <f t="shared" si="39"/>
        <v>8.6666666666666607</v>
      </c>
      <c r="H162" s="5">
        <f t="shared" si="39"/>
        <v>7.5</v>
      </c>
      <c r="I162">
        <f t="shared" si="40"/>
        <v>47.795822455452637</v>
      </c>
      <c r="J162">
        <f t="shared" si="41"/>
        <v>47.620964014236641</v>
      </c>
      <c r="K162">
        <f t="shared" si="41"/>
        <v>-4.0846579474821647</v>
      </c>
      <c r="L162">
        <f t="shared" si="42"/>
        <v>-8.9412043569351578</v>
      </c>
      <c r="M162">
        <f t="shared" si="43"/>
        <v>-31.407073874235326</v>
      </c>
      <c r="S162">
        <f t="shared" si="32"/>
        <v>1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24.558505011543041</v>
      </c>
      <c r="C163" s="9">
        <f t="shared" si="36"/>
        <v>0.86400000000000066</v>
      </c>
      <c r="D163" s="9">
        <f t="shared" si="37"/>
        <v>44.88506142816393</v>
      </c>
      <c r="E163" s="9">
        <f t="shared" si="37"/>
        <v>9.7490065830582999</v>
      </c>
      <c r="F163" s="9">
        <f t="shared" si="38"/>
        <v>11.117930017819862</v>
      </c>
      <c r="G163" s="10">
        <f t="shared" si="39"/>
        <v>8.6666666666666607</v>
      </c>
      <c r="H163" s="5">
        <f t="shared" si="39"/>
        <v>7.5</v>
      </c>
      <c r="I163">
        <f t="shared" si="40"/>
        <v>47.758863191749271</v>
      </c>
      <c r="J163">
        <f t="shared" si="41"/>
        <v>47.567316788095027</v>
      </c>
      <c r="K163">
        <f t="shared" si="41"/>
        <v>-4.2731003907275769</v>
      </c>
      <c r="L163">
        <f t="shared" si="42"/>
        <v>-8.9242254639148566</v>
      </c>
      <c r="M163">
        <f t="shared" si="43"/>
        <v>-31.37231275144913</v>
      </c>
      <c r="S163">
        <f t="shared" si="32"/>
        <v>1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24.843748276213262</v>
      </c>
      <c r="C164" s="9">
        <f t="shared" si="36"/>
        <v>0.87000000000000066</v>
      </c>
      <c r="D164" s="9">
        <f t="shared" si="37"/>
        <v>45.170304692834151</v>
      </c>
      <c r="E164" s="9">
        <f t="shared" si="37"/>
        <v>9.7228032790844079</v>
      </c>
      <c r="F164" s="9">
        <f t="shared" si="38"/>
        <v>11.118518962195072</v>
      </c>
      <c r="G164" s="10">
        <f t="shared" si="39"/>
        <v>8.6666666666666607</v>
      </c>
      <c r="H164" s="5">
        <f t="shared" si="39"/>
        <v>7.5</v>
      </c>
      <c r="I164">
        <f t="shared" si="40"/>
        <v>47.722761649458675</v>
      </c>
      <c r="J164">
        <f t="shared" si="41"/>
        <v>47.51377143531154</v>
      </c>
      <c r="K164">
        <f t="shared" si="41"/>
        <v>-4.4613342672362712</v>
      </c>
      <c r="L164">
        <f t="shared" si="42"/>
        <v>-8.9074413401921912</v>
      </c>
      <c r="M164">
        <f t="shared" si="43"/>
        <v>-31.33763041526813</v>
      </c>
      <c r="S164">
        <f t="shared" si="32"/>
        <v>1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25.128670570881006</v>
      </c>
      <c r="C165" s="9">
        <f t="shared" si="36"/>
        <v>0.87600000000000067</v>
      </c>
      <c r="D165" s="9">
        <f t="shared" si="37"/>
        <v>45.455226987501895</v>
      </c>
      <c r="E165" s="9">
        <f t="shared" si="37"/>
        <v>9.695471196133516</v>
      </c>
      <c r="F165" s="9">
        <f t="shared" si="38"/>
        <v>11.118304504902449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47.687515846671033</v>
      </c>
      <c r="J165">
        <f t="shared" si="41"/>
        <v>47.46032678727039</v>
      </c>
      <c r="K165">
        <f t="shared" si="41"/>
        <v>-4.6493600497278802</v>
      </c>
      <c r="L165">
        <f t="shared" si="42"/>
        <v>-8.8908508127490773</v>
      </c>
      <c r="M165">
        <f t="shared" si="43"/>
        <v>-31.303024821886112</v>
      </c>
      <c r="S165">
        <f t="shared" si="32"/>
        <v>1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25.413272496289999</v>
      </c>
      <c r="C166" s="9">
        <f t="shared" si="36"/>
        <v>0.88200000000000067</v>
      </c>
      <c r="D166" s="9">
        <f t="shared" si="37"/>
        <v>45.739828912910887</v>
      </c>
      <c r="E166" s="9">
        <f t="shared" si="37"/>
        <v>9.6670115813883548</v>
      </c>
      <c r="F166" s="9">
        <f t="shared" si="38"/>
        <v>11.117289354326042</v>
      </c>
      <c r="G166" s="10">
        <f t="shared" si="45"/>
        <v>8.6666666666666607</v>
      </c>
      <c r="H166" s="5">
        <f t="shared" si="45"/>
        <v>7.5</v>
      </c>
      <c r="I166">
        <f t="shared" si="40"/>
        <v>47.653123771274579</v>
      </c>
      <c r="J166">
        <f t="shared" si="41"/>
        <v>47.406981682393898</v>
      </c>
      <c r="K166">
        <f t="shared" si="41"/>
        <v>-4.8371781986591973</v>
      </c>
      <c r="L166">
        <f t="shared" si="42"/>
        <v>-8.8744527086126652</v>
      </c>
      <c r="M166">
        <f t="shared" si="43"/>
        <v>-31.268493940687311</v>
      </c>
      <c r="S166">
        <f t="shared" si="32"/>
        <v>1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25.697554646235609</v>
      </c>
      <c r="C167" s="9">
        <f t="shared" si="36"/>
        <v>0.88800000000000068</v>
      </c>
      <c r="D167" s="9">
        <f t="shared" si="37"/>
        <v>46.024111062856498</v>
      </c>
      <c r="E167" s="9">
        <f t="shared" si="37"/>
        <v>9.6374256793054673</v>
      </c>
      <c r="F167" s="9">
        <f t="shared" si="38"/>
        <v>11.115476209098459</v>
      </c>
      <c r="G167" s="10">
        <f t="shared" si="45"/>
        <v>8.6666666666666607</v>
      </c>
      <c r="H167" s="5">
        <f t="shared" si="45"/>
        <v>7.5</v>
      </c>
      <c r="I167">
        <f t="shared" si="40"/>
        <v>47.619583380886915</v>
      </c>
      <c r="J167">
        <f t="shared" si="41"/>
        <v>47.35373496614222</v>
      </c>
      <c r="K167">
        <f t="shared" si="41"/>
        <v>-5.0247891623033212</v>
      </c>
      <c r="L167">
        <f t="shared" si="42"/>
        <v>-8.8582458548224352</v>
      </c>
      <c r="M167">
        <f t="shared" si="43"/>
        <v>-31.23403575430417</v>
      </c>
      <c r="S167">
        <f t="shared" si="32"/>
        <v>1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25.981517607607074</v>
      </c>
      <c r="C168" s="9">
        <f t="shared" si="36"/>
        <v>0.89400000000000068</v>
      </c>
      <c r="D168" s="9">
        <f t="shared" si="37"/>
        <v>46.308074024227963</v>
      </c>
      <c r="E168" s="9">
        <f t="shared" si="37"/>
        <v>9.6067147316880703</v>
      </c>
      <c r="F168" s="9">
        <f t="shared" si="38"/>
        <v>11.11286775821694</v>
      </c>
      <c r="G168" s="10">
        <f t="shared" si="45"/>
        <v>8.6666666666666607</v>
      </c>
      <c r="H168" s="5">
        <f t="shared" si="45"/>
        <v>7.5</v>
      </c>
      <c r="I168">
        <f t="shared" si="40"/>
        <v>47.586892602796816</v>
      </c>
      <c r="J168">
        <f t="shared" si="41"/>
        <v>47.300585491013287</v>
      </c>
      <c r="K168">
        <f t="shared" si="41"/>
        <v>-5.2121933768291466</v>
      </c>
      <c r="L168">
        <f t="shared" si="42"/>
        <v>-8.8422290783997148</v>
      </c>
      <c r="M168">
        <f t="shared" si="43"/>
        <v>-31.199648258675417</v>
      </c>
      <c r="S168">
        <f t="shared" si="32"/>
        <v>1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26.265161960429744</v>
      </c>
      <c r="C169" s="9">
        <f t="shared" si="36"/>
        <v>0.90000000000000069</v>
      </c>
      <c r="D169" s="9">
        <f t="shared" si="37"/>
        <v>46.591718377050633</v>
      </c>
      <c r="E169" s="9">
        <f t="shared" si="37"/>
        <v>9.5748799777584388</v>
      </c>
      <c r="F169" s="9">
        <f t="shared" si="38"/>
        <v>11.109466681158333</v>
      </c>
      <c r="G169" s="10">
        <f t="shared" si="45"/>
        <v>8.6666666666666607</v>
      </c>
      <c r="H169" s="5">
        <f t="shared" si="45"/>
        <v>7.5</v>
      </c>
      <c r="I169">
        <f t="shared" si="40"/>
        <v>47.555049333916429</v>
      </c>
      <c r="J169">
        <f t="shared" si="41"/>
        <v>47.247532116542885</v>
      </c>
      <c r="K169">
        <f t="shared" si="41"/>
        <v>-5.3993912663811994</v>
      </c>
      <c r="L169">
        <f t="shared" si="42"/>
        <v>-8.8264012063196038</v>
      </c>
      <c r="M169">
        <f t="shared" si="43"/>
        <v>-31.165329463104545</v>
      </c>
      <c r="S169">
        <f t="shared" si="32"/>
        <v>1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26.548488277907289</v>
      </c>
      <c r="C170" s="9">
        <f t="shared" si="36"/>
        <v>0.90600000000000069</v>
      </c>
      <c r="D170" s="9">
        <f t="shared" si="37"/>
        <v>46.875044694528178</v>
      </c>
      <c r="E170" s="9">
        <f t="shared" si="37"/>
        <v>9.5419226542298166</v>
      </c>
      <c r="F170" s="9">
        <f t="shared" si="38"/>
        <v>11.105275647992981</v>
      </c>
      <c r="G170" s="10">
        <f t="shared" si="45"/>
        <v>8.6666666666666607</v>
      </c>
      <c r="H170" s="5">
        <f t="shared" si="45"/>
        <v>7.5</v>
      </c>
      <c r="I170">
        <f t="shared" si="40"/>
        <v>47.524051440743946</v>
      </c>
      <c r="J170">
        <f t="shared" si="41"/>
        <v>47.194573709304969</v>
      </c>
      <c r="K170">
        <f t="shared" si="41"/>
        <v>-5.586383243159827</v>
      </c>
      <c r="L170">
        <f t="shared" si="42"/>
        <v>-8.8107610654852913</v>
      </c>
      <c r="M170">
        <f t="shared" si="43"/>
        <v>-31.131077390318545</v>
      </c>
      <c r="S170">
        <f t="shared" si="32"/>
        <v>1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26.831497126463937</v>
      </c>
      <c r="C171" s="9">
        <f t="shared" si="36"/>
        <v>0.9120000000000007</v>
      </c>
      <c r="D171" s="9">
        <f t="shared" si="37"/>
        <v>47.158053543084826</v>
      </c>
      <c r="E171" s="9">
        <f t="shared" si="37"/>
        <v>9.5078439953778311</v>
      </c>
      <c r="F171" s="9">
        <f t="shared" si="38"/>
        <v>11.100297319497596</v>
      </c>
      <c r="G171" s="10">
        <f t="shared" si="45"/>
        <v>8.6666666666666607</v>
      </c>
      <c r="H171" s="5">
        <f t="shared" si="45"/>
        <v>7.5</v>
      </c>
      <c r="I171">
        <f t="shared" si="40"/>
        <v>47.493896759336707</v>
      </c>
      <c r="J171">
        <f t="shared" si="41"/>
        <v>47.141709142912056</v>
      </c>
      <c r="K171">
        <f t="shared" si="41"/>
        <v>-5.7731697075017383</v>
      </c>
      <c r="L171">
        <f t="shared" si="42"/>
        <v>-8.7953074827047608</v>
      </c>
      <c r="M171">
        <f t="shared" si="43"/>
        <v>-31.096890076526872</v>
      </c>
      <c r="S171">
        <f t="shared" si="32"/>
        <v>1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27.114189065786718</v>
      </c>
      <c r="C172" s="9">
        <f t="shared" si="36"/>
        <v>0.9180000000000007</v>
      </c>
      <c r="D172" s="9">
        <f t="shared" si="37"/>
        <v>47.440745482407607</v>
      </c>
      <c r="E172" s="9">
        <f t="shared" si="37"/>
        <v>9.472645233111443</v>
      </c>
      <c r="F172" s="9">
        <f t="shared" si="38"/>
        <v>11.094534347267009</v>
      </c>
      <c r="G172" s="10">
        <f t="shared" si="45"/>
        <v>8.6666666666666607</v>
      </c>
      <c r="H172" s="5">
        <f t="shared" si="45"/>
        <v>7.5</v>
      </c>
      <c r="I172">
        <f t="shared" si="40"/>
        <v>47.464583095294721</v>
      </c>
      <c r="J172">
        <f t="shared" si="41"/>
        <v>47.088937298015829</v>
      </c>
      <c r="K172">
        <f t="shared" si="41"/>
        <v>-5.9597510479608999</v>
      </c>
      <c r="L172">
        <f t="shared" si="42"/>
        <v>-8.7800392846698312</v>
      </c>
      <c r="M172">
        <f t="shared" si="43"/>
        <v>-31.062765571480547</v>
      </c>
      <c r="S172">
        <f t="shared" si="32"/>
        <v>1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27.396564648867688</v>
      </c>
      <c r="C173" s="9">
        <f t="shared" si="36"/>
        <v>0.92400000000000071</v>
      </c>
      <c r="D173" s="9">
        <f t="shared" si="37"/>
        <v>47.723121065488577</v>
      </c>
      <c r="E173" s="9">
        <f t="shared" si="37"/>
        <v>9.4363275970433911</v>
      </c>
      <c r="F173" s="9">
        <f t="shared" si="38"/>
        <v>11.087989373824918</v>
      </c>
      <c r="G173" s="10">
        <f t="shared" si="45"/>
        <v>8.6666666666666607</v>
      </c>
      <c r="H173" s="5">
        <f t="shared" si="45"/>
        <v>7.5</v>
      </c>
      <c r="I173">
        <f t="shared" si="40"/>
        <v>47.43610822375458</v>
      </c>
      <c r="J173">
        <f t="shared" si="41"/>
        <v>47.036257062307811</v>
      </c>
      <c r="K173">
        <f t="shared" si="41"/>
        <v>-6.146127641389783</v>
      </c>
      <c r="L173">
        <f t="shared" si="42"/>
        <v>-8.7649552979375631</v>
      </c>
      <c r="M173">
        <f t="shared" si="43"/>
        <v>-31.028701938531398</v>
      </c>
      <c r="S173">
        <f t="shared" si="32"/>
        <v>1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27.67862442204617</v>
      </c>
      <c r="C174" s="9">
        <f t="shared" si="36"/>
        <v>0.93000000000000071</v>
      </c>
      <c r="D174" s="9">
        <f t="shared" si="37"/>
        <v>48.005180838667059</v>
      </c>
      <c r="E174" s="9">
        <f t="shared" si="37"/>
        <v>9.3988923145601593</v>
      </c>
      <c r="F174" s="9">
        <f t="shared" si="38"/>
        <v>11.080665032733542</v>
      </c>
      <c r="G174" s="10">
        <f t="shared" si="45"/>
        <v>8.6666666666666607</v>
      </c>
      <c r="H174" s="5">
        <f t="shared" si="45"/>
        <v>7.5</v>
      </c>
      <c r="I174">
        <f t="shared" si="40"/>
        <v>47.408469889393807</v>
      </c>
      <c r="J174">
        <f t="shared" si="41"/>
        <v>46.983667330520184</v>
      </c>
      <c r="K174">
        <f t="shared" si="41"/>
        <v>-6.3322998530209711</v>
      </c>
      <c r="L174">
        <f t="shared" si="42"/>
        <v>-8.7500543489139631</v>
      </c>
      <c r="M174">
        <f t="shared" si="43"/>
        <v>-30.994697254691292</v>
      </c>
      <c r="S174">
        <f t="shared" si="32"/>
        <v>1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27.960368925051007</v>
      </c>
      <c r="C175" s="9">
        <f t="shared" si="36"/>
        <v>0.93600000000000072</v>
      </c>
      <c r="D175" s="9">
        <f t="shared" si="37"/>
        <v>48.286925341671896</v>
      </c>
      <c r="E175" s="9">
        <f t="shared" si="37"/>
        <v>9.3603406108914484</v>
      </c>
      <c r="F175" s="9">
        <f t="shared" si="38"/>
        <v>11.072563948702243</v>
      </c>
      <c r="G175" s="10">
        <f t="shared" si="45"/>
        <v>8.6666666666666607</v>
      </c>
      <c r="H175" s="5">
        <f t="shared" si="45"/>
        <v>7.5</v>
      </c>
      <c r="I175">
        <f t="shared" si="40"/>
        <v>47.381665806445504</v>
      </c>
      <c r="J175">
        <f t="shared" si="41"/>
        <v>46.931167004426698</v>
      </c>
      <c r="K175">
        <f t="shared" si="41"/>
        <v>-6.5182680365491192</v>
      </c>
      <c r="L175">
        <f t="shared" si="42"/>
        <v>-8.7353352638400139</v>
      </c>
      <c r="M175">
        <f t="shared" si="43"/>
        <v>-30.960749610691376</v>
      </c>
      <c r="S175">
        <f t="shared" si="32"/>
        <v>1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28.241798691042817</v>
      </c>
      <c r="C176" s="9">
        <f t="shared" si="36"/>
        <v>0.94200000000000073</v>
      </c>
      <c r="D176" s="9">
        <f t="shared" si="37"/>
        <v>48.568355107663706</v>
      </c>
      <c r="E176" s="9">
        <f t="shared" si="37"/>
        <v>9.3206737091791609</v>
      </c>
      <c r="F176" s="9">
        <f t="shared" si="38"/>
        <v>11.063688737695111</v>
      </c>
      <c r="G176" s="10">
        <f t="shared" si="45"/>
        <v>8.6666666666666607</v>
      </c>
      <c r="H176" s="5">
        <f t="shared" si="45"/>
        <v>7.5</v>
      </c>
      <c r="I176">
        <f t="shared" si="40"/>
        <v>47.355693658723389</v>
      </c>
      <c r="J176">
        <f t="shared" si="41"/>
        <v>46.87875499284366</v>
      </c>
      <c r="K176">
        <f t="shared" si="41"/>
        <v>-6.7040325342132672</v>
      </c>
      <c r="L176">
        <f t="shared" si="42"/>
        <v>-8.7207968687799635</v>
      </c>
      <c r="M176">
        <f t="shared" si="43"/>
        <v>-30.926857111041215</v>
      </c>
      <c r="S176">
        <f t="shared" si="32"/>
        <v>1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28.522914246656242</v>
      </c>
      <c r="C177" s="9">
        <f t="shared" si="36"/>
        <v>0.94800000000000073</v>
      </c>
      <c r="D177" s="9">
        <f t="shared" si="37"/>
        <v>48.849470663277131</v>
      </c>
      <c r="E177" s="9">
        <f t="shared" si="37"/>
        <v>9.279892830545883</v>
      </c>
      <c r="F177" s="9">
        <f t="shared" si="38"/>
        <v>11.054042007037479</v>
      </c>
      <c r="G177" s="10">
        <f t="shared" si="45"/>
        <v>8.6666666666666607</v>
      </c>
      <c r="H177" s="5">
        <f t="shared" si="45"/>
        <v>7.5</v>
      </c>
      <c r="I177">
        <f t="shared" si="40"/>
        <v>47.330551099657029</v>
      </c>
      <c r="J177">
        <f t="shared" si="41"/>
        <v>46.826430211630978</v>
      </c>
      <c r="K177">
        <f t="shared" si="41"/>
        <v>-6.8895936768795147</v>
      </c>
      <c r="L177">
        <f t="shared" si="42"/>
        <v>-8.7064379896118655</v>
      </c>
      <c r="M177">
        <f t="shared" si="43"/>
        <v>-30.893017874087818</v>
      </c>
      <c r="S177">
        <f t="shared" si="32"/>
        <v>1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28.803716112042217</v>
      </c>
      <c r="C178" s="9">
        <f t="shared" si="36"/>
        <v>0.95400000000000074</v>
      </c>
      <c r="D178" s="9">
        <f t="shared" si="37"/>
        <v>49.130272528663106</v>
      </c>
      <c r="E178" s="9">
        <f t="shared" si="37"/>
        <v>9.2379991941628727</v>
      </c>
      <c r="F178" s="9">
        <f t="shared" si="38"/>
        <v>11.043626355521434</v>
      </c>
      <c r="G178" s="10">
        <f t="shared" si="45"/>
        <v>8.6666666666666607</v>
      </c>
      <c r="H178" s="5">
        <f t="shared" si="45"/>
        <v>7.5</v>
      </c>
      <c r="I178">
        <f t="shared" si="40"/>
        <v>47.306235752337408</v>
      </c>
      <c r="J178">
        <f t="shared" si="41"/>
        <v>46.774191583693309</v>
      </c>
      <c r="K178">
        <f t="shared" si="41"/>
        <v>-7.0749517841240417</v>
      </c>
      <c r="L178">
        <f t="shared" si="42"/>
        <v>-8.6922574520203923</v>
      </c>
      <c r="M178">
        <f t="shared" si="43"/>
        <v>-30.859230032074425</v>
      </c>
      <c r="S178">
        <f t="shared" si="32"/>
        <v>1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29.084204800910243</v>
      </c>
      <c r="C179" s="9">
        <f t="shared" si="36"/>
        <v>0.96000000000000074</v>
      </c>
      <c r="D179" s="9">
        <f t="shared" si="37"/>
        <v>49.410761217531132</v>
      </c>
      <c r="E179" s="9">
        <f t="shared" si="37"/>
        <v>9.1949940173175513</v>
      </c>
      <c r="F179" s="9">
        <f t="shared" si="38"/>
        <v>11.032444373510272</v>
      </c>
      <c r="G179" s="10">
        <f t="shared" si="45"/>
        <v>8.6666666666666607</v>
      </c>
      <c r="H179" s="5">
        <f t="shared" si="45"/>
        <v>7.5</v>
      </c>
      <c r="I179">
        <f t="shared" si="40"/>
        <v>47.282745209572646</v>
      </c>
      <c r="J179">
        <f t="shared" si="41"/>
        <v>46.722038038981189</v>
      </c>
      <c r="K179">
        <f t="shared" si="41"/>
        <v>-7.2601071643164881</v>
      </c>
      <c r="L179">
        <f t="shared" si="42"/>
        <v>-8.6782540814918132</v>
      </c>
      <c r="M179">
        <f t="shared" si="43"/>
        <v>-30.825491731199072</v>
      </c>
      <c r="S179">
        <f t="shared" si="32"/>
        <v>1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29.364380820570666</v>
      </c>
      <c r="C180" s="9">
        <f t="shared" si="36"/>
        <v>0.96600000000000075</v>
      </c>
      <c r="D180" s="9">
        <f t="shared" si="37"/>
        <v>49.690937237191555</v>
      </c>
      <c r="E180" s="9">
        <f t="shared" si="37"/>
        <v>9.1508785154804908</v>
      </c>
      <c r="F180" s="9">
        <f t="shared" si="38"/>
        <v>11.020498643041911</v>
      </c>
      <c r="G180" s="10">
        <f t="shared" si="45"/>
        <v>8.6666666666666607</v>
      </c>
      <c r="H180" s="5">
        <f t="shared" si="45"/>
        <v>7.5</v>
      </c>
      <c r="I180">
        <f t="shared" si="40"/>
        <v>47.260077033953813</v>
      </c>
      <c r="J180">
        <f t="shared" si="41"/>
        <v>46.66996851449224</v>
      </c>
      <c r="K180">
        <f t="shared" si="41"/>
        <v>-7.4450601147036828</v>
      </c>
      <c r="L180">
        <f t="shared" si="42"/>
        <v>-8.6644267033111753</v>
      </c>
      <c r="M180">
        <f t="shared" si="43"/>
        <v>-30.791801131672834</v>
      </c>
      <c r="S180">
        <f t="shared" si="32"/>
        <v>1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29.644244671976963</v>
      </c>
      <c r="C181" s="9">
        <f t="shared" si="36"/>
        <v>0.97200000000000075</v>
      </c>
      <c r="D181" s="9">
        <f t="shared" si="37"/>
        <v>49.970801088597852</v>
      </c>
      <c r="E181" s="9">
        <f t="shared" si="37"/>
        <v>9.1056539023718983</v>
      </c>
      <c r="F181" s="9">
        <f t="shared" si="38"/>
        <v>11.007791737931315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47.238228757930898</v>
      </c>
      <c r="J181">
        <f t="shared" si="41"/>
        <v>46.617981954272373</v>
      </c>
      <c r="K181">
        <f t="shared" si="41"/>
        <v>-7.6298109214937195</v>
      </c>
      <c r="L181">
        <f t="shared" si="42"/>
        <v>-8.6507741425616693</v>
      </c>
      <c r="M181">
        <f t="shared" si="43"/>
        <v>-30.758156407777676</v>
      </c>
      <c r="S181">
        <f t="shared" si="32"/>
        <v>1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29.923796849768031</v>
      </c>
      <c r="C182" s="9">
        <f t="shared" si="36"/>
        <v>0.97800000000000076</v>
      </c>
      <c r="D182" s="9">
        <f t="shared" si="37"/>
        <v>50.25035326638892</v>
      </c>
      <c r="E182" s="9">
        <f t="shared" si="37"/>
        <v>9.0593213900275966</v>
      </c>
      <c r="F182" s="9">
        <f t="shared" si="38"/>
        <v>10.994326223871873</v>
      </c>
      <c r="G182" s="10">
        <f t="shared" si="46"/>
        <v>8.6666666666666607</v>
      </c>
      <c r="H182" s="5">
        <f t="shared" si="46"/>
        <v>7.5</v>
      </c>
      <c r="I182">
        <f t="shared" si="40"/>
        <v>47.217197883898706</v>
      </c>
      <c r="J182">
        <f t="shared" si="41"/>
        <v>46.566077309417004</v>
      </c>
      <c r="K182">
        <f t="shared" si="41"/>
        <v>-7.8143598599403852</v>
      </c>
      <c r="L182">
        <f t="shared" si="42"/>
        <v>-8.6372952241260794</v>
      </c>
      <c r="M182">
        <f t="shared" si="43"/>
        <v>-30.724555747923901</v>
      </c>
      <c r="S182">
        <f t="shared" si="32"/>
        <v>1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30.203037842310501</v>
      </c>
      <c r="C183" s="9">
        <f t="shared" si="36"/>
        <v>0.98400000000000076</v>
      </c>
      <c r="D183" s="9">
        <f t="shared" si="37"/>
        <v>50.52959425893139</v>
      </c>
      <c r="E183" s="9">
        <f t="shared" si="37"/>
        <v>9.011882188864492</v>
      </c>
      <c r="F183" s="9">
        <f t="shared" si="38"/>
        <v>10.980104658535737</v>
      </c>
      <c r="G183" s="10">
        <f t="shared" si="46"/>
        <v>8.6666666666666607</v>
      </c>
      <c r="H183" s="5">
        <f t="shared" si="46"/>
        <v>7.5</v>
      </c>
      <c r="I183">
        <f t="shared" si="40"/>
        <v>47.196981884292768</v>
      </c>
      <c r="J183">
        <f t="shared" si="41"/>
        <v>46.514253538072246</v>
      </c>
      <c r="K183">
        <f t="shared" si="41"/>
        <v>-7.9987071944279284</v>
      </c>
      <c r="L183">
        <f t="shared" si="42"/>
        <v>-8.6239887726903959</v>
      </c>
      <c r="M183">
        <f t="shared" si="43"/>
        <v>-30.690997354707129</v>
      </c>
      <c r="S183">
        <f t="shared" si="32"/>
        <v>1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30.481968131741027</v>
      </c>
      <c r="C184" s="9">
        <f t="shared" si="36"/>
        <v>0.99000000000000077</v>
      </c>
      <c r="D184" s="9">
        <f t="shared" si="37"/>
        <v>50.808524548361916</v>
      </c>
      <c r="E184" s="9">
        <f t="shared" si="37"/>
        <v>8.9633375077455391</v>
      </c>
      <c r="F184" s="9">
        <f t="shared" si="38"/>
        <v>10.965129591673199</v>
      </c>
      <c r="G184" s="10">
        <f t="shared" si="46"/>
        <v>8.6666666666666607</v>
      </c>
      <c r="H184" s="5">
        <f t="shared" si="46"/>
        <v>7.5</v>
      </c>
      <c r="I184">
        <f t="shared" si="40"/>
        <v>47.17757820169502</v>
      </c>
      <c r="J184">
        <f t="shared" si="41"/>
        <v>46.462509605436104</v>
      </c>
      <c r="K184">
        <f t="shared" si="41"/>
        <v>-8.1828531785561704</v>
      </c>
      <c r="L184">
        <f t="shared" si="42"/>
        <v>-8.6108536127494482</v>
      </c>
      <c r="M184">
        <f t="shared" si="43"/>
        <v>-30.657479444964704</v>
      </c>
      <c r="S184">
        <f t="shared" si="32"/>
        <v>1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30.760588194008612</v>
      </c>
      <c r="C185" s="9">
        <f t="shared" si="36"/>
        <v>0.99600000000000077</v>
      </c>
      <c r="D185" s="9">
        <f t="shared" si="37"/>
        <v>51.087144610629501</v>
      </c>
      <c r="E185" s="9">
        <f t="shared" si="37"/>
        <v>8.9136885540441924</v>
      </c>
      <c r="F185" s="9">
        <f t="shared" si="38"/>
        <v>10.949403565210986</v>
      </c>
      <c r="G185" s="10">
        <f t="shared" si="46"/>
        <v>8.6666666666666607</v>
      </c>
      <c r="H185" s="5">
        <f t="shared" si="46"/>
        <v>7.5</v>
      </c>
      <c r="I185">
        <f t="shared" si="40"/>
        <v>47.158984248949338</v>
      </c>
      <c r="J185">
        <f t="shared" si="41"/>
        <v>46.410844483759604</v>
      </c>
      <c r="K185">
        <f t="shared" si="41"/>
        <v>-8.3667980552259582</v>
      </c>
      <c r="L185">
        <f t="shared" si="42"/>
        <v>-8.5978885686146427</v>
      </c>
      <c r="M185">
        <f t="shared" si="43"/>
        <v>-30.624000249831543</v>
      </c>
      <c r="S185">
        <f t="shared" si="32"/>
        <v>1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31.038898498916936</v>
      </c>
      <c r="C186" s="9">
        <f t="shared" si="36"/>
        <v>1.0020000000000007</v>
      </c>
      <c r="D186" s="9">
        <f t="shared" si="37"/>
        <v>51.365454915537825</v>
      </c>
      <c r="E186" s="9">
        <f t="shared" si="37"/>
        <v>8.8629365337083392</v>
      </c>
      <c r="F186" s="9">
        <f t="shared" si="38"/>
        <v>10.932929113349621</v>
      </c>
      <c r="G186" s="10">
        <f t="shared" si="46"/>
        <v>8.6666666666666607</v>
      </c>
      <c r="H186" s="5">
        <f t="shared" si="46"/>
        <v>7.5</v>
      </c>
      <c r="I186">
        <f t="shared" si="40"/>
        <v>47.141197409286747</v>
      </c>
      <c r="J186">
        <f t="shared" si="41"/>
        <v>46.359257152347915</v>
      </c>
      <c r="K186">
        <f t="shared" si="41"/>
        <v>-8.5505420567249466</v>
      </c>
      <c r="L186">
        <f t="shared" si="42"/>
        <v>-8.5850924644236883</v>
      </c>
      <c r="M186">
        <f t="shared" si="43"/>
        <v>-30.590558014795338</v>
      </c>
      <c r="S186">
        <f t="shared" si="32"/>
        <v>1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31.316899510166664</v>
      </c>
      <c r="C187" s="9">
        <f t="shared" si="36"/>
        <v>1.0080000000000007</v>
      </c>
      <c r="D187" s="9">
        <f t="shared" si="37"/>
        <v>51.643455926787553</v>
      </c>
      <c r="E187" s="9">
        <f t="shared" si="37"/>
        <v>8.8110826513237228</v>
      </c>
      <c r="F187" s="9">
        <f t="shared" si="38"/>
        <v>10.915708762659714</v>
      </c>
      <c r="G187" s="10">
        <f t="shared" si="46"/>
        <v>8.6666666666666607</v>
      </c>
      <c r="H187" s="5">
        <f t="shared" si="46"/>
        <v>7.5</v>
      </c>
      <c r="I187">
        <f t="shared" si="40"/>
        <v>47.12421503646015</v>
      </c>
      <c r="J187">
        <f t="shared" si="41"/>
        <v>46.307746597561376</v>
      </c>
      <c r="K187">
        <f t="shared" si="41"/>
        <v>-8.7340854048137189</v>
      </c>
      <c r="L187">
        <f t="shared" si="42"/>
        <v>-8.5724641241523099</v>
      </c>
      <c r="M187">
        <f t="shared" si="43"/>
        <v>-30.55715099975107</v>
      </c>
      <c r="S187">
        <f t="shared" si="32"/>
        <v>1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31.594591685397795</v>
      </c>
      <c r="C188" s="9">
        <f t="shared" si="36"/>
        <v>1.0140000000000007</v>
      </c>
      <c r="D188" s="9">
        <f t="shared" si="37"/>
        <v>51.921148102018684</v>
      </c>
      <c r="E188" s="9">
        <f t="shared" si="37"/>
        <v>8.7581281101768447</v>
      </c>
      <c r="F188" s="9">
        <f t="shared" si="38"/>
        <v>10.897745032177294</v>
      </c>
      <c r="G188" s="10">
        <f t="shared" si="46"/>
        <v>8.6666666666666607</v>
      </c>
      <c r="H188" s="5">
        <f t="shared" si="46"/>
        <v>7.5</v>
      </c>
      <c r="I188">
        <f t="shared" si="40"/>
        <v>47.108034454888681</v>
      </c>
      <c r="J188">
        <f t="shared" si="41"/>
        <v>46.256311812816463</v>
      </c>
      <c r="K188">
        <f t="shared" si="41"/>
        <v>-8.917428310812225</v>
      </c>
      <c r="L188">
        <f t="shared" si="42"/>
        <v>-8.560002371627947</v>
      </c>
      <c r="M188">
        <f t="shared" si="43"/>
        <v>-30.523777479054765</v>
      </c>
      <c r="S188">
        <f t="shared" si="32"/>
        <v>1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31.871975476232002</v>
      </c>
      <c r="C189" s="9">
        <f t="shared" si="36"/>
        <v>1.0200000000000007</v>
      </c>
      <c r="D189" s="9">
        <f t="shared" si="37"/>
        <v>52.198531892852891</v>
      </c>
      <c r="E189" s="9">
        <f t="shared" si="37"/>
        <v>8.7040741123173486</v>
      </c>
      <c r="F189" s="9">
        <f t="shared" si="38"/>
        <v>10.87904043349814</v>
      </c>
      <c r="G189" s="10">
        <f t="shared" si="46"/>
        <v>8.6666666666666607</v>
      </c>
      <c r="H189" s="5">
        <f t="shared" si="46"/>
        <v>7.5</v>
      </c>
      <c r="I189">
        <f t="shared" si="40"/>
        <v>47.092652959811353</v>
      </c>
      <c r="J189">
        <f t="shared" si="41"/>
        <v>46.204951798586698</v>
      </c>
      <c r="K189">
        <f t="shared" si="41"/>
        <v>-9.1005709756865532</v>
      </c>
      <c r="L189">
        <f t="shared" si="42"/>
        <v>-8.547706030545358</v>
      </c>
      <c r="M189">
        <f t="shared" si="43"/>
        <v>-30.49043574157648</v>
      </c>
      <c r="S189">
        <f t="shared" si="32"/>
        <v>1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32.149051328314975</v>
      </c>
      <c r="C190" s="9">
        <f t="shared" si="36"/>
        <v>1.0260000000000007</v>
      </c>
      <c r="D190" s="9">
        <f t="shared" si="37"/>
        <v>52.475607744935864</v>
      </c>
      <c r="E190" s="9">
        <f t="shared" si="37"/>
        <v>8.6489218586198806</v>
      </c>
      <c r="F190" s="9">
        <f t="shared" si="38"/>
        <v>10.85959747087108</v>
      </c>
      <c r="G190" s="10">
        <f t="shared" si="46"/>
        <v>8.6666666666666607</v>
      </c>
      <c r="H190" s="5">
        <f t="shared" si="46"/>
        <v>7.5</v>
      </c>
      <c r="I190">
        <f t="shared" si="40"/>
        <v>47.078067817450027</v>
      </c>
      <c r="J190">
        <f t="shared" si="41"/>
        <v>46.153665562403425</v>
      </c>
      <c r="K190">
        <f t="shared" si="41"/>
        <v>-9.2835135901360122</v>
      </c>
      <c r="L190">
        <f t="shared" si="42"/>
        <v>-8.5355739244841207</v>
      </c>
      <c r="M190">
        <f t="shared" si="43"/>
        <v>-30.457124090752444</v>
      </c>
      <c r="S190">
        <f t="shared" si="32"/>
        <v>1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32.425819681358753</v>
      </c>
      <c r="C191" s="9">
        <f t="shared" si="36"/>
        <v>1.0320000000000007</v>
      </c>
      <c r="D191" s="9">
        <f t="shared" si="37"/>
        <v>52.752376097979642</v>
      </c>
      <c r="E191" s="9">
        <f t="shared" si="37"/>
        <v>8.5926725488454316</v>
      </c>
      <c r="F191" s="9">
        <f t="shared" si="38"/>
        <v>10.839418641290356</v>
      </c>
      <c r="G191" s="10">
        <f t="shared" si="46"/>
        <v>8.6666666666666607</v>
      </c>
      <c r="H191" s="5">
        <f t="shared" si="46"/>
        <v>7.5</v>
      </c>
      <c r="I191">
        <f t="shared" si="40"/>
        <v>47.064276265181611</v>
      </c>
      <c r="J191">
        <f t="shared" si="41"/>
        <v>46.102452118856519</v>
      </c>
      <c r="K191">
        <f t="shared" si="41"/>
        <v>-9.4662563346805264</v>
      </c>
      <c r="L191">
        <f t="shared" si="42"/>
        <v>-8.5236048769280135</v>
      </c>
      <c r="M191">
        <f t="shared" si="43"/>
        <v>-30.423840844636292</v>
      </c>
      <c r="S191">
        <f t="shared" si="32"/>
        <v>1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32.702280969184109</v>
      </c>
      <c r="C192" s="9">
        <f t="shared" si="36"/>
        <v>1.0380000000000007</v>
      </c>
      <c r="D192" s="9">
        <f t="shared" si="37"/>
        <v>53.028837385804998</v>
      </c>
      <c r="E192" s="9">
        <f t="shared" si="37"/>
        <v>8.5353273817021442</v>
      </c>
      <c r="F192" s="9">
        <f t="shared" si="38"/>
        <v>10.818506434586949</v>
      </c>
      <c r="G192" s="10">
        <f t="shared" si="46"/>
        <v>8.6666666666666607</v>
      </c>
      <c r="H192" s="5">
        <f t="shared" si="46"/>
        <v>7.5</v>
      </c>
      <c r="I192">
        <f t="shared" si="40"/>
        <v>47.051275511719233</v>
      </c>
      <c r="J192">
        <f t="shared" si="41"/>
        <v>46.051310489594954</v>
      </c>
      <c r="K192">
        <f t="shared" si="41"/>
        <v>-9.6487993797483433</v>
      </c>
      <c r="L192">
        <f t="shared" si="42"/>
        <v>-8.5117977112862029</v>
      </c>
      <c r="M192">
        <f t="shared" si="43"/>
        <v>-30.390584335949391</v>
      </c>
      <c r="S192">
        <f t="shared" si="32"/>
        <v>1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32.978435619762877</v>
      </c>
      <c r="C193" s="9">
        <f t="shared" si="36"/>
        <v>1.0440000000000007</v>
      </c>
      <c r="D193" s="9">
        <f t="shared" si="37"/>
        <v>53.304992036383766</v>
      </c>
      <c r="E193" s="9">
        <f t="shared" si="37"/>
        <v>8.4768875549056073</v>
      </c>
      <c r="F193" s="9">
        <f t="shared" si="38"/>
        <v>10.796863333518967</v>
      </c>
      <c r="G193" s="10">
        <f t="shared" si="46"/>
        <v>8.6666666666666607</v>
      </c>
      <c r="H193" s="5">
        <f t="shared" si="46"/>
        <v>7.5</v>
      </c>
      <c r="I193">
        <f t="shared" si="40"/>
        <v>47.039062737302416</v>
      </c>
      <c r="J193">
        <f t="shared" si="41"/>
        <v>46.000239703327239</v>
      </c>
      <c r="K193">
        <f t="shared" si="41"/>
        <v>-9.8311428857640397</v>
      </c>
      <c r="L193">
        <f t="shared" si="42"/>
        <v>-8.5001512509162396</v>
      </c>
      <c r="M193">
        <f t="shared" si="43"/>
        <v>-30.357352912130171</v>
      </c>
      <c r="S193">
        <f t="shared" si="32"/>
        <v>1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33.254284055260321</v>
      </c>
      <c r="C194" s="9">
        <f t="shared" si="36"/>
        <v>1.0500000000000007</v>
      </c>
      <c r="D194" s="9">
        <f t="shared" si="37"/>
        <v>53.58084047188121</v>
      </c>
      <c r="E194" s="9">
        <f t="shared" si="37"/>
        <v>8.417354265238604</v>
      </c>
      <c r="F194" s="9">
        <f t="shared" si="38"/>
        <v>10.774491813861029</v>
      </c>
      <c r="G194" s="10">
        <f t="shared" si="46"/>
        <v>8.6666666666666607</v>
      </c>
      <c r="H194" s="5">
        <f t="shared" si="46"/>
        <v>7.5</v>
      </c>
      <c r="I194">
        <f t="shared" si="40"/>
        <v>47.027635093896023</v>
      </c>
      <c r="J194">
        <f t="shared" si="41"/>
        <v>45.949238795821742</v>
      </c>
      <c r="K194">
        <f t="shared" si="41"/>
        <v>-10.013287003236821</v>
      </c>
      <c r="L194">
        <f t="shared" si="42"/>
        <v>-8.488664319148798</v>
      </c>
      <c r="M194">
        <f t="shared" si="43"/>
        <v>-30.324144935382435</v>
      </c>
      <c r="S194">
        <f t="shared" si="32"/>
        <v>1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33.529826692077506</v>
      </c>
      <c r="C195" s="9">
        <f t="shared" si="36"/>
        <v>1.0560000000000007</v>
      </c>
      <c r="D195" s="9">
        <f t="shared" si="37"/>
        <v>53.856383108698395</v>
      </c>
      <c r="E195" s="9">
        <f t="shared" si="37"/>
        <v>8.3567287086103459</v>
      </c>
      <c r="F195" s="9">
        <f t="shared" si="38"/>
        <v>10.751394344492663</v>
      </c>
      <c r="G195" s="10">
        <f t="shared" si="46"/>
        <v>8.6666666666666607</v>
      </c>
      <c r="H195" s="5">
        <f t="shared" si="46"/>
        <v>7.5</v>
      </c>
      <c r="I195">
        <f t="shared" si="40"/>
        <v>47.016989705397982</v>
      </c>
      <c r="J195">
        <f t="shared" si="41"/>
        <v>45.898306809906849</v>
      </c>
      <c r="K195">
        <f t="shared" si="41"/>
        <v>-10.195231872849115</v>
      </c>
      <c r="L195">
        <f t="shared" si="42"/>
        <v>-8.4773357393141797</v>
      </c>
      <c r="M195">
        <f t="shared" si="43"/>
        <v>-30.290958782722594</v>
      </c>
      <c r="S195">
        <f t="shared" si="32"/>
        <v>1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33.805063940893639</v>
      </c>
      <c r="C196" s="9">
        <f t="shared" si="36"/>
        <v>1.0620000000000007</v>
      </c>
      <c r="D196" s="9">
        <f t="shared" si="37"/>
        <v>54.131620357514528</v>
      </c>
      <c r="E196" s="9">
        <f t="shared" si="37"/>
        <v>8.2950120801151623</v>
      </c>
      <c r="F196" s="9">
        <f t="shared" si="38"/>
        <v>10.727573387485755</v>
      </c>
      <c r="G196" s="10">
        <f t="shared" si="46"/>
        <v>8.6666666666666607</v>
      </c>
      <c r="H196" s="5">
        <f t="shared" si="46"/>
        <v>7.5</v>
      </c>
      <c r="I196">
        <f t="shared" si="40"/>
        <v>47.007123667855417</v>
      </c>
      <c r="J196">
        <f t="shared" si="41"/>
        <v>45.847442795470961</v>
      </c>
      <c r="K196">
        <f t="shared" si="41"/>
        <v>-10.37697762554545</v>
      </c>
      <c r="L196">
        <f t="shared" si="42"/>
        <v>-8.4661643347704434</v>
      </c>
      <c r="M196">
        <f t="shared" si="43"/>
        <v>-30.257792846025811</v>
      </c>
      <c r="S196">
        <f t="shared" si="32"/>
        <v>1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34.079996206708437</v>
      </c>
      <c r="C197" s="9">
        <f t="shared" si="36"/>
        <v>1.0680000000000007</v>
      </c>
      <c r="D197" s="9">
        <f t="shared" si="37"/>
        <v>54.406552623329326</v>
      </c>
      <c r="E197" s="9">
        <f t="shared" si="37"/>
        <v>8.2322055740906617</v>
      </c>
      <c r="F197" s="9">
        <f t="shared" si="38"/>
        <v>10.703031398191019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46.998034049689345</v>
      </c>
      <c r="J197">
        <f t="shared" si="41"/>
        <v>45.796645809462341</v>
      </c>
      <c r="K197">
        <f t="shared" si="41"/>
        <v>-10.558524382621606</v>
      </c>
      <c r="L197">
        <f t="shared" si="42"/>
        <v>-8.455148928933248</v>
      </c>
      <c r="M197">
        <f t="shared" si="43"/>
        <v>-30.224645532070969</v>
      </c>
      <c r="S197">
        <f t="shared" si="32"/>
        <v>1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34.35462388888449</v>
      </c>
      <c r="C198" s="9">
        <f t="shared" si="36"/>
        <v>1.0740000000000007</v>
      </c>
      <c r="D198" s="9">
        <f t="shared" si="37"/>
        <v>54.681180305505379</v>
      </c>
      <c r="E198" s="9">
        <f t="shared" si="37"/>
        <v>8.1683103841753546</v>
      </c>
      <c r="F198" s="9">
        <f t="shared" si="38"/>
        <v>10.677770825323506</v>
      </c>
      <c r="G198" s="10">
        <f t="shared" si="47"/>
        <v>8.6666666666666607</v>
      </c>
      <c r="H198" s="5">
        <f t="shared" si="47"/>
        <v>7.5</v>
      </c>
      <c r="I198">
        <f t="shared" si="40"/>
        <v>46.989717891927548</v>
      </c>
      <c r="J198">
        <f t="shared" si="41"/>
        <v>45.74591491588874</v>
      </c>
      <c r="K198">
        <f t="shared" si="41"/>
        <v>-10.739872255814031</v>
      </c>
      <c r="L198">
        <f t="shared" si="42"/>
        <v>-8.4442883453072657</v>
      </c>
      <c r="M198">
        <f t="shared" si="43"/>
        <v>-30.19151526258446</v>
      </c>
      <c r="S198">
        <f t="shared" si="32"/>
        <v>1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34.628947381189604</v>
      </c>
      <c r="C199" s="9">
        <f t="shared" si="36"/>
        <v>1.0800000000000007</v>
      </c>
      <c r="D199" s="9">
        <f t="shared" si="37"/>
        <v>54.955503797810493</v>
      </c>
      <c r="E199" s="9">
        <f t="shared" si="37"/>
        <v>8.1033277033657445</v>
      </c>
      <c r="F199" s="9">
        <f t="shared" si="38"/>
        <v>10.651794111047138</v>
      </c>
      <c r="G199" s="10">
        <f t="shared" si="47"/>
        <v>8.6666666666666607</v>
      </c>
      <c r="H199" s="5">
        <f t="shared" si="47"/>
        <v>7.5</v>
      </c>
      <c r="I199">
        <f t="shared" si="40"/>
        <v>46.982172208445597</v>
      </c>
      <c r="J199">
        <f t="shared" si="41"/>
        <v>45.695249185816898</v>
      </c>
      <c r="K199">
        <f t="shared" si="41"/>
        <v>-10.921021347389539</v>
      </c>
      <c r="L199">
        <f t="shared" si="42"/>
        <v>-8.4335814075192062</v>
      </c>
      <c r="M199">
        <f t="shared" si="43"/>
        <v>-30.158400474282736</v>
      </c>
      <c r="S199">
        <f t="shared" si="32"/>
        <v>1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34.902967071839171</v>
      </c>
      <c r="C200" s="9">
        <f t="shared" si="36"/>
        <v>1.0860000000000007</v>
      </c>
      <c r="D200" s="9">
        <f t="shared" si="37"/>
        <v>55.22952348846006</v>
      </c>
      <c r="E200" s="9">
        <f t="shared" si="37"/>
        <v>8.0372587240728706</v>
      </c>
      <c r="F200" s="9">
        <f t="shared" si="38"/>
        <v>10.625103691058305</v>
      </c>
      <c r="G200" s="10">
        <f t="shared" si="47"/>
        <v>8.6666666666666607</v>
      </c>
      <c r="H200" s="5">
        <f t="shared" si="47"/>
        <v>7.5</v>
      </c>
      <c r="I200">
        <f t="shared" si="40"/>
        <v>46.975393986215892</v>
      </c>
      <c r="J200">
        <f t="shared" si="41"/>
        <v>45.644647697371781</v>
      </c>
      <c r="K200">
        <f t="shared" si="41"/>
        <v>-11.101971750235235</v>
      </c>
      <c r="L200">
        <f t="shared" si="42"/>
        <v>-8.4230269393523489</v>
      </c>
      <c r="M200">
        <f t="shared" si="43"/>
        <v>-30.125299618913598</v>
      </c>
      <c r="S200">
        <f t="shared" si="32"/>
        <v>1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35.176683343538492</v>
      </c>
      <c r="C201" s="9">
        <f t="shared" si="36"/>
        <v>1.0920000000000007</v>
      </c>
      <c r="D201" s="9">
        <f t="shared" si="37"/>
        <v>55.503239760159381</v>
      </c>
      <c r="E201" s="9">
        <f t="shared" si="37"/>
        <v>7.9701046381783183</v>
      </c>
      <c r="F201" s="9">
        <f t="shared" si="38"/>
        <v>10.597701994668485</v>
      </c>
      <c r="G201" s="10">
        <f t="shared" si="47"/>
        <v>8.6666666666666607</v>
      </c>
      <c r="H201" s="5">
        <f t="shared" si="47"/>
        <v>7.5</v>
      </c>
      <c r="I201">
        <f t="shared" si="40"/>
        <v>46.969380185564496</v>
      </c>
      <c r="J201">
        <f t="shared" si="41"/>
        <v>45.594109535735669</v>
      </c>
      <c r="K201">
        <f t="shared" si="41"/>
        <v>-11.282723547948716</v>
      </c>
      <c r="L201">
        <f t="shared" si="42"/>
        <v>-8.4126237647826105</v>
      </c>
      <c r="M201">
        <f t="shared" si="43"/>
        <v>-30.092211163296177</v>
      </c>
      <c r="S201">
        <f t="shared" si="32"/>
        <v>1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35.450096573525137</v>
      </c>
      <c r="C202" s="9">
        <f t="shared" si="36"/>
        <v>1.0980000000000008</v>
      </c>
      <c r="D202" s="9">
        <f t="shared" si="37"/>
        <v>55.776652990146026</v>
      </c>
      <c r="E202" s="9">
        <f t="shared" si="37"/>
        <v>7.9018666370896868</v>
      </c>
      <c r="F202" s="9">
        <f t="shared" si="38"/>
        <v>10.569591444885933</v>
      </c>
      <c r="G202" s="10">
        <f t="shared" si="47"/>
        <v>8.6666666666666607</v>
      </c>
      <c r="H202" s="5">
        <f t="shared" si="47"/>
        <v>7.5</v>
      </c>
      <c r="I202">
        <f t="shared" si="40"/>
        <v>46.964127740435636</v>
      </c>
      <c r="J202">
        <f t="shared" si="41"/>
        <v>45.543633793146974</v>
      </c>
      <c r="K202">
        <f t="shared" si="41"/>
        <v>-11.463276814928493</v>
      </c>
      <c r="L202">
        <f t="shared" si="42"/>
        <v>-8.4023707080160399</v>
      </c>
      <c r="M202">
        <f t="shared" si="43"/>
        <v>-30.059133589359575</v>
      </c>
      <c r="S202">
        <f t="shared" si="32"/>
        <v>1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35.723207133611275</v>
      </c>
      <c r="C203" s="9">
        <f t="shared" si="36"/>
        <v>1.1040000000000008</v>
      </c>
      <c r="D203" s="9">
        <f t="shared" si="37"/>
        <v>56.049763550232164</v>
      </c>
      <c r="E203" s="9">
        <f t="shared" si="37"/>
        <v>7.8325459117955072</v>
      </c>
      <c r="F203" s="9">
        <f t="shared" si="38"/>
        <v>10.540774458496415</v>
      </c>
      <c r="G203" s="10">
        <f t="shared" si="47"/>
        <v>8.6666666666666607</v>
      </c>
      <c r="H203" s="5">
        <f t="shared" si="47"/>
        <v>7.5</v>
      </c>
      <c r="I203">
        <f t="shared" si="40"/>
        <v>46.959633558663761</v>
      </c>
      <c r="J203">
        <f t="shared" si="41"/>
        <v>45.49321956889888</v>
      </c>
      <c r="K203">
        <f t="shared" si="41"/>
        <v>-11.643631616464651</v>
      </c>
      <c r="L203">
        <f t="shared" si="42"/>
        <v>-8.3922665935277738</v>
      </c>
      <c r="M203">
        <f t="shared" si="43"/>
        <v>-30.026065394180119</v>
      </c>
      <c r="S203">
        <f t="shared" si="32"/>
        <v>1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35.996015390225985</v>
      </c>
      <c r="C204" s="9">
        <f t="shared" si="36"/>
        <v>1.1100000000000008</v>
      </c>
      <c r="D204" s="9">
        <f t="shared" si="37"/>
        <v>56.322571806846874</v>
      </c>
      <c r="E204" s="9">
        <f t="shared" si="37"/>
        <v>7.7621436529196242</v>
      </c>
      <c r="F204" s="9">
        <f t="shared" si="38"/>
        <v>10.511253446142995</v>
      </c>
      <c r="G204" s="10">
        <f t="shared" si="47"/>
        <v>8.6666666666666607</v>
      </c>
      <c r="H204" s="5">
        <f t="shared" si="47"/>
        <v>7.5</v>
      </c>
      <c r="I204">
        <f t="shared" si="40"/>
        <v>46.955894522252869</v>
      </c>
      <c r="J204">
        <f t="shared" si="41"/>
        <v>45.44286596933771</v>
      </c>
      <c r="K204">
        <f t="shared" si="41"/>
        <v>-11.823788008829732</v>
      </c>
      <c r="L204">
        <f t="shared" si="42"/>
        <v>-8.3823102461023424</v>
      </c>
      <c r="M204">
        <f t="shared" si="43"/>
        <v>-29.993005090017213</v>
      </c>
      <c r="S204">
        <f t="shared" si="32"/>
        <v>1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36.268521704457584</v>
      </c>
      <c r="C205" s="9">
        <f t="shared" si="36"/>
        <v>1.1160000000000008</v>
      </c>
      <c r="D205" s="9">
        <f t="shared" si="37"/>
        <v>56.595078121078473</v>
      </c>
      <c r="E205" s="9">
        <f t="shared" si="37"/>
        <v>7.6906610507750255</v>
      </c>
      <c r="F205" s="9">
        <f t="shared" si="38"/>
        <v>10.481030812404883</v>
      </c>
      <c r="G205" s="10">
        <f t="shared" si="47"/>
        <v>8.6666666666666607</v>
      </c>
      <c r="H205" s="5">
        <f t="shared" si="47"/>
        <v>7.5</v>
      </c>
      <c r="I205">
        <f t="shared" si="40"/>
        <v>46.952907487663168</v>
      </c>
      <c r="J205">
        <f t="shared" si="41"/>
        <v>45.392572107861099</v>
      </c>
      <c r="K205">
        <f t="shared" si="41"/>
        <v>-12.003746039369835</v>
      </c>
      <c r="L205">
        <f t="shared" si="42"/>
        <v>-8.3725004908753604</v>
      </c>
      <c r="M205">
        <f t="shared" si="43"/>
        <v>-29.959951204347764</v>
      </c>
      <c r="S205">
        <f t="shared" si="32"/>
        <v>1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36.540726432095916</v>
      </c>
      <c r="C206" s="9">
        <f t="shared" si="36"/>
        <v>1.1220000000000008</v>
      </c>
      <c r="D206" s="9">
        <f t="shared" si="37"/>
        <v>56.867282848716805</v>
      </c>
      <c r="E206" s="9">
        <f t="shared" si="37"/>
        <v>7.618099295417128</v>
      </c>
      <c r="F206" s="9">
        <f t="shared" si="38"/>
        <v>10.450108955875368</v>
      </c>
      <c r="G206" s="10">
        <f t="shared" si="47"/>
        <v>8.6666666666666607</v>
      </c>
      <c r="H206" s="5">
        <f t="shared" si="47"/>
        <v>7.5</v>
      </c>
      <c r="I206">
        <f t="shared" si="40"/>
        <v>46.950669286104585</v>
      </c>
      <c r="J206">
        <f t="shared" si="41"/>
        <v>45.342337104915849</v>
      </c>
      <c r="K206">
        <f t="shared" si="41"/>
        <v>-12.183505746595921</v>
      </c>
      <c r="L206">
        <f t="shared" si="42"/>
        <v>-8.3628361533764739</v>
      </c>
      <c r="M206">
        <f t="shared" si="43"/>
        <v>-29.92690227989911</v>
      </c>
      <c r="S206">
        <f t="shared" si="32"/>
        <v>1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36.812629923674649</v>
      </c>
      <c r="C207" s="9">
        <f t="shared" si="36"/>
        <v>1.1280000000000008</v>
      </c>
      <c r="D207" s="9">
        <f t="shared" si="37"/>
        <v>57.139186340295538</v>
      </c>
      <c r="E207" s="9">
        <f t="shared" si="37"/>
        <v>7.5444595766965143</v>
      </c>
      <c r="F207" s="9">
        <f t="shared" si="38"/>
        <v>10.418490269238776</v>
      </c>
      <c r="G207" s="10">
        <f t="shared" si="47"/>
        <v>8.6666666666666607</v>
      </c>
      <c r="H207" s="5">
        <f t="shared" si="47"/>
        <v>7.5</v>
      </c>
      <c r="I207">
        <f t="shared" si="40"/>
        <v>46.949176723837219</v>
      </c>
      <c r="J207">
        <f t="shared" si="41"/>
        <v>45.29216008799559</v>
      </c>
      <c r="K207">
        <f t="shared" si="41"/>
        <v>-12.363067160275316</v>
      </c>
      <c r="L207">
        <f t="shared" si="42"/>
        <v>-8.3533160595736131</v>
      </c>
      <c r="M207">
        <f t="shared" si="43"/>
        <v>-29.893856874680466</v>
      </c>
      <c r="S207">
        <f t="shared" si="32"/>
        <v>1</v>
      </c>
      <c r="T207" t="b">
        <f t="shared" si="33"/>
        <v>0</v>
      </c>
      <c r="U207" t="b">
        <f t="shared" si="34"/>
        <v>1</v>
      </c>
    </row>
    <row r="208" spans="1:21" x14ac:dyDescent="0.2">
      <c r="A208">
        <f t="shared" si="44"/>
        <v>100</v>
      </c>
      <c r="B208">
        <f t="shared" si="35"/>
        <v>37.084232524513553</v>
      </c>
      <c r="C208" s="9">
        <f t="shared" si="36"/>
        <v>1.1340000000000008</v>
      </c>
      <c r="D208" s="9">
        <f t="shared" si="37"/>
        <v>57.410788941134442</v>
      </c>
      <c r="E208" s="9">
        <f t="shared" si="37"/>
        <v>7.4697430843111183</v>
      </c>
      <c r="F208" s="9">
        <f t="shared" si="38"/>
        <v>10.386177139346538</v>
      </c>
      <c r="G208" s="10">
        <f t="shared" si="47"/>
        <v>8.6666666666666607</v>
      </c>
      <c r="H208" s="5">
        <f t="shared" si="47"/>
        <v>7.5</v>
      </c>
      <c r="I208">
        <f t="shared" si="40"/>
        <v>46.948426582478497</v>
      </c>
      <c r="J208">
        <f t="shared" si="41"/>
        <v>45.242040191638146</v>
      </c>
      <c r="K208">
        <f t="shared" si="41"/>
        <v>-12.542430301523398</v>
      </c>
      <c r="L208">
        <f t="shared" si="42"/>
        <v>-8.34393903591846</v>
      </c>
      <c r="M208">
        <f t="shared" si="43"/>
        <v>-29.860813562012833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37.355534574760732</v>
      </c>
      <c r="C209" s="9">
        <f t="shared" si="36"/>
        <v>1.1400000000000008</v>
      </c>
      <c r="D209" s="9">
        <f t="shared" si="37"/>
        <v>57.682090991381621</v>
      </c>
      <c r="E209" s="9">
        <f t="shared" si="37"/>
        <v>7.3939510078578614</v>
      </c>
      <c r="F209" s="9">
        <f t="shared" si="38"/>
        <v>10.35317194729233</v>
      </c>
      <c r="G209" s="10">
        <f t="shared" si="47"/>
        <v>8.6666666666666607</v>
      </c>
      <c r="H209" s="5">
        <f t="shared" si="47"/>
        <v>7.5</v>
      </c>
      <c r="I209">
        <f t="shared" si="40"/>
        <v>46.948415619316769</v>
      </c>
      <c r="J209">
        <f t="shared" si="41"/>
        <v>45.191976557422635</v>
      </c>
      <c r="K209">
        <f t="shared" si="41"/>
        <v>-12.721595182895475</v>
      </c>
      <c r="L209">
        <f t="shared" si="42"/>
        <v>-8.3347039093930988</v>
      </c>
      <c r="M209">
        <f t="shared" si="43"/>
        <v>-29.82777093055736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37.626536409434898</v>
      </c>
      <c r="C210" s="9">
        <f t="shared" si="36"/>
        <v>1.1460000000000008</v>
      </c>
      <c r="D210" s="9">
        <f t="shared" si="37"/>
        <v>57.953092826055787</v>
      </c>
      <c r="E210" s="9">
        <f t="shared" si="37"/>
        <v>7.3170845368837387</v>
      </c>
      <c r="F210" s="9">
        <f t="shared" si="38"/>
        <v>10.319477068486252</v>
      </c>
      <c r="G210" s="10">
        <f t="shared" si="47"/>
        <v>8.6666666666666607</v>
      </c>
      <c r="H210" s="5">
        <f t="shared" si="47"/>
        <v>7.5</v>
      </c>
      <c r="I210">
        <f t="shared" si="40"/>
        <v>46.949140567631225</v>
      </c>
      <c r="J210">
        <f t="shared" si="41"/>
        <v>45.141968333966275</v>
      </c>
      <c r="K210">
        <f t="shared" si="41"/>
        <v>-12.90056180847882</v>
      </c>
      <c r="L210">
        <f t="shared" si="42"/>
        <v>-8.3256095075577914</v>
      </c>
      <c r="M210">
        <f t="shared" si="43"/>
        <v>-29.794727584342105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37.897238358467561</v>
      </c>
      <c r="C211" s="9">
        <f t="shared" si="36"/>
        <v>1.1520000000000008</v>
      </c>
      <c r="D211" s="9">
        <f t="shared" si="37"/>
        <v>58.22379477508845</v>
      </c>
      <c r="E211" s="9">
        <f t="shared" si="37"/>
        <v>7.2391448609363476</v>
      </c>
      <c r="F211" s="9">
        <f t="shared" si="38"/>
        <v>10.285094872728154</v>
      </c>
      <c r="G211" s="10">
        <f t="shared" si="47"/>
        <v>8.6666666666666607</v>
      </c>
      <c r="H211" s="5">
        <f t="shared" si="47"/>
        <v>7.5</v>
      </c>
      <c r="I211">
        <f t="shared" si="40"/>
        <v>46.950598137018055</v>
      </c>
      <c r="J211">
        <f t="shared" si="41"/>
        <v>45.092014676920925</v>
      </c>
      <c r="K211">
        <f t="shared" si="41"/>
        <v>-13.079330173984872</v>
      </c>
      <c r="L211">
        <f t="shared" si="42"/>
        <v>-8.3166546585998997</v>
      </c>
      <c r="M211">
        <f t="shared" si="43"/>
        <v>-29.761682142787212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38.167640746745235</v>
      </c>
      <c r="C212" s="9">
        <f t="shared" si="36"/>
        <v>1.1580000000000008</v>
      </c>
      <c r="D212" s="9">
        <f t="shared" si="37"/>
        <v>58.494197163366124</v>
      </c>
      <c r="E212" s="9">
        <f t="shared" si="37"/>
        <v>7.1601331696138679</v>
      </c>
      <c r="F212" s="9">
        <f t="shared" si="38"/>
        <v>10.250027724279986</v>
      </c>
      <c r="G212" s="10">
        <f t="shared" si="47"/>
        <v>8.6666666666666607</v>
      </c>
      <c r="H212" s="5">
        <f t="shared" si="47"/>
        <v>7.5</v>
      </c>
      <c r="I212">
        <f t="shared" si="40"/>
        <v>46.952785013722441</v>
      </c>
      <c r="J212">
        <f t="shared" si="41"/>
        <v>45.042114748969325</v>
      </c>
      <c r="K212">
        <f t="shared" si="41"/>
        <v>-13.257900266841595</v>
      </c>
      <c r="L212">
        <f t="shared" si="42"/>
        <v>-8.3078381913838335</v>
      </c>
      <c r="M212">
        <f t="shared" si="43"/>
        <v>-29.728633240728445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38.437743894151609</v>
      </c>
      <c r="C213" s="9">
        <f t="shared" ref="C213:C276" si="52">C212+_dt</f>
        <v>1.1640000000000008</v>
      </c>
      <c r="D213" s="9">
        <f t="shared" ref="D213:E276" si="53">D212+$C$7*(J212+J213)/2</f>
        <v>58.764300310772498</v>
      </c>
      <c r="E213" s="9">
        <f t="shared" si="53"/>
        <v>7.0800506526144851</v>
      </c>
      <c r="F213" s="9">
        <f t="shared" ref="F213:F276" si="54">$O$1*D213^2+$O$2*D213+$O$3</f>
        <v>10.214277981937284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46.955697860976414</v>
      </c>
      <c r="J213">
        <f t="shared" ref="J213:K276" si="57">J212+L212*$C$7</f>
        <v>44.992267719821022</v>
      </c>
      <c r="K213">
        <f t="shared" si="57"/>
        <v>-13.436272066285966</v>
      </c>
      <c r="L213">
        <f t="shared" ref="L213:L276" si="58">-$C$15*I213*J213</f>
        <v>-8.2991589355020281</v>
      </c>
      <c r="M213">
        <f t="shared" ref="M213:M276" si="59">-$C$6-$C$15*I213*K213</f>
        <v>-29.69557952843909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38.707548115609697</v>
      </c>
      <c r="C214" s="9">
        <f t="shared" si="52"/>
        <v>1.1700000000000008</v>
      </c>
      <c r="D214" s="9">
        <f t="shared" si="53"/>
        <v>59.034104532230586</v>
      </c>
      <c r="E214" s="9">
        <f t="shared" si="53"/>
        <v>6.9988984997852572</v>
      </c>
      <c r="F214" s="9">
        <f t="shared" si="54"/>
        <v>10.177847999099738</v>
      </c>
      <c r="G214" s="10">
        <f t="shared" si="55"/>
        <v>8.6666666666666607</v>
      </c>
      <c r="H214" s="5">
        <f t="shared" si="55"/>
        <v>7.5</v>
      </c>
      <c r="I214">
        <f t="shared" si="56"/>
        <v>46.959333319342328</v>
      </c>
      <c r="J214">
        <f t="shared" si="57"/>
        <v>44.942472766208013</v>
      </c>
      <c r="K214">
        <f t="shared" si="57"/>
        <v>-13.614445543456601</v>
      </c>
      <c r="L214">
        <f t="shared" si="58"/>
        <v>-8.2906157213269207</v>
      </c>
      <c r="M214">
        <f t="shared" si="59"/>
        <v>-29.662519671650145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38.977053721123958</v>
      </c>
      <c r="C215" s="9">
        <f t="shared" si="52"/>
        <v>1.1760000000000008</v>
      </c>
      <c r="D215" s="9">
        <f t="shared" si="53"/>
        <v>59.303610137744847</v>
      </c>
      <c r="E215" s="9">
        <f t="shared" si="53"/>
        <v>6.916677901170428</v>
      </c>
      <c r="F215" s="9">
        <f t="shared" si="54"/>
        <v>10.140740123840837</v>
      </c>
      <c r="G215" s="10">
        <f t="shared" si="55"/>
        <v>8.6666666666666607</v>
      </c>
      <c r="H215" s="5">
        <f t="shared" si="55"/>
        <v>7.5</v>
      </c>
      <c r="I215">
        <f t="shared" si="56"/>
        <v>46.963688007061627</v>
      </c>
      <c r="J215">
        <f t="shared" si="57"/>
        <v>44.892729071880055</v>
      </c>
      <c r="K215">
        <f t="shared" si="57"/>
        <v>-13.792420661486501</v>
      </c>
      <c r="L215">
        <f t="shared" si="58"/>
        <v>-8.2822073800638396</v>
      </c>
      <c r="M215">
        <f t="shared" si="59"/>
        <v>-29.629452351568865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39.246261015822398</v>
      </c>
      <c r="C216" s="9">
        <f t="shared" si="52"/>
        <v>1.1820000000000008</v>
      </c>
      <c r="D216" s="9">
        <f t="shared" si="53"/>
        <v>59.572817432443287</v>
      </c>
      <c r="E216" s="9">
        <f t="shared" si="53"/>
        <v>6.8333900470591811</v>
      </c>
      <c r="F216" s="9">
        <f t="shared" si="54"/>
        <v>10.102956698976639</v>
      </c>
      <c r="G216" s="10">
        <f t="shared" si="55"/>
        <v>8.6666666666666607</v>
      </c>
      <c r="H216" s="5">
        <f t="shared" si="55"/>
        <v>7.5</v>
      </c>
      <c r="I216">
        <f t="shared" si="56"/>
        <v>46.968758520409018</v>
      </c>
      <c r="J216">
        <f t="shared" si="57"/>
        <v>44.843035827599671</v>
      </c>
      <c r="K216">
        <f t="shared" si="57"/>
        <v>-13.970197375595914</v>
      </c>
      <c r="L216">
        <f t="shared" si="58"/>
        <v>-8.2739327438048189</v>
      </c>
      <c r="M216">
        <f t="shared" si="59"/>
        <v>-29.596376264895571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39.515170299998609</v>
      </c>
      <c r="C217" s="9">
        <f t="shared" si="52"/>
        <v>1.1880000000000008</v>
      </c>
      <c r="D217" s="9">
        <f t="shared" si="53"/>
        <v>59.841726716619497</v>
      </c>
      <c r="E217" s="9">
        <f t="shared" si="53"/>
        <v>6.749036128032837</v>
      </c>
      <c r="F217" s="9">
        <f t="shared" si="54"/>
        <v>10.064500062133652</v>
      </c>
      <c r="G217" s="10">
        <f t="shared" si="55"/>
        <v>8.6666666666666607</v>
      </c>
      <c r="H217" s="5">
        <f t="shared" si="55"/>
        <v>7.5</v>
      </c>
      <c r="I217">
        <f t="shared" si="56"/>
        <v>46.97454143405151</v>
      </c>
      <c r="J217">
        <f t="shared" si="57"/>
        <v>44.793392231136842</v>
      </c>
      <c r="K217">
        <f t="shared" si="57"/>
        <v>-14.147775633185288</v>
      </c>
      <c r="L217">
        <f t="shared" si="58"/>
        <v>-8.265790645583257</v>
      </c>
      <c r="M217">
        <f t="shared" si="59"/>
        <v>-29.563290123838748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39.783781869153806</v>
      </c>
      <c r="C218" s="9">
        <f t="shared" si="52"/>
        <v>1.1940000000000008</v>
      </c>
      <c r="D218" s="9">
        <f t="shared" si="53"/>
        <v>60.110338285774695</v>
      </c>
      <c r="E218" s="9">
        <f t="shared" si="53"/>
        <v>6.6636173350114962</v>
      </c>
      <c r="F218" s="9">
        <f t="shared" si="54"/>
        <v>10.025372545815793</v>
      </c>
      <c r="G218" s="10">
        <f t="shared" si="55"/>
        <v>8.6666666666666607</v>
      </c>
      <c r="H218" s="5">
        <f t="shared" si="55"/>
        <v>7.5</v>
      </c>
      <c r="I218">
        <f t="shared" si="56"/>
        <v>46.981033301412403</v>
      </c>
      <c r="J218">
        <f t="shared" si="57"/>
        <v>44.743797487263343</v>
      </c>
      <c r="K218">
        <f t="shared" si="57"/>
        <v>-14.325155373928322</v>
      </c>
      <c r="L218">
        <f t="shared" si="58"/>
        <v>-8.2577799194293888</v>
      </c>
      <c r="M218">
        <f t="shared" si="59"/>
        <v>-29.530192656128381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40.052096014038838</v>
      </c>
      <c r="C219" s="9">
        <f t="shared" si="52"/>
        <v>1.2000000000000008</v>
      </c>
      <c r="D219" s="9">
        <f t="shared" si="53"/>
        <v>60.378652430659727</v>
      </c>
      <c r="E219" s="9">
        <f t="shared" si="53"/>
        <v>6.5771348593001155</v>
      </c>
      <c r="F219" s="9">
        <f t="shared" si="54"/>
        <v>9.9855764774705111</v>
      </c>
      <c r="G219" s="10">
        <f t="shared" si="55"/>
        <v>8.6666666666666607</v>
      </c>
      <c r="H219" s="5">
        <f t="shared" si="55"/>
        <v>7.5</v>
      </c>
      <c r="I219">
        <f t="shared" si="56"/>
        <v>46.988230655039906</v>
      </c>
      <c r="J219">
        <f t="shared" si="57"/>
        <v>44.694250807746769</v>
      </c>
      <c r="K219">
        <f t="shared" si="57"/>
        <v>-14.502336529865092</v>
      </c>
      <c r="L219">
        <f t="shared" si="58"/>
        <v>-8.2498994004265533</v>
      </c>
      <c r="M219">
        <f t="shared" si="59"/>
        <v>-29.497082605027565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40.320113020696112</v>
      </c>
      <c r="C220" s="9">
        <f t="shared" si="52"/>
        <v>1.2060000000000008</v>
      </c>
      <c r="D220" s="9">
        <f t="shared" si="53"/>
        <v>60.646669437317001</v>
      </c>
      <c r="E220" s="9">
        <f t="shared" si="53"/>
        <v>6.4895898926340347</v>
      </c>
      <c r="F220" s="9">
        <f t="shared" si="54"/>
        <v>9.9451141795539737</v>
      </c>
      <c r="G220" s="10">
        <f t="shared" si="55"/>
        <v>8.6666666666666607</v>
      </c>
      <c r="H220" s="5">
        <f t="shared" si="55"/>
        <v>7.5</v>
      </c>
      <c r="I220">
        <f t="shared" si="56"/>
        <v>46.996130006980231</v>
      </c>
      <c r="J220">
        <f t="shared" si="57"/>
        <v>44.64475141134421</v>
      </c>
      <c r="K220">
        <f t="shared" si="57"/>
        <v>-14.679319025495257</v>
      </c>
      <c r="L220">
        <f t="shared" si="58"/>
        <v>-8.2421479247681813</v>
      </c>
      <c r="M220">
        <f t="shared" si="59"/>
        <v>-29.463958729342313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40.587833170501533</v>
      </c>
      <c r="C221" s="9">
        <f t="shared" si="52"/>
        <v>1.2120000000000009</v>
      </c>
      <c r="D221" s="9">
        <f t="shared" si="53"/>
        <v>60.914389587122422</v>
      </c>
      <c r="E221" s="9">
        <f t="shared" si="53"/>
        <v>6.4009836272239351</v>
      </c>
      <c r="F221" s="9">
        <f t="shared" si="54"/>
        <v>9.9039879695954181</v>
      </c>
      <c r="G221" s="10">
        <f t="shared" si="55"/>
        <v>8.6666666666666607</v>
      </c>
      <c r="H221" s="5">
        <f t="shared" si="55"/>
        <v>7.5</v>
      </c>
      <c r="I221">
        <f t="shared" si="56"/>
        <v>47.004727849154939</v>
      </c>
      <c r="J221">
        <f t="shared" si="57"/>
        <v>44.595298523795599</v>
      </c>
      <c r="K221">
        <f t="shared" si="57"/>
        <v>-14.85610277787131</v>
      </c>
      <c r="L221">
        <f t="shared" si="58"/>
        <v>-8.2345243298154749</v>
      </c>
      <c r="M221">
        <f t="shared" si="59"/>
        <v>-29.430819803429614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40.855256740206372</v>
      </c>
      <c r="C222" s="9">
        <f t="shared" si="52"/>
        <v>1.2180000000000009</v>
      </c>
      <c r="D222" s="9">
        <f t="shared" si="53"/>
        <v>61.181813156827261</v>
      </c>
      <c r="E222" s="9">
        <f t="shared" si="53"/>
        <v>6.3113172558002457</v>
      </c>
      <c r="F222" s="9">
        <f t="shared" si="54"/>
        <v>9.8622001602606151</v>
      </c>
      <c r="G222" s="10">
        <f t="shared" si="55"/>
        <v>8.6666666666666607</v>
      </c>
      <c r="H222" s="5">
        <f t="shared" si="55"/>
        <v>7.5</v>
      </c>
      <c r="I222">
        <f t="shared" si="56"/>
        <v>47.014020653742399</v>
      </c>
      <c r="J222">
        <f t="shared" si="57"/>
        <v>44.545891377816709</v>
      </c>
      <c r="K222">
        <f t="shared" si="57"/>
        <v>-15.032687696691887</v>
      </c>
      <c r="L222">
        <f t="shared" si="58"/>
        <v>-8.227027454155774</v>
      </c>
      <c r="M222">
        <f t="shared" si="59"/>
        <v>-29.397664617203684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41.1223840019791</v>
      </c>
      <c r="C223" s="9">
        <f t="shared" si="52"/>
        <v>1.2240000000000009</v>
      </c>
      <c r="D223" s="9">
        <f t="shared" si="53"/>
        <v>61.448940418599989</v>
      </c>
      <c r="E223" s="9">
        <f t="shared" si="53"/>
        <v>6.2205919716569849</v>
      </c>
      <c r="F223" s="9">
        <f t="shared" si="54"/>
        <v>9.81975305941444</v>
      </c>
      <c r="G223" s="10">
        <f t="shared" si="55"/>
        <v>8.6666666666666607</v>
      </c>
      <c r="H223" s="5">
        <f t="shared" si="55"/>
        <v>7.5</v>
      </c>
      <c r="I223">
        <f t="shared" si="56"/>
        <v>47.024004873563136</v>
      </c>
      <c r="J223">
        <f t="shared" si="57"/>
        <v>44.496529213091776</v>
      </c>
      <c r="K223">
        <f t="shared" si="57"/>
        <v>-15.20907368439511</v>
      </c>
      <c r="L223">
        <f t="shared" si="58"/>
        <v>-8.2196561376614916</v>
      </c>
      <c r="M223">
        <f t="shared" si="59"/>
        <v>-29.364491976140407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41.389215223447174</v>
      </c>
      <c r="C224" s="9">
        <f t="shared" si="52"/>
        <v>1.2300000000000009</v>
      </c>
      <c r="D224" s="9">
        <f t="shared" si="53"/>
        <v>61.715771640068063</v>
      </c>
      <c r="E224" s="9">
        <f t="shared" si="53"/>
        <v>6.1288089686950435</v>
      </c>
      <c r="F224" s="9">
        <f t="shared" si="54"/>
        <v>9.7766489701826327</v>
      </c>
      <c r="G224" s="10">
        <f t="shared" si="55"/>
        <v>8.6666666666666607</v>
      </c>
      <c r="H224" s="5">
        <f t="shared" si="55"/>
        <v>7.5</v>
      </c>
      <c r="I224">
        <f t="shared" si="56"/>
        <v>47.034676942468884</v>
      </c>
      <c r="J224">
        <f t="shared" si="57"/>
        <v>44.447211276265804</v>
      </c>
      <c r="K224">
        <f t="shared" si="57"/>
        <v>-15.385260636251951</v>
      </c>
      <c r="L224">
        <f t="shared" si="58"/>
        <v>-8.2124092215496702</v>
      </c>
      <c r="M224">
        <f t="shared" si="59"/>
        <v>-29.331300701279996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41.655750667738779</v>
      </c>
      <c r="C225" s="9">
        <f t="shared" si="52"/>
        <v>1.2360000000000009</v>
      </c>
      <c r="D225" s="9">
        <f t="shared" si="53"/>
        <v>61.982307084359668</v>
      </c>
      <c r="E225" s="9">
        <f t="shared" si="53"/>
        <v>6.0359694414649088</v>
      </c>
      <c r="F225" s="9">
        <f t="shared" si="54"/>
        <v>9.7328901910126309</v>
      </c>
      <c r="G225" s="10">
        <f t="shared" si="55"/>
        <v>8.6666666666666607</v>
      </c>
      <c r="H225" s="5">
        <f t="shared" si="55"/>
        <v>7.5</v>
      </c>
      <c r="I225">
        <f t="shared" si="56"/>
        <v>47.046033275735127</v>
      </c>
      <c r="J225">
        <f t="shared" si="57"/>
        <v>44.397936820936508</v>
      </c>
      <c r="K225">
        <f t="shared" si="57"/>
        <v>-15.561248440459631</v>
      </c>
      <c r="L225">
        <f t="shared" si="58"/>
        <v>-8.2052855484420473</v>
      </c>
      <c r="M225">
        <f t="shared" si="59"/>
        <v>-29.29808962922781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41.921990593524527</v>
      </c>
      <c r="C226" s="9">
        <f t="shared" si="52"/>
        <v>1.2420000000000009</v>
      </c>
      <c r="D226" s="9">
        <f t="shared" si="53"/>
        <v>62.248547010145415</v>
      </c>
      <c r="E226" s="9">
        <f t="shared" si="53"/>
        <v>5.9420745852088253</v>
      </c>
      <c r="F226" s="9">
        <f t="shared" si="54"/>
        <v>9.6884790157336038</v>
      </c>
      <c r="G226" s="10">
        <f t="shared" si="55"/>
        <v>8.6666666666666607</v>
      </c>
      <c r="H226" s="5">
        <f t="shared" si="55"/>
        <v>7.5</v>
      </c>
      <c r="I226">
        <f t="shared" si="56"/>
        <v>47.058070270457002</v>
      </c>
      <c r="J226">
        <f t="shared" si="57"/>
        <v>44.348705107645856</v>
      </c>
      <c r="K226">
        <f t="shared" si="57"/>
        <v>-15.737036978234997</v>
      </c>
      <c r="L226">
        <f t="shared" si="58"/>
        <v>-8.198283962425629</v>
      </c>
      <c r="M226">
        <f t="shared" si="59"/>
        <v>-29.264857612153367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42.187935255059081</v>
      </c>
      <c r="C227" s="9">
        <f t="shared" si="52"/>
        <v>1.2480000000000009</v>
      </c>
      <c r="D227" s="9">
        <f t="shared" si="53"/>
        <v>62.51449167167997</v>
      </c>
      <c r="E227" s="9">
        <f t="shared" si="53"/>
        <v>5.8471255959023969</v>
      </c>
      <c r="F227" s="9">
        <f t="shared" si="54"/>
        <v>9.6434177336155837</v>
      </c>
      <c r="G227" s="10">
        <f t="shared" si="55"/>
        <v>8.6666666666666607</v>
      </c>
      <c r="H227" s="5">
        <f t="shared" si="55"/>
        <v>7.5</v>
      </c>
      <c r="I227">
        <f t="shared" si="56"/>
        <v>47.070784305948287</v>
      </c>
      <c r="J227">
        <f t="shared" si="57"/>
        <v>44.299515403871304</v>
      </c>
      <c r="K227">
        <f t="shared" si="57"/>
        <v>-15.912626123907916</v>
      </c>
      <c r="L227">
        <f t="shared" si="58"/>
        <v>-8.1914033091137117</v>
      </c>
      <c r="M227">
        <f t="shared" si="59"/>
        <v>-29.231603517787519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42.453584902222744</v>
      </c>
      <c r="C228" s="9">
        <f t="shared" si="52"/>
        <v>1.2540000000000009</v>
      </c>
      <c r="D228" s="9">
        <f t="shared" si="53"/>
        <v>62.780141318843633</v>
      </c>
      <c r="E228" s="9">
        <f t="shared" si="53"/>
        <v>5.7511236702956294</v>
      </c>
      <c r="F228" s="9">
        <f t="shared" si="54"/>
        <v>9.5977086294278084</v>
      </c>
      <c r="G228" s="10">
        <f t="shared" si="55"/>
        <v>8.6666666666666607</v>
      </c>
      <c r="H228" s="5">
        <f t="shared" si="55"/>
        <v>7.5</v>
      </c>
      <c r="I228">
        <f t="shared" si="56"/>
        <v>47.084171744143354</v>
      </c>
      <c r="J228">
        <f t="shared" si="57"/>
        <v>44.250366984016622</v>
      </c>
      <c r="K228">
        <f t="shared" si="57"/>
        <v>-16.088015745014641</v>
      </c>
      <c r="L228">
        <f t="shared" si="58"/>
        <v>-8.1846424357073388</v>
      </c>
      <c r="M228">
        <f t="shared" si="59"/>
        <v>-29.198326229417802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42.718939780562998</v>
      </c>
      <c r="C229" s="9">
        <f t="shared" si="52"/>
        <v>1.2600000000000009</v>
      </c>
      <c r="D229" s="9">
        <f t="shared" si="53"/>
        <v>63.045496197183887</v>
      </c>
      <c r="E229" s="9">
        <f t="shared" si="53"/>
        <v>5.6540700059534119</v>
      </c>
      <c r="F229" s="9">
        <f t="shared" si="54"/>
        <v>9.5513539834961581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47.098228930001873</v>
      </c>
      <c r="J229">
        <f t="shared" si="57"/>
        <v>44.201259129402381</v>
      </c>
      <c r="K229">
        <f t="shared" si="57"/>
        <v>-16.263205702391147</v>
      </c>
      <c r="L229">
        <f t="shared" si="58"/>
        <v>-8.1780001910571301</v>
      </c>
      <c r="M229">
        <f t="shared" si="59"/>
        <v>-29.165024645881971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42.984000131335975</v>
      </c>
      <c r="C230" s="9">
        <f t="shared" si="52"/>
        <v>1.2660000000000009</v>
      </c>
      <c r="D230" s="9">
        <f t="shared" si="53"/>
        <v>63.310556547956864</v>
      </c>
      <c r="E230" s="9">
        <f t="shared" si="53"/>
        <v>5.5559658012954394</v>
      </c>
      <c r="F230" s="9">
        <f t="shared" si="54"/>
        <v>9.5043560717597781</v>
      </c>
      <c r="G230" s="10">
        <f t="shared" si="61"/>
        <v>8.6666666666666607</v>
      </c>
      <c r="H230" s="5">
        <f t="shared" si="61"/>
        <v>7.5</v>
      </c>
      <c r="I230">
        <f t="shared" si="56"/>
        <v>47.112952191916051</v>
      </c>
      <c r="J230">
        <f t="shared" si="57"/>
        <v>44.152191128256035</v>
      </c>
      <c r="K230">
        <f t="shared" si="57"/>
        <v>-16.438195850266439</v>
      </c>
      <c r="L230">
        <f t="shared" si="58"/>
        <v>-8.1714754257254505</v>
      </c>
      <c r="M230">
        <f t="shared" si="59"/>
        <v>-29.131697681559661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43.248766191547851</v>
      </c>
      <c r="C231" s="9">
        <f t="shared" si="52"/>
        <v>1.2720000000000009</v>
      </c>
      <c r="D231" s="9">
        <f t="shared" si="53"/>
        <v>63.57532260816874</v>
      </c>
      <c r="E231" s="9">
        <f t="shared" si="53"/>
        <v>5.4568122556355725</v>
      </c>
      <c r="F231" s="9">
        <f t="shared" si="54"/>
        <v>9.4567171658268894</v>
      </c>
      <c r="G231" s="10">
        <f t="shared" si="61"/>
        <v>8.6666666666666607</v>
      </c>
      <c r="H231" s="5">
        <f t="shared" si="61"/>
        <v>7.5</v>
      </c>
      <c r="I231">
        <f t="shared" si="56"/>
        <v>47.128337842120303</v>
      </c>
      <c r="J231">
        <f t="shared" si="57"/>
        <v>44.103162275701685</v>
      </c>
      <c r="K231">
        <f t="shared" si="57"/>
        <v>-16.612986036355796</v>
      </c>
      <c r="L231">
        <f t="shared" si="58"/>
        <v>-8.1650669920488976</v>
      </c>
      <c r="M231">
        <f t="shared" si="59"/>
        <v>-29.09834426636225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43.513238193996202</v>
      </c>
      <c r="C232" s="9">
        <f t="shared" si="52"/>
        <v>1.2780000000000009</v>
      </c>
      <c r="D232" s="9">
        <f t="shared" si="53"/>
        <v>63.839794610617091</v>
      </c>
      <c r="E232" s="9">
        <f t="shared" si="53"/>
        <v>5.3566105692206429</v>
      </c>
      <c r="F232" s="9">
        <f t="shared" si="54"/>
        <v>9.4084395330297337</v>
      </c>
      <c r="G232" s="10">
        <f t="shared" si="61"/>
        <v>8.6666666666666607</v>
      </c>
      <c r="H232" s="5">
        <f t="shared" si="61"/>
        <v>7.5</v>
      </c>
      <c r="I232">
        <f t="shared" si="56"/>
        <v>47.144382177103012</v>
      </c>
      <c r="J232">
        <f t="shared" si="57"/>
        <v>44.054171873749389</v>
      </c>
      <c r="K232">
        <f t="shared" si="57"/>
        <v>-16.78757610195397</v>
      </c>
      <c r="L232">
        <f t="shared" si="58"/>
        <v>-8.1587737442010457</v>
      </c>
      <c r="M232">
        <f t="shared" si="59"/>
        <v>-29.064963345720884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43.777416367311304</v>
      </c>
      <c r="C233" s="9">
        <f t="shared" si="52"/>
        <v>1.2840000000000009</v>
      </c>
      <c r="D233" s="9">
        <f t="shared" si="53"/>
        <v>64.103972783932193</v>
      </c>
      <c r="E233" s="9">
        <f t="shared" si="53"/>
        <v>5.2553619432686958</v>
      </c>
      <c r="F233" s="9">
        <f t="shared" si="54"/>
        <v>9.3595254364786928</v>
      </c>
      <c r="G233" s="10">
        <f t="shared" si="61"/>
        <v>8.6666666666666607</v>
      </c>
      <c r="H233" s="5">
        <f t="shared" si="61"/>
        <v>7.5</v>
      </c>
      <c r="I233">
        <f t="shared" si="56"/>
        <v>47.161081478020364</v>
      </c>
      <c r="J233">
        <f t="shared" si="57"/>
        <v>44.00521923128418</v>
      </c>
      <c r="K233">
        <f t="shared" si="57"/>
        <v>-16.961965882028295</v>
      </c>
      <c r="L233">
        <f t="shared" si="58"/>
        <v>-8.1525945382554195</v>
      </c>
      <c r="M233">
        <f t="shared" si="59"/>
        <v>-29.031553880572652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44.041300935997313</v>
      </c>
      <c r="C234" s="9">
        <f t="shared" si="52"/>
        <v>1.2900000000000009</v>
      </c>
      <c r="D234" s="9">
        <f t="shared" si="53"/>
        <v>64.367857352618202</v>
      </c>
      <c r="E234" s="9">
        <f t="shared" si="53"/>
        <v>5.1530675800066756</v>
      </c>
      <c r="F234" s="9">
        <f t="shared" si="54"/>
        <v>9.3099771351156324</v>
      </c>
      <c r="G234" s="10">
        <f t="shared" si="61"/>
        <v>8.6666666666666607</v>
      </c>
      <c r="H234" s="5">
        <f t="shared" si="61"/>
        <v>7.5</v>
      </c>
      <c r="I234">
        <f t="shared" si="56"/>
        <v>47.178432011111987</v>
      </c>
      <c r="J234">
        <f t="shared" si="57"/>
        <v>43.956303664054644</v>
      </c>
      <c r="K234">
        <f t="shared" si="57"/>
        <v>-17.136155205311731</v>
      </c>
      <c r="L234">
        <f t="shared" si="58"/>
        <v>-8.1465282322486843</v>
      </c>
      <c r="M234">
        <f t="shared" si="59"/>
        <v>-28.998114847344965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44.304892120473454</v>
      </c>
      <c r="C235" s="9">
        <f t="shared" si="52"/>
        <v>1.2960000000000009</v>
      </c>
      <c r="D235" s="9">
        <f t="shared" si="53"/>
        <v>64.631448537094343</v>
      </c>
      <c r="E235" s="9">
        <f t="shared" si="53"/>
        <v>5.0497286827075527</v>
      </c>
      <c r="F235" s="9">
        <f t="shared" si="54"/>
        <v>9.259796883766354</v>
      </c>
      <c r="G235" s="10">
        <f t="shared" si="61"/>
        <v>8.6666666666666607</v>
      </c>
      <c r="H235" s="5">
        <f t="shared" si="61"/>
        <v>7.5</v>
      </c>
      <c r="I235">
        <f t="shared" si="56"/>
        <v>47.196430028118208</v>
      </c>
      <c r="J235">
        <f t="shared" si="57"/>
        <v>43.90742449466115</v>
      </c>
      <c r="K235">
        <f t="shared" si="57"/>
        <v>-17.3101438943958</v>
      </c>
      <c r="L235">
        <f t="shared" si="58"/>
        <v>-8.1405736862439735</v>
      </c>
      <c r="M235">
        <f t="shared" si="59"/>
        <v>-28.964645237938072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44.568190137115067</v>
      </c>
      <c r="C236" s="9">
        <f t="shared" si="52"/>
        <v>1.3020000000000009</v>
      </c>
      <c r="D236" s="9">
        <f t="shared" si="53"/>
        <v>64.894746553735956</v>
      </c>
      <c r="E236" s="9">
        <f t="shared" si="53"/>
        <v>4.9453464557268951</v>
      </c>
      <c r="F236" s="9">
        <f t="shared" si="54"/>
        <v>9.2089869331923015</v>
      </c>
      <c r="G236" s="10">
        <f t="shared" si="61"/>
        <v>8.6666666666666607</v>
      </c>
      <c r="H236" s="5">
        <f t="shared" si="61"/>
        <v>7.5</v>
      </c>
      <c r="I236">
        <f t="shared" si="56"/>
        <v>47.215071766698749</v>
      </c>
      <c r="J236">
        <f t="shared" si="57"/>
        <v>43.858581052543684</v>
      </c>
      <c r="K236">
        <f t="shared" si="57"/>
        <v>-17.483931765823428</v>
      </c>
      <c r="L236">
        <f t="shared" si="58"/>
        <v>-8.1347297623943522</v>
      </c>
      <c r="M236">
        <f t="shared" si="59"/>
        <v>-28.931144059705801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44.831195198294608</v>
      </c>
      <c r="C237" s="9">
        <f t="shared" si="52"/>
        <v>1.3080000000000009</v>
      </c>
      <c r="D237" s="9">
        <f t="shared" si="53"/>
        <v>65.157751614915497</v>
      </c>
      <c r="E237" s="9">
        <f t="shared" si="53"/>
        <v>4.8399221045388803</v>
      </c>
      <c r="F237" s="9">
        <f t="shared" si="54"/>
        <v>9.1575495301414396</v>
      </c>
      <c r="G237" s="10">
        <f t="shared" si="61"/>
        <v>8.6666666666666607</v>
      </c>
      <c r="H237" s="5">
        <f t="shared" si="61"/>
        <v>7.5</v>
      </c>
      <c r="I237">
        <f t="shared" si="56"/>
        <v>47.234353450852709</v>
      </c>
      <c r="J237">
        <f t="shared" si="57"/>
        <v>43.80977267396932</v>
      </c>
      <c r="K237">
        <f t="shared" si="57"/>
        <v>-17.657518630181663</v>
      </c>
      <c r="L237">
        <f t="shared" si="58"/>
        <v>-8.1289953250063665</v>
      </c>
      <c r="M237">
        <f t="shared" si="59"/>
        <v>-28.897610335434443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45.093907512422575</v>
      </c>
      <c r="C238" s="9">
        <f t="shared" si="52"/>
        <v>1.3140000000000009</v>
      </c>
      <c r="D238" s="9">
        <f t="shared" si="53"/>
        <v>65.420463929043464</v>
      </c>
      <c r="E238" s="9">
        <f t="shared" si="53"/>
        <v>4.7334568357717526</v>
      </c>
      <c r="F238" s="9">
        <f t="shared" si="54"/>
        <v>9.1054869173982791</v>
      </c>
      <c r="G238" s="10">
        <f t="shared" si="61"/>
        <v>8.6666666666666607</v>
      </c>
      <c r="H238" s="5">
        <f t="shared" si="61"/>
        <v>7.5</v>
      </c>
      <c r="I238">
        <f t="shared" si="56"/>
        <v>47.254271291339634</v>
      </c>
      <c r="J238">
        <f t="shared" si="57"/>
        <v>43.760998702019279</v>
      </c>
      <c r="K238">
        <f t="shared" si="57"/>
        <v>-17.830904292194269</v>
      </c>
      <c r="L238">
        <f t="shared" si="58"/>
        <v>-8.1233692406036511</v>
      </c>
      <c r="M238">
        <f t="shared" si="59"/>
        <v>-28.864043103319879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45.356327283988364</v>
      </c>
      <c r="C239" s="9">
        <f t="shared" si="52"/>
        <v>1.320000000000001</v>
      </c>
      <c r="D239" s="9">
        <f t="shared" si="53"/>
        <v>65.682883700609253</v>
      </c>
      <c r="E239" s="9">
        <f t="shared" si="53"/>
        <v>4.6259518572427272</v>
      </c>
      <c r="F239" s="9">
        <f t="shared" si="54"/>
        <v>9.0528013338331821</v>
      </c>
      <c r="G239" s="10">
        <f t="shared" si="61"/>
        <v>8.6666666666666607</v>
      </c>
      <c r="H239" s="5">
        <f t="shared" si="61"/>
        <v>7.5</v>
      </c>
      <c r="I239">
        <f t="shared" si="56"/>
        <v>47.274821486101501</v>
      </c>
      <c r="J239">
        <f t="shared" si="57"/>
        <v>43.712258486575656</v>
      </c>
      <c r="K239">
        <f t="shared" si="57"/>
        <v>-18.004088550814188</v>
      </c>
      <c r="L239">
        <f t="shared" si="58"/>
        <v>-8.1178503779905515</v>
      </c>
      <c r="M239">
        <f t="shared" si="59"/>
        <v>-28.830441416942861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45.618454713601011</v>
      </c>
      <c r="C240" s="9">
        <f t="shared" si="52"/>
        <v>1.326000000000001</v>
      </c>
      <c r="D240" s="9">
        <f t="shared" si="53"/>
        <v>65.9450111302219</v>
      </c>
      <c r="E240" s="9">
        <f t="shared" si="53"/>
        <v>4.5174083779923366</v>
      </c>
      <c r="F240" s="9">
        <f t="shared" si="54"/>
        <v>8.9994950144508383</v>
      </c>
      <c r="G240" s="10">
        <f t="shared" si="61"/>
        <v>8.6666666666666607</v>
      </c>
      <c r="H240" s="5">
        <f t="shared" si="61"/>
        <v>7.5</v>
      </c>
      <c r="I240">
        <f t="shared" si="56"/>
        <v>47.29600022068545</v>
      </c>
      <c r="J240">
        <f t="shared" si="57"/>
        <v>43.663551384307716</v>
      </c>
      <c r="K240">
        <f t="shared" si="57"/>
        <v>-18.177071199315847</v>
      </c>
      <c r="L240">
        <f t="shared" si="58"/>
        <v>-8.1124376083157568</v>
      </c>
      <c r="M240">
        <f t="shared" si="59"/>
        <v>-28.796804345242542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45.880289998029909</v>
      </c>
      <c r="C241" s="9">
        <f t="shared" si="52"/>
        <v>1.332000000000001</v>
      </c>
      <c r="D241" s="9">
        <f t="shared" si="53"/>
        <v>66.206846414650798</v>
      </c>
      <c r="E241" s="9">
        <f t="shared" si="53"/>
        <v>4.4078276083182271</v>
      </c>
      <c r="F241" s="9">
        <f t="shared" si="54"/>
        <v>8.9455701904379286</v>
      </c>
      <c r="G241" s="10">
        <f t="shared" si="61"/>
        <v>8.6666666666666607</v>
      </c>
      <c r="H241" s="5">
        <f t="shared" si="61"/>
        <v>7.5</v>
      </c>
      <c r="I241">
        <f t="shared" si="56"/>
        <v>47.317803668667047</v>
      </c>
      <c r="J241">
        <f t="shared" si="57"/>
        <v>43.614876758657822</v>
      </c>
      <c r="K241">
        <f t="shared" si="57"/>
        <v>-18.349852025387303</v>
      </c>
      <c r="L241">
        <f t="shared" si="58"/>
        <v>-8.1071298051358447</v>
      </c>
      <c r="M241">
        <f t="shared" si="59"/>
        <v>-28.763130972488209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46.141833330245362</v>
      </c>
      <c r="C242" s="9">
        <f t="shared" si="52"/>
        <v>1.338000000000001</v>
      </c>
      <c r="D242" s="9">
        <f t="shared" si="53"/>
        <v>66.468389746866251</v>
      </c>
      <c r="E242" s="9">
        <f t="shared" si="53"/>
        <v>4.2972107598083982</v>
      </c>
      <c r="F242" s="9">
        <f t="shared" si="54"/>
        <v>8.8910290892100132</v>
      </c>
      <c r="G242" s="10">
        <f t="shared" si="61"/>
        <v>8.6666666666666607</v>
      </c>
      <c r="H242" s="5">
        <f t="shared" si="61"/>
        <v>7.5</v>
      </c>
      <c r="I242">
        <f t="shared" si="56"/>
        <v>47.340227992074006</v>
      </c>
      <c r="J242">
        <f t="shared" si="57"/>
        <v>43.566233979827004</v>
      </c>
      <c r="K242">
        <f t="shared" si="57"/>
        <v>-18.522430811222232</v>
      </c>
      <c r="L242">
        <f t="shared" si="58"/>
        <v>-8.1019258444787994</v>
      </c>
      <c r="M242">
        <f t="shared" si="59"/>
        <v>-28.729420398249264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46.403084899459117</v>
      </c>
      <c r="C243" s="9">
        <f t="shared" si="52"/>
        <v>1.344000000000001</v>
      </c>
      <c r="D243" s="9">
        <f t="shared" si="53"/>
        <v>66.729641316080006</v>
      </c>
      <c r="E243" s="9">
        <f t="shared" si="53"/>
        <v>4.1855590453738962</v>
      </c>
      <c r="F243" s="9">
        <f t="shared" si="54"/>
        <v>8.8358739344577106</v>
      </c>
      <c r="G243" s="10">
        <f t="shared" si="61"/>
        <v>8.6666666666666607</v>
      </c>
      <c r="H243" s="5">
        <f t="shared" si="61"/>
        <v>7.5</v>
      </c>
      <c r="I243">
        <f t="shared" si="56"/>
        <v>47.363269341810103</v>
      </c>
      <c r="J243">
        <f t="shared" si="57"/>
        <v>43.517622424760134</v>
      </c>
      <c r="K243">
        <f t="shared" si="57"/>
        <v>-18.694807333611728</v>
      </c>
      <c r="L243">
        <f t="shared" si="58"/>
        <v>-8.0968246049074004</v>
      </c>
      <c r="M243">
        <f t="shared" si="59"/>
        <v>-28.695671737363416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46.664044891164792</v>
      </c>
      <c r="C244" s="9">
        <f t="shared" si="52"/>
        <v>1.350000000000001</v>
      </c>
      <c r="D244" s="9">
        <f t="shared" si="53"/>
        <v>66.990601307785681</v>
      </c>
      <c r="E244" s="9">
        <f t="shared" si="53"/>
        <v>4.0728736792809537</v>
      </c>
      <c r="F244" s="9">
        <f t="shared" si="54"/>
        <v>8.780106946191955</v>
      </c>
      <c r="G244" s="10">
        <f t="shared" si="61"/>
        <v>8.6666666666666607</v>
      </c>
      <c r="H244" s="5">
        <f t="shared" si="61"/>
        <v>7.5</v>
      </c>
      <c r="I244">
        <f t="shared" si="56"/>
        <v>47.386923858079101</v>
      </c>
      <c r="J244">
        <f t="shared" si="57"/>
        <v>43.469041477130688</v>
      </c>
      <c r="K244">
        <f t="shared" si="57"/>
        <v>-18.866981364035908</v>
      </c>
      <c r="L244">
        <f t="shared" si="58"/>
        <v>-8.0918249675824416</v>
      </c>
      <c r="M244">
        <f t="shared" si="59"/>
        <v>-28.661884119903171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46.924713487178167</v>
      </c>
      <c r="C245" s="9">
        <f t="shared" si="52"/>
        <v>1.356000000000001</v>
      </c>
      <c r="D245" s="9">
        <f t="shared" si="53"/>
        <v>67.251269903799056</v>
      </c>
      <c r="E245" s="9">
        <f t="shared" si="53"/>
        <v>3.9591558771825799</v>
      </c>
      <c r="F245" s="9">
        <f t="shared" si="54"/>
        <v>8.7237303407886326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47.411187670808694</v>
      </c>
      <c r="J245">
        <f t="shared" si="57"/>
        <v>43.420490527325192</v>
      </c>
      <c r="K245">
        <f t="shared" si="57"/>
        <v>-19.038952668755329</v>
      </c>
      <c r="L245">
        <f t="shared" si="58"/>
        <v>-8.0869258163258486</v>
      </c>
      <c r="M245">
        <f t="shared" si="59"/>
        <v>-28.628056691140561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47.185090865677424</v>
      </c>
      <c r="C246" s="9">
        <f t="shared" si="52"/>
        <v>1.362000000000001</v>
      </c>
      <c r="D246" s="9">
        <f t="shared" si="53"/>
        <v>67.511647282298313</v>
      </c>
      <c r="E246" s="9">
        <f t="shared" si="53"/>
        <v>3.8444068561496074</v>
      </c>
      <c r="F246" s="9">
        <f t="shared" si="54"/>
        <v>8.66674633103238</v>
      </c>
      <c r="G246" s="10">
        <f t="shared" si="62"/>
        <v>8.6666666666666607</v>
      </c>
      <c r="H246" s="5">
        <f t="shared" si="62"/>
        <v>7.5</v>
      </c>
      <c r="I246">
        <f t="shared" si="56"/>
        <v>47.436056900074085</v>
      </c>
      <c r="J246">
        <f t="shared" si="57"/>
        <v>43.37196897242724</v>
      </c>
      <c r="K246">
        <f t="shared" si="57"/>
        <v>-19.210721008902173</v>
      </c>
      <c r="L246">
        <f t="shared" si="58"/>
        <v>-8.082126037683528</v>
      </c>
      <c r="M246">
        <f t="shared" si="59"/>
        <v>-28.594188611510177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47.445177201243311</v>
      </c>
      <c r="C247" s="9">
        <f t="shared" si="52"/>
        <v>1.368000000000001</v>
      </c>
      <c r="D247" s="9">
        <f t="shared" si="53"/>
        <v>67.7717336178642</v>
      </c>
      <c r="E247" s="9">
        <f t="shared" si="53"/>
        <v>3.7286278347011872</v>
      </c>
      <c r="F247" s="9">
        <f t="shared" si="54"/>
        <v>8.6091571261595998</v>
      </c>
      <c r="G247" s="10">
        <f t="shared" si="62"/>
        <v>8.6666666666666607</v>
      </c>
      <c r="H247" s="5">
        <f t="shared" si="62"/>
        <v>7.5</v>
      </c>
      <c r="I247">
        <f t="shared" si="56"/>
        <v>47.461527656521184</v>
      </c>
      <c r="J247">
        <f t="shared" si="57"/>
        <v>43.323476216201136</v>
      </c>
      <c r="K247">
        <f t="shared" si="57"/>
        <v>-19.382286140571235</v>
      </c>
      <c r="L247">
        <f t="shared" si="58"/>
        <v>-8.0774245209880338</v>
      </c>
      <c r="M247">
        <f t="shared" si="59"/>
        <v>-28.560279056570483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47.704972664899145</v>
      </c>
      <c r="C248" s="9">
        <f t="shared" si="52"/>
        <v>1.374000000000001</v>
      </c>
      <c r="D248" s="9">
        <f t="shared" si="53"/>
        <v>68.031529081520034</v>
      </c>
      <c r="E248" s="9">
        <f t="shared" si="53"/>
        <v>3.6118200328347414</v>
      </c>
      <c r="F248" s="9">
        <f t="shared" si="54"/>
        <v>8.5509649319007739</v>
      </c>
      <c r="G248" s="10">
        <f t="shared" si="62"/>
        <v>8.6666666666666607</v>
      </c>
      <c r="H248" s="5">
        <f t="shared" si="62"/>
        <v>7.5</v>
      </c>
      <c r="I248">
        <f t="shared" si="56"/>
        <v>47.487596041789224</v>
      </c>
      <c r="J248">
        <f t="shared" si="57"/>
        <v>43.275011669075205</v>
      </c>
      <c r="K248">
        <f t="shared" si="57"/>
        <v>-19.553647814910658</v>
      </c>
      <c r="L248">
        <f t="shared" si="58"/>
        <v>-8.0728201584209582</v>
      </c>
      <c r="M248">
        <f t="shared" si="59"/>
        <v>-28.526327216963452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47.964477424150743</v>
      </c>
      <c r="C249" s="9">
        <f t="shared" si="52"/>
        <v>1.380000000000001</v>
      </c>
      <c r="D249" s="9">
        <f t="shared" si="53"/>
        <v>68.291033840771632</v>
      </c>
      <c r="E249" s="9">
        <f t="shared" si="53"/>
        <v>3.493984672055372</v>
      </c>
      <c r="F249" s="9">
        <f t="shared" si="54"/>
        <v>8.4921719505220015</v>
      </c>
      <c r="G249" s="10">
        <f t="shared" si="62"/>
        <v>8.6666666666666607</v>
      </c>
      <c r="H249" s="5">
        <f t="shared" si="62"/>
        <v>7.5</v>
      </c>
      <c r="I249">
        <f t="shared" si="56"/>
        <v>47.514258148932647</v>
      </c>
      <c r="J249">
        <f t="shared" si="57"/>
        <v>43.226574748124676</v>
      </c>
      <c r="K249">
        <f t="shared" si="57"/>
        <v>-19.724805778212438</v>
      </c>
      <c r="L249">
        <f t="shared" si="58"/>
        <v>-8.0683118450750406</v>
      </c>
      <c r="M249">
        <f t="shared" si="59"/>
        <v>-28.492332298372535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48.223691643026285</v>
      </c>
      <c r="C250" s="9">
        <f t="shared" si="52"/>
        <v>1.386000000000001</v>
      </c>
      <c r="D250" s="9">
        <f t="shared" si="53"/>
        <v>68.550248059647174</v>
      </c>
      <c r="E250" s="9">
        <f t="shared" si="53"/>
        <v>3.3751229754047265</v>
      </c>
      <c r="F250" s="9">
        <f t="shared" si="54"/>
        <v>8.4327803808657951</v>
      </c>
      <c r="G250" s="10">
        <f t="shared" si="62"/>
        <v>8.6666666666666607</v>
      </c>
      <c r="H250" s="5">
        <f t="shared" si="62"/>
        <v>7.5</v>
      </c>
      <c r="I250">
        <f t="shared" si="56"/>
        <v>47.541510062842129</v>
      </c>
      <c r="J250">
        <f t="shared" si="57"/>
        <v>43.178164877054229</v>
      </c>
      <c r="K250">
        <f t="shared" si="57"/>
        <v>-19.895759772002673</v>
      </c>
      <c r="L250">
        <f t="shared" si="58"/>
        <v>-8.0638984790159682</v>
      </c>
      <c r="M250">
        <f t="shared" si="59"/>
        <v>-28.458293521478971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48.482615482115989</v>
      </c>
      <c r="C251" s="9">
        <f t="shared" si="52"/>
        <v>1.392000000000001</v>
      </c>
      <c r="D251" s="9">
        <f t="shared" si="53"/>
        <v>68.809171898736878</v>
      </c>
      <c r="E251" s="9">
        <f t="shared" si="53"/>
        <v>3.2552361674893238</v>
      </c>
      <c r="F251" s="9">
        <f t="shared" si="54"/>
        <v>8.3727924183911089</v>
      </c>
      <c r="G251" s="10">
        <f t="shared" si="62"/>
        <v>8.6666666666666607</v>
      </c>
      <c r="H251" s="5">
        <f t="shared" si="62"/>
        <v>7.5</v>
      </c>
      <c r="I251">
        <f t="shared" si="56"/>
        <v>47.569347860664493</v>
      </c>
      <c r="J251">
        <f t="shared" si="57"/>
        <v>43.129781486180136</v>
      </c>
      <c r="K251">
        <f t="shared" si="57"/>
        <v>-20.066509533131548</v>
      </c>
      <c r="L251">
        <f t="shared" si="58"/>
        <v>-8.0595789613438278</v>
      </c>
      <c r="M251">
        <f t="shared" si="59"/>
        <v>-28.424210121916477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48.74124909861176</v>
      </c>
      <c r="C252" s="9">
        <f t="shared" si="52"/>
        <v>1.398000000000001</v>
      </c>
      <c r="D252" s="9">
        <f t="shared" si="53"/>
        <v>69.067805515232649</v>
      </c>
      <c r="E252" s="9">
        <f t="shared" si="53"/>
        <v>3.1343254745083402</v>
      </c>
      <c r="F252" s="9">
        <f t="shared" si="54"/>
        <v>8.3122102552126815</v>
      </c>
      <c r="G252" s="10">
        <f t="shared" si="62"/>
        <v>8.6666666666666607</v>
      </c>
      <c r="H252" s="5">
        <f t="shared" si="62"/>
        <v>7.5</v>
      </c>
      <c r="I252">
        <f t="shared" si="56"/>
        <v>47.597767612221595</v>
      </c>
      <c r="J252">
        <f t="shared" si="57"/>
        <v>43.081424012412072</v>
      </c>
      <c r="K252">
        <f t="shared" si="57"/>
        <v>-20.237054793863045</v>
      </c>
      <c r="L252">
        <f t="shared" si="58"/>
        <v>-8.0553521962542067</v>
      </c>
      <c r="M252">
        <f t="shared" si="59"/>
        <v>-28.390081350224285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48.999592646346699</v>
      </c>
      <c r="C253" s="9">
        <f t="shared" si="52"/>
        <v>1.404000000000001</v>
      </c>
      <c r="D253" s="9">
        <f t="shared" si="53"/>
        <v>69.326149062967588</v>
      </c>
      <c r="E253" s="9">
        <f t="shared" si="53"/>
        <v>3.0123921242808578</v>
      </c>
      <c r="F253" s="9">
        <f t="shared" si="54"/>
        <v>8.2510360801396079</v>
      </c>
      <c r="G253" s="10">
        <f t="shared" si="62"/>
        <v>8.6666666666666607</v>
      </c>
      <c r="H253" s="5">
        <f t="shared" si="62"/>
        <v>7.5</v>
      </c>
      <c r="I253">
        <f t="shared" si="56"/>
        <v>47.62676538042772</v>
      </c>
      <c r="J253">
        <f t="shared" si="57"/>
        <v>43.033091899234549</v>
      </c>
      <c r="K253">
        <f t="shared" si="57"/>
        <v>-20.407395281964391</v>
      </c>
      <c r="L253">
        <f t="shared" si="58"/>
        <v>-8.0512170910988932</v>
      </c>
      <c r="M253">
        <f t="shared" si="59"/>
        <v>-28.355906471798619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49.25764627583446</v>
      </c>
      <c r="C254" s="9">
        <f t="shared" si="52"/>
        <v>1.410000000000001</v>
      </c>
      <c r="D254" s="9">
        <f t="shared" si="53"/>
        <v>69.584202692455349</v>
      </c>
      <c r="E254" s="9">
        <f t="shared" si="53"/>
        <v>2.8894373462725791</v>
      </c>
      <c r="F254" s="9">
        <f t="shared" si="54"/>
        <v>8.1892720787131932</v>
      </c>
      <c r="G254" s="10">
        <f t="shared" si="62"/>
        <v>8.6666666666666607</v>
      </c>
      <c r="H254" s="5">
        <f t="shared" si="62"/>
        <v>7.5</v>
      </c>
      <c r="I254">
        <f t="shared" si="56"/>
        <v>47.656337221705691</v>
      </c>
      <c r="J254">
        <f t="shared" si="57"/>
        <v>42.984784596687959</v>
      </c>
      <c r="K254">
        <f t="shared" si="57"/>
        <v>-20.577530720795181</v>
      </c>
      <c r="L254">
        <f t="shared" si="58"/>
        <v>-8.0471725564461742</v>
      </c>
      <c r="M254">
        <f t="shared" si="59"/>
        <v>-28.321684766842591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49.515410134308567</v>
      </c>
      <c r="C255" s="9">
        <f t="shared" si="52"/>
        <v>1.416000000000001</v>
      </c>
      <c r="D255" s="9">
        <f t="shared" si="53"/>
        <v>69.841966550929456</v>
      </c>
      <c r="E255" s="9">
        <f t="shared" si="53"/>
        <v>2.765462371622005</v>
      </c>
      <c r="F255" s="9">
        <f t="shared" si="54"/>
        <v>8.1269204332440932</v>
      </c>
      <c r="G255" s="10">
        <f t="shared" si="62"/>
        <v>8.6666666666666607</v>
      </c>
      <c r="H255" s="5">
        <f t="shared" si="62"/>
        <v>7.5</v>
      </c>
      <c r="I255">
        <f t="shared" si="56"/>
        <v>47.686479186401257</v>
      </c>
      <c r="J255">
        <f t="shared" si="57"/>
        <v>42.936501561349282</v>
      </c>
      <c r="K255">
        <f t="shared" si="57"/>
        <v>-20.747460829396235</v>
      </c>
      <c r="L255">
        <f t="shared" si="58"/>
        <v>-8.0432175061406799</v>
      </c>
      <c r="M255">
        <f t="shared" si="59"/>
        <v>-28.287415530314487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49.772884365761556</v>
      </c>
      <c r="C256" s="9">
        <f t="shared" si="52"/>
        <v>1.422000000000001</v>
      </c>
      <c r="D256" s="9">
        <f t="shared" si="53"/>
        <v>70.099440782382445</v>
      </c>
      <c r="E256" s="9">
        <f t="shared" si="53"/>
        <v>2.6404684331660819</v>
      </c>
      <c r="F256" s="9">
        <f t="shared" si="54"/>
        <v>8.0639833228487579</v>
      </c>
      <c r="G256" s="10">
        <f t="shared" si="62"/>
        <v>8.6666666666666607</v>
      </c>
      <c r="H256" s="5">
        <f t="shared" si="62"/>
        <v>7.5</v>
      </c>
      <c r="I256">
        <f t="shared" si="56"/>
        <v>47.717187319195816</v>
      </c>
      <c r="J256">
        <f t="shared" si="57"/>
        <v>42.888242256312438</v>
      </c>
      <c r="K256">
        <f t="shared" si="57"/>
        <v>-20.917185322578124</v>
      </c>
      <c r="L256">
        <f t="shared" si="58"/>
        <v>-8.0393508573627805</v>
      </c>
      <c r="M256">
        <f t="shared" si="59"/>
        <v>-28.253098071874604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50.030069110984002</v>
      </c>
      <c r="C257" s="9">
        <f t="shared" si="52"/>
        <v>1.428000000000001</v>
      </c>
      <c r="D257" s="9">
        <f t="shared" si="53"/>
        <v>70.356625527604891</v>
      </c>
      <c r="E257" s="9">
        <f t="shared" si="53"/>
        <v>2.5144567654653196</v>
      </c>
      <c r="F257" s="9">
        <f t="shared" si="54"/>
        <v>8.0004629234851006</v>
      </c>
      <c r="G257" s="10">
        <f t="shared" si="62"/>
        <v>8.6666666666666607</v>
      </c>
      <c r="H257" s="5">
        <f t="shared" si="62"/>
        <v>7.5</v>
      </c>
      <c r="I257">
        <f t="shared" si="56"/>
        <v>47.748457659517257</v>
      </c>
      <c r="J257">
        <f t="shared" si="57"/>
        <v>42.840006151168261</v>
      </c>
      <c r="K257">
        <f t="shared" si="57"/>
        <v>-21.086703911009373</v>
      </c>
      <c r="L257">
        <f t="shared" si="58"/>
        <v>-8.0355715306874789</v>
      </c>
      <c r="M257">
        <f t="shared" si="59"/>
        <v>-28.218731715830472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50.286964507603457</v>
      </c>
      <c r="C258" s="9">
        <f t="shared" si="52"/>
        <v>1.4340000000000011</v>
      </c>
      <c r="D258" s="9">
        <f t="shared" si="53"/>
        <v>70.613520924224346</v>
      </c>
      <c r="E258" s="9">
        <f t="shared" si="53"/>
        <v>2.3874286048283784</v>
      </c>
      <c r="F258" s="9">
        <f t="shared" si="54"/>
        <v>7.9363614079875324</v>
      </c>
      <c r="G258" s="10">
        <f t="shared" si="62"/>
        <v>8.6666666666666607</v>
      </c>
      <c r="H258" s="5">
        <f t="shared" si="62"/>
        <v>7.5</v>
      </c>
      <c r="I258">
        <f t="shared" si="56"/>
        <v>47.7802862419489</v>
      </c>
      <c r="J258">
        <f t="shared" si="57"/>
        <v>42.791792721984137</v>
      </c>
      <c r="K258">
        <f t="shared" si="57"/>
        <v>-21.256016301304356</v>
      </c>
      <c r="L258">
        <f t="shared" si="58"/>
        <v>-8.0318784501428429</v>
      </c>
      <c r="M258">
        <f t="shared" si="59"/>
        <v>-28.184315801080665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50.543570690123261</v>
      </c>
      <c r="C259" s="9">
        <f t="shared" si="52"/>
        <v>1.4400000000000011</v>
      </c>
      <c r="D259" s="9">
        <f t="shared" si="53"/>
        <v>70.87012710674415</v>
      </c>
      <c r="E259" s="9">
        <f t="shared" si="53"/>
        <v>2.259385189336133</v>
      </c>
      <c r="F259" s="9">
        <f t="shared" si="54"/>
        <v>7.8716809461012707</v>
      </c>
      <c r="G259" s="10">
        <f t="shared" si="62"/>
        <v>8.6666666666666607</v>
      </c>
      <c r="H259" s="5">
        <f t="shared" si="62"/>
        <v>7.5</v>
      </c>
      <c r="I259">
        <f t="shared" si="56"/>
        <v>47.812669096636171</v>
      </c>
      <c r="J259">
        <f t="shared" si="57"/>
        <v>42.743601451283283</v>
      </c>
      <c r="K259">
        <f t="shared" si="57"/>
        <v>-21.425122196110841</v>
      </c>
      <c r="L259">
        <f t="shared" si="58"/>
        <v>-8.0282705432678387</v>
      </c>
      <c r="M259">
        <f t="shared" si="59"/>
        <v>-28.149849681057081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50.799887789961176</v>
      </c>
      <c r="C260" s="9">
        <f t="shared" si="52"/>
        <v>1.4460000000000011</v>
      </c>
      <c r="D260" s="9">
        <f t="shared" si="53"/>
        <v>71.126444206582065</v>
      </c>
      <c r="E260" s="9">
        <f t="shared" si="53"/>
        <v>2.1303277588652088</v>
      </c>
      <c r="F260" s="9">
        <f t="shared" si="54"/>
        <v>7.8064237045159279</v>
      </c>
      <c r="G260" s="10">
        <f t="shared" si="62"/>
        <v>8.6666666666666607</v>
      </c>
      <c r="H260" s="5">
        <f t="shared" si="62"/>
        <v>7.5</v>
      </c>
      <c r="I260">
        <f t="shared" si="56"/>
        <v>47.845602249691233</v>
      </c>
      <c r="J260">
        <f t="shared" si="57"/>
        <v>42.695431828023679</v>
      </c>
      <c r="K260">
        <f t="shared" si="57"/>
        <v>-21.594021294197184</v>
      </c>
      <c r="L260">
        <f t="shared" si="58"/>
        <v>-8.0247467411696842</v>
      </c>
      <c r="M260">
        <f t="shared" si="59"/>
        <v>-28.115332723665794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51.055915935487974</v>
      </c>
      <c r="C261" s="9">
        <f t="shared" si="52"/>
        <v>1.4520000000000011</v>
      </c>
      <c r="D261" s="9">
        <f t="shared" si="53"/>
        <v>71.382472352108863</v>
      </c>
      <c r="E261" s="9">
        <f t="shared" si="53"/>
        <v>2.0002575551109998</v>
      </c>
      <c r="F261" s="9">
        <f t="shared" si="54"/>
        <v>7.7405918468984458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47.879081723595121</v>
      </c>
      <c r="J261">
        <f t="shared" si="57"/>
        <v>42.647283347576661</v>
      </c>
      <c r="K261">
        <f t="shared" si="57"/>
        <v>-21.762713290539178</v>
      </c>
      <c r="L261">
        <f t="shared" si="58"/>
        <v>-8.0213059785806049</v>
      </c>
      <c r="M261">
        <f t="shared" si="59"/>
        <v>-28.080764311226478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51.311655252065819</v>
      </c>
      <c r="C262" s="9">
        <f t="shared" si="52"/>
        <v>1.4580000000000011</v>
      </c>
      <c r="D262" s="9">
        <f t="shared" si="53"/>
        <v>71.638211668686708</v>
      </c>
      <c r="E262" s="9">
        <f t="shared" si="53"/>
        <v>1.8691758216101626</v>
      </c>
      <c r="F262" s="9">
        <f t="shared" si="54"/>
        <v>7.674187533925326</v>
      </c>
      <c r="G262" s="10">
        <f t="shared" si="63"/>
        <v>8.6666666666666607</v>
      </c>
      <c r="H262" s="5">
        <f t="shared" si="63"/>
        <v>7.5</v>
      </c>
      <c r="I262">
        <f t="shared" si="56"/>
        <v>47.913103537597522</v>
      </c>
      <c r="J262">
        <f t="shared" si="57"/>
        <v>42.599155511705177</v>
      </c>
      <c r="K262">
        <f t="shared" si="57"/>
        <v>-21.931197876406536</v>
      </c>
      <c r="L262">
        <f t="shared" si="58"/>
        <v>-8.0179471939139884</v>
      </c>
      <c r="M262">
        <f t="shared" si="59"/>
        <v>-28.04614384041043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51.567105862086564</v>
      </c>
      <c r="C263" s="9">
        <f t="shared" si="52"/>
        <v>1.4640000000000011</v>
      </c>
      <c r="D263" s="9">
        <f t="shared" si="53"/>
        <v>71.893662278707453</v>
      </c>
      <c r="E263" s="9">
        <f t="shared" si="53"/>
        <v>1.737083803762596</v>
      </c>
      <c r="F263" s="9">
        <f t="shared" si="54"/>
        <v>7.6072129233141963</v>
      </c>
      <c r="G263" s="10">
        <f t="shared" si="63"/>
        <v>8.6666666666666607</v>
      </c>
      <c r="H263" s="5">
        <f t="shared" si="63"/>
        <v>7.5</v>
      </c>
      <c r="I263">
        <f t="shared" si="56"/>
        <v>47.947663708113943</v>
      </c>
      <c r="J263">
        <f t="shared" si="57"/>
        <v>42.551047828541691</v>
      </c>
      <c r="K263">
        <f t="shared" si="57"/>
        <v>-22.099474739448997</v>
      </c>
      <c r="L263">
        <f t="shared" si="58"/>
        <v>-8.0146693293199753</v>
      </c>
      <c r="M263">
        <f t="shared" si="59"/>
        <v>-28.01147072217719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51.822267885009893</v>
      </c>
      <c r="C264" s="9">
        <f t="shared" si="52"/>
        <v>1.4700000000000011</v>
      </c>
      <c r="D264" s="9">
        <f t="shared" si="53"/>
        <v>72.148824301630782</v>
      </c>
      <c r="E264" s="9">
        <f t="shared" si="53"/>
        <v>1.6039827488529028</v>
      </c>
      <c r="F264" s="9">
        <f t="shared" si="54"/>
        <v>7.5396701698546762</v>
      </c>
      <c r="G264" s="10">
        <f t="shared" si="63"/>
        <v>8.6666666666666607</v>
      </c>
      <c r="H264" s="5">
        <f t="shared" si="63"/>
        <v>7.5</v>
      </c>
      <c r="I264">
        <f t="shared" si="56"/>
        <v>47.982758249120202</v>
      </c>
      <c r="J264">
        <f t="shared" si="57"/>
        <v>42.50295981256577</v>
      </c>
      <c r="K264">
        <f t="shared" si="57"/>
        <v>-22.267543563782059</v>
      </c>
      <c r="L264">
        <f t="shared" si="58"/>
        <v>-8.0114713307403846</v>
      </c>
      <c r="M264">
        <f t="shared" si="59"/>
        <v>-27.976744381709839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52.077141437401337</v>
      </c>
      <c r="C265" s="9">
        <f t="shared" si="52"/>
        <v>1.4760000000000011</v>
      </c>
      <c r="D265" s="9">
        <f t="shared" si="53"/>
        <v>72.403697854022226</v>
      </c>
      <c r="E265" s="9">
        <f t="shared" si="53"/>
        <v>1.4698739060713397</v>
      </c>
      <c r="F265" s="9">
        <f t="shared" si="54"/>
        <v>7.4715614254386038</v>
      </c>
      <c r="G265" s="10">
        <f t="shared" si="63"/>
        <v>8.6666666666666607</v>
      </c>
      <c r="H265" s="5">
        <f t="shared" si="63"/>
        <v>7.5</v>
      </c>
      <c r="I265">
        <f t="shared" si="56"/>
        <v>48.018383172544141</v>
      </c>
      <c r="J265">
        <f t="shared" si="57"/>
        <v>42.454890984581326</v>
      </c>
      <c r="K265">
        <f t="shared" si="57"/>
        <v>-22.43540403007232</v>
      </c>
      <c r="L265">
        <f t="shared" si="58"/>
        <v>-8.0083521479630235</v>
      </c>
      <c r="M265">
        <f t="shared" si="59"/>
        <v>-27.941964258348928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52.33172663297016</v>
      </c>
      <c r="C266" s="9">
        <f t="shared" si="52"/>
        <v>1.4820000000000011</v>
      </c>
      <c r="D266" s="9">
        <f t="shared" si="53"/>
        <v>72.658283049591049</v>
      </c>
      <c r="E266" s="9">
        <f t="shared" si="53"/>
        <v>1.3347585265342556</v>
      </c>
      <c r="F266" s="9">
        <f t="shared" si="54"/>
        <v>7.4028888390895835</v>
      </c>
      <c r="G266" s="10">
        <f t="shared" si="63"/>
        <v>8.6666666666666607</v>
      </c>
      <c r="H266" s="5">
        <f t="shared" si="63"/>
        <v>7.5</v>
      </c>
      <c r="I266">
        <f t="shared" si="56"/>
        <v>48.054534488654454</v>
      </c>
      <c r="J266">
        <f t="shared" si="57"/>
        <v>42.406840871693547</v>
      </c>
      <c r="K266">
        <f t="shared" si="57"/>
        <v>-22.603055815622412</v>
      </c>
      <c r="L266">
        <f t="shared" si="58"/>
        <v>-8.0053107346753336</v>
      </c>
      <c r="M266">
        <f t="shared" si="59"/>
        <v>-27.90712980552513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52.586023582607098</v>
      </c>
      <c r="C267" s="9">
        <f t="shared" si="52"/>
        <v>1.4880000000000011</v>
      </c>
      <c r="D267" s="9">
        <f t="shared" si="53"/>
        <v>72.912579999227987</v>
      </c>
      <c r="E267" s="9">
        <f t="shared" si="53"/>
        <v>1.1986378633040218</v>
      </c>
      <c r="F267" s="9">
        <f t="shared" si="54"/>
        <v>7.3336545569918696</v>
      </c>
      <c r="G267" s="10">
        <f t="shared" si="63"/>
        <v>8.6666666666666607</v>
      </c>
      <c r="H267" s="5">
        <f t="shared" si="63"/>
        <v>7.5</v>
      </c>
      <c r="I267">
        <f t="shared" si="56"/>
        <v>48.091208206446566</v>
      </c>
      <c r="J267">
        <f t="shared" si="57"/>
        <v>42.358809007285494</v>
      </c>
      <c r="K267">
        <f t="shared" si="57"/>
        <v>-22.770498594455564</v>
      </c>
      <c r="L267">
        <f t="shared" si="58"/>
        <v>-8.0023460485173654</v>
      </c>
      <c r="M267">
        <f t="shared" si="59"/>
        <v>-27.872240490690583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52.840032394421939</v>
      </c>
      <c r="C268" s="9">
        <f t="shared" si="52"/>
        <v>1.4940000000000011</v>
      </c>
      <c r="D268" s="9">
        <f t="shared" si="53"/>
        <v>73.166588811042828</v>
      </c>
      <c r="E268" s="9">
        <f t="shared" si="53"/>
        <v>1.061513171408456</v>
      </c>
      <c r="F268" s="9">
        <f t="shared" si="54"/>
        <v>7.2638607225186105</v>
      </c>
      <c r="G268" s="10">
        <f t="shared" si="63"/>
        <v>8.6666666666666607</v>
      </c>
      <c r="H268" s="5">
        <f t="shared" si="63"/>
        <v>7.5</v>
      </c>
      <c r="I268">
        <f t="shared" si="56"/>
        <v>48.128400334025372</v>
      </c>
      <c r="J268">
        <f t="shared" si="57"/>
        <v>42.31079493099439</v>
      </c>
      <c r="K268">
        <f t="shared" si="57"/>
        <v>-22.937732037399709</v>
      </c>
      <c r="L268">
        <f t="shared" si="58"/>
        <v>-7.9994570511340681</v>
      </c>
      <c r="M268">
        <f t="shared" si="59"/>
        <v>-27.837295795248995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53.093753173780982</v>
      </c>
      <c r="C269" s="9">
        <f t="shared" si="52"/>
        <v>1.5000000000000011</v>
      </c>
      <c r="D269" s="9">
        <f t="shared" si="53"/>
        <v>73.420309590401871</v>
      </c>
      <c r="E269" s="9">
        <f t="shared" si="53"/>
        <v>0.92338570785974328</v>
      </c>
      <c r="F269" s="9">
        <f t="shared" si="54"/>
        <v>7.19350947625946</v>
      </c>
      <c r="G269" s="10">
        <f t="shared" si="63"/>
        <v>8.6666666666666607</v>
      </c>
      <c r="H269" s="5">
        <f t="shared" si="63"/>
        <v>7.5</v>
      </c>
      <c r="I269">
        <f t="shared" si="56"/>
        <v>48.16610687898487</v>
      </c>
      <c r="J269">
        <f t="shared" si="57"/>
        <v>42.262798188687583</v>
      </c>
      <c r="K269">
        <f t="shared" si="57"/>
        <v>-23.104755812171202</v>
      </c>
      <c r="L269">
        <f t="shared" si="58"/>
        <v>-7.9966427082268652</v>
      </c>
      <c r="M269">
        <f t="shared" si="59"/>
        <v>-27.802295214484502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53.347186023344364</v>
      </c>
      <c r="C270" s="9">
        <f t="shared" si="52"/>
        <v>1.5060000000000011</v>
      </c>
      <c r="D270" s="9">
        <f t="shared" si="53"/>
        <v>73.673742439965253</v>
      </c>
      <c r="E270" s="9">
        <f t="shared" si="53"/>
        <v>0.78425673167285537</v>
      </c>
      <c r="F270" s="9">
        <f t="shared" si="54"/>
        <v>7.1226029560474755</v>
      </c>
      <c r="G270" s="10">
        <f t="shared" si="63"/>
        <v>8.6666666666666607</v>
      </c>
      <c r="H270" s="5">
        <f t="shared" si="63"/>
        <v>7.5</v>
      </c>
      <c r="I270">
        <f t="shared" si="56"/>
        <v>48.204323848784512</v>
      </c>
      <c r="J270">
        <f t="shared" si="57"/>
        <v>42.21481833243822</v>
      </c>
      <c r="K270">
        <f t="shared" si="57"/>
        <v>-23.27156958345811</v>
      </c>
      <c r="L270">
        <f t="shared" si="58"/>
        <v>-7.9939019896045371</v>
      </c>
      <c r="M270">
        <f t="shared" si="59"/>
        <v>-27.767238257489346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53.600331043103182</v>
      </c>
      <c r="C271" s="9">
        <f t="shared" si="52"/>
        <v>1.5120000000000011</v>
      </c>
      <c r="D271" s="9">
        <f t="shared" si="53"/>
        <v>73.926887459724071</v>
      </c>
      <c r="E271" s="9">
        <f t="shared" si="53"/>
        <v>0.64412750388347195</v>
      </c>
      <c r="F271" s="9">
        <f t="shared" si="54"/>
        <v>7.0511432969854893</v>
      </c>
      <c r="G271" s="10">
        <f t="shared" si="63"/>
        <v>8.6666666666666607</v>
      </c>
      <c r="H271" s="5">
        <f t="shared" si="63"/>
        <v>7.5</v>
      </c>
      <c r="I271">
        <f t="shared" si="56"/>
        <v>48.243047251122199</v>
      </c>
      <c r="J271">
        <f t="shared" si="57"/>
        <v>42.16685492050059</v>
      </c>
      <c r="K271">
        <f t="shared" si="57"/>
        <v>-23.438173013003045</v>
      </c>
      <c r="L271">
        <f t="shared" si="58"/>
        <v>-7.9912338692333442</v>
      </c>
      <c r="M271">
        <f t="shared" si="59"/>
        <v>-27.732124447090317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53.853188330416543</v>
      </c>
      <c r="C272" s="9">
        <f t="shared" si="52"/>
        <v>1.5180000000000011</v>
      </c>
      <c r="D272" s="9">
        <f t="shared" si="53"/>
        <v>74.179744747037432</v>
      </c>
      <c r="E272" s="9">
        <f t="shared" si="53"/>
        <v>0.50299928756540602</v>
      </c>
      <c r="F272" s="9">
        <f t="shared" si="54"/>
        <v>6.9791326314717628</v>
      </c>
      <c r="G272" s="10">
        <f t="shared" si="63"/>
        <v>8.6666666666666607</v>
      </c>
      <c r="H272" s="5">
        <f t="shared" si="63"/>
        <v>7.5</v>
      </c>
      <c r="I272">
        <f t="shared" si="56"/>
        <v>48.282273094303918</v>
      </c>
      <c r="J272">
        <f t="shared" si="57"/>
        <v>42.118907517285187</v>
      </c>
      <c r="K272">
        <f t="shared" si="57"/>
        <v>-23.604565759685588</v>
      </c>
      <c r="L272">
        <f t="shared" si="58"/>
        <v>-7.9886373252864429</v>
      </c>
      <c r="M272">
        <f t="shared" si="59"/>
        <v>-27.696953319774117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54.105757980048395</v>
      </c>
      <c r="C273" s="9">
        <f t="shared" si="52"/>
        <v>1.5240000000000011</v>
      </c>
      <c r="D273" s="9">
        <f t="shared" si="53"/>
        <v>74.432314396669284</v>
      </c>
      <c r="E273" s="9">
        <f t="shared" si="53"/>
        <v>0.36087334784753655</v>
      </c>
      <c r="F273" s="9">
        <f t="shared" si="54"/>
        <v>6.906573089225037</v>
      </c>
      <c r="G273" s="10">
        <f t="shared" si="63"/>
        <v>8.6666666666666607</v>
      </c>
      <c r="H273" s="5">
        <f t="shared" si="63"/>
        <v>7.5</v>
      </c>
      <c r="I273">
        <f t="shared" si="56"/>
        <v>48.321997387609777</v>
      </c>
      <c r="J273">
        <f t="shared" si="57"/>
        <v>42.070975693333466</v>
      </c>
      <c r="K273">
        <f t="shared" si="57"/>
        <v>-23.770747479604232</v>
      </c>
      <c r="L273">
        <f t="shared" si="58"/>
        <v>-7.9861113401925214</v>
      </c>
      <c r="M273">
        <f t="shared" si="59"/>
        <v>-27.661724425611517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54.358040084204276</v>
      </c>
      <c r="C274" s="9">
        <f t="shared" si="52"/>
        <v>1.5300000000000011</v>
      </c>
      <c r="D274" s="9">
        <f t="shared" si="53"/>
        <v>74.684596500825165</v>
      </c>
      <c r="E274" s="9">
        <f t="shared" si="53"/>
        <v>0.21775095193025015</v>
      </c>
      <c r="F274" s="9">
        <f t="shared" si="54"/>
        <v>6.8334667973089926</v>
      </c>
      <c r="G274" s="10">
        <f t="shared" si="63"/>
        <v>8.6666666666666607</v>
      </c>
      <c r="H274" s="5">
        <f t="shared" si="63"/>
        <v>7.5</v>
      </c>
      <c r="I274">
        <f t="shared" si="56"/>
        <v>48.362216141656567</v>
      </c>
      <c r="J274">
        <f t="shared" si="57"/>
        <v>42.023059025292312</v>
      </c>
      <c r="K274">
        <f t="shared" si="57"/>
        <v>-23.936717826157903</v>
      </c>
      <c r="L274">
        <f t="shared" si="58"/>
        <v>-7.9836549006836783</v>
      </c>
      <c r="M274">
        <f t="shared" si="59"/>
        <v>-27.626437328180476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54.610034732567811</v>
      </c>
      <c r="C275" s="9">
        <f t="shared" si="52"/>
        <v>1.5360000000000011</v>
      </c>
      <c r="D275" s="9">
        <f t="shared" si="53"/>
        <v>74.9365911491887</v>
      </c>
      <c r="E275" s="9">
        <f t="shared" si="53"/>
        <v>7.3633369101395479E-2</v>
      </c>
      <c r="F275" s="9">
        <f t="shared" si="54"/>
        <v>6.7598158801560535</v>
      </c>
      <c r="G275" s="10">
        <f t="shared" si="63"/>
        <v>8.6666666666666607</v>
      </c>
      <c r="H275" s="5">
        <f t="shared" si="63"/>
        <v>7.5</v>
      </c>
      <c r="I275">
        <f t="shared" si="56"/>
        <v>48.402925368756591</v>
      </c>
      <c r="J275">
        <f t="shared" si="57"/>
        <v>41.975157095888207</v>
      </c>
      <c r="K275">
        <f t="shared" si="57"/>
        <v>-24.102476450126986</v>
      </c>
      <c r="L275">
        <f t="shared" si="58"/>
        <v>-7.9812669978425275</v>
      </c>
      <c r="M275">
        <f t="shared" si="59"/>
        <v>-27.591091604488142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54.861742012337174</v>
      </c>
      <c r="C276" s="9">
        <f t="shared" si="52"/>
        <v>1.5420000000000011</v>
      </c>
      <c r="D276" s="9">
        <f t="shared" si="53"/>
        <v>75.188298428958063</v>
      </c>
      <c r="E276" s="9">
        <f t="shared" si="53"/>
        <v>-7.1478129248247202E-2</v>
      </c>
      <c r="F276" s="9">
        <f t="shared" si="54"/>
        <v>6.6856224595905749</v>
      </c>
      <c r="G276" s="10">
        <f t="shared" si="63"/>
        <v>8.6666666666666607</v>
      </c>
      <c r="H276" s="5">
        <f t="shared" si="63"/>
        <v>7.5</v>
      </c>
      <c r="I276">
        <f t="shared" si="56"/>
        <v>48.444121083272826</v>
      </c>
      <c r="J276">
        <f t="shared" si="57"/>
        <v>41.92726949390115</v>
      </c>
      <c r="K276">
        <f t="shared" si="57"/>
        <v>-24.268022999753914</v>
      </c>
      <c r="L276">
        <f t="shared" si="58"/>
        <v>-7.978946627148523</v>
      </c>
      <c r="M276">
        <f t="shared" si="59"/>
        <v>-27.555686844891827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55.113162008261298</v>
      </c>
      <c r="C277" s="9">
        <f t="shared" ref="C277:C289" si="68">C276+_dt</f>
        <v>1.5480000000000012</v>
      </c>
      <c r="D277" s="9">
        <f t="shared" ref="D277:E289" si="69">D276+$C$7*(J276+J277)/2</f>
        <v>75.439718424882187</v>
      </c>
      <c r="E277" s="9">
        <f t="shared" si="69"/>
        <v>-0.21758226960997873</v>
      </c>
      <c r="F277" s="9">
        <f t="shared" ref="F277:F289" si="70">$O$1*D277^2+$O$2*D277+$O$3</f>
        <v>6.6108886548515136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48.485799301970324</v>
      </c>
      <c r="J277">
        <f t="shared" ref="J277:K289" si="73">J276+L276*$C$7</f>
        <v>41.879395814138256</v>
      </c>
      <c r="K277">
        <f t="shared" si="73"/>
        <v>-24.433357120823263</v>
      </c>
      <c r="L277">
        <f t="shared" ref="L277:L289" si="74">-$C$15*I277*J277</f>
        <v>-7.9766927885234837</v>
      </c>
      <c r="M277">
        <f t="shared" ref="M277:M289" si="75">-$C$6-$C$15*I277*K277</f>
        <v>-27.520222653018944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55.364294802675929</v>
      </c>
      <c r="C278" s="9">
        <f t="shared" si="68"/>
        <v>1.5540000000000012</v>
      </c>
      <c r="D278" s="9">
        <f t="shared" si="69"/>
        <v>75.690851219296817</v>
      </c>
      <c r="E278" s="9">
        <f t="shared" si="69"/>
        <v>-0.36467777634267262</v>
      </c>
      <c r="F278" s="9">
        <f t="shared" si="70"/>
        <v>6.5356165826143906</v>
      </c>
      <c r="G278" s="10">
        <f t="shared" si="71"/>
        <v>8.6666666666666607</v>
      </c>
      <c r="H278" s="5">
        <f t="shared" si="71"/>
        <v>7.5</v>
      </c>
      <c r="I278">
        <f t="shared" si="72"/>
        <v>48.52795604436367</v>
      </c>
      <c r="J278">
        <f t="shared" si="73"/>
        <v>41.831535657407116</v>
      </c>
      <c r="K278">
        <f t="shared" si="73"/>
        <v>-24.598478456741375</v>
      </c>
      <c r="L278">
        <f t="shared" si="74"/>
        <v>-7.9745044863763068</v>
      </c>
      <c r="M278">
        <f t="shared" si="75"/>
        <v>-27.484698645685967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55.615140475539619</v>
      </c>
      <c r="C279" s="9">
        <f t="shared" si="68"/>
        <v>1.5600000000000012</v>
      </c>
      <c r="D279" s="9">
        <f t="shared" si="69"/>
        <v>75.941696892160508</v>
      </c>
      <c r="E279" s="9">
        <f t="shared" si="69"/>
        <v>-0.51276337165874319</v>
      </c>
      <c r="F279" s="9">
        <f t="shared" si="70"/>
        <v>6.4598083570127178</v>
      </c>
      <c r="G279" s="10">
        <f t="shared" si="71"/>
        <v>8.6666666666666607</v>
      </c>
      <c r="H279" s="5">
        <f t="shared" si="71"/>
        <v>7.5</v>
      </c>
      <c r="I279">
        <f t="shared" si="72"/>
        <v>48.570587333060658</v>
      </c>
      <c r="J279">
        <f t="shared" si="73"/>
        <v>41.783688630488861</v>
      </c>
      <c r="K279">
        <f t="shared" si="73"/>
        <v>-24.763386648615491</v>
      </c>
      <c r="L279">
        <f t="shared" si="74"/>
        <v>-7.9723807296468863</v>
      </c>
      <c r="M279">
        <f t="shared" si="75"/>
        <v>-27.449114452816385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55.865699104469414</v>
      </c>
      <c r="C280" s="9">
        <f t="shared" si="68"/>
        <v>1.5660000000000012</v>
      </c>
      <c r="D280" s="9">
        <f t="shared" si="69"/>
        <v>76.192255521090303</v>
      </c>
      <c r="E280" s="9">
        <f t="shared" si="69"/>
        <v>-0.66183777561058688</v>
      </c>
      <c r="F280" s="9">
        <f t="shared" si="70"/>
        <v>6.3834660896588309</v>
      </c>
      <c r="G280" s="10">
        <f t="shared" si="71"/>
        <v>8.6666666666666607</v>
      </c>
      <c r="H280" s="5">
        <f t="shared" si="71"/>
        <v>7.5</v>
      </c>
      <c r="I280">
        <f t="shared" si="72"/>
        <v>48.61368919410188</v>
      </c>
      <c r="J280">
        <f t="shared" si="73"/>
        <v>41.735854346110976</v>
      </c>
      <c r="K280">
        <f t="shared" si="73"/>
        <v>-24.92808133533239</v>
      </c>
      <c r="L280">
        <f t="shared" si="74"/>
        <v>-7.9703205318491923</v>
      </c>
      <c r="M280">
        <f t="shared" si="75"/>
        <v>-27.413469717357778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56.115970764776506</v>
      </c>
      <c r="C281" s="9">
        <f t="shared" si="68"/>
        <v>1.5720000000000012</v>
      </c>
      <c r="D281" s="9">
        <f t="shared" si="69"/>
        <v>76.442527181397395</v>
      </c>
      <c r="E281" s="9">
        <f t="shared" si="69"/>
        <v>-0.81189970607749373</v>
      </c>
      <c r="F281" s="9">
        <f t="shared" si="70"/>
        <v>6.3065918896641255</v>
      </c>
      <c r="G281" s="10">
        <f t="shared" si="71"/>
        <v>8.6666666666666607</v>
      </c>
      <c r="H281" s="5">
        <f t="shared" si="71"/>
        <v>7.5</v>
      </c>
      <c r="I281">
        <f t="shared" si="72"/>
        <v>48.657257657296434</v>
      </c>
      <c r="J281">
        <f t="shared" si="73"/>
        <v>41.688032422919882</v>
      </c>
      <c r="K281">
        <f t="shared" si="73"/>
        <v>-25.092562153636536</v>
      </c>
      <c r="L281">
        <f t="shared" si="74"/>
        <v>-7.9683229111135461</v>
      </c>
      <c r="M281">
        <f t="shared" si="75"/>
        <v>-27.377764095197893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56.365955529501619</v>
      </c>
      <c r="C282" s="9">
        <f t="shared" si="68"/>
        <v>1.5780000000000012</v>
      </c>
      <c r="D282" s="9">
        <f t="shared" si="69"/>
        <v>76.692511946122508</v>
      </c>
      <c r="E282" s="9">
        <f t="shared" si="69"/>
        <v>-0.96294787875302656</v>
      </c>
      <c r="F282" s="9">
        <f t="shared" si="70"/>
        <v>6.229187863658761</v>
      </c>
      <c r="G282" s="10">
        <f t="shared" si="71"/>
        <v>8.6666666666666607</v>
      </c>
      <c r="H282" s="5">
        <f t="shared" si="71"/>
        <v>7.5</v>
      </c>
      <c r="I282">
        <f t="shared" si="72"/>
        <v>48.701288756553431</v>
      </c>
      <c r="J282">
        <f t="shared" si="73"/>
        <v>41.640222485453201</v>
      </c>
      <c r="K282">
        <f t="shared" si="73"/>
        <v>-25.256828738207723</v>
      </c>
      <c r="L282">
        <f t="shared" si="74"/>
        <v>-7.966386890228045</v>
      </c>
      <c r="M282">
        <f t="shared" si="75"/>
        <v>-27.341997255079914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56.615653469450308</v>
      </c>
      <c r="C283" s="9">
        <f t="shared" si="68"/>
        <v>1.5840000000000012</v>
      </c>
      <c r="D283" s="9">
        <f t="shared" si="69"/>
        <v>76.942209886071197</v>
      </c>
      <c r="E283" s="9">
        <f t="shared" si="69"/>
        <v>-1.1149810071328643</v>
      </c>
      <c r="F283" s="9">
        <f t="shared" si="70"/>
        <v>6.1512561158107166</v>
      </c>
      <c r="G283" s="10">
        <f t="shared" si="71"/>
        <v>8.6666666666666607</v>
      </c>
      <c r="H283" s="5">
        <f t="shared" si="71"/>
        <v>7.5</v>
      </c>
      <c r="I283">
        <f t="shared" si="72"/>
        <v>48.74577853020952</v>
      </c>
      <c r="J283">
        <f t="shared" si="73"/>
        <v>41.592424164111833</v>
      </c>
      <c r="K283">
        <f t="shared" si="73"/>
        <v>-25.420880721738204</v>
      </c>
      <c r="L283">
        <f t="shared" si="74"/>
        <v>-7.9645114966791537</v>
      </c>
      <c r="M283">
        <f t="shared" si="75"/>
        <v>-27.3061688785168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56.865064653228032</v>
      </c>
      <c r="C284" s="9">
        <f t="shared" si="68"/>
        <v>1.5900000000000012</v>
      </c>
      <c r="D284" s="9">
        <f t="shared" si="69"/>
        <v>77.191621069848921</v>
      </c>
      <c r="E284" s="9">
        <f t="shared" si="69"/>
        <v>-1.2679978025031069</v>
      </c>
      <c r="F284" s="9">
        <f t="shared" si="70"/>
        <v>6.0727987478443586</v>
      </c>
      <c r="G284" s="10">
        <f t="shared" si="71"/>
        <v>8.6666666666666607</v>
      </c>
      <c r="H284" s="5">
        <f t="shared" si="71"/>
        <v>7.5</v>
      </c>
      <c r="I284">
        <f t="shared" si="72"/>
        <v>48.790723021352093</v>
      </c>
      <c r="J284">
        <f t="shared" si="73"/>
        <v>41.544637095131755</v>
      </c>
      <c r="K284">
        <f t="shared" si="73"/>
        <v>-25.584717735009306</v>
      </c>
      <c r="L284">
        <f t="shared" si="74"/>
        <v>-7.9626957626914496</v>
      </c>
      <c r="M284">
        <f t="shared" si="75"/>
        <v>-27.270278659704843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57.114189147275098</v>
      </c>
      <c r="C285" s="9">
        <f t="shared" si="68"/>
        <v>1.5960000000000012</v>
      </c>
      <c r="D285" s="9">
        <f t="shared" si="69"/>
        <v>77.440745563895987</v>
      </c>
      <c r="E285" s="9">
        <f t="shared" si="69"/>
        <v>-1.4219969739290375</v>
      </c>
      <c r="F285" s="9">
        <f t="shared" si="70"/>
        <v>5.9938178590583986</v>
      </c>
      <c r="G285" s="10">
        <f t="shared" si="71"/>
        <v>8.6666666666666607</v>
      </c>
      <c r="H285" s="5">
        <f t="shared" si="71"/>
        <v>7.5</v>
      </c>
      <c r="I285">
        <f t="shared" si="72"/>
        <v>48.836118278138485</v>
      </c>
      <c r="J285">
        <f t="shared" si="73"/>
        <v>41.496860920555605</v>
      </c>
      <c r="K285">
        <f t="shared" si="73"/>
        <v>-25.748339406967535</v>
      </c>
      <c r="L285">
        <f t="shared" si="74"/>
        <v>-7.9609387252665291</v>
      </c>
      <c r="M285">
        <f t="shared" si="75"/>
        <v>-27.234326305436369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57.36302701590138</v>
      </c>
      <c r="C286" s="9">
        <f t="shared" si="68"/>
        <v>1.6020000000000012</v>
      </c>
      <c r="D286" s="9">
        <f t="shared" si="69"/>
        <v>77.689583432522269</v>
      </c>
      <c r="E286" s="9">
        <f t="shared" si="69"/>
        <v>-1.5769772282443406</v>
      </c>
      <c r="F286" s="9">
        <f t="shared" si="70"/>
        <v>5.9143155463433166</v>
      </c>
      <c r="G286" s="10">
        <f t="shared" si="71"/>
        <v>8.6666666666666607</v>
      </c>
      <c r="H286" s="5">
        <f t="shared" si="71"/>
        <v>7.5</v>
      </c>
      <c r="I286">
        <f t="shared" si="72"/>
        <v>48.881960354110774</v>
      </c>
      <c r="J286">
        <f t="shared" si="73"/>
        <v>41.449095288204006</v>
      </c>
      <c r="K286">
        <f t="shared" si="73"/>
        <v>-25.911745364800154</v>
      </c>
      <c r="L286">
        <f t="shared" si="74"/>
        <v>-7.9592394262210435</v>
      </c>
      <c r="M286">
        <f t="shared" si="75"/>
        <v>-27.198311535011694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57.611578321320934</v>
      </c>
      <c r="C287" s="9">
        <f t="shared" si="68"/>
        <v>1.6080000000000012</v>
      </c>
      <c r="D287" s="9">
        <f t="shared" si="69"/>
        <v>77.938134737941823</v>
      </c>
      <c r="E287" s="9">
        <f t="shared" si="69"/>
        <v>-1.7329372700407717</v>
      </c>
      <c r="F287" s="9">
        <f t="shared" si="70"/>
        <v>5.8342939041982467</v>
      </c>
      <c r="G287" s="10">
        <f t="shared" si="71"/>
        <v>8.6666666666666607</v>
      </c>
      <c r="H287" s="5">
        <f t="shared" si="71"/>
        <v>7.5</v>
      </c>
      <c r="I287">
        <f t="shared" si="72"/>
        <v>48.928245308506369</v>
      </c>
      <c r="J287">
        <f t="shared" si="73"/>
        <v>41.401339851646682</v>
      </c>
      <c r="K287">
        <f t="shared" si="73"/>
        <v>-26.074935234010226</v>
      </c>
      <c r="L287">
        <f t="shared" si="74"/>
        <v>-7.9575969122238925</v>
      </c>
      <c r="M287">
        <f t="shared" si="75"/>
        <v>-27.162234080150306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57.859843123686389</v>
      </c>
      <c r="C288" s="9">
        <f t="shared" si="68"/>
        <v>1.6140000000000012</v>
      </c>
      <c r="D288" s="9">
        <f t="shared" si="69"/>
        <v>78.186399540307278</v>
      </c>
      <c r="E288" s="9">
        <f t="shared" si="69"/>
        <v>-1.8898758016582757</v>
      </c>
      <c r="F288" s="9">
        <f t="shared" si="70"/>
        <v>5.7537550247472806</v>
      </c>
      <c r="G288" s="10">
        <f t="shared" si="71"/>
        <v>8.6666666666666607</v>
      </c>
      <c r="H288" s="5">
        <f t="shared" si="71"/>
        <v>7.5</v>
      </c>
      <c r="I288">
        <f t="shared" si="72"/>
        <v>48.974969206564289</v>
      </c>
      <c r="J288">
        <f t="shared" si="73"/>
        <v>41.353594270173339</v>
      </c>
      <c r="K288">
        <f t="shared" si="73"/>
        <v>-26.237908638491128</v>
      </c>
      <c r="L288">
        <f t="shared" si="74"/>
        <v>-7.9560102348325437</v>
      </c>
      <c r="M288">
        <f t="shared" si="75"/>
        <v>-27.126093684901321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58.107821481123196</v>
      </c>
      <c r="C289" s="9">
        <f t="shared" si="68"/>
        <v>1.6200000000000012</v>
      </c>
      <c r="D289" s="9">
        <f t="shared" si="69"/>
        <v>78.434377897744085</v>
      </c>
      <c r="E289" s="9">
        <f t="shared" si="69"/>
        <v>-2.0477915231755506</v>
      </c>
      <c r="F289" s="9">
        <f t="shared" si="70"/>
        <v>5.6727009977552738</v>
      </c>
      <c r="G289" s="10">
        <f t="shared" si="71"/>
        <v>8.6666666666666607</v>
      </c>
      <c r="H289" s="5">
        <f t="shared" si="71"/>
        <v>7.5</v>
      </c>
      <c r="I289">
        <f t="shared" si="72"/>
        <v>49.022128119827123</v>
      </c>
      <c r="J289">
        <f t="shared" si="73"/>
        <v>41.305858208764342</v>
      </c>
      <c r="K289">
        <f t="shared" si="73"/>
        <v>-26.400665200600535</v>
      </c>
      <c r="L289">
        <f t="shared" si="74"/>
        <v>-7.9544784505285087</v>
      </c>
      <c r="M289">
        <f t="shared" si="75"/>
        <v>-27.089890105553209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59" priority="16" stopIfTrue="1" operator="greaterThan">
      <formula>$G$19</formula>
    </cfRule>
    <cfRule type="cellIs" dxfId="58" priority="17" stopIfTrue="1" operator="lessThan">
      <formula>$H$19</formula>
    </cfRule>
    <cfRule type="cellIs" dxfId="57" priority="18" stopIfTrue="1" operator="between">
      <formula>$H$19</formula>
      <formula>$G$19</formula>
    </cfRule>
  </conditionalFormatting>
  <conditionalFormatting sqref="E19:E20">
    <cfRule type="cellIs" dxfId="56" priority="13" stopIfTrue="1" operator="lessThan">
      <formula>$H$19</formula>
    </cfRule>
    <cfRule type="cellIs" dxfId="55" priority="14" stopIfTrue="1" operator="greaterThan">
      <formula>$G$19</formula>
    </cfRule>
    <cfRule type="cellIs" dxfId="54" priority="15" stopIfTrue="1" operator="between">
      <formula>$H$19</formula>
      <formula>$G$19</formula>
    </cfRule>
  </conditionalFormatting>
  <conditionalFormatting sqref="F19">
    <cfRule type="cellIs" dxfId="53" priority="10" stopIfTrue="1" operator="lessThan">
      <formula>$H$19</formula>
    </cfRule>
    <cfRule type="cellIs" dxfId="52" priority="11" stopIfTrue="1" operator="greaterThan">
      <formula>$G$19</formula>
    </cfRule>
    <cfRule type="cellIs" dxfId="51" priority="12" stopIfTrue="1" operator="between">
      <formula>$H$19</formula>
      <formula>$G$19</formula>
    </cfRule>
  </conditionalFormatting>
  <conditionalFormatting sqref="F20">
    <cfRule type="cellIs" dxfId="50" priority="7" stopIfTrue="1" operator="lessThan">
      <formula>$H$19</formula>
    </cfRule>
    <cfRule type="cellIs" dxfId="49" priority="8" stopIfTrue="1" operator="greaterThan">
      <formula>$G$19</formula>
    </cfRule>
    <cfRule type="cellIs" dxfId="48" priority="9" stopIfTrue="1" operator="between">
      <formula>$H$19</formula>
      <formula>$G$19</formula>
    </cfRule>
  </conditionalFormatting>
  <conditionalFormatting sqref="E21:E289">
    <cfRule type="cellIs" dxfId="47" priority="4" stopIfTrue="1" operator="lessThan">
      <formula>$H$19</formula>
    </cfRule>
    <cfRule type="cellIs" dxfId="46" priority="5" stopIfTrue="1" operator="greaterThan">
      <formula>$G$19</formula>
    </cfRule>
    <cfRule type="cellIs" dxfId="45" priority="6" stopIfTrue="1" operator="between">
      <formula>$H$19</formula>
      <formula>$G$19</formula>
    </cfRule>
  </conditionalFormatting>
  <conditionalFormatting sqref="F21:F289">
    <cfRule type="cellIs" dxfId="44" priority="1" stopIfTrue="1" operator="lessThan">
      <formula>$H$19</formula>
    </cfRule>
    <cfRule type="cellIs" dxfId="43" priority="2" stopIfTrue="1" operator="greaterThan">
      <formula>$G$19</formula>
    </cfRule>
    <cfRule type="cellIs" dxfId="4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546"/>
  <sheetViews>
    <sheetView topLeftCell="A10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SummaryChart!G29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-4.9021055198743835E-3</v>
      </c>
      <c r="P1" s="5" t="s">
        <v>10</v>
      </c>
    </row>
    <row r="2" spans="2:22" ht="22.5" x14ac:dyDescent="0.3">
      <c r="C2" s="24">
        <f>SummaryChart!H29</f>
        <v>23.570153417547093</v>
      </c>
      <c r="D2" s="1" t="s">
        <v>18</v>
      </c>
      <c r="G2" s="9" t="s">
        <v>23</v>
      </c>
      <c r="O2" s="28">
        <f>TAN(C2/180*PI())</f>
        <v>0.43626904812602579</v>
      </c>
      <c r="P2" s="5" t="s">
        <v>12</v>
      </c>
    </row>
    <row r="3" spans="2:22" ht="22.5" x14ac:dyDescent="0.3">
      <c r="C3" s="24">
        <f>SummaryChart!J29/12</f>
        <v>0.9998930212890631</v>
      </c>
      <c r="D3" s="1" t="s">
        <v>19</v>
      </c>
      <c r="G3" s="9" t="s">
        <v>28</v>
      </c>
      <c r="O3" s="28">
        <f>C3</f>
        <v>0.9998930212890631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SummaryChart!I29</f>
        <v>21.333440312044271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2.2966052599770137E-2</v>
      </c>
      <c r="C12" s="14"/>
      <c r="D12" s="15">
        <f ca="1">CELL("contents",INDIRECT("D"&amp;C13-1))</f>
        <v>21.041616164519692</v>
      </c>
      <c r="E12" s="15">
        <f ca="1">CELL("contents",INDIRECT("E"&amp;C13-1))</f>
        <v>7.8734219114552424</v>
      </c>
      <c r="F12">
        <f ca="1">D13-D12</f>
        <v>0.31479020012434944</v>
      </c>
      <c r="G12">
        <f ca="1">D13-D11</f>
        <v>2.2966052599770137E-2</v>
      </c>
      <c r="H12" s="27">
        <f ca="1">G12/F12</f>
        <v>7.2956694937447261E-2</v>
      </c>
      <c r="I12">
        <f ca="1">D13-D12</f>
        <v>0.31479020012434944</v>
      </c>
      <c r="J12">
        <f ca="1">E13-E12</f>
        <v>6.5685035043143714E-2</v>
      </c>
      <c r="K12">
        <f ca="1">ATAN(J12/I12)*180/PI()</f>
        <v>11.786384870825819</v>
      </c>
      <c r="N12" s="26">
        <f ca="1">E13-E12</f>
        <v>6.5685035043143714E-2</v>
      </c>
      <c r="O12" s="26">
        <f ca="1">N12+E13-H12*N12</f>
        <v>7.9999998184779315</v>
      </c>
      <c r="P12">
        <f ca="1">IF(AND(G12&gt;0,G12&lt;F12),1,0)</f>
        <v>1</v>
      </c>
      <c r="Q12" s="26">
        <f ca="1">IF(P12=1,O12,O13)</f>
        <v>7.9999998184779315</v>
      </c>
    </row>
    <row r="13" spans="2:22" x14ac:dyDescent="0.2">
      <c r="B13" t="str">
        <f ca="1">CELL("address",INDEX(B20:B290,MATCH(MIN(B20:B290),B20:B290,0)))</f>
        <v>$B$84</v>
      </c>
      <c r="C13">
        <f ca="1">CELL("row",INDEX(A20:A289,MATCH(MIN(A20:A289),A20:A289,0)))</f>
        <v>84</v>
      </c>
      <c r="D13" s="15">
        <f ca="1">CELL("contents",INDIRECT("D"&amp;C13))</f>
        <v>21.356406364644041</v>
      </c>
      <c r="E13" s="15">
        <f ca="1">CELL("contents",INDIRECT("E"&amp;C13))</f>
        <v>7.9391069464983861</v>
      </c>
      <c r="F13">
        <f ca="1">D14-D13</f>
        <v>0.3143925456713994</v>
      </c>
      <c r="G13">
        <f ca="1">D14-D11</f>
        <v>0.33735859827116954</v>
      </c>
      <c r="H13" s="27">
        <f ca="1">G13/F13</f>
        <v>1.0730489730624022</v>
      </c>
      <c r="N13" s="26">
        <f ca="1">E14-E13</f>
        <v>6.4443794580475E-2</v>
      </c>
      <c r="O13" s="26">
        <f ca="1">E13+H13*N13</f>
        <v>8.0082582940932099</v>
      </c>
      <c r="P13">
        <f ca="1">IF(G13&lt;F13,1,0)</f>
        <v>0</v>
      </c>
    </row>
    <row r="14" spans="2:22" x14ac:dyDescent="0.2">
      <c r="D14" s="15">
        <f ca="1">CELL("contents",INDIRECT("D"&amp;C13+1))</f>
        <v>21.67079891031544</v>
      </c>
      <c r="E14" s="15">
        <f ca="1">CELL("contents",INDIRECT("E"&amp;C13+1))</f>
        <v>8.0035507410788611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55.439930420440788</v>
      </c>
      <c r="P15" s="10">
        <f>Q19</f>
        <v>19.461654318541708</v>
      </c>
      <c r="Q15" s="10">
        <f>Q19</f>
        <v>19.461654318541708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I17" s="29">
        <f>AVERAGE(G19:H19)</f>
        <v>8.0833333333333304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0.9998930212890631</v>
      </c>
      <c r="F19" s="9">
        <f>$O$1*D19^2+$O$2*D19+$O$3</f>
        <v>0.9998930212890631</v>
      </c>
      <c r="G19" s="18">
        <v>8.6666666666666607</v>
      </c>
      <c r="H19" s="17">
        <v>7.5</v>
      </c>
      <c r="I19">
        <f>C1</f>
        <v>62.5</v>
      </c>
      <c r="J19">
        <f>C1*COS(C2/180*PI())</f>
        <v>57.285697218337262</v>
      </c>
      <c r="K19">
        <f>C1*SIN(C2/180*PI())</f>
        <v>24.991976596679724</v>
      </c>
      <c r="L19">
        <f>-C15*I19*J19</f>
        <v>-14.06481809394389</v>
      </c>
      <c r="M19">
        <f>-C6-C15*I19*K19</f>
        <v>-38.310044801910607</v>
      </c>
      <c r="N19" s="16">
        <f>MAX(E19:E289)</f>
        <v>9.6852608707787748</v>
      </c>
      <c r="O19" s="19">
        <f>INDEX(C19:C289,MATCH(N19,E19:E289,0),1)</f>
        <v>0.71400000000000052</v>
      </c>
      <c r="P19" s="19">
        <f>COUNTIF(E19:E289,"&gt;"&amp;H19)*_dt</f>
        <v>0.73799999999999999</v>
      </c>
      <c r="Q19" s="21">
        <f>INDEX(D19:D289,MATCH(T17,T19:T289,0),1)</f>
        <v>19.461654318541708</v>
      </c>
      <c r="R19" s="21">
        <f>INDEX(D19:D289,MATCH(T17,U19:U289,0),1)</f>
        <v>55.439930420440788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35.978276101899084</v>
      </c>
    </row>
    <row r="20" spans="1:22" x14ac:dyDescent="0.2">
      <c r="A20">
        <f>B20</f>
        <v>20.989979295459939</v>
      </c>
      <c r="B20">
        <f>ABS(D20-$D$11)</f>
        <v>20.989979295459939</v>
      </c>
      <c r="C20" s="9">
        <f>C19+_dt</f>
        <v>6.0000000000000001E-3</v>
      </c>
      <c r="D20" s="9">
        <f>D19+$C$7*(J19+J20)/2</f>
        <v>0.34346101658433265</v>
      </c>
      <c r="E20" s="9">
        <f>E19+$C$7*(K19+K20)/2</f>
        <v>1.1491553000627071</v>
      </c>
      <c r="F20" s="9">
        <f>$O$1*D20^2+$O$2*D20+$O$3</f>
        <v>1.1491561528814913</v>
      </c>
      <c r="G20" s="10">
        <f>G19</f>
        <v>8.6666666666666607</v>
      </c>
      <c r="H20" s="5">
        <f>H19</f>
        <v>7.5</v>
      </c>
      <c r="I20">
        <f>SQRT(J20^2+K20^2)</f>
        <v>62.33098809889551</v>
      </c>
      <c r="J20">
        <f>J19+L19*$C$7</f>
        <v>57.201308309773601</v>
      </c>
      <c r="K20">
        <f>K19+M19*$C$7</f>
        <v>24.762116327868259</v>
      </c>
      <c r="L20">
        <f>-$C$15*I20*J20</f>
        <v>-14.006120961835434</v>
      </c>
      <c r="M20">
        <f>-$C$6-$C$15*I20*K20</f>
        <v>-38.237168952027346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20.64702355577861</v>
      </c>
      <c r="B21">
        <f t="shared" ref="B21:B84" si="3">ABS(D21-$D$11)</f>
        <v>20.64702355577861</v>
      </c>
      <c r="C21" s="9">
        <f t="shared" ref="C21:C84" si="4">C20+_dt</f>
        <v>1.2E-2</v>
      </c>
      <c r="D21" s="9">
        <f t="shared" ref="D21:E84" si="5">D20+$C$7*(J20+J21)/2</f>
        <v>0.68641675626566123</v>
      </c>
      <c r="E21" s="9">
        <f t="shared" si="5"/>
        <v>1.2970397289887801</v>
      </c>
      <c r="F21" s="9">
        <f t="shared" ref="F21:F84" si="6">$O$1*D21^2+$O$2*D21+$O$3</f>
        <v>1.2970456910892434</v>
      </c>
      <c r="G21" s="10">
        <f t="shared" ref="G21:H36" si="7">G20</f>
        <v>8.6666666666666607</v>
      </c>
      <c r="H21" s="5">
        <f t="shared" si="7"/>
        <v>7.5</v>
      </c>
      <c r="I21">
        <f t="shared" ref="I21:I84" si="8">SQRT(J21^2+K21^2)</f>
        <v>62.162977361506336</v>
      </c>
      <c r="J21">
        <f t="shared" ref="J21:K84" si="9">J20+L20*$C$7</f>
        <v>57.117271584002587</v>
      </c>
      <c r="K21">
        <f t="shared" si="9"/>
        <v>24.532693314156095</v>
      </c>
      <c r="L21">
        <f t="shared" ref="L21:L84" si="10">-$C$15*I21*J21</f>
        <v>-13.947846524170807</v>
      </c>
      <c r="M21">
        <f t="shared" ref="M21:M84" si="11">-$C$6-$C$15*I21*K21</f>
        <v>-38.164801585596706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20.304570987512029</v>
      </c>
      <c r="B22">
        <f t="shared" si="3"/>
        <v>20.304570987512029</v>
      </c>
      <c r="C22" s="9">
        <f t="shared" si="4"/>
        <v>1.8000000000000002E-2</v>
      </c>
      <c r="D22" s="9">
        <f t="shared" si="5"/>
        <v>1.0288693245322418</v>
      </c>
      <c r="E22" s="9">
        <f t="shared" si="5"/>
        <v>1.4435489224451759</v>
      </c>
      <c r="F22" s="9">
        <f t="shared" si="6"/>
        <v>1.4435676300781228</v>
      </c>
      <c r="G22" s="10">
        <f t="shared" si="7"/>
        <v>8.6666666666666607</v>
      </c>
      <c r="H22" s="5">
        <f t="shared" si="7"/>
        <v>7.5</v>
      </c>
      <c r="I22">
        <f t="shared" si="8"/>
        <v>61.99596611168915</v>
      </c>
      <c r="J22">
        <f t="shared" si="9"/>
        <v>57.033584504857565</v>
      </c>
      <c r="K22">
        <f t="shared" si="9"/>
        <v>24.303704504642514</v>
      </c>
      <c r="L22">
        <f t="shared" si="10"/>
        <v>-13.889992098908237</v>
      </c>
      <c r="M22">
        <f t="shared" si="11"/>
        <v>-38.092938226913184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19.962619500340665</v>
      </c>
      <c r="B23">
        <f t="shared" si="3"/>
        <v>19.962619500340665</v>
      </c>
      <c r="C23" s="9">
        <f t="shared" si="4"/>
        <v>2.4E-2</v>
      </c>
      <c r="D23" s="9">
        <f t="shared" si="5"/>
        <v>1.3708208117036067</v>
      </c>
      <c r="E23" s="9">
        <f t="shared" si="5"/>
        <v>1.5886854765849465</v>
      </c>
      <c r="F23" s="9">
        <f t="shared" si="6"/>
        <v>1.5887279218560872</v>
      </c>
      <c r="G23" s="10">
        <f t="shared" si="7"/>
        <v>8.6666666666666607</v>
      </c>
      <c r="H23" s="5">
        <f t="shared" si="7"/>
        <v>7.5</v>
      </c>
      <c r="I23">
        <f t="shared" si="8"/>
        <v>61.829952706023015</v>
      </c>
      <c r="J23">
        <f t="shared" si="9"/>
        <v>56.950244552264117</v>
      </c>
      <c r="K23">
        <f t="shared" si="9"/>
        <v>24.075146875281035</v>
      </c>
      <c r="L23">
        <f t="shared" si="10"/>
        <v>-13.832555032356483</v>
      </c>
      <c r="M23">
        <f t="shared" si="11"/>
        <v>-38.021574434184771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19.621167019017662</v>
      </c>
      <c r="B24">
        <f t="shared" si="3"/>
        <v>19.621167019017662</v>
      </c>
      <c r="C24" s="9">
        <f t="shared" si="4"/>
        <v>0.03</v>
      </c>
      <c r="D24" s="9">
        <f t="shared" si="5"/>
        <v>1.7122732930266089</v>
      </c>
      <c r="E24" s="9">
        <f t="shared" si="5"/>
        <v>1.7324519694968175</v>
      </c>
      <c r="F24" s="9">
        <f t="shared" si="6"/>
        <v>1.7325324766710863</v>
      </c>
      <c r="G24" s="10">
        <f t="shared" si="7"/>
        <v>8.6666666666666607</v>
      </c>
      <c r="H24" s="5">
        <f t="shared" si="7"/>
        <v>7.5</v>
      </c>
      <c r="I24">
        <f t="shared" si="8"/>
        <v>61.664935533320651</v>
      </c>
      <c r="J24">
        <f t="shared" si="9"/>
        <v>56.867249222069979</v>
      </c>
      <c r="K24">
        <f t="shared" si="9"/>
        <v>23.847017428675926</v>
      </c>
      <c r="L24">
        <f t="shared" si="10"/>
        <v>-13.775532698796532</v>
      </c>
      <c r="M24">
        <f t="shared" si="11"/>
        <v>-37.950705799056024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19.280211483273821</v>
      </c>
      <c r="B25">
        <f t="shared" si="3"/>
        <v>19.280211483273821</v>
      </c>
      <c r="C25" s="9">
        <f t="shared" si="4"/>
        <v>3.5999999999999997E-2</v>
      </c>
      <c r="D25" s="9">
        <f t="shared" si="5"/>
        <v>2.0532288287704503</v>
      </c>
      <c r="E25" s="9">
        <f t="shared" si="5"/>
        <v>1.8748509613644899</v>
      </c>
      <c r="F25" s="9">
        <f t="shared" si="6"/>
        <v>1.8749871634050095</v>
      </c>
      <c r="G25" s="10">
        <f t="shared" si="7"/>
        <v>8.6666666666666607</v>
      </c>
      <c r="H25" s="5">
        <f t="shared" si="7"/>
        <v>7.5</v>
      </c>
      <c r="I25">
        <f t="shared" si="8"/>
        <v>61.500913014139371</v>
      </c>
      <c r="J25">
        <f t="shared" si="9"/>
        <v>56.7845960258772</v>
      </c>
      <c r="K25">
        <f t="shared" si="9"/>
        <v>23.619313193881588</v>
      </c>
      <c r="L25">
        <f t="shared" si="10"/>
        <v>-13.718922500107286</v>
      </c>
      <c r="M25">
        <f t="shared" si="11"/>
        <v>-37.880327946138053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18.939750847723559</v>
      </c>
      <c r="B26">
        <f t="shared" si="3"/>
        <v>18.939750847723559</v>
      </c>
      <c r="C26" s="9">
        <f t="shared" si="4"/>
        <v>4.1999999999999996E-2</v>
      </c>
      <c r="D26" s="9">
        <f t="shared" si="5"/>
        <v>2.3936894643207118</v>
      </c>
      <c r="E26" s="9">
        <f t="shared" si="5"/>
        <v>2.015884994624749</v>
      </c>
      <c r="F26" s="9">
        <f t="shared" si="6"/>
        <v>2.0160978099637923</v>
      </c>
      <c r="G26" s="10">
        <f t="shared" si="7"/>
        <v>8.6666666666666607</v>
      </c>
      <c r="H26" s="5">
        <f t="shared" si="7"/>
        <v>7.5</v>
      </c>
      <c r="I26">
        <f t="shared" si="8"/>
        <v>61.33788360029147</v>
      </c>
      <c r="J26">
        <f t="shared" si="9"/>
        <v>56.702282490876556</v>
      </c>
      <c r="K26">
        <f t="shared" si="9"/>
        <v>23.392031226204761</v>
      </c>
      <c r="L26">
        <f t="shared" si="10"/>
        <v>-13.66272186539519</v>
      </c>
      <c r="M26">
        <f t="shared" si="11"/>
        <v>-37.810436532545204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18.599783081771875</v>
      </c>
      <c r="B27">
        <f t="shared" si="3"/>
        <v>18.599783081771875</v>
      </c>
      <c r="C27" s="9">
        <f t="shared" si="4"/>
        <v>4.7999999999999994E-2</v>
      </c>
      <c r="D27" s="9">
        <f t="shared" si="5"/>
        <v>2.733657230272394</v>
      </c>
      <c r="E27" s="9">
        <f t="shared" si="5"/>
        <v>2.1555565941243917</v>
      </c>
      <c r="F27" s="9">
        <f t="shared" si="6"/>
        <v>2.1558702036637283</v>
      </c>
      <c r="G27" s="10">
        <f t="shared" si="7"/>
        <v>8.6666666666666607</v>
      </c>
      <c r="H27" s="5">
        <f t="shared" si="7"/>
        <v>7.5</v>
      </c>
      <c r="I27">
        <f t="shared" si="8"/>
        <v>61.175845774354016</v>
      </c>
      <c r="J27">
        <f t="shared" si="9"/>
        <v>56.620306159684183</v>
      </c>
      <c r="K27">
        <f t="shared" si="9"/>
        <v>23.165168607009491</v>
      </c>
      <c r="L27">
        <f t="shared" si="10"/>
        <v>-13.606928250627691</v>
      </c>
      <c r="M27">
        <f t="shared" si="11"/>
        <v>-37.741027247438488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18.260306169522284</v>
      </c>
      <c r="B28">
        <f t="shared" si="3"/>
        <v>18.260306169522284</v>
      </c>
      <c r="C28" s="9">
        <f t="shared" si="4"/>
        <v>5.3999999999999992E-2</v>
      </c>
      <c r="D28" s="9">
        <f t="shared" si="5"/>
        <v>3.073134142521988</v>
      </c>
      <c r="E28" s="9">
        <f t="shared" si="5"/>
        <v>2.2938682672759949</v>
      </c>
      <c r="F28" s="9">
        <f t="shared" si="6"/>
        <v>2.2943100916140402</v>
      </c>
      <c r="G28" s="10">
        <f t="shared" si="7"/>
        <v>8.6666666666666607</v>
      </c>
      <c r="H28" s="5">
        <f t="shared" si="7"/>
        <v>7.5</v>
      </c>
      <c r="I28">
        <f t="shared" si="8"/>
        <v>61.014798049178133</v>
      </c>
      <c r="J28">
        <f t="shared" si="9"/>
        <v>56.538664590180417</v>
      </c>
      <c r="K28">
        <f t="shared" si="9"/>
        <v>22.93872244352486</v>
      </c>
      <c r="L28">
        <f t="shared" si="10"/>
        <v>-13.55153913827051</v>
      </c>
      <c r="M28">
        <f t="shared" si="11"/>
        <v>-37.672095811575645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17.921318109685689</v>
      </c>
      <c r="B29">
        <f t="shared" si="3"/>
        <v>17.921318109685689</v>
      </c>
      <c r="C29" s="9">
        <f t="shared" si="4"/>
        <v>5.9999999999999991E-2</v>
      </c>
      <c r="D29" s="9">
        <f t="shared" si="5"/>
        <v>3.4121222023585815</v>
      </c>
      <c r="E29" s="9">
        <f t="shared" si="5"/>
        <v>2.4308225042125358</v>
      </c>
      <c r="F29" s="9">
        <f t="shared" si="6"/>
        <v>2.4314231810957532</v>
      </c>
      <c r="G29" s="10">
        <f t="shared" si="7"/>
        <v>8.6666666666666607</v>
      </c>
      <c r="H29" s="5">
        <f t="shared" si="7"/>
        <v>7.5</v>
      </c>
      <c r="I29">
        <f t="shared" si="8"/>
        <v>60.854738967397424</v>
      </c>
      <c r="J29">
        <f t="shared" si="9"/>
        <v>56.457355355350792</v>
      </c>
      <c r="K29">
        <f t="shared" si="9"/>
        <v>22.712689868655406</v>
      </c>
      <c r="L29">
        <f t="shared" si="10"/>
        <v>-13.496552036928604</v>
      </c>
      <c r="M29">
        <f t="shared" si="11"/>
        <v>-37.603637976867716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17.582816915490248</v>
      </c>
      <c r="B30">
        <f t="shared" si="3"/>
        <v>17.582816915490248</v>
      </c>
      <c r="C30" s="9">
        <f t="shared" si="4"/>
        <v>6.5999999999999989E-2</v>
      </c>
      <c r="D30" s="9">
        <f t="shared" si="5"/>
        <v>3.7506233965540217</v>
      </c>
      <c r="E30" s="9">
        <f t="shared" si="5"/>
        <v>2.5664217779408847</v>
      </c>
      <c r="F30" s="9">
        <f t="shared" si="6"/>
        <v>2.5672151399369181</v>
      </c>
      <c r="G30" s="10">
        <f t="shared" si="7"/>
        <v>8.6666666666666607</v>
      </c>
      <c r="H30" s="5">
        <f t="shared" si="7"/>
        <v>7.5</v>
      </c>
      <c r="I30">
        <f t="shared" si="8"/>
        <v>60.695667100935815</v>
      </c>
      <c r="J30">
        <f t="shared" si="9"/>
        <v>56.37637604312922</v>
      </c>
      <c r="K30">
        <f t="shared" si="9"/>
        <v>22.487068040794199</v>
      </c>
      <c r="L30">
        <f t="shared" si="10"/>
        <v>-13.441964480990809</v>
      </c>
      <c r="M30">
        <f t="shared" si="11"/>
        <v>-37.535649525942134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17.24480061459213</v>
      </c>
      <c r="B31">
        <f t="shared" si="3"/>
        <v>17.24480061459213</v>
      </c>
      <c r="C31" s="9">
        <f t="shared" si="4"/>
        <v>7.1999999999999995E-2</v>
      </c>
      <c r="D31" s="9">
        <f t="shared" si="5"/>
        <v>4.0886396974521393</v>
      </c>
      <c r="E31" s="9">
        <f t="shared" si="5"/>
        <v>2.7006685444941829</v>
      </c>
      <c r="F31" s="9">
        <f t="shared" si="6"/>
        <v>2.7016915968842321</v>
      </c>
      <c r="G31" s="10">
        <f t="shared" si="7"/>
        <v>8.6666666666666607</v>
      </c>
      <c r="H31" s="5">
        <f t="shared" si="7"/>
        <v>7.5</v>
      </c>
      <c r="I31">
        <f t="shared" si="8"/>
        <v>60.537581050514518</v>
      </c>
      <c r="J31">
        <f t="shared" si="9"/>
        <v>56.295724256243275</v>
      </c>
      <c r="K31">
        <f t="shared" si="9"/>
        <v>22.261854143638548</v>
      </c>
      <c r="L31">
        <f t="shared" si="10"/>
        <v>-13.387774030278049</v>
      </c>
      <c r="M31">
        <f t="shared" si="11"/>
        <v>-37.468126271712173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16.907267248987218</v>
      </c>
      <c r="B32">
        <f t="shared" si="3"/>
        <v>16.907267248987218</v>
      </c>
      <c r="C32" s="9">
        <f t="shared" si="4"/>
        <v>7.8E-2</v>
      </c>
      <c r="D32" s="9">
        <f t="shared" si="5"/>
        <v>4.4261730630570542</v>
      </c>
      <c r="E32" s="9">
        <f t="shared" si="5"/>
        <v>2.8335652430831235</v>
      </c>
      <c r="F32" s="9">
        <f t="shared" si="6"/>
        <v>2.8348581419711039</v>
      </c>
      <c r="G32" s="10">
        <f t="shared" si="7"/>
        <v>8.6666666666666607</v>
      </c>
      <c r="H32" s="5">
        <f t="shared" si="7"/>
        <v>7.5</v>
      </c>
      <c r="I32">
        <f t="shared" si="8"/>
        <v>60.380479445158187</v>
      </c>
      <c r="J32">
        <f t="shared" si="9"/>
        <v>56.215397612061608</v>
      </c>
      <c r="K32">
        <f t="shared" si="9"/>
        <v>22.037045386008273</v>
      </c>
      <c r="L32">
        <f t="shared" si="10"/>
        <v>-13.333978269695095</v>
      </c>
      <c r="M32">
        <f t="shared" si="11"/>
        <v>-37.401064056952826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16.5702148749237</v>
      </c>
      <c r="B33">
        <f t="shared" si="3"/>
        <v>16.5702148749237</v>
      </c>
      <c r="C33" s="9">
        <f t="shared" si="4"/>
        <v>8.4000000000000005E-2</v>
      </c>
      <c r="D33" s="9">
        <f t="shared" si="5"/>
        <v>4.7632254371205693</v>
      </c>
      <c r="E33" s="9">
        <f t="shared" si="5"/>
        <v>2.9651142962461479</v>
      </c>
      <c r="F33" s="9">
        <f t="shared" si="6"/>
        <v>2.9667203268822044</v>
      </c>
      <c r="G33" s="10">
        <f t="shared" si="7"/>
        <v>8.6666666666666607</v>
      </c>
      <c r="H33" s="5">
        <f t="shared" si="7"/>
        <v>7.5</v>
      </c>
      <c r="I33">
        <f t="shared" si="8"/>
        <v>60.224360941700191</v>
      </c>
      <c r="J33">
        <f t="shared" si="9"/>
        <v>56.135393742443441</v>
      </c>
      <c r="K33">
        <f t="shared" si="9"/>
        <v>21.812639001666557</v>
      </c>
      <c r="L33">
        <f t="shared" si="10"/>
        <v>-13.280574808885772</v>
      </c>
      <c r="M33">
        <f t="shared" si="11"/>
        <v>-37.334458753882842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16.233641562815599</v>
      </c>
      <c r="B34">
        <f t="shared" si="3"/>
        <v>16.233641562815599</v>
      </c>
      <c r="C34" s="9">
        <f t="shared" si="4"/>
        <v>9.0000000000000011E-2</v>
      </c>
      <c r="D34" s="9">
        <f t="shared" si="5"/>
        <v>5.09979874922867</v>
      </c>
      <c r="E34" s="9">
        <f t="shared" si="5"/>
        <v>3.0953181099985771</v>
      </c>
      <c r="F34" s="9">
        <f t="shared" si="6"/>
        <v>3.0972836653145484</v>
      </c>
      <c r="G34" s="10">
        <f t="shared" si="7"/>
        <v>8.6666666666666607</v>
      </c>
      <c r="H34" s="5">
        <f t="shared" si="7"/>
        <v>7.5</v>
      </c>
      <c r="I34">
        <f t="shared" si="8"/>
        <v>60.069224224286884</v>
      </c>
      <c r="J34">
        <f t="shared" si="9"/>
        <v>56.055710293590124</v>
      </c>
      <c r="K34">
        <f t="shared" si="9"/>
        <v>21.588632249143259</v>
      </c>
      <c r="L34">
        <f t="shared" si="10"/>
        <v>-13.227561281891575</v>
      </c>
      <c r="M34">
        <f t="shared" si="11"/>
        <v>-37.268306263753061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15.897545397157135</v>
      </c>
      <c r="B35">
        <f t="shared" si="3"/>
        <v>15.897545397157135</v>
      </c>
      <c r="C35" s="9">
        <f t="shared" si="4"/>
        <v>9.6000000000000016E-2</v>
      </c>
      <c r="D35" s="9">
        <f t="shared" si="5"/>
        <v>5.4358949148871369</v>
      </c>
      <c r="E35" s="9">
        <f t="shared" si="5"/>
        <v>3.224179073980689</v>
      </c>
      <c r="F35" s="9">
        <f t="shared" si="6"/>
        <v>3.2265536333351532</v>
      </c>
      <c r="G35" s="10">
        <f t="shared" si="7"/>
        <v>8.6666666666666607</v>
      </c>
      <c r="H35" s="5">
        <f t="shared" si="7"/>
        <v>7.5</v>
      </c>
      <c r="I35">
        <f t="shared" si="8"/>
        <v>59.915068003881011</v>
      </c>
      <c r="J35">
        <f t="shared" si="9"/>
        <v>55.976344925898772</v>
      </c>
      <c r="K35">
        <f t="shared" si="9"/>
        <v>21.365022411560741</v>
      </c>
      <c r="L35">
        <f t="shared" si="10"/>
        <v>-13.174935346813642</v>
      </c>
      <c r="M35">
        <f t="shared" si="11"/>
        <v>-37.202602516440876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15.561924476437984</v>
      </c>
      <c r="B36">
        <f t="shared" si="3"/>
        <v>15.561924476437984</v>
      </c>
      <c r="C36" s="9">
        <f t="shared" si="4"/>
        <v>0.10200000000000002</v>
      </c>
      <c r="D36" s="9">
        <f t="shared" si="5"/>
        <v>5.7715158356062872</v>
      </c>
      <c r="E36" s="9">
        <f t="shared" si="5"/>
        <v>3.3516995616047573</v>
      </c>
      <c r="F36" s="9">
        <f t="shared" si="6"/>
        <v>3.354535669735315</v>
      </c>
      <c r="G36" s="10">
        <f t="shared" si="7"/>
        <v>8.6666666666666607</v>
      </c>
      <c r="H36" s="5">
        <f t="shared" si="7"/>
        <v>7.5</v>
      </c>
      <c r="I36">
        <f t="shared" si="8"/>
        <v>59.761891017763979</v>
      </c>
      <c r="J36">
        <f t="shared" si="9"/>
        <v>55.897295313817892</v>
      </c>
      <c r="K36">
        <f t="shared" si="9"/>
        <v>21.141806796462095</v>
      </c>
      <c r="L36">
        <f t="shared" si="10"/>
        <v>-13.122694685478017</v>
      </c>
      <c r="M36">
        <f t="shared" si="11"/>
        <v>-37.137343470050745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15.226776913059414</v>
      </c>
      <c r="B37">
        <f t="shared" si="3"/>
        <v>15.226776913059414</v>
      </c>
      <c r="C37" s="9">
        <f t="shared" si="4"/>
        <v>0.10800000000000003</v>
      </c>
      <c r="D37" s="9">
        <f t="shared" si="5"/>
        <v>6.106663398984856</v>
      </c>
      <c r="E37" s="9">
        <f t="shared" si="5"/>
        <v>3.4778819302010691</v>
      </c>
      <c r="F37" s="9">
        <f t="shared" si="6"/>
        <v>3.481235176381547</v>
      </c>
      <c r="G37" s="10">
        <f t="shared" ref="G37:H52" si="13">G36</f>
        <v>8.6666666666666607</v>
      </c>
      <c r="H37" s="5">
        <f t="shared" si="13"/>
        <v>7.5</v>
      </c>
      <c r="I37">
        <f t="shared" si="8"/>
        <v>59.609692029037099</v>
      </c>
      <c r="J37">
        <f t="shared" si="9"/>
        <v>55.818559145705024</v>
      </c>
      <c r="K37">
        <f t="shared" si="9"/>
        <v>20.918982735641791</v>
      </c>
      <c r="L37">
        <f t="shared" si="10"/>
        <v>-13.070837003104122</v>
      </c>
      <c r="M37">
        <f t="shared" si="11"/>
        <v>-37.072525110520736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14.892100833251241</v>
      </c>
      <c r="B38">
        <f t="shared" si="3"/>
        <v>14.892100833251241</v>
      </c>
      <c r="C38" s="9">
        <f t="shared" si="4"/>
        <v>0.11400000000000003</v>
      </c>
      <c r="D38" s="9">
        <f t="shared" si="5"/>
        <v>6.4413394787930303</v>
      </c>
      <c r="E38" s="9">
        <f t="shared" si="5"/>
        <v>3.6027285211629305</v>
      </c>
      <c r="F38" s="9">
        <f t="shared" si="6"/>
        <v>3.606657518563213</v>
      </c>
      <c r="G38" s="10">
        <f t="shared" si="13"/>
        <v>8.6666666666666607</v>
      </c>
      <c r="H38" s="5">
        <f t="shared" si="13"/>
        <v>7.5</v>
      </c>
      <c r="I38">
        <f t="shared" si="8"/>
        <v>59.458469826121785</v>
      </c>
      <c r="J38">
        <f t="shared" si="9"/>
        <v>55.740134123686396</v>
      </c>
      <c r="K38">
        <f t="shared" si="9"/>
        <v>20.696547584978667</v>
      </c>
      <c r="L38">
        <f t="shared" si="10"/>
        <v>-13.019360027976456</v>
      </c>
      <c r="M38">
        <f t="shared" si="11"/>
        <v>-37.008143451235085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14.557894376989626</v>
      </c>
      <c r="B39">
        <f t="shared" si="3"/>
        <v>14.557894376989626</v>
      </c>
      <c r="C39" s="9">
        <f t="shared" si="4"/>
        <v>0.12000000000000004</v>
      </c>
      <c r="D39" s="9">
        <f t="shared" si="5"/>
        <v>6.7755459350546454</v>
      </c>
      <c r="E39" s="9">
        <f t="shared" si="5"/>
        <v>3.7262416600906803</v>
      </c>
      <c r="F39" s="9">
        <f t="shared" si="6"/>
        <v>3.7308080253369158</v>
      </c>
      <c r="G39" s="10">
        <f t="shared" si="13"/>
        <v>8.6666666666666607</v>
      </c>
      <c r="H39" s="5">
        <f t="shared" si="13"/>
        <v>7.5</v>
      </c>
      <c r="I39">
        <f t="shared" si="8"/>
        <v>59.308223222258526</v>
      </c>
      <c r="J39">
        <f t="shared" si="9"/>
        <v>55.662017963518537</v>
      </c>
      <c r="K39">
        <f t="shared" si="9"/>
        <v>20.474498724271257</v>
      </c>
      <c r="L39">
        <f t="shared" si="10"/>
        <v>-12.968261511119382</v>
      </c>
      <c r="M39">
        <f t="shared" si="11"/>
        <v>-36.944194532642591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14.224155697915714</v>
      </c>
      <c r="B40">
        <f t="shared" si="3"/>
        <v>14.224155697915714</v>
      </c>
      <c r="C40" s="9">
        <f t="shared" si="4"/>
        <v>0.12600000000000003</v>
      </c>
      <c r="D40" s="9">
        <f t="shared" si="5"/>
        <v>7.1092846141285566</v>
      </c>
      <c r="E40" s="9">
        <f t="shared" si="5"/>
        <v>3.8484236569347203</v>
      </c>
      <c r="F40" s="9">
        <f t="shared" si="6"/>
        <v>3.8536919898676585</v>
      </c>
      <c r="G40" s="10">
        <f t="shared" si="13"/>
        <v>8.6666666666666607</v>
      </c>
      <c r="H40" s="5">
        <f t="shared" si="13"/>
        <v>7.5</v>
      </c>
      <c r="I40">
        <f t="shared" si="8"/>
        <v>59.158951055004749</v>
      </c>
      <c r="J40">
        <f t="shared" si="9"/>
        <v>55.584208394451821</v>
      </c>
      <c r="K40">
        <f t="shared" si="9"/>
        <v>20.252833557075402</v>
      </c>
      <c r="L40">
        <f t="shared" si="10"/>
        <v>-12.917539225975009</v>
      </c>
      <c r="M40">
        <f t="shared" si="11"/>
        <v>-36.880674421880911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13.89088296325507</v>
      </c>
      <c r="B41">
        <f t="shared" si="3"/>
        <v>13.89088296325507</v>
      </c>
      <c r="C41" s="9">
        <f t="shared" si="4"/>
        <v>0.13200000000000003</v>
      </c>
      <c r="D41" s="9">
        <f t="shared" si="5"/>
        <v>7.4425573487892001</v>
      </c>
      <c r="E41" s="9">
        <f t="shared" si="5"/>
        <v>3.9692768061375787</v>
      </c>
      <c r="F41" s="9">
        <f t="shared" si="6"/>
        <v>3.9753146697668331</v>
      </c>
      <c r="G41" s="10">
        <f t="shared" si="13"/>
        <v>8.6666666666666607</v>
      </c>
      <c r="H41" s="5">
        <f t="shared" si="13"/>
        <v>7.5</v>
      </c>
      <c r="I41">
        <f t="shared" si="8"/>
        <v>59.010652185731473</v>
      </c>
      <c r="J41">
        <f t="shared" si="9"/>
        <v>55.50670315909597</v>
      </c>
      <c r="K41">
        <f t="shared" si="9"/>
        <v>20.031549510544117</v>
      </c>
      <c r="L41">
        <f t="shared" si="10"/>
        <v>-12.867190968084103</v>
      </c>
      <c r="M41">
        <f t="shared" si="11"/>
        <v>-36.817579212406613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13.55807435373792</v>
      </c>
      <c r="B42">
        <f t="shared" si="3"/>
        <v>13.55807435373792</v>
      </c>
      <c r="C42" s="9">
        <f t="shared" si="4"/>
        <v>0.13800000000000004</v>
      </c>
      <c r="D42" s="9">
        <f t="shared" si="5"/>
        <v>7.7753659583063506</v>
      </c>
      <c r="E42" s="9">
        <f t="shared" si="5"/>
        <v>4.0888033867750204</v>
      </c>
      <c r="F42" s="9">
        <f t="shared" si="6"/>
        <v>4.0956812874270732</v>
      </c>
      <c r="G42" s="10">
        <f t="shared" si="13"/>
        <v>8.6666666666666607</v>
      </c>
      <c r="H42" s="5">
        <f t="shared" si="13"/>
        <v>7.5</v>
      </c>
      <c r="I42">
        <f t="shared" si="8"/>
        <v>58.86332549911873</v>
      </c>
      <c r="J42">
        <f t="shared" si="9"/>
        <v>55.429500013287466</v>
      </c>
      <c r="K42">
        <f t="shared" si="9"/>
        <v>19.810644035269679</v>
      </c>
      <c r="L42">
        <f t="shared" si="10"/>
        <v>-12.81721455476996</v>
      </c>
      <c r="M42">
        <f t="shared" si="11"/>
        <v>-36.754905023631039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13.225728063520181</v>
      </c>
      <c r="B43">
        <f t="shared" si="3"/>
        <v>13.225728063520181</v>
      </c>
      <c r="C43" s="9">
        <f t="shared" si="4"/>
        <v>0.14400000000000004</v>
      </c>
      <c r="D43" s="9">
        <f t="shared" si="5"/>
        <v>8.1077122485240896</v>
      </c>
      <c r="E43" s="9">
        <f t="shared" si="5"/>
        <v>4.2070056626962131</v>
      </c>
      <c r="F43" s="9">
        <f t="shared" si="6"/>
        <v>4.2147970303540054</v>
      </c>
      <c r="G43" s="10">
        <f t="shared" si="13"/>
        <v>8.6666666666666607</v>
      </c>
      <c r="H43" s="5">
        <f t="shared" si="13"/>
        <v>7.5</v>
      </c>
      <c r="I43">
        <f t="shared" si="8"/>
        <v>58.716969902649737</v>
      </c>
      <c r="J43">
        <f t="shared" si="9"/>
        <v>55.352596725958847</v>
      </c>
      <c r="K43">
        <f t="shared" si="9"/>
        <v>19.590114605127891</v>
      </c>
      <c r="L43">
        <f t="shared" si="10"/>
        <v>-12.76760782482523</v>
      </c>
      <c r="M43">
        <f t="shared" si="11"/>
        <v>-36.692648000561732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12.893842300105275</v>
      </c>
      <c r="B44">
        <f t="shared" si="3"/>
        <v>12.893842300105275</v>
      </c>
      <c r="C44" s="9">
        <f t="shared" si="4"/>
        <v>0.15000000000000005</v>
      </c>
      <c r="D44" s="9">
        <f t="shared" si="5"/>
        <v>8.4395980119389957</v>
      </c>
      <c r="E44" s="9">
        <f t="shared" si="5"/>
        <v>4.32388588266297</v>
      </c>
      <c r="F44" s="9">
        <f t="shared" si="6"/>
        <v>4.3326670514949424</v>
      </c>
      <c r="G44" s="10">
        <f t="shared" si="13"/>
        <v>8.6666666666666607</v>
      </c>
      <c r="H44" s="5">
        <f t="shared" si="13"/>
        <v>7.5</v>
      </c>
      <c r="I44">
        <f t="shared" si="8"/>
        <v>58.571584326103817</v>
      </c>
      <c r="J44">
        <f t="shared" si="9"/>
        <v>55.275991079009898</v>
      </c>
      <c r="K44">
        <f t="shared" si="9"/>
        <v>19.369958717124522</v>
      </c>
      <c r="L44">
        <f t="shared" si="10"/>
        <v>-12.718368638201609</v>
      </c>
      <c r="M44">
        <f t="shared" si="11"/>
        <v>-36.630804313449659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12.562415284266704</v>
      </c>
      <c r="B45">
        <f t="shared" si="3"/>
        <v>12.562415284266704</v>
      </c>
      <c r="C45" s="9">
        <f t="shared" si="4"/>
        <v>0.15600000000000006</v>
      </c>
      <c r="D45" s="9">
        <f t="shared" si="5"/>
        <v>8.7710250277775668</v>
      </c>
      <c r="E45" s="9">
        <f t="shared" si="5"/>
        <v>4.4394462804880748</v>
      </c>
      <c r="F45" s="9">
        <f t="shared" si="6"/>
        <v>4.4492964695645458</v>
      </c>
      <c r="G45" s="10">
        <f t="shared" si="13"/>
        <v>8.6666666666666607</v>
      </c>
      <c r="H45" s="5">
        <f t="shared" si="13"/>
        <v>7.5</v>
      </c>
      <c r="I45">
        <f t="shared" si="8"/>
        <v>58.427167721047972</v>
      </c>
      <c r="J45">
        <f t="shared" si="9"/>
        <v>55.199680867180689</v>
      </c>
      <c r="K45">
        <f t="shared" si="9"/>
        <v>19.150173891243824</v>
      </c>
      <c r="L45">
        <f t="shared" si="10"/>
        <v>-12.669494875702368</v>
      </c>
      <c r="M45">
        <f t="shared" si="11"/>
        <v>-36.569370157441902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12.231445249971383</v>
      </c>
      <c r="B46">
        <f t="shared" si="3"/>
        <v>12.231445249971383</v>
      </c>
      <c r="C46" s="9">
        <f t="shared" si="4"/>
        <v>0.16200000000000006</v>
      </c>
      <c r="D46" s="9">
        <f t="shared" si="5"/>
        <v>9.1019950620728878</v>
      </c>
      <c r="E46" s="9">
        <f t="shared" si="5"/>
        <v>4.5536890751727039</v>
      </c>
      <c r="F46" s="9">
        <f t="shared" si="6"/>
        <v>4.5646903693675149</v>
      </c>
      <c r="G46" s="10">
        <f t="shared" si="13"/>
        <v>8.6666666666666607</v>
      </c>
      <c r="H46" s="5">
        <f t="shared" si="13"/>
        <v>7.5</v>
      </c>
      <c r="I46">
        <f t="shared" si="8"/>
        <v>58.28371906032725</v>
      </c>
      <c r="J46">
        <f t="shared" si="9"/>
        <v>55.123663897926477</v>
      </c>
      <c r="K46">
        <f t="shared" si="9"/>
        <v>18.930757670299172</v>
      </c>
      <c r="L46">
        <f t="shared" si="10"/>
        <v>-12.620984438677707</v>
      </c>
      <c r="M46">
        <f t="shared" si="11"/>
        <v>-36.508341752239943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11.90093044430372</v>
      </c>
      <c r="B47">
        <f t="shared" si="3"/>
        <v>11.90093044430372</v>
      </c>
      <c r="C47" s="9">
        <f t="shared" si="4"/>
        <v>0.16800000000000007</v>
      </c>
      <c r="D47" s="9">
        <f t="shared" si="5"/>
        <v>9.432509867740551</v>
      </c>
      <c r="E47" s="9">
        <f t="shared" si="5"/>
        <v>4.6666164710429587</v>
      </c>
      <c r="F47" s="9">
        <f t="shared" si="6"/>
        <v>4.6788538021183141</v>
      </c>
      <c r="G47" s="10">
        <f t="shared" si="13"/>
        <v>8.6666666666666607</v>
      </c>
      <c r="H47" s="5">
        <f t="shared" si="13"/>
        <v>7.5</v>
      </c>
      <c r="I47">
        <f t="shared" si="8"/>
        <v>58.141237337553648</v>
      </c>
      <c r="J47">
        <f t="shared" si="9"/>
        <v>55.047937991294411</v>
      </c>
      <c r="K47">
        <f t="shared" si="9"/>
        <v>18.711707619785734</v>
      </c>
      <c r="L47">
        <f t="shared" si="10"/>
        <v>-12.572835248722811</v>
      </c>
      <c r="M47">
        <f t="shared" si="11"/>
        <v>-36.447715341763434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11.570869127390431</v>
      </c>
      <c r="B48">
        <f t="shared" si="3"/>
        <v>11.570869127390431</v>
      </c>
      <c r="C48" s="9">
        <f t="shared" si="4"/>
        <v>0.17400000000000007</v>
      </c>
      <c r="D48" s="9">
        <f t="shared" si="5"/>
        <v>9.7625711846538401</v>
      </c>
      <c r="E48" s="9">
        <f t="shared" si="5"/>
        <v>4.7782306578855218</v>
      </c>
      <c r="F48" s="9">
        <f t="shared" si="6"/>
        <v>4.791791785757991</v>
      </c>
      <c r="G48" s="10">
        <f t="shared" si="13"/>
        <v>8.6666666666666607</v>
      </c>
      <c r="H48" s="5">
        <f t="shared" si="13"/>
        <v>7.5</v>
      </c>
      <c r="I48">
        <f t="shared" si="8"/>
        <v>57.999721566593806</v>
      </c>
      <c r="J48">
        <f t="shared" si="9"/>
        <v>54.972500979802071</v>
      </c>
      <c r="K48">
        <f t="shared" si="9"/>
        <v>18.493021327735153</v>
      </c>
      <c r="L48">
        <f t="shared" si="10"/>
        <v>-12.525045247378669</v>
      </c>
      <c r="M48">
        <f t="shared" si="11"/>
        <v>-36.387487193819418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11.24125957232607</v>
      </c>
      <c r="B49">
        <f t="shared" si="3"/>
        <v>11.24125957232607</v>
      </c>
      <c r="C49" s="9">
        <f t="shared" si="4"/>
        <v>0.18000000000000008</v>
      </c>
      <c r="D49" s="9">
        <f t="shared" si="5"/>
        <v>10.0921807397182</v>
      </c>
      <c r="E49" s="9">
        <f t="shared" si="5"/>
        <v>4.8885338110824437</v>
      </c>
      <c r="F49" s="9">
        <f t="shared" si="6"/>
        <v>4.9035093052681136</v>
      </c>
      <c r="G49" s="10">
        <f t="shared" si="13"/>
        <v>8.6666666666666607</v>
      </c>
      <c r="H49" s="5">
        <f t="shared" si="13"/>
        <v>7.5</v>
      </c>
      <c r="I49">
        <f t="shared" si="8"/>
        <v>57.859170781055333</v>
      </c>
      <c r="J49">
        <f t="shared" si="9"/>
        <v>54.897350708317802</v>
      </c>
      <c r="K49">
        <f t="shared" si="9"/>
        <v>18.274696404572236</v>
      </c>
      <c r="L49">
        <f t="shared" si="10"/>
        <v>-12.477612395835537</v>
      </c>
      <c r="M49">
        <f t="shared" si="11"/>
        <v>-36.327653599776944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10.912100065099288</v>
      </c>
      <c r="B50">
        <f t="shared" si="3"/>
        <v>10.912100065099288</v>
      </c>
      <c r="C50" s="9">
        <f t="shared" si="4"/>
        <v>0.18600000000000008</v>
      </c>
      <c r="D50" s="9">
        <f t="shared" si="5"/>
        <v>10.421340246944983</v>
      </c>
      <c r="E50" s="9">
        <f t="shared" si="5"/>
        <v>4.9975280917450808</v>
      </c>
      <c r="F50" s="9">
        <f t="shared" si="6"/>
        <v>5.0140113129818635</v>
      </c>
      <c r="G50" s="10">
        <f t="shared" si="13"/>
        <v>8.6666666666666607</v>
      </c>
      <c r="H50" s="5">
        <f t="shared" si="13"/>
        <v>7.5</v>
      </c>
      <c r="I50">
        <f t="shared" si="8"/>
        <v>57.71958403377166</v>
      </c>
      <c r="J50">
        <f t="shared" si="9"/>
        <v>54.82248503394279</v>
      </c>
      <c r="K50">
        <f t="shared" si="9"/>
        <v>18.056730482973574</v>
      </c>
      <c r="L50">
        <f t="shared" si="10"/>
        <v>-12.430534674639027</v>
      </c>
      <c r="M50">
        <f t="shared" si="11"/>
        <v>-36.268210874247046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10.583388904519776</v>
      </c>
      <c r="B51">
        <f t="shared" si="3"/>
        <v>10.583388904519776</v>
      </c>
      <c r="C51" s="9">
        <f t="shared" si="4"/>
        <v>0.19200000000000009</v>
      </c>
      <c r="D51" s="9">
        <f t="shared" si="5"/>
        <v>10.750051407524495</v>
      </c>
      <c r="E51" s="9">
        <f t="shared" si="5"/>
        <v>5.1052156468471859</v>
      </c>
      <c r="F51" s="9">
        <f t="shared" si="6"/>
        <v>5.1233027288923241</v>
      </c>
      <c r="G51" s="10">
        <f t="shared" si="13"/>
        <v>8.6666666666666607</v>
      </c>
      <c r="H51" s="5">
        <f t="shared" si="13"/>
        <v>7.5</v>
      </c>
      <c r="I51">
        <f t="shared" si="8"/>
        <v>57.580960396285761</v>
      </c>
      <c r="J51">
        <f t="shared" si="9"/>
        <v>54.747901825894957</v>
      </c>
      <c r="K51">
        <f t="shared" si="9"/>
        <v>17.839121217728092</v>
      </c>
      <c r="L51">
        <f t="shared" si="10"/>
        <v>-12.383810083398828</v>
      </c>
      <c r="M51">
        <f t="shared" si="11"/>
        <v>-36.209155354768043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10.255124402145908</v>
      </c>
      <c r="B52">
        <f t="shared" si="3"/>
        <v>10.255124402145908</v>
      </c>
      <c r="C52" s="9">
        <f t="shared" si="4"/>
        <v>0.19800000000000009</v>
      </c>
      <c r="D52" s="9">
        <f t="shared" si="5"/>
        <v>11.078315909898363</v>
      </c>
      <c r="E52" s="9">
        <f t="shared" si="5"/>
        <v>5.2115986093571687</v>
      </c>
      <c r="F52" s="9">
        <f t="shared" si="6"/>
        <v>5.2313884409579812</v>
      </c>
      <c r="G52" s="10">
        <f t="shared" si="13"/>
        <v>8.6666666666666607</v>
      </c>
      <c r="H52" s="5">
        <f t="shared" si="13"/>
        <v>7.5</v>
      </c>
      <c r="I52">
        <f t="shared" si="8"/>
        <v>57.443298958332299</v>
      </c>
      <c r="J52">
        <f t="shared" si="9"/>
        <v>54.673598965394561</v>
      </c>
      <c r="K52">
        <f t="shared" si="9"/>
        <v>17.621866285599484</v>
      </c>
      <c r="L52">
        <f t="shared" si="10"/>
        <v>-12.337436640499932</v>
      </c>
      <c r="M52">
        <f t="shared" si="11"/>
        <v>-36.150483401496096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9.9273048822130701</v>
      </c>
      <c r="B53">
        <f t="shared" si="3"/>
        <v>9.9273048822130701</v>
      </c>
      <c r="C53" s="9">
        <f t="shared" si="4"/>
        <v>0.2040000000000001</v>
      </c>
      <c r="D53" s="9">
        <f t="shared" si="5"/>
        <v>11.406135429831201</v>
      </c>
      <c r="E53" s="9">
        <f t="shared" si="5"/>
        <v>5.3166790983695389</v>
      </c>
      <c r="F53" s="9">
        <f t="shared" si="6"/>
        <v>5.3382733054054938</v>
      </c>
      <c r="G53" s="10">
        <f t="shared" ref="G53:H68" si="14">G52</f>
        <v>8.6666666666666607</v>
      </c>
      <c r="H53" s="5">
        <f t="shared" si="14"/>
        <v>7.5</v>
      </c>
      <c r="I53">
        <f t="shared" si="8"/>
        <v>57.306598827318602</v>
      </c>
      <c r="J53">
        <f t="shared" si="9"/>
        <v>54.599574345551559</v>
      </c>
      <c r="K53">
        <f t="shared" si="9"/>
        <v>17.404963385190509</v>
      </c>
      <c r="L53">
        <f t="shared" si="10"/>
        <v>-12.291412382816459</v>
      </c>
      <c r="M53">
        <f t="shared" si="11"/>
        <v>-36.092191396901015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9.5999286815626519</v>
      </c>
      <c r="B54">
        <f t="shared" si="3"/>
        <v>9.5999286815626519</v>
      </c>
      <c r="C54" s="9">
        <f t="shared" si="4"/>
        <v>0.2100000000000001</v>
      </c>
      <c r="D54" s="9">
        <f t="shared" si="5"/>
        <v>11.733511630481619</v>
      </c>
      <c r="E54" s="9">
        <f t="shared" si="5"/>
        <v>5.4204592192355374</v>
      </c>
      <c r="F54" s="9">
        <f t="shared" si="6"/>
        <v>5.4439621470297412</v>
      </c>
      <c r="G54" s="10">
        <f t="shared" si="14"/>
        <v>8.6666666666666607</v>
      </c>
      <c r="H54" s="5">
        <f t="shared" si="14"/>
        <v>7.5</v>
      </c>
      <c r="I54">
        <f t="shared" si="8"/>
        <v>57.170859127804157</v>
      </c>
      <c r="J54">
        <f t="shared" si="9"/>
        <v>54.525825871254661</v>
      </c>
      <c r="K54">
        <f t="shared" si="9"/>
        <v>17.188410236809101</v>
      </c>
      <c r="L54">
        <f t="shared" si="10"/>
        <v>-12.245735365427889</v>
      </c>
      <c r="M54">
        <f t="shared" si="11"/>
        <v>-36.034275745467269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9.2729941495717014</v>
      </c>
      <c r="B55">
        <f t="shared" si="3"/>
        <v>9.2729941495717014</v>
      </c>
      <c r="C55" s="9">
        <f t="shared" si="4"/>
        <v>0.21600000000000011</v>
      </c>
      <c r="D55" s="9">
        <f t="shared" si="5"/>
        <v>12.060446162472569</v>
      </c>
      <c r="E55" s="9">
        <f t="shared" si="5"/>
        <v>5.5229410636929739</v>
      </c>
      <c r="F55" s="9">
        <f t="shared" si="6"/>
        <v>5.5484597594912</v>
      </c>
      <c r="G55" s="10">
        <f t="shared" si="14"/>
        <v>8.6666666666666607</v>
      </c>
      <c r="H55" s="5">
        <f t="shared" si="14"/>
        <v>7.5</v>
      </c>
      <c r="I55">
        <f t="shared" si="8"/>
        <v>57.03607900097883</v>
      </c>
      <c r="J55">
        <f t="shared" si="9"/>
        <v>54.452351459062093</v>
      </c>
      <c r="K55">
        <f t="shared" si="9"/>
        <v>16.972204582336296</v>
      </c>
      <c r="L55">
        <f t="shared" si="10"/>
        <v>-12.200403661337809</v>
      </c>
      <c r="M55">
        <f t="shared" si="11"/>
        <v>-35.976732873400074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8.9464996480832326</v>
      </c>
      <c r="B56">
        <f t="shared" si="3"/>
        <v>8.9464996480832326</v>
      </c>
      <c r="C56" s="9">
        <f t="shared" si="4"/>
        <v>0.22200000000000011</v>
      </c>
      <c r="D56" s="9">
        <f t="shared" si="5"/>
        <v>12.386940663961038</v>
      </c>
      <c r="E56" s="9">
        <f t="shared" si="5"/>
        <v>5.6241267099952701</v>
      </c>
      <c r="F56" s="9">
        <f t="shared" si="6"/>
        <v>5.6517709056106762</v>
      </c>
      <c r="G56" s="10">
        <f t="shared" si="14"/>
        <v>8.6666666666666607</v>
      </c>
      <c r="H56" s="5">
        <f t="shared" si="14"/>
        <v>7.5</v>
      </c>
      <c r="I56">
        <f t="shared" si="8"/>
        <v>56.902257604139798</v>
      </c>
      <c r="J56">
        <f t="shared" si="9"/>
        <v>54.379149037094066</v>
      </c>
      <c r="K56">
        <f t="shared" si="9"/>
        <v>16.756344185095895</v>
      </c>
      <c r="L56">
        <f t="shared" si="10"/>
        <v>-12.155415361195088</v>
      </c>
      <c r="M56">
        <f t="shared" si="11"/>
        <v>-35.919559228336738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8.6204435513371696</v>
      </c>
      <c r="B57">
        <f t="shared" si="3"/>
        <v>8.6204435513371696</v>
      </c>
      <c r="C57" s="9">
        <f t="shared" si="4"/>
        <v>0.22800000000000012</v>
      </c>
      <c r="D57" s="9">
        <f t="shared" si="5"/>
        <v>12.712996760707101</v>
      </c>
      <c r="E57" s="9">
        <f t="shared" si="5"/>
        <v>5.7240182230397352</v>
      </c>
      <c r="F57" s="9">
        <f t="shared" si="6"/>
        <v>5.753900317661409</v>
      </c>
      <c r="G57" s="10">
        <f t="shared" si="14"/>
        <v>8.6666666666666607</v>
      </c>
      <c r="H57" s="5">
        <f t="shared" si="14"/>
        <v>7.5</v>
      </c>
      <c r="I57">
        <f t="shared" si="8"/>
        <v>56.769394110167063</v>
      </c>
      <c r="J57">
        <f t="shared" si="9"/>
        <v>54.306216544926897</v>
      </c>
      <c r="K57">
        <f t="shared" si="9"/>
        <v>16.540826829725873</v>
      </c>
      <c r="L57">
        <f t="shared" si="10"/>
        <v>-12.110768573017397</v>
      </c>
      <c r="M57">
        <f t="shared" si="11"/>
        <v>-35.86275127906292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8.294824245901923</v>
      </c>
      <c r="B58">
        <f t="shared" si="3"/>
        <v>8.294824245901923</v>
      </c>
      <c r="C58" s="9">
        <f t="shared" si="4"/>
        <v>0.23400000000000012</v>
      </c>
      <c r="D58" s="9">
        <f t="shared" si="5"/>
        <v>13.038616066142348</v>
      </c>
      <c r="E58" s="9">
        <f t="shared" si="5"/>
        <v>5.8226176544950672</v>
      </c>
      <c r="F58" s="9">
        <f t="shared" si="6"/>
        <v>5.8548526976586057</v>
      </c>
      <c r="G58" s="10">
        <f t="shared" si="14"/>
        <v>8.6666666666666607</v>
      </c>
      <c r="H58" s="5">
        <f t="shared" si="14"/>
        <v>7.5</v>
      </c>
      <c r="I58">
        <f t="shared" si="8"/>
        <v>56.637487706997788</v>
      </c>
      <c r="J58">
        <f t="shared" si="9"/>
        <v>54.233551933488791</v>
      </c>
      <c r="K58">
        <f t="shared" si="9"/>
        <v>16.325650322051494</v>
      </c>
      <c r="L58">
        <f t="shared" si="10"/>
        <v>-12.066461421917163</v>
      </c>
      <c r="M58">
        <f t="shared" si="11"/>
        <v>-35.806305515234051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7.9696401306065852</v>
      </c>
      <c r="B59">
        <f t="shared" si="3"/>
        <v>7.9696401306065852</v>
      </c>
      <c r="C59" s="9">
        <f t="shared" si="4"/>
        <v>0.24000000000000013</v>
      </c>
      <c r="D59" s="9">
        <f t="shared" si="5"/>
        <v>13.363800181437686</v>
      </c>
      <c r="E59" s="9">
        <f t="shared" si="5"/>
        <v>5.9199270429281023</v>
      </c>
      <c r="F59" s="9">
        <f t="shared" si="6"/>
        <v>5.9546327176464118</v>
      </c>
      <c r="G59" s="10">
        <f t="shared" si="14"/>
        <v>8.6666666666666607</v>
      </c>
      <c r="H59" s="5">
        <f t="shared" si="14"/>
        <v>7.5</v>
      </c>
      <c r="I59">
        <f t="shared" si="8"/>
        <v>56.506537597099289</v>
      </c>
      <c r="J59">
        <f t="shared" si="9"/>
        <v>54.161153164957291</v>
      </c>
      <c r="K59">
        <f t="shared" si="9"/>
        <v>16.110812488960089</v>
      </c>
      <c r="L59">
        <f t="shared" si="10"/>
        <v>-12.022492049829824</v>
      </c>
      <c r="M59">
        <f t="shared" si="11"/>
        <v>-35.750218447101716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7.6448896164737388</v>
      </c>
      <c r="B60">
        <f t="shared" si="3"/>
        <v>7.6448896164737388</v>
      </c>
      <c r="C60" s="9">
        <f t="shared" si="4"/>
        <v>0.24600000000000014</v>
      </c>
      <c r="D60" s="9">
        <f t="shared" si="5"/>
        <v>13.688550695570532</v>
      </c>
      <c r="E60" s="9">
        <f t="shared" si="5"/>
        <v>6.0159484139298147</v>
      </c>
      <c r="F60" s="9">
        <f t="shared" si="6"/>
        <v>6.0532450199823584</v>
      </c>
      <c r="G60" s="10">
        <f t="shared" si="14"/>
        <v>8.6666666666666607</v>
      </c>
      <c r="H60" s="5">
        <f t="shared" si="14"/>
        <v>7.5</v>
      </c>
      <c r="I60">
        <f t="shared" si="8"/>
        <v>56.376542996940771</v>
      </c>
      <c r="J60">
        <f t="shared" si="9"/>
        <v>54.08901821265831</v>
      </c>
      <c r="K60">
        <f t="shared" si="9"/>
        <v>15.896311178277479</v>
      </c>
      <c r="L60">
        <f t="shared" si="10"/>
        <v>-11.978858615244384</v>
      </c>
      <c r="M60">
        <f t="shared" si="11"/>
        <v>-35.694486605244968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7.3205711266528635</v>
      </c>
      <c r="B61">
        <f t="shared" si="3"/>
        <v>7.3205711266528635</v>
      </c>
      <c r="C61" s="9">
        <f t="shared" si="4"/>
        <v>0.25200000000000011</v>
      </c>
      <c r="D61" s="9">
        <f t="shared" si="5"/>
        <v>14.012869185391407</v>
      </c>
      <c r="E61" s="9">
        <f t="shared" si="5"/>
        <v>6.1106837802405849</v>
      </c>
      <c r="F61" s="9">
        <f t="shared" si="6"/>
        <v>6.150694217619316</v>
      </c>
      <c r="G61" s="10">
        <f t="shared" si="14"/>
        <v>8.6666666666666607</v>
      </c>
      <c r="H61" s="5">
        <f t="shared" si="14"/>
        <v>7.5</v>
      </c>
      <c r="I61">
        <f t="shared" si="8"/>
        <v>56.247503136463926</v>
      </c>
      <c r="J61">
        <f t="shared" si="9"/>
        <v>54.017145060966847</v>
      </c>
      <c r="K61">
        <f t="shared" si="9"/>
        <v>15.682144258646009</v>
      </c>
      <c r="L61">
        <f t="shared" si="10"/>
        <v>-11.935559292936308</v>
      </c>
      <c r="M61">
        <f t="shared" si="11"/>
        <v>-35.639106540306663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6.9966830963543352</v>
      </c>
      <c r="B62">
        <f t="shared" si="3"/>
        <v>6.9966830963543352</v>
      </c>
      <c r="C62" s="9">
        <f t="shared" si="4"/>
        <v>0.25800000000000012</v>
      </c>
      <c r="D62" s="9">
        <f t="shared" si="5"/>
        <v>14.336757215689936</v>
      </c>
      <c r="E62" s="9">
        <f t="shared" si="5"/>
        <v>6.204135141874735</v>
      </c>
      <c r="F62" s="9">
        <f t="shared" si="6"/>
        <v>6.2469848943849771</v>
      </c>
      <c r="G62" s="10">
        <f t="shared" si="14"/>
        <v>8.6666666666666607</v>
      </c>
      <c r="H62" s="5">
        <f t="shared" si="14"/>
        <v>7.5</v>
      </c>
      <c r="I62">
        <f t="shared" si="8"/>
        <v>56.11941725855219</v>
      </c>
      <c r="J62">
        <f t="shared" si="9"/>
        <v>53.945531705209227</v>
      </c>
      <c r="K62">
        <f t="shared" si="9"/>
        <v>15.468309619404168</v>
      </c>
      <c r="L62">
        <f t="shared" si="10"/>
        <v>-11.892592273702613</v>
      </c>
      <c r="M62">
        <f t="shared" si="11"/>
        <v>-35.584074822734614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6.6732239727840064</v>
      </c>
      <c r="B63">
        <f t="shared" si="3"/>
        <v>6.6732239727840064</v>
      </c>
      <c r="C63" s="9">
        <f t="shared" si="4"/>
        <v>0.26400000000000012</v>
      </c>
      <c r="D63" s="9">
        <f t="shared" si="5"/>
        <v>14.660216339260264</v>
      </c>
      <c r="E63" s="9">
        <f t="shared" si="5"/>
        <v>6.2963044862443507</v>
      </c>
      <c r="F63" s="9">
        <f t="shared" si="6"/>
        <v>6.3421216052589049</v>
      </c>
      <c r="G63" s="10">
        <f t="shared" si="14"/>
        <v>8.6666666666666607</v>
      </c>
      <c r="H63" s="5">
        <f t="shared" si="14"/>
        <v>7.5</v>
      </c>
      <c r="I63">
        <f t="shared" si="8"/>
        <v>55.992284618499021</v>
      </c>
      <c r="J63">
        <f t="shared" si="9"/>
        <v>53.874176151567013</v>
      </c>
      <c r="K63">
        <f t="shared" si="9"/>
        <v>15.25480517046776</v>
      </c>
      <c r="L63">
        <f t="shared" si="10"/>
        <v>-11.849955764099263</v>
      </c>
      <c r="M63">
        <f t="shared" si="11"/>
        <v>-35.529388042527643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6.3501922150783585</v>
      </c>
      <c r="B64">
        <f t="shared" si="3"/>
        <v>6.3501922150783585</v>
      </c>
      <c r="C64" s="9">
        <f t="shared" si="4"/>
        <v>0.27000000000000013</v>
      </c>
      <c r="D64" s="9">
        <f t="shared" si="5"/>
        <v>14.983248096965912</v>
      </c>
      <c r="E64" s="9">
        <f t="shared" si="5"/>
        <v>6.3871937882823921</v>
      </c>
      <c r="F64" s="9">
        <f t="shared" si="6"/>
        <v>6.4361088766471717</v>
      </c>
      <c r="G64" s="10">
        <f t="shared" si="14"/>
        <v>8.6666666666666607</v>
      </c>
      <c r="H64" s="5">
        <f t="shared" si="14"/>
        <v>7.5</v>
      </c>
      <c r="I64">
        <f t="shared" si="8"/>
        <v>55.866104483474878</v>
      </c>
      <c r="J64">
        <f t="shared" si="9"/>
        <v>53.803076416982421</v>
      </c>
      <c r="K64">
        <f t="shared" si="9"/>
        <v>15.041628842212594</v>
      </c>
      <c r="L64">
        <f t="shared" si="10"/>
        <v>-11.807647986180729</v>
      </c>
      <c r="M64">
        <f t="shared" si="11"/>
        <v>-35.475042808986473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6.0275862942402156</v>
      </c>
      <c r="B65">
        <f t="shared" si="3"/>
        <v>6.0275862942402156</v>
      </c>
      <c r="C65" s="9">
        <f t="shared" si="4"/>
        <v>0.27600000000000013</v>
      </c>
      <c r="D65" s="9">
        <f t="shared" si="5"/>
        <v>15.305854017804055</v>
      </c>
      <c r="E65" s="9">
        <f t="shared" si="5"/>
        <v>6.4768050105651058</v>
      </c>
      <c r="F65" s="9">
        <f t="shared" si="6"/>
        <v>6.5289512066546109</v>
      </c>
      <c r="G65" s="10">
        <f t="shared" si="14"/>
        <v>8.6666666666666607</v>
      </c>
      <c r="H65" s="5">
        <f t="shared" si="14"/>
        <v>7.5</v>
      </c>
      <c r="I65">
        <f t="shared" si="8"/>
        <v>55.740876131993232</v>
      </c>
      <c r="J65">
        <f t="shared" si="9"/>
        <v>53.732230529065333</v>
      </c>
      <c r="K65">
        <f t="shared" si="9"/>
        <v>14.828778585358675</v>
      </c>
      <c r="L65">
        <f t="shared" si="10"/>
        <v>-11.765667177241768</v>
      </c>
      <c r="M65">
        <f t="shared" si="11"/>
        <v>-35.421035750469429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5.705404693075014</v>
      </c>
      <c r="B66">
        <f t="shared" si="3"/>
        <v>5.705404693075014</v>
      </c>
      <c r="C66" s="9">
        <f t="shared" si="4"/>
        <v>0.28200000000000014</v>
      </c>
      <c r="D66" s="9">
        <f t="shared" si="5"/>
        <v>15.628035618969257</v>
      </c>
      <c r="E66" s="9">
        <f t="shared" si="5"/>
        <v>6.5651401034337491</v>
      </c>
      <c r="F66" s="9">
        <f t="shared" si="6"/>
        <v>6.6206530653547144</v>
      </c>
      <c r="G66" s="10">
        <f t="shared" si="14"/>
        <v>8.6666666666666607</v>
      </c>
      <c r="H66" s="5">
        <f t="shared" si="14"/>
        <v>7.5</v>
      </c>
      <c r="I66">
        <f t="shared" si="8"/>
        <v>55.616598853375507</v>
      </c>
      <c r="J66">
        <f t="shared" si="9"/>
        <v>53.661636526001885</v>
      </c>
      <c r="K66">
        <f t="shared" si="9"/>
        <v>14.616252370855859</v>
      </c>
      <c r="L66">
        <f t="shared" si="10"/>
        <v>-11.724011589561393</v>
      </c>
      <c r="M66">
        <f t="shared" si="11"/>
        <v>-35.367363514152885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5.3836459061276152</v>
      </c>
      <c r="B67">
        <f t="shared" si="3"/>
        <v>5.3836459061276152</v>
      </c>
      <c r="C67" s="9">
        <f t="shared" si="4"/>
        <v>0.28800000000000014</v>
      </c>
      <c r="D67" s="9">
        <f t="shared" si="5"/>
        <v>15.949794405916656</v>
      </c>
      <c r="E67" s="9">
        <f t="shared" si="5"/>
        <v>6.6522010051156295</v>
      </c>
      <c r="F67" s="9">
        <f t="shared" si="6"/>
        <v>6.7112188950572005</v>
      </c>
      <c r="G67" s="10">
        <f t="shared" si="14"/>
        <v>8.6666666666666607</v>
      </c>
      <c r="H67" s="5">
        <f t="shared" si="14"/>
        <v>7.5</v>
      </c>
      <c r="I67">
        <f t="shared" si="8"/>
        <v>55.493271947214957</v>
      </c>
      <c r="J67">
        <f t="shared" si="9"/>
        <v>53.591292456464515</v>
      </c>
      <c r="K67">
        <f t="shared" si="9"/>
        <v>14.404048189770942</v>
      </c>
      <c r="L67">
        <f t="shared" si="10"/>
        <v>-11.682679490148947</v>
      </c>
      <c r="M67">
        <f t="shared" si="11"/>
        <v>-35.314022765796452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5.0623084396196525</v>
      </c>
      <c r="B68">
        <f t="shared" si="3"/>
        <v>5.0623084396196525</v>
      </c>
      <c r="C68" s="9">
        <f t="shared" si="4"/>
        <v>0.29400000000000015</v>
      </c>
      <c r="D68" s="9">
        <f t="shared" si="5"/>
        <v>16.271131872424618</v>
      </c>
      <c r="E68" s="9">
        <f t="shared" si="5"/>
        <v>6.7379896418444707</v>
      </c>
      <c r="F68" s="9">
        <f t="shared" si="6"/>
        <v>6.8006531105732861</v>
      </c>
      <c r="G68" s="10">
        <f t="shared" si="14"/>
        <v>8.6666666666666607</v>
      </c>
      <c r="H68" s="5">
        <f t="shared" si="14"/>
        <v>7.5</v>
      </c>
      <c r="I68">
        <f t="shared" si="8"/>
        <v>55.370894722839708</v>
      </c>
      <c r="J68">
        <f t="shared" si="9"/>
        <v>53.521196379523623</v>
      </c>
      <c r="K68">
        <f t="shared" si="9"/>
        <v>14.192164053176162</v>
      </c>
      <c r="L68">
        <f t="shared" si="10"/>
        <v>-11.641669160492391</v>
      </c>
      <c r="M68">
        <f t="shared" si="11"/>
        <v>-35.261010189512888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4.7413908113874008</v>
      </c>
      <c r="B69">
        <f t="shared" si="3"/>
        <v>4.7413908113874008</v>
      </c>
      <c r="C69" s="9">
        <f t="shared" si="4"/>
        <v>0.30000000000000016</v>
      </c>
      <c r="D69" s="9">
        <f t="shared" si="5"/>
        <v>16.59204950065687</v>
      </c>
      <c r="E69" s="9">
        <f t="shared" si="5"/>
        <v>6.8225079279801166</v>
      </c>
      <c r="F69" s="9">
        <f t="shared" si="6"/>
        <v>6.8889600994786688</v>
      </c>
      <c r="G69" s="10">
        <f t="shared" ref="G69:H84" si="15">G68</f>
        <v>8.6666666666666607</v>
      </c>
      <c r="H69" s="5">
        <f t="shared" si="15"/>
        <v>7.5</v>
      </c>
      <c r="I69">
        <f t="shared" si="8"/>
        <v>55.249466498774815</v>
      </c>
      <c r="J69">
        <f t="shared" si="9"/>
        <v>53.451346364560671</v>
      </c>
      <c r="K69">
        <f t="shared" si="9"/>
        <v>13.980597992039085</v>
      </c>
      <c r="L69">
        <f t="shared" si="10"/>
        <v>-11.600978896308636</v>
      </c>
      <c r="M69">
        <f t="shared" si="11"/>
        <v>-35.208322487542702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4.4208915508201692</v>
      </c>
      <c r="B70">
        <f t="shared" si="3"/>
        <v>4.4208915508201692</v>
      </c>
      <c r="C70" s="9">
        <f t="shared" si="4"/>
        <v>0.30600000000000016</v>
      </c>
      <c r="D70" s="9">
        <f t="shared" si="5"/>
        <v>16.912548761224102</v>
      </c>
      <c r="E70" s="9">
        <f t="shared" si="5"/>
        <v>6.9057577661275751</v>
      </c>
      <c r="F70" s="9">
        <f t="shared" si="6"/>
        <v>6.9761442223742645</v>
      </c>
      <c r="G70" s="10">
        <f t="shared" si="15"/>
        <v>8.6666666666666607</v>
      </c>
      <c r="H70" s="5">
        <f t="shared" si="15"/>
        <v>7.5</v>
      </c>
      <c r="I70">
        <f t="shared" si="8"/>
        <v>55.128986602203483</v>
      </c>
      <c r="J70">
        <f t="shared" si="9"/>
        <v>53.381740491182818</v>
      </c>
      <c r="K70">
        <f t="shared" si="9"/>
        <v>13.769348057113829</v>
      </c>
      <c r="L70">
        <f t="shared" si="10"/>
        <v>-11.560607007296035</v>
      </c>
      <c r="M70">
        <f t="shared" si="11"/>
        <v>-35.155956380033366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4.1008091987992046</v>
      </c>
      <c r="B71">
        <f t="shared" si="3"/>
        <v>4.1008091987992046</v>
      </c>
      <c r="C71" s="9">
        <f t="shared" si="4"/>
        <v>0.31200000000000017</v>
      </c>
      <c r="D71" s="9">
        <f t="shared" si="5"/>
        <v>17.232631113245066</v>
      </c>
      <c r="E71" s="9">
        <f t="shared" si="5"/>
        <v>6.9877410472554171</v>
      </c>
      <c r="F71" s="9">
        <f t="shared" si="6"/>
        <v>7.0622098131447242</v>
      </c>
      <c r="G71" s="10">
        <f t="shared" si="15"/>
        <v>8.6666666666666607</v>
      </c>
      <c r="H71" s="5">
        <f t="shared" si="15"/>
        <v>7.5</v>
      </c>
      <c r="I71">
        <f t="shared" si="8"/>
        <v>55.009454368427576</v>
      </c>
      <c r="J71">
        <f t="shared" si="9"/>
        <v>53.312376849139042</v>
      </c>
      <c r="K71">
        <f t="shared" si="9"/>
        <v>13.558412318833629</v>
      </c>
      <c r="L71">
        <f t="shared" si="10"/>
        <v>-11.52055181688895</v>
      </c>
      <c r="M71">
        <f t="shared" si="11"/>
        <v>-35.103908604823175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3.7811423076370758</v>
      </c>
      <c r="B72">
        <f t="shared" si="3"/>
        <v>3.7811423076370758</v>
      </c>
      <c r="C72" s="9">
        <f t="shared" si="4"/>
        <v>0.31800000000000017</v>
      </c>
      <c r="D72" s="9">
        <f t="shared" si="5"/>
        <v>17.552298004407195</v>
      </c>
      <c r="E72" s="9">
        <f t="shared" si="5"/>
        <v>7.0684596508135318</v>
      </c>
      <c r="F72" s="9">
        <f t="shared" si="6"/>
        <v>7.1471611792147343</v>
      </c>
      <c r="G72" s="10">
        <f t="shared" si="15"/>
        <v>8.6666666666666607</v>
      </c>
      <c r="H72" s="5">
        <f t="shared" si="15"/>
        <v>7.5</v>
      </c>
      <c r="I72">
        <f t="shared" si="8"/>
        <v>54.890869140327297</v>
      </c>
      <c r="J72">
        <f t="shared" si="9"/>
        <v>53.24325353823771</v>
      </c>
      <c r="K72">
        <f t="shared" si="9"/>
        <v>13.34778886720469</v>
      </c>
      <c r="L72">
        <f t="shared" si="10"/>
        <v>-11.480811662014375</v>
      </c>
      <c r="M72">
        <f t="shared" si="11"/>
        <v>-35.052175917229668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3.4618894410175649</v>
      </c>
      <c r="B73">
        <f t="shared" si="3"/>
        <v>3.4618894410175649</v>
      </c>
      <c r="C73" s="9">
        <f t="shared" si="4"/>
        <v>0.32400000000000018</v>
      </c>
      <c r="D73" s="9">
        <f t="shared" si="5"/>
        <v>17.871550871026706</v>
      </c>
      <c r="E73" s="9">
        <f t="shared" si="5"/>
        <v>7.1479154448502502</v>
      </c>
      <c r="F73" s="9">
        <f t="shared" si="6"/>
        <v>7.231002601803155</v>
      </c>
      <c r="G73" s="10">
        <f t="shared" si="15"/>
        <v>8.6666666666666607</v>
      </c>
      <c r="H73" s="5">
        <f t="shared" si="15"/>
        <v>7.5</v>
      </c>
      <c r="I73">
        <f t="shared" si="8"/>
        <v>54.773230267820296</v>
      </c>
      <c r="J73">
        <f t="shared" si="9"/>
        <v>53.174368668265622</v>
      </c>
      <c r="K73">
        <f t="shared" si="9"/>
        <v>13.137475811701313</v>
      </c>
      <c r="L73">
        <f t="shared" si="10"/>
        <v>-11.441384892850653</v>
      </c>
      <c r="M73">
        <f t="shared" si="11"/>
        <v>-35.00075508984267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3.143049173936042</v>
      </c>
      <c r="B74">
        <f t="shared" si="3"/>
        <v>3.143049173936042</v>
      </c>
      <c r="C74" s="9">
        <f t="shared" si="4"/>
        <v>0.33000000000000018</v>
      </c>
      <c r="D74" s="9">
        <f t="shared" si="5"/>
        <v>18.190391138108229</v>
      </c>
      <c r="E74" s="9">
        <f t="shared" si="5"/>
        <v>7.2261102861288409</v>
      </c>
      <c r="F74" s="9">
        <f t="shared" si="6"/>
        <v>7.3137383361749944</v>
      </c>
      <c r="G74" s="10">
        <f t="shared" si="15"/>
        <v>8.6666666666666607</v>
      </c>
      <c r="H74" s="5">
        <f t="shared" si="15"/>
        <v>7.5</v>
      </c>
      <c r="I74">
        <f t="shared" si="8"/>
        <v>54.656537107320162</v>
      </c>
      <c r="J74">
        <f t="shared" si="9"/>
        <v>53.10572035890852</v>
      </c>
      <c r="K74">
        <f t="shared" si="9"/>
        <v>12.927471281162257</v>
      </c>
      <c r="L74">
        <f t="shared" si="10"/>
        <v>-11.402269872588233</v>
      </c>
      <c r="M74">
        <f t="shared" si="11"/>
        <v>-34.949642912321764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2.8246200926402985</v>
      </c>
      <c r="B75">
        <f t="shared" si="3"/>
        <v>2.8246200926402985</v>
      </c>
      <c r="C75" s="9">
        <f t="shared" si="4"/>
        <v>0.33600000000000019</v>
      </c>
      <c r="D75" s="9">
        <f t="shared" si="5"/>
        <v>18.508820219403972</v>
      </c>
      <c r="E75" s="9">
        <f t="shared" si="5"/>
        <v>7.3030460202433929</v>
      </c>
      <c r="F75" s="9">
        <f t="shared" si="6"/>
        <v>7.3953726118912524</v>
      </c>
      <c r="G75" s="10">
        <f t="shared" si="15"/>
        <v>8.6666666666666607</v>
      </c>
      <c r="H75" s="5">
        <f t="shared" si="15"/>
        <v>7.5</v>
      </c>
      <c r="I75">
        <f t="shared" si="8"/>
        <v>54.540789021194364</v>
      </c>
      <c r="J75">
        <f t="shared" si="9"/>
        <v>53.037306739672992</v>
      </c>
      <c r="K75">
        <f t="shared" si="9"/>
        <v>12.717773423688326</v>
      </c>
      <c r="L75">
        <f t="shared" si="10"/>
        <v>-11.363464977192455</v>
      </c>
      <c r="M75">
        <f t="shared" si="11"/>
        <v>-34.898836191198392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2.5066007945718489</v>
      </c>
      <c r="B76">
        <f t="shared" si="3"/>
        <v>2.5066007945718489</v>
      </c>
      <c r="C76" s="9">
        <f t="shared" si="4"/>
        <v>0.34200000000000019</v>
      </c>
      <c r="D76" s="9">
        <f t="shared" si="5"/>
        <v>18.826839517472422</v>
      </c>
      <c r="E76" s="9">
        <f t="shared" si="5"/>
        <v>7.3787244817340811</v>
      </c>
      <c r="F76" s="9">
        <f t="shared" si="6"/>
        <v>7.475909633056661</v>
      </c>
      <c r="G76" s="10">
        <f t="shared" si="15"/>
        <v>8.6666666666666607</v>
      </c>
      <c r="H76" s="5">
        <f t="shared" si="15"/>
        <v>7.5</v>
      </c>
      <c r="I76">
        <f t="shared" si="8"/>
        <v>54.425985377221785</v>
      </c>
      <c r="J76">
        <f t="shared" si="9"/>
        <v>52.969125949809836</v>
      </c>
      <c r="K76">
        <f t="shared" si="9"/>
        <v>12.508380406541136</v>
      </c>
      <c r="L76">
        <f t="shared" si="10"/>
        <v>-11.324968595168381</v>
      </c>
      <c r="M76">
        <f t="shared" si="11"/>
        <v>-34.848331749682316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2.1889898883077024</v>
      </c>
      <c r="B77">
        <f t="shared" si="3"/>
        <v>2.1889898883077024</v>
      </c>
      <c r="C77" s="9">
        <f t="shared" si="4"/>
        <v>0.3480000000000002</v>
      </c>
      <c r="D77" s="9">
        <f t="shared" si="5"/>
        <v>19.144450423736568</v>
      </c>
      <c r="E77" s="9">
        <f t="shared" si="5"/>
        <v>7.4531474942018336</v>
      </c>
      <c r="F77" s="9">
        <f t="shared" si="6"/>
        <v>7.5553535785653434</v>
      </c>
      <c r="G77" s="10">
        <f t="shared" si="15"/>
        <v>8.6666666666666607</v>
      </c>
      <c r="H77" s="5">
        <f t="shared" si="15"/>
        <v>7.5</v>
      </c>
      <c r="I77">
        <f t="shared" si="8"/>
        <v>54.31212554804992</v>
      </c>
      <c r="J77">
        <f t="shared" si="9"/>
        <v>52.901176138238824</v>
      </c>
      <c r="K77">
        <f t="shared" si="9"/>
        <v>12.299290416043041</v>
      </c>
      <c r="L77">
        <f t="shared" si="10"/>
        <v>-11.286779127327653</v>
      </c>
      <c r="M77">
        <f t="shared" si="11"/>
        <v>-34.798126427472603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1.8717859935025629</v>
      </c>
      <c r="B78">
        <f t="shared" si="3"/>
        <v>1.8717859935025629</v>
      </c>
      <c r="C78" s="9">
        <f t="shared" si="4"/>
        <v>0.3540000000000002</v>
      </c>
      <c r="D78" s="9">
        <f t="shared" si="5"/>
        <v>19.461654318541708</v>
      </c>
      <c r="E78" s="9">
        <f t="shared" si="5"/>
        <v>7.5263168704223977</v>
      </c>
      <c r="F78" s="9">
        <f t="shared" si="6"/>
        <v>7.6337086023443979</v>
      </c>
      <c r="G78" s="10">
        <f t="shared" si="15"/>
        <v>8.6666666666666607</v>
      </c>
      <c r="H78" s="5">
        <f t="shared" si="15"/>
        <v>7.5</v>
      </c>
      <c r="I78">
        <f t="shared" si="8"/>
        <v>54.199208910651677</v>
      </c>
      <c r="J78">
        <f t="shared" si="9"/>
        <v>52.833455463474856</v>
      </c>
      <c r="K78">
        <f t="shared" si="9"/>
        <v>12.090501657478205</v>
      </c>
      <c r="L78">
        <f t="shared" si="10"/>
        <v>-11.248894986557342</v>
      </c>
      <c r="M78">
        <f t="shared" si="11"/>
        <v>-34.748217080572999</v>
      </c>
      <c r="S78">
        <f t="shared" si="0"/>
        <v>1</v>
      </c>
      <c r="T78" t="b">
        <f t="shared" si="1"/>
        <v>1</v>
      </c>
      <c r="U78" t="b">
        <f t="shared" si="2"/>
        <v>0</v>
      </c>
    </row>
    <row r="79" spans="1:21" x14ac:dyDescent="0.2">
      <c r="A79">
        <f t="shared" si="12"/>
        <v>1.5549877408314714</v>
      </c>
      <c r="B79">
        <f t="shared" si="3"/>
        <v>1.5549877408314714</v>
      </c>
      <c r="C79" s="9">
        <f t="shared" si="4"/>
        <v>0.36000000000000021</v>
      </c>
      <c r="D79" s="9">
        <f t="shared" si="5"/>
        <v>19.778452571212799</v>
      </c>
      <c r="E79" s="9">
        <f t="shared" si="5"/>
        <v>7.5982344124598162</v>
      </c>
      <c r="F79" s="9">
        <f t="shared" si="6"/>
        <v>7.7109788335954565</v>
      </c>
      <c r="G79" s="10">
        <f t="shared" si="15"/>
        <v>8.6666666666666607</v>
      </c>
      <c r="H79" s="5">
        <f t="shared" si="15"/>
        <v>7.5</v>
      </c>
      <c r="I79">
        <f t="shared" si="8"/>
        <v>54.087234845782092</v>
      </c>
      <c r="J79">
        <f t="shared" si="9"/>
        <v>52.765962093555508</v>
      </c>
      <c r="K79">
        <f t="shared" si="9"/>
        <v>11.882012354994767</v>
      </c>
      <c r="L79">
        <f t="shared" si="10"/>
        <v>-11.211314597590821</v>
      </c>
      <c r="M79">
        <f t="shared" si="11"/>
        <v>-34.698600581111684</v>
      </c>
      <c r="S79">
        <f t="shared" si="0"/>
        <v>1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1.2385937719328943</v>
      </c>
      <c r="B80">
        <f t="shared" si="3"/>
        <v>1.2385937719328943</v>
      </c>
      <c r="C80" s="9">
        <f t="shared" si="4"/>
        <v>0.36600000000000021</v>
      </c>
      <c r="D80" s="9">
        <f t="shared" si="5"/>
        <v>20.094846540111376</v>
      </c>
      <c r="E80" s="9">
        <f t="shared" si="5"/>
        <v>7.6689019117793249</v>
      </c>
      <c r="F80" s="9">
        <f t="shared" si="6"/>
        <v>7.7871683770342104</v>
      </c>
      <c r="G80" s="10">
        <f t="shared" si="15"/>
        <v>8.6666666666666607</v>
      </c>
      <c r="H80" s="5">
        <f t="shared" si="15"/>
        <v>7.5</v>
      </c>
      <c r="I80">
        <f t="shared" si="8"/>
        <v>53.976202737434889</v>
      </c>
      <c r="J80">
        <f t="shared" si="9"/>
        <v>52.698694205969964</v>
      </c>
      <c r="K80">
        <f t="shared" si="9"/>
        <v>11.673820751508098</v>
      </c>
      <c r="L80">
        <f t="shared" si="10"/>
        <v>-11.174036396780636</v>
      </c>
      <c r="M80">
        <f t="shared" si="11"/>
        <v>-34.649273817165422</v>
      </c>
      <c r="S80">
        <f t="shared" si="0"/>
        <v>1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0.92260273935221804</v>
      </c>
      <c r="B81">
        <f t="shared" si="3"/>
        <v>0.92260273935221804</v>
      </c>
      <c r="C81" s="9">
        <f t="shared" si="4"/>
        <v>0.37200000000000022</v>
      </c>
      <c r="D81" s="9">
        <f t="shared" si="5"/>
        <v>20.410837572692053</v>
      </c>
      <c r="E81" s="9">
        <f t="shared" si="5"/>
        <v>7.7383211493596642</v>
      </c>
      <c r="F81" s="9">
        <f t="shared" si="6"/>
        <v>7.8622813131279514</v>
      </c>
      <c r="G81" s="10">
        <f t="shared" si="15"/>
        <v>8.6666666666666607</v>
      </c>
      <c r="H81" s="5">
        <f t="shared" si="15"/>
        <v>7.5</v>
      </c>
      <c r="I81">
        <f t="shared" si="8"/>
        <v>53.866111972298945</v>
      </c>
      <c r="J81">
        <f t="shared" si="9"/>
        <v>52.631649987589277</v>
      </c>
      <c r="K81">
        <f t="shared" si="9"/>
        <v>11.465925108605106</v>
      </c>
      <c r="L81">
        <f t="shared" si="10"/>
        <v>-11.137058831873357</v>
      </c>
      <c r="M81">
        <f t="shared" si="11"/>
        <v>-34.60023369258802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0.60701330648565488</v>
      </c>
      <c r="B82">
        <f t="shared" si="3"/>
        <v>0.60701330648565488</v>
      </c>
      <c r="C82" s="9">
        <f t="shared" si="4"/>
        <v>0.37800000000000022</v>
      </c>
      <c r="D82" s="9">
        <f t="shared" si="5"/>
        <v>20.726427005558616</v>
      </c>
      <c r="E82" s="9">
        <f t="shared" si="5"/>
        <v>7.8064938958048282</v>
      </c>
      <c r="F82" s="9">
        <f t="shared" si="6"/>
        <v>7.9363216983311249</v>
      </c>
      <c r="G82" s="10">
        <f t="shared" si="15"/>
        <v>8.6666666666666607</v>
      </c>
      <c r="H82" s="5">
        <f t="shared" si="15"/>
        <v>7.5</v>
      </c>
      <c r="I82">
        <f t="shared" si="8"/>
        <v>53.756961939214968</v>
      </c>
      <c r="J82">
        <f t="shared" si="9"/>
        <v>52.564827634598039</v>
      </c>
      <c r="K82">
        <f t="shared" si="9"/>
        <v>11.258323706449577</v>
      </c>
      <c r="L82">
        <f t="shared" si="10"/>
        <v>-11.100380361786449</v>
      </c>
      <c r="M82">
        <f t="shared" si="11"/>
        <v>-34.551477126843118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0.2918241475245793</v>
      </c>
      <c r="B83">
        <f t="shared" si="3"/>
        <v>0.2918241475245793</v>
      </c>
      <c r="C83" s="9">
        <f t="shared" si="4"/>
        <v>0.38400000000000023</v>
      </c>
      <c r="D83" s="9">
        <f t="shared" si="5"/>
        <v>21.041616164519692</v>
      </c>
      <c r="E83" s="9">
        <f t="shared" si="5"/>
        <v>7.8734219114552424</v>
      </c>
      <c r="F83" s="9">
        <f t="shared" si="6"/>
        <v>8.0092935653189343</v>
      </c>
      <c r="G83" s="10">
        <f t="shared" si="15"/>
        <v>8.6666666666666607</v>
      </c>
      <c r="H83" s="5">
        <f t="shared" si="15"/>
        <v>7.5</v>
      </c>
      <c r="I83">
        <f t="shared" si="8"/>
        <v>53.648752028632188</v>
      </c>
      <c r="J83">
        <f t="shared" si="9"/>
        <v>52.498225352427319</v>
      </c>
      <c r="K83">
        <f t="shared" si="9"/>
        <v>11.051014843688518</v>
      </c>
      <c r="L83">
        <f t="shared" si="10"/>
        <v>-11.063999456387089</v>
      </c>
      <c r="M83">
        <f t="shared" si="11"/>
        <v>-34.503001054841221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2.2966052599770137E-2</v>
      </c>
      <c r="B84">
        <f t="shared" si="3"/>
        <v>2.2966052599770137E-2</v>
      </c>
      <c r="C84" s="9">
        <f t="shared" si="4"/>
        <v>0.39000000000000024</v>
      </c>
      <c r="D84" s="9">
        <f t="shared" si="5"/>
        <v>21.356406364644041</v>
      </c>
      <c r="E84" s="9">
        <f t="shared" si="5"/>
        <v>7.9391069464983861</v>
      </c>
      <c r="F84" s="9">
        <f t="shared" si="6"/>
        <v>8.0812009232190114</v>
      </c>
      <c r="G84" s="10">
        <f t="shared" si="15"/>
        <v>8.6666666666666607</v>
      </c>
      <c r="H84" s="5">
        <f t="shared" si="15"/>
        <v>7.5</v>
      </c>
      <c r="I84">
        <f t="shared" si="8"/>
        <v>53.541481632065441</v>
      </c>
      <c r="J84">
        <f t="shared" si="9"/>
        <v>52.431841355688995</v>
      </c>
      <c r="K84">
        <f t="shared" si="9"/>
        <v>10.843996837359471</v>
      </c>
      <c r="L84">
        <f t="shared" si="10"/>
        <v>-11.027914596273012</v>
      </c>
      <c r="M84">
        <f t="shared" si="11"/>
        <v>-34.454802426781058</v>
      </c>
      <c r="S84">
        <f t="shared" ref="S84:S147" si="16">GESTEP(E84,H84)</f>
        <v>1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0.33735859827116954</v>
      </c>
      <c r="C85" s="9">
        <f t="shared" ref="C85:C148" si="20">C84+_dt</f>
        <v>0.39600000000000024</v>
      </c>
      <c r="D85" s="9">
        <f t="shared" ref="D85:E148" si="21">D84+$C$7*(J84+J85)/2</f>
        <v>21.67079891031544</v>
      </c>
      <c r="E85" s="9">
        <f t="shared" si="21"/>
        <v>8.0035507410788611</v>
      </c>
      <c r="F85" s="9">
        <f t="shared" ref="F85:F148" si="22">$O$1*D85^2+$O$2*D85+$O$3</f>
        <v>8.152047757841153</v>
      </c>
      <c r="G85" s="10">
        <f t="shared" ref="G85:H100" si="23">G84</f>
        <v>8.6666666666666607</v>
      </c>
      <c r="H85" s="5">
        <f t="shared" si="23"/>
        <v>7.5</v>
      </c>
      <c r="I85">
        <f t="shared" ref="I85:I148" si="24">SQRT(J85^2+K85^2)</f>
        <v>53.435150141552498</v>
      </c>
      <c r="J85">
        <f t="shared" ref="J85:K148" si="25">J84+L84*$C$7</f>
        <v>52.365673868111358</v>
      </c>
      <c r="K85">
        <f t="shared" si="25"/>
        <v>10.637268022798786</v>
      </c>
      <c r="L85">
        <f t="shared" ref="L85:L148" si="26">-$C$15*I85*J85</f>
        <v>-10.992124272555287</v>
      </c>
      <c r="M85">
        <f t="shared" ref="M85:M148" si="27">-$C$6-$C$15*I85*K85</f>
        <v>-34.406878207995071</v>
      </c>
      <c r="S85">
        <f t="shared" si="16"/>
        <v>1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0.65135478324293317</v>
      </c>
      <c r="C86" s="9">
        <f t="shared" si="20"/>
        <v>0.40200000000000025</v>
      </c>
      <c r="D86" s="9">
        <f t="shared" si="21"/>
        <v>21.984795095287204</v>
      </c>
      <c r="E86" s="9">
        <f t="shared" si="21"/>
        <v>8.0667550254079092</v>
      </c>
      <c r="F86" s="9">
        <f t="shared" si="22"/>
        <v>8.2218380319051896</v>
      </c>
      <c r="G86" s="10">
        <f t="shared" si="23"/>
        <v>8.6666666666666607</v>
      </c>
      <c r="H86" s="5">
        <f t="shared" si="23"/>
        <v>7.5</v>
      </c>
      <c r="I86">
        <f t="shared" si="24"/>
        <v>53.329756949111975</v>
      </c>
      <c r="J86">
        <f t="shared" si="25"/>
        <v>52.299721122476029</v>
      </c>
      <c r="K86">
        <f t="shared" si="25"/>
        <v>10.430826753550816</v>
      </c>
      <c r="L86">
        <f t="shared" si="26"/>
        <v>-10.956626986643135</v>
      </c>
      <c r="M86">
        <f t="shared" si="27"/>
        <v>-34.359225378799181</v>
      </c>
      <c r="S86">
        <f t="shared" si="16"/>
        <v>1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0.96495589069202836</v>
      </c>
      <c r="C87" s="9">
        <f t="shared" si="20"/>
        <v>0.40800000000000025</v>
      </c>
      <c r="D87" s="9">
        <f t="shared" si="21"/>
        <v>22.298396202736299</v>
      </c>
      <c r="E87" s="9">
        <f t="shared" si="21"/>
        <v>8.1287215198723963</v>
      </c>
      <c r="F87" s="9">
        <f t="shared" si="22"/>
        <v>8.2905756852669512</v>
      </c>
      <c r="G87" s="10">
        <f t="shared" si="23"/>
        <v>8.6666666666666607</v>
      </c>
      <c r="H87" s="5">
        <f t="shared" si="23"/>
        <v>7.5</v>
      </c>
      <c r="I87">
        <f t="shared" si="24"/>
        <v>53.225301446201712</v>
      </c>
      <c r="J87">
        <f t="shared" si="25"/>
        <v>52.233981360556172</v>
      </c>
      <c r="K87">
        <f t="shared" si="25"/>
        <v>10.224671401278021</v>
      </c>
      <c r="L87">
        <f t="shared" si="26"/>
        <v>-10.921421250030651</v>
      </c>
      <c r="M87">
        <f t="shared" si="27"/>
        <v>-34.311840934346677</v>
      </c>
      <c r="S87">
        <f t="shared" si="16"/>
        <v>1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1.2781631932728637</v>
      </c>
      <c r="C88" s="9">
        <f t="shared" si="20"/>
        <v>0.41400000000000026</v>
      </c>
      <c r="D88" s="9">
        <f t="shared" si="21"/>
        <v>22.611603505317134</v>
      </c>
      <c r="E88" s="9">
        <f t="shared" si="21"/>
        <v>8.1894519351432464</v>
      </c>
      <c r="F88" s="9">
        <f t="shared" si="22"/>
        <v>8.3582646351423833</v>
      </c>
      <c r="G88" s="10">
        <f t="shared" si="23"/>
        <v>8.6666666666666607</v>
      </c>
      <c r="H88" s="5">
        <f t="shared" si="23"/>
        <v>7.5</v>
      </c>
      <c r="I88">
        <f t="shared" si="24"/>
        <v>53.121783023177969</v>
      </c>
      <c r="J88">
        <f t="shared" si="25"/>
        <v>52.168452833055987</v>
      </c>
      <c r="K88">
        <f t="shared" si="25"/>
        <v>10.01880035567194</v>
      </c>
      <c r="L88">
        <f t="shared" si="26"/>
        <v>-10.886505584085583</v>
      </c>
      <c r="M88">
        <f t="shared" si="27"/>
        <v>-34.264721884486292</v>
      </c>
      <c r="S88">
        <f t="shared" si="16"/>
        <v>1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1.590977953170686</v>
      </c>
      <c r="C89" s="9">
        <f t="shared" si="20"/>
        <v>0.42000000000000026</v>
      </c>
      <c r="D89" s="9">
        <f t="shared" si="21"/>
        <v>22.924418265214957</v>
      </c>
      <c r="E89" s="9">
        <f t="shared" si="21"/>
        <v>8.2489479722833572</v>
      </c>
      <c r="F89" s="9">
        <f t="shared" si="22"/>
        <v>8.4249087763298363</v>
      </c>
      <c r="G89" s="10">
        <f t="shared" si="23"/>
        <v>8.6666666666666607</v>
      </c>
      <c r="H89" s="5">
        <f t="shared" si="23"/>
        <v>7.5</v>
      </c>
      <c r="I89">
        <f t="shared" si="24"/>
        <v>53.019201068755322</v>
      </c>
      <c r="J89">
        <f t="shared" si="25"/>
        <v>52.103133799551472</v>
      </c>
      <c r="K89">
        <f t="shared" si="25"/>
        <v>9.813212024365022</v>
      </c>
      <c r="L89">
        <f t="shared" si="26"/>
        <v>-10.851878519840046</v>
      </c>
      <c r="M89">
        <f t="shared" si="27"/>
        <v>-34.217865253624332</v>
      </c>
      <c r="S89">
        <f t="shared" si="16"/>
        <v>1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1.9034014221546371</v>
      </c>
      <c r="C90" s="9">
        <f t="shared" si="20"/>
        <v>0.42600000000000027</v>
      </c>
      <c r="D90" s="9">
        <f t="shared" si="21"/>
        <v>23.236841734198908</v>
      </c>
      <c r="E90" s="9">
        <f t="shared" si="21"/>
        <v>8.3072113228549824</v>
      </c>
      <c r="F90" s="9">
        <f t="shared" si="22"/>
        <v>8.4905119814305063</v>
      </c>
      <c r="G90" s="10">
        <f t="shared" si="23"/>
        <v>8.6666666666666607</v>
      </c>
      <c r="H90" s="5">
        <f t="shared" si="23"/>
        <v>7.5</v>
      </c>
      <c r="I90">
        <f t="shared" si="24"/>
        <v>52.917554969467503</v>
      </c>
      <c r="J90">
        <f t="shared" si="25"/>
        <v>52.038022528432428</v>
      </c>
      <c r="K90">
        <f t="shared" si="25"/>
        <v>9.6079048328432766</v>
      </c>
      <c r="L90">
        <f t="shared" si="26"/>
        <v>-10.817538597783217</v>
      </c>
      <c r="M90">
        <f t="shared" si="27"/>
        <v>-34.171268080590934</v>
      </c>
      <c r="S90">
        <f t="shared" si="16"/>
        <v>1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2.2154348416304721</v>
      </c>
      <c r="C91" s="9">
        <f t="shared" si="20"/>
        <v>0.43200000000000027</v>
      </c>
      <c r="D91" s="9">
        <f t="shared" si="21"/>
        <v>23.548875153674743</v>
      </c>
      <c r="E91" s="9">
        <f t="shared" si="21"/>
        <v>8.3642436690265907</v>
      </c>
      <c r="F91" s="9">
        <f t="shared" si="22"/>
        <v>8.5550781010670978</v>
      </c>
      <c r="G91" s="10">
        <f t="shared" si="23"/>
        <v>8.6666666666666607</v>
      </c>
      <c r="H91" s="5">
        <f t="shared" si="23"/>
        <v>7.5</v>
      </c>
      <c r="I91">
        <f t="shared" si="24"/>
        <v>52.816844109129306</v>
      </c>
      <c r="J91">
        <f t="shared" si="25"/>
        <v>51.973117296845729</v>
      </c>
      <c r="K91">
        <f t="shared" si="25"/>
        <v>9.4028772243597309</v>
      </c>
      <c r="L91">
        <f t="shared" si="26"/>
        <v>-10.783484367656044</v>
      </c>
      <c r="M91">
        <f t="shared" si="27"/>
        <v>-34.124927418510374</v>
      </c>
      <c r="S91">
        <f t="shared" si="16"/>
        <v>1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2.5270794426929299</v>
      </c>
      <c r="C92" s="9">
        <f t="shared" si="20"/>
        <v>0.43800000000000028</v>
      </c>
      <c r="D92" s="9">
        <f t="shared" si="21"/>
        <v>23.860519754737201</v>
      </c>
      <c r="E92" s="9">
        <f t="shared" si="21"/>
        <v>8.4200466836792156</v>
      </c>
      <c r="F92" s="9">
        <f t="shared" si="22"/>
        <v>8.6186109641006787</v>
      </c>
      <c r="G92" s="10">
        <f t="shared" si="23"/>
        <v>8.6666666666666607</v>
      </c>
      <c r="H92" s="5">
        <f t="shared" si="23"/>
        <v>7.5</v>
      </c>
      <c r="I92">
        <f t="shared" si="24"/>
        <v>52.717067868299686</v>
      </c>
      <c r="J92">
        <f t="shared" si="25"/>
        <v>51.908416390639793</v>
      </c>
      <c r="K92">
        <f t="shared" si="25"/>
        <v>9.1981276598486694</v>
      </c>
      <c r="L92">
        <f t="shared" si="26"/>
        <v>-10.749714388247929</v>
      </c>
      <c r="M92">
        <f t="shared" si="27"/>
        <v>-34.078840334675405</v>
      </c>
      <c r="S92">
        <f t="shared" si="16"/>
        <v>1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2.8383364461777809</v>
      </c>
      <c r="C93" s="9">
        <f t="shared" si="20"/>
        <v>0.44400000000000028</v>
      </c>
      <c r="D93" s="9">
        <f t="shared" si="21"/>
        <v>24.171776758222052</v>
      </c>
      <c r="E93" s="9">
        <f t="shared" si="21"/>
        <v>8.4746220305122826</v>
      </c>
      <c r="F93" s="9">
        <f t="shared" si="22"/>
        <v>8.681114377845784</v>
      </c>
      <c r="G93" s="10">
        <f t="shared" si="23"/>
        <v>8.6666666666666607</v>
      </c>
      <c r="H93" s="5">
        <f t="shared" si="23"/>
        <v>7.5</v>
      </c>
      <c r="I93">
        <f t="shared" si="24"/>
        <v>52.618225623746</v>
      </c>
      <c r="J93">
        <f t="shared" si="25"/>
        <v>51.843918104310305</v>
      </c>
      <c r="K93">
        <f t="shared" si="25"/>
        <v>8.9936546178406171</v>
      </c>
      <c r="L93">
        <f t="shared" si="26"/>
        <v>-10.716227227195388</v>
      </c>
      <c r="M93">
        <f t="shared" si="27"/>
        <v>-34.033003910425556</v>
      </c>
      <c r="S93">
        <f t="shared" si="16"/>
        <v>1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3.149207062713554</v>
      </c>
      <c r="C94" s="9">
        <f t="shared" si="20"/>
        <v>0.45000000000000029</v>
      </c>
      <c r="D94" s="9">
        <f t="shared" si="21"/>
        <v>24.482647374757825</v>
      </c>
      <c r="E94" s="9">
        <f t="shared" si="21"/>
        <v>8.5279713641489394</v>
      </c>
      <c r="F94" s="9">
        <f t="shared" si="22"/>
        <v>8.7425921282837642</v>
      </c>
      <c r="G94" s="10">
        <f t="shared" si="23"/>
        <v>8.6666666666666607</v>
      </c>
      <c r="H94" s="5">
        <f t="shared" si="23"/>
        <v>7.5</v>
      </c>
      <c r="I94">
        <f t="shared" si="24"/>
        <v>52.520316747909831</v>
      </c>
      <c r="J94">
        <f t="shared" si="25"/>
        <v>51.779620740947131</v>
      </c>
      <c r="K94">
        <f t="shared" si="25"/>
        <v>8.7894565943780645</v>
      </c>
      <c r="L94">
        <f t="shared" si="26"/>
        <v>-10.683021460782728</v>
      </c>
      <c r="M94">
        <f t="shared" si="27"/>
        <v>-33.987415241029467</v>
      </c>
      <c r="S94">
        <f t="shared" si="16"/>
        <v>1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3.4596924927729411</v>
      </c>
      <c r="C95" s="9">
        <f t="shared" si="20"/>
        <v>0.45600000000000029</v>
      </c>
      <c r="D95" s="9">
        <f t="shared" si="21"/>
        <v>24.793132804817212</v>
      </c>
      <c r="E95" s="9">
        <f t="shared" si="21"/>
        <v>8.5800963302408686</v>
      </c>
      <c r="F95" s="9">
        <f t="shared" si="22"/>
        <v>8.803047980274382</v>
      </c>
      <c r="G95" s="10">
        <f t="shared" si="23"/>
        <v>8.6666666666666607</v>
      </c>
      <c r="H95" s="5">
        <f t="shared" si="23"/>
        <v>7.5</v>
      </c>
      <c r="I95">
        <f t="shared" si="24"/>
        <v>52.423340608374311</v>
      </c>
      <c r="J95">
        <f t="shared" si="25"/>
        <v>51.715522612182433</v>
      </c>
      <c r="K95">
        <f t="shared" si="25"/>
        <v>8.5855321029318876</v>
      </c>
      <c r="L95">
        <f t="shared" si="26"/>
        <v>-10.650095673744739</v>
      </c>
      <c r="M95">
        <f t="shared" si="27"/>
        <v>-33.942071435571108</v>
      </c>
      <c r="S95">
        <f t="shared" si="16"/>
        <v>1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3.76979392672391</v>
      </c>
      <c r="C96" s="9">
        <f t="shared" si="20"/>
        <v>0.4620000000000003</v>
      </c>
      <c r="D96" s="9">
        <f t="shared" si="21"/>
        <v>25.103234238768181</v>
      </c>
      <c r="E96" s="9">
        <f t="shared" si="21"/>
        <v>8.6309985655726198</v>
      </c>
      <c r="F96" s="9">
        <f t="shared" si="22"/>
        <v>8.8624856777657115</v>
      </c>
      <c r="G96" s="10">
        <f t="shared" si="23"/>
        <v>8.6666666666666607</v>
      </c>
      <c r="H96" s="5">
        <f t="shared" si="23"/>
        <v>7.5</v>
      </c>
      <c r="I96">
        <f t="shared" si="24"/>
        <v>52.327296567332986</v>
      </c>
      <c r="J96">
        <f t="shared" si="25"/>
        <v>51.651622038139962</v>
      </c>
      <c r="K96">
        <f t="shared" si="25"/>
        <v>8.3818796743184603</v>
      </c>
      <c r="L96">
        <f t="shared" si="26"/>
        <v>-10.617448459071353</v>
      </c>
      <c r="M96">
        <f t="shared" si="27"/>
        <v>-33.896969616839911</v>
      </c>
      <c r="S96">
        <f t="shared" si="16"/>
        <v>1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4.0795125448804868</v>
      </c>
      <c r="C97" s="9">
        <f t="shared" si="20"/>
        <v>0.4680000000000003</v>
      </c>
      <c r="D97" s="9">
        <f t="shared" si="21"/>
        <v>25.412952856924758</v>
      </c>
      <c r="E97" s="9">
        <f t="shared" si="21"/>
        <v>8.6806796981654273</v>
      </c>
      <c r="F97" s="9">
        <f t="shared" si="22"/>
        <v>8.9209089440023241</v>
      </c>
      <c r="G97" s="10">
        <f t="shared" si="23"/>
        <v>8.6666666666666607</v>
      </c>
      <c r="H97" s="5">
        <f t="shared" si="23"/>
        <v>7.5</v>
      </c>
      <c r="I97">
        <f t="shared" si="24"/>
        <v>52.232183981060729</v>
      </c>
      <c r="J97">
        <f t="shared" si="25"/>
        <v>51.587917347385535</v>
      </c>
      <c r="K97">
        <f t="shared" si="25"/>
        <v>8.1784978566174207</v>
      </c>
      <c r="L97">
        <f t="shared" si="26"/>
        <v>-10.585078417814358</v>
      </c>
      <c r="M97">
        <f t="shared" si="27"/>
        <v>-33.852106921224831</v>
      </c>
      <c r="S97">
        <f t="shared" si="16"/>
        <v>1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4.3888495175532789</v>
      </c>
      <c r="C98" s="9">
        <f t="shared" si="20"/>
        <v>0.47400000000000031</v>
      </c>
      <c r="D98" s="9">
        <f t="shared" si="21"/>
        <v>25.72228982959755</v>
      </c>
      <c r="E98" s="9">
        <f t="shared" si="21"/>
        <v>8.7291413473805495</v>
      </c>
      <c r="F98" s="9">
        <f t="shared" si="22"/>
        <v>8.9783214817317916</v>
      </c>
      <c r="G98" s="10">
        <f t="shared" si="23"/>
        <v>8.6666666666666607</v>
      </c>
      <c r="H98" s="5">
        <f t="shared" si="23"/>
        <v>7.5</v>
      </c>
      <c r="I98">
        <f t="shared" si="24"/>
        <v>52.138002199386364</v>
      </c>
      <c r="J98">
        <f t="shared" si="25"/>
        <v>51.524406876878651</v>
      </c>
      <c r="K98">
        <f t="shared" si="25"/>
        <v>7.9753852150900713</v>
      </c>
      <c r="L98">
        <f t="shared" si="26"/>
        <v>-10.552984158896106</v>
      </c>
      <c r="M98">
        <f t="shared" si="27"/>
        <v>-33.807480498612165</v>
      </c>
      <c r="S98">
        <f t="shared" si="16"/>
        <v>1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4.6978060050996895</v>
      </c>
      <c r="C99" s="9">
        <f t="shared" si="20"/>
        <v>0.48000000000000032</v>
      </c>
      <c r="D99" s="9">
        <f t="shared" si="21"/>
        <v>26.03124631714396</v>
      </c>
      <c r="E99" s="9">
        <f t="shared" si="21"/>
        <v>8.7763851240221147</v>
      </c>
      <c r="F99" s="9">
        <f t="shared" si="22"/>
        <v>9.0347269734095086</v>
      </c>
      <c r="G99" s="10">
        <f t="shared" si="23"/>
        <v>8.6666666666666607</v>
      </c>
      <c r="H99" s="5">
        <f t="shared" si="23"/>
        <v>7.5</v>
      </c>
      <c r="I99">
        <f t="shared" si="24"/>
        <v>52.044750565167519</v>
      </c>
      <c r="J99">
        <f t="shared" si="25"/>
        <v>51.461088971925271</v>
      </c>
      <c r="K99">
        <f t="shared" si="25"/>
        <v>7.7725403320983979</v>
      </c>
      <c r="L99">
        <f t="shared" si="26"/>
        <v>-10.521164298920265</v>
      </c>
      <c r="M99">
        <f t="shared" si="27"/>
        <v>-33.763087512287285</v>
      </c>
      <c r="S99">
        <f t="shared" si="16"/>
        <v>1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5.0063831579738611</v>
      </c>
      <c r="C100" s="9">
        <f t="shared" si="20"/>
        <v>0.48600000000000032</v>
      </c>
      <c r="D100" s="9">
        <f t="shared" si="21"/>
        <v>26.339823470018132</v>
      </c>
      <c r="E100" s="9">
        <f t="shared" si="21"/>
        <v>8.8224126304394836</v>
      </c>
      <c r="F100" s="9">
        <f t="shared" si="22"/>
        <v>9.0901290814018747</v>
      </c>
      <c r="G100" s="10">
        <f t="shared" si="23"/>
        <v>8.6666666666666607</v>
      </c>
      <c r="H100" s="5">
        <f t="shared" si="23"/>
        <v>7.5</v>
      </c>
      <c r="I100">
        <f t="shared" si="24"/>
        <v>51.952428413767691</v>
      </c>
      <c r="J100">
        <f t="shared" si="25"/>
        <v>51.397961986131747</v>
      </c>
      <c r="K100">
        <f t="shared" si="25"/>
        <v>7.5699618070246739</v>
      </c>
      <c r="L100">
        <f t="shared" si="26"/>
        <v>-10.489617461984611</v>
      </c>
      <c r="M100">
        <f t="shared" si="27"/>
        <v>-33.718925138840099</v>
      </c>
      <c r="S100">
        <f t="shared" si="16"/>
        <v>1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5.3145821167763359</v>
      </c>
      <c r="C101" s="9">
        <f t="shared" si="20"/>
        <v>0.49200000000000033</v>
      </c>
      <c r="D101" s="9">
        <f t="shared" si="21"/>
        <v>26.648022428820607</v>
      </c>
      <c r="E101" s="9">
        <f t="shared" si="21"/>
        <v>8.8672254606291325</v>
      </c>
      <c r="F101" s="9">
        <f t="shared" si="22"/>
        <v>9.1445314481878217</v>
      </c>
      <c r="G101" s="10">
        <f t="shared" ref="G101:H116" si="29">G100</f>
        <v>8.6666666666666607</v>
      </c>
      <c r="H101" s="5">
        <f t="shared" si="29"/>
        <v>7.5</v>
      </c>
      <c r="I101">
        <f t="shared" si="24"/>
        <v>51.861035072535607</v>
      </c>
      <c r="J101">
        <f t="shared" si="25"/>
        <v>51.335024281359843</v>
      </c>
      <c r="K101">
        <f t="shared" si="25"/>
        <v>7.3676482561916332</v>
      </c>
      <c r="L101">
        <f t="shared" si="26"/>
        <v>-10.458342279495854</v>
      </c>
      <c r="M101">
        <f t="shared" si="27"/>
        <v>-33.674990568074236</v>
      </c>
      <c r="S101">
        <f t="shared" si="16"/>
        <v>1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5.6224040123034627</v>
      </c>
      <c r="C102" s="9">
        <f t="shared" si="20"/>
        <v>0.49800000000000033</v>
      </c>
      <c r="D102" s="9">
        <f t="shared" si="21"/>
        <v>26.955844324347733</v>
      </c>
      <c r="E102" s="9">
        <f t="shared" si="21"/>
        <v>8.9108252003360562</v>
      </c>
      <c r="F102" s="9">
        <f t="shared" si="22"/>
        <v>9.1979376965587161</v>
      </c>
      <c r="G102" s="10">
        <f t="shared" si="29"/>
        <v>8.6666666666666607</v>
      </c>
      <c r="H102" s="5">
        <f t="shared" si="29"/>
        <v>7.5</v>
      </c>
      <c r="I102">
        <f t="shared" si="24"/>
        <v>51.770569860287168</v>
      </c>
      <c r="J102">
        <f t="shared" si="25"/>
        <v>51.272274227682871</v>
      </c>
      <c r="K102">
        <f t="shared" si="25"/>
        <v>7.1655983127831879</v>
      </c>
      <c r="L102">
        <f t="shared" si="26"/>
        <v>-10.427337389986514</v>
      </c>
      <c r="M102">
        <f t="shared" si="27"/>
        <v>-33.631281002920026</v>
      </c>
      <c r="S102">
        <f t="shared" si="16"/>
        <v>1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5.9298499655965387</v>
      </c>
      <c r="C103" s="9">
        <f t="shared" si="20"/>
        <v>0.50400000000000034</v>
      </c>
      <c r="D103" s="9">
        <f t="shared" si="21"/>
        <v>27.263290277640809</v>
      </c>
      <c r="E103" s="9">
        <f t="shared" si="21"/>
        <v>8.9532134271547026</v>
      </c>
      <c r="F103" s="9">
        <f t="shared" si="22"/>
        <v>9.2503514298166678</v>
      </c>
      <c r="G103" s="10">
        <f t="shared" si="29"/>
        <v>8.6666666666666607</v>
      </c>
      <c r="H103" s="5">
        <f t="shared" si="29"/>
        <v>7.5</v>
      </c>
      <c r="I103">
        <f t="shared" si="24"/>
        <v>51.68103208679004</v>
      </c>
      <c r="J103">
        <f t="shared" si="25"/>
        <v>51.209710203342951</v>
      </c>
      <c r="K103">
        <f t="shared" si="25"/>
        <v>6.9638106267656674</v>
      </c>
      <c r="L103">
        <f t="shared" si="26"/>
        <v>-10.396601438933889</v>
      </c>
      <c r="M103">
        <f t="shared" si="27"/>
        <v>-33.587793659351128</v>
      </c>
      <c r="S103">
        <f t="shared" si="16"/>
        <v>1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6.2369210879906944</v>
      </c>
      <c r="C104" s="9">
        <f t="shared" si="20"/>
        <v>0.51000000000000034</v>
      </c>
      <c r="D104" s="9">
        <f t="shared" si="21"/>
        <v>27.570361400034965</v>
      </c>
      <c r="E104" s="9">
        <f t="shared" si="21"/>
        <v>8.9943917106294275</v>
      </c>
      <c r="F104" s="9">
        <f t="shared" si="22"/>
        <v>9.3017762319712123</v>
      </c>
      <c r="G104" s="10">
        <f t="shared" si="29"/>
        <v>8.6666666666666607</v>
      </c>
      <c r="H104" s="5">
        <f t="shared" si="29"/>
        <v>7.5</v>
      </c>
      <c r="I104">
        <f t="shared" si="24"/>
        <v>51.592421052251019</v>
      </c>
      <c r="J104">
        <f t="shared" si="25"/>
        <v>51.147330594709345</v>
      </c>
      <c r="K104">
        <f t="shared" si="25"/>
        <v>6.7622838648095609</v>
      </c>
      <c r="L104">
        <f t="shared" si="26"/>
        <v>-10.366133078581059</v>
      </c>
      <c r="M104">
        <f t="shared" si="27"/>
        <v>-33.544525766304766</v>
      </c>
      <c r="S104">
        <f t="shared" si="16"/>
        <v>1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6.5436184811635378</v>
      </c>
      <c r="C105" s="9">
        <f t="shared" si="20"/>
        <v>0.51600000000000035</v>
      </c>
      <c r="D105" s="9">
        <f t="shared" si="21"/>
        <v>27.877058793207809</v>
      </c>
      <c r="E105" s="9">
        <f t="shared" si="21"/>
        <v>9.0343616123544912</v>
      </c>
      <c r="F105" s="9">
        <f t="shared" si="22"/>
        <v>9.3522156679344217</v>
      </c>
      <c r="G105" s="10">
        <f t="shared" si="29"/>
        <v>8.6666666666666607</v>
      </c>
      <c r="H105" s="5">
        <f t="shared" si="29"/>
        <v>7.5</v>
      </c>
      <c r="I105">
        <f t="shared" si="24"/>
        <v>51.504736046806428</v>
      </c>
      <c r="J105">
        <f t="shared" si="25"/>
        <v>51.085133796237862</v>
      </c>
      <c r="K105">
        <f t="shared" si="25"/>
        <v>6.5610167102117325</v>
      </c>
      <c r="L105">
        <f t="shared" si="26"/>
        <v>-10.335930967760024</v>
      </c>
      <c r="M105">
        <f t="shared" si="27"/>
        <v>-33.501474565605669</v>
      </c>
      <c r="S105">
        <f t="shared" si="16"/>
        <v>1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6.8499432371835454</v>
      </c>
      <c r="C106" s="9">
        <f t="shared" si="20"/>
        <v>0.52200000000000035</v>
      </c>
      <c r="D106" s="9">
        <f t="shared" si="21"/>
        <v>28.183383549227816</v>
      </c>
      <c r="E106" s="9">
        <f t="shared" si="21"/>
        <v>9.0731246860735801</v>
      </c>
      <c r="F106" s="9">
        <f t="shared" si="22"/>
        <v>9.4016732837144659</v>
      </c>
      <c r="G106" s="10">
        <f t="shared" si="29"/>
        <v>8.6666666666666607</v>
      </c>
      <c r="H106" s="5">
        <f t="shared" si="29"/>
        <v>7.5</v>
      </c>
      <c r="I106">
        <f t="shared" si="24"/>
        <v>51.417976350015508</v>
      </c>
      <c r="J106">
        <f t="shared" si="25"/>
        <v>51.023118210431299</v>
      </c>
      <c r="K106">
        <f t="shared" si="25"/>
        <v>6.3600078628180983</v>
      </c>
      <c r="L106">
        <f t="shared" si="26"/>
        <v>-10.305993771716862</v>
      </c>
      <c r="M106">
        <f t="shared" si="27"/>
        <v>-33.458637311893519</v>
      </c>
      <c r="S106">
        <f t="shared" si="16"/>
        <v>1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7.1558964385582406</v>
      </c>
      <c r="C107" s="9">
        <f t="shared" si="20"/>
        <v>0.52800000000000036</v>
      </c>
      <c r="D107" s="9">
        <f t="shared" si="21"/>
        <v>28.489336750602511</v>
      </c>
      <c r="E107" s="9">
        <f t="shared" si="21"/>
        <v>9.1106824777788749</v>
      </c>
      <c r="F107" s="9">
        <f t="shared" si="22"/>
        <v>9.4501526066075794</v>
      </c>
      <c r="G107" s="10">
        <f t="shared" si="29"/>
        <v>8.6666666666666607</v>
      </c>
      <c r="H107" s="5">
        <f t="shared" si="29"/>
        <v>7.5</v>
      </c>
      <c r="I107">
        <f t="shared" si="24"/>
        <v>51.332141230357209</v>
      </c>
      <c r="J107">
        <f t="shared" si="25"/>
        <v>50.961282247800995</v>
      </c>
      <c r="K107">
        <f t="shared" si="25"/>
        <v>6.1592560389467375</v>
      </c>
      <c r="L107">
        <f t="shared" si="26"/>
        <v>-10.276320161939079</v>
      </c>
      <c r="M107">
        <f t="shared" si="27"/>
        <v>-33.416011272553973</v>
      </c>
      <c r="S107">
        <f t="shared" si="16"/>
        <v>1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7.4614791582821312</v>
      </c>
      <c r="C108" s="9">
        <f t="shared" si="20"/>
        <v>0.53400000000000036</v>
      </c>
      <c r="D108" s="9">
        <f t="shared" si="21"/>
        <v>28.794919470326402</v>
      </c>
      <c r="E108" s="9">
        <f t="shared" si="21"/>
        <v>9.14703652580965</v>
      </c>
      <c r="F108" s="9">
        <f t="shared" si="22"/>
        <v>9.4976571453885175</v>
      </c>
      <c r="G108" s="10">
        <f t="shared" si="29"/>
        <v>8.6666666666666607</v>
      </c>
      <c r="H108" s="5">
        <f t="shared" si="29"/>
        <v>7.5</v>
      </c>
      <c r="I108">
        <f t="shared" si="24"/>
        <v>51.2472299447303</v>
      </c>
      <c r="J108">
        <f t="shared" si="25"/>
        <v>50.899624326829361</v>
      </c>
      <c r="K108">
        <f t="shared" si="25"/>
        <v>5.9587599713114132</v>
      </c>
      <c r="L108">
        <f t="shared" si="26"/>
        <v>-10.246908815985016</v>
      </c>
      <c r="M108">
        <f t="shared" si="27"/>
        <v>-33.373593727653216</v>
      </c>
      <c r="S108">
        <f t="shared" si="16"/>
        <v>1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7.7666924598844211</v>
      </c>
      <c r="C109" s="9">
        <f t="shared" si="20"/>
        <v>0.54000000000000037</v>
      </c>
      <c r="D109" s="9">
        <f t="shared" si="21"/>
        <v>29.100132771928692</v>
      </c>
      <c r="E109" s="9">
        <f t="shared" si="21"/>
        <v>9.1821883609504216</v>
      </c>
      <c r="F109" s="9">
        <f t="shared" si="22"/>
        <v>9.5441903904994554</v>
      </c>
      <c r="G109" s="10">
        <f t="shared" si="29"/>
        <v>8.6666666666666607</v>
      </c>
      <c r="H109" s="5">
        <f t="shared" si="29"/>
        <v>7.5</v>
      </c>
      <c r="I109">
        <f t="shared" si="24"/>
        <v>51.163241737957087</v>
      </c>
      <c r="J109">
        <f t="shared" si="25"/>
        <v>50.83814287393345</v>
      </c>
      <c r="K109">
        <f t="shared" si="25"/>
        <v>5.7585184089454939</v>
      </c>
      <c r="L109">
        <f t="shared" si="26"/>
        <v>-10.2177584173154</v>
      </c>
      <c r="M109">
        <f t="shared" si="27"/>
        <v>-33.331381969875956</v>
      </c>
      <c r="S109">
        <f t="shared" si="16"/>
        <v>1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8.0715373974765114</v>
      </c>
      <c r="C110" s="9">
        <f t="shared" si="20"/>
        <v>0.54600000000000037</v>
      </c>
      <c r="D110" s="9">
        <f t="shared" si="21"/>
        <v>29.404977709520782</v>
      </c>
      <c r="E110" s="9">
        <f t="shared" si="21"/>
        <v>9.216139506528636</v>
      </c>
      <c r="F110" s="9">
        <f t="shared" si="22"/>
        <v>9.5897558142374013</v>
      </c>
      <c r="G110" s="10">
        <f t="shared" si="29"/>
        <v>8.6666666666666607</v>
      </c>
      <c r="H110" s="5">
        <f t="shared" si="29"/>
        <v>7.5</v>
      </c>
      <c r="I110">
        <f t="shared" si="24"/>
        <v>51.080175842290856</v>
      </c>
      <c r="J110">
        <f t="shared" si="25"/>
        <v>50.776836323429556</v>
      </c>
      <c r="K110">
        <f t="shared" si="25"/>
        <v>5.5585301171262378</v>
      </c>
      <c r="L110">
        <f t="shared" si="26"/>
        <v>-10.188867655127046</v>
      </c>
      <c r="M110">
        <f t="shared" si="27"/>
        <v>-33.289373304466871</v>
      </c>
      <c r="S110">
        <f t="shared" si="16"/>
        <v>1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8.3760150157992967</v>
      </c>
      <c r="C111" s="9">
        <f t="shared" si="20"/>
        <v>0.55200000000000038</v>
      </c>
      <c r="D111" s="9">
        <f t="shared" si="21"/>
        <v>29.709455327843568</v>
      </c>
      <c r="E111" s="9">
        <f t="shared" si="21"/>
        <v>9.2488914785119132</v>
      </c>
      <c r="F111" s="9">
        <f t="shared" si="22"/>
        <v>9.6343568709400653</v>
      </c>
      <c r="G111" s="10">
        <f t="shared" si="29"/>
        <v>8.6666666666666607</v>
      </c>
      <c r="H111" s="5">
        <f t="shared" si="29"/>
        <v>7.5</v>
      </c>
      <c r="I111">
        <f t="shared" si="24"/>
        <v>50.99803147692721</v>
      </c>
      <c r="J111">
        <f t="shared" si="25"/>
        <v>50.715703117498791</v>
      </c>
      <c r="K111">
        <f t="shared" si="25"/>
        <v>5.358793877299437</v>
      </c>
      <c r="L111">
        <f t="shared" si="26"/>
        <v>-10.160235224188703</v>
      </c>
      <c r="M111">
        <f t="shared" si="27"/>
        <v>-33.247565049175435</v>
      </c>
      <c r="S111">
        <f t="shared" si="16"/>
        <v>1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8.6801263502702533</v>
      </c>
      <c r="C112" s="9">
        <f t="shared" si="20"/>
        <v>0.55800000000000038</v>
      </c>
      <c r="D112" s="9">
        <f t="shared" si="21"/>
        <v>30.013566662314524</v>
      </c>
      <c r="E112" s="9">
        <f t="shared" si="21"/>
        <v>9.2804457856048241</v>
      </c>
      <c r="F112" s="9">
        <f t="shared" si="22"/>
        <v>9.6779969971702702</v>
      </c>
      <c r="G112" s="10">
        <f t="shared" si="29"/>
        <v>8.6666666666666607</v>
      </c>
      <c r="H112" s="5">
        <f t="shared" si="29"/>
        <v>7.5</v>
      </c>
      <c r="I112">
        <f t="shared" si="24"/>
        <v>50.916807847519451</v>
      </c>
      <c r="J112">
        <f t="shared" si="25"/>
        <v>50.654741706153658</v>
      </c>
      <c r="K112">
        <f t="shared" si="25"/>
        <v>5.1593084870043846</v>
      </c>
      <c r="L112">
        <f t="shared" si="26"/>
        <v>-10.131859824679063</v>
      </c>
      <c r="M112">
        <f t="shared" si="27"/>
        <v>-33.205954534204153</v>
      </c>
      <c r="S112">
        <f t="shared" si="16"/>
        <v>1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8.983872427030331</v>
      </c>
      <c r="C113" s="9">
        <f t="shared" si="20"/>
        <v>0.56400000000000039</v>
      </c>
      <c r="D113" s="9">
        <f t="shared" si="21"/>
        <v>30.317312739074602</v>
      </c>
      <c r="E113" s="9">
        <f t="shared" si="21"/>
        <v>9.3108039293452354</v>
      </c>
      <c r="F113" s="9">
        <f t="shared" si="22"/>
        <v>9.720679611898861</v>
      </c>
      <c r="G113" s="10">
        <f t="shared" si="29"/>
        <v>8.6666666666666607</v>
      </c>
      <c r="H113" s="5">
        <f t="shared" si="29"/>
        <v>7.5</v>
      </c>
      <c r="I113">
        <f t="shared" si="24"/>
        <v>50.836504145698157</v>
      </c>
      <c r="J113">
        <f t="shared" si="25"/>
        <v>50.59395054720558</v>
      </c>
      <c r="K113">
        <f t="shared" si="25"/>
        <v>4.9600727597991598</v>
      </c>
      <c r="L113">
        <f t="shared" si="26"/>
        <v>-10.103740162026954</v>
      </c>
      <c r="M113">
        <f t="shared" si="27"/>
        <v>-33.164539102160042</v>
      </c>
      <c r="S113">
        <f t="shared" si="16"/>
        <v>1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9.2872542629906469</v>
      </c>
      <c r="C114" s="9">
        <f t="shared" si="20"/>
        <v>0.5700000000000004</v>
      </c>
      <c r="D114" s="9">
        <f t="shared" si="21"/>
        <v>30.620694575034918</v>
      </c>
      <c r="E114" s="9">
        <f t="shared" si="21"/>
        <v>9.3399674042001912</v>
      </c>
      <c r="F114" s="9">
        <f t="shared" si="22"/>
        <v>9.7624081166861529</v>
      </c>
      <c r="G114" s="10">
        <f t="shared" si="29"/>
        <v>8.6666666666666607</v>
      </c>
      <c r="H114" s="5">
        <f t="shared" si="29"/>
        <v>7.5</v>
      </c>
      <c r="I114">
        <f t="shared" si="24"/>
        <v>50.757119548595128</v>
      </c>
      <c r="J114">
        <f t="shared" si="25"/>
        <v>50.533328106233419</v>
      </c>
      <c r="K114">
        <f t="shared" si="25"/>
        <v>4.7610855251861999</v>
      </c>
      <c r="L114">
        <f t="shared" si="26"/>
        <v>-10.075874946753714</v>
      </c>
      <c r="M114">
        <f t="shared" si="27"/>
        <v>-33.123316108009476</v>
      </c>
      <c r="S114">
        <f t="shared" si="16"/>
        <v>1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9.5902728658790046</v>
      </c>
      <c r="C115" s="9">
        <f t="shared" si="20"/>
        <v>0.5760000000000004</v>
      </c>
      <c r="D115" s="9">
        <f t="shared" si="21"/>
        <v>30.923713177923275</v>
      </c>
      <c r="E115" s="9">
        <f t="shared" si="21"/>
        <v>9.3679376976613646</v>
      </c>
      <c r="F115" s="9">
        <f t="shared" si="22"/>
        <v>9.8031858958619171</v>
      </c>
      <c r="G115" s="10">
        <f t="shared" si="29"/>
        <v>8.6666666666666607</v>
      </c>
      <c r="H115" s="5">
        <f t="shared" si="29"/>
        <v>7.5</v>
      </c>
      <c r="I115">
        <f t="shared" si="24"/>
        <v>50.678653218371892</v>
      </c>
      <c r="J115">
        <f t="shared" si="25"/>
        <v>50.472872856552897</v>
      </c>
      <c r="K115">
        <f t="shared" si="25"/>
        <v>4.562345628538143</v>
      </c>
      <c r="L115">
        <f t="shared" si="26"/>
        <v>-10.048262894317787</v>
      </c>
      <c r="M115">
        <f t="shared" si="27"/>
        <v>-33.082282919036196</v>
      </c>
      <c r="S115">
        <f t="shared" si="16"/>
        <v>1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9.8929292342862247</v>
      </c>
      <c r="C116" s="9">
        <f t="shared" si="20"/>
        <v>0.58200000000000041</v>
      </c>
      <c r="D116" s="9">
        <f t="shared" si="21"/>
        <v>31.226369546330496</v>
      </c>
      <c r="E116" s="9">
        <f t="shared" si="21"/>
        <v>9.3947162903400514</v>
      </c>
      <c r="F116" s="9">
        <f t="shared" si="22"/>
        <v>9.843016316703924</v>
      </c>
      <c r="G116" s="10">
        <f t="shared" si="29"/>
        <v>8.6666666666666607</v>
      </c>
      <c r="H116" s="5">
        <f t="shared" si="29"/>
        <v>7.5</v>
      </c>
      <c r="I116">
        <f t="shared" si="24"/>
        <v>50.601104301752791</v>
      </c>
      <c r="J116">
        <f t="shared" si="25"/>
        <v>50.41258327918699</v>
      </c>
      <c r="K116">
        <f t="shared" si="25"/>
        <v>4.3638519310239259</v>
      </c>
      <c r="L116">
        <f t="shared" si="26"/>
        <v>-10.020902724961491</v>
      </c>
      <c r="M116">
        <f t="shared" si="27"/>
        <v>-33.041436914802581</v>
      </c>
      <c r="S116">
        <f t="shared" si="16"/>
        <v>1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10.195224357712299</v>
      </c>
      <c r="C117" s="9">
        <f t="shared" si="20"/>
        <v>0.58800000000000041</v>
      </c>
      <c r="D117" s="9">
        <f t="shared" si="21"/>
        <v>31.528664669756569</v>
      </c>
      <c r="E117" s="9">
        <f t="shared" si="21"/>
        <v>9.4203046560617292</v>
      </c>
      <c r="F117" s="9">
        <f t="shared" si="22"/>
        <v>9.8819027296150423</v>
      </c>
      <c r="G117" s="10">
        <f t="shared" ref="G117:H132" si="30">G116</f>
        <v>8.6666666666666607</v>
      </c>
      <c r="H117" s="5">
        <f t="shared" si="30"/>
        <v>7.5</v>
      </c>
      <c r="I117">
        <f t="shared" si="24"/>
        <v>50.524471929563077</v>
      </c>
      <c r="J117">
        <f t="shared" si="25"/>
        <v>50.35245786283722</v>
      </c>
      <c r="K117">
        <f t="shared" si="25"/>
        <v>4.1656033095351104</v>
      </c>
      <c r="L117">
        <f t="shared" si="26"/>
        <v>-9.9937931635600847</v>
      </c>
      <c r="M117">
        <f t="shared" si="27"/>
        <v>-33.000775487114019</v>
      </c>
      <c r="S117">
        <f t="shared" si="16"/>
        <v>1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10.497159216612378</v>
      </c>
      <c r="C118" s="9">
        <f t="shared" si="20"/>
        <v>0.59400000000000042</v>
      </c>
      <c r="D118" s="9">
        <f t="shared" si="21"/>
        <v>31.830599528656649</v>
      </c>
      <c r="E118" s="9">
        <f t="shared" si="21"/>
        <v>9.4447042619601724</v>
      </c>
      <c r="F118" s="9">
        <f t="shared" si="22"/>
        <v>9.9198484682989356</v>
      </c>
      <c r="G118" s="10">
        <f t="shared" si="30"/>
        <v>8.6666666666666607</v>
      </c>
      <c r="H118" s="5">
        <f t="shared" si="30"/>
        <v>7.5</v>
      </c>
      <c r="I118">
        <f t="shared" si="24"/>
        <v>50.44875521627187</v>
      </c>
      <c r="J118">
        <f t="shared" si="25"/>
        <v>50.292495103855856</v>
      </c>
      <c r="K118">
        <f t="shared" si="25"/>
        <v>3.9675986566124264</v>
      </c>
      <c r="L118">
        <f t="shared" si="26"/>
        <v>-9.9669329394730024</v>
      </c>
      <c r="M118">
        <f t="shared" si="27"/>
        <v>-32.960296039986439</v>
      </c>
      <c r="S118">
        <f t="shared" si="16"/>
        <v>1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10.798734782442605</v>
      </c>
      <c r="C119" s="9">
        <f t="shared" si="20"/>
        <v>0.60000000000000042</v>
      </c>
      <c r="D119" s="9">
        <f t="shared" si="21"/>
        <v>32.132175094486875</v>
      </c>
      <c r="E119" s="9">
        <f t="shared" si="21"/>
        <v>9.4679165685711268</v>
      </c>
      <c r="F119" s="9">
        <f t="shared" si="22"/>
        <v>9.9568568499343151</v>
      </c>
      <c r="G119" s="10">
        <f t="shared" si="30"/>
        <v>8.6666666666666607</v>
      </c>
      <c r="H119" s="5">
        <f t="shared" si="30"/>
        <v>7.5</v>
      </c>
      <c r="I119">
        <f t="shared" si="24"/>
        <v>50.373953259540336</v>
      </c>
      <c r="J119">
        <f t="shared" si="25"/>
        <v>50.232693506219015</v>
      </c>
      <c r="K119">
        <f t="shared" si="25"/>
        <v>3.769836880372508</v>
      </c>
      <c r="L119">
        <f t="shared" si="26"/>
        <v>-9.9403207863973879</v>
      </c>
      <c r="M119">
        <f t="shared" si="27"/>
        <v>-32.919995989616901</v>
      </c>
      <c r="S119">
        <f t="shared" si="16"/>
        <v>1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11.099952017705764</v>
      </c>
      <c r="C120" s="9">
        <f t="shared" si="20"/>
        <v>0.60600000000000043</v>
      </c>
      <c r="D120" s="9">
        <f t="shared" si="21"/>
        <v>32.433392329750035</v>
      </c>
      <c r="E120" s="9">
        <f t="shared" si="21"/>
        <v>9.4899430299255485</v>
      </c>
      <c r="F120" s="9">
        <f t="shared" si="22"/>
        <v>9.9929311753478114</v>
      </c>
      <c r="G120" s="10">
        <f t="shared" si="30"/>
        <v>8.6666666666666607</v>
      </c>
      <c r="H120" s="5">
        <f t="shared" si="30"/>
        <v>7.5</v>
      </c>
      <c r="I120">
        <f t="shared" si="24"/>
        <v>50.300065139775249</v>
      </c>
      <c r="J120">
        <f t="shared" si="25"/>
        <v>50.17305158150063</v>
      </c>
      <c r="K120">
        <f t="shared" si="25"/>
        <v>3.5723169044348064</v>
      </c>
      <c r="L120">
        <f t="shared" si="26"/>
        <v>-9.9139554422238891</v>
      </c>
      <c r="M120">
        <f t="shared" si="27"/>
        <v>-32.879872764357195</v>
      </c>
      <c r="S120">
        <f t="shared" si="16"/>
        <v>1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11.400811875996805</v>
      </c>
      <c r="C121" s="9">
        <f t="shared" si="20"/>
        <v>0.61200000000000043</v>
      </c>
      <c r="D121" s="9">
        <f t="shared" si="21"/>
        <v>32.734252188041076</v>
      </c>
      <c r="E121" s="9">
        <f t="shared" si="21"/>
        <v>9.510785093642399</v>
      </c>
      <c r="F121" s="9">
        <f t="shared" si="22"/>
        <v>10.028074729185448</v>
      </c>
      <c r="G121" s="10">
        <f t="shared" si="30"/>
        <v>8.6666666666666607</v>
      </c>
      <c r="H121" s="5">
        <f t="shared" si="30"/>
        <v>7.5</v>
      </c>
      <c r="I121">
        <f t="shared" si="24"/>
        <v>50.227089919687941</v>
      </c>
      <c r="J121">
        <f t="shared" si="25"/>
        <v>50.113567848847289</v>
      </c>
      <c r="K121">
        <f t="shared" si="25"/>
        <v>3.3750376678486633</v>
      </c>
      <c r="L121">
        <f t="shared" si="26"/>
        <v>-9.8878356488947183</v>
      </c>
      <c r="M121">
        <f t="shared" si="27"/>
        <v>-32.839923804690429</v>
      </c>
      <c r="S121">
        <f t="shared" si="16"/>
        <v>1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11.701315302048211</v>
      </c>
      <c r="C122" s="9">
        <f t="shared" si="20"/>
        <v>0.61800000000000044</v>
      </c>
      <c r="D122" s="9">
        <f t="shared" si="21"/>
        <v>33.034755614092482</v>
      </c>
      <c r="E122" s="9">
        <f t="shared" si="21"/>
        <v>9.5304442010210071</v>
      </c>
      <c r="F122" s="9">
        <f t="shared" si="22"/>
        <v>10.062290780082723</v>
      </c>
      <c r="G122" s="10">
        <f t="shared" si="30"/>
        <v>8.6666666666666607</v>
      </c>
      <c r="H122" s="5">
        <f t="shared" si="30"/>
        <v>7.5</v>
      </c>
      <c r="I122">
        <f t="shared" si="24"/>
        <v>50.155026643858967</v>
      </c>
      <c r="J122">
        <f t="shared" si="25"/>
        <v>50.054240834953923</v>
      </c>
      <c r="K122">
        <f t="shared" si="25"/>
        <v>3.1779981250205207</v>
      </c>
      <c r="L122">
        <f t="shared" si="26"/>
        <v>-9.8619601522640199</v>
      </c>
      <c r="M122">
        <f t="shared" si="27"/>
        <v>-32.800146563210603</v>
      </c>
      <c r="S122">
        <f t="shared" si="16"/>
        <v>1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12.001463231775194</v>
      </c>
      <c r="C123" s="9">
        <f t="shared" si="20"/>
        <v>0.62400000000000044</v>
      </c>
      <c r="D123" s="9">
        <f t="shared" si="21"/>
        <v>33.334903543819465</v>
      </c>
      <c r="E123" s="9">
        <f t="shared" si="21"/>
        <v>9.5489217871329917</v>
      </c>
      <c r="F123" s="9">
        <f t="shared" si="22"/>
        <v>10.095582580833325</v>
      </c>
      <c r="G123" s="10">
        <f t="shared" si="30"/>
        <v>8.6666666666666607</v>
      </c>
      <c r="H123" s="5">
        <f t="shared" si="30"/>
        <v>7.5</v>
      </c>
      <c r="I123">
        <f t="shared" si="24"/>
        <v>50.083874338308568</v>
      </c>
      <c r="J123">
        <f t="shared" si="25"/>
        <v>49.995069074040337</v>
      </c>
      <c r="K123">
        <f t="shared" si="25"/>
        <v>2.981197245641257</v>
      </c>
      <c r="L123">
        <f t="shared" si="26"/>
        <v>-9.8363277019605295</v>
      </c>
      <c r="M123">
        <f t="shared" si="27"/>
        <v>-32.760538504604966</v>
      </c>
      <c r="S123">
        <f t="shared" si="16"/>
        <v>1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12.301256592320801</v>
      </c>
      <c r="C124" s="9">
        <f t="shared" si="20"/>
        <v>0.63000000000000045</v>
      </c>
      <c r="D124" s="9">
        <f t="shared" si="21"/>
        <v>33.634696904365072</v>
      </c>
      <c r="E124" s="9">
        <f t="shared" si="21"/>
        <v>9.5662192809137565</v>
      </c>
      <c r="F124" s="9">
        <f t="shared" si="22"/>
        <v>10.127953368556497</v>
      </c>
      <c r="G124" s="10">
        <f t="shared" si="30"/>
        <v>8.6666666666666607</v>
      </c>
      <c r="H124" s="5">
        <f t="shared" si="30"/>
        <v>7.5</v>
      </c>
      <c r="I124">
        <f t="shared" si="24"/>
        <v>50.013632010073117</v>
      </c>
      <c r="J124">
        <f t="shared" si="25"/>
        <v>49.936051107828575</v>
      </c>
      <c r="K124">
        <f t="shared" si="25"/>
        <v>2.7846340146136273</v>
      </c>
      <c r="L124">
        <f t="shared" si="26"/>
        <v>-9.8109370512525835</v>
      </c>
      <c r="M124">
        <f t="shared" si="27"/>
        <v>-32.721097105639338</v>
      </c>
      <c r="S124">
        <f t="shared" si="16"/>
        <v>1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12.600696302100847</v>
      </c>
      <c r="C125" s="9">
        <f t="shared" si="20"/>
        <v>0.63600000000000045</v>
      </c>
      <c r="D125" s="9">
        <f t="shared" si="21"/>
        <v>33.934136614145118</v>
      </c>
      <c r="E125" s="9">
        <f t="shared" si="21"/>
        <v>9.5823381052535375</v>
      </c>
      <c r="F125" s="9">
        <f t="shared" si="22"/>
        <v>10.159406364863013</v>
      </c>
      <c r="G125" s="10">
        <f t="shared" si="30"/>
        <v>8.6666666666666607</v>
      </c>
      <c r="H125" s="5">
        <f t="shared" si="30"/>
        <v>7.5</v>
      </c>
      <c r="I125">
        <f t="shared" si="24"/>
        <v>49.944298646787644</v>
      </c>
      <c r="J125">
        <f t="shared" si="25"/>
        <v>49.877185485521061</v>
      </c>
      <c r="K125">
        <f t="shared" si="25"/>
        <v>2.5883074319797914</v>
      </c>
      <c r="L125">
        <f t="shared" si="26"/>
        <v>-9.7857869569154126</v>
      </c>
      <c r="M125">
        <f t="shared" si="27"/>
        <v>-32.681819855146152</v>
      </c>
      <c r="S125">
        <f t="shared" si="16"/>
        <v>1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12.899783270848747</v>
      </c>
      <c r="C126" s="9">
        <f t="shared" si="20"/>
        <v>0.64200000000000046</v>
      </c>
      <c r="D126" s="9">
        <f t="shared" si="21"/>
        <v>34.233223582893018</v>
      </c>
      <c r="E126" s="9">
        <f t="shared" si="21"/>
        <v>9.5972796770880233</v>
      </c>
      <c r="F126" s="9">
        <f t="shared" si="22"/>
        <v>10.189944776019857</v>
      </c>
      <c r="G126" s="10">
        <f t="shared" si="30"/>
        <v>8.6666666666666607</v>
      </c>
      <c r="H126" s="5">
        <f t="shared" si="30"/>
        <v>7.5</v>
      </c>
      <c r="I126">
        <f t="shared" si="24"/>
        <v>49.875873216274684</v>
      </c>
      <c r="J126">
        <f t="shared" si="25"/>
        <v>49.818470763779565</v>
      </c>
      <c r="K126">
        <f t="shared" si="25"/>
        <v>2.3922165128489143</v>
      </c>
      <c r="L126">
        <f t="shared" si="26"/>
        <v>-9.7608761791008209</v>
      </c>
      <c r="M126">
        <f t="shared" si="27"/>
        <v>-32.642704254015264</v>
      </c>
      <c r="S126">
        <f t="shared" si="16"/>
        <v>1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13.198518399660198</v>
      </c>
      <c r="C127" s="9">
        <f t="shared" si="20"/>
        <v>0.64800000000000046</v>
      </c>
      <c r="D127" s="9">
        <f t="shared" si="21"/>
        <v>34.531958711704469</v>
      </c>
      <c r="E127" s="9">
        <f t="shared" si="21"/>
        <v>9.611045407488545</v>
      </c>
      <c r="F127" s="9">
        <f t="shared" si="22"/>
        <v>10.219571793113511</v>
      </c>
      <c r="G127" s="10">
        <f t="shared" si="30"/>
        <v>8.6666666666666607</v>
      </c>
      <c r="H127" s="5">
        <f t="shared" si="30"/>
        <v>7.5</v>
      </c>
      <c r="I127">
        <f t="shared" si="24"/>
        <v>49.808354666139536</v>
      </c>
      <c r="J127">
        <f t="shared" si="25"/>
        <v>49.75990550670496</v>
      </c>
      <c r="K127">
        <f t="shared" si="25"/>
        <v>2.1963602873248229</v>
      </c>
      <c r="L127">
        <f t="shared" si="26"/>
        <v>-9.7362034812091824</v>
      </c>
      <c r="M127">
        <f t="shared" si="27"/>
        <v>-32.603747815187475</v>
      </c>
      <c r="S127">
        <f t="shared" si="16"/>
        <v>1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13.496902581037769</v>
      </c>
      <c r="C128" s="9">
        <f t="shared" si="20"/>
        <v>0.65400000000000047</v>
      </c>
      <c r="D128" s="9">
        <f t="shared" si="21"/>
        <v>34.83034289308204</v>
      </c>
      <c r="E128" s="9">
        <f t="shared" si="21"/>
        <v>9.6236367017518205</v>
      </c>
      <c r="F128" s="9">
        <f t="shared" si="22"/>
        <v>10.248290592211974</v>
      </c>
      <c r="G128" s="10">
        <f t="shared" si="30"/>
        <v>8.6666666666666607</v>
      </c>
      <c r="H128" s="5">
        <f t="shared" si="30"/>
        <v>7.5</v>
      </c>
      <c r="I128">
        <f t="shared" si="24"/>
        <v>49.741741923372153</v>
      </c>
      <c r="J128">
        <f t="shared" si="25"/>
        <v>49.701488285817703</v>
      </c>
      <c r="K128">
        <f t="shared" si="25"/>
        <v>2.000737800433698</v>
      </c>
      <c r="L128">
        <f t="shared" si="26"/>
        <v>-9.7117676297638482</v>
      </c>
      <c r="M128">
        <f t="shared" si="27"/>
        <v>-32.564948063650668</v>
      </c>
      <c r="S128">
        <f t="shared" si="16"/>
        <v>1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13.794936698935341</v>
      </c>
      <c r="C129" s="9">
        <f t="shared" si="20"/>
        <v>0.66000000000000048</v>
      </c>
      <c r="D129" s="9">
        <f t="shared" si="21"/>
        <v>35.128377010979612</v>
      </c>
      <c r="E129" s="9">
        <f t="shared" si="21"/>
        <v>9.6350549594892776</v>
      </c>
      <c r="F129" s="9">
        <f t="shared" si="22"/>
        <v>10.276104334525423</v>
      </c>
      <c r="G129" s="10">
        <f t="shared" si="30"/>
        <v>8.6666666666666607</v>
      </c>
      <c r="H129" s="5">
        <f t="shared" si="30"/>
        <v>7.5</v>
      </c>
      <c r="I129">
        <f t="shared" si="24"/>
        <v>49.676033893955726</v>
      </c>
      <c r="J129">
        <f t="shared" si="25"/>
        <v>49.643217680039122</v>
      </c>
      <c r="K129">
        <f t="shared" si="25"/>
        <v>1.805348112051794</v>
      </c>
      <c r="L129">
        <f t="shared" si="26"/>
        <v>-9.6875673942878855</v>
      </c>
      <c r="M129">
        <f t="shared" si="27"/>
        <v>-32.526302536438614</v>
      </c>
      <c r="S129">
        <f t="shared" si="16"/>
        <v>1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14.09262162880248</v>
      </c>
      <c r="C130" s="9">
        <f t="shared" si="20"/>
        <v>0.66600000000000048</v>
      </c>
      <c r="D130" s="9">
        <f t="shared" si="21"/>
        <v>35.426061940846751</v>
      </c>
      <c r="E130" s="9">
        <f t="shared" si="21"/>
        <v>9.6453015747159316</v>
      </c>
      <c r="F130" s="9">
        <f t="shared" si="22"/>
        <v>10.303016166565561</v>
      </c>
      <c r="G130" s="10">
        <f t="shared" si="30"/>
        <v>8.6666666666666607</v>
      </c>
      <c r="H130" s="5">
        <f t="shared" si="30"/>
        <v>7.5</v>
      </c>
      <c r="I130">
        <f t="shared" si="24"/>
        <v>49.611229462482193</v>
      </c>
      <c r="J130">
        <f t="shared" si="25"/>
        <v>49.585092275673397</v>
      </c>
      <c r="K130">
        <f t="shared" si="25"/>
        <v>1.6101902968331623</v>
      </c>
      <c r="L130">
        <f t="shared" si="26"/>
        <v>-9.6636015471832426</v>
      </c>
      <c r="M130">
        <f t="shared" si="27"/>
        <v>-32.487808782632243</v>
      </c>
      <c r="S130">
        <f t="shared" si="16"/>
        <v>1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14.389958237628672</v>
      </c>
      <c r="C131" s="9">
        <f t="shared" si="20"/>
        <v>0.67200000000000049</v>
      </c>
      <c r="D131" s="9">
        <f t="shared" si="21"/>
        <v>35.723398549672943</v>
      </c>
      <c r="E131" s="9">
        <f t="shared" si="21"/>
        <v>9.6543779359388431</v>
      </c>
      <c r="F131" s="9">
        <f t="shared" si="22"/>
        <v>10.329029220303722</v>
      </c>
      <c r="G131" s="10">
        <f t="shared" si="30"/>
        <v>8.6666666666666607</v>
      </c>
      <c r="H131" s="5">
        <f t="shared" si="30"/>
        <v>7.5</v>
      </c>
      <c r="I131">
        <f t="shared" si="24"/>
        <v>49.547327491774801</v>
      </c>
      <c r="J131">
        <f t="shared" si="25"/>
        <v>49.5271106663903</v>
      </c>
      <c r="K131">
        <f t="shared" si="25"/>
        <v>1.4152634441373688</v>
      </c>
      <c r="L131">
        <f t="shared" si="26"/>
        <v>-9.6398688636122944</v>
      </c>
      <c r="M131">
        <f t="shared" si="27"/>
        <v>-32.449464363363454</v>
      </c>
      <c r="S131">
        <f t="shared" si="16"/>
        <v>1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14.686947383987469</v>
      </c>
      <c r="C132" s="9">
        <f t="shared" si="20"/>
        <v>0.67800000000000049</v>
      </c>
      <c r="D132" s="9">
        <f t="shared" si="21"/>
        <v>36.02038769603174</v>
      </c>
      <c r="E132" s="9">
        <f t="shared" si="21"/>
        <v>9.662285426245127</v>
      </c>
      <c r="F132" s="9">
        <f t="shared" si="22"/>
        <v>10.354146613327591</v>
      </c>
      <c r="G132" s="10">
        <f t="shared" si="30"/>
        <v>8.6666666666666607</v>
      </c>
      <c r="H132" s="5">
        <f t="shared" si="30"/>
        <v>7.5</v>
      </c>
      <c r="I132">
        <f t="shared" si="24"/>
        <v>49.484326822517843</v>
      </c>
      <c r="J132">
        <f t="shared" si="25"/>
        <v>49.469271453208627</v>
      </c>
      <c r="K132">
        <f t="shared" si="25"/>
        <v>1.2205666579571881</v>
      </c>
      <c r="L132">
        <f t="shared" si="26"/>
        <v>-9.6163681213818091</v>
      </c>
      <c r="M132">
        <f t="shared" si="27"/>
        <v>-32.411266851821402</v>
      </c>
      <c r="S132">
        <f t="shared" si="16"/>
        <v>1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14.983589918080536</v>
      </c>
      <c r="C133" s="9">
        <f t="shared" si="20"/>
        <v>0.6840000000000005</v>
      </c>
      <c r="D133" s="9">
        <f t="shared" si="21"/>
        <v>36.317030230124807</v>
      </c>
      <c r="E133" s="9">
        <f t="shared" si="21"/>
        <v>9.6690254233895381</v>
      </c>
      <c r="F133" s="9">
        <f t="shared" si="22"/>
        <v>10.378371448996736</v>
      </c>
      <c r="G133" s="10">
        <f t="shared" ref="G133:H148" si="31">G132</f>
        <v>8.6666666666666607</v>
      </c>
      <c r="H133" s="5">
        <f t="shared" si="31"/>
        <v>7.5</v>
      </c>
      <c r="I133">
        <f t="shared" si="24"/>
        <v>49.422226272893717</v>
      </c>
      <c r="J133">
        <f t="shared" si="25"/>
        <v>49.411573244480337</v>
      </c>
      <c r="K133">
        <f t="shared" si="25"/>
        <v>1.0260990568462596</v>
      </c>
      <c r="L133">
        <f t="shared" si="26"/>
        <v>-9.5930981008293248</v>
      </c>
      <c r="M133">
        <f t="shared" si="27"/>
        <v>-32.373213833261104</v>
      </c>
      <c r="S133">
        <f t="shared" si="16"/>
        <v>1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15.279886681781601</v>
      </c>
      <c r="C134" s="9">
        <f t="shared" si="20"/>
        <v>0.6900000000000005</v>
      </c>
      <c r="D134" s="9">
        <f t="shared" si="21"/>
        <v>36.613326993825872</v>
      </c>
      <c r="E134" s="9">
        <f t="shared" si="21"/>
        <v>9.674599299881617</v>
      </c>
      <c r="F134" s="9">
        <f t="shared" si="22"/>
        <v>10.401706816596777</v>
      </c>
      <c r="G134" s="10">
        <f t="shared" si="31"/>
        <v>8.6666666666666607</v>
      </c>
      <c r="H134" s="5">
        <f t="shared" si="31"/>
        <v>7.5</v>
      </c>
      <c r="I134">
        <f t="shared" si="24"/>
        <v>49.361024638227519</v>
      </c>
      <c r="J134">
        <f t="shared" si="25"/>
        <v>49.354014655875361</v>
      </c>
      <c r="K134">
        <f t="shared" si="25"/>
        <v>0.83185977384669296</v>
      </c>
      <c r="L134">
        <f t="shared" si="26"/>
        <v>-9.5700575847119662</v>
      </c>
      <c r="M134">
        <f t="shared" si="27"/>
        <v>-32.335302905014444</v>
      </c>
      <c r="S134">
        <f t="shared" si="16"/>
        <v>1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15.575838508680331</v>
      </c>
      <c r="C135" s="9">
        <f t="shared" si="20"/>
        <v>0.69600000000000051</v>
      </c>
      <c r="D135" s="9">
        <f t="shared" si="21"/>
        <v>36.909278820724602</v>
      </c>
      <c r="E135" s="9">
        <f t="shared" si="21"/>
        <v>9.6790084230724069</v>
      </c>
      <c r="F135" s="9">
        <f t="shared" si="22"/>
        <v>10.424155791492362</v>
      </c>
      <c r="G135" s="10">
        <f t="shared" si="31"/>
        <v>8.6666666666666607</v>
      </c>
      <c r="H135" s="5">
        <f t="shared" si="31"/>
        <v>7.5</v>
      </c>
      <c r="I135">
        <f t="shared" si="24"/>
        <v>49.300720690639217</v>
      </c>
      <c r="J135">
        <f t="shared" si="25"/>
        <v>49.296594310367091</v>
      </c>
      <c r="K135">
        <f t="shared" si="25"/>
        <v>0.6378479564166063</v>
      </c>
      <c r="L135">
        <f t="shared" si="26"/>
        <v>-9.5472453580977081</v>
      </c>
      <c r="M135">
        <f t="shared" si="27"/>
        <v>-32.297531676503461</v>
      </c>
      <c r="S135">
        <f t="shared" si="16"/>
        <v>1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15.871446224126085</v>
      </c>
      <c r="C136" s="9">
        <f t="shared" si="20"/>
        <v>0.70200000000000051</v>
      </c>
      <c r="D136" s="9">
        <f t="shared" si="21"/>
        <v>37.204886536170356</v>
      </c>
      <c r="E136" s="9">
        <f t="shared" si="21"/>
        <v>9.6822541552407291</v>
      </c>
      <c r="F136" s="9">
        <f t="shared" si="22"/>
        <v>10.445721435278825</v>
      </c>
      <c r="G136" s="10">
        <f t="shared" si="31"/>
        <v>8.6666666666666607</v>
      </c>
      <c r="H136" s="5">
        <f t="shared" si="31"/>
        <v>7.5</v>
      </c>
      <c r="I136">
        <f t="shared" si="24"/>
        <v>49.241313178703592</v>
      </c>
      <c r="J136">
        <f t="shared" si="25"/>
        <v>49.239310838218508</v>
      </c>
      <c r="K136">
        <f t="shared" si="25"/>
        <v>0.44406276635758557</v>
      </c>
      <c r="L136">
        <f t="shared" si="26"/>
        <v>-9.5246602082590659</v>
      </c>
      <c r="M136">
        <f t="shared" si="27"/>
        <v>-32.259897769255794</v>
      </c>
      <c r="S136">
        <f t="shared" si="16"/>
        <v>1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16.166710645271646</v>
      </c>
      <c r="C137" s="9">
        <f t="shared" si="20"/>
        <v>0.70800000000000052</v>
      </c>
      <c r="D137" s="9">
        <f t="shared" si="21"/>
        <v>37.500150957315917</v>
      </c>
      <c r="E137" s="9">
        <f t="shared" si="21"/>
        <v>9.6843378536790272</v>
      </c>
      <c r="F137" s="9">
        <f t="shared" si="22"/>
        <v>10.466406795932619</v>
      </c>
      <c r="G137" s="10">
        <f t="shared" si="31"/>
        <v>8.6666666666666607</v>
      </c>
      <c r="H137" s="5">
        <f t="shared" si="31"/>
        <v>7.5</v>
      </c>
      <c r="I137">
        <f t="shared" si="24"/>
        <v>49.182800827118065</v>
      </c>
      <c r="J137">
        <f t="shared" si="25"/>
        <v>49.182162876968953</v>
      </c>
      <c r="K137">
        <f t="shared" si="25"/>
        <v>0.25050337974205084</v>
      </c>
      <c r="L137">
        <f t="shared" si="26"/>
        <v>-9.5023009245692549</v>
      </c>
      <c r="M137">
        <f t="shared" si="27"/>
        <v>-32.222398816922407</v>
      </c>
      <c r="S137">
        <f t="shared" si="16"/>
        <v>1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16.46163258111682</v>
      </c>
      <c r="C138" s="9">
        <f t="shared" si="20"/>
        <v>0.71400000000000052</v>
      </c>
      <c r="D138" s="9">
        <f t="shared" si="21"/>
        <v>37.795072893161091</v>
      </c>
      <c r="E138" s="9">
        <f t="shared" si="21"/>
        <v>9.6852608707787748</v>
      </c>
      <c r="F138" s="9">
        <f t="shared" si="22"/>
        <v>10.486214907960493</v>
      </c>
      <c r="G138" s="10">
        <f t="shared" si="31"/>
        <v>8.6666666666666607</v>
      </c>
      <c r="H138" s="5">
        <f t="shared" si="31"/>
        <v>7.5</v>
      </c>
      <c r="I138">
        <f t="shared" si="24"/>
        <v>49.125182336378607</v>
      </c>
      <c r="J138">
        <f t="shared" si="25"/>
        <v>49.125149071421539</v>
      </c>
      <c r="K138">
        <f t="shared" si="25"/>
        <v>5.7168986840516384E-2</v>
      </c>
      <c r="L138">
        <f t="shared" si="26"/>
        <v>-9.4801662984008281</v>
      </c>
      <c r="M138">
        <f t="shared" si="27"/>
        <v>-32.185032465297382</v>
      </c>
      <c r="S138">
        <f t="shared" si="16"/>
        <v>1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16.756212832551977</v>
      </c>
      <c r="C139" s="9">
        <f t="shared" si="20"/>
        <v>0.72000000000000053</v>
      </c>
      <c r="D139" s="9">
        <f t="shared" si="21"/>
        <v>38.089653144596248</v>
      </c>
      <c r="E139" s="9">
        <f t="shared" si="21"/>
        <v>9.6850245541154418</v>
      </c>
      <c r="F139" s="9">
        <f t="shared" si="22"/>
        <v>10.505148792547436</v>
      </c>
      <c r="G139" s="10">
        <f t="shared" si="31"/>
        <v>8.6666666666666607</v>
      </c>
      <c r="H139" s="5">
        <f t="shared" si="31"/>
        <v>7.5</v>
      </c>
      <c r="I139">
        <f t="shared" si="24"/>
        <v>49.068456382463751</v>
      </c>
      <c r="J139">
        <f t="shared" si="25"/>
        <v>49.068268073631131</v>
      </c>
      <c r="K139">
        <f t="shared" si="25"/>
        <v>-0.13594120795126791</v>
      </c>
      <c r="L139">
        <f t="shared" si="26"/>
        <v>-9.4582551230267669</v>
      </c>
      <c r="M139">
        <f t="shared" si="27"/>
        <v>-32.147796372339734</v>
      </c>
      <c r="S139">
        <f t="shared" si="16"/>
        <v>1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17.050452192401547</v>
      </c>
      <c r="C140" s="9">
        <f t="shared" si="20"/>
        <v>0.72600000000000053</v>
      </c>
      <c r="D140" s="9">
        <f t="shared" si="21"/>
        <v>38.383892504445818</v>
      </c>
      <c r="E140" s="9">
        <f t="shared" si="21"/>
        <v>9.6836302465330313</v>
      </c>
      <c r="F140" s="9">
        <f t="shared" si="22"/>
        <v>10.523211457703384</v>
      </c>
      <c r="G140" s="10">
        <f t="shared" si="31"/>
        <v>8.6666666666666607</v>
      </c>
      <c r="H140" s="5">
        <f t="shared" si="31"/>
        <v>7.5</v>
      </c>
      <c r="I140">
        <f t="shared" si="24"/>
        <v>49.0126216165269</v>
      </c>
      <c r="J140">
        <f t="shared" si="25"/>
        <v>49.011518542892972</v>
      </c>
      <c r="K140">
        <f t="shared" si="25"/>
        <v>-0.32882798618530629</v>
      </c>
      <c r="L140">
        <f t="shared" si="26"/>
        <v>-9.436566193524051</v>
      </c>
      <c r="M140">
        <f t="shared" si="27"/>
        <v>-32.110688208197317</v>
      </c>
      <c r="S140">
        <f t="shared" si="16"/>
        <v>1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17.344351445467421</v>
      </c>
      <c r="C141" s="9">
        <f t="shared" si="20"/>
        <v>0.73200000000000054</v>
      </c>
      <c r="D141" s="9">
        <f t="shared" si="21"/>
        <v>38.677791757511692</v>
      </c>
      <c r="E141" s="9">
        <f t="shared" si="21"/>
        <v>9.6810792862281723</v>
      </c>
      <c r="F141" s="9">
        <f t="shared" si="22"/>
        <v>10.540405898408705</v>
      </c>
      <c r="G141" s="10">
        <f t="shared" si="31"/>
        <v>8.6666666666666607</v>
      </c>
      <c r="H141" s="5">
        <f t="shared" si="31"/>
        <v>7.5</v>
      </c>
      <c r="I141">
        <f t="shared" si="24"/>
        <v>48.957676664597095</v>
      </c>
      <c r="J141">
        <f t="shared" si="25"/>
        <v>48.954899145731829</v>
      </c>
      <c r="K141">
        <f t="shared" si="25"/>
        <v>-0.52149211543449026</v>
      </c>
      <c r="L141">
        <f t="shared" si="26"/>
        <v>-9.4150983066797327</v>
      </c>
      <c r="M141">
        <f t="shared" si="27"/>
        <v>-32.073705655232622</v>
      </c>
      <c r="S141">
        <f t="shared" si="16"/>
        <v>1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17.637911368572293</v>
      </c>
      <c r="C142" s="9">
        <f t="shared" si="20"/>
        <v>0.73800000000000054</v>
      </c>
      <c r="D142" s="9">
        <f t="shared" si="21"/>
        <v>38.971351680616564</v>
      </c>
      <c r="E142" s="9">
        <f t="shared" si="21"/>
        <v>9.677373006833772</v>
      </c>
      <c r="F142" s="9">
        <f t="shared" si="22"/>
        <v>10.556735096758461</v>
      </c>
      <c r="G142" s="10">
        <f t="shared" si="31"/>
        <v>8.6666666666666607</v>
      </c>
      <c r="H142" s="5">
        <f t="shared" si="31"/>
        <v>7.5</v>
      </c>
      <c r="I142">
        <f t="shared" si="24"/>
        <v>48.903620127288242</v>
      </c>
      <c r="J142">
        <f t="shared" si="25"/>
        <v>48.898408555891749</v>
      </c>
      <c r="K142">
        <f t="shared" si="25"/>
        <v>-0.71393434936588596</v>
      </c>
      <c r="L142">
        <f t="shared" si="26"/>
        <v>-9.3938502608994767</v>
      </c>
      <c r="M142">
        <f t="shared" si="27"/>
        <v>-32.036846408050479</v>
      </c>
      <c r="S142">
        <f t="shared" si="16"/>
        <v>1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17.93113273060295</v>
      </c>
      <c r="C143" s="9">
        <f t="shared" si="20"/>
        <v>0.74400000000000055</v>
      </c>
      <c r="D143" s="9">
        <f t="shared" si="21"/>
        <v>39.264573042647221</v>
      </c>
      <c r="E143" s="9">
        <f t="shared" si="21"/>
        <v>9.6725127375022311</v>
      </c>
      <c r="F143" s="9">
        <f t="shared" si="22"/>
        <v>10.57220202210546</v>
      </c>
      <c r="G143" s="10">
        <f t="shared" si="31"/>
        <v>8.6666666666666607</v>
      </c>
      <c r="H143" s="5">
        <f t="shared" si="31"/>
        <v>7.5</v>
      </c>
      <c r="I143">
        <f t="shared" si="24"/>
        <v>48.850450579517066</v>
      </c>
      <c r="J143">
        <f t="shared" si="25"/>
        <v>48.842045454326353</v>
      </c>
      <c r="K143">
        <f t="shared" si="25"/>
        <v>-0.90615542781418879</v>
      </c>
      <c r="L143">
        <f t="shared" si="26"/>
        <v>-9.372820856118615</v>
      </c>
      <c r="M143">
        <f t="shared" si="27"/>
        <v>-32.000108173527579</v>
      </c>
      <c r="S143">
        <f t="shared" si="16"/>
        <v>1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18.224016292553497</v>
      </c>
      <c r="C144" s="9">
        <f t="shared" si="20"/>
        <v>0.75000000000000056</v>
      </c>
      <c r="D144" s="9">
        <f t="shared" si="21"/>
        <v>39.557456604597768</v>
      </c>
      <c r="E144" s="9">
        <f t="shared" si="21"/>
        <v>9.6664998029882216</v>
      </c>
      <c r="F144" s="9">
        <f t="shared" si="22"/>
        <v>10.586809631202103</v>
      </c>
      <c r="G144" s="10">
        <f t="shared" si="31"/>
        <v>8.6666666666666607</v>
      </c>
      <c r="H144" s="5">
        <f t="shared" si="31"/>
        <v>7.5</v>
      </c>
      <c r="I144">
        <f t="shared" si="24"/>
        <v>48.798166570229739</v>
      </c>
      <c r="J144">
        <f t="shared" si="25"/>
        <v>48.785808529189644</v>
      </c>
      <c r="K144">
        <f t="shared" si="25"/>
        <v>-1.0981560768553542</v>
      </c>
      <c r="L144">
        <f t="shared" si="26"/>
        <v>-9.352008893715686</v>
      </c>
      <c r="M144">
        <f t="shared" si="27"/>
        <v>-31.963488670843809</v>
      </c>
      <c r="S144">
        <f t="shared" si="16"/>
        <v>1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18.516562807568551</v>
      </c>
      <c r="C145" s="9">
        <f t="shared" si="20"/>
        <v>0.75600000000000056</v>
      </c>
      <c r="D145" s="9">
        <f t="shared" si="21"/>
        <v>39.850003119612822</v>
      </c>
      <c r="E145" s="9">
        <f t="shared" si="21"/>
        <v>9.6593355237310146</v>
      </c>
      <c r="F145" s="9">
        <f t="shared" si="22"/>
        <v>10.600560868341045</v>
      </c>
      <c r="G145" s="10">
        <f t="shared" si="31"/>
        <v>8.6666666666666607</v>
      </c>
      <c r="H145" s="5">
        <f t="shared" si="31"/>
        <v>7.5</v>
      </c>
      <c r="I145">
        <f t="shared" si="24"/>
        <v>48.746766622137514</v>
      </c>
      <c r="J145">
        <f t="shared" si="25"/>
        <v>48.729696475827353</v>
      </c>
      <c r="K145">
        <f t="shared" si="25"/>
        <v>-1.289937008880417</v>
      </c>
      <c r="L145">
        <f t="shared" si="26"/>
        <v>-9.331413176428498</v>
      </c>
      <c r="M145">
        <f t="shared" si="27"/>
        <v>-31.926985631515262</v>
      </c>
      <c r="S145">
        <f t="shared" si="16"/>
        <v>1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18.80877302098634</v>
      </c>
      <c r="C146" s="9">
        <f t="shared" si="20"/>
        <v>0.76200000000000057</v>
      </c>
      <c r="D146" s="9">
        <f t="shared" si="21"/>
        <v>40.142213333030611</v>
      </c>
      <c r="E146" s="9">
        <f t="shared" si="21"/>
        <v>9.651021215936364</v>
      </c>
      <c r="F146" s="9">
        <f t="shared" si="22"/>
        <v>10.613458665494633</v>
      </c>
      <c r="G146" s="10">
        <f t="shared" si="31"/>
        <v>8.6666666666666607</v>
      </c>
      <c r="H146" s="5">
        <f t="shared" si="31"/>
        <v>7.5</v>
      </c>
      <c r="I146">
        <f t="shared" si="24"/>
        <v>48.696249231461188</v>
      </c>
      <c r="J146">
        <f t="shared" si="25"/>
        <v>48.673707996768783</v>
      </c>
      <c r="K146">
        <f t="shared" si="25"/>
        <v>-1.4814989226695086</v>
      </c>
      <c r="L146">
        <f t="shared" si="26"/>
        <v>-9.3110325082726657</v>
      </c>
      <c r="M146">
        <f t="shared" si="27"/>
        <v>-31.890596799428913</v>
      </c>
      <c r="S146">
        <f t="shared" si="16"/>
        <v>1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19.100647670381807</v>
      </c>
      <c r="C147" s="9">
        <f t="shared" si="20"/>
        <v>0.76800000000000057</v>
      </c>
      <c r="D147" s="9">
        <f t="shared" si="21"/>
        <v>40.434087982426078</v>
      </c>
      <c r="E147" s="9">
        <f t="shared" si="21"/>
        <v>9.6415581916579569</v>
      </c>
      <c r="F147" s="9">
        <f t="shared" si="22"/>
        <v>10.625505942453191</v>
      </c>
      <c r="G147" s="10">
        <f t="shared" si="31"/>
        <v>8.6666666666666607</v>
      </c>
      <c r="H147" s="5">
        <f t="shared" si="31"/>
        <v>7.5</v>
      </c>
      <c r="I147">
        <f t="shared" si="24"/>
        <v>48.646612867684759</v>
      </c>
      <c r="J147">
        <f t="shared" si="25"/>
        <v>48.617841801719145</v>
      </c>
      <c r="K147">
        <f t="shared" si="25"/>
        <v>-1.6728425034660821</v>
      </c>
      <c r="L147">
        <f t="shared" si="26"/>
        <v>-9.2908656944626955</v>
      </c>
      <c r="M147">
        <f t="shared" si="27"/>
        <v>-31.854319930878901</v>
      </c>
      <c r="S147">
        <f t="shared" si="16"/>
        <v>1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19.392187485609622</v>
      </c>
      <c r="C148" s="9">
        <f t="shared" si="20"/>
        <v>0.77400000000000058</v>
      </c>
      <c r="D148" s="9">
        <f t="shared" si="21"/>
        <v>40.725627797653893</v>
      </c>
      <c r="E148" s="9">
        <f t="shared" si="21"/>
        <v>9.6309477588784045</v>
      </c>
      <c r="F148" s="9">
        <f t="shared" si="22"/>
        <v>10.636705606962105</v>
      </c>
      <c r="G148" s="10">
        <f t="shared" si="31"/>
        <v>8.6666666666666607</v>
      </c>
      <c r="H148" s="5">
        <f t="shared" si="31"/>
        <v>7.5</v>
      </c>
      <c r="I148">
        <f t="shared" si="24"/>
        <v>48.597855973318225</v>
      </c>
      <c r="J148">
        <f t="shared" si="25"/>
        <v>48.56209660755237</v>
      </c>
      <c r="K148">
        <f t="shared" si="25"/>
        <v>-1.8639684230513556</v>
      </c>
      <c r="L148">
        <f t="shared" si="26"/>
        <v>-9.2709115413355399</v>
      </c>
      <c r="M148">
        <f t="shared" si="27"/>
        <v>-31.818152794604334</v>
      </c>
      <c r="S148">
        <f t="shared" ref="S148:S211" si="32">GESTEP(E148,H148)</f>
        <v>1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19.683393188847194</v>
      </c>
      <c r="C149" s="9">
        <f t="shared" ref="C149:C212" si="36">C148+_dt</f>
        <v>0.78000000000000058</v>
      </c>
      <c r="D149" s="9">
        <f t="shared" ref="D149:E212" si="37">D148+$C$7*(J148+J149)/2</f>
        <v>41.016833500891465</v>
      </c>
      <c r="E149" s="9">
        <f t="shared" si="37"/>
        <v>9.6191912215897943</v>
      </c>
      <c r="F149" s="9">
        <f t="shared" ref="F149:F212" si="38">$O$1*D149^2+$O$2*D149+$O$3</f>
        <v>10.647060554857724</v>
      </c>
      <c r="G149" s="10">
        <f t="shared" ref="G149:H164" si="39">G148</f>
        <v>8.6666666666666607</v>
      </c>
      <c r="H149" s="5">
        <f t="shared" si="39"/>
        <v>7.5</v>
      </c>
      <c r="I149">
        <f t="shared" ref="I149:I212" si="40">SQRT(J149^2+K149^2)</f>
        <v>48.549976963669664</v>
      </c>
      <c r="J149">
        <f t="shared" ref="J149:K212" si="41">J148+L148*$C$7</f>
        <v>48.506471138304356</v>
      </c>
      <c r="K149">
        <f t="shared" si="41"/>
        <v>-2.0548773398189817</v>
      </c>
      <c r="L149">
        <f t="shared" ref="L149:L212" si="42">-$C$15*I149*J149</f>
        <v>-9.2511688562766974</v>
      </c>
      <c r="M149">
        <f t="shared" ref="M149:M212" si="43">-$C$6-$C$15*I149*K149</f>
        <v>-31.782093171828567</v>
      </c>
      <c r="S149">
        <f t="shared" si="32"/>
        <v>1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19.97426549463761</v>
      </c>
      <c r="C150" s="9">
        <f t="shared" si="36"/>
        <v>0.78600000000000059</v>
      </c>
      <c r="D150" s="9">
        <f t="shared" si="37"/>
        <v>41.307705806681881</v>
      </c>
      <c r="E150" s="9">
        <f t="shared" si="37"/>
        <v>9.6062898798737884</v>
      </c>
      <c r="F150" s="9">
        <f t="shared" si="38"/>
        <v>10.656573670202128</v>
      </c>
      <c r="G150" s="10">
        <f t="shared" si="39"/>
        <v>8.6666666666666607</v>
      </c>
      <c r="H150" s="5">
        <f t="shared" si="39"/>
        <v>7.5</v>
      </c>
      <c r="I150">
        <f t="shared" si="40"/>
        <v>48.502974226626677</v>
      </c>
      <c r="J150">
        <f t="shared" si="41"/>
        <v>48.450964125166699</v>
      </c>
      <c r="K150">
        <f t="shared" si="41"/>
        <v>-2.2455698988499533</v>
      </c>
      <c r="L150">
        <f t="shared" si="42"/>
        <v>-9.2316364476487944</v>
      </c>
      <c r="M150">
        <f t="shared" si="43"/>
        <v>-31.746138856299901</v>
      </c>
      <c r="S150">
        <f t="shared" si="32"/>
        <v>1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20.264805109932549</v>
      </c>
      <c r="C151" s="9">
        <f t="shared" si="36"/>
        <v>0.79200000000000059</v>
      </c>
      <c r="D151" s="9">
        <f t="shared" si="37"/>
        <v>41.59824542197682</v>
      </c>
      <c r="E151" s="9">
        <f t="shared" si="37"/>
        <v>9.5922450299812745</v>
      </c>
      <c r="F151" s="9">
        <f t="shared" si="38"/>
        <v>10.665247825416698</v>
      </c>
      <c r="G151" s="10">
        <f t="shared" si="39"/>
        <v>8.6666666666666607</v>
      </c>
      <c r="H151" s="5">
        <f t="shared" si="39"/>
        <v>7.5</v>
      </c>
      <c r="I151">
        <f t="shared" si="40"/>
        <v>48.456846122447274</v>
      </c>
      <c r="J151">
        <f t="shared" si="41"/>
        <v>48.395574306480803</v>
      </c>
      <c r="K151">
        <f t="shared" si="41"/>
        <v>-2.4360467319877528</v>
      </c>
      <c r="L151">
        <f t="shared" si="42"/>
        <v>-9.2123131247226926</v>
      </c>
      <c r="M151">
        <f t="shared" si="43"/>
        <v>-31.710287654333644</v>
      </c>
      <c r="S151">
        <f t="shared" si="32"/>
        <v>1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20.555012734135186</v>
      </c>
      <c r="C152" s="9">
        <f t="shared" si="36"/>
        <v>0.7980000000000006</v>
      </c>
      <c r="D152" s="9">
        <f t="shared" si="37"/>
        <v>41.888453046179457</v>
      </c>
      <c r="E152" s="9">
        <f t="shared" si="37"/>
        <v>9.5770579644115692</v>
      </c>
      <c r="F152" s="9">
        <f t="shared" si="38"/>
        <v>10.673085881414547</v>
      </c>
      <c r="G152" s="10">
        <f t="shared" si="39"/>
        <v>8.6666666666666607</v>
      </c>
      <c r="H152" s="5">
        <f t="shared" si="39"/>
        <v>7.5</v>
      </c>
      <c r="I152">
        <f t="shared" si="40"/>
        <v>48.411590983560345</v>
      </c>
      <c r="J152">
        <f t="shared" si="41"/>
        <v>48.340300427732465</v>
      </c>
      <c r="K152">
        <f t="shared" si="41"/>
        <v>-2.6263084579137548</v>
      </c>
      <c r="L152">
        <f t="shared" si="42"/>
        <v>-9.1931976976111045</v>
      </c>
      <c r="M152">
        <f t="shared" si="43"/>
        <v>-31.674537384855434</v>
      </c>
      <c r="S152">
        <f t="shared" si="32"/>
        <v>1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20.844889059143025</v>
      </c>
      <c r="C153" s="9">
        <f t="shared" si="36"/>
        <v>0.8040000000000006</v>
      </c>
      <c r="D153" s="9">
        <f t="shared" si="37"/>
        <v>42.178329371187296</v>
      </c>
      <c r="E153" s="9">
        <f t="shared" si="37"/>
        <v>9.5607299719911598</v>
      </c>
      <c r="F153" s="9">
        <f t="shared" si="38"/>
        <v>10.680090687731797</v>
      </c>
      <c r="G153" s="10">
        <f t="shared" si="39"/>
        <v>8.6666666666666607</v>
      </c>
      <c r="H153" s="5">
        <f t="shared" si="39"/>
        <v>7.5</v>
      </c>
      <c r="I153">
        <f t="shared" si="40"/>
        <v>48.367207114375667</v>
      </c>
      <c r="J153">
        <f t="shared" si="41"/>
        <v>48.285141241546796</v>
      </c>
      <c r="K153">
        <f t="shared" si="41"/>
        <v>-2.8163556822228872</v>
      </c>
      <c r="L153">
        <f t="shared" si="42"/>
        <v>-9.1742889772047018</v>
      </c>
      <c r="M153">
        <f t="shared" si="43"/>
        <v>-31.638885879445809</v>
      </c>
      <c r="S153">
        <f t="shared" si="32"/>
        <v>1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21.134434769390719</v>
      </c>
      <c r="C154" s="9">
        <f t="shared" si="36"/>
        <v>0.81000000000000061</v>
      </c>
      <c r="D154" s="9">
        <f t="shared" si="37"/>
        <v>42.46787508143499</v>
      </c>
      <c r="E154" s="9">
        <f t="shared" si="37"/>
        <v>9.5432623379519921</v>
      </c>
      <c r="F154" s="9">
        <f t="shared" si="38"/>
        <v>10.686265082657687</v>
      </c>
      <c r="G154" s="10">
        <f t="shared" si="39"/>
        <v>8.6666666666666607</v>
      </c>
      <c r="H154" s="5">
        <f t="shared" si="39"/>
        <v>7.5</v>
      </c>
      <c r="I154">
        <f t="shared" si="40"/>
        <v>48.323692791103682</v>
      </c>
      <c r="J154">
        <f t="shared" si="41"/>
        <v>48.230095507683565</v>
      </c>
      <c r="K154">
        <f t="shared" si="41"/>
        <v>-3.0061889974995619</v>
      </c>
      <c r="L154">
        <f t="shared" si="42"/>
        <v>-9.155585775110735</v>
      </c>
      <c r="M154">
        <f t="shared" si="43"/>
        <v>-31.603330982385952</v>
      </c>
      <c r="S154">
        <f t="shared" si="32"/>
        <v>1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21.423650541892865</v>
      </c>
      <c r="C155" s="9">
        <f t="shared" si="36"/>
        <v>0.81600000000000061</v>
      </c>
      <c r="D155" s="9">
        <f t="shared" si="37"/>
        <v>42.757090853937136</v>
      </c>
      <c r="E155" s="9">
        <f t="shared" si="37"/>
        <v>9.5246563440093119</v>
      </c>
      <c r="F155" s="9">
        <f t="shared" si="38"/>
        <v>10.691611893363588</v>
      </c>
      <c r="G155" s="10">
        <f t="shared" si="39"/>
        <v>8.6666666666666607</v>
      </c>
      <c r="H155" s="5">
        <f t="shared" si="39"/>
        <v>7.5</v>
      </c>
      <c r="I155">
        <f t="shared" si="40"/>
        <v>48.281046261584919</v>
      </c>
      <c r="J155">
        <f t="shared" si="41"/>
        <v>48.175161993032901</v>
      </c>
      <c r="K155">
        <f t="shared" si="41"/>
        <v>-3.1958089833938779</v>
      </c>
      <c r="L155">
        <f t="shared" si="42"/>
        <v>-9.137086903594156</v>
      </c>
      <c r="M155">
        <f t="shared" si="43"/>
        <v>-31.567870550704537</v>
      </c>
      <c r="S155">
        <f t="shared" si="32"/>
        <v>1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21.712537046286801</v>
      </c>
      <c r="C156" s="9">
        <f t="shared" si="36"/>
        <v>0.82200000000000062</v>
      </c>
      <c r="D156" s="9">
        <f t="shared" si="37"/>
        <v>43.045977358331072</v>
      </c>
      <c r="E156" s="9">
        <f t="shared" si="37"/>
        <v>9.5049132684390365</v>
      </c>
      <c r="F156" s="9">
        <f t="shared" si="38"/>
        <v>10.696133936030838</v>
      </c>
      <c r="G156" s="10">
        <f t="shared" si="39"/>
        <v>8.6666666666666607</v>
      </c>
      <c r="H156" s="5">
        <f t="shared" si="39"/>
        <v>7.5</v>
      </c>
      <c r="I156">
        <f t="shared" si="40"/>
        <v>48.239265745129323</v>
      </c>
      <c r="J156">
        <f t="shared" si="41"/>
        <v>48.120339471611338</v>
      </c>
      <c r="K156">
        <f t="shared" si="41"/>
        <v>-3.3852162066981051</v>
      </c>
      <c r="L156">
        <f t="shared" si="42"/>
        <v>-9.1187911755212099</v>
      </c>
      <c r="M156">
        <f t="shared" si="43"/>
        <v>-31.53250245422559</v>
      </c>
      <c r="S156">
        <f t="shared" si="32"/>
        <v>1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22.001094944875309</v>
      </c>
      <c r="C157" s="9">
        <f t="shared" si="36"/>
        <v>0.82800000000000062</v>
      </c>
      <c r="D157" s="9">
        <f t="shared" si="37"/>
        <v>43.33453525691958</v>
      </c>
      <c r="E157" s="9">
        <f t="shared" si="37"/>
        <v>9.4840343861546721</v>
      </c>
      <c r="F157" s="9">
        <f t="shared" si="38"/>
        <v>10.699834015977457</v>
      </c>
      <c r="G157" s="10">
        <f t="shared" si="39"/>
        <v>8.6666666666666607</v>
      </c>
      <c r="H157" s="5">
        <f t="shared" si="39"/>
        <v>7.5</v>
      </c>
      <c r="I157">
        <f t="shared" si="40"/>
        <v>48.198349432365447</v>
      </c>
      <c r="J157">
        <f t="shared" si="41"/>
        <v>48.065626724558207</v>
      </c>
      <c r="K157">
        <f t="shared" si="41"/>
        <v>-3.5744112214234587</v>
      </c>
      <c r="L157">
        <f t="shared" si="42"/>
        <v>-9.1006974043055475</v>
      </c>
      <c r="M157">
        <f t="shared" si="43"/>
        <v>-31.497224575617388</v>
      </c>
      <c r="S157">
        <f t="shared" si="32"/>
        <v>1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22.289324892669381</v>
      </c>
      <c r="C158" s="9">
        <f t="shared" si="36"/>
        <v>0.83400000000000063</v>
      </c>
      <c r="D158" s="9">
        <f t="shared" si="37"/>
        <v>43.622765204713652</v>
      </c>
      <c r="E158" s="9">
        <f t="shared" si="37"/>
        <v>9.4620209687837704</v>
      </c>
      <c r="F158" s="9">
        <f t="shared" si="38"/>
        <v>10.702714927783749</v>
      </c>
      <c r="G158" s="10">
        <f t="shared" si="39"/>
        <v>8.6666666666666607</v>
      </c>
      <c r="H158" s="5">
        <f t="shared" si="39"/>
        <v>7.5</v>
      </c>
      <c r="I158">
        <f t="shared" si="40"/>
        <v>48.15829548509948</v>
      </c>
      <c r="J158">
        <f t="shared" si="41"/>
        <v>48.011022540132373</v>
      </c>
      <c r="K158">
        <f t="shared" si="41"/>
        <v>-3.7633945688771631</v>
      </c>
      <c r="L158">
        <f t="shared" si="42"/>
        <v>-9.0828044038567874</v>
      </c>
      <c r="M158">
        <f t="shared" si="43"/>
        <v>-31.462034810442219</v>
      </c>
      <c r="S158">
        <f t="shared" si="32"/>
        <v>1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22.577227537430904</v>
      </c>
      <c r="C159" s="9">
        <f t="shared" si="36"/>
        <v>0.84000000000000064</v>
      </c>
      <c r="D159" s="9">
        <f t="shared" si="37"/>
        <v>43.910667849475175</v>
      </c>
      <c r="E159" s="9">
        <f t="shared" si="37"/>
        <v>9.4388742847439193</v>
      </c>
      <c r="F159" s="9">
        <f t="shared" si="38"/>
        <v>10.704779455416778</v>
      </c>
      <c r="G159" s="10">
        <f t="shared" si="39"/>
        <v>8.6666666666666607</v>
      </c>
      <c r="H159" s="5">
        <f t="shared" si="39"/>
        <v>7.5</v>
      </c>
      <c r="I159">
        <f t="shared" si="40"/>
        <v>48.119102036184394</v>
      </c>
      <c r="J159">
        <f t="shared" si="41"/>
        <v>47.956525713709233</v>
      </c>
      <c r="K159">
        <f t="shared" si="41"/>
        <v>-3.9521667777398162</v>
      </c>
      <c r="L159">
        <f t="shared" si="42"/>
        <v>-9.0651109885315702</v>
      </c>
      <c r="M159">
        <f t="shared" si="43"/>
        <v>-31.426931067207047</v>
      </c>
      <c r="S159">
        <f t="shared" si="32"/>
        <v>1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22.864803519715363</v>
      </c>
      <c r="C160" s="9">
        <f t="shared" si="36"/>
        <v>0.84600000000000064</v>
      </c>
      <c r="D160" s="9">
        <f t="shared" si="37"/>
        <v>44.198243831759633</v>
      </c>
      <c r="E160" s="9">
        <f t="shared" si="37"/>
        <v>9.4145955993182699</v>
      </c>
      <c r="F160" s="9">
        <f t="shared" si="38"/>
        <v>10.706030372353727</v>
      </c>
      <c r="G160" s="10">
        <f t="shared" si="39"/>
        <v>8.6666666666666607</v>
      </c>
      <c r="H160" s="5">
        <f t="shared" si="39"/>
        <v>7.5</v>
      </c>
      <c r="I160">
        <f t="shared" si="40"/>
        <v>48.080767189398969</v>
      </c>
      <c r="J160">
        <f t="shared" si="41"/>
        <v>47.902135047778046</v>
      </c>
      <c r="K160">
        <f t="shared" si="41"/>
        <v>-4.1407283641430581</v>
      </c>
      <c r="L160">
        <f t="shared" si="42"/>
        <v>-9.0476159730870691</v>
      </c>
      <c r="M160">
        <f t="shared" si="43"/>
        <v>-31.391911267414933</v>
      </c>
      <c r="S160">
        <f t="shared" si="32"/>
        <v>1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23.152053472914513</v>
      </c>
      <c r="C161" s="9">
        <f t="shared" si="36"/>
        <v>0.85200000000000065</v>
      </c>
      <c r="D161" s="9">
        <f t="shared" si="37"/>
        <v>44.485493784958784</v>
      </c>
      <c r="E161" s="9">
        <f t="shared" si="37"/>
        <v>9.3891861747305985</v>
      </c>
      <c r="F161" s="9">
        <f t="shared" si="38"/>
        <v>10.706470441704125</v>
      </c>
      <c r="G161" s="10">
        <f t="shared" si="39"/>
        <v>8.6666666666666607</v>
      </c>
      <c r="H161" s="5">
        <f t="shared" si="39"/>
        <v>7.5</v>
      </c>
      <c r="I161">
        <f t="shared" si="40"/>
        <v>48.043289019336953</v>
      </c>
      <c r="J161">
        <f t="shared" si="41"/>
        <v>47.847849351939523</v>
      </c>
      <c r="K161">
        <f t="shared" si="41"/>
        <v>-4.3290798317475474</v>
      </c>
      <c r="L161">
        <f t="shared" si="42"/>
        <v>-9.0303181726369512</v>
      </c>
      <c r="M161">
        <f t="shared" si="43"/>
        <v>-31.356973345617227</v>
      </c>
      <c r="S161">
        <f t="shared" si="32"/>
        <v>1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23.43897802329904</v>
      </c>
      <c r="C162" s="9">
        <f t="shared" si="36"/>
        <v>0.85800000000000065</v>
      </c>
      <c r="D162" s="9">
        <f t="shared" si="37"/>
        <v>44.772418335343311</v>
      </c>
      <c r="E162" s="9">
        <f t="shared" si="37"/>
        <v>9.3626472702198917</v>
      </c>
      <c r="F162" s="9">
        <f t="shared" si="38"/>
        <v>10.70610241633101</v>
      </c>
      <c r="G162" s="10">
        <f t="shared" si="39"/>
        <v>8.6666666666666607</v>
      </c>
      <c r="H162" s="5">
        <f t="shared" si="39"/>
        <v>7.5</v>
      </c>
      <c r="I162">
        <f t="shared" si="40"/>
        <v>48.006665571306293</v>
      </c>
      <c r="J162">
        <f t="shared" si="41"/>
        <v>47.793667442903704</v>
      </c>
      <c r="K162">
        <f t="shared" si="41"/>
        <v>-4.5172216718212503</v>
      </c>
      <c r="L162">
        <f t="shared" si="42"/>
        <v>-9.0132164026097978</v>
      </c>
      <c r="M162">
        <f t="shared" si="43"/>
        <v>-31.322115249466403</v>
      </c>
      <c r="S162">
        <f t="shared" si="32"/>
        <v>1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23.725577790061212</v>
      </c>
      <c r="C163" s="9">
        <f t="shared" si="36"/>
        <v>0.86400000000000066</v>
      </c>
      <c r="D163" s="9">
        <f t="shared" si="37"/>
        <v>45.059018102105483</v>
      </c>
      <c r="E163" s="9">
        <f t="shared" si="37"/>
        <v>9.3349801421144747</v>
      </c>
      <c r="F163" s="9">
        <f t="shared" si="38"/>
        <v>10.704929038970963</v>
      </c>
      <c r="G163" s="10">
        <f t="shared" si="39"/>
        <v>8.6666666666666607</v>
      </c>
      <c r="H163" s="5">
        <f t="shared" si="39"/>
        <v>7.5</v>
      </c>
      <c r="I163">
        <f t="shared" si="40"/>
        <v>47.970894861238456</v>
      </c>
      <c r="J163">
        <f t="shared" si="41"/>
        <v>47.739588144488046</v>
      </c>
      <c r="K163">
        <f t="shared" si="41"/>
        <v>-4.7051543633180488</v>
      </c>
      <c r="L163">
        <f t="shared" si="42"/>
        <v>-8.9963094787099358</v>
      </c>
      <c r="M163">
        <f t="shared" si="43"/>
        <v>-31.287334939769504</v>
      </c>
      <c r="S163">
        <f t="shared" si="32"/>
        <v>1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24.011853385357522</v>
      </c>
      <c r="C164" s="9">
        <f t="shared" si="36"/>
        <v>0.87000000000000066</v>
      </c>
      <c r="D164" s="9">
        <f t="shared" si="37"/>
        <v>45.345293697401793</v>
      </c>
      <c r="E164" s="9">
        <f t="shared" si="37"/>
        <v>9.306186043905651</v>
      </c>
      <c r="F164" s="9">
        <f t="shared" si="38"/>
        <v>10.702953042353039</v>
      </c>
      <c r="G164" s="10">
        <f t="shared" si="39"/>
        <v>8.6666666666666607</v>
      </c>
      <c r="H164" s="5">
        <f t="shared" si="39"/>
        <v>7.5</v>
      </c>
      <c r="I164">
        <f t="shared" si="40"/>
        <v>47.93597487560794</v>
      </c>
      <c r="J164">
        <f t="shared" si="41"/>
        <v>47.685610287615788</v>
      </c>
      <c r="K164">
        <f t="shared" si="41"/>
        <v>-4.8928783729566661</v>
      </c>
      <c r="L164">
        <f t="shared" si="42"/>
        <v>-8.9795962168807186</v>
      </c>
      <c r="M164">
        <f t="shared" si="43"/>
        <v>-31.252630390542162</v>
      </c>
      <c r="S164">
        <f t="shared" si="32"/>
        <v>1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24.297805414351313</v>
      </c>
      <c r="C165" s="9">
        <f t="shared" si="36"/>
        <v>0.87600000000000067</v>
      </c>
      <c r="D165" s="9">
        <f t="shared" si="37"/>
        <v>45.631245726395584</v>
      </c>
      <c r="E165" s="9">
        <f t="shared" si="37"/>
        <v>9.2762662263208817</v>
      </c>
      <c r="F165" s="9">
        <f t="shared" si="38"/>
        <v>10.700177149316623</v>
      </c>
      <c r="G165" s="10">
        <f t="shared" ref="G165:H180" si="45">G164</f>
        <v>8.6666666666666607</v>
      </c>
      <c r="H165" s="5">
        <f t="shared" si="45"/>
        <v>7.5</v>
      </c>
      <c r="I165">
        <f t="shared" si="40"/>
        <v>47.901903571361856</v>
      </c>
      <c r="J165">
        <f t="shared" si="41"/>
        <v>47.631732710314502</v>
      </c>
      <c r="K165">
        <f t="shared" si="41"/>
        <v>-5.0803941552999188</v>
      </c>
      <c r="L165">
        <f t="shared" si="42"/>
        <v>-8.9630754332701876</v>
      </c>
      <c r="M165">
        <f t="shared" si="43"/>
        <v>-31.21799958906308</v>
      </c>
      <c r="S165">
        <f t="shared" si="32"/>
        <v>1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24.583434475255398</v>
      </c>
      <c r="C166" s="9">
        <f t="shared" si="36"/>
        <v>0.88200000000000067</v>
      </c>
      <c r="D166" s="9">
        <f t="shared" si="37"/>
        <v>45.916874787299669</v>
      </c>
      <c r="E166" s="9">
        <f t="shared" si="37"/>
        <v>9.2452219373964795</v>
      </c>
      <c r="F166" s="9">
        <f t="shared" si="38"/>
        <v>10.696604072928199</v>
      </c>
      <c r="G166" s="10">
        <f t="shared" si="45"/>
        <v>8.6666666666666607</v>
      </c>
      <c r="H166" s="5">
        <f t="shared" si="45"/>
        <v>7.5</v>
      </c>
      <c r="I166">
        <f t="shared" si="40"/>
        <v>47.868678875859779</v>
      </c>
      <c r="J166">
        <f t="shared" si="41"/>
        <v>47.577954257714879</v>
      </c>
      <c r="K166">
        <f t="shared" si="41"/>
        <v>-5.2677021528342971</v>
      </c>
      <c r="L166">
        <f t="shared" si="42"/>
        <v>-8.9467459441991508</v>
      </c>
      <c r="M166">
        <f t="shared" si="43"/>
        <v>-31.183440535928941</v>
      </c>
      <c r="S166">
        <f t="shared" si="32"/>
        <v>1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24.868741159374689</v>
      </c>
      <c r="C167" s="9">
        <f t="shared" si="36"/>
        <v>0.88800000000000068</v>
      </c>
      <c r="D167" s="9">
        <f t="shared" si="37"/>
        <v>46.20218147141896</v>
      </c>
      <c r="E167" s="9">
        <f t="shared" si="37"/>
        <v>9.2130544225498276</v>
      </c>
      <c r="F167" s="9">
        <f t="shared" si="38"/>
        <v>10.692236516597019</v>
      </c>
      <c r="G167" s="10">
        <f t="shared" si="45"/>
        <v>8.6666666666666607</v>
      </c>
      <c r="H167" s="5">
        <f t="shared" si="45"/>
        <v>7.5</v>
      </c>
      <c r="I167">
        <f t="shared" si="40"/>
        <v>47.836298686823675</v>
      </c>
      <c r="J167">
        <f t="shared" si="41"/>
        <v>47.524273782049683</v>
      </c>
      <c r="K167">
        <f t="shared" si="41"/>
        <v>-5.4548027960498704</v>
      </c>
      <c r="L167">
        <f t="shared" si="42"/>
        <v>-8.9306065661316278</v>
      </c>
      <c r="M167">
        <f t="shared" si="43"/>
        <v>-31.148951245109693</v>
      </c>
      <c r="S167">
        <f t="shared" si="32"/>
        <v>1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25.153726051148798</v>
      </c>
      <c r="C168" s="9">
        <f t="shared" si="36"/>
        <v>0.89400000000000068</v>
      </c>
      <c r="D168" s="9">
        <f t="shared" si="37"/>
        <v>46.487166363193069</v>
      </c>
      <c r="E168" s="9">
        <f t="shared" si="37"/>
        <v>9.179764924651117</v>
      </c>
      <c r="F168" s="9">
        <f t="shared" si="38"/>
        <v>10.687077174189705</v>
      </c>
      <c r="G168" s="10">
        <f t="shared" si="45"/>
        <v>8.6666666666666607</v>
      </c>
      <c r="H168" s="5">
        <f t="shared" si="45"/>
        <v>7.5</v>
      </c>
      <c r="I168">
        <f t="shared" si="40"/>
        <v>47.804760872298047</v>
      </c>
      <c r="J168">
        <f t="shared" si="41"/>
        <v>47.470690142652892</v>
      </c>
      <c r="K168">
        <f t="shared" si="41"/>
        <v>-5.6416965035205289</v>
      </c>
      <c r="L168">
        <f t="shared" si="42"/>
        <v>-8.9146561156476611</v>
      </c>
      <c r="M168">
        <f t="shared" si="43"/>
        <v>-31.114529744004123</v>
      </c>
      <c r="S168">
        <f t="shared" si="32"/>
        <v>1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25.438389728194633</v>
      </c>
      <c r="C169" s="9">
        <f t="shared" si="36"/>
        <v>0.90000000000000069</v>
      </c>
      <c r="D169" s="9">
        <f t="shared" si="37"/>
        <v>46.771830040238903</v>
      </c>
      <c r="E169" s="9">
        <f t="shared" si="37"/>
        <v>9.1453546840946025</v>
      </c>
      <c r="F169" s="9">
        <f t="shared" si="38"/>
        <v>10.681128730143767</v>
      </c>
      <c r="G169" s="10">
        <f t="shared" si="45"/>
        <v>8.6666666666666607</v>
      </c>
      <c r="H169" s="5">
        <f t="shared" si="45"/>
        <v>7.5</v>
      </c>
      <c r="I169">
        <f t="shared" si="40"/>
        <v>47.77406327062026</v>
      </c>
      <c r="J169">
        <f t="shared" si="41"/>
        <v>47.417202205959008</v>
      </c>
      <c r="K169">
        <f t="shared" si="41"/>
        <v>-5.8283836819845538</v>
      </c>
      <c r="L169">
        <f t="shared" si="42"/>
        <v>-8.8988934094184842</v>
      </c>
      <c r="M169">
        <f t="shared" si="43"/>
        <v>-31.080174073495705</v>
      </c>
      <c r="S169">
        <f t="shared" si="32"/>
        <v>1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25.722732761349018</v>
      </c>
      <c r="C170" s="9">
        <f t="shared" si="36"/>
        <v>0.90600000000000069</v>
      </c>
      <c r="D170" s="9">
        <f t="shared" si="37"/>
        <v>47.056173073393289</v>
      </c>
      <c r="E170" s="9">
        <f t="shared" si="37"/>
        <v>9.1098249388693731</v>
      </c>
      <c r="F170" s="9">
        <f t="shared" si="38"/>
        <v>10.674393859580066</v>
      </c>
      <c r="G170" s="10">
        <f t="shared" si="45"/>
        <v>8.6666666666666607</v>
      </c>
      <c r="H170" s="5">
        <f t="shared" si="45"/>
        <v>7.5</v>
      </c>
      <c r="I170">
        <f t="shared" si="40"/>
        <v>47.74420369040098</v>
      </c>
      <c r="J170">
        <f t="shared" si="41"/>
        <v>47.363808845502497</v>
      </c>
      <c r="K170">
        <f t="shared" si="41"/>
        <v>-6.0148647264255279</v>
      </c>
      <c r="L170">
        <f t="shared" si="42"/>
        <v>-8.8833172641840079</v>
      </c>
      <c r="M170">
        <f t="shared" si="43"/>
        <v>-31.045882288008578</v>
      </c>
      <c r="S170">
        <f t="shared" si="32"/>
        <v>1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26.006755714711279</v>
      </c>
      <c r="C171" s="9">
        <f t="shared" si="36"/>
        <v>0.9120000000000007</v>
      </c>
      <c r="D171" s="9">
        <f t="shared" si="37"/>
        <v>47.340196026755549</v>
      </c>
      <c r="E171" s="9">
        <f t="shared" si="37"/>
        <v>9.0731769246296352</v>
      </c>
      <c r="F171" s="9">
        <f t="shared" si="38"/>
        <v>10.666875228414199</v>
      </c>
      <c r="G171" s="10">
        <f t="shared" si="45"/>
        <v>8.6666666666666607</v>
      </c>
      <c r="H171" s="5">
        <f t="shared" si="45"/>
        <v>7.5</v>
      </c>
      <c r="I171">
        <f t="shared" si="40"/>
        <v>47.715179910514806</v>
      </c>
      <c r="J171">
        <f t="shared" si="41"/>
        <v>47.310508941917391</v>
      </c>
      <c r="K171">
        <f t="shared" si="41"/>
        <v>-6.2011400201535798</v>
      </c>
      <c r="L171">
        <f t="shared" si="42"/>
        <v>-8.867926496732629</v>
      </c>
      <c r="M171">
        <f t="shared" si="43"/>
        <v>-31.011652455563706</v>
      </c>
      <c r="S171">
        <f t="shared" si="32"/>
        <v>1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26.290459145685841</v>
      </c>
      <c r="C172" s="9">
        <f t="shared" si="36"/>
        <v>0.9180000000000007</v>
      </c>
      <c r="D172" s="9">
        <f t="shared" si="37"/>
        <v>47.623899457730111</v>
      </c>
      <c r="E172" s="9">
        <f t="shared" si="37"/>
        <v>9.0354118747645131</v>
      </c>
      <c r="F172" s="9">
        <f t="shared" si="38"/>
        <v>10.658575493466815</v>
      </c>
      <c r="G172" s="10">
        <f t="shared" si="45"/>
        <v>8.6666666666666607</v>
      </c>
      <c r="H172" s="5">
        <f t="shared" si="45"/>
        <v>7.5</v>
      </c>
      <c r="I172">
        <f t="shared" si="40"/>
        <v>47.686989680100979</v>
      </c>
      <c r="J172">
        <f t="shared" si="41"/>
        <v>47.257301382936994</v>
      </c>
      <c r="K172">
        <f t="shared" si="41"/>
        <v>-6.387209934886962</v>
      </c>
      <c r="L172">
        <f t="shared" si="42"/>
        <v>-8.8527199238833294</v>
      </c>
      <c r="M172">
        <f t="shared" si="43"/>
        <v>-30.977482657835058</v>
      </c>
      <c r="S172">
        <f t="shared" si="32"/>
        <v>1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26.57384360502483</v>
      </c>
      <c r="C173" s="9">
        <f t="shared" si="36"/>
        <v>0.92400000000000071</v>
      </c>
      <c r="D173" s="9">
        <f t="shared" si="37"/>
        <v>47.907283917069101</v>
      </c>
      <c r="E173" s="9">
        <f t="shared" si="37"/>
        <v>8.9965310204673496</v>
      </c>
      <c r="F173" s="9">
        <f t="shared" si="38"/>
        <v>10.649497302572899</v>
      </c>
      <c r="G173" s="10">
        <f t="shared" si="45"/>
        <v>8.6666666666666607</v>
      </c>
      <c r="H173" s="5">
        <f t="shared" si="45"/>
        <v>7.5</v>
      </c>
      <c r="I173">
        <f t="shared" si="40"/>
        <v>47.659630718574221</v>
      </c>
      <c r="J173">
        <f t="shared" si="41"/>
        <v>47.204185063393695</v>
      </c>
      <c r="K173">
        <f t="shared" si="41"/>
        <v>-6.5730748308339724</v>
      </c>
      <c r="L173">
        <f t="shared" si="42"/>
        <v>-8.8376963624700462</v>
      </c>
      <c r="M173">
        <f t="shared" si="43"/>
        <v>-30.943370990205832</v>
      </c>
      <c r="S173">
        <f t="shared" si="32"/>
        <v>1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26.856909636870665</v>
      </c>
      <c r="C174" s="9">
        <f t="shared" si="36"/>
        <v>0.93000000000000071</v>
      </c>
      <c r="D174" s="9">
        <f t="shared" si="37"/>
        <v>48.190349948914935</v>
      </c>
      <c r="E174" s="9">
        <f t="shared" si="37"/>
        <v>8.9565355908045223</v>
      </c>
      <c r="F174" s="9">
        <f t="shared" si="38"/>
        <v>10.63964329468997</v>
      </c>
      <c r="G174" s="10">
        <f t="shared" si="45"/>
        <v>8.6666666666666607</v>
      </c>
      <c r="H174" s="5">
        <f t="shared" si="45"/>
        <v>7.5</v>
      </c>
      <c r="I174">
        <f t="shared" si="40"/>
        <v>47.633100715645597</v>
      </c>
      <c r="J174">
        <f t="shared" si="41"/>
        <v>47.151158885218877</v>
      </c>
      <c r="K174">
        <f t="shared" si="41"/>
        <v>-6.7587350567752074</v>
      </c>
      <c r="L174">
        <f t="shared" si="42"/>
        <v>-8.8228546293282903</v>
      </c>
      <c r="M174">
        <f t="shared" si="43"/>
        <v>-30.909315561824588</v>
      </c>
      <c r="S174">
        <f t="shared" si="32"/>
        <v>1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27.139657778798647</v>
      </c>
      <c r="C175" s="9">
        <f t="shared" si="36"/>
        <v>0.93600000000000072</v>
      </c>
      <c r="D175" s="9">
        <f t="shared" si="37"/>
        <v>48.473098090842917</v>
      </c>
      <c r="E175" s="9">
        <f t="shared" si="37"/>
        <v>8.9154268127837586</v>
      </c>
      <c r="F175" s="9">
        <f t="shared" si="38"/>
        <v>10.629016100005249</v>
      </c>
      <c r="G175" s="10">
        <f t="shared" si="45"/>
        <v>8.6666666666666607</v>
      </c>
      <c r="H175" s="5">
        <f t="shared" si="45"/>
        <v>7.5</v>
      </c>
      <c r="I175">
        <f t="shared" si="40"/>
        <v>47.607397331353454</v>
      </c>
      <c r="J175">
        <f t="shared" si="41"/>
        <v>47.098221757442907</v>
      </c>
      <c r="K175">
        <f t="shared" si="41"/>
        <v>-6.9441909501461545</v>
      </c>
      <c r="L175">
        <f t="shared" si="42"/>
        <v>-8.8081935412840107</v>
      </c>
      <c r="M175">
        <f t="shared" si="43"/>
        <v>-30.875314495661307</v>
      </c>
      <c r="S175">
        <f t="shared" si="32"/>
        <v>1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27.422088561859564</v>
      </c>
      <c r="C176" s="9">
        <f t="shared" si="36"/>
        <v>0.94200000000000073</v>
      </c>
      <c r="D176" s="9">
        <f t="shared" si="37"/>
        <v>48.755528873903835</v>
      </c>
      <c r="E176" s="9">
        <f t="shared" si="37"/>
        <v>8.8732059114219606</v>
      </c>
      <c r="F176" s="9">
        <f t="shared" si="38"/>
        <v>10.617618340041778</v>
      </c>
      <c r="G176" s="10">
        <f t="shared" si="45"/>
        <v>8.6666666666666607</v>
      </c>
      <c r="H176" s="5">
        <f t="shared" si="45"/>
        <v>7.5</v>
      </c>
      <c r="I176">
        <f t="shared" si="40"/>
        <v>47.58251819610431</v>
      </c>
      <c r="J176">
        <f t="shared" si="41"/>
        <v>47.0453725961952</v>
      </c>
      <c r="K176">
        <f t="shared" si="41"/>
        <v>-7.1294428371201226</v>
      </c>
      <c r="L176">
        <f t="shared" si="42"/>
        <v>-8.7937119151446481</v>
      </c>
      <c r="M176">
        <f t="shared" si="43"/>
        <v>-30.841365928563263</v>
      </c>
      <c r="S176">
        <f t="shared" si="32"/>
        <v>1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27.704202510622263</v>
      </c>
      <c r="C177" s="9">
        <f t="shared" si="36"/>
        <v>0.94800000000000073</v>
      </c>
      <c r="D177" s="9">
        <f t="shared" si="37"/>
        <v>49.037642822666534</v>
      </c>
      <c r="E177" s="9">
        <f t="shared" si="37"/>
        <v>8.8298741098125255</v>
      </c>
      <c r="F177" s="9">
        <f t="shared" si="38"/>
        <v>10.6054526277635</v>
      </c>
      <c r="G177" s="10">
        <f t="shared" si="45"/>
        <v>8.6666666666666607</v>
      </c>
      <c r="H177" s="5">
        <f t="shared" si="45"/>
        <v>7.5</v>
      </c>
      <c r="I177">
        <f t="shared" si="40"/>
        <v>47.558460910723682</v>
      </c>
      <c r="J177">
        <f t="shared" si="41"/>
        <v>46.99261032470433</v>
      </c>
      <c r="K177">
        <f t="shared" si="41"/>
        <v>-7.3144910326915022</v>
      </c>
      <c r="L177">
        <f t="shared" si="42"/>
        <v>-8.7794085676923928</v>
      </c>
      <c r="M177">
        <f t="shared" si="43"/>
        <v>-30.807468011310668</v>
      </c>
      <c r="S177">
        <f t="shared" si="32"/>
        <v>1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27.98600014321627</v>
      </c>
      <c r="C178" s="9">
        <f t="shared" si="36"/>
        <v>0.95400000000000074</v>
      </c>
      <c r="D178" s="9">
        <f t="shared" si="37"/>
        <v>49.319440455260541</v>
      </c>
      <c r="E178" s="9">
        <f t="shared" si="37"/>
        <v>8.7854326291921723</v>
      </c>
      <c r="F178" s="9">
        <f t="shared" si="38"/>
        <v>10.592521567679286</v>
      </c>
      <c r="G178" s="10">
        <f t="shared" si="45"/>
        <v>8.6666666666666607</v>
      </c>
      <c r="H178" s="5">
        <f t="shared" si="45"/>
        <v>7.5</v>
      </c>
      <c r="I178">
        <f t="shared" si="40"/>
        <v>47.535223046516819</v>
      </c>
      <c r="J178">
        <f t="shared" si="41"/>
        <v>46.939933873298173</v>
      </c>
      <c r="K178">
        <f t="shared" si="41"/>
        <v>-7.4993358407593664</v>
      </c>
      <c r="L178">
        <f t="shared" si="42"/>
        <v>-8.7652823156795794</v>
      </c>
      <c r="M178">
        <f t="shared" si="43"/>
        <v>-30.77361890867207</v>
      </c>
      <c r="S178">
        <f t="shared" si="32"/>
        <v>1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28.267481971374377</v>
      </c>
      <c r="C179" s="9">
        <f t="shared" si="36"/>
        <v>0.96000000000000074</v>
      </c>
      <c r="D179" s="9">
        <f t="shared" si="37"/>
        <v>49.600922283418647</v>
      </c>
      <c r="E179" s="9">
        <f t="shared" si="37"/>
        <v>8.7398826890072598</v>
      </c>
      <c r="F179" s="9">
        <f t="shared" si="38"/>
        <v>10.578827755945937</v>
      </c>
      <c r="G179" s="10">
        <f t="shared" si="45"/>
        <v>8.6666666666666607</v>
      </c>
      <c r="H179" s="5">
        <f t="shared" si="45"/>
        <v>7.5</v>
      </c>
      <c r="I179">
        <f t="shared" si="40"/>
        <v>47.512802145339215</v>
      </c>
      <c r="J179">
        <f t="shared" si="41"/>
        <v>46.887342179404094</v>
      </c>
      <c r="K179">
        <f t="shared" si="41"/>
        <v>-7.6839775542113991</v>
      </c>
      <c r="L179">
        <f t="shared" si="42"/>
        <v>-8.751331975826238</v>
      </c>
      <c r="M179">
        <f t="shared" si="43"/>
        <v>-30.739816799459373</v>
      </c>
      <c r="S179">
        <f t="shared" si="32"/>
        <v>1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28.548648500475235</v>
      </c>
      <c r="C180" s="9">
        <f t="shared" si="36"/>
        <v>0.96600000000000075</v>
      </c>
      <c r="D180" s="9">
        <f t="shared" si="37"/>
        <v>49.882088812519505</v>
      </c>
      <c r="E180" s="9">
        <f t="shared" si="37"/>
        <v>8.6932255069796014</v>
      </c>
      <c r="F180" s="9">
        <f t="shared" si="38"/>
        <v>10.564373780470181</v>
      </c>
      <c r="G180" s="10">
        <f t="shared" si="45"/>
        <v>8.6666666666666607</v>
      </c>
      <c r="H180" s="5">
        <f t="shared" si="45"/>
        <v>7.5</v>
      </c>
      <c r="I180">
        <f t="shared" si="40"/>
        <v>47.491195719676973</v>
      </c>
      <c r="J180">
        <f t="shared" si="41"/>
        <v>46.834834187549134</v>
      </c>
      <c r="K180">
        <f t="shared" si="41"/>
        <v>-7.8684164550081555</v>
      </c>
      <c r="L180">
        <f t="shared" si="42"/>
        <v>-8.7375563648197527</v>
      </c>
      <c r="M180">
        <f t="shared" si="43"/>
        <v>-30.706059876582501</v>
      </c>
      <c r="S180">
        <f t="shared" si="32"/>
        <v>1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28.829500229585964</v>
      </c>
      <c r="C181" s="9">
        <f t="shared" si="36"/>
        <v>0.97200000000000075</v>
      </c>
      <c r="D181" s="9">
        <f t="shared" si="37"/>
        <v>50.162940541630235</v>
      </c>
      <c r="E181" s="9">
        <f t="shared" si="37"/>
        <v>8.6454622991717738</v>
      </c>
      <c r="F181" s="9">
        <f t="shared" si="38"/>
        <v>10.549162221009592</v>
      </c>
      <c r="G181" s="10">
        <f t="shared" ref="G181:H196" si="46">G180</f>
        <v>8.6666666666666607</v>
      </c>
      <c r="H181" s="5">
        <f t="shared" si="46"/>
        <v>7.5</v>
      </c>
      <c r="I181">
        <f t="shared" si="40"/>
        <v>47.470401252736742</v>
      </c>
      <c r="J181">
        <f t="shared" si="41"/>
        <v>46.782408849360216</v>
      </c>
      <c r="K181">
        <f t="shared" si="41"/>
        <v>-8.0526528142676508</v>
      </c>
      <c r="L181">
        <f t="shared" si="42"/>
        <v>-8.7239542993165848</v>
      </c>
      <c r="M181">
        <f t="shared" si="43"/>
        <v>-30.672346347103613</v>
      </c>
      <c r="S181">
        <f t="shared" si="32"/>
        <v>1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29.110037651504737</v>
      </c>
      <c r="C182" s="9">
        <f t="shared" si="36"/>
        <v>0.97800000000000076</v>
      </c>
      <c r="D182" s="9">
        <f t="shared" si="37"/>
        <v>50.443477963549007</v>
      </c>
      <c r="E182" s="9">
        <f t="shared" si="37"/>
        <v>8.5965942800519208</v>
      </c>
      <c r="F182" s="9">
        <f t="shared" si="38"/>
        <v>10.533195649272525</v>
      </c>
      <c r="G182" s="10">
        <f t="shared" si="46"/>
        <v>8.6666666666666607</v>
      </c>
      <c r="H182" s="5">
        <f t="shared" si="46"/>
        <v>7.5</v>
      </c>
      <c r="I182">
        <f t="shared" si="40"/>
        <v>47.450416198545369</v>
      </c>
      <c r="J182">
        <f t="shared" si="41"/>
        <v>46.730065123564316</v>
      </c>
      <c r="K182">
        <f t="shared" si="41"/>
        <v>-8.2366868923502725</v>
      </c>
      <c r="L182">
        <f t="shared" si="42"/>
        <v>-8.7105245959460706</v>
      </c>
      <c r="M182">
        <f t="shared" si="43"/>
        <v>-30.638674432290813</v>
      </c>
      <c r="S182">
        <f t="shared" si="32"/>
        <v>1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29.390261252803395</v>
      </c>
      <c r="C183" s="9">
        <f t="shared" si="36"/>
        <v>0.98400000000000076</v>
      </c>
      <c r="D183" s="9">
        <f t="shared" si="37"/>
        <v>50.723701564847666</v>
      </c>
      <c r="E183" s="9">
        <f t="shared" si="37"/>
        <v>8.5466226625580379</v>
      </c>
      <c r="F183" s="9">
        <f t="shared" si="38"/>
        <v>10.51647662901703</v>
      </c>
      <c r="G183" s="10">
        <f t="shared" si="46"/>
        <v>8.6666666666666607</v>
      </c>
      <c r="H183" s="5">
        <f t="shared" si="46"/>
        <v>7.5</v>
      </c>
      <c r="I183">
        <f t="shared" si="40"/>
        <v>47.431237982059073</v>
      </c>
      <c r="J183">
        <f t="shared" si="41"/>
        <v>46.677801975988636</v>
      </c>
      <c r="K183">
        <f t="shared" si="41"/>
        <v>-8.4205189389440172</v>
      </c>
      <c r="L183">
        <f t="shared" si="42"/>
        <v>-8.6972660713162444</v>
      </c>
      <c r="M183">
        <f t="shared" si="43"/>
        <v>-30.605042367671331</v>
      </c>
      <c r="S183">
        <f t="shared" si="32"/>
        <v>1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29.670171513870041</v>
      </c>
      <c r="C184" s="9">
        <f t="shared" si="36"/>
        <v>0.99000000000000077</v>
      </c>
      <c r="D184" s="9">
        <f t="shared" si="37"/>
        <v>51.003611825914312</v>
      </c>
      <c r="E184" s="9">
        <f t="shared" si="37"/>
        <v>8.4955486581617556</v>
      </c>
      <c r="F184" s="9">
        <f t="shared" si="38"/>
        <v>10.499007716148732</v>
      </c>
      <c r="G184" s="10">
        <f t="shared" si="46"/>
        <v>8.6666666666666607</v>
      </c>
      <c r="H184" s="5">
        <f t="shared" si="46"/>
        <v>7.5</v>
      </c>
      <c r="I184">
        <f t="shared" si="40"/>
        <v>47.41286399928206</v>
      </c>
      <c r="J184">
        <f t="shared" si="41"/>
        <v>46.625618379560741</v>
      </c>
      <c r="K184">
        <f t="shared" si="41"/>
        <v>-8.6041491931500449</v>
      </c>
      <c r="L184">
        <f t="shared" si="42"/>
        <v>-8.6841775420216525</v>
      </c>
      <c r="M184">
        <f t="shared" si="43"/>
        <v>-30.57144840308408</v>
      </c>
      <c r="S184">
        <f t="shared" si="32"/>
        <v>1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29.949768908951651</v>
      </c>
      <c r="C185" s="9">
        <f t="shared" si="36"/>
        <v>0.99600000000000077</v>
      </c>
      <c r="D185" s="9">
        <f t="shared" si="37"/>
        <v>51.283209220995921</v>
      </c>
      <c r="E185" s="9">
        <f t="shared" si="37"/>
        <v>8.4433734769315993</v>
      </c>
      <c r="F185" s="9">
        <f t="shared" si="38"/>
        <v>10.480791458817713</v>
      </c>
      <c r="G185" s="10">
        <f t="shared" si="46"/>
        <v>8.6666666666666607</v>
      </c>
      <c r="H185" s="5">
        <f t="shared" si="46"/>
        <v>7.5</v>
      </c>
      <c r="I185">
        <f t="shared" si="40"/>
        <v>47.395291617394498</v>
      </c>
      <c r="J185">
        <f t="shared" si="41"/>
        <v>46.573513314308613</v>
      </c>
      <c r="K185">
        <f t="shared" si="41"/>
        <v>-8.7875778835685487</v>
      </c>
      <c r="L185">
        <f t="shared" si="42"/>
        <v>-8.6712578246531447</v>
      </c>
      <c r="M185">
        <f t="shared" si="43"/>
        <v>-30.537890802731596</v>
      </c>
      <c r="S185">
        <f t="shared" si="32"/>
        <v>1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30.229053906196658</v>
      </c>
      <c r="C186" s="9">
        <f t="shared" si="36"/>
        <v>1.0020000000000007</v>
      </c>
      <c r="D186" s="9">
        <f t="shared" si="37"/>
        <v>51.562494218240928</v>
      </c>
      <c r="E186" s="9">
        <f t="shared" si="37"/>
        <v>8.390098327595739</v>
      </c>
      <c r="F186" s="9">
        <f t="shared" si="38"/>
        <v>10.461830397514399</v>
      </c>
      <c r="G186" s="10">
        <f t="shared" si="46"/>
        <v>8.6666666666666607</v>
      </c>
      <c r="H186" s="5">
        <f t="shared" si="46"/>
        <v>7.5</v>
      </c>
      <c r="I186">
        <f t="shared" si="40"/>
        <v>47.378518174889791</v>
      </c>
      <c r="J186">
        <f t="shared" si="41"/>
        <v>46.521485767360694</v>
      </c>
      <c r="K186">
        <f t="shared" si="41"/>
        <v>-8.970805228384938</v>
      </c>
      <c r="L186">
        <f t="shared" si="42"/>
        <v>-8.658505735809582</v>
      </c>
      <c r="M186">
        <f t="shared" si="43"/>
        <v>-30.504367845231261</v>
      </c>
      <c r="S186">
        <f t="shared" si="32"/>
        <v>1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30.508026967697578</v>
      </c>
      <c r="C187" s="9">
        <f t="shared" si="36"/>
        <v>1.0080000000000007</v>
      </c>
      <c r="D187" s="9">
        <f t="shared" si="37"/>
        <v>51.841467279741849</v>
      </c>
      <c r="E187" s="9">
        <f t="shared" si="37"/>
        <v>8.3357244176042151</v>
      </c>
      <c r="F187" s="9">
        <f t="shared" si="38"/>
        <v>10.442127065164408</v>
      </c>
      <c r="G187" s="10">
        <f t="shared" si="46"/>
        <v>8.6666666666666607</v>
      </c>
      <c r="H187" s="5">
        <f t="shared" si="46"/>
        <v>7.5</v>
      </c>
      <c r="I187">
        <f t="shared" si="40"/>
        <v>47.362540981721075</v>
      </c>
      <c r="J187">
        <f t="shared" si="41"/>
        <v>46.469534732945839</v>
      </c>
      <c r="K187">
        <f t="shared" si="41"/>
        <v>-9.1538314354563255</v>
      </c>
      <c r="L187">
        <f t="shared" si="42"/>
        <v>-8.6459200921115045</v>
      </c>
      <c r="M187">
        <f t="shared" si="43"/>
        <v>-30.47087782366577</v>
      </c>
      <c r="S187">
        <f t="shared" si="32"/>
        <v>1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30.786688549533597</v>
      </c>
      <c r="C188" s="9">
        <f t="shared" si="36"/>
        <v>1.0140000000000007</v>
      </c>
      <c r="D188" s="9">
        <f t="shared" si="37"/>
        <v>52.120128861577868</v>
      </c>
      <c r="E188" s="9">
        <f t="shared" si="37"/>
        <v>8.2802529531906508</v>
      </c>
      <c r="F188" s="9">
        <f t="shared" si="38"/>
        <v>10.421683987222435</v>
      </c>
      <c r="G188" s="10">
        <f t="shared" si="46"/>
        <v>8.6666666666666607</v>
      </c>
      <c r="H188" s="5">
        <f t="shared" si="46"/>
        <v>7.5</v>
      </c>
      <c r="I188">
        <f t="shared" si="40"/>
        <v>47.347357319456677</v>
      </c>
      <c r="J188">
        <f t="shared" si="41"/>
        <v>46.417659212393168</v>
      </c>
      <c r="K188">
        <f t="shared" si="41"/>
        <v>-9.3366567023983205</v>
      </c>
      <c r="L188">
        <f t="shared" si="42"/>
        <v>-8.633499710216606</v>
      </c>
      <c r="M188">
        <f t="shared" si="43"/>
        <v>-30.437419045632829</v>
      </c>
      <c r="S188">
        <f t="shared" si="32"/>
        <v>1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31.065039101813174</v>
      </c>
      <c r="C189" s="9">
        <f t="shared" si="36"/>
        <v>1.0200000000000007</v>
      </c>
      <c r="D189" s="9">
        <f t="shared" si="37"/>
        <v>52.398479413857444</v>
      </c>
      <c r="E189" s="9">
        <f t="shared" si="37"/>
        <v>8.2236851394334387</v>
      </c>
      <c r="F189" s="9">
        <f t="shared" si="38"/>
        <v>10.400503681765116</v>
      </c>
      <c r="G189" s="10">
        <f t="shared" si="46"/>
        <v>8.6666666666666607</v>
      </c>
      <c r="H189" s="5">
        <f t="shared" si="46"/>
        <v>7.5</v>
      </c>
      <c r="I189">
        <f t="shared" si="40"/>
        <v>47.332964441444673</v>
      </c>
      <c r="J189">
        <f t="shared" si="41"/>
        <v>46.365858214131869</v>
      </c>
      <c r="K189">
        <f t="shared" si="41"/>
        <v>-9.5192812166721179</v>
      </c>
      <c r="L189">
        <f t="shared" si="42"/>
        <v>-8.6212434068371202</v>
      </c>
      <c r="M189">
        <f t="shared" si="43"/>
        <v>-30.403989833293984</v>
      </c>
      <c r="S189">
        <f t="shared" si="32"/>
        <v>1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31.343079068716644</v>
      </c>
      <c r="C190" s="9">
        <f t="shared" si="36"/>
        <v>1.0260000000000007</v>
      </c>
      <c r="D190" s="9">
        <f t="shared" si="37"/>
        <v>52.676519380760915</v>
      </c>
      <c r="E190" s="9">
        <f t="shared" si="37"/>
        <v>8.166022180316407</v>
      </c>
      <c r="F190" s="9">
        <f t="shared" si="38"/>
        <v>10.378588659582924</v>
      </c>
      <c r="G190" s="10">
        <f t="shared" si="46"/>
        <v>8.6666666666666607</v>
      </c>
      <c r="H190" s="5">
        <f t="shared" si="46"/>
        <v>7.5</v>
      </c>
      <c r="I190">
        <f t="shared" si="40"/>
        <v>47.319359572986222</v>
      </c>
      <c r="J190">
        <f t="shared" si="41"/>
        <v>46.314130753690847</v>
      </c>
      <c r="K190">
        <f t="shared" si="41"/>
        <v>-9.7017051556718812</v>
      </c>
      <c r="L190">
        <f t="shared" si="42"/>
        <v>-8.6091499987589621</v>
      </c>
      <c r="M190">
        <f t="shared" si="43"/>
        <v>-30.370588523422601</v>
      </c>
      <c r="S190">
        <f t="shared" si="32"/>
        <v>1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31.620808888538814</v>
      </c>
      <c r="C191" s="9">
        <f t="shared" si="36"/>
        <v>1.0320000000000007</v>
      </c>
      <c r="D191" s="9">
        <f t="shared" si="37"/>
        <v>52.954249200583085</v>
      </c>
      <c r="E191" s="9">
        <f t="shared" si="37"/>
        <v>8.1072652787889545</v>
      </c>
      <c r="F191" s="9">
        <f t="shared" si="38"/>
        <v>10.355941424271048</v>
      </c>
      <c r="G191" s="10">
        <f t="shared" si="46"/>
        <v>8.6666666666666607</v>
      </c>
      <c r="H191" s="5">
        <f t="shared" si="46"/>
        <v>7.5</v>
      </c>
      <c r="I191">
        <f t="shared" si="40"/>
        <v>47.306539911517632</v>
      </c>
      <c r="J191">
        <f t="shared" si="41"/>
        <v>46.262475853698291</v>
      </c>
      <c r="K191">
        <f t="shared" si="41"/>
        <v>-9.8839286868124177</v>
      </c>
      <c r="L191">
        <f t="shared" si="42"/>
        <v>-8.5972183028626787</v>
      </c>
      <c r="M191">
        <f t="shared" si="43"/>
        <v>-30.337213467450852</v>
      </c>
      <c r="S191">
        <f t="shared" si="32"/>
        <v>1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31.898228993731554</v>
      </c>
      <c r="C192" s="9">
        <f t="shared" si="36"/>
        <v>1.0380000000000007</v>
      </c>
      <c r="D192" s="9">
        <f t="shared" si="37"/>
        <v>53.231669305775824</v>
      </c>
      <c r="E192" s="9">
        <f t="shared" si="37"/>
        <v>8.0474156368256651</v>
      </c>
      <c r="F192" s="9">
        <f t="shared" si="38"/>
        <v>10.332564472319309</v>
      </c>
      <c r="G192" s="10">
        <f t="shared" si="46"/>
        <v>8.6666666666666607</v>
      </c>
      <c r="H192" s="5">
        <f t="shared" si="46"/>
        <v>7.5</v>
      </c>
      <c r="I192">
        <f t="shared" si="40"/>
        <v>47.294502626801169</v>
      </c>
      <c r="J192">
        <f t="shared" si="41"/>
        <v>46.210892543881116</v>
      </c>
      <c r="K192">
        <f t="shared" si="41"/>
        <v>-10.065951967617123</v>
      </c>
      <c r="L192">
        <f t="shared" si="42"/>
        <v>-8.5854471361461471</v>
      </c>
      <c r="M192">
        <f t="shared" si="43"/>
        <v>-30.303863031515796</v>
      </c>
      <c r="S192">
        <f t="shared" si="32"/>
        <v>1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32.175339810946383</v>
      </c>
      <c r="C193" s="9">
        <f t="shared" si="36"/>
        <v>1.0440000000000007</v>
      </c>
      <c r="D193" s="9">
        <f t="shared" si="37"/>
        <v>53.508780122990657</v>
      </c>
      <c r="E193" s="9">
        <f t="shared" si="37"/>
        <v>7.9864744554853955</v>
      </c>
      <c r="F193" s="9">
        <f t="shared" si="38"/>
        <v>10.308460293201085</v>
      </c>
      <c r="G193" s="10">
        <f t="shared" si="46"/>
        <v>8.6666666666666607</v>
      </c>
      <c r="H193" s="5">
        <f t="shared" si="46"/>
        <v>7.5</v>
      </c>
      <c r="I193">
        <f t="shared" si="40"/>
        <v>47.283244861124182</v>
      </c>
      <c r="J193">
        <f t="shared" si="41"/>
        <v>46.159379861064238</v>
      </c>
      <c r="K193">
        <f t="shared" si="41"/>
        <v>-10.247775145806218</v>
      </c>
      <c r="L193">
        <f t="shared" si="42"/>
        <v>-8.5738353157489566</v>
      </c>
      <c r="M193">
        <f t="shared" si="43"/>
        <v>-30.270535596504391</v>
      </c>
      <c r="S193">
        <f t="shared" si="32"/>
        <v>1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32.452141761077087</v>
      </c>
      <c r="C194" s="9">
        <f t="shared" si="36"/>
        <v>1.0500000000000007</v>
      </c>
      <c r="D194" s="9">
        <f t="shared" si="37"/>
        <v>53.785582073121361</v>
      </c>
      <c r="E194" s="9">
        <f t="shared" si="37"/>
        <v>7.9244429349698207</v>
      </c>
      <c r="F194" s="9">
        <f t="shared" si="38"/>
        <v>10.283631369461254</v>
      </c>
      <c r="G194" s="10">
        <f t="shared" si="46"/>
        <v>8.6666666666666607</v>
      </c>
      <c r="H194" s="5">
        <f t="shared" si="46"/>
        <v>7.5</v>
      </c>
      <c r="I194">
        <f t="shared" si="40"/>
        <v>47.272763729506792</v>
      </c>
      <c r="J194">
        <f t="shared" si="41"/>
        <v>46.107936849169747</v>
      </c>
      <c r="K194">
        <f t="shared" si="41"/>
        <v>-10.429398359385244</v>
      </c>
      <c r="L194">
        <f t="shared" si="42"/>
        <v>-8.5623816589784916</v>
      </c>
      <c r="M194">
        <f t="shared" si="43"/>
        <v>-30.237229558097468</v>
      </c>
      <c r="S194">
        <f t="shared" si="32"/>
        <v>1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32.728635259302251</v>
      </c>
      <c r="C195" s="9">
        <f t="shared" si="36"/>
        <v>1.0560000000000007</v>
      </c>
      <c r="D195" s="9">
        <f t="shared" si="37"/>
        <v>54.062075571346519</v>
      </c>
      <c r="E195" s="9">
        <f t="shared" si="37"/>
        <v>7.8613222746814637</v>
      </c>
      <c r="F195" s="9">
        <f t="shared" si="38"/>
        <v>10.258080176803196</v>
      </c>
      <c r="G195" s="10">
        <f t="shared" si="46"/>
        <v>8.6666666666666607</v>
      </c>
      <c r="H195" s="5">
        <f t="shared" si="46"/>
        <v>7.5</v>
      </c>
      <c r="I195">
        <f t="shared" si="40"/>
        <v>47.263056319917659</v>
      </c>
      <c r="J195">
        <f t="shared" si="41"/>
        <v>46.056562559215877</v>
      </c>
      <c r="K195">
        <f t="shared" si="41"/>
        <v>-10.610821736733829</v>
      </c>
      <c r="L195">
        <f t="shared" si="42"/>
        <v>-8.5510849833376295</v>
      </c>
      <c r="M195">
        <f t="shared" si="43"/>
        <v>-30.203943326812578</v>
      </c>
      <c r="S195">
        <f t="shared" si="32"/>
        <v>1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33.004820715127849</v>
      </c>
      <c r="C196" s="9">
        <f t="shared" si="36"/>
        <v>1.0620000000000007</v>
      </c>
      <c r="D196" s="9">
        <f t="shared" si="37"/>
        <v>54.338261027172116</v>
      </c>
      <c r="E196" s="9">
        <f t="shared" si="37"/>
        <v>7.7971136732811779</v>
      </c>
      <c r="F196" s="9">
        <f t="shared" si="38"/>
        <v>10.231809184174759</v>
      </c>
      <c r="G196" s="10">
        <f t="shared" si="46"/>
        <v>8.6666666666666607</v>
      </c>
      <c r="H196" s="5">
        <f t="shared" si="46"/>
        <v>7.5</v>
      </c>
      <c r="I196">
        <f t="shared" si="40"/>
        <v>47.254119693497962</v>
      </c>
      <c r="J196">
        <f t="shared" si="41"/>
        <v>46.005256049315854</v>
      </c>
      <c r="K196">
        <f t="shared" si="41"/>
        <v>-10.792045396694705</v>
      </c>
      <c r="L196">
        <f t="shared" si="42"/>
        <v>-8.5399441065540671</v>
      </c>
      <c r="M196">
        <f t="shared" si="43"/>
        <v>-30.17067532804575</v>
      </c>
      <c r="S196">
        <f t="shared" si="32"/>
        <v>1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33.280698532429824</v>
      </c>
      <c r="C197" s="9">
        <f t="shared" si="36"/>
        <v>1.0680000000000007</v>
      </c>
      <c r="D197" s="9">
        <f t="shared" si="37"/>
        <v>54.614138844474091</v>
      </c>
      <c r="E197" s="9">
        <f t="shared" si="37"/>
        <v>7.7318183287451046</v>
      </c>
      <c r="F197" s="9">
        <f t="shared" si="38"/>
        <v>10.20482085385335</v>
      </c>
      <c r="G197" s="10">
        <f t="shared" ref="G197:H212" si="47">G196</f>
        <v>8.6666666666666607</v>
      </c>
      <c r="H197" s="5">
        <f t="shared" si="47"/>
        <v>7.5</v>
      </c>
      <c r="I197">
        <f t="shared" si="40"/>
        <v>47.245950884793288</v>
      </c>
      <c r="J197">
        <f t="shared" si="41"/>
        <v>45.954016384676528</v>
      </c>
      <c r="K197">
        <f t="shared" si="41"/>
        <v>-10.973069448662979</v>
      </c>
      <c r="L197">
        <f t="shared" si="42"/>
        <v>-8.5289578466111919</v>
      </c>
      <c r="M197">
        <f t="shared" si="43"/>
        <v>-30.137424002112009</v>
      </c>
      <c r="S197">
        <f t="shared" si="32"/>
        <v>1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33.55626910949664</v>
      </c>
      <c r="C198" s="9">
        <f t="shared" si="36"/>
        <v>1.0740000000000007</v>
      </c>
      <c r="D198" s="9">
        <f t="shared" si="37"/>
        <v>54.889709421540914</v>
      </c>
      <c r="E198" s="9">
        <f t="shared" si="37"/>
        <v>7.6654374384210886</v>
      </c>
      <c r="F198" s="9">
        <f t="shared" si="38"/>
        <v>10.177117641529962</v>
      </c>
      <c r="G198" s="10">
        <f t="shared" si="47"/>
        <v>8.6666666666666607</v>
      </c>
      <c r="H198" s="5">
        <f t="shared" si="47"/>
        <v>7.5</v>
      </c>
      <c r="I198">
        <f t="shared" si="40"/>
        <v>47.238546901993352</v>
      </c>
      <c r="J198">
        <f t="shared" si="41"/>
        <v>45.902842637596862</v>
      </c>
      <c r="K198">
        <f t="shared" si="41"/>
        <v>-11.153893992675652</v>
      </c>
      <c r="L198">
        <f t="shared" si="42"/>
        <v>-8.5181250217804845</v>
      </c>
      <c r="M198">
        <f t="shared" si="43"/>
        <v>-30.104187804284717</v>
      </c>
      <c r="S198">
        <f t="shared" si="32"/>
        <v>1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33.831532839071826</v>
      </c>
      <c r="C199" s="9">
        <f t="shared" si="36"/>
        <v>1.0800000000000007</v>
      </c>
      <c r="D199" s="9">
        <f t="shared" si="37"/>
        <v>55.164973151116101</v>
      </c>
      <c r="E199" s="9">
        <f t="shared" si="37"/>
        <v>7.5979721990845572</v>
      </c>
      <c r="F199" s="9">
        <f t="shared" si="38"/>
        <v>10.14870199639233</v>
      </c>
      <c r="G199" s="10">
        <f t="shared" si="47"/>
        <v>8.6666666666666607</v>
      </c>
      <c r="H199" s="5">
        <f t="shared" si="47"/>
        <v>7.5</v>
      </c>
      <c r="I199">
        <f t="shared" si="40"/>
        <v>47.231904727179455</v>
      </c>
      <c r="J199">
        <f t="shared" si="41"/>
        <v>45.851733887466182</v>
      </c>
      <c r="K199">
        <f t="shared" si="41"/>
        <v>-11.33451911950136</v>
      </c>
      <c r="L199">
        <f t="shared" si="42"/>
        <v>-8.5074444506554414</v>
      </c>
      <c r="M199">
        <f t="shared" si="43"/>
        <v>-30.070965204833641</v>
      </c>
      <c r="S199">
        <f t="shared" si="32"/>
        <v>1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34.106490108396514</v>
      </c>
      <c r="C200" s="9">
        <f t="shared" si="36"/>
        <v>1.0860000000000007</v>
      </c>
      <c r="D200" s="9">
        <f t="shared" si="37"/>
        <v>55.439930420440788</v>
      </c>
      <c r="E200" s="9">
        <f t="shared" si="37"/>
        <v>7.5294238069938624</v>
      </c>
      <c r="F200" s="9">
        <f t="shared" si="38"/>
        <v>10.119576361207077</v>
      </c>
      <c r="G200" s="10">
        <f t="shared" si="47"/>
        <v>8.6666666666666607</v>
      </c>
      <c r="H200" s="5">
        <f t="shared" si="47"/>
        <v>7.5</v>
      </c>
      <c r="I200">
        <f t="shared" si="40"/>
        <v>47.226021316579306</v>
      </c>
      <c r="J200">
        <f t="shared" si="41"/>
        <v>45.800689220762251</v>
      </c>
      <c r="K200">
        <f t="shared" si="41"/>
        <v>-11.514944910730362</v>
      </c>
      <c r="L200">
        <f t="shared" si="42"/>
        <v>-8.4969149521868932</v>
      </c>
      <c r="M200">
        <f t="shared" si="43"/>
        <v>-30.037754689061753</v>
      </c>
      <c r="S200">
        <f t="shared" si="32"/>
        <v>1</v>
      </c>
      <c r="T200" t="b">
        <f t="shared" si="33"/>
        <v>0</v>
      </c>
      <c r="U200" t="b">
        <f t="shared" si="34"/>
        <v>1</v>
      </c>
    </row>
    <row r="201" spans="1:21" x14ac:dyDescent="0.2">
      <c r="A201">
        <f t="shared" si="44"/>
        <v>100</v>
      </c>
      <c r="B201">
        <f t="shared" si="35"/>
        <v>34.381141299251951</v>
      </c>
      <c r="C201" s="9">
        <f t="shared" si="36"/>
        <v>1.0920000000000007</v>
      </c>
      <c r="D201" s="9">
        <f t="shared" si="37"/>
        <v>55.714581611296225</v>
      </c>
      <c r="E201" s="9">
        <f t="shared" si="37"/>
        <v>7.4597934579450769</v>
      </c>
      <c r="F201" s="9">
        <f t="shared" si="38"/>
        <v>10.089743172400945</v>
      </c>
      <c r="G201" s="10">
        <f t="shared" si="47"/>
        <v>8.6666666666666607</v>
      </c>
      <c r="H201" s="5">
        <f t="shared" si="47"/>
        <v>7.5</v>
      </c>
      <c r="I201">
        <f t="shared" si="40"/>
        <v>47.220893600829427</v>
      </c>
      <c r="J201">
        <f t="shared" si="41"/>
        <v>45.749707731049128</v>
      </c>
      <c r="K201">
        <f t="shared" si="41"/>
        <v>-11.695171438864733</v>
      </c>
      <c r="L201">
        <f t="shared" si="42"/>
        <v>-8.4865353457198118</v>
      </c>
      <c r="M201">
        <f t="shared" si="43"/>
        <v>-30.004554757340689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34.655486788002023</v>
      </c>
      <c r="C202" s="9">
        <f t="shared" si="36"/>
        <v>1.0980000000000008</v>
      </c>
      <c r="D202" s="9">
        <f t="shared" si="37"/>
        <v>55.988927100046297</v>
      </c>
      <c r="E202" s="9">
        <f t="shared" si="37"/>
        <v>7.3890823473262559</v>
      </c>
      <c r="F202" s="9">
        <f t="shared" si="38"/>
        <v>10.059204860141049</v>
      </c>
      <c r="G202" s="10">
        <f t="shared" si="47"/>
        <v>8.6666666666666607</v>
      </c>
      <c r="H202" s="5">
        <f t="shared" si="47"/>
        <v>7.5</v>
      </c>
      <c r="I202">
        <f t="shared" si="40"/>
        <v>47.216518485244656</v>
      </c>
      <c r="J202">
        <f t="shared" si="41"/>
        <v>45.698788518974808</v>
      </c>
      <c r="K202">
        <f t="shared" si="41"/>
        <v>-11.875198767408778</v>
      </c>
      <c r="L202">
        <f t="shared" si="42"/>
        <v>-8.476304451031444</v>
      </c>
      <c r="M202">
        <f t="shared" si="43"/>
        <v>-29.971363925144853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34.929526945635757</v>
      </c>
      <c r="C203" s="9">
        <f t="shared" si="36"/>
        <v>1.1040000000000008</v>
      </c>
      <c r="D203" s="9">
        <f t="shared" si="37"/>
        <v>56.262967257680025</v>
      </c>
      <c r="E203" s="9">
        <f t="shared" si="37"/>
        <v>7.3172916701711506</v>
      </c>
      <c r="F203" s="9">
        <f t="shared" si="38"/>
        <v>10.027963848414196</v>
      </c>
      <c r="G203" s="10">
        <f t="shared" si="47"/>
        <v>8.6666666666666607</v>
      </c>
      <c r="H203" s="5">
        <f t="shared" si="47"/>
        <v>7.5</v>
      </c>
      <c r="I203">
        <f t="shared" si="40"/>
        <v>47.21289285009469</v>
      </c>
      <c r="J203">
        <f t="shared" si="41"/>
        <v>45.647930692268616</v>
      </c>
      <c r="K203">
        <f t="shared" si="41"/>
        <v>-12.055026950959647</v>
      </c>
      <c r="L203">
        <f t="shared" si="42"/>
        <v>-8.4662210883707978</v>
      </c>
      <c r="M203">
        <f t="shared" si="43"/>
        <v>-29.938180723084148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35.203262137809773</v>
      </c>
      <c r="C204" s="9">
        <f t="shared" si="36"/>
        <v>1.1100000000000008</v>
      </c>
      <c r="D204" s="9">
        <f t="shared" si="37"/>
        <v>56.536702449854047</v>
      </c>
      <c r="E204" s="9">
        <f t="shared" si="37"/>
        <v>7.2444226212123768</v>
      </c>
      <c r="F204" s="9">
        <f t="shared" si="38"/>
        <v>9.9960225551052755</v>
      </c>
      <c r="G204" s="10">
        <f t="shared" si="47"/>
        <v>8.6666666666666607</v>
      </c>
      <c r="H204" s="5">
        <f t="shared" si="47"/>
        <v>7.5</v>
      </c>
      <c r="I204">
        <f t="shared" si="40"/>
        <v>47.210013550887602</v>
      </c>
      <c r="J204">
        <f t="shared" si="41"/>
        <v>45.597133365738394</v>
      </c>
      <c r="K204">
        <f t="shared" si="41"/>
        <v>-12.234656035298151</v>
      </c>
      <c r="L204">
        <f t="shared" si="42"/>
        <v>-8.45628407849944</v>
      </c>
      <c r="M204">
        <f t="shared" si="43"/>
        <v>-29.905003696935292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35.476692724890796</v>
      </c>
      <c r="C205" s="9">
        <f t="shared" si="36"/>
        <v>1.1160000000000008</v>
      </c>
      <c r="D205" s="9">
        <f t="shared" si="37"/>
        <v>56.810133036935063</v>
      </c>
      <c r="E205" s="9">
        <f t="shared" si="37"/>
        <v>7.1704763949340427</v>
      </c>
      <c r="F205" s="9">
        <f t="shared" si="38"/>
        <v>9.9633833920747215</v>
      </c>
      <c r="G205" s="10">
        <f t="shared" si="47"/>
        <v>8.6666666666666607</v>
      </c>
      <c r="H205" s="5">
        <f t="shared" si="47"/>
        <v>7.5</v>
      </c>
      <c r="I205">
        <f t="shared" si="40"/>
        <v>47.207877418660026</v>
      </c>
      <c r="J205">
        <f t="shared" si="41"/>
        <v>45.546395661267397</v>
      </c>
      <c r="K205">
        <f t="shared" si="41"/>
        <v>-12.414086057479762</v>
      </c>
      <c r="L205">
        <f t="shared" si="42"/>
        <v>-8.4464922427335409</v>
      </c>
      <c r="M205">
        <f t="shared" si="43"/>
        <v>-29.871831407671664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35.749819061998025</v>
      </c>
      <c r="C206" s="9">
        <f t="shared" si="36"/>
        <v>1.1220000000000008</v>
      </c>
      <c r="D206" s="9">
        <f t="shared" si="37"/>
        <v>57.083259374042299</v>
      </c>
      <c r="E206" s="9">
        <f t="shared" si="37"/>
        <v>7.0954541856238258</v>
      </c>
      <c r="F206" s="9">
        <f t="shared" si="38"/>
        <v>9.9300487652350053</v>
      </c>
      <c r="G206" s="10">
        <f t="shared" si="47"/>
        <v>8.6666666666666607</v>
      </c>
      <c r="H206" s="5">
        <f t="shared" si="47"/>
        <v>7.5</v>
      </c>
      <c r="I206">
        <f t="shared" si="40"/>
        <v>47.206481260273975</v>
      </c>
      <c r="J206">
        <f t="shared" si="41"/>
        <v>45.495716707810999</v>
      </c>
      <c r="K206">
        <f t="shared" si="41"/>
        <v>-12.593317045925792</v>
      </c>
      <c r="L206">
        <f t="shared" si="42"/>
        <v>-8.4368444029871501</v>
      </c>
      <c r="M206">
        <f t="shared" si="43"/>
        <v>-29.838662431491702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36.022641499045648</v>
      </c>
      <c r="C207" s="9">
        <f t="shared" si="36"/>
        <v>1.1280000000000008</v>
      </c>
      <c r="D207" s="9">
        <f t="shared" si="37"/>
        <v>57.356081811089915</v>
      </c>
      <c r="E207" s="9">
        <f t="shared" si="37"/>
        <v>7.0193571874245038</v>
      </c>
      <c r="F207" s="9">
        <f t="shared" si="38"/>
        <v>9.8960210746262316</v>
      </c>
      <c r="G207" s="10">
        <f t="shared" si="47"/>
        <v>8.6666666666666607</v>
      </c>
      <c r="H207" s="5">
        <f t="shared" si="47"/>
        <v>7.5</v>
      </c>
      <c r="I207">
        <f t="shared" si="40"/>
        <v>47.205821858720007</v>
      </c>
      <c r="J207">
        <f t="shared" si="41"/>
        <v>45.445095641393074</v>
      </c>
      <c r="K207">
        <f t="shared" si="41"/>
        <v>-12.772349020514742</v>
      </c>
      <c r="L207">
        <f t="shared" si="42"/>
        <v>-8.4273393818166547</v>
      </c>
      <c r="M207">
        <f t="shared" si="43"/>
        <v>-29.805495359845793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36.295160380785134</v>
      </c>
      <c r="C208" s="9">
        <f t="shared" si="36"/>
        <v>1.1340000000000008</v>
      </c>
      <c r="D208" s="9">
        <f t="shared" si="37"/>
        <v>57.628600692829401</v>
      </c>
      <c r="E208" s="9">
        <f t="shared" si="37"/>
        <v>6.9421865943849381</v>
      </c>
      <c r="F208" s="9">
        <f t="shared" si="38"/>
        <v>9.8613027144908063</v>
      </c>
      <c r="G208" s="10">
        <f t="shared" si="47"/>
        <v>8.6666666666666607</v>
      </c>
      <c r="H208" s="5">
        <f t="shared" si="47"/>
        <v>7.5</v>
      </c>
      <c r="I208">
        <f t="shared" si="40"/>
        <v>47.205895973426657</v>
      </c>
      <c r="J208">
        <f t="shared" si="41"/>
        <v>45.394531605102173</v>
      </c>
      <c r="K208">
        <f t="shared" si="41"/>
        <v>-12.951181992673817</v>
      </c>
      <c r="L208">
        <f t="shared" si="42"/>
        <v>-8.4179760024663786</v>
      </c>
      <c r="M208">
        <f t="shared" si="43"/>
        <v>-29.772328799461626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36.567376046847698</v>
      </c>
      <c r="C209" s="9">
        <f t="shared" si="36"/>
        <v>1.1400000000000008</v>
      </c>
      <c r="D209" s="9">
        <f t="shared" si="37"/>
        <v>57.900816358891973</v>
      </c>
      <c r="E209" s="9">
        <f t="shared" si="37"/>
        <v>6.8639436005105052</v>
      </c>
      <c r="F209" s="9">
        <f t="shared" si="38"/>
        <v>9.8258960733471827</v>
      </c>
      <c r="G209" s="10">
        <f t="shared" si="47"/>
        <v>8.6666666666666607</v>
      </c>
      <c r="H209" s="5">
        <f t="shared" si="47"/>
        <v>7.5</v>
      </c>
      <c r="I209">
        <f t="shared" si="40"/>
        <v>47.206700340575871</v>
      </c>
      <c r="J209">
        <f t="shared" si="41"/>
        <v>45.344023749087377</v>
      </c>
      <c r="K209">
        <f t="shared" si="41"/>
        <v>-13.129815965470586</v>
      </c>
      <c r="L209">
        <f t="shared" si="42"/>
        <v>-8.4087530889152884</v>
      </c>
      <c r="M209">
        <f t="shared" si="43"/>
        <v>-29.739161372368013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36.839288831786632</v>
      </c>
      <c r="C210" s="9">
        <f t="shared" si="36"/>
        <v>1.1460000000000008</v>
      </c>
      <c r="D210" s="9">
        <f t="shared" si="37"/>
        <v>58.1727291438309</v>
      </c>
      <c r="E210" s="9">
        <f t="shared" si="37"/>
        <v>6.784629399812979</v>
      </c>
      <c r="F210" s="9">
        <f t="shared" si="38"/>
        <v>9.7898035340626652</v>
      </c>
      <c r="G210" s="10">
        <f t="shared" si="47"/>
        <v>8.6666666666666607</v>
      </c>
      <c r="H210" s="5">
        <f t="shared" si="47"/>
        <v>7.5</v>
      </c>
      <c r="I210">
        <f t="shared" si="40"/>
        <v>47.208231673424429</v>
      </c>
      <c r="J210">
        <f t="shared" si="41"/>
        <v>45.293571230553887</v>
      </c>
      <c r="K210">
        <f t="shared" si="41"/>
        <v>-13.308250933704795</v>
      </c>
      <c r="L210">
        <f t="shared" si="42"/>
        <v>-8.3996694659247559</v>
      </c>
      <c r="M210">
        <f t="shared" si="43"/>
        <v>-29.705991715917126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37.110899065119568</v>
      </c>
      <c r="C211" s="9">
        <f t="shared" si="36"/>
        <v>1.1520000000000008</v>
      </c>
      <c r="D211" s="9">
        <f t="shared" si="37"/>
        <v>58.444339377163836</v>
      </c>
      <c r="E211" s="9">
        <f t="shared" si="37"/>
        <v>6.7042451863598638</v>
      </c>
      <c r="F211" s="9">
        <f t="shared" si="38"/>
        <v>9.7530274739253695</v>
      </c>
      <c r="G211" s="10">
        <f t="shared" si="47"/>
        <v>8.6666666666666607</v>
      </c>
      <c r="H211" s="5">
        <f t="shared" si="47"/>
        <v>7.5</v>
      </c>
      <c r="I211">
        <f t="shared" si="40"/>
        <v>47.21048666263092</v>
      </c>
      <c r="J211">
        <f t="shared" si="41"/>
        <v>45.24317321375834</v>
      </c>
      <c r="K211">
        <f t="shared" si="41"/>
        <v>-13.486486884000298</v>
      </c>
      <c r="L211">
        <f t="shared" si="42"/>
        <v>-8.3907239590873441</v>
      </c>
      <c r="M211">
        <f t="shared" si="43"/>
        <v>-29.672818482805127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37.382207071370857</v>
      </c>
      <c r="C212" s="9">
        <f t="shared" si="36"/>
        <v>1.1580000000000008</v>
      </c>
      <c r="D212" s="9">
        <f t="shared" si="37"/>
        <v>58.715647383415124</v>
      </c>
      <c r="E212" s="9">
        <f t="shared" si="37"/>
        <v>6.6227921543231716</v>
      </c>
      <c r="F212" s="9">
        <f t="shared" si="38"/>
        <v>9.7155702647151809</v>
      </c>
      <c r="G212" s="10">
        <f t="shared" si="47"/>
        <v>8.6666666666666607</v>
      </c>
      <c r="H212" s="5">
        <f t="shared" si="47"/>
        <v>7.5</v>
      </c>
      <c r="I212">
        <f t="shared" si="40"/>
        <v>47.213461976588412</v>
      </c>
      <c r="J212">
        <f t="shared" si="41"/>
        <v>45.192828870003815</v>
      </c>
      <c r="K212">
        <f t="shared" si="41"/>
        <v>-13.664523794897129</v>
      </c>
      <c r="L212">
        <f t="shared" si="42"/>
        <v>-8.3819153948765983</v>
      </c>
      <c r="M212">
        <f t="shared" si="43"/>
        <v>-29.639640341091216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37.653213170113773</v>
      </c>
      <c r="C213" s="9">
        <f t="shared" ref="C213:C276" si="52">C212+_dt</f>
        <v>1.1640000000000008</v>
      </c>
      <c r="D213" s="9">
        <f t="shared" ref="D213:E276" si="53">D212+$C$7*(J212+J213)/2</f>
        <v>58.98665348215804</v>
      </c>
      <c r="E213" s="9">
        <f t="shared" si="53"/>
        <v>6.5402714980276491</v>
      </c>
      <c r="F213" s="9">
        <f t="shared" ref="F213:F276" si="54">$O$1*D213^2+$O$2*D213+$O$3</f>
        <v>9.6774342727738851</v>
      </c>
      <c r="G213" s="10">
        <f t="shared" ref="G213:H228" si="55">G212</f>
        <v>8.6666666666666607</v>
      </c>
      <c r="H213" s="5">
        <f t="shared" si="55"/>
        <v>7.5</v>
      </c>
      <c r="I213">
        <f t="shared" ref="I213:I276" si="56">SQRT(J213^2+K213^2)</f>
        <v>47.217154261762353</v>
      </c>
      <c r="J213">
        <f t="shared" ref="J213:K276" si="57">J212+L212*$C$7</f>
        <v>45.142537377634554</v>
      </c>
      <c r="K213">
        <f t="shared" si="57"/>
        <v>-13.842361636943675</v>
      </c>
      <c r="L213">
        <f t="shared" ref="L213:L276" si="58">-$C$15*I213*J213</f>
        <v>-8.3732426006977487</v>
      </c>
      <c r="M213">
        <f t="shared" ref="M213:M276" si="59">-$C$6-$C$15*I213*K213</f>
        <v>-29.606455974215013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37.923917676012763</v>
      </c>
      <c r="C214" s="9">
        <f t="shared" si="52"/>
        <v>1.1700000000000008</v>
      </c>
      <c r="D214" s="9">
        <f t="shared" si="53"/>
        <v>59.257357988057038</v>
      </c>
      <c r="E214" s="9">
        <f t="shared" si="53"/>
        <v>6.4566844119984514</v>
      </c>
      <c r="F214" s="9">
        <f t="shared" si="54"/>
        <v>9.6386218590743606</v>
      </c>
      <c r="G214" s="10">
        <f t="shared" si="55"/>
        <v>8.6666666666666607</v>
      </c>
      <c r="H214" s="5">
        <f t="shared" si="55"/>
        <v>7.5</v>
      </c>
      <c r="I214">
        <f t="shared" si="56"/>
        <v>47.221560143033678</v>
      </c>
      <c r="J214">
        <f t="shared" si="57"/>
        <v>45.092297922030369</v>
      </c>
      <c r="K214">
        <f t="shared" si="57"/>
        <v>-14.020000372788965</v>
      </c>
      <c r="L214">
        <f t="shared" si="58"/>
        <v>-8.3647044049393369</v>
      </c>
      <c r="M214">
        <f t="shared" si="59"/>
        <v>-29.573264081012294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38.194320898865655</v>
      </c>
      <c r="C215" s="9">
        <f t="shared" si="52"/>
        <v>1.1760000000000008</v>
      </c>
      <c r="D215" s="9">
        <f t="shared" si="53"/>
        <v>59.527761210909929</v>
      </c>
      <c r="E215" s="9">
        <f t="shared" si="53"/>
        <v>6.3720320910082595</v>
      </c>
      <c r="F215" s="9">
        <f t="shared" si="54"/>
        <v>9.5991353792888905</v>
      </c>
      <c r="G215" s="10">
        <f t="shared" si="55"/>
        <v>8.6666666666666607</v>
      </c>
      <c r="H215" s="5">
        <f t="shared" si="55"/>
        <v>7.5</v>
      </c>
      <c r="I215">
        <f t="shared" si="56"/>
        <v>47.226676224046933</v>
      </c>
      <c r="J215">
        <f t="shared" si="57"/>
        <v>45.042109695600736</v>
      </c>
      <c r="K215">
        <f t="shared" si="57"/>
        <v>-14.197439957275039</v>
      </c>
      <c r="L215">
        <f t="shared" si="58"/>
        <v>-8.3562996370257139</v>
      </c>
      <c r="M215">
        <f t="shared" si="59"/>
        <v>-29.540063375729062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38.464423143645803</v>
      </c>
      <c r="C216" s="9">
        <f t="shared" si="52"/>
        <v>1.1820000000000008</v>
      </c>
      <c r="D216" s="9">
        <f t="shared" si="53"/>
        <v>59.79786345569007</v>
      </c>
      <c r="E216" s="9">
        <f t="shared" si="53"/>
        <v>6.2863157301238459</v>
      </c>
      <c r="F216" s="9">
        <f t="shared" si="54"/>
        <v>9.5589771838565643</v>
      </c>
      <c r="G216" s="10">
        <f t="shared" si="55"/>
        <v>8.6666666666666607</v>
      </c>
      <c r="H216" s="5">
        <f t="shared" si="55"/>
        <v>7.5</v>
      </c>
      <c r="I216">
        <f t="shared" si="56"/>
        <v>47.232499087563134</v>
      </c>
      <c r="J216">
        <f t="shared" si="57"/>
        <v>44.991971897778583</v>
      </c>
      <c r="K216">
        <f t="shared" si="57"/>
        <v>-14.374680337529414</v>
      </c>
      <c r="L216">
        <f t="shared" si="58"/>
        <v>-8.3480271274703259</v>
      </c>
      <c r="M216">
        <f t="shared" si="59"/>
        <v>-29.50685258803394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38.734224710544183</v>
      </c>
      <c r="C217" s="9">
        <f t="shared" si="52"/>
        <v>1.1880000000000008</v>
      </c>
      <c r="D217" s="9">
        <f t="shared" si="53"/>
        <v>60.06766502258845</v>
      </c>
      <c r="E217" s="9">
        <f t="shared" si="53"/>
        <v>6.1995365247520846</v>
      </c>
      <c r="F217" s="9">
        <f t="shared" si="54"/>
        <v>9.5181496180498062</v>
      </c>
      <c r="G217" s="10">
        <f t="shared" si="55"/>
        <v>8.6666666666666607</v>
      </c>
      <c r="H217" s="5">
        <f t="shared" si="55"/>
        <v>7.5</v>
      </c>
      <c r="I217">
        <f t="shared" si="56"/>
        <v>47.239025295817356</v>
      </c>
      <c r="J217">
        <f t="shared" si="57"/>
        <v>44.941883735013761</v>
      </c>
      <c r="K217">
        <f t="shared" si="57"/>
        <v>-14.551721453057617</v>
      </c>
      <c r="L217">
        <f t="shared" si="58"/>
        <v>-8.3398857079298345</v>
      </c>
      <c r="M217">
        <f t="shared" si="59"/>
        <v>-29.473630463028829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39.003725895011513</v>
      </c>
      <c r="C218" s="9">
        <f t="shared" si="52"/>
        <v>1.1940000000000008</v>
      </c>
      <c r="D218" s="9">
        <f t="shared" si="53"/>
        <v>60.337166207055787</v>
      </c>
      <c r="E218" s="9">
        <f t="shared" si="53"/>
        <v>6.1116956706854042</v>
      </c>
      <c r="F218" s="9">
        <f t="shared" si="54"/>
        <v>9.4766550220400294</v>
      </c>
      <c r="G218" s="10">
        <f t="shared" si="55"/>
        <v>8.6666666666666607</v>
      </c>
      <c r="H218" s="5">
        <f t="shared" si="55"/>
        <v>7.5</v>
      </c>
      <c r="I218">
        <f t="shared" si="56"/>
        <v>47.24625139088063</v>
      </c>
      <c r="J218">
        <f t="shared" si="57"/>
        <v>44.891844420766184</v>
      </c>
      <c r="K218">
        <f t="shared" si="57"/>
        <v>-14.728563235835789</v>
      </c>
      <c r="L218">
        <f t="shared" si="58"/>
        <v>-8.3318742112589419</v>
      </c>
      <c r="M218">
        <f t="shared" si="59"/>
        <v>-29.440395761257911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39.272926987800318</v>
      </c>
      <c r="C219" s="9">
        <f t="shared" si="52"/>
        <v>1.2000000000000008</v>
      </c>
      <c r="D219" s="9">
        <f t="shared" si="53"/>
        <v>60.606367299844585</v>
      </c>
      <c r="E219" s="9">
        <f t="shared" si="53"/>
        <v>6.0227943641466872</v>
      </c>
      <c r="F219" s="9">
        <f t="shared" si="54"/>
        <v>9.4344957309623805</v>
      </c>
      <c r="G219" s="10">
        <f t="shared" si="55"/>
        <v>8.6666666666666607</v>
      </c>
      <c r="H219" s="5">
        <f t="shared" si="55"/>
        <v>7.5</v>
      </c>
      <c r="I219">
        <f t="shared" si="56"/>
        <v>47.254173895026199</v>
      </c>
      <c r="J219">
        <f t="shared" si="57"/>
        <v>44.841853175498628</v>
      </c>
      <c r="K219">
        <f t="shared" si="57"/>
        <v>-14.905205610403337</v>
      </c>
      <c r="L219">
        <f t="shared" si="58"/>
        <v>-8.323991471565936</v>
      </c>
      <c r="M219">
        <f t="shared" si="59"/>
        <v>-29.407147258714861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39.541828275006822</v>
      </c>
      <c r="C220" s="9">
        <f t="shared" si="52"/>
        <v>1.2060000000000008</v>
      </c>
      <c r="D220" s="9">
        <f t="shared" si="53"/>
        <v>60.875268587051089</v>
      </c>
      <c r="E220" s="9">
        <f t="shared" si="53"/>
        <v>5.9328338018336106</v>
      </c>
      <c r="F220" s="9">
        <f t="shared" si="54"/>
        <v>9.3916740749796208</v>
      </c>
      <c r="G220" s="10">
        <f t="shared" si="55"/>
        <v>8.6666666666666607</v>
      </c>
      <c r="H220" s="5">
        <f t="shared" si="55"/>
        <v>7.5</v>
      </c>
      <c r="I220">
        <f t="shared" si="56"/>
        <v>47.262789311099809</v>
      </c>
      <c r="J220">
        <f t="shared" si="57"/>
        <v>44.791909226669233</v>
      </c>
      <c r="K220">
        <f t="shared" si="57"/>
        <v>-15.081648493955626</v>
      </c>
      <c r="L220">
        <f t="shared" si="58"/>
        <v>-8.3162363242689121</v>
      </c>
      <c r="M220">
        <f t="shared" si="59"/>
        <v>-29.373883746848364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39.810430038112997</v>
      </c>
      <c r="C221" s="9">
        <f t="shared" si="52"/>
        <v>1.2120000000000009</v>
      </c>
      <c r="D221" s="9">
        <f t="shared" si="53"/>
        <v>61.143870350157265</v>
      </c>
      <c r="E221" s="9">
        <f t="shared" si="53"/>
        <v>5.8418151809624339</v>
      </c>
      <c r="F221" s="9">
        <f t="shared" si="54"/>
        <v>9.3481923793451696</v>
      </c>
      <c r="G221" s="10">
        <f t="shared" si="55"/>
        <v>8.6666666666666607</v>
      </c>
      <c r="H221" s="5">
        <f t="shared" si="55"/>
        <v>7.5</v>
      </c>
      <c r="I221">
        <f t="shared" si="56"/>
        <v>47.27209412289384</v>
      </c>
      <c r="J221">
        <f t="shared" si="57"/>
        <v>44.742011808723618</v>
      </c>
      <c r="K221">
        <f t="shared" si="57"/>
        <v>-15.257891796436716</v>
      </c>
      <c r="L221">
        <f t="shared" si="58"/>
        <v>-8.3086076061525898</v>
      </c>
      <c r="M221">
        <f t="shared" si="59"/>
        <v>-29.340604032565878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40.07873255402842</v>
      </c>
      <c r="C222" s="9">
        <f t="shared" si="52"/>
        <v>1.2180000000000009</v>
      </c>
      <c r="D222" s="9">
        <f t="shared" si="53"/>
        <v>61.412172866072694</v>
      </c>
      <c r="E222" s="9">
        <f t="shared" si="53"/>
        <v>5.7497396993112275</v>
      </c>
      <c r="F222" s="9">
        <f t="shared" si="54"/>
        <v>9.3040529644652228</v>
      </c>
      <c r="G222" s="10">
        <f t="shared" si="55"/>
        <v>8.6666666666666607</v>
      </c>
      <c r="H222" s="5">
        <f t="shared" si="55"/>
        <v>7.5</v>
      </c>
      <c r="I222">
        <f t="shared" si="56"/>
        <v>47.282084795525215</v>
      </c>
      <c r="J222">
        <f t="shared" si="57"/>
        <v>44.692160163086704</v>
      </c>
      <c r="K222">
        <f t="shared" si="57"/>
        <v>-15.433935420632112</v>
      </c>
      <c r="L222">
        <f t="shared" si="58"/>
        <v>-8.301104155425767</v>
      </c>
      <c r="M222">
        <f t="shared" si="59"/>
        <v>-29.307306938235641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40.346736095132144</v>
      </c>
      <c r="C223" s="9">
        <f t="shared" si="52"/>
        <v>1.2240000000000009</v>
      </c>
      <c r="D223" s="9">
        <f t="shared" si="53"/>
        <v>61.680176407176418</v>
      </c>
      <c r="E223" s="9">
        <f t="shared" si="53"/>
        <v>5.6566085552625465</v>
      </c>
      <c r="F223" s="9">
        <f t="shared" si="54"/>
        <v>9.2592581459600272</v>
      </c>
      <c r="G223" s="10">
        <f t="shared" si="55"/>
        <v>8.6666666666666607</v>
      </c>
      <c r="H223" s="5">
        <f t="shared" si="55"/>
        <v>7.5</v>
      </c>
      <c r="I223">
        <f t="shared" si="56"/>
        <v>47.292757775816732</v>
      </c>
      <c r="J223">
        <f t="shared" si="57"/>
        <v>44.642353538154147</v>
      </c>
      <c r="K223">
        <f t="shared" si="57"/>
        <v>-15.609779262261526</v>
      </c>
      <c r="L223">
        <f t="shared" si="58"/>
        <v>-8.2937248117792564</v>
      </c>
      <c r="M223">
        <f t="shared" si="59"/>
        <v>-29.273991301686898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40.614440929314455</v>
      </c>
      <c r="C224" s="9">
        <f t="shared" si="52"/>
        <v>1.2300000000000009</v>
      </c>
      <c r="D224" s="9">
        <f t="shared" si="53"/>
        <v>61.947881241358729</v>
      </c>
      <c r="E224" s="9">
        <f t="shared" si="53"/>
        <v>5.5624229478455467</v>
      </c>
      <c r="F224" s="9">
        <f t="shared" si="54"/>
        <v>9.2138102347243436</v>
      </c>
      <c r="G224" s="10">
        <f t="shared" si="55"/>
        <v>8.6666666666666607</v>
      </c>
      <c r="H224" s="5">
        <f t="shared" si="55"/>
        <v>7.5</v>
      </c>
      <c r="I224">
        <f t="shared" si="56"/>
        <v>47.304109492681825</v>
      </c>
      <c r="J224">
        <f t="shared" si="57"/>
        <v>44.592591189283475</v>
      </c>
      <c r="K224">
        <f t="shared" si="57"/>
        <v>-15.785423210071647</v>
      </c>
      <c r="L224">
        <f t="shared" si="58"/>
        <v>-8.2864684164444107</v>
      </c>
      <c r="M224">
        <f t="shared" si="59"/>
        <v>-29.240655976208387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40.881847320018665</v>
      </c>
      <c r="C225" s="9">
        <f t="shared" si="52"/>
        <v>1.2360000000000009</v>
      </c>
      <c r="D225" s="9">
        <f t="shared" si="53"/>
        <v>62.215287632062932</v>
      </c>
      <c r="E225" s="9">
        <f t="shared" si="53"/>
        <v>5.4671840767775448</v>
      </c>
      <c r="F225" s="9">
        <f t="shared" si="54"/>
        <v>9.1677115369869941</v>
      </c>
      <c r="G225" s="10">
        <f t="shared" si="55"/>
        <v>8.6666666666666607</v>
      </c>
      <c r="H225" s="5">
        <f t="shared" si="55"/>
        <v>7.5</v>
      </c>
      <c r="I225">
        <f t="shared" si="56"/>
        <v>47.316136357512363</v>
      </c>
      <c r="J225">
        <f t="shared" si="57"/>
        <v>44.542872378784807</v>
      </c>
      <c r="K225">
        <f t="shared" si="57"/>
        <v>-15.960867145928898</v>
      </c>
      <c r="L225">
        <f t="shared" si="58"/>
        <v>-8.2793338122520446</v>
      </c>
      <c r="M225">
        <f t="shared" si="59"/>
        <v>-29.207299830545033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41.148955526282748</v>
      </c>
      <c r="C226" s="9">
        <f t="shared" si="52"/>
        <v>1.2420000000000009</v>
      </c>
      <c r="D226" s="9">
        <f t="shared" si="53"/>
        <v>62.482395838327022</v>
      </c>
      <c r="E226" s="9">
        <f t="shared" si="53"/>
        <v>5.3708931425050217</v>
      </c>
      <c r="F226" s="9">
        <f t="shared" si="54"/>
        <v>9.1209643543695673</v>
      </c>
      <c r="G226" s="10">
        <f t="shared" si="55"/>
        <v>8.6666666666666607</v>
      </c>
      <c r="H226" s="5">
        <f t="shared" si="55"/>
        <v>7.5</v>
      </c>
      <c r="I226">
        <f t="shared" si="56"/>
        <v>47.328834764569478</v>
      </c>
      <c r="J226">
        <f t="shared" si="57"/>
        <v>44.493196375911296</v>
      </c>
      <c r="K226">
        <f t="shared" si="57"/>
        <v>-16.136110944912168</v>
      </c>
      <c r="L226">
        <f t="shared" si="58"/>
        <v>-8.2723198436918448</v>
      </c>
      <c r="M226">
        <f t="shared" si="59"/>
        <v>-29.173921748892869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41.415765802781038</v>
      </c>
      <c r="C227" s="9">
        <f t="shared" si="52"/>
        <v>1.2480000000000009</v>
      </c>
      <c r="D227" s="9">
        <f t="shared" si="53"/>
        <v>62.749206114825306</v>
      </c>
      <c r="E227" s="9">
        <f t="shared" si="53"/>
        <v>5.2735513462440684</v>
      </c>
      <c r="F227" s="9">
        <f t="shared" si="54"/>
        <v>9.0735709839443235</v>
      </c>
      <c r="G227" s="10">
        <f t="shared" si="55"/>
        <v>8.6666666666666607</v>
      </c>
      <c r="H227" s="5">
        <f t="shared" si="55"/>
        <v>7.5</v>
      </c>
      <c r="I227">
        <f t="shared" si="56"/>
        <v>47.342201091377156</v>
      </c>
      <c r="J227">
        <f t="shared" si="57"/>
        <v>44.443562456849143</v>
      </c>
      <c r="K227">
        <f t="shared" si="57"/>
        <v>-16.311154475405527</v>
      </c>
      <c r="L227">
        <f t="shared" si="58"/>
        <v>-8.265425356972159</v>
      </c>
      <c r="M227">
        <f t="shared" si="59"/>
        <v>-29.14052063089218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41.682278399865709</v>
      </c>
      <c r="C228" s="9">
        <f t="shared" si="52"/>
        <v>1.2540000000000009</v>
      </c>
      <c r="D228" s="9">
        <f t="shared" si="53"/>
        <v>63.015718711909976</v>
      </c>
      <c r="E228" s="9">
        <f t="shared" si="53"/>
        <v>5.1751598900202795</v>
      </c>
      <c r="F228" s="9">
        <f t="shared" si="54"/>
        <v>9.0255337182912161</v>
      </c>
      <c r="G228" s="10">
        <f t="shared" si="55"/>
        <v>8.6666666666666607</v>
      </c>
      <c r="H228" s="5">
        <f t="shared" si="55"/>
        <v>7.5</v>
      </c>
      <c r="I228">
        <f t="shared" si="56"/>
        <v>47.356231699118396</v>
      </c>
      <c r="J228">
        <f t="shared" si="57"/>
        <v>44.393969904707312</v>
      </c>
      <c r="K228">
        <f t="shared" si="57"/>
        <v>-16.485997599190881</v>
      </c>
      <c r="L228">
        <f t="shared" si="58"/>
        <v>-8.2586492000801375</v>
      </c>
      <c r="M228">
        <f t="shared" si="59"/>
        <v>-29.107095391618852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41.948493563608352</v>
      </c>
      <c r="C229" s="9">
        <f t="shared" si="52"/>
        <v>1.2600000000000009</v>
      </c>
      <c r="D229" s="9">
        <f t="shared" si="53"/>
        <v>63.281933875652619</v>
      </c>
      <c r="E229" s="9">
        <f t="shared" si="53"/>
        <v>5.0757199767080854</v>
      </c>
      <c r="F229" s="9">
        <f t="shared" si="54"/>
        <v>8.9768548455540706</v>
      </c>
      <c r="G229" s="10">
        <f t="shared" ref="G229:H244" si="61">G228</f>
        <v>8.6666666666666607</v>
      </c>
      <c r="H229" s="5">
        <f t="shared" si="61"/>
        <v>7.5</v>
      </c>
      <c r="I229">
        <f t="shared" si="56"/>
        <v>47.370922933033782</v>
      </c>
      <c r="J229">
        <f t="shared" si="57"/>
        <v>44.344418009506832</v>
      </c>
      <c r="K229">
        <f t="shared" si="57"/>
        <v>-16.660640171540596</v>
      </c>
      <c r="L229">
        <f t="shared" si="58"/>
        <v>-8.251990222842208</v>
      </c>
      <c r="M229">
        <f t="shared" si="59"/>
        <v>-29.073644961573955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42.214411535841379</v>
      </c>
      <c r="C230" s="9">
        <f t="shared" si="52"/>
        <v>1.2660000000000009</v>
      </c>
      <c r="D230" s="9">
        <f t="shared" si="53"/>
        <v>63.547851847885646</v>
      </c>
      <c r="E230" s="9">
        <f t="shared" si="53"/>
        <v>4.9752328100695333</v>
      </c>
      <c r="F230" s="9">
        <f t="shared" si="54"/>
        <v>8.9275366494959822</v>
      </c>
      <c r="G230" s="10">
        <f t="shared" si="61"/>
        <v>8.6666666666666607</v>
      </c>
      <c r="H230" s="5">
        <f t="shared" si="61"/>
        <v>7.5</v>
      </c>
      <c r="I230">
        <f t="shared" si="56"/>
        <v>47.386271122822308</v>
      </c>
      <c r="J230">
        <f t="shared" si="57"/>
        <v>44.29490606816978</v>
      </c>
      <c r="K230">
        <f t="shared" si="57"/>
        <v>-16.835082041310038</v>
      </c>
      <c r="L230">
        <f t="shared" si="58"/>
        <v>-8.2454472769848266</v>
      </c>
      <c r="M230">
        <f t="shared" si="59"/>
        <v>-29.04016828667153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42.480032554199411</v>
      </c>
      <c r="C231" s="9">
        <f t="shared" si="52"/>
        <v>1.2720000000000009</v>
      </c>
      <c r="D231" s="9">
        <f t="shared" si="53"/>
        <v>63.813472866243679</v>
      </c>
      <c r="E231" s="9">
        <f t="shared" si="53"/>
        <v>4.8736995947925132</v>
      </c>
      <c r="F231" s="9">
        <f t="shared" si="54"/>
        <v>8.8775814095538212</v>
      </c>
      <c r="G231" s="10">
        <f t="shared" si="61"/>
        <v>8.6666666666666607</v>
      </c>
      <c r="H231" s="5">
        <f t="shared" si="61"/>
        <v>7.5</v>
      </c>
      <c r="I231">
        <f t="shared" si="56"/>
        <v>47.402272583044223</v>
      </c>
      <c r="J231">
        <f t="shared" si="57"/>
        <v>44.245433384507869</v>
      </c>
      <c r="K231">
        <f t="shared" si="57"/>
        <v>-17.009323051030066</v>
      </c>
      <c r="L231">
        <f t="shared" si="58"/>
        <v>-8.2390192161954996</v>
      </c>
      <c r="M231">
        <f t="shared" si="59"/>
        <v>-29.006664328224602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42.745356852160555</v>
      </c>
      <c r="C232" s="9">
        <f t="shared" si="52"/>
        <v>1.2780000000000009</v>
      </c>
      <c r="D232" s="9">
        <f t="shared" si="53"/>
        <v>64.078797164204829</v>
      </c>
      <c r="E232" s="9">
        <f t="shared" si="53"/>
        <v>4.7711215365284252</v>
      </c>
      <c r="F232" s="9">
        <f t="shared" si="54"/>
        <v>8.826991400891961</v>
      </c>
      <c r="G232" s="10">
        <f t="shared" si="61"/>
        <v>8.6666666666666607</v>
      </c>
      <c r="H232" s="5">
        <f t="shared" si="61"/>
        <v>7.5</v>
      </c>
      <c r="I232">
        <f t="shared" si="56"/>
        <v>47.418923613525749</v>
      </c>
      <c r="J232">
        <f t="shared" si="57"/>
        <v>44.195999269210695</v>
      </c>
      <c r="K232">
        <f t="shared" si="57"/>
        <v>-17.183363036999413</v>
      </c>
      <c r="L232">
        <f t="shared" si="58"/>
        <v>-8.2327048961839928</v>
      </c>
      <c r="M232">
        <f t="shared" si="59"/>
        <v>-28.973132062929402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43.010384659087691</v>
      </c>
      <c r="C233" s="9">
        <f t="shared" si="52"/>
        <v>1.2840000000000009</v>
      </c>
      <c r="D233" s="9">
        <f t="shared" si="53"/>
        <v>64.343824971131966</v>
      </c>
      <c r="E233" s="9">
        <f t="shared" si="53"/>
        <v>4.6674998419292963</v>
      </c>
      <c r="F233" s="9">
        <f t="shared" si="54"/>
        <v>8.7757688944551777</v>
      </c>
      <c r="G233" s="10">
        <f t="shared" si="61"/>
        <v>8.6666666666666607</v>
      </c>
      <c r="H233" s="5">
        <f t="shared" si="61"/>
        <v>7.5</v>
      </c>
      <c r="I233">
        <f t="shared" si="56"/>
        <v>47.436220499765497</v>
      </c>
      <c r="J233">
        <f t="shared" si="57"/>
        <v>44.146603039833593</v>
      </c>
      <c r="K233">
        <f t="shared" si="57"/>
        <v>-17.35720182937699</v>
      </c>
      <c r="L233">
        <f t="shared" si="58"/>
        <v>-8.226503174743744</v>
      </c>
      <c r="M233">
        <f t="shared" si="59"/>
        <v>-28.939570482847824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43.275116200269551</v>
      </c>
      <c r="C234" s="9">
        <f t="shared" si="52"/>
        <v>1.2900000000000009</v>
      </c>
      <c r="D234" s="9">
        <f t="shared" si="53"/>
        <v>64.608556512313825</v>
      </c>
      <c r="E234" s="9">
        <f t="shared" si="53"/>
        <v>4.5628357186843429</v>
      </c>
      <c r="F234" s="9">
        <f t="shared" si="54"/>
        <v>8.723916157020712</v>
      </c>
      <c r="G234" s="10">
        <f t="shared" si="61"/>
        <v>8.6666666666666607</v>
      </c>
      <c r="H234" s="5">
        <f t="shared" si="61"/>
        <v>7.5</v>
      </c>
      <c r="I234">
        <f t="shared" si="56"/>
        <v>47.454159513342383</v>
      </c>
      <c r="J234">
        <f t="shared" si="57"/>
        <v>44.097244020785134</v>
      </c>
      <c r="K234">
        <f t="shared" si="57"/>
        <v>-17.530839252274077</v>
      </c>
      <c r="L234">
        <f t="shared" si="58"/>
        <v>-8.2204129118134031</v>
      </c>
      <c r="M234">
        <f t="shared" si="59"/>
        <v>-28.90597859538812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43.539551696961851</v>
      </c>
      <c r="C235" s="9">
        <f t="shared" si="52"/>
        <v>1.2960000000000009</v>
      </c>
      <c r="D235" s="9">
        <f t="shared" si="53"/>
        <v>64.872992009006126</v>
      </c>
      <c r="E235" s="9">
        <f t="shared" si="53"/>
        <v>4.4571303755559812</v>
      </c>
      <c r="F235" s="9">
        <f t="shared" si="54"/>
        <v>8.6714354512495628</v>
      </c>
      <c r="G235" s="10">
        <f t="shared" si="61"/>
        <v>8.6666666666666607</v>
      </c>
      <c r="H235" s="5">
        <f t="shared" si="61"/>
        <v>7.5</v>
      </c>
      <c r="I235">
        <f t="shared" si="56"/>
        <v>47.472736912324898</v>
      </c>
      <c r="J235">
        <f t="shared" si="57"/>
        <v>44.047921543314253</v>
      </c>
      <c r="K235">
        <f t="shared" si="57"/>
        <v>-17.704275123846408</v>
      </c>
      <c r="L235">
        <f t="shared" si="58"/>
        <v>-8.2144329695384961</v>
      </c>
      <c r="M235">
        <f t="shared" si="59"/>
        <v>-28.8723554232838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43.803691366428282</v>
      </c>
      <c r="C236" s="9">
        <f t="shared" si="52"/>
        <v>1.3020000000000009</v>
      </c>
      <c r="D236" s="9">
        <f t="shared" si="53"/>
        <v>65.137131678472556</v>
      </c>
      <c r="E236" s="9">
        <f t="shared" si="53"/>
        <v>4.350385022415284</v>
      </c>
      <c r="F236" s="9">
        <f t="shared" si="54"/>
        <v>8.6183290357369362</v>
      </c>
      <c r="G236" s="10">
        <f t="shared" si="61"/>
        <v>8.6666666666666607</v>
      </c>
      <c r="H236" s="5">
        <f t="shared" si="61"/>
        <v>7.5</v>
      </c>
      <c r="I236">
        <f t="shared" si="56"/>
        <v>47.491948941681507</v>
      </c>
      <c r="J236">
        <f t="shared" si="57"/>
        <v>43.998634945497024</v>
      </c>
      <c r="K236">
        <f t="shared" si="57"/>
        <v>-17.877509256386112</v>
      </c>
      <c r="L236">
        <f t="shared" si="58"/>
        <v>-8.2085622123331561</v>
      </c>
      <c r="M236">
        <f t="shared" si="59"/>
        <v>-28.8387000045708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44.067535421981447</v>
      </c>
      <c r="C237" s="9">
        <f t="shared" si="52"/>
        <v>1.3080000000000009</v>
      </c>
      <c r="D237" s="9">
        <f t="shared" si="53"/>
        <v>65.400975734025721</v>
      </c>
      <c r="E237" s="9">
        <f t="shared" si="53"/>
        <v>4.2426008702768847</v>
      </c>
      <c r="F237" s="9">
        <f t="shared" si="54"/>
        <v>8.5645991650619084</v>
      </c>
      <c r="G237" s="10">
        <f t="shared" si="61"/>
        <v>8.6666666666666607</v>
      </c>
      <c r="H237" s="5">
        <f t="shared" si="61"/>
        <v>7.5</v>
      </c>
      <c r="I237">
        <f t="shared" si="56"/>
        <v>47.511791833692094</v>
      </c>
      <c r="J237">
        <f t="shared" si="57"/>
        <v>43.949383572223027</v>
      </c>
      <c r="K237">
        <f t="shared" si="57"/>
        <v>-18.050541456413537</v>
      </c>
      <c r="L237">
        <f t="shared" si="58"/>
        <v>-8.2027995069419077</v>
      </c>
      <c r="M237">
        <f t="shared" si="59"/>
        <v>-28.805011392562882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44.331084073023661</v>
      </c>
      <c r="C238" s="9">
        <f t="shared" si="52"/>
        <v>1.3140000000000009</v>
      </c>
      <c r="D238" s="9">
        <f t="shared" si="53"/>
        <v>65.664524385067935</v>
      </c>
      <c r="E238" s="9">
        <f t="shared" si="53"/>
        <v>4.1337791313333376</v>
      </c>
      <c r="F238" s="9">
        <f t="shared" si="54"/>
        <v>8.5102480898363115</v>
      </c>
      <c r="G238" s="10">
        <f t="shared" si="61"/>
        <v>8.6666666666666607</v>
      </c>
      <c r="H238" s="5">
        <f t="shared" si="61"/>
        <v>7.5</v>
      </c>
      <c r="I238">
        <f t="shared" si="56"/>
        <v>47.532261808360197</v>
      </c>
      <c r="J238">
        <f t="shared" si="57"/>
        <v>43.900166775181376</v>
      </c>
      <c r="K238">
        <f t="shared" si="57"/>
        <v>-18.223371524768915</v>
      </c>
      <c r="L238">
        <f t="shared" si="58"/>
        <v>-8.1971437225014512</v>
      </c>
      <c r="M238">
        <f t="shared" si="59"/>
        <v>-28.771288655825291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44.594337525087738</v>
      </c>
      <c r="C239" s="9">
        <f t="shared" si="52"/>
        <v>1.320000000000001</v>
      </c>
      <c r="D239" s="9">
        <f t="shared" si="53"/>
        <v>65.927777837132012</v>
      </c>
      <c r="E239" s="9">
        <f t="shared" si="53"/>
        <v>4.0239210189889194</v>
      </c>
      <c r="F239" s="9">
        <f t="shared" si="54"/>
        <v>8.455278056752805</v>
      </c>
      <c r="G239" s="10">
        <f t="shared" si="61"/>
        <v>8.6666666666666607</v>
      </c>
      <c r="H239" s="5">
        <f t="shared" si="61"/>
        <v>7.5</v>
      </c>
      <c r="I239">
        <f t="shared" si="56"/>
        <v>47.553355073825863</v>
      </c>
      <c r="J239">
        <f t="shared" si="57"/>
        <v>43.850983912846367</v>
      </c>
      <c r="K239">
        <f t="shared" si="57"/>
        <v>-18.395999256703867</v>
      </c>
      <c r="L239">
        <f t="shared" si="58"/>
        <v>-8.1915937306024347</v>
      </c>
      <c r="M239">
        <f t="shared" si="59"/>
        <v>-28.737530878146696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44.857295979877662</v>
      </c>
      <c r="C240" s="9">
        <f t="shared" si="52"/>
        <v>1.326000000000001</v>
      </c>
      <c r="D240" s="9">
        <f t="shared" si="53"/>
        <v>66.190736291921937</v>
      </c>
      <c r="E240" s="9">
        <f t="shared" si="53"/>
        <v>3.9130277478928894</v>
      </c>
      <c r="F240" s="9">
        <f t="shared" si="54"/>
        <v>8.3996913086321729</v>
      </c>
      <c r="G240" s="10">
        <f t="shared" si="61"/>
        <v>8.6666666666666607</v>
      </c>
      <c r="H240" s="5">
        <f t="shared" si="61"/>
        <v>7.5</v>
      </c>
      <c r="I240">
        <f t="shared" si="56"/>
        <v>47.575067826779076</v>
      </c>
      <c r="J240">
        <f t="shared" si="57"/>
        <v>43.801834350462755</v>
      </c>
      <c r="K240">
        <f t="shared" si="57"/>
        <v>-18.568424441972748</v>
      </c>
      <c r="L240">
        <f t="shared" si="58"/>
        <v>-8.1861484053511653</v>
      </c>
      <c r="M240">
        <f t="shared" si="59"/>
        <v>-28.703737158509369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45.119959635309144</v>
      </c>
      <c r="C241" s="9">
        <f t="shared" si="52"/>
        <v>1.332000000000001</v>
      </c>
      <c r="D241" s="9">
        <f t="shared" si="53"/>
        <v>66.453399947353418</v>
      </c>
      <c r="E241" s="9">
        <f t="shared" si="53"/>
        <v>3.8011005339721997</v>
      </c>
      <c r="F241" s="9">
        <f t="shared" si="54"/>
        <v>8.3434900844698188</v>
      </c>
      <c r="G241" s="10">
        <f t="shared" si="61"/>
        <v>8.6666666666666607</v>
      </c>
      <c r="H241" s="5">
        <f t="shared" si="61"/>
        <v>7.5</v>
      </c>
      <c r="I241">
        <f t="shared" si="56"/>
        <v>47.597396252873423</v>
      </c>
      <c r="J241">
        <f t="shared" si="57"/>
        <v>43.752717460030645</v>
      </c>
      <c r="K241">
        <f t="shared" si="57"/>
        <v>-18.740646864923804</v>
      </c>
      <c r="L241">
        <f t="shared" si="58"/>
        <v>-8.1808066234312449</v>
      </c>
      <c r="M241">
        <f t="shared" si="59"/>
        <v>-28.669906611057677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45.382328685550107</v>
      </c>
      <c r="C242" s="9">
        <f t="shared" si="52"/>
        <v>1.338000000000001</v>
      </c>
      <c r="D242" s="9">
        <f t="shared" si="53"/>
        <v>66.715768997594381</v>
      </c>
      <c r="E242" s="9">
        <f t="shared" si="53"/>
        <v>3.6881405944636581</v>
      </c>
      <c r="F242" s="9">
        <f t="shared" si="54"/>
        <v>8.2866766194815309</v>
      </c>
      <c r="G242" s="10">
        <f t="shared" si="61"/>
        <v>8.6666666666666607</v>
      </c>
      <c r="H242" s="5">
        <f t="shared" si="61"/>
        <v>7.5</v>
      </c>
      <c r="I242">
        <f t="shared" si="56"/>
        <v>47.620336527139962</v>
      </c>
      <c r="J242">
        <f t="shared" si="57"/>
        <v>43.703632620290058</v>
      </c>
      <c r="K242">
        <f t="shared" si="57"/>
        <v>-18.91266630459015</v>
      </c>
      <c r="L242">
        <f t="shared" si="58"/>
        <v>-8.1755672641650907</v>
      </c>
      <c r="M242">
        <f t="shared" si="59"/>
        <v>-28.636038365064877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45.644403321061091</v>
      </c>
      <c r="C243" s="9">
        <f t="shared" si="52"/>
        <v>1.344000000000001</v>
      </c>
      <c r="D243" s="9">
        <f t="shared" si="53"/>
        <v>66.977843633105365</v>
      </c>
      <c r="E243" s="9">
        <f t="shared" si="53"/>
        <v>3.5741491479455458</v>
      </c>
      <c r="F243" s="9">
        <f t="shared" si="54"/>
        <v>8.2292531451484177</v>
      </c>
      <c r="G243" s="10">
        <f t="shared" si="61"/>
        <v>8.6666666666666607</v>
      </c>
      <c r="H243" s="5">
        <f t="shared" si="61"/>
        <v>7.5</v>
      </c>
      <c r="I243">
        <f t="shared" si="56"/>
        <v>47.643884814401119</v>
      </c>
      <c r="J243">
        <f t="shared" si="57"/>
        <v>43.654579216705066</v>
      </c>
      <c r="K243">
        <f t="shared" si="57"/>
        <v>-19.084482534780541</v>
      </c>
      <c r="L243">
        <f t="shared" si="58"/>
        <v>-8.1704292095752944</v>
      </c>
      <c r="M243">
        <f t="shared" si="59"/>
        <v>-28.602131564898187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45.906183728635554</v>
      </c>
      <c r="C244" s="9">
        <f t="shared" si="52"/>
        <v>1.350000000000001</v>
      </c>
      <c r="D244" s="9">
        <f t="shared" si="53"/>
        <v>67.239624040679828</v>
      </c>
      <c r="E244" s="9">
        <f t="shared" si="53"/>
        <v>3.4591274143686945</v>
      </c>
      <c r="F244" s="9">
        <f t="shared" si="54"/>
        <v>8.1712218892611386</v>
      </c>
      <c r="G244" s="10">
        <f t="shared" si="61"/>
        <v>8.6666666666666607</v>
      </c>
      <c r="H244" s="5">
        <f t="shared" si="61"/>
        <v>7.5</v>
      </c>
      <c r="I244">
        <f t="shared" si="56"/>
        <v>47.668037269684341</v>
      </c>
      <c r="J244">
        <f t="shared" si="57"/>
        <v>43.605556641447613</v>
      </c>
      <c r="K244">
        <f t="shared" si="57"/>
        <v>-19.25609532416993</v>
      </c>
      <c r="L244">
        <f t="shared" si="58"/>
        <v>-8.1653913444458333</v>
      </c>
      <c r="M244">
        <f t="shared" si="59"/>
        <v>-28.568185369982213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46.167670091440044</v>
      </c>
      <c r="C245" s="9">
        <f t="shared" si="52"/>
        <v>1.356000000000001</v>
      </c>
      <c r="D245" s="9">
        <f t="shared" si="53"/>
        <v>67.501110403484319</v>
      </c>
      <c r="E245" s="9">
        <f t="shared" si="53"/>
        <v>3.343076615087015</v>
      </c>
      <c r="F245" s="9">
        <f t="shared" si="54"/>
        <v>8.11258507596329</v>
      </c>
      <c r="G245" s="10">
        <f t="shared" ref="G245:H260" si="62">G244</f>
        <v>8.6666666666666607</v>
      </c>
      <c r="H245" s="5">
        <f t="shared" si="62"/>
        <v>7.5</v>
      </c>
      <c r="I245">
        <f t="shared" si="56"/>
        <v>47.692790038635543</v>
      </c>
      <c r="J245">
        <f t="shared" si="57"/>
        <v>43.556564293380937</v>
      </c>
      <c r="K245">
        <f t="shared" si="57"/>
        <v>-19.427504436389825</v>
      </c>
      <c r="L245">
        <f t="shared" si="58"/>
        <v>-8.1604525563830599</v>
      </c>
      <c r="M245">
        <f t="shared" si="59"/>
        <v>-28.534198954760704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46.428862589054319</v>
      </c>
      <c r="C246" s="9">
        <f t="shared" si="52"/>
        <v>1.362000000000001</v>
      </c>
      <c r="D246" s="9">
        <f t="shared" si="53"/>
        <v>67.762302901098593</v>
      </c>
      <c r="E246" s="9">
        <f t="shared" si="53"/>
        <v>3.2259979728874906</v>
      </c>
      <c r="F246" s="9">
        <f t="shared" si="54"/>
        <v>8.0533449257941481</v>
      </c>
      <c r="G246" s="10">
        <f t="shared" si="62"/>
        <v>8.6666666666666607</v>
      </c>
      <c r="H246" s="5">
        <f t="shared" si="62"/>
        <v>7.5</v>
      </c>
      <c r="I246">
        <f t="shared" si="56"/>
        <v>47.718139257932023</v>
      </c>
      <c r="J246">
        <f t="shared" si="57"/>
        <v>43.507601578042639</v>
      </c>
      <c r="K246">
        <f t="shared" si="57"/>
        <v>-19.598709630118389</v>
      </c>
      <c r="L246">
        <f t="shared" si="58"/>
        <v>-8.1556117358764677</v>
      </c>
      <c r="M246">
        <f t="shared" si="59"/>
        <v>-28.500171508656631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46.689761397511333</v>
      </c>
      <c r="C247" s="9">
        <f t="shared" si="52"/>
        <v>1.368000000000001</v>
      </c>
      <c r="D247" s="9">
        <f t="shared" si="53"/>
        <v>68.023201709555607</v>
      </c>
      <c r="E247" s="9">
        <f t="shared" si="53"/>
        <v>3.1078927120196242</v>
      </c>
      <c r="F247" s="9">
        <f t="shared" si="54"/>
        <v>7.9935036557305512</v>
      </c>
      <c r="G247" s="10">
        <f t="shared" si="62"/>
        <v>8.6666666666666607</v>
      </c>
      <c r="H247" s="5">
        <f t="shared" si="62"/>
        <v>7.5</v>
      </c>
      <c r="I247">
        <f t="shared" si="56"/>
        <v>47.744081055694792</v>
      </c>
      <c r="J247">
        <f t="shared" si="57"/>
        <v>43.45866790762738</v>
      </c>
      <c r="K247">
        <f t="shared" si="57"/>
        <v>-19.769710659170329</v>
      </c>
      <c r="L247">
        <f t="shared" si="58"/>
        <v>-8.150867776359199</v>
      </c>
      <c r="M247">
        <f t="shared" si="59"/>
        <v>-28.466102236030689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46.950366689337116</v>
      </c>
      <c r="C248" s="9">
        <f t="shared" si="52"/>
        <v>1.374000000000001</v>
      </c>
      <c r="D248" s="9">
        <f t="shared" si="53"/>
        <v>68.28380700138139</v>
      </c>
      <c r="E248" s="9">
        <f t="shared" si="53"/>
        <v>2.9887620582243537</v>
      </c>
      <c r="F248" s="9">
        <f t="shared" si="54"/>
        <v>7.9330634792280943</v>
      </c>
      <c r="G248" s="10">
        <f t="shared" si="62"/>
        <v>8.6666666666666607</v>
      </c>
      <c r="H248" s="5">
        <f t="shared" si="62"/>
        <v>7.5</v>
      </c>
      <c r="I248">
        <f t="shared" si="56"/>
        <v>47.770611551900132</v>
      </c>
      <c r="J248">
        <f t="shared" si="57"/>
        <v>43.409762700969225</v>
      </c>
      <c r="K248">
        <f t="shared" si="57"/>
        <v>-19.940507272586512</v>
      </c>
      <c r="L248">
        <f t="shared" si="58"/>
        <v>-8.1462195742682617</v>
      </c>
      <c r="M248">
        <f t="shared" si="59"/>
        <v>-28.431990356138112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47.210678633590589</v>
      </c>
      <c r="C249" s="9">
        <f t="shared" si="52"/>
        <v>1.380000000000001</v>
      </c>
      <c r="D249" s="9">
        <f t="shared" si="53"/>
        <v>68.544118945634864</v>
      </c>
      <c r="E249" s="9">
        <f t="shared" si="53"/>
        <v>2.868607238762424</v>
      </c>
      <c r="F249" s="9">
        <f t="shared" si="54"/>
        <v>7.8720266062615618</v>
      </c>
      <c r="G249" s="10">
        <f t="shared" si="62"/>
        <v>8.6666666666666607</v>
      </c>
      <c r="H249" s="5">
        <f t="shared" si="62"/>
        <v>7.5</v>
      </c>
      <c r="I249">
        <f t="shared" si="56"/>
        <v>47.797726858790242</v>
      </c>
      <c r="J249">
        <f t="shared" si="57"/>
        <v>43.360885383523616</v>
      </c>
      <c r="K249">
        <f t="shared" si="57"/>
        <v>-20.111099214723339</v>
      </c>
      <c r="L249">
        <f t="shared" si="58"/>
        <v>-8.1416660291044423</v>
      </c>
      <c r="M249">
        <f t="shared" si="59"/>
        <v>-28.397835103083953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47.470697395903201</v>
      </c>
      <c r="C250" s="9">
        <f t="shared" si="52"/>
        <v>1.386000000000001</v>
      </c>
      <c r="D250" s="9">
        <f t="shared" si="53"/>
        <v>68.804137707947476</v>
      </c>
      <c r="E250" s="9">
        <f t="shared" si="53"/>
        <v>2.7474294824422283</v>
      </c>
      <c r="F250" s="9">
        <f t="shared" si="54"/>
        <v>7.810395243364658</v>
      </c>
      <c r="G250" s="10">
        <f t="shared" si="62"/>
        <v>8.6666666666666607</v>
      </c>
      <c r="H250" s="5">
        <f t="shared" si="62"/>
        <v>7.5</v>
      </c>
      <c r="I250">
        <f t="shared" si="56"/>
        <v>47.82542308128285</v>
      </c>
      <c r="J250">
        <f t="shared" si="57"/>
        <v>43.312035387348992</v>
      </c>
      <c r="K250">
        <f t="shared" si="57"/>
        <v>-20.281486225341844</v>
      </c>
      <c r="L250">
        <f t="shared" si="58"/>
        <v>-8.137206043491874</v>
      </c>
      <c r="M250">
        <f t="shared" si="59"/>
        <v>-28.363635725776724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47.730423138518518</v>
      </c>
      <c r="C251" s="9">
        <f t="shared" si="52"/>
        <v>1.392000000000001</v>
      </c>
      <c r="D251" s="9">
        <f t="shared" si="53"/>
        <v>69.063863450562792</v>
      </c>
      <c r="E251" s="9">
        <f t="shared" si="53"/>
        <v>2.6252300196471134</v>
      </c>
      <c r="F251" s="9">
        <f t="shared" si="54"/>
        <v>7.7481715936689231</v>
      </c>
      <c r="G251" s="10">
        <f t="shared" si="62"/>
        <v>8.6666666666666607</v>
      </c>
      <c r="H251" s="5">
        <f t="shared" si="62"/>
        <v>7.5</v>
      </c>
      <c r="I251">
        <f t="shared" si="56"/>
        <v>47.853696317379658</v>
      </c>
      <c r="J251">
        <f t="shared" si="57"/>
        <v>43.263212151088041</v>
      </c>
      <c r="K251">
        <f t="shared" si="57"/>
        <v>-20.451668039696504</v>
      </c>
      <c r="L251">
        <f t="shared" si="58"/>
        <v>-8.1328385232372487</v>
      </c>
      <c r="M251">
        <f t="shared" si="59"/>
        <v>-28.329391487880525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47.989856020331629</v>
      </c>
      <c r="C252" s="9">
        <f t="shared" si="52"/>
        <v>1.398000000000001</v>
      </c>
      <c r="D252" s="9">
        <f t="shared" si="53"/>
        <v>69.323296332375904</v>
      </c>
      <c r="E252" s="9">
        <f t="shared" si="53"/>
        <v>2.5020100823621525</v>
      </c>
      <c r="F252" s="9">
        <f t="shared" si="54"/>
        <v>7.6853578569420389</v>
      </c>
      <c r="G252" s="10">
        <f t="shared" si="62"/>
        <v>8.6666666666666607</v>
      </c>
      <c r="H252" s="5">
        <f t="shared" si="62"/>
        <v>7.5</v>
      </c>
      <c r="I252">
        <f t="shared" si="56"/>
        <v>47.882542658573414</v>
      </c>
      <c r="J252">
        <f t="shared" si="57"/>
        <v>43.214415119948619</v>
      </c>
      <c r="K252">
        <f t="shared" si="57"/>
        <v>-20.621644388623785</v>
      </c>
      <c r="L252">
        <f t="shared" si="58"/>
        <v>-8.1285623773886417</v>
      </c>
      <c r="M252">
        <f t="shared" si="59"/>
        <v>-28.295101667765572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48.24899619692853</v>
      </c>
      <c r="C253" s="9">
        <f t="shared" si="52"/>
        <v>1.404000000000001</v>
      </c>
      <c r="D253" s="9">
        <f t="shared" si="53"/>
        <v>69.582436508972805</v>
      </c>
      <c r="E253" s="9">
        <f t="shared" si="53"/>
        <v>2.3777709042003901</v>
      </c>
      <c r="F253" s="9">
        <f t="shared" si="54"/>
        <v>7.6219562296253169</v>
      </c>
      <c r="G253" s="10">
        <f t="shared" si="62"/>
        <v>8.6666666666666607</v>
      </c>
      <c r="H253" s="5">
        <f t="shared" si="62"/>
        <v>7.5</v>
      </c>
      <c r="I253">
        <f t="shared" si="56"/>
        <v>47.911958190253557</v>
      </c>
      <c r="J253">
        <f t="shared" si="57"/>
        <v>43.165643745684285</v>
      </c>
      <c r="K253">
        <f t="shared" si="57"/>
        <v>-20.79141499863038</v>
      </c>
      <c r="L253">
        <f t="shared" si="58"/>
        <v>-8.124376518293916</v>
      </c>
      <c r="M253">
        <f t="shared" si="59"/>
        <v>-28.260765558457241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48.507843820625311</v>
      </c>
      <c r="C254" s="9">
        <f t="shared" si="52"/>
        <v>1.410000000000001</v>
      </c>
      <c r="D254" s="9">
        <f t="shared" si="53"/>
        <v>69.841284132669585</v>
      </c>
      <c r="E254" s="9">
        <f t="shared" si="53"/>
        <v>2.2525137204285555</v>
      </c>
      <c r="F254" s="9">
        <f t="shared" si="54"/>
        <v>7.5579689048705152</v>
      </c>
      <c r="G254" s="10">
        <f t="shared" si="62"/>
        <v>8.6666666666666607</v>
      </c>
      <c r="H254" s="5">
        <f t="shared" si="62"/>
        <v>7.5</v>
      </c>
      <c r="I254">
        <f t="shared" si="56"/>
        <v>47.941938992110295</v>
      </c>
      <c r="J254">
        <f t="shared" si="57"/>
        <v>43.116897486574523</v>
      </c>
      <c r="K254">
        <f t="shared" si="57"/>
        <v>-20.960979591981122</v>
      </c>
      <c r="L254">
        <f t="shared" si="58"/>
        <v>-8.1202798616587089</v>
      </c>
      <c r="M254">
        <f t="shared" si="59"/>
        <v>-28.226382467583569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48.766399040507252</v>
      </c>
      <c r="C255" s="9">
        <f t="shared" si="52"/>
        <v>1.416000000000001</v>
      </c>
      <c r="D255" s="9">
        <f t="shared" si="53"/>
        <v>70.099839352551527</v>
      </c>
      <c r="E255" s="9">
        <f t="shared" si="53"/>
        <v>2.126239767992252</v>
      </c>
      <c r="F255" s="9">
        <f t="shared" si="54"/>
        <v>7.4933980725759088</v>
      </c>
      <c r="G255" s="10">
        <f t="shared" si="62"/>
        <v>8.6666666666666607</v>
      </c>
      <c r="H255" s="5">
        <f t="shared" si="62"/>
        <v>7.5</v>
      </c>
      <c r="I255">
        <f t="shared" si="56"/>
        <v>47.972481138536899</v>
      </c>
      <c r="J255">
        <f t="shared" si="57"/>
        <v>43.068175807404572</v>
      </c>
      <c r="K255">
        <f t="shared" si="57"/>
        <v>-21.130337886786624</v>
      </c>
      <c r="L255">
        <f t="shared" si="58"/>
        <v>-8.1162713266039521</v>
      </c>
      <c r="M255">
        <f t="shared" si="59"/>
        <v>-28.191951717321306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49.024662002467807</v>
      </c>
      <c r="C256" s="9">
        <f t="shared" si="52"/>
        <v>1.422000000000001</v>
      </c>
      <c r="D256" s="9">
        <f t="shared" si="53"/>
        <v>70.358102314512081</v>
      </c>
      <c r="E256" s="9">
        <f t="shared" si="53"/>
        <v>1.9989502855406205</v>
      </c>
      <c r="F256" s="9">
        <f t="shared" si="54"/>
        <v>7.4282459194217285</v>
      </c>
      <c r="G256" s="10">
        <f t="shared" si="62"/>
        <v>8.6666666666666607</v>
      </c>
      <c r="H256" s="5">
        <f t="shared" si="62"/>
        <v>7.5</v>
      </c>
      <c r="I256">
        <f t="shared" si="56"/>
        <v>48.003580699030238</v>
      </c>
      <c r="J256">
        <f t="shared" si="57"/>
        <v>43.019478179444945</v>
      </c>
      <c r="K256">
        <f t="shared" si="57"/>
        <v>-21.299489597090552</v>
      </c>
      <c r="L256">
        <f t="shared" si="58"/>
        <v>-8.1123498357229114</v>
      </c>
      <c r="M256">
        <f t="shared" si="59"/>
        <v>-28.157472644340459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49.282632849247435</v>
      </c>
      <c r="C257" s="9">
        <f t="shared" si="52"/>
        <v>1.428000000000001</v>
      </c>
      <c r="D257" s="9">
        <f t="shared" si="53"/>
        <v>70.616073161291709</v>
      </c>
      <c r="E257" s="9">
        <f t="shared" si="53"/>
        <v>1.8706465134504791</v>
      </c>
      <c r="F257" s="9">
        <f t="shared" si="54"/>
        <v>7.3625146289048242</v>
      </c>
      <c r="G257" s="10">
        <f t="shared" si="62"/>
        <v>8.6666666666666607</v>
      </c>
      <c r="H257" s="5">
        <f t="shared" si="62"/>
        <v>7.5</v>
      </c>
      <c r="I257">
        <f t="shared" si="56"/>
        <v>48.035233738589305</v>
      </c>
      <c r="J257">
        <f t="shared" si="57"/>
        <v>42.970804080430611</v>
      </c>
      <c r="K257">
        <f t="shared" si="57"/>
        <v>-21.468434432956595</v>
      </c>
      <c r="L257">
        <f t="shared" si="58"/>
        <v>-8.1085143151377412</v>
      </c>
      <c r="M257">
        <f t="shared" si="59"/>
        <v>-28.122944599747406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49.540311720472346</v>
      </c>
      <c r="C258" s="9">
        <f t="shared" si="52"/>
        <v>1.4340000000000011</v>
      </c>
      <c r="D258" s="9">
        <f t="shared" si="53"/>
        <v>70.87375203251662</v>
      </c>
      <c r="E258" s="9">
        <f t="shared" si="53"/>
        <v>1.7413296938499441</v>
      </c>
      <c r="F258" s="9">
        <f t="shared" si="54"/>
        <v>7.2962063813726292</v>
      </c>
      <c r="G258" s="10">
        <f t="shared" si="62"/>
        <v>8.6666666666666607</v>
      </c>
      <c r="H258" s="5">
        <f t="shared" si="62"/>
        <v>7.5</v>
      </c>
      <c r="I258">
        <f t="shared" si="56"/>
        <v>48.06743631811166</v>
      </c>
      <c r="J258">
        <f t="shared" si="57"/>
        <v>42.922152994539786</v>
      </c>
      <c r="K258">
        <f t="shared" si="57"/>
        <v>-21.63717210055508</v>
      </c>
      <c r="L258">
        <f t="shared" si="58"/>
        <v>-8.1047636945555031</v>
      </c>
      <c r="M258">
        <f t="shared" si="59"/>
        <v>-28.088366949026614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49.79769875269308</v>
      </c>
      <c r="C259" s="9">
        <f t="shared" si="52"/>
        <v>1.4400000000000011</v>
      </c>
      <c r="D259" s="9">
        <f t="shared" si="53"/>
        <v>71.131139064737354</v>
      </c>
      <c r="E259" s="9">
        <f t="shared" si="53"/>
        <v>1.6110010706415312</v>
      </c>
      <c r="F259" s="9">
        <f t="shared" si="54"/>
        <v>7.2293233540565129</v>
      </c>
      <c r="G259" s="10">
        <f t="shared" si="62"/>
        <v>8.6666666666666607</v>
      </c>
      <c r="H259" s="5">
        <f t="shared" si="62"/>
        <v>7.5</v>
      </c>
      <c r="I259">
        <f t="shared" si="56"/>
        <v>48.100184494787698</v>
      </c>
      <c r="J259">
        <f t="shared" si="57"/>
        <v>42.873524412372454</v>
      </c>
      <c r="K259">
        <f t="shared" si="57"/>
        <v>-21.805702302249241</v>
      </c>
      <c r="L259">
        <f t="shared" si="58"/>
        <v>-8.1010969073236545</v>
      </c>
      <c r="M259">
        <f t="shared" si="59"/>
        <v>-28.053739071980893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50.054794079422976</v>
      </c>
      <c r="C260" s="9">
        <f t="shared" si="52"/>
        <v>1.4460000000000011</v>
      </c>
      <c r="D260" s="9">
        <f t="shared" si="53"/>
        <v>71.38823439146725</v>
      </c>
      <c r="E260" s="9">
        <f t="shared" si="53"/>
        <v>1.4796618895247402</v>
      </c>
      <c r="F260" s="9">
        <f t="shared" si="54"/>
        <v>7.1618677211043735</v>
      </c>
      <c r="G260" s="10">
        <f t="shared" si="62"/>
        <v>8.6666666666666607</v>
      </c>
      <c r="H260" s="5">
        <f t="shared" si="62"/>
        <v>7.5</v>
      </c>
      <c r="I260">
        <f t="shared" si="56"/>
        <v>48.133474322492582</v>
      </c>
      <c r="J260">
        <f t="shared" si="57"/>
        <v>42.824917830928513</v>
      </c>
      <c r="K260">
        <f t="shared" si="57"/>
        <v>-21.974024736681127</v>
      </c>
      <c r="L260">
        <f t="shared" si="58"/>
        <v>-8.0975128904849818</v>
      </c>
      <c r="M260">
        <f t="shared" si="59"/>
        <v>-28.019060362670324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50.311597831176513</v>
      </c>
      <c r="C261" s="9">
        <f t="shared" si="52"/>
        <v>1.4520000000000011</v>
      </c>
      <c r="D261" s="9">
        <f t="shared" si="53"/>
        <v>71.645038143220788</v>
      </c>
      <c r="E261" s="9">
        <f t="shared" si="53"/>
        <v>1.3473133980181253</v>
      </c>
      <c r="F261" s="9">
        <f t="shared" si="54"/>
        <v>7.0938416536125768</v>
      </c>
      <c r="G261" s="10">
        <f t="shared" ref="G261:H276" si="63">G260</f>
        <v>8.6666666666666607</v>
      </c>
      <c r="H261" s="5">
        <f t="shared" si="63"/>
        <v>7.5</v>
      </c>
      <c r="I261">
        <f t="shared" si="56"/>
        <v>48.167301852175811</v>
      </c>
      <c r="J261">
        <f t="shared" si="57"/>
        <v>42.776332753585606</v>
      </c>
      <c r="K261">
        <f t="shared" si="57"/>
        <v>-22.14213909885715</v>
      </c>
      <c r="L261">
        <f t="shared" si="58"/>
        <v>-8.0940105848319526</v>
      </c>
      <c r="M261">
        <f t="shared" si="59"/>
        <v>-27.984330229349808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50.568110135507496</v>
      </c>
      <c r="C262" s="9">
        <f t="shared" si="52"/>
        <v>1.4580000000000011</v>
      </c>
      <c r="D262" s="9">
        <f t="shared" si="53"/>
        <v>71.90155044755177</v>
      </c>
      <c r="E262" s="9">
        <f t="shared" si="53"/>
        <v>1.2139568454808543</v>
      </c>
      <c r="F262" s="9">
        <f t="shared" si="54"/>
        <v>7.0252473196572165</v>
      </c>
      <c r="G262" s="10">
        <f t="shared" si="63"/>
        <v>8.6666666666666607</v>
      </c>
      <c r="H262" s="5">
        <f t="shared" si="63"/>
        <v>7.5</v>
      </c>
      <c r="I262">
        <f t="shared" si="56"/>
        <v>48.201663132248157</v>
      </c>
      <c r="J262">
        <f t="shared" si="57"/>
        <v>42.727768690076616</v>
      </c>
      <c r="K262">
        <f t="shared" si="57"/>
        <v>-22.310045080233248</v>
      </c>
      <c r="L262">
        <f t="shared" si="58"/>
        <v>-8.0905889349604649</v>
      </c>
      <c r="M262">
        <f t="shared" si="59"/>
        <v>-27.949548094405287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50.824331117047123</v>
      </c>
      <c r="C263" s="9">
        <f t="shared" si="52"/>
        <v>1.4640000000000011</v>
      </c>
      <c r="D263" s="9">
        <f t="shared" si="53"/>
        <v>72.157771429091397</v>
      </c>
      <c r="E263" s="9">
        <f t="shared" si="53"/>
        <v>1.0795934831337555</v>
      </c>
      <c r="F263" s="9">
        <f t="shared" si="54"/>
        <v>6.9560868843247246</v>
      </c>
      <c r="G263" s="10">
        <f t="shared" si="63"/>
        <v>8.6666666666666607</v>
      </c>
      <c r="H263" s="5">
        <f t="shared" si="63"/>
        <v>7.5</v>
      </c>
      <c r="I263">
        <f t="shared" si="56"/>
        <v>48.236554208966105</v>
      </c>
      <c r="J263">
        <f t="shared" si="57"/>
        <v>42.679225156466856</v>
      </c>
      <c r="K263">
        <f t="shared" si="57"/>
        <v>-22.477742368799682</v>
      </c>
      <c r="L263">
        <f t="shared" si="58"/>
        <v>-8.0872468893230014</v>
      </c>
      <c r="M263">
        <f t="shared" si="59"/>
        <v>-27.914713394288629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51.080260897541919</v>
      </c>
      <c r="C264" s="9">
        <f t="shared" si="52"/>
        <v>1.4700000000000011</v>
      </c>
      <c r="D264" s="9">
        <f t="shared" si="53"/>
        <v>72.413701209586193</v>
      </c>
      <c r="E264" s="9">
        <f t="shared" si="53"/>
        <v>0.94422456407986022</v>
      </c>
      <c r="F264" s="9">
        <f t="shared" si="54"/>
        <v>6.8863625097417849</v>
      </c>
      <c r="G264" s="10">
        <f t="shared" si="63"/>
        <v>8.6666666666666607</v>
      </c>
      <c r="H264" s="5">
        <f t="shared" si="63"/>
        <v>7.5</v>
      </c>
      <c r="I264">
        <f t="shared" si="56"/>
        <v>48.27197112681344</v>
      </c>
      <c r="J264">
        <f t="shared" si="57"/>
        <v>42.630701675130915</v>
      </c>
      <c r="K264">
        <f t="shared" si="57"/>
        <v>-22.645230649165413</v>
      </c>
      <c r="L264">
        <f t="shared" si="58"/>
        <v>-8.0839834002811486</v>
      </c>
      <c r="M264">
        <f t="shared" si="59"/>
        <v>-27.879825579451271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51.335899595891505</v>
      </c>
      <c r="C265" s="9">
        <f t="shared" si="52"/>
        <v>1.4760000000000011</v>
      </c>
      <c r="D265" s="9">
        <f t="shared" si="53"/>
        <v>72.669339907935779</v>
      </c>
      <c r="E265" s="9">
        <f t="shared" si="53"/>
        <v>0.80785134332443764</v>
      </c>
      <c r="F265" s="9">
        <f t="shared" si="54"/>
        <v>6.8160763551046255</v>
      </c>
      <c r="G265" s="10">
        <f t="shared" si="63"/>
        <v>8.6666666666666607</v>
      </c>
      <c r="H265" s="5">
        <f t="shared" si="63"/>
        <v>7.5</v>
      </c>
      <c r="I265">
        <f t="shared" si="56"/>
        <v>48.307909928880115</v>
      </c>
      <c r="J265">
        <f t="shared" si="57"/>
        <v>42.582197774729231</v>
      </c>
      <c r="K265">
        <f t="shared" si="57"/>
        <v>-22.81250960264212</v>
      </c>
      <c r="L265">
        <f t="shared" si="58"/>
        <v>-8.0807974241574616</v>
      </c>
      <c r="M265">
        <f t="shared" si="59"/>
        <v>-27.844884114276557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51.591247328186242</v>
      </c>
      <c r="C266" s="9">
        <f t="shared" si="52"/>
        <v>1.4820000000000011</v>
      </c>
      <c r="D266" s="9">
        <f t="shared" si="53"/>
        <v>72.924687640230516</v>
      </c>
      <c r="E266" s="9">
        <f t="shared" si="53"/>
        <v>0.67047507779452797</v>
      </c>
      <c r="F266" s="9">
        <f t="shared" si="54"/>
        <v>6.7452305767076215</v>
      </c>
      <c r="G266" s="10">
        <f t="shared" si="63"/>
        <v>8.6666666666666607</v>
      </c>
      <c r="H266" s="5">
        <f t="shared" si="63"/>
        <v>7.5</v>
      </c>
      <c r="I266">
        <f t="shared" si="56"/>
        <v>48.344366657238105</v>
      </c>
      <c r="J266">
        <f t="shared" si="57"/>
        <v>42.533712990184284</v>
      </c>
      <c r="K266">
        <f t="shared" si="57"/>
        <v>-22.979578907327777</v>
      </c>
      <c r="L266">
        <f t="shared" si="58"/>
        <v>-8.077687921286687</v>
      </c>
      <c r="M266">
        <f t="shared" si="59"/>
        <v>-27.809888477010865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51.846304207744765</v>
      </c>
      <c r="C267" s="9">
        <f t="shared" si="52"/>
        <v>1.4880000000000011</v>
      </c>
      <c r="D267" s="9">
        <f t="shared" si="53"/>
        <v>73.17974451978904</v>
      </c>
      <c r="E267" s="9">
        <f t="shared" si="53"/>
        <v>0.53209702635797507</v>
      </c>
      <c r="F267" s="9">
        <f t="shared" si="54"/>
        <v>6.6738273279712761</v>
      </c>
      <c r="G267" s="10">
        <f t="shared" si="63"/>
        <v>8.6666666666666607</v>
      </c>
      <c r="H267" s="5">
        <f t="shared" si="63"/>
        <v>7.5</v>
      </c>
      <c r="I267">
        <f t="shared" si="56"/>
        <v>48.381337353314308</v>
      </c>
      <c r="J267">
        <f t="shared" si="57"/>
        <v>42.485246862656567</v>
      </c>
      <c r="K267">
        <f t="shared" si="57"/>
        <v>-23.146438238189841</v>
      </c>
      <c r="L267">
        <f t="shared" si="58"/>
        <v>-8.0746538560663002</v>
      </c>
      <c r="M267">
        <f t="shared" si="59"/>
        <v>-27.774838159693502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52.1010703451513</v>
      </c>
      <c r="C268" s="9">
        <f t="shared" si="52"/>
        <v>1.4940000000000011</v>
      </c>
      <c r="D268" s="9">
        <f t="shared" si="53"/>
        <v>73.434510657195574</v>
      </c>
      <c r="E268" s="9">
        <f t="shared" si="53"/>
        <v>0.39271844984196153</v>
      </c>
      <c r="F268" s="9">
        <f t="shared" si="54"/>
        <v>6.6018687594695269</v>
      </c>
      <c r="G268" s="10">
        <f t="shared" si="63"/>
        <v>8.6666666666666607</v>
      </c>
      <c r="H268" s="5">
        <f t="shared" si="63"/>
        <v>7.5</v>
      </c>
      <c r="I268">
        <f t="shared" si="56"/>
        <v>48.418818058260349</v>
      </c>
      <c r="J268">
        <f t="shared" si="57"/>
        <v>42.436798939520166</v>
      </c>
      <c r="K268">
        <f t="shared" si="57"/>
        <v>-23.313087267148003</v>
      </c>
      <c r="L268">
        <f t="shared" si="58"/>
        <v>-8.0716941970063552</v>
      </c>
      <c r="M268">
        <f t="shared" si="59"/>
        <v>-27.739732668085427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52.355545848292877</v>
      </c>
      <c r="C269" s="9">
        <f t="shared" si="52"/>
        <v>1.5000000000000011</v>
      </c>
      <c r="D269" s="9">
        <f t="shared" si="53"/>
        <v>73.688986160337151</v>
      </c>
      <c r="E269" s="9">
        <f t="shared" si="53"/>
        <v>0.25234061105104799</v>
      </c>
      <c r="F269" s="9">
        <f t="shared" si="54"/>
        <v>6.5293570189564871</v>
      </c>
      <c r="G269" s="10">
        <f t="shared" si="63"/>
        <v>8.6666666666666607</v>
      </c>
      <c r="H269" s="5">
        <f t="shared" si="63"/>
        <v>7.5</v>
      </c>
      <c r="I269">
        <f t="shared" si="56"/>
        <v>48.456804813319138</v>
      </c>
      <c r="J269">
        <f t="shared" si="57"/>
        <v>42.388368774338126</v>
      </c>
      <c r="K269">
        <f t="shared" si="57"/>
        <v>-23.479525663156515</v>
      </c>
      <c r="L269">
        <f t="shared" si="58"/>
        <v>-8.068807916778642</v>
      </c>
      <c r="M269">
        <f t="shared" si="59"/>
        <v>-27.70457152159678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52.609730822396401</v>
      </c>
      <c r="C270" s="9">
        <f t="shared" si="52"/>
        <v>1.5060000000000011</v>
      </c>
      <c r="D270" s="9">
        <f t="shared" si="53"/>
        <v>73.943171134440675</v>
      </c>
      <c r="E270" s="9">
        <f t="shared" si="53"/>
        <v>0.11096477478472017</v>
      </c>
      <c r="F270" s="9">
        <f t="shared" si="54"/>
        <v>6.4562942513924657</v>
      </c>
      <c r="G270" s="10">
        <f t="shared" si="63"/>
        <v>8.6666666666666607</v>
      </c>
      <c r="H270" s="5">
        <f t="shared" si="63"/>
        <v>7.5</v>
      </c>
      <c r="I270">
        <f t="shared" si="56"/>
        <v>48.49529366018826</v>
      </c>
      <c r="J270">
        <f t="shared" si="57"/>
        <v>42.339955926837455</v>
      </c>
      <c r="K270">
        <f t="shared" si="57"/>
        <v>-23.645753092286096</v>
      </c>
      <c r="L270">
        <f t="shared" si="58"/>
        <v>-8.0659939922651223</v>
      </c>
      <c r="M270">
        <f t="shared" si="59"/>
        <v>-27.669354253213314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52.863625370065563</v>
      </c>
      <c r="C271" s="9">
        <f t="shared" si="52"/>
        <v>1.5120000000000011</v>
      </c>
      <c r="D271" s="9">
        <f t="shared" si="53"/>
        <v>74.197065682109837</v>
      </c>
      <c r="E271" s="9">
        <f t="shared" si="53"/>
        <v>-3.1407792145554281E-2</v>
      </c>
      <c r="F271" s="9">
        <f t="shared" si="54"/>
        <v>6.3826825989694047</v>
      </c>
      <c r="G271" s="10">
        <f t="shared" si="63"/>
        <v>8.6666666666666607</v>
      </c>
      <c r="H271" s="5">
        <f t="shared" si="63"/>
        <v>7.5</v>
      </c>
      <c r="I271">
        <f t="shared" si="56"/>
        <v>48.534280641379915</v>
      </c>
      <c r="J271">
        <f t="shared" si="57"/>
        <v>42.291559962883866</v>
      </c>
      <c r="K271">
        <f t="shared" si="57"/>
        <v>-23.811769217805377</v>
      </c>
      <c r="L271">
        <f t="shared" si="58"/>
        <v>-8.0632514046056407</v>
      </c>
      <c r="M271">
        <f t="shared" si="59"/>
        <v>-27.634080409421671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53.117229591317582</v>
      </c>
      <c r="C272" s="9">
        <f t="shared" si="52"/>
        <v>1.5180000000000011</v>
      </c>
      <c r="D272" s="9">
        <f t="shared" si="53"/>
        <v>74.450669903361856</v>
      </c>
      <c r="E272" s="9">
        <f t="shared" si="53"/>
        <v>-0.17477582089975613</v>
      </c>
      <c r="F272" s="9">
        <f t="shared" si="54"/>
        <v>6.3085242011357163</v>
      </c>
      <c r="G272" s="10">
        <f t="shared" si="63"/>
        <v>8.6666666666666607</v>
      </c>
      <c r="H272" s="5">
        <f t="shared" si="63"/>
        <v>7.5</v>
      </c>
      <c r="I272">
        <f t="shared" si="56"/>
        <v>48.573761800577522</v>
      </c>
      <c r="J272">
        <f t="shared" si="57"/>
        <v>42.24318045445623</v>
      </c>
      <c r="K272">
        <f t="shared" si="57"/>
        <v>-23.977573700261907</v>
      </c>
      <c r="L272">
        <f t="shared" si="58"/>
        <v>-8.0605791392448953</v>
      </c>
      <c r="M272">
        <f t="shared" si="59"/>
        <v>-27.598749550133604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53.370543583619806</v>
      </c>
      <c r="C273" s="9">
        <f t="shared" si="52"/>
        <v>1.5240000000000011</v>
      </c>
      <c r="D273" s="9">
        <f t="shared" si="53"/>
        <v>74.703983895664081</v>
      </c>
      <c r="E273" s="9">
        <f t="shared" si="53"/>
        <v>-0.31913804059323003</v>
      </c>
      <c r="F273" s="9">
        <f t="shared" si="54"/>
        <v>6.2338211946204733</v>
      </c>
      <c r="G273" s="10">
        <f t="shared" si="63"/>
        <v>8.6666666666666607</v>
      </c>
      <c r="H273" s="5">
        <f t="shared" si="63"/>
        <v>7.5</v>
      </c>
      <c r="I273">
        <f t="shared" si="56"/>
        <v>48.61373318298881</v>
      </c>
      <c r="J273">
        <f t="shared" si="57"/>
        <v>42.194816979620761</v>
      </c>
      <c r="K273">
        <f t="shared" si="57"/>
        <v>-24.14316619756271</v>
      </c>
      <c r="L273">
        <f t="shared" si="58"/>
        <v>-8.057976185978676</v>
      </c>
      <c r="M273">
        <f t="shared" si="59"/>
        <v>-27.563361248609112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53.623567441926184</v>
      </c>
      <c r="C274" s="9">
        <f t="shared" si="52"/>
        <v>1.5300000000000011</v>
      </c>
      <c r="D274" s="9">
        <f t="shared" si="53"/>
        <v>74.957007753970458</v>
      </c>
      <c r="E274" s="9">
        <f t="shared" si="53"/>
        <v>-0.46449317828108128</v>
      </c>
      <c r="F274" s="9">
        <f t="shared" si="54"/>
        <v>6.1585757134569921</v>
      </c>
      <c r="G274" s="10">
        <f t="shared" si="63"/>
        <v>8.6666666666666607</v>
      </c>
      <c r="H274" s="5">
        <f t="shared" si="63"/>
        <v>7.5</v>
      </c>
      <c r="I274">
        <f t="shared" si="56"/>
        <v>48.654190835695296</v>
      </c>
      <c r="J274">
        <f t="shared" si="57"/>
        <v>42.14646912250489</v>
      </c>
      <c r="K274">
        <f t="shared" si="57"/>
        <v>-24.308546365054365</v>
      </c>
      <c r="L274">
        <f t="shared" si="58"/>
        <v>-8.0554415389993235</v>
      </c>
      <c r="M274">
        <f t="shared" si="59"/>
        <v>-27.527915091378549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53.876301258713511</v>
      </c>
      <c r="C275" s="9">
        <f t="shared" si="52"/>
        <v>1.5360000000000011</v>
      </c>
      <c r="D275" s="9">
        <f t="shared" si="53"/>
        <v>75.209741570757785</v>
      </c>
      <c r="E275" s="9">
        <f t="shared" si="53"/>
        <v>-0.61083995894305232</v>
      </c>
      <c r="F275" s="9">
        <f t="shared" si="54"/>
        <v>6.0827898890058147</v>
      </c>
      <c r="G275" s="10">
        <f t="shared" si="63"/>
        <v>8.6666666666666607</v>
      </c>
      <c r="H275" s="5">
        <f t="shared" si="63"/>
        <v>7.5</v>
      </c>
      <c r="I275">
        <f t="shared" si="56"/>
        <v>48.695130807998218</v>
      </c>
      <c r="J275">
        <f t="shared" si="57"/>
        <v>42.098136473270891</v>
      </c>
      <c r="K275">
        <f t="shared" si="57"/>
        <v>-24.473713855602636</v>
      </c>
      <c r="L275">
        <f t="shared" si="58"/>
        <v>-8.0529741969404292</v>
      </c>
      <c r="M275">
        <f t="shared" si="59"/>
        <v>-27.492410678163719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54.128745124017598</v>
      </c>
      <c r="C276" s="9">
        <f t="shared" si="52"/>
        <v>1.5420000000000011</v>
      </c>
      <c r="D276" s="9">
        <f t="shared" si="53"/>
        <v>75.462185436061873</v>
      </c>
      <c r="E276" s="9">
        <f t="shared" si="53"/>
        <v>-0.75817710546887507</v>
      </c>
      <c r="F276" s="9">
        <f t="shared" si="54"/>
        <v>6.0064658499771202</v>
      </c>
      <c r="G276" s="10">
        <f t="shared" si="63"/>
        <v>8.6666666666666607</v>
      </c>
      <c r="H276" s="5">
        <f t="shared" si="63"/>
        <v>7.5</v>
      </c>
      <c r="I276">
        <f t="shared" si="56"/>
        <v>48.736549151760748</v>
      </c>
      <c r="J276">
        <f t="shared" si="57"/>
        <v>42.049818628089248</v>
      </c>
      <c r="K276">
        <f t="shared" si="57"/>
        <v>-24.63866831967162</v>
      </c>
      <c r="L276">
        <f t="shared" si="58"/>
        <v>-8.0505731629207702</v>
      </c>
      <c r="M276">
        <f t="shared" si="59"/>
        <v>-27.456847621797987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54.380899125469199</v>
      </c>
      <c r="C277" s="9">
        <f t="shared" ref="C277:C289" si="68">C276+_dt</f>
        <v>1.5480000000000012</v>
      </c>
      <c r="D277" s="9">
        <f t="shared" ref="D277:E289" si="69">D276+$C$7*(J276+J277)/2</f>
        <v>75.714339437513473</v>
      </c>
      <c r="E277" s="9">
        <f t="shared" si="69"/>
        <v>-0.90650333864409716</v>
      </c>
      <c r="F277" s="9">
        <f t="shared" ref="F277:F289" si="70">$O$1*D277^2+$O$2*D277+$O$3</f>
        <v>5.9296057224524876</v>
      </c>
      <c r="G277" s="10">
        <f t="shared" ref="G277:H289" si="71">G276</f>
        <v>8.6666666666666607</v>
      </c>
      <c r="H277" s="5">
        <f t="shared" si="71"/>
        <v>7.5</v>
      </c>
      <c r="I277">
        <f t="shared" ref="I277:I289" si="72">SQRT(J277^2+K277^2)</f>
        <v>48.778441921746406</v>
      </c>
      <c r="J277">
        <f t="shared" ref="J277:K289" si="73">J276+L276*$C$7</f>
        <v>42.001515189111721</v>
      </c>
      <c r="K277">
        <f t="shared" si="73"/>
        <v>-24.803409405402409</v>
      </c>
      <c r="L277">
        <f t="shared" ref="L277:L289" si="74">-$C$15*I277*J277</f>
        <v>-8.0482374445874321</v>
      </c>
      <c r="M277">
        <f t="shared" ref="M277:M289" si="75">-$C$6-$C$15*I277*K277</f>
        <v>-27.421225548145433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54.63276334832986</v>
      </c>
      <c r="C278" s="9">
        <f t="shared" si="68"/>
        <v>1.5540000000000012</v>
      </c>
      <c r="D278" s="9">
        <f t="shared" si="69"/>
        <v>75.966203660374134</v>
      </c>
      <c r="E278" s="9">
        <f t="shared" si="69"/>
        <v>-1.0558173771363781</v>
      </c>
      <c r="F278" s="9">
        <f t="shared" si="70"/>
        <v>5.8522116299061455</v>
      </c>
      <c r="G278" s="10">
        <f t="shared" si="71"/>
        <v>8.6666666666666607</v>
      </c>
      <c r="H278" s="5">
        <f t="shared" si="71"/>
        <v>7.5</v>
      </c>
      <c r="I278">
        <f t="shared" si="72"/>
        <v>48.820805175953744</v>
      </c>
      <c r="J278">
        <f t="shared" si="73"/>
        <v>41.953225764444198</v>
      </c>
      <c r="K278">
        <f t="shared" si="73"/>
        <v>-24.96793675869128</v>
      </c>
      <c r="L278">
        <f t="shared" si="74"/>
        <v>-8.0459660541581712</v>
      </c>
      <c r="M278">
        <f t="shared" si="75"/>
        <v>-27.385544096019061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54.884337875527549</v>
      </c>
      <c r="C279" s="9">
        <f t="shared" si="68"/>
        <v>1.5600000000000012</v>
      </c>
      <c r="D279" s="9">
        <f t="shared" si="69"/>
        <v>76.217778187571824</v>
      </c>
      <c r="E279" s="9">
        <f t="shared" si="69"/>
        <v>-1.2061179374822542</v>
      </c>
      <c r="F279" s="9">
        <f t="shared" si="70"/>
        <v>5.7742856932255204</v>
      </c>
      <c r="G279" s="10">
        <f t="shared" si="71"/>
        <v>8.6666666666666607</v>
      </c>
      <c r="H279" s="5">
        <f t="shared" si="71"/>
        <v>7.5</v>
      </c>
      <c r="I279">
        <f t="shared" si="72"/>
        <v>48.863634975947107</v>
      </c>
      <c r="J279">
        <f t="shared" si="73"/>
        <v>41.904949968119247</v>
      </c>
      <c r="K279">
        <f t="shared" si="73"/>
        <v>-25.132250023267396</v>
      </c>
      <c r="L279">
        <f t="shared" si="74"/>
        <v>-8.0437580084629356</v>
      </c>
      <c r="M279">
        <f t="shared" si="75"/>
        <v>-27.349802917098124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55.135622787692114</v>
      </c>
      <c r="C280" s="9">
        <f t="shared" si="68"/>
        <v>1.5660000000000012</v>
      </c>
      <c r="D280" s="9">
        <f t="shared" si="69"/>
        <v>76.469063099736388</v>
      </c>
      <c r="E280" s="9">
        <f t="shared" si="69"/>
        <v>-1.3574037340743663</v>
      </c>
      <c r="F280" s="9">
        <f t="shared" si="70"/>
        <v>5.6958300307313703</v>
      </c>
      <c r="G280" s="10">
        <f t="shared" si="71"/>
        <v>8.6666666666666607</v>
      </c>
      <c r="H280" s="5">
        <f t="shared" si="71"/>
        <v>7.5</v>
      </c>
      <c r="I280">
        <f t="shared" si="72"/>
        <v>48.906927387183536</v>
      </c>
      <c r="J280">
        <f t="shared" si="73"/>
        <v>41.856687420068468</v>
      </c>
      <c r="K280">
        <f t="shared" si="73"/>
        <v>-25.296348840769983</v>
      </c>
      <c r="L280">
        <f t="shared" si="74"/>
        <v>-8.0416123289846322</v>
      </c>
      <c r="M280">
        <f t="shared" si="75"/>
        <v>-27.31400167584453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55.386618163190604</v>
      </c>
      <c r="C281" s="9">
        <f t="shared" si="68"/>
        <v>1.5720000000000012</v>
      </c>
      <c r="D281" s="9">
        <f t="shared" si="69"/>
        <v>76.720058475234879</v>
      </c>
      <c r="E281" s="9">
        <f t="shared" si="69"/>
        <v>-1.5096734791491515</v>
      </c>
      <c r="F281" s="9">
        <f t="shared" si="70"/>
        <v>5.6168467581972248</v>
      </c>
      <c r="G281" s="10">
        <f t="shared" si="71"/>
        <v>8.6666666666666607</v>
      </c>
      <c r="H281" s="5">
        <f t="shared" si="71"/>
        <v>7.5</v>
      </c>
      <c r="I281">
        <f t="shared" si="72"/>
        <v>48.950678479335664</v>
      </c>
      <c r="J281">
        <f t="shared" si="73"/>
        <v>41.808437746094562</v>
      </c>
      <c r="K281">
        <f t="shared" si="73"/>
        <v>-25.460232850825051</v>
      </c>
      <c r="L281">
        <f t="shared" si="74"/>
        <v>-8.0395280418990271</v>
      </c>
      <c r="M281">
        <f t="shared" si="75"/>
        <v>-27.27814004941844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55.637324078162422</v>
      </c>
      <c r="C282" s="9">
        <f t="shared" si="68"/>
        <v>1.5780000000000012</v>
      </c>
      <c r="D282" s="9">
        <f t="shared" si="69"/>
        <v>76.970764390206696</v>
      </c>
      <c r="E282" s="9">
        <f t="shared" si="69"/>
        <v>-1.6629258827749913</v>
      </c>
      <c r="F282" s="9">
        <f t="shared" si="70"/>
        <v>5.5373379888682539</v>
      </c>
      <c r="G282" s="10">
        <f t="shared" si="71"/>
        <v>8.6666666666666607</v>
      </c>
      <c r="H282" s="5">
        <f t="shared" si="71"/>
        <v>7.5</v>
      </c>
      <c r="I282">
        <f t="shared" si="72"/>
        <v>48.994884326610617</v>
      </c>
      <c r="J282">
        <f t="shared" si="73"/>
        <v>41.760200577843165</v>
      </c>
      <c r="K282">
        <f t="shared" si="73"/>
        <v>-25.62390169112156</v>
      </c>
      <c r="L282">
        <f t="shared" si="74"/>
        <v>-8.0375041781138581</v>
      </c>
      <c r="M282">
        <f t="shared" si="75"/>
        <v>-27.24221772759298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55.887740606554274</v>
      </c>
      <c r="C283" s="9">
        <f t="shared" si="68"/>
        <v>1.5840000000000012</v>
      </c>
      <c r="D283" s="9">
        <f t="shared" si="69"/>
        <v>77.221180918598549</v>
      </c>
      <c r="E283" s="9">
        <f t="shared" si="69"/>
        <v>-1.8171596528408174</v>
      </c>
      <c r="F283" s="9">
        <f t="shared" si="70"/>
        <v>5.4573058334797029</v>
      </c>
      <c r="G283" s="10">
        <f t="shared" si="71"/>
        <v>8.6666666666666607</v>
      </c>
      <c r="H283" s="5">
        <f t="shared" si="71"/>
        <v>7.5</v>
      </c>
      <c r="I283">
        <f t="shared" si="72"/>
        <v>49.039541008064909</v>
      </c>
      <c r="J283">
        <f t="shared" si="73"/>
        <v>41.711975552774483</v>
      </c>
      <c r="K283">
        <f t="shared" si="73"/>
        <v>-25.787354997487117</v>
      </c>
      <c r="L283">
        <f t="shared" si="74"/>
        <v>-8.0355397733071197</v>
      </c>
      <c r="M283">
        <f t="shared" si="75"/>
        <v>-27.206234412668213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56.137867820155009</v>
      </c>
      <c r="C284" s="9">
        <f t="shared" si="68"/>
        <v>1.5900000000000012</v>
      </c>
      <c r="D284" s="9">
        <f t="shared" si="69"/>
        <v>77.471308132199283</v>
      </c>
      <c r="E284" s="9">
        <f t="shared" si="69"/>
        <v>-1.9723734950451681</v>
      </c>
      <c r="F284" s="9">
        <f t="shared" si="70"/>
        <v>5.3767524002746132</v>
      </c>
      <c r="G284" s="10">
        <f t="shared" si="71"/>
        <v>8.6666666666666607</v>
      </c>
      <c r="H284" s="5">
        <f t="shared" si="71"/>
        <v>7.5</v>
      </c>
      <c r="I284">
        <f t="shared" si="72"/>
        <v>49.084644607915152</v>
      </c>
      <c r="J284">
        <f t="shared" si="73"/>
        <v>41.663762314134637</v>
      </c>
      <c r="K284">
        <f t="shared" si="73"/>
        <v>-25.950592403963128</v>
      </c>
      <c r="L284">
        <f t="shared" si="74"/>
        <v>-8.0336338679644985</v>
      </c>
      <c r="M284">
        <f t="shared" si="75"/>
        <v>-27.17018981938428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56.3877057886302</v>
      </c>
      <c r="C285" s="9">
        <f t="shared" si="68"/>
        <v>1.5960000000000012</v>
      </c>
      <c r="D285" s="9">
        <f t="shared" si="69"/>
        <v>77.721146100674474</v>
      </c>
      <c r="E285" s="9">
        <f t="shared" si="69"/>
        <v>-2.1285661128856956</v>
      </c>
      <c r="F285" s="9">
        <f t="shared" si="70"/>
        <v>5.2956797950211101</v>
      </c>
      <c r="G285" s="10">
        <f t="shared" si="71"/>
        <v>8.6666666666666607</v>
      </c>
      <c r="H285" s="5">
        <f t="shared" si="71"/>
        <v>7.5</v>
      </c>
      <c r="I285">
        <f t="shared" si="72"/>
        <v>49.130191215844768</v>
      </c>
      <c r="J285">
        <f t="shared" si="73"/>
        <v>41.615560510926848</v>
      </c>
      <c r="K285">
        <f t="shared" si="73"/>
        <v>-26.113613542879435</v>
      </c>
      <c r="L285">
        <f t="shared" si="74"/>
        <v>-8.0317855074160196</v>
      </c>
      <c r="M285">
        <f t="shared" si="75"/>
        <v>-27.134083674833807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56.637254579556625</v>
      </c>
      <c r="C286" s="9">
        <f t="shared" si="68"/>
        <v>1.6020000000000012</v>
      </c>
      <c r="D286" s="9">
        <f t="shared" si="69"/>
        <v>77.9706948916009</v>
      </c>
      <c r="E286" s="9">
        <f t="shared" si="69"/>
        <v>-2.2857362076491192</v>
      </c>
      <c r="F286" s="9">
        <f t="shared" si="70"/>
        <v>5.2140901210290931</v>
      </c>
      <c r="G286" s="10">
        <f t="shared" si="71"/>
        <v>8.6666666666666607</v>
      </c>
      <c r="H286" s="5">
        <f t="shared" si="71"/>
        <v>7.5</v>
      </c>
      <c r="I286">
        <f t="shared" si="72"/>
        <v>49.1761769273064</v>
      </c>
      <c r="J286">
        <f t="shared" si="73"/>
        <v>41.56736979788235</v>
      </c>
      <c r="K286">
        <f t="shared" si="73"/>
        <v>-26.276418044928437</v>
      </c>
      <c r="L286">
        <f t="shared" si="74"/>
        <v>-8.0299937418717917</v>
      </c>
      <c r="M286">
        <f t="shared" si="75"/>
        <v>-27.097915718373603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56.886514258456572</v>
      </c>
      <c r="C287" s="9">
        <f t="shared" si="68"/>
        <v>1.6080000000000012</v>
      </c>
      <c r="D287" s="9">
        <f t="shared" si="69"/>
        <v>78.219954570500846</v>
      </c>
      <c r="E287" s="9">
        <f t="shared" si="69"/>
        <v>-2.4438824784016204</v>
      </c>
      <c r="F287" s="9">
        <f t="shared" si="70"/>
        <v>5.1319854791663939</v>
      </c>
      <c r="G287" s="10">
        <f t="shared" si="71"/>
        <v>8.6666666666666607</v>
      </c>
      <c r="H287" s="5">
        <f t="shared" si="71"/>
        <v>7.5</v>
      </c>
      <c r="I287">
        <f t="shared" si="72"/>
        <v>49.222597843820274</v>
      </c>
      <c r="J287">
        <f t="shared" si="73"/>
        <v>41.519189835431121</v>
      </c>
      <c r="K287">
        <f t="shared" si="73"/>
        <v>-26.439005539238678</v>
      </c>
      <c r="L287">
        <f t="shared" si="74"/>
        <v>-8.0282576264569823</v>
      </c>
      <c r="M287">
        <f t="shared" si="75"/>
        <v>-27.061685701535623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57.135484888831883</v>
      </c>
      <c r="C288" s="9">
        <f t="shared" si="68"/>
        <v>1.6140000000000012</v>
      </c>
      <c r="D288" s="9">
        <f t="shared" si="69"/>
        <v>78.468925200876157</v>
      </c>
      <c r="E288" s="9">
        <f t="shared" si="69"/>
        <v>-2.6030036219796799</v>
      </c>
      <c r="F288" s="9">
        <f t="shared" si="70"/>
        <v>5.0493679678744225</v>
      </c>
      <c r="G288" s="10">
        <f t="shared" si="71"/>
        <v>8.6666666666666607</v>
      </c>
      <c r="H288" s="5">
        <f t="shared" si="71"/>
        <v>7.5</v>
      </c>
      <c r="I288">
        <f t="shared" si="72"/>
        <v>49.26945007326821</v>
      </c>
      <c r="J288">
        <f t="shared" si="73"/>
        <v>41.471020289672381</v>
      </c>
      <c r="K288">
        <f t="shared" si="73"/>
        <v>-26.601375653447892</v>
      </c>
      <c r="L288">
        <f t="shared" si="74"/>
        <v>-8.0265762212458984</v>
      </c>
      <c r="M288">
        <f t="shared" si="75"/>
        <v>-27.025393387937278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57.384166532197938</v>
      </c>
      <c r="C289" s="9">
        <f t="shared" si="68"/>
        <v>1.6200000000000012</v>
      </c>
      <c r="D289" s="9">
        <f t="shared" si="69"/>
        <v>78.717606844242212</v>
      </c>
      <c r="E289" s="9">
        <f t="shared" si="69"/>
        <v>-2.7630983329813503</v>
      </c>
      <c r="F289" s="9">
        <f t="shared" si="70"/>
        <v>4.9662396831832663</v>
      </c>
      <c r="G289" s="10">
        <f t="shared" si="71"/>
        <v>8.6666666666666607</v>
      </c>
      <c r="H289" s="5">
        <f t="shared" si="71"/>
        <v>7.5</v>
      </c>
      <c r="I289">
        <f t="shared" si="72"/>
        <v>49.316729730183461</v>
      </c>
      <c r="J289">
        <f t="shared" si="73"/>
        <v>41.422860832344909</v>
      </c>
      <c r="K289">
        <f t="shared" si="73"/>
        <v>-26.763528013775517</v>
      </c>
      <c r="L289">
        <f t="shared" si="74"/>
        <v>-8.0249485912952405</v>
      </c>
      <c r="M289">
        <f t="shared" si="75"/>
        <v>-26.989038553191104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41" priority="16" stopIfTrue="1" operator="greaterThan">
      <formula>$G$19</formula>
    </cfRule>
    <cfRule type="cellIs" dxfId="40" priority="17" stopIfTrue="1" operator="lessThan">
      <formula>$H$19</formula>
    </cfRule>
    <cfRule type="cellIs" dxfId="39" priority="18" stopIfTrue="1" operator="between">
      <formula>$H$19</formula>
      <formula>$G$19</formula>
    </cfRule>
  </conditionalFormatting>
  <conditionalFormatting sqref="E19:E20">
    <cfRule type="cellIs" dxfId="38" priority="13" stopIfTrue="1" operator="lessThan">
      <formula>$H$19</formula>
    </cfRule>
    <cfRule type="cellIs" dxfId="37" priority="14" stopIfTrue="1" operator="greaterThan">
      <formula>$G$19</formula>
    </cfRule>
    <cfRule type="cellIs" dxfId="36" priority="15" stopIfTrue="1" operator="between">
      <formula>$H$19</formula>
      <formula>$G$19</formula>
    </cfRule>
  </conditionalFormatting>
  <conditionalFormatting sqref="F19">
    <cfRule type="cellIs" dxfId="35" priority="10" stopIfTrue="1" operator="lessThan">
      <formula>$H$19</formula>
    </cfRule>
    <cfRule type="cellIs" dxfId="34" priority="11" stopIfTrue="1" operator="greaterThan">
      <formula>$G$19</formula>
    </cfRule>
    <cfRule type="cellIs" dxfId="33" priority="12" stopIfTrue="1" operator="between">
      <formula>$H$19</formula>
      <formula>$G$19</formula>
    </cfRule>
  </conditionalFormatting>
  <conditionalFormatting sqref="F20">
    <cfRule type="cellIs" dxfId="32" priority="7" stopIfTrue="1" operator="lessThan">
      <formula>$H$19</formula>
    </cfRule>
    <cfRule type="cellIs" dxfId="31" priority="8" stopIfTrue="1" operator="greaterThan">
      <formula>$G$19</formula>
    </cfRule>
    <cfRule type="cellIs" dxfId="30" priority="9" stopIfTrue="1" operator="between">
      <formula>$H$19</formula>
      <formula>$G$19</formula>
    </cfRule>
  </conditionalFormatting>
  <conditionalFormatting sqref="E21:E289">
    <cfRule type="cellIs" dxfId="29" priority="4" stopIfTrue="1" operator="lessThan">
      <formula>$H$19</formula>
    </cfRule>
    <cfRule type="cellIs" dxfId="28" priority="5" stopIfTrue="1" operator="greaterThan">
      <formula>$G$19</formula>
    </cfRule>
    <cfRule type="cellIs" dxfId="27" priority="6" stopIfTrue="1" operator="between">
      <formula>$H$19</formula>
      <formula>$G$19</formula>
    </cfRule>
  </conditionalFormatting>
  <conditionalFormatting sqref="F21:F289">
    <cfRule type="cellIs" dxfId="26" priority="1" stopIfTrue="1" operator="lessThan">
      <formula>$H$19</formula>
    </cfRule>
    <cfRule type="cellIs" dxfId="25" priority="2" stopIfTrue="1" operator="greaterThan">
      <formula>$G$19</formula>
    </cfRule>
    <cfRule type="cellIs" dxfId="2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546"/>
  <sheetViews>
    <sheetView topLeftCell="A7" zoomScale="70" zoomScaleNormal="70" workbookViewId="0">
      <selection activeCell="D12" sqref="D12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SummaryChart!G30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-4.8691042928671029E-3</v>
      </c>
      <c r="P1" s="5" t="s">
        <v>10</v>
      </c>
    </row>
    <row r="2" spans="2:22" ht="22.5" x14ac:dyDescent="0.3">
      <c r="C2" s="24">
        <f>SummaryChart!H30</f>
        <v>23.12181908290431</v>
      </c>
      <c r="D2" s="1" t="s">
        <v>18</v>
      </c>
      <c r="G2" s="9" t="s">
        <v>23</v>
      </c>
      <c r="O2" s="28">
        <f>TAN(C2/180*PI())</f>
        <v>0.42698631693680061</v>
      </c>
      <c r="P2" s="5" t="s">
        <v>12</v>
      </c>
    </row>
    <row r="3" spans="2:22" ht="22.5" x14ac:dyDescent="0.3">
      <c r="C3" s="24">
        <f>SummaryChart!J30/12</f>
        <v>0.99390614151650414</v>
      </c>
      <c r="D3" s="1" t="s">
        <v>19</v>
      </c>
      <c r="G3" s="9" t="s">
        <v>28</v>
      </c>
      <c r="O3" s="28">
        <f>C3</f>
        <v>0.99390614151650414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SummaryChart!I30</f>
        <v>22.339427191816828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3.3871652565220955E-2</v>
      </c>
      <c r="C12" s="14"/>
      <c r="D12" s="15">
        <f ca="1">CELL("contents",INDIRECT("D"&amp;C13-1))</f>
        <v>22.058659662262027</v>
      </c>
      <c r="E12" s="15">
        <f ca="1">CELL("contents",INDIRECT("E"&amp;C13-1))</f>
        <v>7.8882869299973173</v>
      </c>
      <c r="F12">
        <f ca="1">D13-D12</f>
        <v>0.31463918212002184</v>
      </c>
      <c r="G12">
        <f ca="1">D13-D11</f>
        <v>3.3871652565220955E-2</v>
      </c>
      <c r="H12" s="27">
        <f ca="1">G12/F12</f>
        <v>0.1076523665520473</v>
      </c>
      <c r="I12">
        <f ca="1">D13-D12</f>
        <v>0.31463918212002184</v>
      </c>
      <c r="J12">
        <f ca="1">E13-E12</f>
        <v>5.950221616246143E-2</v>
      </c>
      <c r="K12">
        <f ca="1">ATAN(J12/I12)*180/PI()</f>
        <v>10.708883265306904</v>
      </c>
      <c r="N12" s="26">
        <f ca="1">E13-E12</f>
        <v>5.950221616246143E-2</v>
      </c>
      <c r="O12" s="26">
        <f ca="1">N12+E13-H12*N12</f>
        <v>8.0008858079372605</v>
      </c>
      <c r="P12">
        <f ca="1">IF(AND(G12&gt;0,G12&lt;F12),1,0)</f>
        <v>1</v>
      </c>
      <c r="Q12" s="26">
        <f ca="1">IF(P12=1,O12,O13)</f>
        <v>8.0008858079372605</v>
      </c>
    </row>
    <row r="13" spans="2:22" x14ac:dyDescent="0.2">
      <c r="B13" t="str">
        <f ca="1">CELL("address",INDEX(B20:B290,MATCH(MIN(B20:B290),B20:B290,0)))</f>
        <v>$B$87</v>
      </c>
      <c r="C13">
        <f ca="1">CELL("row",INDEX(A20:A289,MATCH(MIN(A20:A289),A20:A289,0)))</f>
        <v>87</v>
      </c>
      <c r="D13" s="15">
        <f ca="1">CELL("contents",INDIRECT("D"&amp;C13))</f>
        <v>22.373298844382049</v>
      </c>
      <c r="E13" s="15">
        <f ca="1">CELL("contents",INDIRECT("E"&amp;C13))</f>
        <v>7.9477891461597787</v>
      </c>
      <c r="F13">
        <f ca="1">D14-D13</f>
        <v>0.31424339216148667</v>
      </c>
      <c r="G13">
        <f ca="1">D14-D11</f>
        <v>0.34811504472670762</v>
      </c>
      <c r="H13" s="27">
        <f ca="1">G13/F13</f>
        <v>1.1077879548468426</v>
      </c>
      <c r="N13" s="26">
        <f ca="1">E14-E13</f>
        <v>5.8269102612178436E-2</v>
      </c>
      <c r="O13" s="26">
        <f ca="1">E13+H13*N13</f>
        <v>8.0123389561732843</v>
      </c>
      <c r="P13">
        <f ca="1">IF(G13&lt;F13,1,0)</f>
        <v>0</v>
      </c>
    </row>
    <row r="14" spans="2:22" x14ac:dyDescent="0.2">
      <c r="D14" s="15">
        <f ca="1">CELL("contents",INDIRECT("D"&amp;C13+1))</f>
        <v>22.687542236543536</v>
      </c>
      <c r="E14" s="15">
        <f ca="1">CELL("contents",INDIRECT("E"&amp;C13+1))</f>
        <v>8.0060582487719572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32" t="s">
        <v>71</v>
      </c>
      <c r="F15" s="4"/>
      <c r="G15" s="4"/>
      <c r="H15" s="4"/>
      <c r="N15" s="10">
        <v>70</v>
      </c>
      <c r="O15" s="10">
        <f>R19</f>
        <v>53.681770313536859</v>
      </c>
      <c r="P15" s="10">
        <f>Q19</f>
        <v>20.162441190657535</v>
      </c>
      <c r="Q15" s="10">
        <f>Q19</f>
        <v>20.162441190657535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0.99390614151650414</v>
      </c>
      <c r="F19" s="9">
        <f>$O$1*D19^2+$O$2*D19+$O$3</f>
        <v>0.99390614151650414</v>
      </c>
      <c r="G19" s="18">
        <v>8.6666666666666607</v>
      </c>
      <c r="H19" s="17">
        <v>7.5</v>
      </c>
      <c r="I19">
        <f>C1</f>
        <v>62.5</v>
      </c>
      <c r="J19">
        <f>C1*COS(C2/180*PI())</f>
        <v>57.479501427139354</v>
      </c>
      <c r="K19">
        <f>C1*SIN(C2/180*PI())</f>
        <v>24.542960613737804</v>
      </c>
      <c r="L19">
        <f>-C15*I19*J19</f>
        <v>-14.112401017343652</v>
      </c>
      <c r="M19">
        <f>-C6-C15*I19*K19</f>
        <v>-38.199802133530724</v>
      </c>
      <c r="N19" s="16">
        <f>MAX(E19:E289)</f>
        <v>9.3840648984048673</v>
      </c>
      <c r="O19" s="19">
        <f>INDEX(C19:C289,MATCH(N19,E19:E289,0),1)</f>
        <v>0.70200000000000051</v>
      </c>
      <c r="P19" s="19">
        <f>COUNTIF(E19:E289,"&gt;"&amp;H19)*_dt</f>
        <v>0.68400000000000005</v>
      </c>
      <c r="Q19" s="21">
        <f>INDEX(D19:D289,MATCH(T17,T19:T289,0),1)</f>
        <v>20.162441190657535</v>
      </c>
      <c r="R19" s="21">
        <f>INDEX(D19:D289,MATCH(T17,U19:U289,0),1)</f>
        <v>53.681770313536859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33.519329122879327</v>
      </c>
    </row>
    <row r="20" spans="1:22" x14ac:dyDescent="0.2">
      <c r="A20">
        <f>B20</f>
        <v>21.994804206472303</v>
      </c>
      <c r="B20">
        <f>ABS(D20-$D$11)</f>
        <v>21.994804206472303</v>
      </c>
      <c r="C20" s="9">
        <f>C19+_dt</f>
        <v>6.0000000000000001E-3</v>
      </c>
      <c r="D20" s="9">
        <f>D19+$C$7*(J19+J20)/2</f>
        <v>0.34462298534452396</v>
      </c>
      <c r="E20" s="9">
        <f>E19+$C$7*(K19+K20)/2</f>
        <v>1.1404763087605274</v>
      </c>
      <c r="F20" s="9">
        <f>$O$1*D20^2+$O$2*D20+$O$3</f>
        <v>1.1404771615793117</v>
      </c>
      <c r="G20" s="10">
        <f>G19</f>
        <v>8.6666666666666607</v>
      </c>
      <c r="H20" s="5">
        <f>H19</f>
        <v>7.5</v>
      </c>
      <c r="I20">
        <f>SQRT(J20^2+K20^2)</f>
        <v>62.332376672859567</v>
      </c>
      <c r="J20">
        <f>J19+L19*$C$7</f>
        <v>57.39482702103529</v>
      </c>
      <c r="K20">
        <f>K19+M19*$C$7</f>
        <v>24.313761800936621</v>
      </c>
      <c r="L20">
        <f>-$C$15*I20*J20</f>
        <v>-14.053818381899257</v>
      </c>
      <c r="M20">
        <f>-$C$6-$C$15*I20*K20</f>
        <v>-38.127518988843526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21.650688213076968</v>
      </c>
      <c r="B21">
        <f t="shared" ref="B21:B84" si="3">ABS(D21-$D$11)</f>
        <v>21.650688213076968</v>
      </c>
      <c r="C21" s="9">
        <f t="shared" ref="C21:C84" si="4">C20+_dt</f>
        <v>1.2E-2</v>
      </c>
      <c r="D21" s="9">
        <f t="shared" ref="D21:D84" si="5">D20+$C$7*(J20+J21)/2</f>
        <v>0.68873897873986145</v>
      </c>
      <c r="E21" s="9">
        <f t="shared" ref="E21:E84" si="6">E20+$C$7*(K20+K21)/2</f>
        <v>1.2856725842243479</v>
      </c>
      <c r="F21" s="9">
        <f t="shared" ref="F21:F84" si="7">$O$1*D21^2+$O$2*D21+$O$3</f>
        <v>1.2856785463436537</v>
      </c>
      <c r="G21" s="10">
        <f t="shared" ref="G21:H36" si="8">G20</f>
        <v>8.6666666666666607</v>
      </c>
      <c r="H21" s="5">
        <f t="shared" si="8"/>
        <v>7.5</v>
      </c>
      <c r="I21">
        <f t="shared" ref="I21:I84" si="9">SQRT(J21^2+K21^2)</f>
        <v>62.165753810603512</v>
      </c>
      <c r="J21">
        <f t="shared" ref="J21:J84" si="10">J20+L20*$C$7</f>
        <v>57.310504110743892</v>
      </c>
      <c r="K21">
        <f t="shared" ref="K21:K84" si="11">K20+M20*$C$7</f>
        <v>24.08499668700356</v>
      </c>
      <c r="L21">
        <f t="shared" ref="L21:L84" si="12">-$C$15*I21*J21</f>
        <v>-13.995658334954696</v>
      </c>
      <c r="M21">
        <f t="shared" ref="M21:M84" si="13">-$C$6-$C$15*I21*K21</f>
        <v>-38.05573825828597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4">IF(B22&lt;B21,B22,100)</f>
        <v>21.307077110262533</v>
      </c>
      <c r="B22">
        <f t="shared" si="3"/>
        <v>21.307077110262533</v>
      </c>
      <c r="C22" s="9">
        <f t="shared" si="4"/>
        <v>1.8000000000000002E-2</v>
      </c>
      <c r="D22" s="9">
        <f t="shared" si="5"/>
        <v>1.0323500815542956</v>
      </c>
      <c r="E22" s="9">
        <f t="shared" si="6"/>
        <v>1.4294975610577201</v>
      </c>
      <c r="F22" s="9">
        <f t="shared" si="7"/>
        <v>1.4295162688410807</v>
      </c>
      <c r="G22" s="10">
        <f t="shared" si="8"/>
        <v>8.6666666666666607</v>
      </c>
      <c r="H22" s="5">
        <f t="shared" si="8"/>
        <v>7.5</v>
      </c>
      <c r="I22">
        <f t="shared" si="9"/>
        <v>62.000129744248433</v>
      </c>
      <c r="J22">
        <f t="shared" si="10"/>
        <v>57.226530160734164</v>
      </c>
      <c r="K22">
        <f t="shared" si="11"/>
        <v>23.856662257453845</v>
      </c>
      <c r="L22">
        <f t="shared" si="12"/>
        <v>-13.937918199347854</v>
      </c>
      <c r="M22">
        <f t="shared" si="13"/>
        <v>-37.984455502367908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4"/>
        <v>20.963968811825715</v>
      </c>
      <c r="B23">
        <f t="shared" si="3"/>
        <v>20.963968811825715</v>
      </c>
      <c r="C23" s="9">
        <f t="shared" si="4"/>
        <v>2.4E-2</v>
      </c>
      <c r="D23" s="9">
        <f t="shared" si="5"/>
        <v>1.3754583799911124</v>
      </c>
      <c r="E23" s="9">
        <f t="shared" si="6"/>
        <v>1.5719538144034004</v>
      </c>
      <c r="F23" s="9">
        <f t="shared" si="7"/>
        <v>1.5719962602370554</v>
      </c>
      <c r="G23" s="10">
        <f t="shared" si="8"/>
        <v>8.6666666666666607</v>
      </c>
      <c r="H23" s="5">
        <f t="shared" si="8"/>
        <v>7.5</v>
      </c>
      <c r="I23">
        <f t="shared" si="9"/>
        <v>61.835502836775689</v>
      </c>
      <c r="J23">
        <f t="shared" si="10"/>
        <v>57.14290265153808</v>
      </c>
      <c r="K23">
        <f t="shared" si="11"/>
        <v>23.628755524439637</v>
      </c>
      <c r="L23">
        <f t="shared" si="12"/>
        <v>-13.880595326034351</v>
      </c>
      <c r="M23">
        <f t="shared" si="13"/>
        <v>-37.913666315038284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4"/>
        <v>20.621361246632354</v>
      </c>
      <c r="B24">
        <f t="shared" si="3"/>
        <v>20.621361246632354</v>
      </c>
      <c r="C24" s="9">
        <f t="shared" si="4"/>
        <v>0.03</v>
      </c>
      <c r="D24" s="9">
        <f t="shared" si="5"/>
        <v>1.7180659451844722</v>
      </c>
      <c r="E24" s="9">
        <f t="shared" si="6"/>
        <v>1.7130439015563677</v>
      </c>
      <c r="F24" s="9">
        <f t="shared" si="7"/>
        <v>1.7131244102263721</v>
      </c>
      <c r="G24" s="10">
        <f t="shared" si="8"/>
        <v>8.6666666666666607</v>
      </c>
      <c r="H24" s="5">
        <f t="shared" si="8"/>
        <v>7.5</v>
      </c>
      <c r="I24">
        <f t="shared" si="9"/>
        <v>61.671871482640817</v>
      </c>
      <c r="J24">
        <f t="shared" si="10"/>
        <v>57.059619079581871</v>
      </c>
      <c r="K24">
        <f t="shared" si="11"/>
        <v>23.401273526549407</v>
      </c>
      <c r="L24">
        <f t="shared" si="12"/>
        <v>-13.823687093710603</v>
      </c>
      <c r="M24">
        <f t="shared" si="13"/>
        <v>-37.843366323216664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4"/>
        <v>20.279252358522552</v>
      </c>
      <c r="B25">
        <f t="shared" si="3"/>
        <v>20.279252358522552</v>
      </c>
      <c r="C25" s="9">
        <f t="shared" si="4"/>
        <v>3.5999999999999997E-2</v>
      </c>
      <c r="D25" s="9">
        <f t="shared" si="5"/>
        <v>2.0601748332942766</v>
      </c>
      <c r="E25" s="9">
        <f t="shared" si="6"/>
        <v>1.8527703621218461</v>
      </c>
      <c r="F25" s="9">
        <f t="shared" si="7"/>
        <v>1.8529065674247112</v>
      </c>
      <c r="G25" s="10">
        <f t="shared" si="8"/>
        <v>8.6666666666666607</v>
      </c>
      <c r="H25" s="5">
        <f t="shared" si="8"/>
        <v>7.5</v>
      </c>
      <c r="I25">
        <f t="shared" si="9"/>
        <v>61.509234107282616</v>
      </c>
      <c r="J25">
        <f t="shared" si="10"/>
        <v>56.976676957019606</v>
      </c>
      <c r="K25">
        <f t="shared" si="11"/>
        <v>23.174213328610108</v>
      </c>
      <c r="L25">
        <f t="shared" si="12"/>
        <v>-13.767190908440872</v>
      </c>
      <c r="M25">
        <f t="shared" si="13"/>
        <v>-37.773551186331581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4"/>
        <v>19.937640106216787</v>
      </c>
      <c r="B26">
        <f t="shared" si="3"/>
        <v>19.937640106216787</v>
      </c>
      <c r="C26" s="9">
        <f t="shared" si="4"/>
        <v>4.1999999999999996E-2</v>
      </c>
      <c r="D26" s="9">
        <f t="shared" si="5"/>
        <v>2.4017870856000423</v>
      </c>
      <c r="E26" s="9">
        <f t="shared" si="6"/>
        <v>1.9911357181721527</v>
      </c>
      <c r="F26" s="9">
        <f t="shared" si="7"/>
        <v>1.9913485397563866</v>
      </c>
      <c r="G26" s="10">
        <f t="shared" si="8"/>
        <v>8.6666666666666607</v>
      </c>
      <c r="H26" s="5">
        <f t="shared" si="8"/>
        <v>7.5</v>
      </c>
      <c r="I26">
        <f t="shared" si="9"/>
        <v>61.347589166631678</v>
      </c>
      <c r="J26">
        <f t="shared" si="10"/>
        <v>56.894073811568958</v>
      </c>
      <c r="K26">
        <f t="shared" si="11"/>
        <v>22.947572021492117</v>
      </c>
      <c r="L26">
        <f t="shared" si="12"/>
        <v>-13.711104203288185</v>
      </c>
      <c r="M26">
        <f t="shared" si="13"/>
        <v>-37.70421659586556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4"/>
        <v>19.596522463223032</v>
      </c>
      <c r="B27">
        <f t="shared" si="3"/>
        <v>19.596522463223032</v>
      </c>
      <c r="C27" s="9">
        <f t="shared" si="4"/>
        <v>4.7999999999999994E-2</v>
      </c>
      <c r="D27" s="9">
        <f t="shared" si="5"/>
        <v>2.7429047285937971</v>
      </c>
      <c r="E27" s="9">
        <f t="shared" si="6"/>
        <v>2.12814247440238</v>
      </c>
      <c r="F27" s="9">
        <f t="shared" si="7"/>
        <v>2.1284560948383282</v>
      </c>
      <c r="G27" s="10">
        <f t="shared" si="8"/>
        <v>8.6666666666666607</v>
      </c>
      <c r="H27" s="5">
        <f t="shared" si="8"/>
        <v>7.5</v>
      </c>
      <c r="I27">
        <f t="shared" si="9"/>
        <v>61.186935146618403</v>
      </c>
      <c r="J27">
        <f t="shared" si="10"/>
        <v>56.811807186349228</v>
      </c>
      <c r="K27">
        <f t="shared" si="11"/>
        <v>22.721346721916923</v>
      </c>
      <c r="L27">
        <f t="shared" si="12"/>
        <v>-13.655424437949126</v>
      </c>
      <c r="M27">
        <f t="shared" si="13"/>
        <v>-37.635358274906828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4"/>
        <v>19.255897417744819</v>
      </c>
      <c r="B28">
        <f t="shared" si="3"/>
        <v>19.255897417744819</v>
      </c>
      <c r="C28" s="9">
        <f t="shared" si="4"/>
        <v>5.3999999999999992E-2</v>
      </c>
      <c r="D28" s="9">
        <f t="shared" si="5"/>
        <v>3.0835297740720096</v>
      </c>
      <c r="E28" s="9">
        <f t="shared" si="6"/>
        <v>2.2637931182849331</v>
      </c>
      <c r="F28" s="9">
        <f t="shared" si="7"/>
        <v>2.2642349603603513</v>
      </c>
      <c r="G28" s="10">
        <f t="shared" si="8"/>
        <v>8.6666666666666607</v>
      </c>
      <c r="H28" s="5">
        <f t="shared" si="8"/>
        <v>7.5</v>
      </c>
      <c r="I28">
        <f t="shared" si="9"/>
        <v>61.027270562680428</v>
      </c>
      <c r="J28">
        <f t="shared" si="10"/>
        <v>56.72987463972153</v>
      </c>
      <c r="K28">
        <f t="shared" si="11"/>
        <v>22.495534572267481</v>
      </c>
      <c r="L28">
        <f t="shared" si="12"/>
        <v>-13.600149098392372</v>
      </c>
      <c r="M28">
        <f t="shared" si="13"/>
        <v>-37.56697197770751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4"/>
        <v>18.915762972590262</v>
      </c>
      <c r="B29">
        <f t="shared" si="3"/>
        <v>18.915762972590262</v>
      </c>
      <c r="C29" s="9">
        <f t="shared" si="4"/>
        <v>5.9999999999999991E-2</v>
      </c>
      <c r="D29" s="9">
        <f t="shared" si="5"/>
        <v>3.4236642192265676</v>
      </c>
      <c r="E29" s="9">
        <f t="shared" si="6"/>
        <v>2.3980901202229394</v>
      </c>
      <c r="F29" s="9">
        <f t="shared" si="7"/>
        <v>2.3986908244617595</v>
      </c>
      <c r="G29" s="10">
        <f t="shared" si="8"/>
        <v>8.6666666666666607</v>
      </c>
      <c r="H29" s="5">
        <f t="shared" si="8"/>
        <v>7.5</v>
      </c>
      <c r="I29">
        <f t="shared" si="9"/>
        <v>60.868593959269418</v>
      </c>
      <c r="J29">
        <f t="shared" si="10"/>
        <v>56.648273745131178</v>
      </c>
      <c r="K29">
        <f t="shared" si="11"/>
        <v>22.270132740401234</v>
      </c>
      <c r="L29">
        <f t="shared" si="12"/>
        <v>-13.545275696500935</v>
      </c>
      <c r="M29">
        <f t="shared" si="13"/>
        <v>-37.499053489248354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4"/>
        <v>18.576117145082009</v>
      </c>
      <c r="B30">
        <f t="shared" si="3"/>
        <v>18.576117145082009</v>
      </c>
      <c r="C30" s="9">
        <f t="shared" si="4"/>
        <v>6.5999999999999989E-2</v>
      </c>
      <c r="D30" s="9">
        <f t="shared" si="5"/>
        <v>3.7633100467348175</v>
      </c>
      <c r="E30" s="9">
        <f t="shared" si="6"/>
        <v>2.5310359337025403</v>
      </c>
      <c r="F30" s="9">
        <f t="shared" si="7"/>
        <v>2.531829336104324</v>
      </c>
      <c r="G30" s="10">
        <f t="shared" si="8"/>
        <v>8.6666666666666607</v>
      </c>
      <c r="H30" s="5">
        <f t="shared" si="8"/>
        <v>7.5</v>
      </c>
      <c r="I30">
        <f t="shared" si="9"/>
        <v>60.710903909357107</v>
      </c>
      <c r="J30">
        <f t="shared" si="10"/>
        <v>56.567002090952172</v>
      </c>
      <c r="K30">
        <f t="shared" si="11"/>
        <v>22.045138419465744</v>
      </c>
      <c r="L30">
        <f t="shared" si="12"/>
        <v>-13.490801769718049</v>
      </c>
      <c r="M30">
        <f t="shared" si="13"/>
        <v>-37.43159862480988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4"/>
        <v>18.236957966968152</v>
      </c>
      <c r="B31">
        <f t="shared" si="3"/>
        <v>18.236957966968152</v>
      </c>
      <c r="C31" s="9">
        <f t="shared" si="4"/>
        <v>7.1999999999999995E-2</v>
      </c>
      <c r="D31" s="9">
        <f t="shared" si="5"/>
        <v>4.1024692248486758</v>
      </c>
      <c r="E31" s="9">
        <f t="shared" si="6"/>
        <v>2.6626329954440884</v>
      </c>
      <c r="F31" s="9">
        <f t="shared" si="7"/>
        <v>2.6636561054416914</v>
      </c>
      <c r="G31" s="10">
        <f t="shared" si="8"/>
        <v>8.6666666666666607</v>
      </c>
      <c r="H31" s="5">
        <f t="shared" si="8"/>
        <v>7.5</v>
      </c>
      <c r="I31">
        <f t="shared" si="9"/>
        <v>60.554199013940689</v>
      </c>
      <c r="J31">
        <f t="shared" si="10"/>
        <v>56.486057280333867</v>
      </c>
      <c r="K31">
        <f t="shared" si="11"/>
        <v>21.820548827716884</v>
      </c>
      <c r="L31">
        <f t="shared" si="12"/>
        <v>-13.436724880696636</v>
      </c>
      <c r="M31">
        <f t="shared" si="13"/>
        <v>-37.364603229549857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4"/>
        <v>17.898283484334002</v>
      </c>
      <c r="B32">
        <f t="shared" si="3"/>
        <v>17.898283484334002</v>
      </c>
      <c r="C32" s="9">
        <f t="shared" si="4"/>
        <v>7.8E-2</v>
      </c>
      <c r="D32" s="9">
        <f t="shared" si="5"/>
        <v>4.4411437074828264</v>
      </c>
      <c r="E32" s="9">
        <f t="shared" si="6"/>
        <v>2.7928837255522576</v>
      </c>
      <c r="F32" s="9">
        <f t="shared" si="7"/>
        <v>2.7941767041852574</v>
      </c>
      <c r="G32" s="10">
        <f t="shared" si="8"/>
        <v>8.6666666666666607</v>
      </c>
      <c r="H32" s="5">
        <f t="shared" si="8"/>
        <v>7.5</v>
      </c>
      <c r="I32">
        <f t="shared" si="9"/>
        <v>60.398477901547302</v>
      </c>
      <c r="J32">
        <f t="shared" si="10"/>
        <v>56.405436931049685</v>
      </c>
      <c r="K32">
        <f t="shared" si="11"/>
        <v>21.596361208339584</v>
      </c>
      <c r="L32">
        <f t="shared" si="12"/>
        <v>-13.383042616952258</v>
      </c>
      <c r="M32">
        <f t="shared" si="13"/>
        <v>-37.298063178087048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4"/>
        <v>17.560091757514808</v>
      </c>
      <c r="B33">
        <f t="shared" si="3"/>
        <v>17.560091757514808</v>
      </c>
      <c r="C33" s="9">
        <f t="shared" si="4"/>
        <v>8.4000000000000005E-2</v>
      </c>
      <c r="D33" s="9">
        <f t="shared" si="5"/>
        <v>4.7793354343020198</v>
      </c>
      <c r="E33" s="9">
        <f t="shared" si="6"/>
        <v>2.9217905276650895</v>
      </c>
      <c r="F33" s="9">
        <f t="shared" si="7"/>
        <v>2.9233966659665596</v>
      </c>
      <c r="G33" s="10">
        <f t="shared" si="8"/>
        <v>8.6666666666666607</v>
      </c>
      <c r="H33" s="5">
        <f t="shared" si="8"/>
        <v>7.5</v>
      </c>
      <c r="I33">
        <f t="shared" si="9"/>
        <v>60.243739227737812</v>
      </c>
      <c r="J33">
        <f t="shared" si="10"/>
        <v>56.325138675347972</v>
      </c>
      <c r="K33">
        <f t="shared" si="11"/>
        <v>21.372572829271061</v>
      </c>
      <c r="L33">
        <f t="shared" si="12"/>
        <v>-13.329752590519583</v>
      </c>
      <c r="M33">
        <f t="shared" si="13"/>
        <v>-37.231974374091223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4"/>
        <v>17.222380861009349</v>
      </c>
      <c r="B34">
        <f t="shared" si="3"/>
        <v>17.222380861009349</v>
      </c>
      <c r="C34" s="9">
        <f t="shared" si="4"/>
        <v>9.0000000000000011E-2</v>
      </c>
      <c r="D34" s="9">
        <f t="shared" si="5"/>
        <v>5.1170463308074785</v>
      </c>
      <c r="E34" s="9">
        <f t="shared" si="6"/>
        <v>3.0493557891019822</v>
      </c>
      <c r="F34" s="9">
        <f t="shared" si="7"/>
        <v>3.0513214866962235</v>
      </c>
      <c r="G34" s="10">
        <f t="shared" si="8"/>
        <v>8.6666666666666607</v>
      </c>
      <c r="H34" s="5">
        <f t="shared" si="8"/>
        <v>7.5</v>
      </c>
      <c r="I34">
        <f t="shared" si="9"/>
        <v>60.089981674609533</v>
      </c>
      <c r="J34">
        <f t="shared" si="10"/>
        <v>56.245160159804854</v>
      </c>
      <c r="K34">
        <f t="shared" si="11"/>
        <v>21.149180983026515</v>
      </c>
      <c r="L34">
        <f t="shared" si="12"/>
        <v>-13.276852437612161</v>
      </c>
      <c r="M34">
        <f t="shared" si="13"/>
        <v>-37.166332749879231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4"/>
        <v>16.885148883394397</v>
      </c>
      <c r="B35">
        <f t="shared" si="3"/>
        <v>16.885148883394397</v>
      </c>
      <c r="C35" s="9">
        <f t="shared" si="4"/>
        <v>9.6000000000000016E-2</v>
      </c>
      <c r="D35" s="9">
        <f t="shared" si="5"/>
        <v>5.4542783084224302</v>
      </c>
      <c r="E35" s="9">
        <f t="shared" si="6"/>
        <v>3.1755818810106433</v>
      </c>
      <c r="F35" s="9">
        <f t="shared" si="7"/>
        <v>3.1779566249195117</v>
      </c>
      <c r="G35" s="10">
        <f t="shared" si="8"/>
        <v>8.6666666666666607</v>
      </c>
      <c r="H35" s="5">
        <f t="shared" si="8"/>
        <v>7.5</v>
      </c>
      <c r="I35">
        <f t="shared" si="9"/>
        <v>59.937203950298233</v>
      </c>
      <c r="J35">
        <f t="shared" si="10"/>
        <v>56.165499045179182</v>
      </c>
      <c r="K35">
        <f t="shared" si="11"/>
        <v>20.926182986527241</v>
      </c>
      <c r="L35">
        <f t="shared" si="12"/>
        <v>-13.224339818285634</v>
      </c>
      <c r="M35">
        <f t="shared" si="13"/>
        <v>-37.101134266017283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4"/>
        <v>16.548393927240053</v>
      </c>
      <c r="B36">
        <f t="shared" si="3"/>
        <v>16.548393927240053</v>
      </c>
      <c r="C36" s="9">
        <f t="shared" si="4"/>
        <v>0.10200000000000002</v>
      </c>
      <c r="D36" s="9">
        <f t="shared" si="5"/>
        <v>5.7910332645767761</v>
      </c>
      <c r="E36" s="9">
        <f t="shared" si="6"/>
        <v>3.3004711585130186</v>
      </c>
      <c r="F36" s="9">
        <f t="shared" si="7"/>
        <v>3.3033075021685203</v>
      </c>
      <c r="G36" s="10">
        <f t="shared" si="8"/>
        <v>8.6666666666666607</v>
      </c>
      <c r="H36" s="5">
        <f t="shared" si="8"/>
        <v>7.5</v>
      </c>
      <c r="I36">
        <f t="shared" si="9"/>
        <v>59.785404788479006</v>
      </c>
      <c r="J36">
        <f t="shared" si="10"/>
        <v>56.08615300626947</v>
      </c>
      <c r="K36">
        <f t="shared" si="11"/>
        <v>20.703576180931137</v>
      </c>
      <c r="L36">
        <f t="shared" si="12"/>
        <v>-13.172212416104138</v>
      </c>
      <c r="M36">
        <f t="shared" si="13"/>
        <v>-37.036374910929162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4"/>
        <v>16.212114109025926</v>
      </c>
      <c r="B37">
        <f t="shared" si="3"/>
        <v>16.212114109025926</v>
      </c>
      <c r="C37" s="9">
        <f t="shared" si="4"/>
        <v>0.10800000000000003</v>
      </c>
      <c r="D37" s="9">
        <f t="shared" si="5"/>
        <v>6.127313082790903</v>
      </c>
      <c r="E37" s="9">
        <f t="shared" si="6"/>
        <v>3.4240259608502086</v>
      </c>
      <c r="F37" s="9">
        <f t="shared" si="7"/>
        <v>3.4273795033110512</v>
      </c>
      <c r="G37" s="10">
        <f t="shared" ref="G37:H52" si="15">G36</f>
        <v>8.6666666666666607</v>
      </c>
      <c r="H37" s="5">
        <f t="shared" si="15"/>
        <v>7.5</v>
      </c>
      <c r="I37">
        <f t="shared" si="9"/>
        <v>59.634582947866306</v>
      </c>
      <c r="J37">
        <f t="shared" si="10"/>
        <v>56.007119731772846</v>
      </c>
      <c r="K37">
        <f t="shared" si="11"/>
        <v>20.481357931465563</v>
      </c>
      <c r="L37">
        <f t="shared" si="12"/>
        <v>-13.120467937810018</v>
      </c>
      <c r="M37">
        <f t="shared" si="13"/>
        <v>-36.972050700510437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4"/>
        <v>15.876307559058169</v>
      </c>
      <c r="B38">
        <f t="shared" si="3"/>
        <v>15.876307559058169</v>
      </c>
      <c r="C38" s="9">
        <f t="shared" si="4"/>
        <v>0.11400000000000003</v>
      </c>
      <c r="D38" s="9">
        <f t="shared" si="5"/>
        <v>6.4631196327586595</v>
      </c>
      <c r="E38" s="9">
        <f t="shared" si="6"/>
        <v>3.5462486115263929</v>
      </c>
      <c r="F38" s="9">
        <f t="shared" si="7"/>
        <v>3.5501779768962223</v>
      </c>
      <c r="G38" s="10">
        <f t="shared" si="15"/>
        <v>8.6666666666666607</v>
      </c>
      <c r="H38" s="5">
        <f t="shared" si="15"/>
        <v>7.5</v>
      </c>
      <c r="I38">
        <f t="shared" si="9"/>
        <v>59.48473721171279</v>
      </c>
      <c r="J38">
        <f t="shared" si="10"/>
        <v>55.928396924145986</v>
      </c>
      <c r="K38">
        <f t="shared" si="11"/>
        <v>20.259525627262502</v>
      </c>
      <c r="L38">
        <f t="shared" si="12"/>
        <v>-13.069104112996648</v>
      </c>
      <c r="M38">
        <f t="shared" si="13"/>
        <v>-36.908157677748605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4"/>
        <v>15.540972421387327</v>
      </c>
      <c r="B39">
        <f t="shared" si="3"/>
        <v>15.540972421387327</v>
      </c>
      <c r="C39" s="9">
        <f t="shared" si="4"/>
        <v>0.12000000000000004</v>
      </c>
      <c r="D39" s="9">
        <f t="shared" si="5"/>
        <v>6.7984547704295011</v>
      </c>
      <c r="E39" s="9">
        <f t="shared" si="6"/>
        <v>3.6671414184517683</v>
      </c>
      <c r="F39" s="9">
        <f t="shared" si="7"/>
        <v>3.6717082354968347</v>
      </c>
      <c r="G39" s="10">
        <f t="shared" si="15"/>
        <v>8.6666666666666607</v>
      </c>
      <c r="H39" s="5">
        <f t="shared" si="15"/>
        <v>7.5</v>
      </c>
      <c r="I39">
        <f t="shared" si="9"/>
        <v>59.33586638730727</v>
      </c>
      <c r="J39">
        <f t="shared" si="10"/>
        <v>55.849982299468003</v>
      </c>
      <c r="K39">
        <f t="shared" si="11"/>
        <v>20.03807668119601</v>
      </c>
      <c r="L39">
        <f t="shared" si="12"/>
        <v>-13.018118693784418</v>
      </c>
      <c r="M39">
        <f t="shared" si="13"/>
        <v>-36.844691912349063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4"/>
        <v>15.206106853727007</v>
      </c>
      <c r="B40">
        <f t="shared" si="3"/>
        <v>15.206106853727007</v>
      </c>
      <c r="C40" s="9">
        <f t="shared" si="4"/>
        <v>0.12600000000000003</v>
      </c>
      <c r="D40" s="9">
        <f t="shared" si="5"/>
        <v>7.1333203380898214</v>
      </c>
      <c r="E40" s="9">
        <f t="shared" si="6"/>
        <v>3.7867066740845221</v>
      </c>
      <c r="F40" s="9">
        <f t="shared" si="7"/>
        <v>3.7919755560485555</v>
      </c>
      <c r="G40" s="10">
        <f t="shared" si="15"/>
        <v>8.6666666666666607</v>
      </c>
      <c r="H40" s="5">
        <f t="shared" si="15"/>
        <v>7.5</v>
      </c>
      <c r="I40">
        <f t="shared" si="9"/>
        <v>59.187969305471469</v>
      </c>
      <c r="J40">
        <f t="shared" si="10"/>
        <v>55.771873587305294</v>
      </c>
      <c r="K40">
        <f t="shared" si="11"/>
        <v>19.817008529721917</v>
      </c>
      <c r="L40">
        <f t="shared" si="12"/>
        <v>-12.967509454499792</v>
      </c>
      <c r="M40">
        <f t="shared" si="13"/>
        <v>-36.781649500366882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4"/>
        <v>14.871709027373356</v>
      </c>
      <c r="B41">
        <f t="shared" si="3"/>
        <v>14.871709027373356</v>
      </c>
      <c r="C41" s="9">
        <f t="shared" si="4"/>
        <v>0.13200000000000003</v>
      </c>
      <c r="D41" s="9">
        <f t="shared" si="5"/>
        <v>7.4677181644434718</v>
      </c>
      <c r="E41" s="9">
        <f t="shared" si="6"/>
        <v>3.9049466555718468</v>
      </c>
      <c r="F41" s="9">
        <f t="shared" si="7"/>
        <v>3.9109851801859365</v>
      </c>
      <c r="G41" s="10">
        <f t="shared" si="15"/>
        <v>8.6666666666666607</v>
      </c>
      <c r="H41" s="5">
        <f t="shared" si="15"/>
        <v>7.5</v>
      </c>
      <c r="I41">
        <f t="shared" si="9"/>
        <v>59.041044820055724</v>
      </c>
      <c r="J41">
        <f t="shared" si="10"/>
        <v>55.694068530578292</v>
      </c>
      <c r="K41">
        <f t="shared" si="11"/>
        <v>19.596318632719715</v>
      </c>
      <c r="L41">
        <f t="shared" si="12"/>
        <v>-12.917274191357366</v>
      </c>
      <c r="M41">
        <f t="shared" si="13"/>
        <v>-36.719026563844345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4"/>
        <v>14.537777127125331</v>
      </c>
      <c r="B42">
        <f t="shared" si="3"/>
        <v>14.537777127125331</v>
      </c>
      <c r="C42" s="9">
        <f t="shared" si="4"/>
        <v>0.13800000000000004</v>
      </c>
      <c r="D42" s="9">
        <f t="shared" si="5"/>
        <v>7.801650064691497</v>
      </c>
      <c r="E42" s="9">
        <f t="shared" si="6"/>
        <v>4.0218636248900159</v>
      </c>
      <c r="F42" s="9">
        <f t="shared" si="7"/>
        <v>4.0287423145753314</v>
      </c>
      <c r="G42" s="10">
        <f t="shared" si="15"/>
        <v>8.6666666666666607</v>
      </c>
      <c r="H42" s="5">
        <f t="shared" si="15"/>
        <v>7.5</v>
      </c>
      <c r="I42">
        <f t="shared" si="9"/>
        <v>58.895091807433531</v>
      </c>
      <c r="J42">
        <f t="shared" si="10"/>
        <v>55.616564885430151</v>
      </c>
      <c r="K42">
        <f t="shared" si="11"/>
        <v>19.37600447333665</v>
      </c>
      <c r="L42">
        <f t="shared" si="12"/>
        <v>-12.867410722144941</v>
      </c>
      <c r="M42">
        <f t="shared" si="13"/>
        <v>-36.656819250454177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4"/>
        <v>14.204309351205749</v>
      </c>
      <c r="B43">
        <f t="shared" si="3"/>
        <v>14.204309351205749</v>
      </c>
      <c r="C43" s="9">
        <f t="shared" si="4"/>
        <v>0.14400000000000004</v>
      </c>
      <c r="D43" s="9">
        <f t="shared" si="5"/>
        <v>8.1351178406110787</v>
      </c>
      <c r="E43" s="9">
        <f t="shared" si="6"/>
        <v>4.1374598289835278</v>
      </c>
      <c r="F43" s="9">
        <f t="shared" si="7"/>
        <v>4.1452521312447219</v>
      </c>
      <c r="G43" s="10">
        <f t="shared" si="15"/>
        <v>8.6666666666666607</v>
      </c>
      <c r="H43" s="5">
        <f t="shared" si="15"/>
        <v>7.5</v>
      </c>
      <c r="I43">
        <f t="shared" si="9"/>
        <v>58.750109165994914</v>
      </c>
      <c r="J43">
        <f t="shared" si="10"/>
        <v>55.539360421097278</v>
      </c>
      <c r="K43">
        <f t="shared" si="11"/>
        <v>19.156063557833924</v>
      </c>
      <c r="L43">
        <f t="shared" si="12"/>
        <v>-12.817916885911469</v>
      </c>
      <c r="M43">
        <f t="shared" si="13"/>
        <v>-36.595023733148381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4"/>
        <v>13.871303911183112</v>
      </c>
      <c r="B44">
        <f t="shared" si="3"/>
        <v>13.871303911183112</v>
      </c>
      <c r="C44" s="9">
        <f t="shared" si="4"/>
        <v>0.15000000000000005</v>
      </c>
      <c r="D44" s="9">
        <f t="shared" si="5"/>
        <v>8.4681232806337157</v>
      </c>
      <c r="E44" s="9">
        <f t="shared" si="6"/>
        <v>4.251737499903335</v>
      </c>
      <c r="F44" s="9">
        <f t="shared" si="7"/>
        <v>4.2605197679105187</v>
      </c>
      <c r="G44" s="10">
        <f t="shared" si="15"/>
        <v>8.6666666666666607</v>
      </c>
      <c r="H44" s="5">
        <f t="shared" si="15"/>
        <v>7.5</v>
      </c>
      <c r="I44">
        <f t="shared" si="9"/>
        <v>58.606095815638739</v>
      </c>
      <c r="J44">
        <f t="shared" si="10"/>
        <v>55.462452919781811</v>
      </c>
      <c r="K44">
        <f t="shared" si="11"/>
        <v>18.936493415435034</v>
      </c>
      <c r="L44">
        <f t="shared" si="12"/>
        <v>-12.768790542657976</v>
      </c>
      <c r="M44">
        <f t="shared" si="13"/>
        <v>-36.533636209812684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4"/>
        <v>13.538759031894189</v>
      </c>
      <c r="B45">
        <f t="shared" si="3"/>
        <v>13.538759031894189</v>
      </c>
      <c r="C45" s="9">
        <f t="shared" si="4"/>
        <v>0.15600000000000006</v>
      </c>
      <c r="D45" s="9">
        <f t="shared" si="5"/>
        <v>8.8006681599226386</v>
      </c>
      <c r="E45" s="9">
        <f t="shared" si="6"/>
        <v>4.3646988549441685</v>
      </c>
      <c r="F45" s="9">
        <f t="shared" si="7"/>
        <v>4.3745503283013427</v>
      </c>
      <c r="G45" s="10">
        <f t="shared" si="15"/>
        <v>8.6666666666666607</v>
      </c>
      <c r="H45" s="5">
        <f t="shared" si="15"/>
        <v>7.5</v>
      </c>
      <c r="I45">
        <f t="shared" si="9"/>
        <v>58.463050697263668</v>
      </c>
      <c r="J45">
        <f t="shared" si="10"/>
        <v>55.385840176525861</v>
      </c>
      <c r="K45">
        <f t="shared" si="11"/>
        <v>18.717291598176157</v>
      </c>
      <c r="L45">
        <f t="shared" si="12"/>
        <v>-12.72002957303123</v>
      </c>
      <c r="M45">
        <f t="shared" si="13"/>
        <v>-36.472652902926562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4"/>
        <v>13.206672951367349</v>
      </c>
      <c r="B46">
        <f t="shared" si="3"/>
        <v>13.206672951367349</v>
      </c>
      <c r="C46" s="9">
        <f t="shared" si="4"/>
        <v>0.16200000000000006</v>
      </c>
      <c r="D46" s="9">
        <f t="shared" si="5"/>
        <v>9.1327542404494793</v>
      </c>
      <c r="E46" s="9">
        <f t="shared" si="6"/>
        <v>4.4763460967809729</v>
      </c>
      <c r="F46" s="9">
        <f t="shared" si="7"/>
        <v>4.4873488824788632</v>
      </c>
      <c r="G46" s="10">
        <f t="shared" si="15"/>
        <v>8.6666666666666607</v>
      </c>
      <c r="H46" s="5">
        <f t="shared" si="15"/>
        <v>7.5</v>
      </c>
      <c r="I46">
        <f t="shared" si="9"/>
        <v>58.320972772258095</v>
      </c>
      <c r="J46">
        <f t="shared" si="10"/>
        <v>55.309519999087676</v>
      </c>
      <c r="K46">
        <f t="shared" si="11"/>
        <v>18.498455680758596</v>
      </c>
      <c r="L46">
        <f t="shared" si="12"/>
        <v>-12.671631878020277</v>
      </c>
      <c r="M46">
        <f t="shared" si="13"/>
        <v>-36.412070059228725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4"/>
        <v>12.875043920746627</v>
      </c>
      <c r="B47">
        <f t="shared" si="3"/>
        <v>12.875043920746627</v>
      </c>
      <c r="C47" s="9">
        <f t="shared" si="4"/>
        <v>0.16800000000000007</v>
      </c>
      <c r="D47" s="9">
        <f t="shared" si="5"/>
        <v>9.4643832710702007</v>
      </c>
      <c r="E47" s="9">
        <f t="shared" si="6"/>
        <v>4.5866814136044587</v>
      </c>
      <c r="F47" s="9">
        <f t="shared" si="7"/>
        <v>4.5989204671556836</v>
      </c>
      <c r="G47" s="10">
        <f t="shared" si="15"/>
        <v>8.6666666666666607</v>
      </c>
      <c r="H47" s="5">
        <f t="shared" si="15"/>
        <v>7.5</v>
      </c>
      <c r="I47">
        <f t="shared" si="9"/>
        <v>58.179861021988707</v>
      </c>
      <c r="J47">
        <f t="shared" si="10"/>
        <v>55.233490207819557</v>
      </c>
      <c r="K47">
        <f t="shared" si="11"/>
        <v>18.279983260403224</v>
      </c>
      <c r="L47">
        <f t="shared" si="12"/>
        <v>-12.623595378655702</v>
      </c>
      <c r="M47">
        <f t="shared" si="13"/>
        <v>-36.351883949388018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4"/>
        <v>12.543870204216526</v>
      </c>
      <c r="B48">
        <f t="shared" si="3"/>
        <v>12.543870204216526</v>
      </c>
      <c r="C48" s="9">
        <f t="shared" si="4"/>
        <v>0.17400000000000007</v>
      </c>
      <c r="D48" s="9">
        <f t="shared" si="5"/>
        <v>9.7955569876003015</v>
      </c>
      <c r="E48" s="9">
        <f t="shared" si="6"/>
        <v>4.6957069792557888</v>
      </c>
      <c r="F48" s="9">
        <f t="shared" si="7"/>
        <v>4.7092700860103474</v>
      </c>
      <c r="G48" s="10">
        <f t="shared" si="15"/>
        <v>8.6666666666666607</v>
      </c>
      <c r="H48" s="5">
        <f t="shared" si="15"/>
        <v>7.5</v>
      </c>
      <c r="I48">
        <f t="shared" si="9"/>
        <v>58.039714447287992</v>
      </c>
      <c r="J48">
        <f t="shared" si="10"/>
        <v>55.15774863554762</v>
      </c>
      <c r="K48">
        <f t="shared" si="11"/>
        <v>18.061871956706895</v>
      </c>
      <c r="L48">
        <f t="shared" si="12"/>
        <v>-12.575918015711633</v>
      </c>
      <c r="M48">
        <f t="shared" si="13"/>
        <v>-36.292090867679804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4"/>
        <v>12.213150078927523</v>
      </c>
      <c r="B49">
        <f t="shared" si="3"/>
        <v>12.213150078927523</v>
      </c>
      <c r="C49" s="9">
        <f t="shared" si="4"/>
        <v>0.18000000000000008</v>
      </c>
      <c r="D49" s="9">
        <f t="shared" si="5"/>
        <v>10.126277112889305</v>
      </c>
      <c r="E49" s="9">
        <f t="shared" si="6"/>
        <v>4.8034249533604116</v>
      </c>
      <c r="F49" s="9">
        <f t="shared" si="7"/>
        <v>4.8184027099994813</v>
      </c>
      <c r="G49" s="10">
        <f t="shared" si="15"/>
        <v>8.6666666666666607</v>
      </c>
      <c r="H49" s="5">
        <f t="shared" si="15"/>
        <v>7.5</v>
      </c>
      <c r="I49">
        <f t="shared" si="9"/>
        <v>57.900532067940404</v>
      </c>
      <c r="J49">
        <f t="shared" si="10"/>
        <v>55.082293127453347</v>
      </c>
      <c r="K49">
        <f t="shared" si="11"/>
        <v>17.844119411500817</v>
      </c>
      <c r="L49">
        <f t="shared" si="12"/>
        <v>-12.528597749410398</v>
      </c>
      <c r="M49">
        <f t="shared" si="13"/>
        <v>-36.232687131667632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4"/>
        <v>11.882881834922292</v>
      </c>
      <c r="B50">
        <f t="shared" si="3"/>
        <v>11.882881834922292</v>
      </c>
      <c r="C50" s="9">
        <f t="shared" si="4"/>
        <v>0.18600000000000008</v>
      </c>
      <c r="D50" s="9">
        <f t="shared" si="5"/>
        <v>10.456545356894535</v>
      </c>
      <c r="E50" s="9">
        <f t="shared" si="6"/>
        <v>4.9098374814610466</v>
      </c>
      <c r="F50" s="9">
        <f t="shared" si="7"/>
        <v>4.9263232776671062</v>
      </c>
      <c r="G50" s="10">
        <f t="shared" si="15"/>
        <v>8.6666666666666607</v>
      </c>
      <c r="H50" s="5">
        <f t="shared" si="15"/>
        <v>7.5</v>
      </c>
      <c r="I50">
        <f t="shared" si="9"/>
        <v>57.762312922167368</v>
      </c>
      <c r="J50">
        <f t="shared" si="10"/>
        <v>55.007121540956888</v>
      </c>
      <c r="K50">
        <f t="shared" si="11"/>
        <v>17.62672328871081</v>
      </c>
      <c r="L50">
        <f t="shared" si="12"/>
        <v>-12.481632559129848</v>
      </c>
      <c r="M50">
        <f t="shared" si="13"/>
        <v>-36.17366908189026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4"/>
        <v>11.553063775062615</v>
      </c>
      <c r="B51">
        <f t="shared" si="3"/>
        <v>11.553063775062615</v>
      </c>
      <c r="C51" s="9">
        <f t="shared" si="4"/>
        <v>0.19200000000000009</v>
      </c>
      <c r="D51" s="9">
        <f t="shared" si="5"/>
        <v>10.786363416754213</v>
      </c>
      <c r="E51" s="9">
        <f t="shared" si="6"/>
        <v>5.0149466951498374</v>
      </c>
      <c r="F51" s="9">
        <f t="shared" si="7"/>
        <v>5.0330366954511705</v>
      </c>
      <c r="G51" s="10">
        <f t="shared" si="15"/>
        <v>8.6666666666666607</v>
      </c>
      <c r="H51" s="5">
        <f t="shared" si="15"/>
        <v>7.5</v>
      </c>
      <c r="I51">
        <f t="shared" si="9"/>
        <v>57.625056066111071</v>
      </c>
      <c r="J51">
        <f t="shared" si="10"/>
        <v>54.93223174560211</v>
      </c>
      <c r="K51">
        <f t="shared" si="11"/>
        <v>17.409681274219469</v>
      </c>
      <c r="L51">
        <f t="shared" si="12"/>
        <v>-12.435020443113274</v>
      </c>
      <c r="M51">
        <f t="shared" si="13"/>
        <v>-36.115033081553939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4"/>
        <v>11.223694214956978</v>
      </c>
      <c r="B52">
        <f t="shared" si="3"/>
        <v>11.223694214956978</v>
      </c>
      <c r="C52" s="9">
        <f t="shared" si="4"/>
        <v>0.19800000000000009</v>
      </c>
      <c r="D52" s="9">
        <f t="shared" si="5"/>
        <v>11.115732976859849</v>
      </c>
      <c r="E52" s="9">
        <f t="shared" si="6"/>
        <v>5.1187547121996859</v>
      </c>
      <c r="F52" s="9">
        <f t="shared" si="7"/>
        <v>5.1385478379873071</v>
      </c>
      <c r="G52" s="10">
        <f t="shared" si="15"/>
        <v>8.6666666666666607</v>
      </c>
      <c r="H52" s="5">
        <f t="shared" si="15"/>
        <v>7.5</v>
      </c>
      <c r="I52">
        <f t="shared" si="9"/>
        <v>57.488760573316995</v>
      </c>
      <c r="J52">
        <f t="shared" si="10"/>
        <v>54.857621622943427</v>
      </c>
      <c r="K52">
        <f t="shared" si="11"/>
        <v>17.192991075730145</v>
      </c>
      <c r="L52">
        <f t="shared" si="12"/>
        <v>-12.3887594181819</v>
      </c>
      <c r="M52">
        <f t="shared" si="13"/>
        <v>-36.056775516229905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4"/>
        <v>10.894771482888846</v>
      </c>
      <c r="B53">
        <f t="shared" si="3"/>
        <v>10.894771482888846</v>
      </c>
      <c r="C53" s="9">
        <f t="shared" si="4"/>
        <v>0.2040000000000001</v>
      </c>
      <c r="D53" s="9">
        <f t="shared" si="5"/>
        <v>11.444655708927982</v>
      </c>
      <c r="E53" s="9">
        <f t="shared" si="6"/>
        <v>5.2212636366947747</v>
      </c>
      <c r="F53" s="9">
        <f t="shared" si="7"/>
        <v>5.2428615484098833</v>
      </c>
      <c r="G53" s="10">
        <f t="shared" ref="G53:H68" si="16">G52</f>
        <v>8.6666666666666607</v>
      </c>
      <c r="H53" s="5">
        <f t="shared" si="16"/>
        <v>7.5</v>
      </c>
      <c r="I53">
        <f t="shared" si="9"/>
        <v>57.353425534215312</v>
      </c>
      <c r="J53">
        <f t="shared" si="10"/>
        <v>54.783289066434335</v>
      </c>
      <c r="K53">
        <f t="shared" si="11"/>
        <v>16.976650422632765</v>
      </c>
      <c r="L53">
        <f t="shared" si="12"/>
        <v>-12.342847519449924</v>
      </c>
      <c r="M53">
        <f t="shared" si="13"/>
        <v>-35.998892793557118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4"/>
        <v>10.56629391974559</v>
      </c>
      <c r="B54">
        <f t="shared" si="3"/>
        <v>10.56629391974559</v>
      </c>
      <c r="C54" s="9">
        <f t="shared" si="4"/>
        <v>0.2100000000000001</v>
      </c>
      <c r="D54" s="9">
        <f t="shared" si="5"/>
        <v>11.773133272071238</v>
      </c>
      <c r="E54" s="9">
        <f t="shared" si="6"/>
        <v>5.3224755591602868</v>
      </c>
      <c r="F54" s="9">
        <f t="shared" si="7"/>
        <v>5.3459826386503426</v>
      </c>
      <c r="G54" s="10">
        <f t="shared" si="16"/>
        <v>8.6666666666666607</v>
      </c>
      <c r="H54" s="5">
        <f t="shared" si="16"/>
        <v>7.5</v>
      </c>
      <c r="I54">
        <f t="shared" si="9"/>
        <v>57.219050055601009</v>
      </c>
      <c r="J54">
        <f t="shared" si="10"/>
        <v>54.709231981317636</v>
      </c>
      <c r="K54">
        <f t="shared" si="11"/>
        <v>16.760657065871424</v>
      </c>
      <c r="L54">
        <f t="shared" si="12"/>
        <v>-12.297282800042032</v>
      </c>
      <c r="M54">
        <f t="shared" si="13"/>
        <v>-35.941381342950073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4"/>
        <v>10.238259878948085</v>
      </c>
      <c r="B55">
        <f t="shared" si="3"/>
        <v>10.238259878948085</v>
      </c>
      <c r="C55" s="9">
        <f t="shared" si="4"/>
        <v>0.21600000000000011</v>
      </c>
      <c r="D55" s="9">
        <f t="shared" si="5"/>
        <v>12.101167312868743</v>
      </c>
      <c r="E55" s="9">
        <f t="shared" si="6"/>
        <v>5.4223925566913422</v>
      </c>
      <c r="F55" s="9">
        <f t="shared" si="7"/>
        <v>5.4479158897328936</v>
      </c>
      <c r="G55" s="10">
        <f t="shared" si="16"/>
        <v>8.6666666666666607</v>
      </c>
      <c r="H55" s="5">
        <f t="shared" si="16"/>
        <v>7.5</v>
      </c>
      <c r="I55">
        <f t="shared" si="9"/>
        <v>57.085633260112886</v>
      </c>
      <c r="J55">
        <f t="shared" si="10"/>
        <v>54.635448284517381</v>
      </c>
      <c r="K55">
        <f t="shared" si="11"/>
        <v>16.545008777813724</v>
      </c>
      <c r="L55">
        <f t="shared" si="12"/>
        <v>-12.252063330813423</v>
      </c>
      <c r="M55">
        <f t="shared" si="13"/>
        <v>-35.884237615311775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4"/>
        <v>9.910667726380936</v>
      </c>
      <c r="B56">
        <f t="shared" si="3"/>
        <v>9.910667726380936</v>
      </c>
      <c r="C56" s="9">
        <f t="shared" si="4"/>
        <v>0.22200000000000011</v>
      </c>
      <c r="D56" s="9">
        <f t="shared" si="5"/>
        <v>12.428759465435892</v>
      </c>
      <c r="E56" s="9">
        <f t="shared" si="6"/>
        <v>5.5210166930811493</v>
      </c>
      <c r="F56" s="9">
        <f t="shared" si="7"/>
        <v>5.5486660520675652</v>
      </c>
      <c r="G56" s="10">
        <f t="shared" si="16"/>
        <v>8.6666666666666607</v>
      </c>
      <c r="H56" s="5">
        <f t="shared" si="16"/>
        <v>7.5</v>
      </c>
      <c r="I56">
        <f t="shared" si="9"/>
        <v>56.953174285711349</v>
      </c>
      <c r="J56">
        <f t="shared" si="10"/>
        <v>54.561935904532497</v>
      </c>
      <c r="K56">
        <f t="shared" si="11"/>
        <v>16.329703352121854</v>
      </c>
      <c r="L56">
        <f t="shared" si="12"/>
        <v>-12.207187200072259</v>
      </c>
      <c r="M56">
        <f t="shared" si="13"/>
        <v>-35.827458082751782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4"/>
        <v>9.5835158403233418</v>
      </c>
      <c r="B57">
        <f t="shared" si="3"/>
        <v>9.5835158403233418</v>
      </c>
      <c r="C57" s="9">
        <f t="shared" si="4"/>
        <v>0.22800000000000012</v>
      </c>
      <c r="D57" s="9">
        <f t="shared" si="5"/>
        <v>12.755911351493486</v>
      </c>
      <c r="E57" s="9">
        <f t="shared" si="6"/>
        <v>5.6183500189483908</v>
      </c>
      <c r="F57" s="9">
        <f t="shared" si="7"/>
        <v>5.6482378457406668</v>
      </c>
      <c r="G57" s="10">
        <f t="shared" si="16"/>
        <v>8.6666666666666607</v>
      </c>
      <c r="H57" s="5">
        <f t="shared" si="16"/>
        <v>7.5</v>
      </c>
      <c r="I57">
        <f t="shared" si="9"/>
        <v>56.821672285155088</v>
      </c>
      <c r="J57">
        <f t="shared" si="10"/>
        <v>54.488692781332063</v>
      </c>
      <c r="K57">
        <f t="shared" si="11"/>
        <v>16.114738603625344</v>
      </c>
      <c r="L57">
        <f t="shared" si="12"/>
        <v>-12.162652513304527</v>
      </c>
      <c r="M57">
        <f t="shared" si="13"/>
        <v>-35.77103923830925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4"/>
        <v>9.2568026113805892</v>
      </c>
      <c r="B58">
        <f t="shared" si="3"/>
        <v>9.2568026113805892</v>
      </c>
      <c r="C58" s="9">
        <f t="shared" si="4"/>
        <v>0.23400000000000012</v>
      </c>
      <c r="D58" s="9">
        <f t="shared" si="5"/>
        <v>13.082624580436239</v>
      </c>
      <c r="E58" s="9">
        <f t="shared" si="6"/>
        <v>5.7143945718638536</v>
      </c>
      <c r="F58" s="9">
        <f t="shared" si="7"/>
        <v>5.7466359608026698</v>
      </c>
      <c r="G58" s="10">
        <f t="shared" si="16"/>
        <v>8.6666666666666607</v>
      </c>
      <c r="H58" s="5">
        <f t="shared" si="16"/>
        <v>7.5</v>
      </c>
      <c r="I58">
        <f t="shared" si="9"/>
        <v>56.691126425476597</v>
      </c>
      <c r="J58">
        <f t="shared" si="10"/>
        <v>54.415716866252232</v>
      </c>
      <c r="K58">
        <f t="shared" si="11"/>
        <v>15.900112368195488</v>
      </c>
      <c r="L58">
        <f t="shared" si="12"/>
        <v>-12.118457392901293</v>
      </c>
      <c r="M58">
        <f t="shared" si="13"/>
        <v>-35.714977595680999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4"/>
        <v>8.9305264424161486</v>
      </c>
      <c r="B59">
        <f t="shared" si="3"/>
        <v>8.9305264424161486</v>
      </c>
      <c r="C59" s="9">
        <f t="shared" si="4"/>
        <v>0.24000000000000013</v>
      </c>
      <c r="D59" s="9">
        <f t="shared" si="5"/>
        <v>13.408900749400679</v>
      </c>
      <c r="E59" s="9">
        <f t="shared" si="6"/>
        <v>5.8091523764763044</v>
      </c>
      <c r="F59" s="9">
        <f t="shared" si="7"/>
        <v>5.8438650575535602</v>
      </c>
      <c r="G59" s="10">
        <f t="shared" si="16"/>
        <v>8.6666666666666607</v>
      </c>
      <c r="H59" s="5">
        <f t="shared" si="16"/>
        <v>7.5</v>
      </c>
      <c r="I59">
        <f t="shared" si="9"/>
        <v>56.561535887456614</v>
      </c>
      <c r="J59">
        <f t="shared" si="10"/>
        <v>54.343006121894824</v>
      </c>
      <c r="K59">
        <f t="shared" si="11"/>
        <v>15.685822502621402</v>
      </c>
      <c r="L59">
        <f t="shared" si="12"/>
        <v>-12.074599977888319</v>
      </c>
      <c r="M59">
        <f t="shared" si="13"/>
        <v>-35.659269688954566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4"/>
        <v>8.6046857484843819</v>
      </c>
      <c r="B60">
        <f t="shared" si="3"/>
        <v>8.6046857484843819</v>
      </c>
      <c r="C60" s="9">
        <f t="shared" si="4"/>
        <v>0.24600000000000014</v>
      </c>
      <c r="D60" s="9">
        <f t="shared" si="5"/>
        <v>13.734741443332446</v>
      </c>
      <c r="E60" s="9">
        <f t="shared" si="6"/>
        <v>5.9026254446376321</v>
      </c>
      <c r="F60" s="9">
        <f t="shared" si="7"/>
        <v>5.939929766825677</v>
      </c>
      <c r="G60" s="10">
        <f t="shared" si="16"/>
        <v>8.6666666666666607</v>
      </c>
      <c r="H60" s="5">
        <f t="shared" si="16"/>
        <v>7.5</v>
      </c>
      <c r="I60">
        <f t="shared" si="9"/>
        <v>56.432899865097461</v>
      </c>
      <c r="J60">
        <f t="shared" si="10"/>
        <v>54.270558522027493</v>
      </c>
      <c r="K60">
        <f t="shared" si="11"/>
        <v>15.471866884487675</v>
      </c>
      <c r="L60">
        <f t="shared" si="12"/>
        <v>-12.03107842365799</v>
      </c>
      <c r="M60">
        <f t="shared" si="13"/>
        <v>-35.603912072346112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4"/>
        <v>8.279278956763843</v>
      </c>
      <c r="B61">
        <f t="shared" si="3"/>
        <v>8.279278956763843</v>
      </c>
      <c r="C61" s="9">
        <f t="shared" si="4"/>
        <v>0.25200000000000011</v>
      </c>
      <c r="D61" s="9">
        <f t="shared" si="5"/>
        <v>14.060148235052985</v>
      </c>
      <c r="E61" s="9">
        <f t="shared" si="6"/>
        <v>5.9948157755272558</v>
      </c>
      <c r="F61" s="9">
        <f t="shared" si="7"/>
        <v>6.034834690264069</v>
      </c>
      <c r="G61" s="10">
        <f t="shared" si="16"/>
        <v>8.6666666666666607</v>
      </c>
      <c r="H61" s="5">
        <f t="shared" si="16"/>
        <v>7.5</v>
      </c>
      <c r="I61">
        <f t="shared" si="9"/>
        <v>56.30521756509539</v>
      </c>
      <c r="J61">
        <f t="shared" si="10"/>
        <v>54.198372051485542</v>
      </c>
      <c r="K61">
        <f t="shared" si="11"/>
        <v>15.258243412053599</v>
      </c>
      <c r="L61">
        <f t="shared" si="12"/>
        <v>-11.987890901703594</v>
      </c>
      <c r="M61">
        <f t="shared" si="13"/>
        <v>-35.54890131994329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4"/>
        <v>7.9543045064911606</v>
      </c>
      <c r="B62">
        <f t="shared" si="3"/>
        <v>7.9543045064911606</v>
      </c>
      <c r="C62" s="9">
        <f t="shared" si="4"/>
        <v>0.25800000000000012</v>
      </c>
      <c r="D62" s="9">
        <f t="shared" si="5"/>
        <v>14.385122685325667</v>
      </c>
      <c r="E62" s="9">
        <f t="shared" si="6"/>
        <v>6.0857253557758186</v>
      </c>
      <c r="F62" s="9">
        <f t="shared" si="7"/>
        <v>6.1285844006044004</v>
      </c>
      <c r="G62" s="10">
        <f t="shared" si="16"/>
        <v>8.6666666666666607</v>
      </c>
      <c r="H62" s="5">
        <f t="shared" si="16"/>
        <v>7.5</v>
      </c>
      <c r="I62">
        <f t="shared" si="9"/>
        <v>56.17848820631184</v>
      </c>
      <c r="J62">
        <f t="shared" si="10"/>
        <v>54.126444706075318</v>
      </c>
      <c r="K62">
        <f t="shared" si="11"/>
        <v>15.044950004133939</v>
      </c>
      <c r="L62">
        <f t="shared" si="12"/>
        <v>-11.945035599355833</v>
      </c>
      <c r="M62">
        <f t="shared" si="13"/>
        <v>-35.49423402545294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4"/>
        <v>7.6297608488954971</v>
      </c>
      <c r="B63">
        <f t="shared" si="3"/>
        <v>7.6297608488954971</v>
      </c>
      <c r="C63" s="9">
        <f t="shared" si="4"/>
        <v>0.26400000000000012</v>
      </c>
      <c r="D63" s="9">
        <f t="shared" si="5"/>
        <v>14.709666342921331</v>
      </c>
      <c r="E63" s="9">
        <f t="shared" si="6"/>
        <v>6.1753561595881639</v>
      </c>
      <c r="F63" s="9">
        <f t="shared" si="7"/>
        <v>6.2211834419484298</v>
      </c>
      <c r="G63" s="10">
        <f t="shared" si="16"/>
        <v>8.6666666666666607</v>
      </c>
      <c r="H63" s="5">
        <f t="shared" si="16"/>
        <v>7.5</v>
      </c>
      <c r="I63">
        <f t="shared" si="9"/>
        <v>56.05271101924383</v>
      </c>
      <c r="J63">
        <f t="shared" si="10"/>
        <v>54.054774492479183</v>
      </c>
      <c r="K63">
        <f t="shared" si="11"/>
        <v>14.831984599981222</v>
      </c>
      <c r="L63">
        <f t="shared" si="12"/>
        <v>-11.902510719521651</v>
      </c>
      <c r="M63">
        <f t="shared" si="13"/>
        <v>-35.439906801953612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4"/>
        <v>7.305646447133574</v>
      </c>
      <c r="B64">
        <f t="shared" si="3"/>
        <v>7.305646447133574</v>
      </c>
      <c r="C64" s="9">
        <f t="shared" si="4"/>
        <v>0.27000000000000013</v>
      </c>
      <c r="D64" s="9">
        <f t="shared" si="5"/>
        <v>15.033780744683254</v>
      </c>
      <c r="E64" s="9">
        <f t="shared" si="6"/>
        <v>6.2637101488656164</v>
      </c>
      <c r="F64" s="9">
        <f t="shared" si="7"/>
        <v>6.3126363300370976</v>
      </c>
      <c r="G64" s="10">
        <f t="shared" si="16"/>
        <v>8.6666666666666607</v>
      </c>
      <c r="H64" s="5">
        <f t="shared" si="16"/>
        <v>7.5</v>
      </c>
      <c r="I64">
        <f t="shared" si="9"/>
        <v>55.927885245493286</v>
      </c>
      <c r="J64">
        <f t="shared" si="10"/>
        <v>53.983359428162053</v>
      </c>
      <c r="K64">
        <f t="shared" si="11"/>
        <v>14.6193451591695</v>
      </c>
      <c r="L64">
        <f t="shared" si="12"/>
        <v>-11.86031448042525</v>
      </c>
      <c r="M64">
        <f t="shared" si="13"/>
        <v>-35.385916281652875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4"/>
        <v>6.9819597762252492</v>
      </c>
      <c r="B65">
        <f t="shared" si="3"/>
        <v>6.9819597762252492</v>
      </c>
      <c r="C65" s="9">
        <f t="shared" si="4"/>
        <v>0.27600000000000013</v>
      </c>
      <c r="D65" s="9">
        <f t="shared" si="5"/>
        <v>15.357467415591579</v>
      </c>
      <c r="E65" s="9">
        <f t="shared" si="6"/>
        <v>6.3507892733275639</v>
      </c>
      <c r="F65" s="9">
        <f t="shared" si="7"/>
        <v>6.4029475525212387</v>
      </c>
      <c r="G65" s="10">
        <f t="shared" si="16"/>
        <v>8.6666666666666607</v>
      </c>
      <c r="H65" s="5">
        <f t="shared" si="16"/>
        <v>7.5</v>
      </c>
      <c r="I65">
        <f t="shared" si="9"/>
        <v>55.804010137235622</v>
      </c>
      <c r="J65">
        <f t="shared" si="10"/>
        <v>53.912197541279504</v>
      </c>
      <c r="K65">
        <f t="shared" si="11"/>
        <v>14.407029661479582</v>
      </c>
      <c r="L65">
        <f t="shared" si="12"/>
        <v>-11.818445115351377</v>
      </c>
      <c r="M65">
        <f t="shared" si="13"/>
        <v>-35.332259115649371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4"/>
        <v>6.6586993229896478</v>
      </c>
      <c r="B66">
        <f t="shared" si="3"/>
        <v>6.6586993229896478</v>
      </c>
      <c r="C66" s="9">
        <f t="shared" si="4"/>
        <v>0.28200000000000014</v>
      </c>
      <c r="D66" s="9">
        <f t="shared" si="5"/>
        <v>15.68072786882718</v>
      </c>
      <c r="E66" s="9">
        <f t="shared" si="6"/>
        <v>6.4365954706323594</v>
      </c>
      <c r="F66" s="9">
        <f t="shared" si="7"/>
        <v>6.4921215692299556</v>
      </c>
      <c r="G66" s="10">
        <f t="shared" si="16"/>
        <v>8.6666666666666607</v>
      </c>
      <c r="H66" s="5">
        <f t="shared" si="16"/>
        <v>7.5</v>
      </c>
      <c r="I66">
        <f t="shared" si="9"/>
        <v>55.681084956687364</v>
      </c>
      <c r="J66">
        <f t="shared" si="10"/>
        <v>53.841286870587396</v>
      </c>
      <c r="K66">
        <f t="shared" si="11"/>
        <v>14.195036106785686</v>
      </c>
      <c r="L66">
        <f t="shared" si="12"/>
        <v>-11.776900872390772</v>
      </c>
      <c r="M66">
        <f t="shared" si="13"/>
        <v>-35.278931973699663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4"/>
        <v>6.3358635859818264</v>
      </c>
      <c r="B67">
        <f t="shared" si="3"/>
        <v>6.3358635859818264</v>
      </c>
      <c r="C67" s="9">
        <f t="shared" si="4"/>
        <v>0.28800000000000014</v>
      </c>
      <c r="D67" s="9">
        <f t="shared" si="5"/>
        <v>16.003563605835001</v>
      </c>
      <c r="E67" s="9">
        <f t="shared" si="6"/>
        <v>6.5211306664975472</v>
      </c>
      <c r="F67" s="9">
        <f t="shared" si="7"/>
        <v>6.5801628124366696</v>
      </c>
      <c r="G67" s="10">
        <f t="shared" si="16"/>
        <v>8.6666666666666607</v>
      </c>
      <c r="H67" s="5">
        <f t="shared" si="16"/>
        <v>7.5</v>
      </c>
      <c r="I67">
        <f t="shared" si="9"/>
        <v>55.559108975573039</v>
      </c>
      <c r="J67">
        <f t="shared" si="10"/>
        <v>53.770625465353049</v>
      </c>
      <c r="K67">
        <f t="shared" si="11"/>
        <v>13.983362514943488</v>
      </c>
      <c r="L67">
        <f t="shared" si="12"/>
        <v>-11.735680014187823</v>
      </c>
      <c r="M67">
        <f t="shared" si="13"/>
        <v>-35.225931543989674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4"/>
        <v>6.0134510754299626</v>
      </c>
      <c r="B68">
        <f t="shared" si="3"/>
        <v>6.0134510754299626</v>
      </c>
      <c r="C68" s="9">
        <f t="shared" si="4"/>
        <v>0.29400000000000015</v>
      </c>
      <c r="D68" s="9">
        <f t="shared" si="5"/>
        <v>16.325976116386865</v>
      </c>
      <c r="E68" s="9">
        <f t="shared" si="6"/>
        <v>6.6043967748194161</v>
      </c>
      <c r="F68" s="9">
        <f t="shared" si="7"/>
        <v>6.6670756871228889</v>
      </c>
      <c r="G68" s="10">
        <f t="shared" si="16"/>
        <v>8.6666666666666607</v>
      </c>
      <c r="H68" s="5">
        <f t="shared" si="16"/>
        <v>7.5</v>
      </c>
      <c r="I68">
        <f t="shared" si="9"/>
        <v>55.438081474591307</v>
      </c>
      <c r="J68">
        <f t="shared" si="10"/>
        <v>53.70021138526792</v>
      </c>
      <c r="K68">
        <f t="shared" si="11"/>
        <v>13.77200692567955</v>
      </c>
      <c r="L68">
        <f t="shared" si="12"/>
        <v>-11.694780817690384</v>
      </c>
      <c r="M68">
        <f t="shared" si="13"/>
        <v>-35.17325453291086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4"/>
        <v>5.6914603131730743</v>
      </c>
      <c r="B69">
        <f t="shared" si="3"/>
        <v>5.6914603131730743</v>
      </c>
      <c r="C69" s="9">
        <f t="shared" si="4"/>
        <v>0.30000000000000016</v>
      </c>
      <c r="D69" s="9">
        <f t="shared" si="5"/>
        <v>16.647966878643754</v>
      </c>
      <c r="E69" s="9">
        <f t="shared" si="6"/>
        <v>6.6863956977919008</v>
      </c>
      <c r="F69" s="9">
        <f t="shared" si="7"/>
        <v>6.7528645712397077</v>
      </c>
      <c r="G69" s="10">
        <f t="shared" ref="G69:H84" si="17">G68</f>
        <v>8.6666666666666607</v>
      </c>
      <c r="H69" s="5">
        <f t="shared" si="17"/>
        <v>7.5</v>
      </c>
      <c r="I69">
        <f t="shared" si="9"/>
        <v>55.318001742880419</v>
      </c>
      <c r="J69">
        <f t="shared" si="10"/>
        <v>53.630042700361777</v>
      </c>
      <c r="K69">
        <f t="shared" si="11"/>
        <v>13.560967398482084</v>
      </c>
      <c r="L69">
        <f t="shared" si="12"/>
        <v>-11.654201573901739</v>
      </c>
      <c r="M69">
        <f t="shared" si="13"/>
        <v>-35.120897664841017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4"/>
        <v>5.3698898325992346</v>
      </c>
      <c r="B70">
        <f t="shared" si="3"/>
        <v>5.3698898325992346</v>
      </c>
      <c r="C70" s="9">
        <f t="shared" si="4"/>
        <v>0.30600000000000016</v>
      </c>
      <c r="D70" s="9">
        <f t="shared" si="5"/>
        <v>16.969537359217593</v>
      </c>
      <c r="E70" s="9">
        <f t="shared" si="6"/>
        <v>6.7671293260248264</v>
      </c>
      <c r="F70" s="9">
        <f t="shared" si="7"/>
        <v>6.8375338159670642</v>
      </c>
      <c r="G70" s="10">
        <f t="shared" si="17"/>
        <v>8.6666666666666607</v>
      </c>
      <c r="H70" s="5">
        <f t="shared" si="17"/>
        <v>7.5</v>
      </c>
      <c r="I70">
        <f t="shared" si="9"/>
        <v>55.198869077483046</v>
      </c>
      <c r="J70">
        <f t="shared" si="10"/>
        <v>53.560117490918365</v>
      </c>
      <c r="K70">
        <f t="shared" si="11"/>
        <v>13.350242012493037</v>
      </c>
      <c r="L70">
        <f t="shared" si="12"/>
        <v>-11.613940587634701</v>
      </c>
      <c r="M70">
        <f t="shared" si="13"/>
        <v>-35.068857681929636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4"/>
        <v>5.0487381785843013</v>
      </c>
      <c r="B71">
        <f t="shared" si="3"/>
        <v>5.0487381785843013</v>
      </c>
      <c r="C71" s="9">
        <f t="shared" si="4"/>
        <v>0.31200000000000017</v>
      </c>
      <c r="D71" s="9">
        <f t="shared" si="5"/>
        <v>17.290689013232527</v>
      </c>
      <c r="E71" s="9">
        <f t="shared" si="6"/>
        <v>6.8465995386615095</v>
      </c>
      <c r="F71" s="9">
        <f t="shared" si="7"/>
        <v>6.9210877459707865</v>
      </c>
      <c r="G71" s="10">
        <f t="shared" si="17"/>
        <v>8.6666666666666607</v>
      </c>
      <c r="H71" s="5">
        <f t="shared" si="17"/>
        <v>7.5</v>
      </c>
      <c r="I71">
        <f t="shared" si="9"/>
        <v>55.080682782810499</v>
      </c>
      <c r="J71">
        <f t="shared" si="10"/>
        <v>53.490433847392559</v>
      </c>
      <c r="K71">
        <f t="shared" si="11"/>
        <v>13.13982886640146</v>
      </c>
      <c r="L71">
        <f t="shared" si="12"/>
        <v>-11.573996177267832</v>
      </c>
      <c r="M71">
        <f t="shared" si="13"/>
        <v>-35.017131343887897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4"/>
        <v>4.7280039074311375</v>
      </c>
      <c r="B72">
        <f t="shared" si="3"/>
        <v>4.7280039074311375</v>
      </c>
      <c r="C72" s="9">
        <f t="shared" si="4"/>
        <v>0.31800000000000017</v>
      </c>
      <c r="D72" s="9">
        <f t="shared" si="5"/>
        <v>17.61142328438569</v>
      </c>
      <c r="E72" s="9">
        <f t="shared" si="6"/>
        <v>6.9248082034957283</v>
      </c>
      <c r="F72" s="9">
        <f t="shared" si="7"/>
        <v>7.003530659657442</v>
      </c>
      <c r="G72" s="10">
        <f t="shared" si="17"/>
        <v>8.6666666666666607</v>
      </c>
      <c r="H72" s="5">
        <f t="shared" si="17"/>
        <v>7.5</v>
      </c>
      <c r="I72">
        <f t="shared" si="9"/>
        <v>54.963442170106539</v>
      </c>
      <c r="J72">
        <f t="shared" si="10"/>
        <v>53.420989870328953</v>
      </c>
      <c r="K72">
        <f t="shared" si="11"/>
        <v>12.929726078338133</v>
      </c>
      <c r="L72">
        <f t="shared" si="12"/>
        <v>-11.534366674503765</v>
      </c>
      <c r="M72">
        <f t="shared" si="13"/>
        <v>-34.965715427783167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4"/>
        <v>4.4076855868093041</v>
      </c>
      <c r="B73">
        <f t="shared" si="3"/>
        <v>4.4076855868093041</v>
      </c>
      <c r="C73" s="9">
        <f t="shared" si="4"/>
        <v>0.32400000000000018</v>
      </c>
      <c r="D73" s="9">
        <f t="shared" si="5"/>
        <v>17.931741605007524</v>
      </c>
      <c r="E73" s="9">
        <f t="shared" si="6"/>
        <v>7.0017571770880567</v>
      </c>
      <c r="F73" s="9">
        <f t="shared" si="7"/>
        <v>7.0848668294270283</v>
      </c>
      <c r="G73" s="10">
        <f t="shared" si="17"/>
        <v>8.6666666666666607</v>
      </c>
      <c r="H73" s="5">
        <f t="shared" si="17"/>
        <v>7.5</v>
      </c>
      <c r="I73">
        <f t="shared" si="9"/>
        <v>54.847146556910694</v>
      </c>
      <c r="J73">
        <f t="shared" si="10"/>
        <v>53.351783670281932</v>
      </c>
      <c r="K73">
        <f t="shared" si="11"/>
        <v>12.719931785771434</v>
      </c>
      <c r="L73">
        <f t="shared" si="12"/>
        <v>-11.495050424129655</v>
      </c>
      <c r="M73">
        <f t="shared" si="13"/>
        <v>-34.914606727837999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4"/>
        <v>4.0877817956952462</v>
      </c>
      <c r="B74">
        <f t="shared" si="3"/>
        <v>4.0877817956952462</v>
      </c>
      <c r="C74" s="9">
        <f t="shared" si="4"/>
        <v>0.33000000000000018</v>
      </c>
      <c r="D74" s="9">
        <f t="shared" si="5"/>
        <v>18.251645396121582</v>
      </c>
      <c r="E74" s="9">
        <f t="shared" si="6"/>
        <v>7.0774483048815844</v>
      </c>
      <c r="F74" s="9">
        <f t="shared" si="7"/>
        <v>7.1651005019235123</v>
      </c>
      <c r="G74" s="10">
        <f t="shared" si="17"/>
        <v>8.6666666666666607</v>
      </c>
      <c r="H74" s="5">
        <f t="shared" si="17"/>
        <v>7.5</v>
      </c>
      <c r="I74">
        <f t="shared" si="9"/>
        <v>54.731795266521203</v>
      </c>
      <c r="J74">
        <f t="shared" si="10"/>
        <v>53.282813367737155</v>
      </c>
      <c r="K74">
        <f t="shared" si="11"/>
        <v>12.510444145404406</v>
      </c>
      <c r="L74">
        <f t="shared" si="12"/>
        <v>-11.456045783779651</v>
      </c>
      <c r="M74">
        <f t="shared" si="13"/>
        <v>-34.863802055233663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4"/>
        <v>3.7682911243129311</v>
      </c>
      <c r="B75">
        <f t="shared" si="3"/>
        <v>3.7682911243129311</v>
      </c>
      <c r="C75" s="9">
        <f t="shared" si="4"/>
        <v>0.33600000000000019</v>
      </c>
      <c r="D75" s="9">
        <f t="shared" si="5"/>
        <v>18.571136067503897</v>
      </c>
      <c r="E75" s="9">
        <f t="shared" si="6"/>
        <v>7.1518834213170166</v>
      </c>
      <c r="F75" s="9">
        <f t="shared" si="7"/>
        <v>7.2442358982832484</v>
      </c>
      <c r="G75" s="10">
        <f t="shared" si="17"/>
        <v>8.6666666666666607</v>
      </c>
      <c r="H75" s="5">
        <f t="shared" si="17"/>
        <v>7.5</v>
      </c>
      <c r="I75">
        <f t="shared" si="9"/>
        <v>54.617387627457738</v>
      </c>
      <c r="J75">
        <f t="shared" si="10"/>
        <v>53.214077093034476</v>
      </c>
      <c r="K75">
        <f t="shared" si="11"/>
        <v>12.301261333073004</v>
      </c>
      <c r="L75">
        <f t="shared" si="12"/>
        <v>-11.417351123699508</v>
      </c>
      <c r="M75">
        <f t="shared" si="13"/>
        <v>-34.813298237918069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4"/>
        <v>3.4492121740749511</v>
      </c>
      <c r="B76">
        <f t="shared" si="3"/>
        <v>3.4492121740749511</v>
      </c>
      <c r="C76" s="9">
        <f t="shared" si="4"/>
        <v>0.34200000000000019</v>
      </c>
      <c r="D76" s="9">
        <f t="shared" si="5"/>
        <v>18.890215017741877</v>
      </c>
      <c r="E76" s="9">
        <f t="shared" si="6"/>
        <v>7.2250643499471723</v>
      </c>
      <c r="F76" s="9">
        <f t="shared" si="7"/>
        <v>7.3222772143813106</v>
      </c>
      <c r="G76" s="10">
        <f t="shared" si="17"/>
        <v>8.6666666666666607</v>
      </c>
      <c r="H76" s="5">
        <f t="shared" si="17"/>
        <v>7.5</v>
      </c>
      <c r="I76">
        <f t="shared" si="9"/>
        <v>54.503922972923867</v>
      </c>
      <c r="J76">
        <f t="shared" si="10"/>
        <v>53.145572986292279</v>
      </c>
      <c r="K76">
        <f t="shared" si="11"/>
        <v>12.092381543645496</v>
      </c>
      <c r="L76">
        <f t="shared" si="12"/>
        <v>-11.378964826513224</v>
      </c>
      <c r="M76">
        <f t="shared" si="13"/>
        <v>-34.7630921204182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4"/>
        <v>3.1305435575240743</v>
      </c>
      <c r="B77">
        <f t="shared" si="3"/>
        <v>3.1305435575240743</v>
      </c>
      <c r="C77" s="9">
        <f t="shared" si="4"/>
        <v>0.3480000000000002</v>
      </c>
      <c r="D77" s="9">
        <f t="shared" si="5"/>
        <v>19.208883634292754</v>
      </c>
      <c r="E77" s="9">
        <f t="shared" si="6"/>
        <v>7.296992903550878</v>
      </c>
      <c r="F77" s="9">
        <f t="shared" si="7"/>
        <v>7.3992286210757339</v>
      </c>
      <c r="G77" s="10">
        <f t="shared" si="17"/>
        <v>8.6666666666666607</v>
      </c>
      <c r="H77" s="5">
        <f t="shared" si="17"/>
        <v>7.5</v>
      </c>
      <c r="I77">
        <f t="shared" si="9"/>
        <v>54.391400640269389</v>
      </c>
      <c r="J77">
        <f t="shared" si="10"/>
        <v>53.077299197333197</v>
      </c>
      <c r="K77">
        <f t="shared" si="11"/>
        <v>11.883802990922987</v>
      </c>
      <c r="L77">
        <f t="shared" si="12"/>
        <v>-11.340885286991741</v>
      </c>
      <c r="M77">
        <f t="shared" si="13"/>
        <v>-34.713180563656834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4"/>
        <v>2.8122838982752398</v>
      </c>
      <c r="B78">
        <f t="shared" si="3"/>
        <v>2.8122838982752398</v>
      </c>
      <c r="C78" s="9">
        <f t="shared" si="4"/>
        <v>0.3540000000000002</v>
      </c>
      <c r="D78" s="9">
        <f t="shared" si="5"/>
        <v>19.527143293541588</v>
      </c>
      <c r="E78" s="9">
        <f t="shared" si="6"/>
        <v>7.3676708842462704</v>
      </c>
      <c r="F78" s="9">
        <f t="shared" si="7"/>
        <v>7.4750942644497158</v>
      </c>
      <c r="G78" s="10">
        <f t="shared" si="17"/>
        <v>8.6666666666666607</v>
      </c>
      <c r="H78" s="5">
        <f t="shared" si="17"/>
        <v>7.5</v>
      </c>
      <c r="I78">
        <f t="shared" si="9"/>
        <v>54.279819970452678</v>
      </c>
      <c r="J78">
        <f t="shared" si="10"/>
        <v>53.009253885611244</v>
      </c>
      <c r="K78">
        <f t="shared" si="11"/>
        <v>11.675523907541047</v>
      </c>
      <c r="L78">
        <f t="shared" si="12"/>
        <v>-11.303110911823701</v>
      </c>
      <c r="M78">
        <f t="shared" si="13"/>
        <v>-34.663560444773722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4"/>
        <v>2.4944318309579856</v>
      </c>
      <c r="B79">
        <f t="shared" si="3"/>
        <v>2.4944318309579856</v>
      </c>
      <c r="C79" s="9">
        <f t="shared" si="4"/>
        <v>0.36000000000000021</v>
      </c>
      <c r="D79" s="9">
        <f t="shared" si="5"/>
        <v>19.844995360858842</v>
      </c>
      <c r="E79" s="9">
        <f t="shared" si="6"/>
        <v>7.4371000836035108</v>
      </c>
      <c r="F79" s="9">
        <f t="shared" si="7"/>
        <v>7.5498782660517723</v>
      </c>
      <c r="G79" s="10">
        <f t="shared" si="17"/>
        <v>8.6666666666666607</v>
      </c>
      <c r="H79" s="5">
        <f t="shared" si="17"/>
        <v>7.5</v>
      </c>
      <c r="I79">
        <f t="shared" si="9"/>
        <v>54.169180307502998</v>
      </c>
      <c r="J79">
        <f t="shared" si="10"/>
        <v>52.941435220140299</v>
      </c>
      <c r="K79">
        <f t="shared" si="11"/>
        <v>11.467542544872405</v>
      </c>
      <c r="L79">
        <f t="shared" si="12"/>
        <v>-11.265640119388244</v>
      </c>
      <c r="M79">
        <f t="shared" si="13"/>
        <v>-34.614228656951092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4"/>
        <v>2.1769860011592925</v>
      </c>
      <c r="B80">
        <f t="shared" si="3"/>
        <v>2.1769860011592925</v>
      </c>
      <c r="C80" s="9">
        <f t="shared" si="4"/>
        <v>0.36600000000000021</v>
      </c>
      <c r="D80" s="9">
        <f t="shared" si="5"/>
        <v>20.162441190657535</v>
      </c>
      <c r="E80" s="9">
        <f t="shared" si="6"/>
        <v>7.5052822827569203</v>
      </c>
      <c r="F80" s="9">
        <f t="shared" si="7"/>
        <v>7.623584723133896</v>
      </c>
      <c r="G80" s="10">
        <f t="shared" si="17"/>
        <v>8.6666666666666607</v>
      </c>
      <c r="H80" s="5">
        <f t="shared" si="17"/>
        <v>7.5</v>
      </c>
      <c r="I80">
        <f t="shared" si="9"/>
        <v>54.059480997983002</v>
      </c>
      <c r="J80">
        <f t="shared" si="10"/>
        <v>52.873841379423972</v>
      </c>
      <c r="K80">
        <f t="shared" si="11"/>
        <v>11.259857172930698</v>
      </c>
      <c r="L80">
        <f t="shared" si="12"/>
        <v>-11.228471339529831</v>
      </c>
      <c r="M80">
        <f t="shared" si="13"/>
        <v>-34.565182109243395</v>
      </c>
      <c r="S80">
        <f t="shared" si="0"/>
        <v>1</v>
      </c>
      <c r="T80" t="b">
        <f t="shared" si="1"/>
        <v>1</v>
      </c>
      <c r="U80" t="b">
        <f t="shared" si="2"/>
        <v>0</v>
      </c>
    </row>
    <row r="81" spans="1:21" x14ac:dyDescent="0.2">
      <c r="A81">
        <f t="shared" si="14"/>
        <v>1.8599450653668619</v>
      </c>
      <c r="B81">
        <f t="shared" si="3"/>
        <v>1.8599450653668619</v>
      </c>
      <c r="C81" s="9">
        <f t="shared" si="4"/>
        <v>0.37200000000000022</v>
      </c>
      <c r="D81" s="9">
        <f t="shared" si="5"/>
        <v>20.479482126449966</v>
      </c>
      <c r="E81" s="9">
        <f t="shared" si="6"/>
        <v>7.5722192525165379</v>
      </c>
      <c r="F81" s="9">
        <f t="shared" si="7"/>
        <v>7.6962177088877244</v>
      </c>
      <c r="G81" s="10">
        <f t="shared" si="17"/>
        <v>8.6666666666666607</v>
      </c>
      <c r="H81" s="5">
        <f t="shared" si="17"/>
        <v>7.5</v>
      </c>
      <c r="I81">
        <f t="shared" si="9"/>
        <v>53.950721390451449</v>
      </c>
      <c r="J81">
        <f t="shared" si="10"/>
        <v>52.806470551386795</v>
      </c>
      <c r="K81">
        <f t="shared" si="11"/>
        <v>11.052466080275238</v>
      </c>
      <c r="L81">
        <f t="shared" si="12"/>
        <v>-11.191603013335115</v>
      </c>
      <c r="M81">
        <f t="shared" si="13"/>
        <v>-34.516417726411447</v>
      </c>
      <c r="S81">
        <f t="shared" si="0"/>
        <v>1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4"/>
        <v>1.5433076909127799</v>
      </c>
      <c r="B82">
        <f t="shared" si="3"/>
        <v>1.5433076909127799</v>
      </c>
      <c r="C82" s="9">
        <f t="shared" si="4"/>
        <v>0.37800000000000022</v>
      </c>
      <c r="D82" s="9">
        <f t="shared" si="5"/>
        <v>20.796119500904048</v>
      </c>
      <c r="E82" s="9">
        <f t="shared" si="6"/>
        <v>7.6379127534791138</v>
      </c>
      <c r="F82" s="9">
        <f t="shared" si="7"/>
        <v>7.7677812726787261</v>
      </c>
      <c r="G82" s="10">
        <f t="shared" si="17"/>
        <v>8.6666666666666607</v>
      </c>
      <c r="H82" s="5">
        <f t="shared" si="17"/>
        <v>7.5</v>
      </c>
      <c r="I82">
        <f t="shared" si="9"/>
        <v>53.842900834926205</v>
      </c>
      <c r="J82">
        <f t="shared" si="10"/>
        <v>52.739320933306786</v>
      </c>
      <c r="K82">
        <f t="shared" si="11"/>
        <v>10.84536757391677</v>
      </c>
      <c r="L82">
        <f t="shared" si="12"/>
        <v>-11.155033592911824</v>
      </c>
      <c r="M82">
        <f t="shared" si="13"/>
        <v>-34.46793244876072</v>
      </c>
      <c r="S82">
        <f t="shared" si="0"/>
        <v>1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4"/>
        <v>1.2270725559176121</v>
      </c>
      <c r="B83">
        <f t="shared" si="3"/>
        <v>1.2270725559176121</v>
      </c>
      <c r="C83" s="9">
        <f t="shared" si="4"/>
        <v>0.38400000000000023</v>
      </c>
      <c r="D83" s="9">
        <f t="shared" si="5"/>
        <v>21.112354635899216</v>
      </c>
      <c r="E83" s="9">
        <f t="shared" si="6"/>
        <v>7.7023645361385364</v>
      </c>
      <c r="F83" s="9">
        <f t="shared" si="7"/>
        <v>7.8382794402784537</v>
      </c>
      <c r="G83" s="10">
        <f t="shared" si="17"/>
        <v>8.6666666666666607</v>
      </c>
      <c r="H83" s="5">
        <f t="shared" si="17"/>
        <v>7.5</v>
      </c>
      <c r="I83">
        <f t="shared" si="9"/>
        <v>53.736018682347712</v>
      </c>
      <c r="J83">
        <f t="shared" si="10"/>
        <v>52.672390731749317</v>
      </c>
      <c r="K83">
        <f t="shared" si="11"/>
        <v>10.638559979224205</v>
      </c>
      <c r="L83">
        <f t="shared" si="12"/>
        <v>-11.118761541169672</v>
      </c>
      <c r="M83">
        <f t="shared" si="13"/>
        <v>-34.419723231983937</v>
      </c>
      <c r="S83">
        <f t="shared" si="0"/>
        <v>1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4"/>
        <v>0.91123834923485703</v>
      </c>
      <c r="B84">
        <f t="shared" si="3"/>
        <v>0.91123834923485703</v>
      </c>
      <c r="C84" s="9">
        <f t="shared" si="4"/>
        <v>0.39000000000000024</v>
      </c>
      <c r="D84" s="9">
        <f t="shared" si="5"/>
        <v>21.428188842581971</v>
      </c>
      <c r="E84" s="9">
        <f t="shared" si="6"/>
        <v>7.7655763409957057</v>
      </c>
      <c r="F84" s="9">
        <f t="shared" si="7"/>
        <v>7.9077162140948545</v>
      </c>
      <c r="G84" s="10">
        <f t="shared" si="17"/>
        <v>8.6666666666666607</v>
      </c>
      <c r="H84" s="5">
        <f t="shared" si="17"/>
        <v>7.5</v>
      </c>
      <c r="I84">
        <f t="shared" si="9"/>
        <v>53.630074284042962</v>
      </c>
      <c r="J84">
        <f t="shared" si="10"/>
        <v>52.605678162502301</v>
      </c>
      <c r="K84">
        <f t="shared" si="11"/>
        <v>10.432041639832301</v>
      </c>
      <c r="L84">
        <f t="shared" si="12"/>
        <v>-11.08278533160331</v>
      </c>
      <c r="M84">
        <f t="shared" si="13"/>
        <v>-34.371787047007793</v>
      </c>
      <c r="S84">
        <f t="shared" ref="S84:S147" si="18">GESTEP(E84,H84)</f>
        <v>1</v>
      </c>
      <c r="T84" t="b">
        <f t="shared" ref="T84:T147" si="19">AND(S83=0,S84=1)</f>
        <v>0</v>
      </c>
      <c r="U84" t="b">
        <f t="shared" ref="U84:U147" si="20">AND(S84=1,S85=0)</f>
        <v>0</v>
      </c>
    </row>
    <row r="85" spans="1:21" x14ac:dyDescent="0.2">
      <c r="A85">
        <f t="shared" si="14"/>
        <v>0.59580377039581123</v>
      </c>
      <c r="B85">
        <f t="shared" ref="B85:B148" si="21">ABS(D85-$D$11)</f>
        <v>0.59580377039581123</v>
      </c>
      <c r="C85" s="9">
        <f t="shared" ref="C85:C148" si="22">C84+_dt</f>
        <v>0.39600000000000024</v>
      </c>
      <c r="D85" s="9">
        <f t="shared" ref="D85:D148" si="23">D84+$C$7*(J84+J85)/2</f>
        <v>21.743623421421017</v>
      </c>
      <c r="E85" s="9">
        <f t="shared" ref="E85:E148" si="24">E84+$C$7*(K84+K85)/2</f>
        <v>7.8275498986678533</v>
      </c>
      <c r="F85" s="9">
        <f t="shared" ref="F85:F148" si="25">$O$1*D85^2+$O$2*D85+$O$3</f>
        <v>7.9760955734006949</v>
      </c>
      <c r="G85" s="10">
        <f t="shared" ref="G85:H100" si="26">G84</f>
        <v>8.6666666666666607</v>
      </c>
      <c r="H85" s="5">
        <f t="shared" si="26"/>
        <v>7.5</v>
      </c>
      <c r="I85">
        <f t="shared" ref="I85:I148" si="27">SQRT(J85^2+K85^2)</f>
        <v>53.525066991190073</v>
      </c>
      <c r="J85">
        <f t="shared" ref="J85:J148" si="28">J84+L84*$C$7</f>
        <v>52.539181450512679</v>
      </c>
      <c r="K85">
        <f t="shared" ref="K85:K148" si="29">K84+M84*$C$7</f>
        <v>10.225810917550254</v>
      </c>
      <c r="L85">
        <f t="shared" ref="L85:L148" si="30">-$C$15*I85*J85</f>
        <v>-11.047103448077262</v>
      </c>
      <c r="M85">
        <f t="shared" ref="M85:M148" si="31">-$C$6-$C$15*I85*K85</f>
        <v>-34.324120879843917</v>
      </c>
      <c r="S85">
        <f t="shared" si="18"/>
        <v>1</v>
      </c>
      <c r="T85" t="b">
        <f t="shared" si="19"/>
        <v>0</v>
      </c>
      <c r="U85" t="b">
        <f t="shared" si="20"/>
        <v>0</v>
      </c>
    </row>
    <row r="86" spans="1:21" x14ac:dyDescent="0.2">
      <c r="A86">
        <f t="shared" ref="A86:A149" si="32">IF(B86&lt;B85,B86,100)</f>
        <v>0.28076752955480089</v>
      </c>
      <c r="B86">
        <f t="shared" si="21"/>
        <v>0.28076752955480089</v>
      </c>
      <c r="C86" s="9">
        <f t="shared" si="22"/>
        <v>0.40200000000000025</v>
      </c>
      <c r="D86" s="9">
        <f t="shared" si="23"/>
        <v>22.058659662262027</v>
      </c>
      <c r="E86" s="9">
        <f t="shared" si="24"/>
        <v>7.8882869299973173</v>
      </c>
      <c r="F86" s="9">
        <f t="shared" si="25"/>
        <v>8.0434214745600627</v>
      </c>
      <c r="G86" s="10">
        <f t="shared" si="26"/>
        <v>8.6666666666666607</v>
      </c>
      <c r="H86" s="5">
        <f t="shared" si="26"/>
        <v>7.5</v>
      </c>
      <c r="I86">
        <f t="shared" si="27"/>
        <v>53.420996154283635</v>
      </c>
      <c r="J86">
        <f t="shared" si="28"/>
        <v>52.472898829824217</v>
      </c>
      <c r="K86">
        <f t="shared" si="29"/>
        <v>10.01986619227119</v>
      </c>
      <c r="L86">
        <f t="shared" si="30"/>
        <v>-11.011714384612919</v>
      </c>
      <c r="M86">
        <f t="shared" si="31"/>
        <v>-34.276721731443914</v>
      </c>
      <c r="S86">
        <f t="shared" si="18"/>
        <v>1</v>
      </c>
      <c r="T86" t="b">
        <f t="shared" si="19"/>
        <v>0</v>
      </c>
      <c r="U86" t="b">
        <f t="shared" si="20"/>
        <v>0</v>
      </c>
    </row>
    <row r="87" spans="1:21" x14ac:dyDescent="0.2">
      <c r="A87">
        <f t="shared" si="32"/>
        <v>3.3871652565220955E-2</v>
      </c>
      <c r="B87">
        <f t="shared" si="21"/>
        <v>3.3871652565220955E-2</v>
      </c>
      <c r="C87" s="9">
        <f t="shared" si="22"/>
        <v>0.40800000000000025</v>
      </c>
      <c r="D87" s="9">
        <f t="shared" si="23"/>
        <v>22.373298844382049</v>
      </c>
      <c r="E87" s="9">
        <f t="shared" si="24"/>
        <v>7.9477891461597787</v>
      </c>
      <c r="F87" s="9">
        <f t="shared" si="25"/>
        <v>8.1096978512530207</v>
      </c>
      <c r="G87" s="10">
        <f t="shared" si="26"/>
        <v>8.6666666666666607</v>
      </c>
      <c r="H87" s="5">
        <f t="shared" si="26"/>
        <v>7.5</v>
      </c>
      <c r="I87">
        <f t="shared" si="27"/>
        <v>53.317861122600831</v>
      </c>
      <c r="J87">
        <f t="shared" si="28"/>
        <v>52.406828543516539</v>
      </c>
      <c r="K87">
        <f t="shared" si="29"/>
        <v>9.8142058618825256</v>
      </c>
      <c r="L87">
        <f t="shared" si="30"/>
        <v>-10.976616645177508</v>
      </c>
      <c r="M87">
        <f t="shared" si="31"/>
        <v>-34.229586617558553</v>
      </c>
      <c r="S87">
        <f t="shared" si="18"/>
        <v>1</v>
      </c>
      <c r="T87" t="b">
        <f t="shared" si="19"/>
        <v>0</v>
      </c>
      <c r="U87" t="b">
        <f t="shared" si="20"/>
        <v>0</v>
      </c>
    </row>
    <row r="88" spans="1:21" x14ac:dyDescent="0.2">
      <c r="A88">
        <f t="shared" si="32"/>
        <v>100</v>
      </c>
      <c r="B88">
        <f t="shared" si="21"/>
        <v>0.34811504472670762</v>
      </c>
      <c r="C88" s="9">
        <f t="shared" si="22"/>
        <v>0.41400000000000026</v>
      </c>
      <c r="D88" s="9">
        <f t="shared" si="23"/>
        <v>22.687542236543536</v>
      </c>
      <c r="E88" s="9">
        <f t="shared" si="24"/>
        <v>8.0060582487719572</v>
      </c>
      <c r="F88" s="9">
        <f t="shared" si="25"/>
        <v>8.1749286146984161</v>
      </c>
      <c r="G88" s="10">
        <f t="shared" si="26"/>
        <v>8.6666666666666607</v>
      </c>
      <c r="H88" s="5">
        <f t="shared" si="26"/>
        <v>7.5</v>
      </c>
      <c r="I88">
        <f t="shared" si="27"/>
        <v>53.21566124366862</v>
      </c>
      <c r="J88">
        <f t="shared" si="28"/>
        <v>52.340968843645477</v>
      </c>
      <c r="K88">
        <f t="shared" si="29"/>
        <v>9.6088283421771745</v>
      </c>
      <c r="L88">
        <f t="shared" si="30"/>
        <v>-10.941808743475127</v>
      </c>
      <c r="M88">
        <f t="shared" si="31"/>
        <v>-34.182712568601033</v>
      </c>
      <c r="S88">
        <f t="shared" si="18"/>
        <v>1</v>
      </c>
      <c r="T88" t="b">
        <f t="shared" si="19"/>
        <v>0</v>
      </c>
      <c r="U88" t="b">
        <f t="shared" si="20"/>
        <v>0</v>
      </c>
    </row>
    <row r="89" spans="1:21" x14ac:dyDescent="0.2">
      <c r="A89">
        <f t="shared" si="32"/>
        <v>100</v>
      </c>
      <c r="B89">
        <f t="shared" si="21"/>
        <v>0.66196390523119675</v>
      </c>
      <c r="C89" s="9">
        <f t="shared" si="22"/>
        <v>0.42000000000000026</v>
      </c>
      <c r="D89" s="9">
        <f t="shared" si="23"/>
        <v>23.001391097048025</v>
      </c>
      <c r="E89" s="9">
        <f t="shared" si="24"/>
        <v>8.0630959299987861</v>
      </c>
      <c r="F89" s="9">
        <f t="shared" si="25"/>
        <v>8.239117653874823</v>
      </c>
      <c r="G89" s="10">
        <f t="shared" si="26"/>
        <v>8.6666666666666607</v>
      </c>
      <c r="H89" s="5">
        <f t="shared" si="26"/>
        <v>7.5</v>
      </c>
      <c r="I89">
        <f t="shared" si="27"/>
        <v>53.114395862731854</v>
      </c>
      <c r="J89">
        <f t="shared" si="28"/>
        <v>52.275317991184629</v>
      </c>
      <c r="K89">
        <f t="shared" si="29"/>
        <v>9.4037320667655688</v>
      </c>
      <c r="L89">
        <f t="shared" si="30"/>
        <v>-10.90728920273976</v>
      </c>
      <c r="M89">
        <f t="shared" si="31"/>
        <v>-34.136096629514263</v>
      </c>
      <c r="S89">
        <f t="shared" si="18"/>
        <v>1</v>
      </c>
      <c r="T89" t="b">
        <f t="shared" si="19"/>
        <v>0</v>
      </c>
      <c r="U89" t="b">
        <f t="shared" si="20"/>
        <v>0</v>
      </c>
    </row>
    <row r="90" spans="1:21" x14ac:dyDescent="0.2">
      <c r="A90">
        <f t="shared" si="32"/>
        <v>100</v>
      </c>
      <c r="B90">
        <f t="shared" si="21"/>
        <v>0.97541948197265427</v>
      </c>
      <c r="C90" s="9">
        <f t="shared" si="22"/>
        <v>0.42600000000000027</v>
      </c>
      <c r="D90" s="9">
        <f t="shared" si="23"/>
        <v>23.314846673789482</v>
      </c>
      <c r="E90" s="9">
        <f t="shared" si="24"/>
        <v>8.1189038726600486</v>
      </c>
      <c r="F90" s="9">
        <f t="shared" si="25"/>
        <v>8.3022688357396994</v>
      </c>
      <c r="G90" s="10">
        <f t="shared" si="26"/>
        <v>8.6666666666666607</v>
      </c>
      <c r="H90" s="5">
        <f t="shared" si="26"/>
        <v>7.5</v>
      </c>
      <c r="I90">
        <f t="shared" si="27"/>
        <v>53.014064322222708</v>
      </c>
      <c r="J90">
        <f t="shared" si="28"/>
        <v>52.209874255968188</v>
      </c>
      <c r="K90">
        <f t="shared" si="29"/>
        <v>9.1989154869884828</v>
      </c>
      <c r="L90">
        <f t="shared" si="30"/>
        <v>-10.873056555530351</v>
      </c>
      <c r="M90">
        <f t="shared" si="31"/>
        <v>-34.089735859642225</v>
      </c>
      <c r="S90">
        <f t="shared" si="18"/>
        <v>1</v>
      </c>
      <c r="T90" t="b">
        <f t="shared" si="19"/>
        <v>0</v>
      </c>
      <c r="U90" t="b">
        <f t="shared" si="20"/>
        <v>0</v>
      </c>
    </row>
    <row r="91" spans="1:21" x14ac:dyDescent="0.2">
      <c r="A91">
        <f t="shared" si="32"/>
        <v>100</v>
      </c>
      <c r="B91">
        <f t="shared" si="21"/>
        <v>1.2884830124904632</v>
      </c>
      <c r="C91" s="9">
        <f t="shared" si="22"/>
        <v>0.43200000000000027</v>
      </c>
      <c r="D91" s="9">
        <f t="shared" si="23"/>
        <v>23.627910204307291</v>
      </c>
      <c r="E91" s="9">
        <f t="shared" si="24"/>
        <v>8.1734837503365068</v>
      </c>
      <c r="F91" s="9">
        <f t="shared" si="25"/>
        <v>8.3643860054467414</v>
      </c>
      <c r="G91" s="10">
        <f t="shared" si="26"/>
        <v>8.6666666666666607</v>
      </c>
      <c r="H91" s="5">
        <f t="shared" si="26"/>
        <v>7.5</v>
      </c>
      <c r="I91">
        <f t="shared" si="27"/>
        <v>52.914665961231329</v>
      </c>
      <c r="J91">
        <f t="shared" si="28"/>
        <v>52.144635916635004</v>
      </c>
      <c r="K91">
        <f t="shared" si="29"/>
        <v>8.9943770718306286</v>
      </c>
      <c r="L91">
        <f t="shared" si="30"/>
        <v>-10.83910934352787</v>
      </c>
      <c r="M91">
        <f t="shared" si="31"/>
        <v>-34.04362733260529</v>
      </c>
      <c r="S91">
        <f t="shared" si="18"/>
        <v>1</v>
      </c>
      <c r="T91" t="b">
        <f t="shared" si="19"/>
        <v>0</v>
      </c>
      <c r="U91" t="b">
        <f t="shared" si="20"/>
        <v>0</v>
      </c>
    </row>
    <row r="92" spans="1:21" x14ac:dyDescent="0.2">
      <c r="A92">
        <f t="shared" si="32"/>
        <v>100</v>
      </c>
      <c r="B92">
        <f t="shared" si="21"/>
        <v>1.6011557240220888</v>
      </c>
      <c r="C92" s="9">
        <f t="shared" si="22"/>
        <v>0.43800000000000028</v>
      </c>
      <c r="D92" s="9">
        <f t="shared" si="23"/>
        <v>23.940582915838917</v>
      </c>
      <c r="E92" s="9">
        <f t="shared" si="24"/>
        <v>8.2268372274755031</v>
      </c>
      <c r="F92" s="9">
        <f t="shared" si="25"/>
        <v>8.4254729865614362</v>
      </c>
      <c r="G92" s="10">
        <f t="shared" si="26"/>
        <v>8.6666666666666607</v>
      </c>
      <c r="H92" s="5">
        <f t="shared" si="26"/>
        <v>7.5</v>
      </c>
      <c r="I92">
        <f t="shared" si="27"/>
        <v>52.816200114977974</v>
      </c>
      <c r="J92">
        <f t="shared" si="28"/>
        <v>52.079601260573838</v>
      </c>
      <c r="K92">
        <f t="shared" si="29"/>
        <v>8.7901153078349967</v>
      </c>
      <c r="L92">
        <f t="shared" si="30"/>
        <v>-10.805446117334435</v>
      </c>
      <c r="M92">
        <f t="shared" si="31"/>
        <v>-33.997768136179488</v>
      </c>
      <c r="S92">
        <f t="shared" si="18"/>
        <v>1</v>
      </c>
      <c r="T92" t="b">
        <f t="shared" si="19"/>
        <v>0</v>
      </c>
      <c r="U92" t="b">
        <f t="shared" si="20"/>
        <v>0</v>
      </c>
    </row>
    <row r="93" spans="1:21" x14ac:dyDescent="0.2">
      <c r="A93">
        <f t="shared" si="32"/>
        <v>100</v>
      </c>
      <c r="B93">
        <f t="shared" si="21"/>
        <v>1.9134388335554213</v>
      </c>
      <c r="C93" s="9">
        <f t="shared" si="22"/>
        <v>0.44400000000000028</v>
      </c>
      <c r="D93" s="9">
        <f t="shared" si="23"/>
        <v>24.252866025372249</v>
      </c>
      <c r="E93" s="9">
        <f t="shared" si="24"/>
        <v>8.2789659594960625</v>
      </c>
      <c r="F93" s="9">
        <f t="shared" si="25"/>
        <v>8.4855335812748756</v>
      </c>
      <c r="G93" s="10">
        <f t="shared" si="26"/>
        <v>8.6666666666666607</v>
      </c>
      <c r="H93" s="5">
        <f t="shared" si="26"/>
        <v>7.5</v>
      </c>
      <c r="I93">
        <f t="shared" si="27"/>
        <v>52.718666114286606</v>
      </c>
      <c r="J93">
        <f t="shared" si="28"/>
        <v>52.014768583869831</v>
      </c>
      <c r="K93">
        <f t="shared" si="29"/>
        <v>8.5861286990179195</v>
      </c>
      <c r="L93">
        <f t="shared" si="30"/>
        <v>-10.772065436274444</v>
      </c>
      <c r="M93">
        <f t="shared" si="31"/>
        <v>-33.952155372179753</v>
      </c>
      <c r="S93">
        <f t="shared" si="18"/>
        <v>1</v>
      </c>
      <c r="T93" t="b">
        <f t="shared" si="19"/>
        <v>0</v>
      </c>
      <c r="U93" t="b">
        <f t="shared" si="20"/>
        <v>0</v>
      </c>
    </row>
    <row r="94" spans="1:21" x14ac:dyDescent="0.2">
      <c r="A94">
        <f t="shared" si="32"/>
        <v>100</v>
      </c>
      <c r="B94">
        <f t="shared" si="21"/>
        <v>2.225333547880787</v>
      </c>
      <c r="C94" s="9">
        <f t="shared" si="22"/>
        <v>0.45000000000000029</v>
      </c>
      <c r="D94" s="9">
        <f t="shared" si="23"/>
        <v>24.564760739697615</v>
      </c>
      <c r="E94" s="9">
        <f t="shared" si="24"/>
        <v>8.3298715928934701</v>
      </c>
      <c r="F94" s="9">
        <f t="shared" si="25"/>
        <v>8.544571570615819</v>
      </c>
      <c r="G94" s="10">
        <f t="shared" si="26"/>
        <v>8.6666666666666607</v>
      </c>
      <c r="H94" s="5">
        <f t="shared" si="26"/>
        <v>7.5</v>
      </c>
      <c r="I94">
        <f t="shared" si="27"/>
        <v>52.622063285060321</v>
      </c>
      <c r="J94">
        <f t="shared" si="28"/>
        <v>51.950136191252184</v>
      </c>
      <c r="K94">
        <f t="shared" si="29"/>
        <v>8.3824157667848418</v>
      </c>
      <c r="L94">
        <f t="shared" si="30"/>
        <v>-10.738965868197759</v>
      </c>
      <c r="M94">
        <f t="shared" si="31"/>
        <v>-33.906786156347039</v>
      </c>
      <c r="S94">
        <f t="shared" si="18"/>
        <v>1</v>
      </c>
      <c r="T94" t="b">
        <f t="shared" si="19"/>
        <v>0</v>
      </c>
      <c r="U94" t="b">
        <f t="shared" si="20"/>
        <v>0</v>
      </c>
    </row>
    <row r="95" spans="1:21" x14ac:dyDescent="0.2">
      <c r="A95">
        <f t="shared" si="32"/>
        <v>100</v>
      </c>
      <c r="B95">
        <f t="shared" si="21"/>
        <v>2.5368410636426724</v>
      </c>
      <c r="C95" s="9">
        <f t="shared" si="22"/>
        <v>0.45600000000000029</v>
      </c>
      <c r="D95" s="9">
        <f t="shared" si="23"/>
        <v>24.8762682554595</v>
      </c>
      <c r="E95" s="9">
        <f t="shared" si="24"/>
        <v>8.3795557653433654</v>
      </c>
      <c r="F95" s="9">
        <f t="shared" si="25"/>
        <v>8.6025907146610017</v>
      </c>
      <c r="G95" s="10">
        <f t="shared" si="26"/>
        <v>8.6666666666666607</v>
      </c>
      <c r="H95" s="5">
        <f t="shared" si="26"/>
        <v>7.5</v>
      </c>
      <c r="I95">
        <f t="shared" si="27"/>
        <v>52.526390947758422</v>
      </c>
      <c r="J95">
        <f t="shared" si="28"/>
        <v>51.885702396043001</v>
      </c>
      <c r="K95">
        <f t="shared" si="29"/>
        <v>8.178975049846759</v>
      </c>
      <c r="L95">
        <f t="shared" si="30"/>
        <v>-10.706145989284936</v>
      </c>
      <c r="M95">
        <f t="shared" si="31"/>
        <v>-33.861657618239285</v>
      </c>
      <c r="S95">
        <f t="shared" si="18"/>
        <v>1</v>
      </c>
      <c r="T95" t="b">
        <f t="shared" si="19"/>
        <v>0</v>
      </c>
      <c r="U95" t="b">
        <f t="shared" si="20"/>
        <v>0</v>
      </c>
    </row>
    <row r="96" spans="1:21" x14ac:dyDescent="0.2">
      <c r="A96">
        <f t="shared" si="32"/>
        <v>100</v>
      </c>
      <c r="B96">
        <f t="shared" si="21"/>
        <v>2.8479625673911215</v>
      </c>
      <c r="C96" s="9">
        <f t="shared" si="22"/>
        <v>0.4620000000000003</v>
      </c>
      <c r="D96" s="9">
        <f t="shared" si="23"/>
        <v>25.187389759207949</v>
      </c>
      <c r="E96" s="9">
        <f t="shared" si="24"/>
        <v>8.4280201058053184</v>
      </c>
      <c r="F96" s="9">
        <f t="shared" si="25"/>
        <v>8.6595947527437662</v>
      </c>
      <c r="G96" s="10">
        <f t="shared" si="26"/>
        <v>8.6666666666666607</v>
      </c>
      <c r="H96" s="5">
        <f t="shared" si="26"/>
        <v>7.5</v>
      </c>
      <c r="I96">
        <f t="shared" si="27"/>
        <v>52.431648416875575</v>
      </c>
      <c r="J96">
        <f t="shared" si="28"/>
        <v>51.821465520107289</v>
      </c>
      <c r="K96">
        <f t="shared" si="29"/>
        <v>7.975805104137323</v>
      </c>
      <c r="L96">
        <f t="shared" si="30"/>
        <v>-10.67360438385448</v>
      </c>
      <c r="M96">
        <f t="shared" si="31"/>
        <v>-33.816766901126279</v>
      </c>
      <c r="S96">
        <f t="shared" si="18"/>
        <v>1</v>
      </c>
      <c r="T96" t="b">
        <f t="shared" si="19"/>
        <v>0</v>
      </c>
      <c r="U96" t="b">
        <f t="shared" si="20"/>
        <v>0</v>
      </c>
    </row>
    <row r="97" spans="1:21" x14ac:dyDescent="0.2">
      <c r="A97">
        <f t="shared" si="32"/>
        <v>100</v>
      </c>
      <c r="B97">
        <f t="shared" si="21"/>
        <v>3.1586992356328558</v>
      </c>
      <c r="C97" s="9">
        <f t="shared" si="22"/>
        <v>0.4680000000000003</v>
      </c>
      <c r="D97" s="9">
        <f t="shared" si="23"/>
        <v>25.498126427449684</v>
      </c>
      <c r="E97" s="9">
        <f t="shared" si="24"/>
        <v>8.4752662346259218</v>
      </c>
      <c r="F97" s="9">
        <f t="shared" si="25"/>
        <v>8.7155874036609582</v>
      </c>
      <c r="G97" s="10">
        <f t="shared" si="26"/>
        <v>8.6666666666666607</v>
      </c>
      <c r="H97" s="5">
        <f t="shared" si="26"/>
        <v>7.5</v>
      </c>
      <c r="I97">
        <f t="shared" si="27"/>
        <v>52.337835000422956</v>
      </c>
      <c r="J97">
        <f t="shared" si="28"/>
        <v>51.757423893804159</v>
      </c>
      <c r="K97">
        <f t="shared" si="29"/>
        <v>7.7729045027305652</v>
      </c>
      <c r="L97">
        <f t="shared" si="30"/>
        <v>-10.641339644172183</v>
      </c>
      <c r="M97">
        <f t="shared" si="31"/>
        <v>-33.772111161888276</v>
      </c>
      <c r="S97">
        <f t="shared" si="18"/>
        <v>1</v>
      </c>
      <c r="T97" t="b">
        <f t="shared" si="19"/>
        <v>0</v>
      </c>
      <c r="U97" t="b">
        <f t="shared" si="20"/>
        <v>0</v>
      </c>
    </row>
    <row r="98" spans="1:21" x14ac:dyDescent="0.2">
      <c r="A98">
        <f t="shared" si="32"/>
        <v>100</v>
      </c>
      <c r="B98">
        <f t="shared" si="21"/>
        <v>3.4690522348820849</v>
      </c>
      <c r="C98" s="9">
        <f t="shared" si="22"/>
        <v>0.47400000000000031</v>
      </c>
      <c r="D98" s="9">
        <f t="shared" si="23"/>
        <v>25.808479426698913</v>
      </c>
      <c r="E98" s="9">
        <f t="shared" si="24"/>
        <v>8.5212957636413904</v>
      </c>
      <c r="F98" s="9">
        <f t="shared" si="25"/>
        <v>8.7705723658781682</v>
      </c>
      <c r="G98" s="10">
        <f t="shared" si="26"/>
        <v>8.6666666666666607</v>
      </c>
      <c r="H98" s="5">
        <f t="shared" si="26"/>
        <v>7.5</v>
      </c>
      <c r="I98">
        <f t="shared" si="27"/>
        <v>52.244949999411638</v>
      </c>
      <c r="J98">
        <f t="shared" si="28"/>
        <v>51.693575855939123</v>
      </c>
      <c r="K98">
        <f t="shared" si="29"/>
        <v>7.5702718357592351</v>
      </c>
      <c r="L98">
        <f t="shared" si="30"/>
        <v>-10.609350370262508</v>
      </c>
      <c r="M98">
        <f t="shared" si="31"/>
        <v>-33.727687570918398</v>
      </c>
      <c r="S98">
        <f t="shared" si="18"/>
        <v>1</v>
      </c>
      <c r="T98" t="b">
        <f t="shared" si="19"/>
        <v>0</v>
      </c>
      <c r="U98" t="b">
        <f t="shared" si="20"/>
        <v>0</v>
      </c>
    </row>
    <row r="99" spans="1:21" x14ac:dyDescent="0.2">
      <c r="A99">
        <f t="shared" si="32"/>
        <v>100</v>
      </c>
      <c r="B99">
        <f t="shared" si="21"/>
        <v>3.7790227217110548</v>
      </c>
      <c r="C99" s="9">
        <f t="shared" si="22"/>
        <v>0.48000000000000032</v>
      </c>
      <c r="D99" s="9">
        <f t="shared" si="23"/>
        <v>26.118449913527883</v>
      </c>
      <c r="E99" s="9">
        <f t="shared" si="24"/>
        <v>8.5661102962796694</v>
      </c>
      <c r="F99" s="9">
        <f t="shared" si="25"/>
        <v>8.8245533177332991</v>
      </c>
      <c r="G99" s="10">
        <f t="shared" si="26"/>
        <v>8.6666666666666607</v>
      </c>
      <c r="H99" s="5">
        <f t="shared" si="26"/>
        <v>7.5</v>
      </c>
      <c r="I99">
        <f t="shared" si="27"/>
        <v>52.152992707338299</v>
      </c>
      <c r="J99">
        <f t="shared" si="28"/>
        <v>51.629919753717552</v>
      </c>
      <c r="K99">
        <f t="shared" si="29"/>
        <v>7.3679057103337247</v>
      </c>
      <c r="L99">
        <f t="shared" si="30"/>
        <v>-10.577635169722036</v>
      </c>
      <c r="M99">
        <f t="shared" si="31"/>
        <v>-33.68349331202883</v>
      </c>
      <c r="S99">
        <f t="shared" si="18"/>
        <v>1</v>
      </c>
      <c r="T99" t="b">
        <f t="shared" si="19"/>
        <v>0</v>
      </c>
      <c r="U99" t="b">
        <f t="shared" si="20"/>
        <v>0</v>
      </c>
    </row>
    <row r="100" spans="1:21" x14ac:dyDescent="0.2">
      <c r="A100">
        <f t="shared" si="32"/>
        <v>100</v>
      </c>
      <c r="B100">
        <f t="shared" si="21"/>
        <v>4.0886118428003044</v>
      </c>
      <c r="C100" s="9">
        <f t="shared" si="22"/>
        <v>0.48600000000000032</v>
      </c>
      <c r="D100" s="9">
        <f t="shared" si="23"/>
        <v>26.428039034617132</v>
      </c>
      <c r="E100" s="9">
        <f t="shared" si="24"/>
        <v>8.6097114276620559</v>
      </c>
      <c r="F100" s="9">
        <f t="shared" si="25"/>
        <v>8.8775339176384609</v>
      </c>
      <c r="G100" s="10">
        <f t="shared" si="26"/>
        <v>8.6666666666666607</v>
      </c>
      <c r="H100" s="5">
        <f t="shared" si="26"/>
        <v>7.5</v>
      </c>
      <c r="I100">
        <f t="shared" si="27"/>
        <v>52.061962409673505</v>
      </c>
      <c r="J100">
        <f t="shared" si="28"/>
        <v>51.566453942699219</v>
      </c>
      <c r="K100">
        <f t="shared" si="29"/>
        <v>7.1658047504615521</v>
      </c>
      <c r="L100">
        <f t="shared" si="30"/>
        <v>-10.546192657535002</v>
      </c>
      <c r="M100">
        <f t="shared" si="31"/>
        <v>-33.639525582360633</v>
      </c>
      <c r="S100">
        <f t="shared" si="18"/>
        <v>1</v>
      </c>
      <c r="T100" t="b">
        <f t="shared" si="19"/>
        <v>0</v>
      </c>
      <c r="U100" t="b">
        <f t="shared" si="20"/>
        <v>0</v>
      </c>
    </row>
    <row r="101" spans="1:21" x14ac:dyDescent="0.2">
      <c r="A101">
        <f t="shared" si="32"/>
        <v>100</v>
      </c>
      <c r="B101">
        <f t="shared" si="21"/>
        <v>4.3978207349886631</v>
      </c>
      <c r="C101" s="9">
        <f t="shared" si="22"/>
        <v>0.49200000000000033</v>
      </c>
      <c r="D101" s="9">
        <f t="shared" si="23"/>
        <v>26.737247926805491</v>
      </c>
      <c r="E101" s="9">
        <f t="shared" si="24"/>
        <v>8.6521007447043434</v>
      </c>
      <c r="F101" s="9">
        <f t="shared" si="25"/>
        <v>8.929517804280259</v>
      </c>
      <c r="G101" s="10">
        <f t="shared" ref="G101:H116" si="33">G100</f>
        <v>8.6666666666666607</v>
      </c>
      <c r="H101" s="5">
        <f t="shared" si="33"/>
        <v>7.5</v>
      </c>
      <c r="I101">
        <f t="shared" si="27"/>
        <v>51.971858383352519</v>
      </c>
      <c r="J101">
        <f t="shared" si="28"/>
        <v>51.503176786754011</v>
      </c>
      <c r="K101">
        <f t="shared" si="29"/>
        <v>6.9639675969673887</v>
      </c>
      <c r="L101">
        <f t="shared" si="30"/>
        <v>-10.515021455890912</v>
      </c>
      <c r="M101">
        <f t="shared" si="31"/>
        <v>-33.595781592297314</v>
      </c>
      <c r="S101">
        <f t="shared" si="18"/>
        <v>1</v>
      </c>
      <c r="T101" t="b">
        <f t="shared" si="19"/>
        <v>0</v>
      </c>
      <c r="U101" t="b">
        <f t="shared" si="20"/>
        <v>0</v>
      </c>
    </row>
    <row r="102" spans="1:21" x14ac:dyDescent="0.2">
      <c r="A102">
        <f t="shared" si="32"/>
        <v>100</v>
      </c>
      <c r="B102">
        <f t="shared" si="21"/>
        <v>4.7066505253229813</v>
      </c>
      <c r="C102" s="9">
        <f t="shared" si="22"/>
        <v>0.49800000000000033</v>
      </c>
      <c r="D102" s="9">
        <f t="shared" si="23"/>
        <v>27.046077717139809</v>
      </c>
      <c r="E102" s="9">
        <f t="shared" si="24"/>
        <v>8.693279826217486</v>
      </c>
      <c r="F102" s="9">
        <f t="shared" si="25"/>
        <v>8.9805085968184386</v>
      </c>
      <c r="G102" s="10">
        <f t="shared" si="33"/>
        <v>8.6666666666666607</v>
      </c>
      <c r="H102" s="5">
        <f t="shared" si="33"/>
        <v>7.5</v>
      </c>
      <c r="I102">
        <f t="shared" si="27"/>
        <v>51.882679896268925</v>
      </c>
      <c r="J102">
        <f t="shared" si="28"/>
        <v>51.440086658018664</v>
      </c>
      <c r="K102">
        <f t="shared" si="29"/>
        <v>6.7623929074136049</v>
      </c>
      <c r="L102">
        <f t="shared" si="30"/>
        <v>-10.484120194004239</v>
      </c>
      <c r="M102">
        <f t="shared" si="31"/>
        <v>-33.55225856538199</v>
      </c>
      <c r="S102">
        <f t="shared" si="18"/>
        <v>1</v>
      </c>
      <c r="T102" t="b">
        <f t="shared" si="19"/>
        <v>0</v>
      </c>
      <c r="U102" t="b">
        <f t="shared" si="20"/>
        <v>0</v>
      </c>
    </row>
    <row r="103" spans="1:21" x14ac:dyDescent="0.2">
      <c r="A103">
        <f t="shared" si="32"/>
        <v>100</v>
      </c>
      <c r="B103">
        <f t="shared" si="21"/>
        <v>5.0151023311076024</v>
      </c>
      <c r="C103" s="9">
        <f t="shared" si="22"/>
        <v>0.50400000000000034</v>
      </c>
      <c r="D103" s="9">
        <f t="shared" si="23"/>
        <v>27.35452952292443</v>
      </c>
      <c r="E103" s="9">
        <f t="shared" si="24"/>
        <v>8.7332502430077898</v>
      </c>
      <c r="F103" s="9">
        <f t="shared" si="25"/>
        <v>9.0305098950829201</v>
      </c>
      <c r="G103" s="10">
        <f t="shared" si="33"/>
        <v>8.6666666666666607</v>
      </c>
      <c r="H103" s="5">
        <f t="shared" si="33"/>
        <v>7.5</v>
      </c>
      <c r="I103">
        <f t="shared" si="27"/>
        <v>51.794426206771249</v>
      </c>
      <c r="J103">
        <f t="shared" si="28"/>
        <v>51.37718193685464</v>
      </c>
      <c r="K103">
        <f t="shared" si="29"/>
        <v>6.5610793560213132</v>
      </c>
      <c r="L103">
        <f t="shared" si="30"/>
        <v>-10.453487507936256</v>
      </c>
      <c r="M103">
        <f t="shared" si="31"/>
        <v>-33.508953738238183</v>
      </c>
      <c r="S103">
        <f t="shared" si="18"/>
        <v>1</v>
      </c>
      <c r="T103" t="b">
        <f t="shared" si="19"/>
        <v>0</v>
      </c>
      <c r="U103" t="b">
        <f t="shared" si="20"/>
        <v>0</v>
      </c>
    </row>
    <row r="104" spans="1:21" x14ac:dyDescent="0.2">
      <c r="A104">
        <f t="shared" si="32"/>
        <v>100</v>
      </c>
      <c r="B104">
        <f t="shared" si="21"/>
        <v>5.3231772599535887</v>
      </c>
      <c r="C104" s="9">
        <f t="shared" si="22"/>
        <v>0.51000000000000034</v>
      </c>
      <c r="D104" s="9">
        <f t="shared" si="23"/>
        <v>27.662604451770417</v>
      </c>
      <c r="E104" s="9">
        <f t="shared" si="24"/>
        <v>8.7720135579766296</v>
      </c>
      <c r="F104" s="9">
        <f t="shared" si="25"/>
        <v>9.0795252797692569</v>
      </c>
      <c r="G104" s="10">
        <f t="shared" si="33"/>
        <v>8.6666666666666607</v>
      </c>
      <c r="H104" s="5">
        <f t="shared" si="33"/>
        <v>7.5</v>
      </c>
      <c r="I104">
        <f t="shared" si="27"/>
        <v>51.70709656316248</v>
      </c>
      <c r="J104">
        <f t="shared" si="28"/>
        <v>51.314461011807026</v>
      </c>
      <c r="K104">
        <f t="shared" si="29"/>
        <v>6.3600256335918841</v>
      </c>
      <c r="L104">
        <f t="shared" si="30"/>
        <v>-10.423122040418932</v>
      </c>
      <c r="M104">
        <f t="shared" si="31"/>
        <v>-33.465864360494166</v>
      </c>
      <c r="S104">
        <f t="shared" si="18"/>
        <v>1</v>
      </c>
      <c r="T104" t="b">
        <f t="shared" si="19"/>
        <v>0</v>
      </c>
      <c r="U104" t="b">
        <f t="shared" si="20"/>
        <v>0</v>
      </c>
    </row>
    <row r="105" spans="1:21" x14ac:dyDescent="0.2">
      <c r="A105">
        <f t="shared" si="32"/>
        <v>100</v>
      </c>
      <c r="B105">
        <f t="shared" si="21"/>
        <v>5.6308764098277031</v>
      </c>
      <c r="C105" s="9">
        <f t="shared" si="22"/>
        <v>0.51600000000000035</v>
      </c>
      <c r="D105" s="9">
        <f t="shared" si="23"/>
        <v>27.970303601644531</v>
      </c>
      <c r="E105" s="9">
        <f t="shared" si="24"/>
        <v>8.8095713262196913</v>
      </c>
      <c r="F105" s="9">
        <f t="shared" si="25"/>
        <v>9.1275583126324964</v>
      </c>
      <c r="G105" s="10">
        <f t="shared" si="33"/>
        <v>8.6666666666666607</v>
      </c>
      <c r="H105" s="5">
        <f t="shared" si="33"/>
        <v>7.5</v>
      </c>
      <c r="I105">
        <f t="shared" si="27"/>
        <v>51.620690203202983</v>
      </c>
      <c r="J105">
        <f t="shared" si="28"/>
        <v>51.251922279564511</v>
      </c>
      <c r="K105">
        <f t="shared" si="29"/>
        <v>6.1592304474289188</v>
      </c>
      <c r="L105">
        <f t="shared" si="30"/>
        <v>-10.393022440680989</v>
      </c>
      <c r="M105">
        <f t="shared" si="31"/>
        <v>-33.422987694710876</v>
      </c>
      <c r="S105">
        <f t="shared" si="18"/>
        <v>1</v>
      </c>
      <c r="T105" t="b">
        <f t="shared" si="19"/>
        <v>0</v>
      </c>
      <c r="U105" t="b">
        <f t="shared" si="20"/>
        <v>0</v>
      </c>
    </row>
    <row r="106" spans="1:21" x14ac:dyDescent="0.2">
      <c r="A106">
        <f t="shared" si="32"/>
        <v>100</v>
      </c>
      <c r="B106">
        <f t="shared" si="21"/>
        <v>5.9382008691011592</v>
      </c>
      <c r="C106" s="9">
        <f t="shared" si="22"/>
        <v>0.52200000000000035</v>
      </c>
      <c r="D106" s="9">
        <f t="shared" si="23"/>
        <v>28.277628060917987</v>
      </c>
      <c r="E106" s="9">
        <f t="shared" si="24"/>
        <v>8.8459250951257609</v>
      </c>
      <c r="F106" s="9">
        <f t="shared" si="25"/>
        <v>9.1746125366794722</v>
      </c>
      <c r="G106" s="10">
        <f t="shared" si="33"/>
        <v>8.6666666666666607</v>
      </c>
      <c r="H106" s="5">
        <f t="shared" si="33"/>
        <v>7.5</v>
      </c>
      <c r="I106">
        <f t="shared" si="27"/>
        <v>51.535206353616651</v>
      </c>
      <c r="J106">
        <f t="shared" si="28"/>
        <v>51.189564144920425</v>
      </c>
      <c r="K106">
        <f t="shared" si="29"/>
        <v>5.9586925212606534</v>
      </c>
      <c r="L106">
        <f t="shared" si="30"/>
        <v>-10.363187364276076</v>
      </c>
      <c r="M106">
        <f t="shared" si="31"/>
        <v>-33.380321016313289</v>
      </c>
      <c r="S106">
        <f t="shared" si="18"/>
        <v>1</v>
      </c>
      <c r="T106" t="b">
        <f t="shared" si="19"/>
        <v>0</v>
      </c>
      <c r="U106" t="b">
        <f t="shared" si="20"/>
        <v>0</v>
      </c>
    </row>
    <row r="107" spans="1:21" x14ac:dyDescent="0.2">
      <c r="A107">
        <f t="shared" si="32"/>
        <v>100</v>
      </c>
      <c r="B107">
        <f t="shared" si="21"/>
        <v>6.2451517165981265</v>
      </c>
      <c r="C107" s="9">
        <f t="shared" si="22"/>
        <v>0.52800000000000036</v>
      </c>
      <c r="D107" s="9">
        <f t="shared" si="23"/>
        <v>28.584578908414954</v>
      </c>
      <c r="E107" s="9">
        <f t="shared" si="24"/>
        <v>8.8810764044750314</v>
      </c>
      <c r="F107" s="9">
        <f t="shared" si="25"/>
        <v>9.2206914763595531</v>
      </c>
      <c r="G107" s="10">
        <f t="shared" si="33"/>
        <v>8.6666666666666607</v>
      </c>
      <c r="H107" s="5">
        <f t="shared" si="33"/>
        <v>7.5</v>
      </c>
      <c r="I107">
        <f t="shared" si="27"/>
        <v>51.450644229600634</v>
      </c>
      <c r="J107">
        <f t="shared" si="28"/>
        <v>51.127385020734771</v>
      </c>
      <c r="K107">
        <f t="shared" si="29"/>
        <v>5.7584105951627738</v>
      </c>
      <c r="L107">
        <f t="shared" si="30"/>
        <v>-10.333615472913079</v>
      </c>
      <c r="M107">
        <f t="shared" si="31"/>
        <v>-33.337861613525277</v>
      </c>
      <c r="S107">
        <f t="shared" si="18"/>
        <v>1</v>
      </c>
      <c r="T107" t="b">
        <f t="shared" si="19"/>
        <v>0</v>
      </c>
      <c r="U107" t="b">
        <f t="shared" si="20"/>
        <v>0</v>
      </c>
    </row>
    <row r="108" spans="1:21" x14ac:dyDescent="0.2">
      <c r="A108">
        <f t="shared" si="32"/>
        <v>100</v>
      </c>
      <c r="B108">
        <f t="shared" si="21"/>
        <v>6.5517300216440226</v>
      </c>
      <c r="C108" s="9">
        <f t="shared" si="22"/>
        <v>0.53400000000000036</v>
      </c>
      <c r="D108" s="9">
        <f t="shared" si="23"/>
        <v>28.891157213460851</v>
      </c>
      <c r="E108" s="9">
        <f t="shared" si="24"/>
        <v>8.9150267865369646</v>
      </c>
      <c r="F108" s="9">
        <f t="shared" si="25"/>
        <v>9.2657986377538464</v>
      </c>
      <c r="G108" s="10">
        <f t="shared" si="33"/>
        <v>8.6666666666666607</v>
      </c>
      <c r="H108" s="5">
        <f t="shared" si="33"/>
        <v>7.5</v>
      </c>
      <c r="I108">
        <f t="shared" si="27"/>
        <v>51.367003034338687</v>
      </c>
      <c r="J108">
        <f t="shared" si="28"/>
        <v>51.065383327897294</v>
      </c>
      <c r="K108">
        <f t="shared" si="29"/>
        <v>5.5583834254816225</v>
      </c>
      <c r="L108">
        <f t="shared" si="30"/>
        <v>-10.304305434288594</v>
      </c>
      <c r="M108">
        <f t="shared" si="31"/>
        <v>-33.295606787307911</v>
      </c>
      <c r="S108">
        <f t="shared" si="18"/>
        <v>1</v>
      </c>
      <c r="T108" t="b">
        <f t="shared" si="19"/>
        <v>0</v>
      </c>
      <c r="U108" t="b">
        <f t="shared" si="20"/>
        <v>0</v>
      </c>
    </row>
    <row r="109" spans="1:21" x14ac:dyDescent="0.2">
      <c r="A109">
        <f t="shared" si="32"/>
        <v>100</v>
      </c>
      <c r="B109">
        <f t="shared" si="21"/>
        <v>6.8579368441135884</v>
      </c>
      <c r="C109" s="9">
        <f t="shared" si="22"/>
        <v>0.54000000000000037</v>
      </c>
      <c r="D109" s="9">
        <f t="shared" si="23"/>
        <v>29.197364035930416</v>
      </c>
      <c r="E109" s="9">
        <f t="shared" si="24"/>
        <v>8.9477777661676825</v>
      </c>
      <c r="F109" s="9">
        <f t="shared" si="25"/>
        <v>9.3099375087628733</v>
      </c>
      <c r="G109" s="10">
        <f t="shared" si="33"/>
        <v>8.6666666666666607</v>
      </c>
      <c r="H109" s="5">
        <f t="shared" si="33"/>
        <v>7.5</v>
      </c>
      <c r="I109">
        <f t="shared" si="27"/>
        <v>51.284281958518378</v>
      </c>
      <c r="J109">
        <f t="shared" si="28"/>
        <v>51.00355749529156</v>
      </c>
      <c r="K109">
        <f t="shared" si="29"/>
        <v>5.3586097847577747</v>
      </c>
      <c r="L109">
        <f t="shared" si="30"/>
        <v>-10.27525592192155</v>
      </c>
      <c r="M109">
        <f t="shared" si="31"/>
        <v>-33.253553851301099</v>
      </c>
      <c r="S109">
        <f t="shared" si="18"/>
        <v>1</v>
      </c>
      <c r="T109" t="b">
        <f t="shared" si="19"/>
        <v>0</v>
      </c>
      <c r="U109" t="b">
        <f t="shared" si="20"/>
        <v>0</v>
      </c>
    </row>
    <row r="110" spans="1:21" x14ac:dyDescent="0.2">
      <c r="A110">
        <f t="shared" si="32"/>
        <v>100</v>
      </c>
      <c r="B110">
        <f t="shared" si="21"/>
        <v>7.163773234478743</v>
      </c>
      <c r="C110" s="9">
        <f t="shared" si="22"/>
        <v>0.54600000000000037</v>
      </c>
      <c r="D110" s="9">
        <f t="shared" si="23"/>
        <v>29.503200426295571</v>
      </c>
      <c r="E110" s="9">
        <f t="shared" si="24"/>
        <v>8.9793308609069058</v>
      </c>
      <c r="F110" s="9">
        <f t="shared" si="25"/>
        <v>9.3531115592927154</v>
      </c>
      <c r="G110" s="10">
        <f t="shared" si="33"/>
        <v>8.6666666666666607</v>
      </c>
      <c r="H110" s="5">
        <f t="shared" si="33"/>
        <v>7.5</v>
      </c>
      <c r="I110">
        <f t="shared" si="27"/>
        <v>51.202480179852266</v>
      </c>
      <c r="J110">
        <f t="shared" si="28"/>
        <v>50.941905959760028</v>
      </c>
      <c r="K110">
        <f t="shared" si="29"/>
        <v>5.1590884616499677</v>
      </c>
      <c r="L110">
        <f t="shared" si="30"/>
        <v>-10.246465614990033</v>
      </c>
      <c r="M110">
        <f t="shared" si="31"/>
        <v>-33.21170013176863</v>
      </c>
      <c r="S110">
        <f t="shared" si="18"/>
        <v>1</v>
      </c>
      <c r="T110" t="b">
        <f t="shared" si="19"/>
        <v>0</v>
      </c>
      <c r="U110" t="b">
        <f t="shared" si="20"/>
        <v>0</v>
      </c>
    </row>
    <row r="111" spans="1:21" x14ac:dyDescent="0.2">
      <c r="A111">
        <f t="shared" si="32"/>
        <v>100</v>
      </c>
      <c r="B111">
        <f t="shared" si="21"/>
        <v>7.4692402338562331</v>
      </c>
      <c r="C111" s="9">
        <f t="shared" si="22"/>
        <v>0.55200000000000038</v>
      </c>
      <c r="D111" s="9">
        <f t="shared" si="23"/>
        <v>29.808667425673061</v>
      </c>
      <c r="E111" s="9">
        <f t="shared" si="24"/>
        <v>9.0096875810744343</v>
      </c>
      <c r="F111" s="9">
        <f t="shared" si="25"/>
        <v>9.3953242414396811</v>
      </c>
      <c r="G111" s="10">
        <f t="shared" si="33"/>
        <v>8.6666666666666607</v>
      </c>
      <c r="H111" s="5">
        <f t="shared" si="33"/>
        <v>7.5</v>
      </c>
      <c r="I111">
        <f t="shared" si="27"/>
        <v>51.121596862603155</v>
      </c>
      <c r="J111">
        <f t="shared" si="28"/>
        <v>50.880427166070085</v>
      </c>
      <c r="K111">
        <f t="shared" si="29"/>
        <v>4.9598182608593557</v>
      </c>
      <c r="L111">
        <f t="shared" si="30"/>
        <v>-10.217933198170256</v>
      </c>
      <c r="M111">
        <f t="shared" si="31"/>
        <v>-33.1700429675465</v>
      </c>
      <c r="S111">
        <f t="shared" si="18"/>
        <v>1</v>
      </c>
      <c r="T111" t="b">
        <f t="shared" si="19"/>
        <v>0</v>
      </c>
      <c r="U111" t="b">
        <f t="shared" si="20"/>
        <v>0</v>
      </c>
    </row>
    <row r="112" spans="1:21" x14ac:dyDescent="0.2">
      <c r="A112">
        <f t="shared" si="32"/>
        <v>100</v>
      </c>
      <c r="B112">
        <f t="shared" si="21"/>
        <v>7.7743388740550863</v>
      </c>
      <c r="C112" s="9">
        <f t="shared" si="22"/>
        <v>0.55800000000000038</v>
      </c>
      <c r="D112" s="9">
        <f t="shared" si="23"/>
        <v>30.113766065871914</v>
      </c>
      <c r="E112" s="9">
        <f t="shared" si="24"/>
        <v>9.0388494298661755</v>
      </c>
      <c r="F112" s="9">
        <f t="shared" si="25"/>
        <v>9.4365789896734675</v>
      </c>
      <c r="G112" s="10">
        <f t="shared" si="33"/>
        <v>8.6666666666666607</v>
      </c>
      <c r="H112" s="5">
        <f t="shared" si="33"/>
        <v>7.5</v>
      </c>
      <c r="I112">
        <f t="shared" si="27"/>
        <v>51.041631157113677</v>
      </c>
      <c r="J112">
        <f t="shared" si="28"/>
        <v>50.819119566881064</v>
      </c>
      <c r="K112">
        <f t="shared" si="29"/>
        <v>4.7607980030540764</v>
      </c>
      <c r="L112">
        <f t="shared" si="30"/>
        <v>-10.189657361477764</v>
      </c>
      <c r="M112">
        <f t="shared" si="31"/>
        <v>-33.12857970999449</v>
      </c>
      <c r="S112">
        <f t="shared" si="18"/>
        <v>1</v>
      </c>
      <c r="T112" t="b">
        <f t="shared" si="19"/>
        <v>0</v>
      </c>
      <c r="U112" t="b">
        <f t="shared" si="20"/>
        <v>0</v>
      </c>
    </row>
    <row r="113" spans="1:21" x14ac:dyDescent="0.2">
      <c r="A113">
        <f t="shared" si="32"/>
        <v>100</v>
      </c>
      <c r="B113">
        <f t="shared" si="21"/>
        <v>8.0790701776238656</v>
      </c>
      <c r="C113" s="9">
        <f t="shared" si="22"/>
        <v>0.56400000000000039</v>
      </c>
      <c r="D113" s="9">
        <f t="shared" si="23"/>
        <v>30.418497369440693</v>
      </c>
      <c r="E113" s="9">
        <f t="shared" si="24"/>
        <v>9.0668179034497207</v>
      </c>
      <c r="F113" s="9">
        <f t="shared" si="25"/>
        <v>9.4768792210188302</v>
      </c>
      <c r="G113" s="10">
        <f t="shared" si="33"/>
        <v>8.6666666666666607</v>
      </c>
      <c r="H113" s="5">
        <f t="shared" si="33"/>
        <v>7.5</v>
      </c>
      <c r="I113">
        <f t="shared" si="27"/>
        <v>50.962582199340275</v>
      </c>
      <c r="J113">
        <f t="shared" si="28"/>
        <v>50.757981622712194</v>
      </c>
      <c r="K113">
        <f t="shared" si="29"/>
        <v>4.5620265247941099</v>
      </c>
      <c r="L113">
        <f t="shared" si="30"/>
        <v>-10.16163680011082</v>
      </c>
      <c r="M113">
        <f t="shared" si="31"/>
        <v>-33.087307722951032</v>
      </c>
      <c r="S113">
        <f t="shared" si="18"/>
        <v>1</v>
      </c>
      <c r="T113" t="b">
        <f t="shared" si="19"/>
        <v>0</v>
      </c>
      <c r="U113" t="b">
        <f t="shared" si="20"/>
        <v>0</v>
      </c>
    </row>
    <row r="114" spans="1:21" x14ac:dyDescent="0.2">
      <c r="A114">
        <f t="shared" si="32"/>
        <v>100</v>
      </c>
      <c r="B114">
        <f t="shared" si="21"/>
        <v>8.3834351578977362</v>
      </c>
      <c r="C114" s="9">
        <f t="shared" si="22"/>
        <v>0.5700000000000004</v>
      </c>
      <c r="D114" s="9">
        <f t="shared" si="23"/>
        <v>30.722862349714564</v>
      </c>
      <c r="E114" s="9">
        <f t="shared" si="24"/>
        <v>9.0935944910594717</v>
      </c>
      <c r="F114" s="9">
        <f t="shared" si="25"/>
        <v>9.5162283352358177</v>
      </c>
      <c r="G114" s="10">
        <f t="shared" si="33"/>
        <v>8.6666666666666607</v>
      </c>
      <c r="H114" s="5">
        <f t="shared" si="33"/>
        <v>7.5</v>
      </c>
      <c r="I114">
        <f t="shared" si="27"/>
        <v>50.884449110391799</v>
      </c>
      <c r="J114">
        <f t="shared" si="28"/>
        <v>50.697011801911529</v>
      </c>
      <c r="K114">
        <f t="shared" si="29"/>
        <v>4.3635026784564035</v>
      </c>
      <c r="L114">
        <f t="shared" si="30"/>
        <v>-10.133870214296033</v>
      </c>
      <c r="M114">
        <f t="shared" si="31"/>
        <v>-33.046224382691193</v>
      </c>
      <c r="S114">
        <f t="shared" si="18"/>
        <v>1</v>
      </c>
      <c r="T114" t="b">
        <f t="shared" si="19"/>
        <v>0</v>
      </c>
      <c r="U114" t="b">
        <f t="shared" si="20"/>
        <v>0</v>
      </c>
    </row>
    <row r="115" spans="1:21" x14ac:dyDescent="0.2">
      <c r="A115">
        <f t="shared" si="32"/>
        <v>100</v>
      </c>
      <c r="B115">
        <f t="shared" si="21"/>
        <v>8.6874348190453468</v>
      </c>
      <c r="C115" s="9">
        <f t="shared" si="22"/>
        <v>0.5760000000000004</v>
      </c>
      <c r="D115" s="9">
        <f t="shared" si="23"/>
        <v>31.026862010862175</v>
      </c>
      <c r="E115" s="9">
        <f t="shared" si="24"/>
        <v>9.1191806750913216</v>
      </c>
      <c r="F115" s="9">
        <f t="shared" si="25"/>
        <v>9.5546297149985087</v>
      </c>
      <c r="G115" s="10">
        <f t="shared" si="33"/>
        <v>8.6666666666666607</v>
      </c>
      <c r="H115" s="5">
        <f t="shared" si="33"/>
        <v>7.5</v>
      </c>
      <c r="I115">
        <f t="shared" si="27"/>
        <v>50.80723099607286</v>
      </c>
      <c r="J115">
        <f t="shared" si="28"/>
        <v>50.636208580625755</v>
      </c>
      <c r="K115">
        <f t="shared" si="29"/>
        <v>4.1652253321602561</v>
      </c>
      <c r="L115">
        <f t="shared" si="30"/>
        <v>-10.10635630913621</v>
      </c>
      <c r="M115">
        <f t="shared" si="31"/>
        <v>-33.005327077887856</v>
      </c>
      <c r="S115">
        <f t="shared" si="18"/>
        <v>1</v>
      </c>
      <c r="T115" t="b">
        <f t="shared" si="19"/>
        <v>0</v>
      </c>
      <c r="U115" t="b">
        <f t="shared" si="20"/>
        <v>0</v>
      </c>
    </row>
    <row r="116" spans="1:21" x14ac:dyDescent="0.2">
      <c r="A116">
        <f t="shared" si="32"/>
        <v>100</v>
      </c>
      <c r="B116">
        <f t="shared" si="21"/>
        <v>8.9910701561155371</v>
      </c>
      <c r="C116" s="9">
        <f t="shared" si="22"/>
        <v>0.58200000000000041</v>
      </c>
      <c r="D116" s="9">
        <f t="shared" si="23"/>
        <v>31.330497347932365</v>
      </c>
      <c r="E116" s="9">
        <f t="shared" si="24"/>
        <v>9.1435779311968819</v>
      </c>
      <c r="F116" s="9">
        <f t="shared" si="25"/>
        <v>9.5920867260723419</v>
      </c>
      <c r="G116" s="10">
        <f t="shared" si="33"/>
        <v>8.6666666666666607</v>
      </c>
      <c r="H116" s="5">
        <f t="shared" si="33"/>
        <v>7.5</v>
      </c>
      <c r="I116">
        <f t="shared" si="27"/>
        <v>50.730926946432007</v>
      </c>
      <c r="J116">
        <f t="shared" si="28"/>
        <v>50.575570442770939</v>
      </c>
      <c r="K116">
        <f t="shared" si="29"/>
        <v>3.9671933696929291</v>
      </c>
      <c r="L116">
        <f t="shared" si="30"/>
        <v>-10.07909379446043</v>
      </c>
      <c r="M116">
        <f t="shared" si="31"/>
        <v>-32.964613209576008</v>
      </c>
      <c r="S116">
        <f t="shared" si="18"/>
        <v>1</v>
      </c>
      <c r="T116" t="b">
        <f t="shared" si="19"/>
        <v>0</v>
      </c>
      <c r="U116" t="b">
        <f t="shared" si="20"/>
        <v>0</v>
      </c>
    </row>
    <row r="117" spans="1:21" x14ac:dyDescent="0.2">
      <c r="A117">
        <f t="shared" si="32"/>
        <v>100</v>
      </c>
      <c r="B117">
        <f t="shared" si="21"/>
        <v>9.2943421550838607</v>
      </c>
      <c r="C117" s="9">
        <f t="shared" si="22"/>
        <v>0.58800000000000041</v>
      </c>
      <c r="D117" s="9">
        <f t="shared" si="23"/>
        <v>31.633769346900689</v>
      </c>
      <c r="E117" s="9">
        <f t="shared" si="24"/>
        <v>9.1667877283772672</v>
      </c>
      <c r="F117" s="9">
        <f t="shared" si="25"/>
        <v>9.6286027174899811</v>
      </c>
      <c r="G117" s="10">
        <f t="shared" ref="G117:H132" si="34">G116</f>
        <v>8.6666666666666607</v>
      </c>
      <c r="H117" s="5">
        <f t="shared" si="34"/>
        <v>7.5</v>
      </c>
      <c r="I117">
        <f t="shared" si="27"/>
        <v>50.655536035315052</v>
      </c>
      <c r="J117">
        <f t="shared" si="28"/>
        <v>50.515095880004175</v>
      </c>
      <c r="K117">
        <f t="shared" si="29"/>
        <v>3.7694056904354731</v>
      </c>
      <c r="L117">
        <f t="shared" si="30"/>
        <v>-10.052081384676425</v>
      </c>
      <c r="M117">
        <f t="shared" si="31"/>
        <v>-32.924080191120019</v>
      </c>
      <c r="S117">
        <f t="shared" si="18"/>
        <v>1</v>
      </c>
      <c r="T117" t="b">
        <f t="shared" si="19"/>
        <v>0</v>
      </c>
      <c r="U117" t="b">
        <f t="shared" si="20"/>
        <v>0</v>
      </c>
    </row>
    <row r="118" spans="1:21" x14ac:dyDescent="0.2">
      <c r="A118">
        <f t="shared" si="32"/>
        <v>100</v>
      </c>
      <c r="B118">
        <f t="shared" si="21"/>
        <v>9.5972517928989625</v>
      </c>
      <c r="C118" s="9">
        <f t="shared" si="22"/>
        <v>0.59400000000000042</v>
      </c>
      <c r="D118" s="9">
        <f t="shared" si="23"/>
        <v>31.93667898471579</v>
      </c>
      <c r="E118" s="9">
        <f t="shared" si="24"/>
        <v>9.1888115290764407</v>
      </c>
      <c r="F118" s="9">
        <f t="shared" si="25"/>
        <v>9.6641810217257742</v>
      </c>
      <c r="G118" s="10">
        <f t="shared" si="34"/>
        <v>8.6666666666666607</v>
      </c>
      <c r="H118" s="5">
        <f t="shared" si="34"/>
        <v>7.5</v>
      </c>
      <c r="I118">
        <f t="shared" si="27"/>
        <v>50.581057319923595</v>
      </c>
      <c r="J118">
        <f t="shared" si="28"/>
        <v>50.454783391696118</v>
      </c>
      <c r="K118">
        <f t="shared" si="29"/>
        <v>3.5718612092887532</v>
      </c>
      <c r="L118">
        <f t="shared" si="30"/>
        <v>-10.025317798625181</v>
      </c>
      <c r="M118">
        <f t="shared" si="31"/>
        <v>-32.883725448184066</v>
      </c>
      <c r="S118">
        <f t="shared" si="18"/>
        <v>1</v>
      </c>
      <c r="T118" t="b">
        <f t="shared" si="19"/>
        <v>0</v>
      </c>
      <c r="U118" t="b">
        <f t="shared" si="20"/>
        <v>0</v>
      </c>
    </row>
    <row r="119" spans="1:21" x14ac:dyDescent="0.2">
      <c r="A119">
        <f t="shared" si="32"/>
        <v>100</v>
      </c>
      <c r="B119">
        <f t="shared" si="21"/>
        <v>9.8998000375287667</v>
      </c>
      <c r="C119" s="9">
        <f t="shared" si="22"/>
        <v>0.60000000000000042</v>
      </c>
      <c r="D119" s="9">
        <f t="shared" si="23"/>
        <v>32.239227229345595</v>
      </c>
      <c r="E119" s="9">
        <f t="shared" si="24"/>
        <v>9.2096507892741055</v>
      </c>
      <c r="F119" s="9">
        <f t="shared" si="25"/>
        <v>9.6988249548687939</v>
      </c>
      <c r="G119" s="10">
        <f t="shared" si="34"/>
        <v>8.6666666666666607</v>
      </c>
      <c r="H119" s="5">
        <f t="shared" si="34"/>
        <v>7.5</v>
      </c>
      <c r="I119">
        <f t="shared" si="27"/>
        <v>50.507489840378824</v>
      </c>
      <c r="J119">
        <f t="shared" si="28"/>
        <v>50.394631484904366</v>
      </c>
      <c r="K119">
        <f t="shared" si="29"/>
        <v>3.3745588565996489</v>
      </c>
      <c r="L119">
        <f t="shared" si="30"/>
        <v>-9.9988017594378409</v>
      </c>
      <c r="M119">
        <f t="shared" si="31"/>
        <v>-32.84354641870538</v>
      </c>
      <c r="S119">
        <f t="shared" si="18"/>
        <v>1</v>
      </c>
      <c r="T119" t="b">
        <f t="shared" si="19"/>
        <v>0</v>
      </c>
      <c r="U119" t="b">
        <f t="shared" si="20"/>
        <v>0</v>
      </c>
    </row>
    <row r="120" spans="1:21" x14ac:dyDescent="0.2">
      <c r="A120">
        <f t="shared" si="32"/>
        <v>100</v>
      </c>
      <c r="B120">
        <f t="shared" si="21"/>
        <v>10.201987848006521</v>
      </c>
      <c r="C120" s="9">
        <f t="shared" si="22"/>
        <v>0.60600000000000043</v>
      </c>
      <c r="D120" s="9">
        <f t="shared" si="23"/>
        <v>32.541415039823349</v>
      </c>
      <c r="E120" s="9">
        <f t="shared" si="24"/>
        <v>9.2293069585781673</v>
      </c>
      <c r="F120" s="9">
        <f t="shared" si="25"/>
        <v>9.732537816794478</v>
      </c>
      <c r="G120" s="10">
        <f t="shared" si="34"/>
        <v>8.6666666666666607</v>
      </c>
      <c r="H120" s="5">
        <f t="shared" si="34"/>
        <v>7.5</v>
      </c>
      <c r="I120">
        <f t="shared" si="27"/>
        <v>50.434832619290951</v>
      </c>
      <c r="J120">
        <f t="shared" si="28"/>
        <v>50.334638674347737</v>
      </c>
      <c r="K120">
        <f t="shared" si="29"/>
        <v>3.1774975780874168</v>
      </c>
      <c r="L120">
        <f t="shared" si="30"/>
        <v>-9.9725319943948936</v>
      </c>
      <c r="M120">
        <f t="shared" si="31"/>
        <v>-32.803540552870565</v>
      </c>
      <c r="S120">
        <f t="shared" si="18"/>
        <v>1</v>
      </c>
      <c r="T120" t="b">
        <f t="shared" si="19"/>
        <v>0</v>
      </c>
      <c r="U120" t="b">
        <f t="shared" si="20"/>
        <v>0</v>
      </c>
    </row>
    <row r="121" spans="1:21" x14ac:dyDescent="0.2">
      <c r="A121">
        <f t="shared" si="32"/>
        <v>100</v>
      </c>
      <c r="B121">
        <f t="shared" si="21"/>
        <v>10.503816174476707</v>
      </c>
      <c r="C121" s="9">
        <f t="shared" si="22"/>
        <v>0.61200000000000043</v>
      </c>
      <c r="D121" s="9">
        <f t="shared" si="23"/>
        <v>32.843243366293535</v>
      </c>
      <c r="E121" s="9">
        <f t="shared" si="24"/>
        <v>9.2477814803167409</v>
      </c>
      <c r="F121" s="9">
        <f t="shared" si="25"/>
        <v>9.7653228913348649</v>
      </c>
      <c r="G121" s="10">
        <f t="shared" si="34"/>
        <v>8.6666666666666607</v>
      </c>
      <c r="H121" s="5">
        <f t="shared" si="34"/>
        <v>7.5</v>
      </c>
      <c r="I121">
        <f t="shared" si="27"/>
        <v>50.363084661334284</v>
      </c>
      <c r="J121">
        <f t="shared" si="28"/>
        <v>50.274803482381365</v>
      </c>
      <c r="K121">
        <f t="shared" si="29"/>
        <v>2.9806763347701937</v>
      </c>
      <c r="L121">
        <f t="shared" si="30"/>
        <v>-9.946507234787676</v>
      </c>
      <c r="M121">
        <f t="shared" si="31"/>
        <v>-32.763705313094697</v>
      </c>
      <c r="S121">
        <f t="shared" si="18"/>
        <v>1</v>
      </c>
      <c r="T121" t="b">
        <f t="shared" si="19"/>
        <v>0</v>
      </c>
      <c r="U121" t="b">
        <f t="shared" si="20"/>
        <v>0</v>
      </c>
    </row>
    <row r="122" spans="1:21" x14ac:dyDescent="0.2">
      <c r="A122">
        <f t="shared" si="32"/>
        <v>100</v>
      </c>
      <c r="B122">
        <f t="shared" si="21"/>
        <v>10.80528595824077</v>
      </c>
      <c r="C122" s="9">
        <f t="shared" si="22"/>
        <v>0.61800000000000044</v>
      </c>
      <c r="D122" s="9">
        <f t="shared" si="23"/>
        <v>33.144713150057598</v>
      </c>
      <c r="E122" s="9">
        <f t="shared" si="24"/>
        <v>9.2650757916297266</v>
      </c>
      <c r="F122" s="9">
        <f t="shared" si="25"/>
        <v>9.7971834464474625</v>
      </c>
      <c r="G122" s="10">
        <f t="shared" si="34"/>
        <v>8.6666666666666607</v>
      </c>
      <c r="H122" s="5">
        <f t="shared" si="34"/>
        <v>7.5</v>
      </c>
      <c r="I122">
        <f t="shared" si="27"/>
        <v>50.292244952828092</v>
      </c>
      <c r="J122">
        <f t="shared" si="28"/>
        <v>50.215124438972637</v>
      </c>
      <c r="K122">
        <f t="shared" si="29"/>
        <v>2.7840941028916255</v>
      </c>
      <c r="L122">
        <f t="shared" si="30"/>
        <v>-9.9207262157821745</v>
      </c>
      <c r="M122">
        <f t="shared" si="31"/>
        <v>-32.724038174003311</v>
      </c>
      <c r="S122">
        <f t="shared" si="18"/>
        <v>1</v>
      </c>
      <c r="T122" t="b">
        <f t="shared" si="19"/>
        <v>0</v>
      </c>
      <c r="U122" t="b">
        <f t="shared" si="20"/>
        <v>0</v>
      </c>
    </row>
    <row r="123" spans="1:21" x14ac:dyDescent="0.2">
      <c r="A123">
        <f t="shared" si="32"/>
        <v>100</v>
      </c>
      <c r="B123">
        <f t="shared" si="21"/>
        <v>11.106398131802724</v>
      </c>
      <c r="C123" s="9">
        <f t="shared" si="22"/>
        <v>0.62400000000000044</v>
      </c>
      <c r="D123" s="9">
        <f t="shared" si="23"/>
        <v>33.445825323619552</v>
      </c>
      <c r="E123" s="9">
        <f t="shared" si="24"/>
        <v>9.2811913235599448</v>
      </c>
      <c r="F123" s="9">
        <f t="shared" si="25"/>
        <v>9.8281227343827382</v>
      </c>
      <c r="G123" s="10">
        <f t="shared" si="34"/>
        <v>8.6666666666666607</v>
      </c>
      <c r="H123" s="5">
        <f t="shared" si="34"/>
        <v>7.5</v>
      </c>
      <c r="I123">
        <f t="shared" si="27"/>
        <v>50.222312461323511</v>
      </c>
      <c r="J123">
        <f t="shared" si="28"/>
        <v>50.155600081677946</v>
      </c>
      <c r="K123">
        <f t="shared" si="29"/>
        <v>2.5877498738476055</v>
      </c>
      <c r="L123">
        <f t="shared" si="30"/>
        <v>-9.8951876762851665</v>
      </c>
      <c r="M123">
        <f t="shared" si="31"/>
        <v>-32.684536622417156</v>
      </c>
      <c r="S123">
        <f t="shared" si="18"/>
        <v>1</v>
      </c>
      <c r="T123" t="b">
        <f t="shared" si="19"/>
        <v>0</v>
      </c>
      <c r="U123" t="b">
        <f t="shared" si="20"/>
        <v>0</v>
      </c>
    </row>
    <row r="124" spans="1:21" x14ac:dyDescent="0.2">
      <c r="A124">
        <f t="shared" si="32"/>
        <v>100</v>
      </c>
      <c r="B124">
        <f t="shared" si="21"/>
        <v>11.407153618914617</v>
      </c>
      <c r="C124" s="9">
        <f t="shared" si="22"/>
        <v>0.63000000000000045</v>
      </c>
      <c r="D124" s="9">
        <f t="shared" si="23"/>
        <v>33.746580810731444</v>
      </c>
      <c r="E124" s="9">
        <f t="shared" si="24"/>
        <v>9.2961295011438274</v>
      </c>
      <c r="F124" s="9">
        <f t="shared" si="25"/>
        <v>9.8581439918502376</v>
      </c>
      <c r="G124" s="10">
        <f t="shared" si="34"/>
        <v>8.6666666666666607</v>
      </c>
      <c r="H124" s="5">
        <f t="shared" si="34"/>
        <v>7.5</v>
      </c>
      <c r="I124">
        <f t="shared" si="27"/>
        <v>50.153286135196531</v>
      </c>
      <c r="J124">
        <f t="shared" si="28"/>
        <v>50.096228955620234</v>
      </c>
      <c r="K124">
        <f t="shared" si="29"/>
        <v>2.3916426541131024</v>
      </c>
      <c r="L124">
        <f t="shared" si="30"/>
        <v>-9.8698903588126896</v>
      </c>
      <c r="M124">
        <f t="shared" si="31"/>
        <v>-32.645198157339699</v>
      </c>
      <c r="S124">
        <f t="shared" si="18"/>
        <v>1</v>
      </c>
      <c r="T124" t="b">
        <f t="shared" si="19"/>
        <v>0</v>
      </c>
      <c r="U124" t="b">
        <f t="shared" si="20"/>
        <v>0</v>
      </c>
    </row>
    <row r="125" spans="1:21" x14ac:dyDescent="0.2">
      <c r="A125">
        <f t="shared" si="32"/>
        <v>100</v>
      </c>
      <c r="B125">
        <f t="shared" si="21"/>
        <v>11.707553334621881</v>
      </c>
      <c r="C125" s="9">
        <f t="shared" si="22"/>
        <v>0.63600000000000045</v>
      </c>
      <c r="D125" s="9">
        <f t="shared" si="23"/>
        <v>34.046980526438709</v>
      </c>
      <c r="E125" s="9">
        <f t="shared" si="24"/>
        <v>9.309891743501673</v>
      </c>
      <c r="F125" s="9">
        <f t="shared" si="25"/>
        <v>9.8872504401833652</v>
      </c>
      <c r="G125" s="10">
        <f t="shared" si="34"/>
        <v>8.6666666666666607</v>
      </c>
      <c r="H125" s="5">
        <f t="shared" si="34"/>
        <v>7.5</v>
      </c>
      <c r="I125">
        <f t="shared" si="27"/>
        <v>50.085164903247296</v>
      </c>
      <c r="J125">
        <f t="shared" si="28"/>
        <v>50.037009613467355</v>
      </c>
      <c r="K125">
        <f t="shared" si="29"/>
        <v>2.1957714651690643</v>
      </c>
      <c r="L125">
        <f t="shared" si="30"/>
        <v>-9.8448330093608583</v>
      </c>
      <c r="M125">
        <f t="shared" si="31"/>
        <v>-32.606020289947359</v>
      </c>
      <c r="S125">
        <f t="shared" si="18"/>
        <v>1</v>
      </c>
      <c r="T125" t="b">
        <f t="shared" si="19"/>
        <v>0</v>
      </c>
      <c r="U125" t="b">
        <f t="shared" si="20"/>
        <v>0</v>
      </c>
    </row>
    <row r="126" spans="1:21" x14ac:dyDescent="0.2">
      <c r="A126">
        <f t="shared" si="32"/>
        <v>100</v>
      </c>
      <c r="B126">
        <f t="shared" si="21"/>
        <v>12.00759818530852</v>
      </c>
      <c r="C126" s="9">
        <f t="shared" si="22"/>
        <v>0.64200000000000046</v>
      </c>
      <c r="D126" s="9">
        <f t="shared" si="23"/>
        <v>34.347025377125348</v>
      </c>
      <c r="E126" s="9">
        <f t="shared" si="24"/>
        <v>9.3224794639274684</v>
      </c>
      <c r="F126" s="9">
        <f t="shared" si="25"/>
        <v>9.9154452855027984</v>
      </c>
      <c r="G126" s="10">
        <f t="shared" si="34"/>
        <v>8.6666666666666607</v>
      </c>
      <c r="H126" s="5">
        <f t="shared" si="34"/>
        <v>7.5</v>
      </c>
      <c r="I126">
        <f t="shared" si="27"/>
        <v>50.017947674305901</v>
      </c>
      <c r="J126">
        <f t="shared" si="28"/>
        <v>49.977940615411192</v>
      </c>
      <c r="K126">
        <f t="shared" si="29"/>
        <v>2.0001353434293803</v>
      </c>
      <c r="L126">
        <f t="shared" si="30"/>
        <v>-9.820014377279076</v>
      </c>
      <c r="M126">
        <f t="shared" si="31"/>
        <v>-32.567000543582303</v>
      </c>
      <c r="S126">
        <f t="shared" si="18"/>
        <v>1</v>
      </c>
      <c r="T126" t="b">
        <f t="shared" si="19"/>
        <v>0</v>
      </c>
      <c r="U126" t="b">
        <f t="shared" si="20"/>
        <v>0</v>
      </c>
    </row>
    <row r="127" spans="1:21" x14ac:dyDescent="0.2">
      <c r="A127">
        <f t="shared" si="32"/>
        <v>100</v>
      </c>
      <c r="B127">
        <f t="shared" si="21"/>
        <v>12.307289068742197</v>
      </c>
      <c r="C127" s="9">
        <f t="shared" si="22"/>
        <v>0.64800000000000046</v>
      </c>
      <c r="D127" s="9">
        <f t="shared" si="23"/>
        <v>34.646716260559025</v>
      </c>
      <c r="E127" s="9">
        <f t="shared" si="24"/>
        <v>9.3338940699782604</v>
      </c>
      <c r="F127" s="9">
        <f t="shared" si="25"/>
        <v>9.9427317188785906</v>
      </c>
      <c r="G127" s="10">
        <f t="shared" si="34"/>
        <v>8.6666666666666607</v>
      </c>
      <c r="H127" s="5">
        <f t="shared" si="34"/>
        <v>7.5</v>
      </c>
      <c r="I127">
        <f t="shared" si="27"/>
        <v>49.951633336844601</v>
      </c>
      <c r="J127">
        <f t="shared" si="28"/>
        <v>49.919020529147517</v>
      </c>
      <c r="K127">
        <f t="shared" si="29"/>
        <v>1.8047333401678864</v>
      </c>
      <c r="L127">
        <f t="shared" si="30"/>
        <v>-9.7954332151455397</v>
      </c>
      <c r="M127">
        <f t="shared" si="31"/>
        <v>-32.528136453747905</v>
      </c>
      <c r="S127">
        <f t="shared" si="18"/>
        <v>1</v>
      </c>
      <c r="T127" t="b">
        <f t="shared" si="19"/>
        <v>0</v>
      </c>
      <c r="U127" t="b">
        <f t="shared" si="20"/>
        <v>0</v>
      </c>
    </row>
    <row r="128" spans="1:21" x14ac:dyDescent="0.2">
      <c r="A128">
        <f t="shared" si="32"/>
        <v>100</v>
      </c>
      <c r="B128">
        <f t="shared" si="21"/>
        <v>12.606626874119211</v>
      </c>
      <c r="C128" s="9">
        <f t="shared" si="22"/>
        <v>0.65400000000000047</v>
      </c>
      <c r="D128" s="9">
        <f t="shared" si="23"/>
        <v>34.946054065936039</v>
      </c>
      <c r="E128" s="9">
        <f t="shared" si="24"/>
        <v>9.3441369635631002</v>
      </c>
      <c r="F128" s="9">
        <f t="shared" si="25"/>
        <v>9.9691129164909267</v>
      </c>
      <c r="G128" s="10">
        <f t="shared" si="34"/>
        <v>8.6666666666666607</v>
      </c>
      <c r="H128" s="5">
        <f t="shared" si="34"/>
        <v>7.5</v>
      </c>
      <c r="I128">
        <f t="shared" si="27"/>
        <v>49.886220758596949</v>
      </c>
      <c r="J128">
        <f t="shared" si="28"/>
        <v>49.860247929856641</v>
      </c>
      <c r="K128">
        <f t="shared" si="29"/>
        <v>1.6095645214453991</v>
      </c>
      <c r="L128">
        <f t="shared" si="30"/>
        <v>-9.7710882786452213</v>
      </c>
      <c r="M128">
        <f t="shared" si="31"/>
        <v>-32.489425568106746</v>
      </c>
      <c r="S128">
        <f t="shared" si="18"/>
        <v>1</v>
      </c>
      <c r="T128" t="b">
        <f t="shared" si="19"/>
        <v>0</v>
      </c>
      <c r="U128" t="b">
        <f t="shared" si="20"/>
        <v>0</v>
      </c>
    </row>
    <row r="129" spans="1:21" x14ac:dyDescent="0.2">
      <c r="A129">
        <f t="shared" si="32"/>
        <v>100</v>
      </c>
      <c r="B129">
        <f t="shared" si="21"/>
        <v>12.905612482109337</v>
      </c>
      <c r="C129" s="9">
        <f t="shared" si="22"/>
        <v>0.66000000000000048</v>
      </c>
      <c r="D129" s="9">
        <f t="shared" si="23"/>
        <v>35.245039673926165</v>
      </c>
      <c r="E129" s="9">
        <f t="shared" si="24"/>
        <v>9.3532095410315463</v>
      </c>
      <c r="F129" s="9">
        <f t="shared" si="25"/>
        <v>9.9945920397895662</v>
      </c>
      <c r="G129" s="10">
        <f t="shared" si="34"/>
        <v>8.6666666666666607</v>
      </c>
      <c r="H129" s="5">
        <f t="shared" si="34"/>
        <v>7.5</v>
      </c>
      <c r="I129">
        <f t="shared" si="27"/>
        <v>49.821708786183692</v>
      </c>
      <c r="J129">
        <f t="shared" si="28"/>
        <v>49.801621400184771</v>
      </c>
      <c r="K129">
        <f t="shared" si="29"/>
        <v>1.4146279680367586</v>
      </c>
      <c r="L129">
        <f t="shared" si="30"/>
        <v>-9.7469783264501615</v>
      </c>
      <c r="M129">
        <f t="shared" si="31"/>
        <v>-32.450865446481096</v>
      </c>
      <c r="S129">
        <f t="shared" si="18"/>
        <v>1</v>
      </c>
      <c r="T129" t="b">
        <f t="shared" si="19"/>
        <v>0</v>
      </c>
      <c r="U129" t="b">
        <f t="shared" si="20"/>
        <v>0</v>
      </c>
    </row>
    <row r="130" spans="1:21" x14ac:dyDescent="0.2">
      <c r="A130">
        <f t="shared" si="32"/>
        <v>100</v>
      </c>
      <c r="B130">
        <f t="shared" si="21"/>
        <v>13.204246764900571</v>
      </c>
      <c r="C130" s="9">
        <f t="shared" si="22"/>
        <v>0.66600000000000048</v>
      </c>
      <c r="D130" s="9">
        <f t="shared" si="23"/>
        <v>35.543673956717399</v>
      </c>
      <c r="E130" s="9">
        <f t="shared" si="24"/>
        <v>9.3611131932617297</v>
      </c>
      <c r="F130" s="9">
        <f t="shared" si="25"/>
        <v>10.01917223565199</v>
      </c>
      <c r="G130" s="10">
        <f t="shared" si="34"/>
        <v>8.6666666666666607</v>
      </c>
      <c r="H130" s="5">
        <f t="shared" si="34"/>
        <v>7.5</v>
      </c>
      <c r="I130">
        <f t="shared" si="27"/>
        <v>49.758096244745708</v>
      </c>
      <c r="J130">
        <f t="shared" si="28"/>
        <v>49.743139530226074</v>
      </c>
      <c r="K130">
        <f t="shared" si="29"/>
        <v>1.2199227753578721</v>
      </c>
      <c r="L130">
        <f t="shared" si="30"/>
        <v>-9.7231021201022081</v>
      </c>
      <c r="M130">
        <f t="shared" si="31"/>
        <v>-32.412453660855796</v>
      </c>
      <c r="S130">
        <f t="shared" si="18"/>
        <v>1</v>
      </c>
      <c r="T130" t="b">
        <f t="shared" si="19"/>
        <v>0</v>
      </c>
      <c r="U130" t="b">
        <f t="shared" si="20"/>
        <v>0</v>
      </c>
    </row>
    <row r="131" spans="1:21" x14ac:dyDescent="0.2">
      <c r="A131">
        <f t="shared" si="32"/>
        <v>100</v>
      </c>
      <c r="B131">
        <f t="shared" si="21"/>
        <v>13.502530586243768</v>
      </c>
      <c r="C131" s="9">
        <f t="shared" si="22"/>
        <v>0.67200000000000049</v>
      </c>
      <c r="D131" s="9">
        <f t="shared" si="23"/>
        <v>35.841957778060596</v>
      </c>
      <c r="E131" s="9">
        <f t="shared" si="24"/>
        <v>9.3678493057479812</v>
      </c>
      <c r="F131" s="9">
        <f t="shared" si="25"/>
        <v>10.04285663654022</v>
      </c>
      <c r="G131" s="10">
        <f t="shared" si="34"/>
        <v>8.6666666666666607</v>
      </c>
      <c r="H131" s="5">
        <f t="shared" si="34"/>
        <v>7.5</v>
      </c>
      <c r="I131">
        <f t="shared" si="27"/>
        <v>49.695381937584088</v>
      </c>
      <c r="J131">
        <f t="shared" si="28"/>
        <v>49.684800917505463</v>
      </c>
      <c r="K131">
        <f t="shared" si="29"/>
        <v>1.0254480533927373</v>
      </c>
      <c r="L131">
        <f t="shared" si="30"/>
        <v>-9.6994584238981414</v>
      </c>
      <c r="M131">
        <f t="shared" si="31"/>
        <v>-32.374187795383634</v>
      </c>
      <c r="S131">
        <f t="shared" si="18"/>
        <v>1</v>
      </c>
      <c r="T131" t="b">
        <f t="shared" si="19"/>
        <v>0</v>
      </c>
      <c r="U131" t="b">
        <f t="shared" si="20"/>
        <v>0</v>
      </c>
    </row>
    <row r="132" spans="1:21" x14ac:dyDescent="0.2">
      <c r="A132">
        <f t="shared" si="32"/>
        <v>100</v>
      </c>
      <c r="B132">
        <f t="shared" si="21"/>
        <v>13.800464801497174</v>
      </c>
      <c r="C132" s="9">
        <f t="shared" si="22"/>
        <v>0.67800000000000049</v>
      </c>
      <c r="D132" s="9">
        <f t="shared" si="23"/>
        <v>36.139891993314002</v>
      </c>
      <c r="E132" s="9">
        <f t="shared" si="24"/>
        <v>9.3734192586880205</v>
      </c>
      <c r="F132" s="9">
        <f t="shared" si="25"/>
        <v>10.065648360656372</v>
      </c>
      <c r="G132" s="10">
        <f t="shared" si="34"/>
        <v>8.6666666666666607</v>
      </c>
      <c r="H132" s="5">
        <f t="shared" si="34"/>
        <v>7.5</v>
      </c>
      <c r="I132">
        <f t="shared" si="27"/>
        <v>49.633564645807574</v>
      </c>
      <c r="J132">
        <f t="shared" si="28"/>
        <v>49.626604166962075</v>
      </c>
      <c r="K132">
        <f t="shared" si="29"/>
        <v>0.83120292662043549</v>
      </c>
      <c r="L132">
        <f t="shared" si="30"/>
        <v>-9.6760460047772394</v>
      </c>
      <c r="M132">
        <f t="shared" si="31"/>
        <v>-32.336065446392944</v>
      </c>
      <c r="S132">
        <f t="shared" si="18"/>
        <v>1</v>
      </c>
      <c r="T132" t="b">
        <f t="shared" si="19"/>
        <v>0</v>
      </c>
      <c r="U132" t="b">
        <f t="shared" si="20"/>
        <v>0</v>
      </c>
    </row>
    <row r="133" spans="1:21" x14ac:dyDescent="0.2">
      <c r="A133">
        <f t="shared" si="32"/>
        <v>100</v>
      </c>
      <c r="B133">
        <f t="shared" si="21"/>
        <v>14.09805025767086</v>
      </c>
      <c r="C133" s="9">
        <f t="shared" si="22"/>
        <v>0.6840000000000005</v>
      </c>
      <c r="D133" s="9">
        <f t="shared" si="23"/>
        <v>36.437477449487687</v>
      </c>
      <c r="E133" s="9">
        <f t="shared" si="24"/>
        <v>9.377824427069708</v>
      </c>
      <c r="F133" s="9">
        <f t="shared" si="25"/>
        <v>10.087550512096898</v>
      </c>
      <c r="G133" s="10">
        <f t="shared" ref="G133:H148" si="35">G132</f>
        <v>8.6666666666666607</v>
      </c>
      <c r="H133" s="5">
        <f t="shared" si="35"/>
        <v>7.5</v>
      </c>
      <c r="I133">
        <f t="shared" si="27"/>
        <v>49.572643127987398</v>
      </c>
      <c r="J133">
        <f t="shared" si="28"/>
        <v>49.568547890933409</v>
      </c>
      <c r="K133">
        <f t="shared" si="29"/>
        <v>0.6371865339420778</v>
      </c>
      <c r="L133">
        <f t="shared" si="30"/>
        <v>-9.6528636322112469</v>
      </c>
      <c r="M133">
        <f t="shared" si="31"/>
        <v>-32.298084222397591</v>
      </c>
      <c r="S133">
        <f t="shared" si="18"/>
        <v>1</v>
      </c>
      <c r="T133" t="b">
        <f t="shared" si="19"/>
        <v>0</v>
      </c>
      <c r="U133" t="b">
        <f t="shared" si="20"/>
        <v>0</v>
      </c>
    </row>
    <row r="134" spans="1:21" x14ac:dyDescent="0.2">
      <c r="A134">
        <f t="shared" si="32"/>
        <v>100</v>
      </c>
      <c r="B134">
        <f t="shared" si="21"/>
        <v>14.395287793471081</v>
      </c>
      <c r="C134" s="9">
        <f t="shared" si="22"/>
        <v>0.6900000000000005</v>
      </c>
      <c r="D134" s="9">
        <f t="shared" si="23"/>
        <v>36.734714985287908</v>
      </c>
      <c r="E134" s="9">
        <f t="shared" si="24"/>
        <v>9.3810661807573581</v>
      </c>
      <c r="F134" s="9">
        <f t="shared" si="25"/>
        <v>10.108566181005582</v>
      </c>
      <c r="G134" s="10">
        <f t="shared" si="35"/>
        <v>8.6666666666666607</v>
      </c>
      <c r="H134" s="5">
        <f t="shared" si="35"/>
        <v>7.5</v>
      </c>
      <c r="I134">
        <f t="shared" si="27"/>
        <v>49.512616119819647</v>
      </c>
      <c r="J134">
        <f t="shared" si="28"/>
        <v>49.510630709140145</v>
      </c>
      <c r="K134">
        <f t="shared" si="29"/>
        <v>0.44339802860769228</v>
      </c>
      <c r="L134">
        <f t="shared" si="30"/>
        <v>-9.6299100780968043</v>
      </c>
      <c r="M134">
        <f t="shared" si="31"/>
        <v>-32.260241744109095</v>
      </c>
      <c r="S134">
        <f t="shared" si="18"/>
        <v>1</v>
      </c>
      <c r="T134" t="b">
        <f t="shared" si="19"/>
        <v>0</v>
      </c>
      <c r="U134" t="b">
        <f t="shared" si="20"/>
        <v>0</v>
      </c>
    </row>
    <row r="135" spans="1:21" x14ac:dyDescent="0.2">
      <c r="A135">
        <f t="shared" si="32"/>
        <v>100</v>
      </c>
      <c r="B135">
        <f t="shared" si="21"/>
        <v>14.692178239344518</v>
      </c>
      <c r="C135" s="9">
        <f t="shared" si="22"/>
        <v>0.69600000000000051</v>
      </c>
      <c r="D135" s="9">
        <f t="shared" si="23"/>
        <v>37.031605431161346</v>
      </c>
      <c r="E135" s="9">
        <f t="shared" si="24"/>
        <v>9.3831458845776101</v>
      </c>
      <c r="F135" s="9">
        <f t="shared" si="25"/>
        <v>10.128698443725225</v>
      </c>
      <c r="G135" s="10">
        <f t="shared" si="35"/>
        <v>8.6666666666666607</v>
      </c>
      <c r="H135" s="5">
        <f t="shared" si="35"/>
        <v>7.5</v>
      </c>
      <c r="I135">
        <f t="shared" si="27"/>
        <v>49.453482333795414</v>
      </c>
      <c r="J135">
        <f t="shared" si="28"/>
        <v>49.452851248671564</v>
      </c>
      <c r="K135">
        <f t="shared" si="29"/>
        <v>0.24983657814303772</v>
      </c>
      <c r="L135">
        <f t="shared" si="30"/>
        <v>-9.607184116650286</v>
      </c>
      <c r="M135">
        <f t="shared" si="31"/>
        <v>-32.222535644451007</v>
      </c>
      <c r="S135">
        <f t="shared" si="18"/>
        <v>1</v>
      </c>
      <c r="T135" t="b">
        <f t="shared" si="19"/>
        <v>0</v>
      </c>
      <c r="U135" t="b">
        <f t="shared" si="20"/>
        <v>0</v>
      </c>
    </row>
    <row r="136" spans="1:21" x14ac:dyDescent="0.2">
      <c r="A136">
        <f t="shared" si="32"/>
        <v>100</v>
      </c>
      <c r="B136">
        <f t="shared" si="21"/>
        <v>14.98872241752245</v>
      </c>
      <c r="C136" s="9">
        <f t="shared" si="22"/>
        <v>0.70200000000000051</v>
      </c>
      <c r="D136" s="9">
        <f t="shared" si="23"/>
        <v>37.328149609339278</v>
      </c>
      <c r="E136" s="9">
        <f t="shared" si="24"/>
        <v>9.3840648984048673</v>
      </c>
      <c r="F136" s="9">
        <f t="shared" si="25"/>
        <v>10.147950362948118</v>
      </c>
      <c r="G136" s="10">
        <f t="shared" si="35"/>
        <v>8.6666666666666607</v>
      </c>
      <c r="H136" s="5">
        <f t="shared" si="35"/>
        <v>7.5</v>
      </c>
      <c r="I136">
        <f t="shared" si="27"/>
        <v>49.395240458878725</v>
      </c>
      <c r="J136">
        <f t="shared" si="28"/>
        <v>49.395208143971665</v>
      </c>
      <c r="K136">
        <f t="shared" si="29"/>
        <v>5.6501364276331678E-2</v>
      </c>
      <c r="L136">
        <f t="shared" si="30"/>
        <v>-9.5846845243051355</v>
      </c>
      <c r="M136">
        <f t="shared" si="31"/>
        <v>-32.184963568575377</v>
      </c>
      <c r="S136">
        <f t="shared" si="18"/>
        <v>1</v>
      </c>
      <c r="T136" t="b">
        <f t="shared" si="19"/>
        <v>0</v>
      </c>
      <c r="U136" t="b">
        <f t="shared" si="20"/>
        <v>0</v>
      </c>
    </row>
    <row r="137" spans="1:21" x14ac:dyDescent="0.2">
      <c r="A137">
        <f t="shared" si="32"/>
        <v>100</v>
      </c>
      <c r="B137">
        <f t="shared" si="21"/>
        <v>15.284921142064842</v>
      </c>
      <c r="C137" s="9">
        <f t="shared" si="22"/>
        <v>0.70800000000000052</v>
      </c>
      <c r="D137" s="9">
        <f t="shared" si="23"/>
        <v>37.62434833388167</v>
      </c>
      <c r="E137" s="9">
        <f t="shared" si="24"/>
        <v>9.3838245772462905</v>
      </c>
      <c r="F137" s="9">
        <f t="shared" si="25"/>
        <v>10.16632498786521</v>
      </c>
      <c r="G137" s="10">
        <f t="shared" si="35"/>
        <v>8.6666666666666607</v>
      </c>
      <c r="H137" s="5">
        <f t="shared" si="35"/>
        <v>7.5</v>
      </c>
      <c r="I137">
        <f t="shared" si="27"/>
        <v>49.337889160192454</v>
      </c>
      <c r="J137">
        <f t="shared" si="28"/>
        <v>49.337700036825836</v>
      </c>
      <c r="K137">
        <f t="shared" si="29"/>
        <v>-0.13660841713512059</v>
      </c>
      <c r="L137">
        <f t="shared" si="30"/>
        <v>-9.5624100796116096</v>
      </c>
      <c r="M137">
        <f t="shared" si="31"/>
        <v>-32.147523173881275</v>
      </c>
      <c r="S137">
        <f t="shared" si="18"/>
        <v>1</v>
      </c>
      <c r="T137" t="b">
        <f t="shared" si="19"/>
        <v>0</v>
      </c>
      <c r="U137" t="b">
        <f t="shared" si="20"/>
        <v>0</v>
      </c>
    </row>
    <row r="138" spans="1:21" x14ac:dyDescent="0.2">
      <c r="A138">
        <f t="shared" si="32"/>
        <v>100</v>
      </c>
      <c r="B138">
        <f t="shared" si="21"/>
        <v>15.580775218904368</v>
      </c>
      <c r="C138" s="9">
        <f t="shared" si="22"/>
        <v>0.71400000000000052</v>
      </c>
      <c r="D138" s="9">
        <f t="shared" si="23"/>
        <v>37.920202410721195</v>
      </c>
      <c r="E138" s="9">
        <f t="shared" si="24"/>
        <v>9.3824262713263504</v>
      </c>
      <c r="F138" s="9">
        <f t="shared" si="25"/>
        <v>10.183825354314063</v>
      </c>
      <c r="G138" s="10">
        <f t="shared" si="35"/>
        <v>8.6666666666666607</v>
      </c>
      <c r="H138" s="5">
        <f t="shared" si="35"/>
        <v>7.5</v>
      </c>
      <c r="I138">
        <f t="shared" si="27"/>
        <v>49.281427078712312</v>
      </c>
      <c r="J138">
        <f t="shared" si="28"/>
        <v>49.280325576348169</v>
      </c>
      <c r="K138">
        <f t="shared" si="29"/>
        <v>-0.32949355617840825</v>
      </c>
      <c r="L138">
        <f t="shared" si="30"/>
        <v>-9.5403595631390221</v>
      </c>
      <c r="M138">
        <f t="shared" si="31"/>
        <v>-32.110212130035357</v>
      </c>
      <c r="S138">
        <f t="shared" si="18"/>
        <v>1</v>
      </c>
      <c r="T138" t="b">
        <f t="shared" si="19"/>
        <v>0</v>
      </c>
      <c r="U138" t="b">
        <f t="shared" si="20"/>
        <v>0</v>
      </c>
    </row>
    <row r="139" spans="1:21" x14ac:dyDescent="0.2">
      <c r="A139">
        <f t="shared" si="32"/>
        <v>100</v>
      </c>
      <c r="B139">
        <f t="shared" si="21"/>
        <v>15.876285445890321</v>
      </c>
      <c r="C139" s="9">
        <f t="shared" si="22"/>
        <v>0.72000000000000053</v>
      </c>
      <c r="D139" s="9">
        <f t="shared" si="23"/>
        <v>38.215712637707149</v>
      </c>
      <c r="E139" s="9">
        <f t="shared" si="24"/>
        <v>9.3798713261709388</v>
      </c>
      <c r="F139" s="9">
        <f t="shared" si="25"/>
        <v>10.200454484925555</v>
      </c>
      <c r="G139" s="10">
        <f t="shared" si="35"/>
        <v>8.6666666666666607</v>
      </c>
      <c r="H139" s="5">
        <f t="shared" si="35"/>
        <v>7.5</v>
      </c>
      <c r="I139">
        <f t="shared" si="27"/>
        <v>49.225852830968996</v>
      </c>
      <c r="J139">
        <f t="shared" si="28"/>
        <v>49.223083418969331</v>
      </c>
      <c r="K139">
        <f t="shared" si="29"/>
        <v>-0.52215482895862042</v>
      </c>
      <c r="L139">
        <f t="shared" si="30"/>
        <v>-9.5185317573804191</v>
      </c>
      <c r="M139">
        <f t="shared" si="31"/>
        <v>-32.07302811899433</v>
      </c>
      <c r="S139">
        <f t="shared" si="18"/>
        <v>1</v>
      </c>
      <c r="T139" t="b">
        <f t="shared" si="19"/>
        <v>0</v>
      </c>
      <c r="U139" t="b">
        <f t="shared" si="20"/>
        <v>0</v>
      </c>
    </row>
    <row r="140" spans="1:21" x14ac:dyDescent="0.2">
      <c r="A140">
        <f t="shared" si="32"/>
        <v>100</v>
      </c>
      <c r="B140">
        <f t="shared" si="21"/>
        <v>16.171452612832507</v>
      </c>
      <c r="C140" s="9">
        <f t="shared" si="22"/>
        <v>0.72600000000000053</v>
      </c>
      <c r="D140" s="9">
        <f t="shared" si="23"/>
        <v>38.510879804649335</v>
      </c>
      <c r="E140" s="9">
        <f t="shared" si="24"/>
        <v>9.3761610826910449</v>
      </c>
      <c r="F140" s="9">
        <f t="shared" si="25"/>
        <v>10.216215389269356</v>
      </c>
      <c r="G140" s="10">
        <f t="shared" si="35"/>
        <v>8.6666666666666607</v>
      </c>
      <c r="H140" s="5">
        <f t="shared" si="35"/>
        <v>7.5</v>
      </c>
      <c r="I140">
        <f t="shared" si="27"/>
        <v>49.171165008758798</v>
      </c>
      <c r="J140">
        <f t="shared" si="28"/>
        <v>49.165972228425048</v>
      </c>
      <c r="K140">
        <f t="shared" si="29"/>
        <v>-0.71459299767258644</v>
      </c>
      <c r="L140">
        <f t="shared" si="30"/>
        <v>-9.4969254466597874</v>
      </c>
      <c r="M140">
        <f t="shared" si="31"/>
        <v>-32.035968835029401</v>
      </c>
      <c r="S140">
        <f t="shared" si="18"/>
        <v>1</v>
      </c>
      <c r="T140" t="b">
        <f t="shared" si="19"/>
        <v>0</v>
      </c>
      <c r="U140" t="b">
        <f t="shared" si="20"/>
        <v>0</v>
      </c>
    </row>
    <row r="141" spans="1:21" x14ac:dyDescent="0.2">
      <c r="A141">
        <f t="shared" si="32"/>
        <v>100</v>
      </c>
      <c r="B141">
        <f t="shared" si="21"/>
        <v>16.466277501545019</v>
      </c>
      <c r="C141" s="9">
        <f t="shared" si="22"/>
        <v>0.73200000000000054</v>
      </c>
      <c r="D141" s="9">
        <f t="shared" si="23"/>
        <v>38.805704693361847</v>
      </c>
      <c r="E141" s="9">
        <f t="shared" si="24"/>
        <v>9.3712968772659782</v>
      </c>
      <c r="F141" s="9">
        <f t="shared" si="25"/>
        <v>10.231111063998156</v>
      </c>
      <c r="G141" s="10">
        <f t="shared" si="35"/>
        <v>8.6666666666666607</v>
      </c>
      <c r="H141" s="5">
        <f t="shared" si="35"/>
        <v>7.5</v>
      </c>
      <c r="I141">
        <f t="shared" si="27"/>
        <v>49.117362178862479</v>
      </c>
      <c r="J141">
        <f t="shared" si="28"/>
        <v>49.10899067574509</v>
      </c>
      <c r="K141">
        <f t="shared" si="29"/>
        <v>-0.90680881068276287</v>
      </c>
      <c r="L141">
        <f t="shared" si="30"/>
        <v>-9.4755394170416682</v>
      </c>
      <c r="M141">
        <f t="shared" si="31"/>
        <v>-31.999031984752456</v>
      </c>
      <c r="S141">
        <f t="shared" si="18"/>
        <v>1</v>
      </c>
      <c r="T141" t="b">
        <f t="shared" si="19"/>
        <v>0</v>
      </c>
      <c r="U141" t="b">
        <f t="shared" si="20"/>
        <v>0</v>
      </c>
    </row>
    <row r="142" spans="1:21" x14ac:dyDescent="0.2">
      <c r="A142">
        <f t="shared" si="32"/>
        <v>100</v>
      </c>
      <c r="B142">
        <f t="shared" si="21"/>
        <v>16.760760885889983</v>
      </c>
      <c r="C142" s="9">
        <f t="shared" si="22"/>
        <v>0.73800000000000054</v>
      </c>
      <c r="D142" s="9">
        <f t="shared" si="23"/>
        <v>39.100188077706811</v>
      </c>
      <c r="E142" s="9">
        <f t="shared" si="24"/>
        <v>9.3652800418261553</v>
      </c>
      <c r="F142" s="9">
        <f t="shared" si="25"/>
        <v>10.245144492990722</v>
      </c>
      <c r="G142" s="10">
        <f t="shared" si="35"/>
        <v>8.6666666666666607</v>
      </c>
      <c r="H142" s="5">
        <f t="shared" si="35"/>
        <v>7.5</v>
      </c>
      <c r="I142">
        <f t="shared" si="27"/>
        <v>49.064442882772788</v>
      </c>
      <c r="J142">
        <f t="shared" si="28"/>
        <v>49.052137439242841</v>
      </c>
      <c r="K142">
        <f t="shared" si="29"/>
        <v>-1.0988030025912776</v>
      </c>
      <c r="L142">
        <f t="shared" si="30"/>
        <v>-9.4543724562432967</v>
      </c>
      <c r="M142">
        <f t="shared" si="31"/>
        <v>-31.962215287144137</v>
      </c>
      <c r="S142">
        <f t="shared" si="18"/>
        <v>1</v>
      </c>
      <c r="T142" t="b">
        <f t="shared" si="19"/>
        <v>0</v>
      </c>
      <c r="U142" t="b">
        <f t="shared" si="20"/>
        <v>0</v>
      </c>
    </row>
    <row r="143" spans="1:21" x14ac:dyDescent="0.2">
      <c r="A143">
        <f t="shared" si="32"/>
        <v>100</v>
      </c>
      <c r="B143">
        <f t="shared" si="21"/>
        <v>17.054903531821228</v>
      </c>
      <c r="C143" s="9">
        <f t="shared" si="22"/>
        <v>0.74400000000000055</v>
      </c>
      <c r="D143" s="9">
        <f t="shared" si="23"/>
        <v>39.394330723638056</v>
      </c>
      <c r="E143" s="9">
        <f t="shared" si="24"/>
        <v>9.3581119039354395</v>
      </c>
      <c r="F143" s="9">
        <f t="shared" si="25"/>
        <v>10.25831864749366</v>
      </c>
      <c r="G143" s="10">
        <f t="shared" si="35"/>
        <v>8.6666666666666607</v>
      </c>
      <c r="H143" s="5">
        <f t="shared" si="35"/>
        <v>7.5</v>
      </c>
      <c r="I143">
        <f t="shared" si="27"/>
        <v>49.012405636430628</v>
      </c>
      <c r="J143">
        <f t="shared" si="28"/>
        <v>48.99541120450538</v>
      </c>
      <c r="K143">
        <f t="shared" si="29"/>
        <v>-1.2905762943141426</v>
      </c>
      <c r="L143">
        <f t="shared" si="30"/>
        <v>-9.4334233535492196</v>
      </c>
      <c r="M143">
        <f t="shared" si="31"/>
        <v>-31.925516473583539</v>
      </c>
      <c r="S143">
        <f t="shared" si="18"/>
        <v>1</v>
      </c>
      <c r="T143" t="b">
        <f t="shared" si="19"/>
        <v>0</v>
      </c>
      <c r="U143" t="b">
        <f t="shared" si="20"/>
        <v>0</v>
      </c>
    </row>
    <row r="144" spans="1:21" x14ac:dyDescent="0.2">
      <c r="A144">
        <f t="shared" si="32"/>
        <v>100</v>
      </c>
      <c r="B144">
        <f t="shared" si="21"/>
        <v>17.348706197427898</v>
      </c>
      <c r="C144" s="9">
        <f t="shared" si="22"/>
        <v>0.75000000000000056</v>
      </c>
      <c r="D144" s="9">
        <f t="shared" si="23"/>
        <v>39.688133389244726</v>
      </c>
      <c r="E144" s="9">
        <f t="shared" si="24"/>
        <v>9.3497937868730308</v>
      </c>
      <c r="F144" s="9">
        <f t="shared" si="25"/>
        <v>10.270636486262077</v>
      </c>
      <c r="G144" s="10">
        <f t="shared" si="35"/>
        <v>8.6666666666666607</v>
      </c>
      <c r="H144" s="5">
        <f t="shared" si="35"/>
        <v>7.5</v>
      </c>
      <c r="I144">
        <f t="shared" si="27"/>
        <v>48.961248929970004</v>
      </c>
      <c r="J144">
        <f t="shared" si="28"/>
        <v>48.938810664384086</v>
      </c>
      <c r="K144">
        <f t="shared" si="29"/>
        <v>-1.4821293931556438</v>
      </c>
      <c r="L144">
        <f t="shared" si="30"/>
        <v>-9.412690899728398</v>
      </c>
      <c r="M144">
        <f t="shared" si="31"/>
        <v>-31.888933287879652</v>
      </c>
      <c r="S144">
        <f t="shared" si="18"/>
        <v>1</v>
      </c>
      <c r="T144" t="b">
        <f t="shared" si="19"/>
        <v>0</v>
      </c>
      <c r="U144" t="b">
        <f t="shared" si="20"/>
        <v>0</v>
      </c>
    </row>
    <row r="145" spans="1:21" x14ac:dyDescent="0.2">
      <c r="A145">
        <f t="shared" si="32"/>
        <v>100</v>
      </c>
      <c r="B145">
        <f t="shared" si="21"/>
        <v>17.642169632978007</v>
      </c>
      <c r="C145" s="9">
        <f t="shared" si="22"/>
        <v>0.75600000000000056</v>
      </c>
      <c r="D145" s="9">
        <f t="shared" si="23"/>
        <v>39.981596824794835</v>
      </c>
      <c r="E145" s="9">
        <f t="shared" si="24"/>
        <v>9.3403270097149154</v>
      </c>
      <c r="F145" s="9">
        <f t="shared" si="25"/>
        <v>10.282100955698937</v>
      </c>
      <c r="G145" s="10">
        <f t="shared" si="35"/>
        <v>8.6666666666666607</v>
      </c>
      <c r="H145" s="5">
        <f t="shared" si="35"/>
        <v>7.5</v>
      </c>
      <c r="I145">
        <f t="shared" si="27"/>
        <v>48.910971227471762</v>
      </c>
      <c r="J145">
        <f t="shared" si="28"/>
        <v>48.882334518985715</v>
      </c>
      <c r="K145">
        <f t="shared" si="29"/>
        <v>-1.6734629928829219</v>
      </c>
      <c r="L145">
        <f t="shared" si="30"/>
        <v>-9.392173886953799</v>
      </c>
      <c r="M145">
        <f t="shared" si="31"/>
        <v>-31.852463486304362</v>
      </c>
      <c r="S145">
        <f t="shared" si="18"/>
        <v>1</v>
      </c>
      <c r="T145" t="b">
        <f t="shared" si="19"/>
        <v>0</v>
      </c>
      <c r="U145" t="b">
        <f t="shared" si="20"/>
        <v>0</v>
      </c>
    </row>
    <row r="146" spans="1:21" x14ac:dyDescent="0.2">
      <c r="A146">
        <f t="shared" si="32"/>
        <v>100</v>
      </c>
      <c r="B146">
        <f t="shared" si="21"/>
        <v>17.935294580961955</v>
      </c>
      <c r="C146" s="9">
        <f t="shared" si="22"/>
        <v>0.76200000000000057</v>
      </c>
      <c r="D146" s="9">
        <f t="shared" si="23"/>
        <v>40.274721772778783</v>
      </c>
      <c r="E146" s="9">
        <f t="shared" si="24"/>
        <v>9.329712887414864</v>
      </c>
      <c r="F146" s="9">
        <f t="shared" si="25"/>
        <v>10.292714989993307</v>
      </c>
      <c r="G146" s="10">
        <f t="shared" si="35"/>
        <v>8.6666666666666607</v>
      </c>
      <c r="H146" s="5">
        <f t="shared" si="35"/>
        <v>7.5</v>
      </c>
      <c r="I146">
        <f t="shared" si="27"/>
        <v>48.861570966726347</v>
      </c>
      <c r="J146">
        <f t="shared" si="28"/>
        <v>48.825981475663994</v>
      </c>
      <c r="K146">
        <f t="shared" si="29"/>
        <v>-1.8645777738007481</v>
      </c>
      <c r="L146">
        <f t="shared" si="30"/>
        <v>-9.3718711087244628</v>
      </c>
      <c r="M146">
        <f t="shared" si="31"/>
        <v>-31.816104837627016</v>
      </c>
      <c r="S146">
        <f t="shared" si="18"/>
        <v>1</v>
      </c>
      <c r="T146" t="b">
        <f t="shared" si="19"/>
        <v>0</v>
      </c>
      <c r="U146" t="b">
        <f t="shared" si="20"/>
        <v>0</v>
      </c>
    </row>
    <row r="147" spans="1:21" x14ac:dyDescent="0.2">
      <c r="A147">
        <f t="shared" si="32"/>
        <v>100</v>
      </c>
      <c r="B147">
        <f t="shared" si="21"/>
        <v>18.228081776135983</v>
      </c>
      <c r="C147" s="9">
        <f t="shared" si="22"/>
        <v>0.76800000000000057</v>
      </c>
      <c r="D147" s="9">
        <f t="shared" si="23"/>
        <v>40.567508967952811</v>
      </c>
      <c r="E147" s="9">
        <f t="shared" si="24"/>
        <v>9.3179527308849828</v>
      </c>
      <c r="F147" s="9">
        <f t="shared" si="25"/>
        <v>10.302481511257366</v>
      </c>
      <c r="G147" s="10">
        <f t="shared" si="35"/>
        <v>8.6666666666666607</v>
      </c>
      <c r="H147" s="5">
        <f t="shared" si="35"/>
        <v>7.5</v>
      </c>
      <c r="I147">
        <f t="shared" si="27"/>
        <v>48.813046559005585</v>
      </c>
      <c r="J147">
        <f t="shared" si="28"/>
        <v>48.769750249011651</v>
      </c>
      <c r="K147">
        <f t="shared" si="29"/>
        <v>-2.0554744028265102</v>
      </c>
      <c r="L147">
        <f t="shared" si="30"/>
        <v>-9.3517813597900918</v>
      </c>
      <c r="M147">
        <f t="shared" si="31"/>
        <v>-31.779855123150476</v>
      </c>
      <c r="S147">
        <f t="shared" si="18"/>
        <v>1</v>
      </c>
      <c r="T147" t="b">
        <f t="shared" si="19"/>
        <v>0</v>
      </c>
      <c r="U147" t="b">
        <f t="shared" si="20"/>
        <v>0</v>
      </c>
    </row>
    <row r="148" spans="1:21" x14ac:dyDescent="0.2">
      <c r="A148">
        <f t="shared" si="32"/>
        <v>100</v>
      </c>
      <c r="B148">
        <f t="shared" si="21"/>
        <v>18.520531945565576</v>
      </c>
      <c r="C148" s="9">
        <f t="shared" si="22"/>
        <v>0.77400000000000058</v>
      </c>
      <c r="D148" s="9">
        <f t="shared" si="23"/>
        <v>40.859959137382404</v>
      </c>
      <c r="E148" s="9">
        <f t="shared" si="24"/>
        <v>9.3050478470758069</v>
      </c>
      <c r="F148" s="9">
        <f t="shared" si="25"/>
        <v>10.311403429662251</v>
      </c>
      <c r="G148" s="10">
        <f t="shared" si="35"/>
        <v>8.6666666666666607</v>
      </c>
      <c r="H148" s="5">
        <f t="shared" si="35"/>
        <v>7.5</v>
      </c>
      <c r="I148">
        <f t="shared" si="27"/>
        <v>48.765396388843619</v>
      </c>
      <c r="J148">
        <f t="shared" si="28"/>
        <v>48.713639560852911</v>
      </c>
      <c r="K148">
        <f t="shared" si="29"/>
        <v>-2.2461535335654128</v>
      </c>
      <c r="L148">
        <f t="shared" si="30"/>
        <v>-9.3319034360780933</v>
      </c>
      <c r="M148">
        <f t="shared" si="31"/>
        <v>-31.743712136748606</v>
      </c>
      <c r="S148">
        <f t="shared" ref="S148:S211" si="36">GESTEP(E148,H148)</f>
        <v>1</v>
      </c>
      <c r="T148" t="b">
        <f t="shared" ref="T148:T211" si="37">AND(S147=0,S148=1)</f>
        <v>0</v>
      </c>
      <c r="U148" t="b">
        <f t="shared" ref="U148:U211" si="38">AND(S148=1,S149=0)</f>
        <v>0</v>
      </c>
    </row>
    <row r="149" spans="1:21" x14ac:dyDescent="0.2">
      <c r="A149">
        <f t="shared" si="32"/>
        <v>100</v>
      </c>
      <c r="B149">
        <f t="shared" ref="B149:B212" si="39">ABS(D149-$D$11)</f>
        <v>18.812645808668844</v>
      </c>
      <c r="C149" s="9">
        <f t="shared" ref="C149:C212" si="40">C148+_dt</f>
        <v>0.78000000000000058</v>
      </c>
      <c r="D149" s="9">
        <f t="shared" ref="D149:D212" si="41">D148+$C$7*(J148+J149)/2</f>
        <v>41.152073000485672</v>
      </c>
      <c r="E149" s="9">
        <f t="shared" ref="E149:E212" si="42">E148+$C$7*(K148+K149)/2</f>
        <v>9.290999539055953</v>
      </c>
      <c r="F149" s="9">
        <f t="shared" ref="F149:F212" si="43">$O$1*D149^2+$O$2*D149+$O$3</f>
        <v>10.319483643572717</v>
      </c>
      <c r="G149" s="10">
        <f t="shared" ref="G149:H164" si="44">G148</f>
        <v>8.6666666666666607</v>
      </c>
      <c r="H149" s="5">
        <f t="shared" si="44"/>
        <v>7.5</v>
      </c>
      <c r="I149">
        <f t="shared" ref="I149:I212" si="45">SQRT(J149^2+K149^2)</f>
        <v>48.718618813827064</v>
      </c>
      <c r="J149">
        <f t="shared" ref="J149:J212" si="46">J148+L148*$C$7</f>
        <v>48.657648140236439</v>
      </c>
      <c r="K149">
        <f t="shared" ref="K149:K212" si="47">K148+M148*$C$7</f>
        <v>-2.4366158063859045</v>
      </c>
      <c r="L149">
        <f t="shared" ref="L149:L212" si="48">-$C$15*I149*J149</f>
        <v>-9.3122361346231379</v>
      </c>
      <c r="M149">
        <f t="shared" ref="M149:M212" si="49">-$C$6-$C$15*I149*K149</f>
        <v>-31.7076736849051</v>
      </c>
      <c r="S149">
        <f t="shared" si="36"/>
        <v>1</v>
      </c>
      <c r="T149" t="b">
        <f t="shared" si="37"/>
        <v>0</v>
      </c>
      <c r="U149" t="b">
        <f t="shared" si="38"/>
        <v>0</v>
      </c>
    </row>
    <row r="150" spans="1:21" x14ac:dyDescent="0.2">
      <c r="A150">
        <f t="shared" ref="A150:A213" si="50">IF(B150&lt;B149,B150,100)</f>
        <v>100</v>
      </c>
      <c r="B150">
        <f t="shared" si="39"/>
        <v>19.104424077259839</v>
      </c>
      <c r="C150" s="9">
        <f t="shared" si="40"/>
        <v>0.78600000000000059</v>
      </c>
      <c r="D150" s="9">
        <f t="shared" si="41"/>
        <v>41.443851269076667</v>
      </c>
      <c r="E150" s="9">
        <f t="shared" si="42"/>
        <v>9.2758091060913088</v>
      </c>
      <c r="F150" s="9">
        <f t="shared" si="43"/>
        <v>10.326725039680648</v>
      </c>
      <c r="G150" s="10">
        <f t="shared" si="44"/>
        <v>8.6666666666666607</v>
      </c>
      <c r="H150" s="5">
        <f t="shared" si="44"/>
        <v>7.5</v>
      </c>
      <c r="I150">
        <f t="shared" si="45"/>
        <v>48.672712164394461</v>
      </c>
      <c r="J150">
        <f t="shared" si="46"/>
        <v>48.601774723428697</v>
      </c>
      <c r="K150">
        <f t="shared" si="47"/>
        <v>-2.6268618484953352</v>
      </c>
      <c r="L150">
        <f t="shared" si="48"/>
        <v>-9.2927782534992023</v>
      </c>
      <c r="M150">
        <f t="shared" si="49"/>
        <v>-31.671737586753661</v>
      </c>
      <c r="S150">
        <f t="shared" si="36"/>
        <v>1</v>
      </c>
      <c r="T150" t="b">
        <f t="shared" si="37"/>
        <v>0</v>
      </c>
      <c r="U150" t="b">
        <f t="shared" si="38"/>
        <v>0</v>
      </c>
    </row>
    <row r="151" spans="1:21" x14ac:dyDescent="0.2">
      <c r="A151">
        <f t="shared" si="50"/>
        <v>100</v>
      </c>
      <c r="B151">
        <f t="shared" si="39"/>
        <v>19.395867455591851</v>
      </c>
      <c r="C151" s="9">
        <f t="shared" si="40"/>
        <v>0.79200000000000059</v>
      </c>
      <c r="D151" s="9">
        <f t="shared" si="41"/>
        <v>41.735294647408679</v>
      </c>
      <c r="E151" s="9">
        <f t="shared" si="42"/>
        <v>9.2594778437237757</v>
      </c>
      <c r="F151" s="9">
        <f t="shared" si="43"/>
        <v>10.333130493137372</v>
      </c>
      <c r="G151" s="10">
        <f t="shared" si="44"/>
        <v>8.6666666666666607</v>
      </c>
      <c r="H151" s="5">
        <f t="shared" si="44"/>
        <v>7.5</v>
      </c>
      <c r="I151">
        <f t="shared" si="45"/>
        <v>48.62767474364513</v>
      </c>
      <c r="J151">
        <f t="shared" si="46"/>
        <v>48.546018053907702</v>
      </c>
      <c r="K151">
        <f t="shared" si="47"/>
        <v>-2.8168922740158573</v>
      </c>
      <c r="L151">
        <f t="shared" si="48"/>
        <v>-9.2735285917540757</v>
      </c>
      <c r="M151">
        <f t="shared" si="49"/>
        <v>-31.635901674119399</v>
      </c>
      <c r="S151">
        <f t="shared" si="36"/>
        <v>1</v>
      </c>
      <c r="T151" t="b">
        <f t="shared" si="37"/>
        <v>0</v>
      </c>
      <c r="U151" t="b">
        <f t="shared" si="38"/>
        <v>0</v>
      </c>
    </row>
    <row r="152" spans="1:21" x14ac:dyDescent="0.2">
      <c r="A152">
        <f t="shared" si="50"/>
        <v>100</v>
      </c>
      <c r="B152">
        <f t="shared" si="39"/>
        <v>19.686976640400648</v>
      </c>
      <c r="C152" s="9">
        <f t="shared" si="40"/>
        <v>0.7980000000000006</v>
      </c>
      <c r="D152" s="9">
        <f t="shared" si="41"/>
        <v>42.026403832217476</v>
      </c>
      <c r="E152" s="9">
        <f t="shared" si="42"/>
        <v>9.2420070438495472</v>
      </c>
      <c r="F152" s="9">
        <f t="shared" si="43"/>
        <v>10.338702867684846</v>
      </c>
      <c r="G152" s="10">
        <f t="shared" si="44"/>
        <v>8.6666666666666607</v>
      </c>
      <c r="H152" s="5">
        <f t="shared" si="44"/>
        <v>7.5</v>
      </c>
      <c r="I152">
        <f t="shared" si="45"/>
        <v>48.583504827157419</v>
      </c>
      <c r="J152">
        <f t="shared" si="46"/>
        <v>48.490376882357175</v>
      </c>
      <c r="K152">
        <f t="shared" si="47"/>
        <v>-3.0067076840605735</v>
      </c>
      <c r="L152">
        <f t="shared" si="48"/>
        <v>-9.2544859493463658</v>
      </c>
      <c r="M152">
        <f t="shared" si="49"/>
        <v>-31.600163791561403</v>
      </c>
      <c r="S152">
        <f t="shared" si="36"/>
        <v>1</v>
      </c>
      <c r="T152" t="b">
        <f t="shared" si="37"/>
        <v>0</v>
      </c>
      <c r="U152" t="b">
        <f t="shared" si="38"/>
        <v>0</v>
      </c>
    </row>
    <row r="153" spans="1:21" x14ac:dyDescent="0.2">
      <c r="A153">
        <f t="shared" si="50"/>
        <v>100</v>
      </c>
      <c r="B153">
        <f t="shared" si="39"/>
        <v>19.977752320947705</v>
      </c>
      <c r="C153" s="9">
        <f t="shared" si="40"/>
        <v>0.8040000000000006</v>
      </c>
      <c r="D153" s="9">
        <f t="shared" si="41"/>
        <v>42.317179512764532</v>
      </c>
      <c r="E153" s="9">
        <f t="shared" si="42"/>
        <v>9.2233979947969349</v>
      </c>
      <c r="F153" s="9">
        <f t="shared" si="43"/>
        <v>10.343445015785676</v>
      </c>
      <c r="G153" s="10">
        <f t="shared" si="44"/>
        <v>8.6666666666666607</v>
      </c>
      <c r="H153" s="5">
        <f t="shared" si="44"/>
        <v>7.5</v>
      </c>
      <c r="I153">
        <f t="shared" si="45"/>
        <v>48.540200662816538</v>
      </c>
      <c r="J153">
        <f t="shared" si="46"/>
        <v>48.434849966661098</v>
      </c>
      <c r="K153">
        <f t="shared" si="47"/>
        <v>-3.1963086668099421</v>
      </c>
      <c r="L153">
        <f t="shared" si="48"/>
        <v>-9.2356491270849812</v>
      </c>
      <c r="M153">
        <f t="shared" si="49"/>
        <v>-31.564521796416489</v>
      </c>
      <c r="S153">
        <f t="shared" si="36"/>
        <v>1</v>
      </c>
      <c r="T153" t="b">
        <f t="shared" si="37"/>
        <v>0</v>
      </c>
      <c r="U153" t="b">
        <f t="shared" si="38"/>
        <v>0</v>
      </c>
    </row>
    <row r="154" spans="1:21" x14ac:dyDescent="0.2">
      <c r="A154">
        <f t="shared" si="50"/>
        <v>100</v>
      </c>
      <c r="B154">
        <f t="shared" si="39"/>
        <v>20.268195179063387</v>
      </c>
      <c r="C154" s="9">
        <f t="shared" si="40"/>
        <v>0.81000000000000061</v>
      </c>
      <c r="D154" s="9">
        <f t="shared" si="41"/>
        <v>42.607622370880215</v>
      </c>
      <c r="E154" s="9">
        <f t="shared" si="42"/>
        <v>9.2036519814037394</v>
      </c>
      <c r="F154" s="9">
        <f t="shared" si="43"/>
        <v>10.347359778751994</v>
      </c>
      <c r="G154" s="10">
        <f t="shared" si="44"/>
        <v>8.6666666666666607</v>
      </c>
      <c r="H154" s="5">
        <f t="shared" si="44"/>
        <v>7.5</v>
      </c>
      <c r="I154">
        <f t="shared" si="45"/>
        <v>48.497760470651947</v>
      </c>
      <c r="J154">
        <f t="shared" si="46"/>
        <v>48.379436071898589</v>
      </c>
      <c r="K154">
        <f t="shared" si="47"/>
        <v>-3.3856957975884412</v>
      </c>
      <c r="L154">
        <f t="shared" si="48"/>
        <v>-9.2170169265710715</v>
      </c>
      <c r="M154">
        <f t="shared" si="49"/>
        <v>-31.528973558843951</v>
      </c>
      <c r="S154">
        <f t="shared" si="36"/>
        <v>1</v>
      </c>
      <c r="T154" t="b">
        <f t="shared" si="37"/>
        <v>0</v>
      </c>
      <c r="U154" t="b">
        <f t="shared" si="38"/>
        <v>0</v>
      </c>
    </row>
    <row r="155" spans="1:21" x14ac:dyDescent="0.2">
      <c r="A155">
        <f t="shared" si="50"/>
        <v>100</v>
      </c>
      <c r="B155">
        <f t="shared" si="39"/>
        <v>20.558305889190098</v>
      </c>
      <c r="C155" s="9">
        <f t="shared" si="40"/>
        <v>0.81600000000000061</v>
      </c>
      <c r="D155" s="9">
        <f t="shared" si="41"/>
        <v>42.897733081006926</v>
      </c>
      <c r="E155" s="9">
        <f t="shared" si="42"/>
        <v>9.1827702850941488</v>
      </c>
      <c r="F155" s="9">
        <f t="shared" si="43"/>
        <v>10.350449986873178</v>
      </c>
      <c r="G155" s="10">
        <f t="shared" si="44"/>
        <v>8.6666666666666607</v>
      </c>
      <c r="H155" s="5">
        <f t="shared" si="44"/>
        <v>7.5</v>
      </c>
      <c r="I155">
        <f t="shared" si="45"/>
        <v>48.456182442684373</v>
      </c>
      <c r="J155">
        <f t="shared" si="46"/>
        <v>48.324133970339162</v>
      </c>
      <c r="K155">
        <f t="shared" si="47"/>
        <v>-3.5748696389415047</v>
      </c>
      <c r="L155">
        <f t="shared" si="48"/>
        <v>-9.1985881501424487</v>
      </c>
      <c r="M155">
        <f t="shared" si="49"/>
        <v>-31.493516961871368</v>
      </c>
      <c r="S155">
        <f t="shared" si="36"/>
        <v>1</v>
      </c>
      <c r="T155" t="b">
        <f t="shared" si="37"/>
        <v>0</v>
      </c>
      <c r="U155" t="b">
        <f t="shared" si="38"/>
        <v>0</v>
      </c>
    </row>
    <row r="156" spans="1:21" x14ac:dyDescent="0.2">
      <c r="A156">
        <f t="shared" si="50"/>
        <v>100</v>
      </c>
      <c r="B156">
        <f t="shared" si="39"/>
        <v>20.848085118425434</v>
      </c>
      <c r="C156" s="9">
        <f t="shared" si="40"/>
        <v>0.82200000000000062</v>
      </c>
      <c r="D156" s="9">
        <f t="shared" si="41"/>
        <v>43.187512310242262</v>
      </c>
      <c r="E156" s="9">
        <f t="shared" si="42"/>
        <v>9.160754183955186</v>
      </c>
      <c r="F156" s="9">
        <f t="shared" si="43"/>
        <v>10.352718459542455</v>
      </c>
      <c r="G156" s="10">
        <f t="shared" si="44"/>
        <v>8.6666666666666607</v>
      </c>
      <c r="H156" s="5">
        <f t="shared" si="44"/>
        <v>7.5</v>
      </c>
      <c r="I156">
        <f t="shared" si="45"/>
        <v>48.415464742782532</v>
      </c>
      <c r="J156">
        <f t="shared" si="46"/>
        <v>48.268942441438305</v>
      </c>
      <c r="K156">
        <f t="shared" si="47"/>
        <v>-3.7638307407127329</v>
      </c>
      <c r="L156">
        <f t="shared" si="48"/>
        <v>-9.1803616008204632</v>
      </c>
      <c r="M156">
        <f t="shared" si="49"/>
        <v>-31.45814990144132</v>
      </c>
      <c r="S156">
        <f t="shared" si="36"/>
        <v>1</v>
      </c>
      <c r="T156" t="b">
        <f t="shared" si="37"/>
        <v>0</v>
      </c>
      <c r="U156" t="b">
        <f t="shared" si="38"/>
        <v>0</v>
      </c>
    </row>
    <row r="157" spans="1:21" x14ac:dyDescent="0.2">
      <c r="A157">
        <f t="shared" si="50"/>
        <v>100</v>
      </c>
      <c r="B157">
        <f t="shared" si="39"/>
        <v>21.137533526565246</v>
      </c>
      <c r="C157" s="9">
        <f t="shared" si="40"/>
        <v>0.82800000000000062</v>
      </c>
      <c r="D157" s="9">
        <f t="shared" si="41"/>
        <v>43.476960718382074</v>
      </c>
      <c r="E157" s="9">
        <f t="shared" si="42"/>
        <v>9.1376049528126835</v>
      </c>
      <c r="F157" s="9">
        <f t="shared" si="43"/>
        <v>10.354168005382359</v>
      </c>
      <c r="G157" s="10">
        <f t="shared" si="44"/>
        <v>8.6666666666666607</v>
      </c>
      <c r="H157" s="5">
        <f t="shared" si="44"/>
        <v>7.5</v>
      </c>
      <c r="I157">
        <f t="shared" si="45"/>
        <v>48.375605506529581</v>
      </c>
      <c r="J157">
        <f t="shared" si="46"/>
        <v>48.213860271833383</v>
      </c>
      <c r="K157">
        <f t="shared" si="47"/>
        <v>-3.9525796401213809</v>
      </c>
      <c r="L157">
        <f t="shared" si="48"/>
        <v>-9.1623360822593174</v>
      </c>
      <c r="M157">
        <f t="shared" si="49"/>
        <v>-31.422870286459005</v>
      </c>
      <c r="S157">
        <f t="shared" si="36"/>
        <v>1</v>
      </c>
      <c r="T157" t="b">
        <f t="shared" si="37"/>
        <v>0</v>
      </c>
      <c r="U157" t="b">
        <f t="shared" si="38"/>
        <v>0</v>
      </c>
    </row>
    <row r="158" spans="1:21" x14ac:dyDescent="0.2">
      <c r="A158">
        <f t="shared" si="50"/>
        <v>100</v>
      </c>
      <c r="B158">
        <f t="shared" si="39"/>
        <v>21.426651766146765</v>
      </c>
      <c r="C158" s="9">
        <f t="shared" si="40"/>
        <v>0.83400000000000063</v>
      </c>
      <c r="D158" s="9">
        <f t="shared" si="41"/>
        <v>43.766078957963593</v>
      </c>
      <c r="E158" s="9">
        <f t="shared" si="42"/>
        <v>9.1133238633067997</v>
      </c>
      <c r="F158" s="9">
        <f t="shared" si="43"/>
        <v>10.354801422369079</v>
      </c>
      <c r="G158" s="10">
        <f t="shared" si="44"/>
        <v>8.6666666666666607</v>
      </c>
      <c r="H158" s="5">
        <f t="shared" si="44"/>
        <v>7.5</v>
      </c>
      <c r="I158">
        <f t="shared" si="45"/>
        <v>48.336602841099378</v>
      </c>
      <c r="J158">
        <f t="shared" si="46"/>
        <v>48.15888625533983</v>
      </c>
      <c r="K158">
        <f t="shared" si="47"/>
        <v>-4.1411168618401346</v>
      </c>
      <c r="L158">
        <f t="shared" si="48"/>
        <v>-9.144510398697852</v>
      </c>
      <c r="M158">
        <f t="shared" si="49"/>
        <v>-31.387676038840677</v>
      </c>
      <c r="S158">
        <f t="shared" si="36"/>
        <v>1</v>
      </c>
      <c r="T158" t="b">
        <f t="shared" si="37"/>
        <v>0</v>
      </c>
      <c r="U158" t="b">
        <f t="shared" si="38"/>
        <v>0</v>
      </c>
    </row>
    <row r="159" spans="1:21" x14ac:dyDescent="0.2">
      <c r="A159">
        <f t="shared" si="50"/>
        <v>100</v>
      </c>
      <c r="B159">
        <f t="shared" si="39"/>
        <v>21.715440482491626</v>
      </c>
      <c r="C159" s="9">
        <f t="shared" si="40"/>
        <v>0.84000000000000064</v>
      </c>
      <c r="D159" s="9">
        <f t="shared" si="41"/>
        <v>44.054867674308454</v>
      </c>
      <c r="E159" s="9">
        <f t="shared" si="42"/>
        <v>9.0879121839670596</v>
      </c>
      <c r="F159" s="9">
        <f t="shared" si="43"/>
        <v>10.35462149795565</v>
      </c>
      <c r="G159" s="10">
        <f t="shared" si="44"/>
        <v>8.6666666666666607</v>
      </c>
      <c r="H159" s="5">
        <f t="shared" si="44"/>
        <v>7.5</v>
      </c>
      <c r="I159">
        <f t="shared" si="45"/>
        <v>48.298454825142493</v>
      </c>
      <c r="J159">
        <f t="shared" si="46"/>
        <v>48.104019192947646</v>
      </c>
      <c r="K159">
        <f t="shared" si="47"/>
        <v>-4.3294429180731786</v>
      </c>
      <c r="L159">
        <f t="shared" si="48"/>
        <v>-9.1268833549137263</v>
      </c>
      <c r="M159">
        <f t="shared" si="49"/>
        <v>-31.35256509356282</v>
      </c>
      <c r="S159">
        <f t="shared" si="36"/>
        <v>1</v>
      </c>
      <c r="T159" t="b">
        <f t="shared" si="37"/>
        <v>0</v>
      </c>
      <c r="U159" t="b">
        <f t="shared" si="38"/>
        <v>0</v>
      </c>
    </row>
    <row r="160" spans="1:21" x14ac:dyDescent="0.2">
      <c r="A160">
        <f t="shared" si="50"/>
        <v>100</v>
      </c>
      <c r="B160">
        <f t="shared" si="39"/>
        <v>22.003900313748925</v>
      </c>
      <c r="C160" s="9">
        <f t="shared" si="40"/>
        <v>0.84600000000000064</v>
      </c>
      <c r="D160" s="9">
        <f t="shared" si="41"/>
        <v>44.343327505565753</v>
      </c>
      <c r="E160" s="9">
        <f t="shared" si="42"/>
        <v>9.0613711802869368</v>
      </c>
      <c r="F160" s="9">
        <f t="shared" si="43"/>
        <v>10.35363100919408</v>
      </c>
      <c r="G160" s="10">
        <f t="shared" si="44"/>
        <v>8.6666666666666607</v>
      </c>
      <c r="H160" s="5">
        <f t="shared" si="44"/>
        <v>7.5</v>
      </c>
      <c r="I160">
        <f t="shared" si="45"/>
        <v>48.261159508682155</v>
      </c>
      <c r="J160">
        <f t="shared" si="46"/>
        <v>48.049257892818162</v>
      </c>
      <c r="K160">
        <f t="shared" si="47"/>
        <v>-4.5175583086345554</v>
      </c>
      <c r="L160">
        <f t="shared" si="48"/>
        <v>-9.1094537561800539</v>
      </c>
      <c r="M160">
        <f t="shared" si="49"/>
        <v>-31.317535398712067</v>
      </c>
      <c r="S160">
        <f t="shared" si="36"/>
        <v>1</v>
      </c>
      <c r="T160" t="b">
        <f t="shared" si="37"/>
        <v>0</v>
      </c>
      <c r="U160" t="b">
        <f t="shared" si="38"/>
        <v>0</v>
      </c>
    </row>
    <row r="161" spans="1:21" x14ac:dyDescent="0.2">
      <c r="A161">
        <f t="shared" si="50"/>
        <v>100</v>
      </c>
      <c r="B161">
        <f t="shared" si="39"/>
        <v>22.292031890938222</v>
      </c>
      <c r="C161" s="9">
        <f t="shared" si="40"/>
        <v>0.85200000000000065</v>
      </c>
      <c r="D161" s="9">
        <f t="shared" si="41"/>
        <v>44.63145908275505</v>
      </c>
      <c r="E161" s="9">
        <f t="shared" si="42"/>
        <v>9.0337021147979524</v>
      </c>
      <c r="F161" s="9">
        <f t="shared" si="43"/>
        <v>10.351832722856306</v>
      </c>
      <c r="G161" s="10">
        <f t="shared" si="44"/>
        <v>8.6666666666666607</v>
      </c>
      <c r="H161" s="5">
        <f t="shared" si="44"/>
        <v>7.5</v>
      </c>
      <c r="I161">
        <f t="shared" si="45"/>
        <v>48.224714913020065</v>
      </c>
      <c r="J161">
        <f t="shared" si="46"/>
        <v>47.994601170281079</v>
      </c>
      <c r="K161">
        <f t="shared" si="47"/>
        <v>-4.7054635210268279</v>
      </c>
      <c r="L161">
        <f t="shared" si="48"/>
        <v>-9.0922204082244491</v>
      </c>
      <c r="M161">
        <f t="shared" si="49"/>
        <v>-31.282584915535715</v>
      </c>
      <c r="S161">
        <f t="shared" si="36"/>
        <v>1</v>
      </c>
      <c r="T161" t="b">
        <f t="shared" si="37"/>
        <v>0</v>
      </c>
      <c r="U161" t="b">
        <f t="shared" si="38"/>
        <v>0</v>
      </c>
    </row>
    <row r="162" spans="1:21" x14ac:dyDescent="0.2">
      <c r="A162">
        <f t="shared" si="50"/>
        <v>100</v>
      </c>
      <c r="B162">
        <f t="shared" si="39"/>
        <v>22.579835837992558</v>
      </c>
      <c r="C162" s="9">
        <f t="shared" si="40"/>
        <v>0.85800000000000065</v>
      </c>
      <c r="D162" s="9">
        <f t="shared" si="41"/>
        <v>44.919263029809386</v>
      </c>
      <c r="E162" s="9">
        <f t="shared" si="42"/>
        <v>9.0049062471433121</v>
      </c>
      <c r="F162" s="9">
        <f t="shared" si="43"/>
        <v>10.349229395554099</v>
      </c>
      <c r="G162" s="10">
        <f t="shared" si="44"/>
        <v>8.6666666666666607</v>
      </c>
      <c r="H162" s="5">
        <f t="shared" si="44"/>
        <v>7.5</v>
      </c>
      <c r="I162">
        <f t="shared" si="45"/>
        <v>48.189119030652094</v>
      </c>
      <c r="J162">
        <f t="shared" si="46"/>
        <v>47.940047847831735</v>
      </c>
      <c r="K162">
        <f t="shared" si="47"/>
        <v>-4.8931590305200423</v>
      </c>
      <c r="L162">
        <f t="shared" si="48"/>
        <v>-9.0751821171904634</v>
      </c>
      <c r="M162">
        <f t="shared" si="49"/>
        <v>-31.247711618492826</v>
      </c>
      <c r="S162">
        <f t="shared" si="36"/>
        <v>1</v>
      </c>
      <c r="T162" t="b">
        <f t="shared" si="37"/>
        <v>0</v>
      </c>
      <c r="U162" t="b">
        <f t="shared" si="38"/>
        <v>0</v>
      </c>
    </row>
    <row r="163" spans="1:21" x14ac:dyDescent="0.2">
      <c r="A163">
        <f t="shared" si="50"/>
        <v>100</v>
      </c>
      <c r="B163">
        <f t="shared" si="39"/>
        <v>22.867312771801441</v>
      </c>
      <c r="C163" s="9">
        <f t="shared" si="40"/>
        <v>0.86400000000000066</v>
      </c>
      <c r="D163" s="9">
        <f t="shared" si="41"/>
        <v>45.206739963618269</v>
      </c>
      <c r="E163" s="9">
        <f t="shared" si="42"/>
        <v>8.9749848341510585</v>
      </c>
      <c r="F163" s="9">
        <f t="shared" si="43"/>
        <v>10.345823773857814</v>
      </c>
      <c r="G163" s="10">
        <f t="shared" si="44"/>
        <v>8.6666666666666607</v>
      </c>
      <c r="H163" s="5">
        <f t="shared" si="44"/>
        <v>7.5</v>
      </c>
      <c r="I163">
        <f t="shared" si="45"/>
        <v>48.154369825193868</v>
      </c>
      <c r="J163">
        <f t="shared" si="46"/>
        <v>47.885596755128596</v>
      </c>
      <c r="K163">
        <f t="shared" si="47"/>
        <v>-5.0806453002309997</v>
      </c>
      <c r="L163">
        <f t="shared" si="48"/>
        <v>-9.0583376896013945</v>
      </c>
      <c r="M163">
        <f t="shared" si="49"/>
        <v>-31.21291349530588</v>
      </c>
      <c r="S163">
        <f t="shared" si="36"/>
        <v>1</v>
      </c>
      <c r="T163" t="b">
        <f t="shared" si="37"/>
        <v>0</v>
      </c>
      <c r="U163" t="b">
        <f t="shared" si="38"/>
        <v>0</v>
      </c>
    </row>
    <row r="164" spans="1:21" x14ac:dyDescent="0.2">
      <c r="A164">
        <f t="shared" si="50"/>
        <v>100</v>
      </c>
      <c r="B164">
        <f t="shared" si="39"/>
        <v>23.154463302253799</v>
      </c>
      <c r="C164" s="9">
        <f t="shared" si="40"/>
        <v>0.87000000000000066</v>
      </c>
      <c r="D164" s="9">
        <f t="shared" si="41"/>
        <v>45.493890494070627</v>
      </c>
      <c r="E164" s="9">
        <f t="shared" si="42"/>
        <v>8.9439391299067577</v>
      </c>
      <c r="F164" s="9">
        <f t="shared" si="43"/>
        <v>10.341618594414104</v>
      </c>
      <c r="G164" s="10">
        <f t="shared" si="44"/>
        <v>8.6666666666666607</v>
      </c>
      <c r="H164" s="5">
        <f t="shared" si="44"/>
        <v>7.5</v>
      </c>
      <c r="I164">
        <f t="shared" si="45"/>
        <v>48.120465231316366</v>
      </c>
      <c r="J164">
        <f t="shared" si="46"/>
        <v>47.83124672899099</v>
      </c>
      <c r="K164">
        <f t="shared" si="47"/>
        <v>-5.2679227812028353</v>
      </c>
      <c r="L164">
        <f t="shared" si="48"/>
        <v>-9.0416859323265086</v>
      </c>
      <c r="M164">
        <f t="shared" si="49"/>
        <v>-31.178188547012837</v>
      </c>
      <c r="S164">
        <f t="shared" si="36"/>
        <v>1</v>
      </c>
      <c r="T164" t="b">
        <f t="shared" si="37"/>
        <v>0</v>
      </c>
      <c r="U164" t="b">
        <f t="shared" si="38"/>
        <v>0</v>
      </c>
    </row>
    <row r="165" spans="1:21" x14ac:dyDescent="0.2">
      <c r="A165">
        <f t="shared" si="50"/>
        <v>100</v>
      </c>
      <c r="B165">
        <f t="shared" si="39"/>
        <v>23.441288032280962</v>
      </c>
      <c r="C165" s="9">
        <f t="shared" si="40"/>
        <v>0.87600000000000067</v>
      </c>
      <c r="D165" s="9">
        <f t="shared" si="41"/>
        <v>45.78071522409779</v>
      </c>
      <c r="E165" s="9">
        <f t="shared" si="42"/>
        <v>8.9117703858256938</v>
      </c>
      <c r="F165" s="9">
        <f t="shared" si="43"/>
        <v>10.33661658406246</v>
      </c>
      <c r="G165" s="10">
        <f t="shared" ref="G165:H180" si="51">G164</f>
        <v>8.6666666666666607</v>
      </c>
      <c r="H165" s="5">
        <f t="shared" si="51"/>
        <v>7.5</v>
      </c>
      <c r="I165">
        <f t="shared" si="45"/>
        <v>48.08740315469143</v>
      </c>
      <c r="J165">
        <f t="shared" si="46"/>
        <v>47.776996613397031</v>
      </c>
      <c r="K165">
        <f t="shared" si="47"/>
        <v>-5.4549919124849122</v>
      </c>
      <c r="L165">
        <f t="shared" si="48"/>
        <v>-9.0252256525496009</v>
      </c>
      <c r="M165">
        <f t="shared" si="49"/>
        <v>-31.143534788019632</v>
      </c>
      <c r="S165">
        <f t="shared" si="36"/>
        <v>1</v>
      </c>
      <c r="T165" t="b">
        <f t="shared" si="37"/>
        <v>0</v>
      </c>
      <c r="U165" t="b">
        <f t="shared" si="38"/>
        <v>0</v>
      </c>
    </row>
    <row r="166" spans="1:21" x14ac:dyDescent="0.2">
      <c r="A166">
        <f t="shared" si="50"/>
        <v>100</v>
      </c>
      <c r="B166">
        <f t="shared" si="39"/>
        <v>23.7277875578996</v>
      </c>
      <c r="C166" s="9">
        <f t="shared" si="40"/>
        <v>0.88200000000000067</v>
      </c>
      <c r="D166" s="9">
        <f t="shared" si="41"/>
        <v>46.067214749716427</v>
      </c>
      <c r="E166" s="9">
        <f t="shared" si="42"/>
        <v>8.8784798507246006</v>
      </c>
      <c r="F166" s="9">
        <f t="shared" si="43"/>
        <v>10.330820459950754</v>
      </c>
      <c r="G166" s="10">
        <f t="shared" si="51"/>
        <v>8.6666666666666607</v>
      </c>
      <c r="H166" s="5">
        <f t="shared" si="51"/>
        <v>7.5</v>
      </c>
      <c r="I166">
        <f t="shared" si="45"/>
        <v>48.055181471947229</v>
      </c>
      <c r="J166">
        <f t="shared" si="46"/>
        <v>47.722845259481737</v>
      </c>
      <c r="K166">
        <f t="shared" si="47"/>
        <v>-5.6418531212130301</v>
      </c>
      <c r="L166">
        <f t="shared" si="48"/>
        <v>-9.0089556577398984</v>
      </c>
      <c r="M166">
        <f t="shared" si="49"/>
        <v>-31.108950246152997</v>
      </c>
      <c r="S166">
        <f t="shared" si="36"/>
        <v>1</v>
      </c>
      <c r="T166" t="b">
        <f t="shared" si="37"/>
        <v>0</v>
      </c>
      <c r="U166" t="b">
        <f t="shared" si="38"/>
        <v>0</v>
      </c>
    </row>
    <row r="167" spans="1:21" x14ac:dyDescent="0.2">
      <c r="A167">
        <f t="shared" si="50"/>
        <v>100</v>
      </c>
      <c r="B167">
        <f t="shared" si="39"/>
        <v>24.01396246825465</v>
      </c>
      <c r="C167" s="9">
        <f t="shared" si="40"/>
        <v>0.88800000000000068</v>
      </c>
      <c r="D167" s="9">
        <f t="shared" si="41"/>
        <v>46.353389660071478</v>
      </c>
      <c r="E167" s="9">
        <f t="shared" si="42"/>
        <v>8.8440687708928909</v>
      </c>
      <c r="F167" s="9">
        <f t="shared" si="43"/>
        <v>10.324232929649622</v>
      </c>
      <c r="G167" s="10">
        <f t="shared" si="51"/>
        <v>8.6666666666666607</v>
      </c>
      <c r="H167" s="5">
        <f t="shared" si="51"/>
        <v>7.5</v>
      </c>
      <c r="I167">
        <f t="shared" si="45"/>
        <v>48.023798030633614</v>
      </c>
      <c r="J167">
        <f t="shared" si="46"/>
        <v>47.668791525535298</v>
      </c>
      <c r="K167">
        <f t="shared" si="47"/>
        <v>-5.8285068226899481</v>
      </c>
      <c r="L167">
        <f t="shared" si="48"/>
        <v>-8.9928747556252926</v>
      </c>
      <c r="M167">
        <f t="shared" si="49"/>
        <v>-31.074432962713551</v>
      </c>
      <c r="S167">
        <f t="shared" si="36"/>
        <v>1</v>
      </c>
      <c r="T167" t="b">
        <f t="shared" si="37"/>
        <v>0</v>
      </c>
      <c r="U167" t="b">
        <f t="shared" si="38"/>
        <v>0</v>
      </c>
    </row>
    <row r="168" spans="1:21" x14ac:dyDescent="0.2">
      <c r="A168">
        <f t="shared" si="50"/>
        <v>100</v>
      </c>
      <c r="B168">
        <f t="shared" si="39"/>
        <v>24.299813345662262</v>
      </c>
      <c r="C168" s="9">
        <f t="shared" si="40"/>
        <v>0.89400000000000068</v>
      </c>
      <c r="D168" s="9">
        <f t="shared" si="41"/>
        <v>46.63924053747909</v>
      </c>
      <c r="E168" s="9">
        <f t="shared" si="42"/>
        <v>8.808538390163422</v>
      </c>
      <c r="F168" s="9">
        <f t="shared" si="43"/>
        <v>10.316856691265809</v>
      </c>
      <c r="G168" s="10">
        <f t="shared" si="51"/>
        <v>8.6666666666666607</v>
      </c>
      <c r="H168" s="5">
        <f t="shared" si="51"/>
        <v>7.5</v>
      </c>
      <c r="I168">
        <f t="shared" si="45"/>
        <v>47.993250649197542</v>
      </c>
      <c r="J168">
        <f t="shared" si="46"/>
        <v>47.614834277001549</v>
      </c>
      <c r="K168">
        <f t="shared" si="47"/>
        <v>-6.0149534204662292</v>
      </c>
      <c r="L168">
        <f t="shared" si="48"/>
        <v>-8.9769817541679036</v>
      </c>
      <c r="M168">
        <f t="shared" si="49"/>
        <v>-31.039980992529131</v>
      </c>
      <c r="S168">
        <f t="shared" si="36"/>
        <v>1</v>
      </c>
      <c r="T168" t="b">
        <f t="shared" si="37"/>
        <v>0</v>
      </c>
      <c r="U168" t="b">
        <f t="shared" si="38"/>
        <v>0</v>
      </c>
    </row>
    <row r="169" spans="1:21" x14ac:dyDescent="0.2">
      <c r="A169">
        <f t="shared" si="50"/>
        <v>100</v>
      </c>
      <c r="B169">
        <f t="shared" si="39"/>
        <v>24.585340765652699</v>
      </c>
      <c r="C169" s="9">
        <f t="shared" si="40"/>
        <v>0.90000000000000069</v>
      </c>
      <c r="D169" s="9">
        <f t="shared" si="41"/>
        <v>46.924767957469527</v>
      </c>
      <c r="E169" s="9">
        <f t="shared" si="42"/>
        <v>8.7718899499827589</v>
      </c>
      <c r="F169" s="9">
        <f t="shared" si="43"/>
        <v>10.308694433554422</v>
      </c>
      <c r="G169" s="10">
        <f t="shared" si="51"/>
        <v>8.6666666666666607</v>
      </c>
      <c r="H169" s="5">
        <f t="shared" si="51"/>
        <v>7.5</v>
      </c>
      <c r="I169">
        <f t="shared" si="45"/>
        <v>47.96353711696824</v>
      </c>
      <c r="J169">
        <f t="shared" si="46"/>
        <v>47.560972386476543</v>
      </c>
      <c r="K169">
        <f t="shared" si="47"/>
        <v>-6.2011933064214038</v>
      </c>
      <c r="L169">
        <f t="shared" si="48"/>
        <v>-8.9612754615419021</v>
      </c>
      <c r="M169">
        <f t="shared" si="49"/>
        <v>-31.005592404008272</v>
      </c>
      <c r="S169">
        <f t="shared" si="36"/>
        <v>1</v>
      </c>
      <c r="T169" t="b">
        <f t="shared" si="37"/>
        <v>0</v>
      </c>
      <c r="U169" t="b">
        <f t="shared" si="38"/>
        <v>0</v>
      </c>
    </row>
    <row r="170" spans="1:21" x14ac:dyDescent="0.2">
      <c r="A170">
        <f t="shared" si="50"/>
        <v>100</v>
      </c>
      <c r="B170">
        <f t="shared" si="39"/>
        <v>24.870545297013248</v>
      </c>
      <c r="C170" s="9">
        <f t="shared" si="40"/>
        <v>0.90600000000000069</v>
      </c>
      <c r="D170" s="9">
        <f t="shared" si="41"/>
        <v>47.209972488830076</v>
      </c>
      <c r="E170" s="9">
        <f t="shared" si="42"/>
        <v>8.734124689480959</v>
      </c>
      <c r="F170" s="9">
        <f t="shared" si="43"/>
        <v>10.299748836030133</v>
      </c>
      <c r="G170" s="10">
        <f t="shared" si="51"/>
        <v>8.6666666666666607</v>
      </c>
      <c r="H170" s="5">
        <f t="shared" si="51"/>
        <v>7.5</v>
      </c>
      <c r="I170">
        <f t="shared" si="45"/>
        <v>47.934655194152448</v>
      </c>
      <c r="J170">
        <f t="shared" si="46"/>
        <v>47.50720473370729</v>
      </c>
      <c r="K170">
        <f t="shared" si="47"/>
        <v>-6.3872268608454537</v>
      </c>
      <c r="L170">
        <f t="shared" si="48"/>
        <v>-8.9457546861136485</v>
      </c>
      <c r="M170">
        <f t="shared" si="49"/>
        <v>-30.971265279193783</v>
      </c>
      <c r="S170">
        <f t="shared" si="36"/>
        <v>1</v>
      </c>
      <c r="T170" t="b">
        <f t="shared" si="37"/>
        <v>0</v>
      </c>
      <c r="U170" t="b">
        <f t="shared" si="38"/>
        <v>0</v>
      </c>
    </row>
    <row r="171" spans="1:21" x14ac:dyDescent="0.2">
      <c r="A171">
        <f t="shared" si="50"/>
        <v>100</v>
      </c>
      <c r="B171">
        <f t="shared" si="39"/>
        <v>25.155427501831138</v>
      </c>
      <c r="C171" s="9">
        <f t="shared" si="40"/>
        <v>0.9120000000000007</v>
      </c>
      <c r="D171" s="9">
        <f t="shared" si="41"/>
        <v>47.494854693647966</v>
      </c>
      <c r="E171" s="9">
        <f t="shared" si="42"/>
        <v>8.6952438455408601</v>
      </c>
      <c r="F171" s="9">
        <f t="shared" si="43"/>
        <v>10.29002256907728</v>
      </c>
      <c r="G171" s="10">
        <f t="shared" si="51"/>
        <v>8.6666666666666607</v>
      </c>
      <c r="H171" s="5">
        <f t="shared" si="51"/>
        <v>7.5</v>
      </c>
      <c r="I171">
        <f t="shared" si="45"/>
        <v>47.906602611839439</v>
      </c>
      <c r="J171">
        <f t="shared" si="46"/>
        <v>47.45353020559061</v>
      </c>
      <c r="K171">
        <f t="shared" si="47"/>
        <v>-6.5730544525206165</v>
      </c>
      <c r="L171">
        <f t="shared" si="48"/>
        <v>-8.9304182364240532</v>
      </c>
      <c r="M171">
        <f t="shared" si="49"/>
        <v>-30.936997713816393</v>
      </c>
      <c r="S171">
        <f t="shared" si="36"/>
        <v>1</v>
      </c>
      <c r="T171" t="b">
        <f t="shared" si="37"/>
        <v>0</v>
      </c>
      <c r="U171" t="b">
        <f t="shared" si="38"/>
        <v>0</v>
      </c>
    </row>
    <row r="172" spans="1:21" x14ac:dyDescent="0.2">
      <c r="A172">
        <f t="shared" si="50"/>
        <v>100</v>
      </c>
      <c r="B172">
        <f t="shared" si="39"/>
        <v>25.439987935536426</v>
      </c>
      <c r="C172" s="9">
        <f t="shared" si="40"/>
        <v>0.9180000000000007</v>
      </c>
      <c r="D172" s="9">
        <f t="shared" si="41"/>
        <v>47.779415127353253</v>
      </c>
      <c r="E172" s="9">
        <f t="shared" si="42"/>
        <v>8.6552486528668879</v>
      </c>
      <c r="F172" s="9">
        <f t="shared" si="43"/>
        <v>10.27951829405894</v>
      </c>
      <c r="G172" s="10">
        <f t="shared" si="51"/>
        <v>8.6666666666666607</v>
      </c>
      <c r="H172" s="5">
        <f t="shared" si="51"/>
        <v>7.5</v>
      </c>
      <c r="I172">
        <f t="shared" si="45"/>
        <v>47.879377072015934</v>
      </c>
      <c r="J172">
        <f t="shared" si="46"/>
        <v>47.399947696172063</v>
      </c>
      <c r="K172">
        <f t="shared" si="47"/>
        <v>-6.7586764388035148</v>
      </c>
      <c r="L172">
        <f t="shared" si="48"/>
        <v>-8.9152649211731916</v>
      </c>
      <c r="M172">
        <f t="shared" si="49"/>
        <v>-30.902787817348354</v>
      </c>
      <c r="S172">
        <f t="shared" si="36"/>
        <v>1</v>
      </c>
      <c r="T172" t="b">
        <f t="shared" si="37"/>
        <v>0</v>
      </c>
      <c r="U172" t="b">
        <f t="shared" si="38"/>
        <v>0</v>
      </c>
    </row>
    <row r="173" spans="1:21" x14ac:dyDescent="0.2">
      <c r="A173">
        <f t="shared" si="50"/>
        <v>100</v>
      </c>
      <c r="B173">
        <f t="shared" si="39"/>
        <v>25.72422714694488</v>
      </c>
      <c r="C173" s="9">
        <f t="shared" si="40"/>
        <v>0.92400000000000071</v>
      </c>
      <c r="D173" s="9">
        <f t="shared" si="41"/>
        <v>48.063654338761708</v>
      </c>
      <c r="E173" s="9">
        <f t="shared" si="42"/>
        <v>8.6141403440533537</v>
      </c>
      <c r="F173" s="9">
        <f t="shared" si="43"/>
        <v>10.268238663424915</v>
      </c>
      <c r="G173" s="10">
        <f t="shared" si="51"/>
        <v>8.6666666666666607</v>
      </c>
      <c r="H173" s="5">
        <f t="shared" si="51"/>
        <v>7.5</v>
      </c>
      <c r="I173">
        <f t="shared" si="45"/>
        <v>47.85297624759081</v>
      </c>
      <c r="J173">
        <f t="shared" si="46"/>
        <v>47.346456106645022</v>
      </c>
      <c r="K173">
        <f t="shared" si="47"/>
        <v>-6.9440931657076046</v>
      </c>
      <c r="L173">
        <f t="shared" si="48"/>
        <v>-8.9002935492071256</v>
      </c>
      <c r="M173">
        <f t="shared" si="49"/>
        <v>-30.868633713057005</v>
      </c>
      <c r="S173">
        <f t="shared" si="36"/>
        <v>1</v>
      </c>
      <c r="T173" t="b">
        <f t="shared" si="37"/>
        <v>0</v>
      </c>
      <c r="U173" t="b">
        <f t="shared" si="38"/>
        <v>0</v>
      </c>
    </row>
    <row r="174" spans="1:21" x14ac:dyDescent="0.2">
      <c r="A174">
        <f t="shared" si="50"/>
        <v>100</v>
      </c>
      <c r="B174">
        <f t="shared" si="39"/>
        <v>26.008145678300867</v>
      </c>
      <c r="C174" s="9">
        <f t="shared" si="40"/>
        <v>0.93000000000000071</v>
      </c>
      <c r="D174" s="9">
        <f t="shared" si="41"/>
        <v>48.347572870117695</v>
      </c>
      <c r="E174" s="9">
        <f t="shared" si="42"/>
        <v>8.5719201496522732</v>
      </c>
      <c r="F174" s="9">
        <f t="shared" si="43"/>
        <v>10.256186320818708</v>
      </c>
      <c r="G174" s="10">
        <f t="shared" si="51"/>
        <v>8.6666666666666607</v>
      </c>
      <c r="H174" s="5">
        <f t="shared" si="51"/>
        <v>7.5</v>
      </c>
      <c r="I174">
        <f t="shared" si="45"/>
        <v>47.827397782429657</v>
      </c>
      <c r="J174">
        <f t="shared" si="46"/>
        <v>47.29305434534978</v>
      </c>
      <c r="K174">
        <f t="shared" si="47"/>
        <v>-7.1293049679859468</v>
      </c>
      <c r="L174">
        <f t="shared" si="48"/>
        <v>-8.8855029295069272</v>
      </c>
      <c r="M174">
        <f t="shared" si="49"/>
        <v>-30.834533538058189</v>
      </c>
      <c r="S174">
        <f t="shared" si="36"/>
        <v>1</v>
      </c>
      <c r="T174" t="b">
        <f t="shared" si="37"/>
        <v>0</v>
      </c>
      <c r="U174" t="b">
        <f t="shared" si="38"/>
        <v>0</v>
      </c>
    </row>
    <row r="175" spans="1:21" x14ac:dyDescent="0.2">
      <c r="A175">
        <f t="shared" si="50"/>
        <v>100</v>
      </c>
      <c r="B175">
        <f t="shared" si="39"/>
        <v>26.291744065320234</v>
      </c>
      <c r="C175" s="9">
        <f t="shared" si="40"/>
        <v>0.93600000000000072</v>
      </c>
      <c r="D175" s="9">
        <f t="shared" si="41"/>
        <v>48.631171257137062</v>
      </c>
      <c r="E175" s="9">
        <f t="shared" si="42"/>
        <v>8.5285892982406732</v>
      </c>
      <c r="F175" s="9">
        <f t="shared" si="43"/>
        <v>10.243363901183395</v>
      </c>
      <c r="G175" s="10">
        <f t="shared" si="51"/>
        <v>8.6666666666666607</v>
      </c>
      <c r="H175" s="5">
        <f t="shared" si="51"/>
        <v>7.5</v>
      </c>
      <c r="I175">
        <f t="shared" si="45"/>
        <v>47.802639291398926</v>
      </c>
      <c r="J175">
        <f t="shared" si="46"/>
        <v>47.239741327772741</v>
      </c>
      <c r="K175">
        <f t="shared" si="47"/>
        <v>-7.3143121692142961</v>
      </c>
      <c r="L175">
        <f t="shared" si="48"/>
        <v>-8.8708918711798521</v>
      </c>
      <c r="M175">
        <f t="shared" si="49"/>
        <v>-30.800485443369507</v>
      </c>
      <c r="S175">
        <f t="shared" si="36"/>
        <v>1</v>
      </c>
      <c r="T175" t="b">
        <f t="shared" si="37"/>
        <v>0</v>
      </c>
      <c r="U175" t="b">
        <f t="shared" si="38"/>
        <v>0</v>
      </c>
    </row>
    <row r="176" spans="1:21" x14ac:dyDescent="0.2">
      <c r="A176">
        <f t="shared" si="50"/>
        <v>100</v>
      </c>
      <c r="B176">
        <f t="shared" si="39"/>
        <v>26.575022837233188</v>
      </c>
      <c r="C176" s="9">
        <f t="shared" si="40"/>
        <v>0.94200000000000073</v>
      </c>
      <c r="D176" s="9">
        <f t="shared" si="41"/>
        <v>48.914450029050016</v>
      </c>
      <c r="E176" s="9">
        <f t="shared" si="42"/>
        <v>8.4841490164874074</v>
      </c>
      <c r="F176" s="9">
        <f t="shared" si="43"/>
        <v>10.229774030866471</v>
      </c>
      <c r="G176" s="10">
        <f t="shared" si="51"/>
        <v>8.6666666666666607</v>
      </c>
      <c r="H176" s="5">
        <f t="shared" si="51"/>
        <v>7.5</v>
      </c>
      <c r="I176">
        <f t="shared" si="45"/>
        <v>47.778698360419959</v>
      </c>
      <c r="J176">
        <f t="shared" si="46"/>
        <v>47.186515976545664</v>
      </c>
      <c r="K176">
        <f t="shared" si="47"/>
        <v>-7.4991150818745131</v>
      </c>
      <c r="L176">
        <f t="shared" si="48"/>
        <v>-8.8564591834526816</v>
      </c>
      <c r="M176">
        <f t="shared" si="49"/>
        <v>-30.766487593963319</v>
      </c>
      <c r="S176">
        <f t="shared" si="36"/>
        <v>1</v>
      </c>
      <c r="T176" t="b">
        <f t="shared" si="37"/>
        <v>0</v>
      </c>
      <c r="U176" t="b">
        <f t="shared" si="38"/>
        <v>0</v>
      </c>
    </row>
    <row r="177" spans="1:21" x14ac:dyDescent="0.2">
      <c r="A177">
        <f t="shared" si="50"/>
        <v>100</v>
      </c>
      <c r="B177">
        <f t="shared" si="39"/>
        <v>26.85798251682716</v>
      </c>
      <c r="C177" s="9">
        <f t="shared" si="40"/>
        <v>0.94800000000000073</v>
      </c>
      <c r="D177" s="9">
        <f t="shared" si="41"/>
        <v>49.197409708643988</v>
      </c>
      <c r="E177" s="9">
        <f t="shared" si="42"/>
        <v>8.4386005292194692</v>
      </c>
      <c r="F177" s="9">
        <f t="shared" si="43"/>
        <v>10.215419327723701</v>
      </c>
      <c r="G177" s="10">
        <f t="shared" si="51"/>
        <v>8.6666666666666607</v>
      </c>
      <c r="H177" s="5">
        <f t="shared" si="51"/>
        <v>7.5</v>
      </c>
      <c r="I177">
        <f t="shared" si="45"/>
        <v>47.755572546532498</v>
      </c>
      <c r="J177">
        <f t="shared" si="46"/>
        <v>47.133377221444945</v>
      </c>
      <c r="K177">
        <f t="shared" si="47"/>
        <v>-7.6837140074382928</v>
      </c>
      <c r="L177">
        <f t="shared" si="48"/>
        <v>-8.8422036756671716</v>
      </c>
      <c r="M177">
        <f t="shared" si="49"/>
        <v>-30.732538168819481</v>
      </c>
      <c r="S177">
        <f t="shared" si="36"/>
        <v>1</v>
      </c>
      <c r="T177" t="b">
        <f t="shared" si="37"/>
        <v>0</v>
      </c>
      <c r="U177" t="b">
        <f t="shared" si="38"/>
        <v>0</v>
      </c>
    </row>
    <row r="178" spans="1:21" x14ac:dyDescent="0.2">
      <c r="A178">
        <f t="shared" si="50"/>
        <v>100</v>
      </c>
      <c r="B178">
        <f t="shared" si="39"/>
        <v>27.140623620489666</v>
      </c>
      <c r="C178" s="9">
        <f t="shared" si="40"/>
        <v>0.95400000000000074</v>
      </c>
      <c r="D178" s="9">
        <f t="shared" si="41"/>
        <v>49.480050812306494</v>
      </c>
      <c r="E178" s="9">
        <f t="shared" si="42"/>
        <v>8.3919450594878011</v>
      </c>
      <c r="F178" s="9">
        <f t="shared" si="43"/>
        <v>10.200302401221842</v>
      </c>
      <c r="G178" s="10">
        <f t="shared" si="51"/>
        <v>8.6666666666666607</v>
      </c>
      <c r="H178" s="5">
        <f t="shared" si="51"/>
        <v>7.5</v>
      </c>
      <c r="I178">
        <f t="shared" si="45"/>
        <v>47.733259377967848</v>
      </c>
      <c r="J178">
        <f t="shared" si="46"/>
        <v>47.080323999390941</v>
      </c>
      <c r="K178">
        <f t="shared" si="47"/>
        <v>-7.8681092364512093</v>
      </c>
      <c r="L178">
        <f t="shared" si="48"/>
        <v>-8.8281241572776032</v>
      </c>
      <c r="M178">
        <f t="shared" si="49"/>
        <v>-30.698635360977708</v>
      </c>
      <c r="S178">
        <f t="shared" si="36"/>
        <v>1</v>
      </c>
      <c r="T178" t="b">
        <f t="shared" si="37"/>
        <v>0</v>
      </c>
      <c r="U178" t="b">
        <f t="shared" si="38"/>
        <v>0</v>
      </c>
    </row>
    <row r="179" spans="1:21" x14ac:dyDescent="0.2">
      <c r="A179">
        <f t="shared" si="50"/>
        <v>100</v>
      </c>
      <c r="B179">
        <f t="shared" si="39"/>
        <v>27.422946658251181</v>
      </c>
      <c r="C179" s="9">
        <f t="shared" si="40"/>
        <v>0.96000000000000074</v>
      </c>
      <c r="D179" s="9">
        <f t="shared" si="41"/>
        <v>49.762373850068009</v>
      </c>
      <c r="E179" s="9">
        <f t="shared" si="42"/>
        <v>8.3441838286325964</v>
      </c>
      <c r="F179" s="9">
        <f t="shared" si="43"/>
        <v>10.184425852540414</v>
      </c>
      <c r="G179" s="10">
        <f t="shared" si="51"/>
        <v>8.6666666666666607</v>
      </c>
      <c r="H179" s="5">
        <f t="shared" si="51"/>
        <v>7.5</v>
      </c>
      <c r="I179">
        <f t="shared" si="45"/>
        <v>47.711756354231497</v>
      </c>
      <c r="J179">
        <f t="shared" si="46"/>
        <v>47.027355254447279</v>
      </c>
      <c r="K179">
        <f t="shared" si="47"/>
        <v>-8.0523010486170747</v>
      </c>
      <c r="L179">
        <f t="shared" si="48"/>
        <v>-8.8142194378504062</v>
      </c>
      <c r="M179">
        <f t="shared" si="49"/>
        <v>-30.664777377589569</v>
      </c>
      <c r="S179">
        <f t="shared" si="36"/>
        <v>1</v>
      </c>
      <c r="T179" t="b">
        <f t="shared" si="37"/>
        <v>0</v>
      </c>
      <c r="U179" t="b">
        <f t="shared" si="38"/>
        <v>0</v>
      </c>
    </row>
    <row r="180" spans="1:21" x14ac:dyDescent="0.2">
      <c r="A180">
        <f t="shared" si="50"/>
        <v>100</v>
      </c>
      <c r="B180">
        <f t="shared" si="39"/>
        <v>27.704952133827984</v>
      </c>
      <c r="C180" s="9">
        <f t="shared" si="40"/>
        <v>0.96600000000000075</v>
      </c>
      <c r="D180" s="9">
        <f t="shared" si="41"/>
        <v>50.044379325644812</v>
      </c>
      <c r="E180" s="9">
        <f t="shared" si="42"/>
        <v>8.2953180563480977</v>
      </c>
      <c r="F180" s="9">
        <f t="shared" si="43"/>
        <v>10.16779227467241</v>
      </c>
      <c r="G180" s="10">
        <f t="shared" si="51"/>
        <v>8.6666666666666607</v>
      </c>
      <c r="H180" s="5">
        <f t="shared" si="51"/>
        <v>7.5</v>
      </c>
      <c r="I180">
        <f t="shared" si="45"/>
        <v>47.691060946195222</v>
      </c>
      <c r="J180">
        <f t="shared" si="46"/>
        <v>46.974469937820174</v>
      </c>
      <c r="K180">
        <f t="shared" si="47"/>
        <v>-8.2362897128826127</v>
      </c>
      <c r="L180">
        <f t="shared" si="48"/>
        <v>-8.8004883270658105</v>
      </c>
      <c r="M180">
        <f t="shared" si="49"/>
        <v>-30.63096243997002</v>
      </c>
      <c r="S180">
        <f t="shared" si="36"/>
        <v>1</v>
      </c>
      <c r="T180" t="b">
        <f t="shared" si="37"/>
        <v>0</v>
      </c>
      <c r="U180" t="b">
        <f t="shared" si="38"/>
        <v>0</v>
      </c>
    </row>
    <row r="181" spans="1:21" x14ac:dyDescent="0.2">
      <c r="A181">
        <f t="shared" si="50"/>
        <v>100</v>
      </c>
      <c r="B181">
        <f t="shared" si="39"/>
        <v>27.986640544665018</v>
      </c>
      <c r="C181" s="9">
        <f t="shared" si="40"/>
        <v>0.97200000000000075</v>
      </c>
      <c r="D181" s="9">
        <f t="shared" si="41"/>
        <v>50.326067736481846</v>
      </c>
      <c r="E181" s="9">
        <f t="shared" si="42"/>
        <v>8.2453489607468828</v>
      </c>
      <c r="F181" s="9">
        <f t="shared" si="43"/>
        <v>10.150404252523961</v>
      </c>
      <c r="G181" s="10">
        <f t="shared" ref="G181:H196" si="52">G180</f>
        <v>8.6666666666666607</v>
      </c>
      <c r="H181" s="5">
        <f t="shared" si="52"/>
        <v>7.5</v>
      </c>
      <c r="I181">
        <f t="shared" si="45"/>
        <v>47.67117059619855</v>
      </c>
      <c r="J181">
        <f t="shared" si="46"/>
        <v>46.921667007857778</v>
      </c>
      <c r="K181">
        <f t="shared" si="47"/>
        <v>-8.420075487522432</v>
      </c>
      <c r="L181">
        <f t="shared" si="48"/>
        <v>-8.78692963472154</v>
      </c>
      <c r="M181">
        <f t="shared" si="49"/>
        <v>-30.597188783648434</v>
      </c>
      <c r="S181">
        <f t="shared" si="36"/>
        <v>1</v>
      </c>
      <c r="T181" t="b">
        <f t="shared" si="37"/>
        <v>0</v>
      </c>
      <c r="U181" t="b">
        <f t="shared" si="38"/>
        <v>0</v>
      </c>
    </row>
    <row r="182" spans="1:21" x14ac:dyDescent="0.2">
      <c r="A182">
        <f t="shared" si="50"/>
        <v>100</v>
      </c>
      <c r="B182">
        <f t="shared" si="39"/>
        <v>28.268012381978739</v>
      </c>
      <c r="C182" s="9">
        <f t="shared" si="40"/>
        <v>0.97800000000000076</v>
      </c>
      <c r="D182" s="9">
        <f t="shared" si="41"/>
        <v>50.607439573795567</v>
      </c>
      <c r="E182" s="9">
        <f t="shared" si="42"/>
        <v>8.1942777584236417</v>
      </c>
      <c r="F182" s="9">
        <f t="shared" si="43"/>
        <v>10.13226436301302</v>
      </c>
      <c r="G182" s="10">
        <f t="shared" si="52"/>
        <v>8.6666666666666607</v>
      </c>
      <c r="H182" s="5">
        <f t="shared" si="52"/>
        <v>7.5</v>
      </c>
      <c r="I182">
        <f t="shared" si="45"/>
        <v>47.652082718159484</v>
      </c>
      <c r="J182">
        <f t="shared" si="46"/>
        <v>46.86894543004945</v>
      </c>
      <c r="K182">
        <f t="shared" si="47"/>
        <v>-8.6036586202243228</v>
      </c>
      <c r="L182">
        <f t="shared" si="48"/>
        <v>-8.7735421707384713</v>
      </c>
      <c r="M182">
        <f t="shared" si="49"/>
        <v>-30.563454658419097</v>
      </c>
      <c r="S182">
        <f t="shared" si="36"/>
        <v>1</v>
      </c>
      <c r="T182" t="b">
        <f t="shared" si="37"/>
        <v>0</v>
      </c>
      <c r="U182" t="b">
        <f t="shared" si="38"/>
        <v>0</v>
      </c>
    </row>
    <row r="183" spans="1:21" x14ac:dyDescent="0.2">
      <c r="A183">
        <f t="shared" si="50"/>
        <v>100</v>
      </c>
      <c r="B183">
        <f t="shared" si="39"/>
        <v>28.549068130799963</v>
      </c>
      <c r="C183" s="9">
        <f t="shared" si="40"/>
        <v>0.98400000000000076</v>
      </c>
      <c r="D183" s="9">
        <f t="shared" si="41"/>
        <v>50.888495322616791</v>
      </c>
      <c r="E183" s="9">
        <f t="shared" si="42"/>
        <v>8.1421056645184446</v>
      </c>
      <c r="F183" s="9">
        <f t="shared" si="43"/>
        <v>10.113375175166995</v>
      </c>
      <c r="G183" s="10">
        <f t="shared" si="52"/>
        <v>8.6666666666666607</v>
      </c>
      <c r="H183" s="5">
        <f t="shared" si="52"/>
        <v>7.5</v>
      </c>
      <c r="I183">
        <f t="shared" si="45"/>
        <v>47.633794697694441</v>
      </c>
      <c r="J183">
        <f t="shared" si="46"/>
        <v>46.816304177025017</v>
      </c>
      <c r="K183">
        <f t="shared" si="47"/>
        <v>-8.7870393481748366</v>
      </c>
      <c r="L183">
        <f t="shared" si="48"/>
        <v>-8.7603247451682584</v>
      </c>
      <c r="M183">
        <f t="shared" si="49"/>
        <v>-30.529758328391083</v>
      </c>
      <c r="S183">
        <f t="shared" si="36"/>
        <v>1</v>
      </c>
      <c r="T183" t="b">
        <f t="shared" si="37"/>
        <v>0</v>
      </c>
      <c r="U183" t="b">
        <f t="shared" si="38"/>
        <v>0</v>
      </c>
    </row>
    <row r="184" spans="1:21" x14ac:dyDescent="0.2">
      <c r="A184">
        <f t="shared" si="50"/>
        <v>100</v>
      </c>
      <c r="B184">
        <f t="shared" si="39"/>
        <v>28.829808270016702</v>
      </c>
      <c r="C184" s="9">
        <f t="shared" si="40"/>
        <v>0.99000000000000077</v>
      </c>
      <c r="D184" s="9">
        <f t="shared" si="41"/>
        <v>51.16923546183353</v>
      </c>
      <c r="E184" s="9">
        <f t="shared" si="42"/>
        <v>8.0888338927794852</v>
      </c>
      <c r="F184" s="9">
        <f t="shared" si="43"/>
        <v>10.093739250219381</v>
      </c>
      <c r="G184" s="10">
        <f t="shared" si="52"/>
        <v>8.6666666666666607</v>
      </c>
      <c r="H184" s="5">
        <f t="shared" si="52"/>
        <v>7.5</v>
      </c>
      <c r="I184">
        <f t="shared" si="45"/>
        <v>47.616303892247345</v>
      </c>
      <c r="J184">
        <f t="shared" si="46"/>
        <v>46.763742228554008</v>
      </c>
      <c r="K184">
        <f t="shared" si="47"/>
        <v>-8.970217898145183</v>
      </c>
      <c r="L184">
        <f t="shared" si="48"/>
        <v>-8.7472761682029017</v>
      </c>
      <c r="M184">
        <f t="shared" si="49"/>
        <v>-30.496098072037491</v>
      </c>
      <c r="S184">
        <f t="shared" si="36"/>
        <v>1</v>
      </c>
      <c r="T184" t="b">
        <f t="shared" si="37"/>
        <v>0</v>
      </c>
      <c r="U184" t="b">
        <f t="shared" si="38"/>
        <v>0</v>
      </c>
    </row>
    <row r="185" spans="1:21" x14ac:dyDescent="0.2">
      <c r="A185">
        <f t="shared" si="50"/>
        <v>100</v>
      </c>
      <c r="B185">
        <f t="shared" si="39"/>
        <v>29.110233272417002</v>
      </c>
      <c r="C185" s="9">
        <f t="shared" si="40"/>
        <v>0.99600000000000077</v>
      </c>
      <c r="D185" s="9">
        <f t="shared" si="41"/>
        <v>51.44966046423383</v>
      </c>
      <c r="E185" s="9">
        <f t="shared" si="42"/>
        <v>8.0344636556253182</v>
      </c>
      <c r="F185" s="9">
        <f t="shared" si="43"/>
        <v>10.073359141705387</v>
      </c>
      <c r="G185" s="10">
        <f t="shared" si="52"/>
        <v>8.6666666666666607</v>
      </c>
      <c r="H185" s="5">
        <f t="shared" si="52"/>
        <v>7.5</v>
      </c>
      <c r="I185">
        <f t="shared" si="45"/>
        <v>47.599607631227677</v>
      </c>
      <c r="J185">
        <f t="shared" si="46"/>
        <v>46.711258571544789</v>
      </c>
      <c r="K185">
        <f t="shared" si="47"/>
        <v>-9.1531944865774086</v>
      </c>
      <c r="L185">
        <f t="shared" si="48"/>
        <v>-8.7343952501861892</v>
      </c>
      <c r="M185">
        <f t="shared" si="49"/>
        <v>-30.462472182244003</v>
      </c>
      <c r="S185">
        <f t="shared" si="36"/>
        <v>1</v>
      </c>
      <c r="T185" t="b">
        <f t="shared" si="37"/>
        <v>0</v>
      </c>
      <c r="U185" t="b">
        <f t="shared" si="38"/>
        <v>0</v>
      </c>
    </row>
    <row r="186" spans="1:21" x14ac:dyDescent="0.2">
      <c r="A186">
        <f t="shared" si="50"/>
        <v>100</v>
      </c>
      <c r="B186">
        <f t="shared" si="39"/>
        <v>29.390343604731765</v>
      </c>
      <c r="C186" s="9">
        <f t="shared" si="40"/>
        <v>1.0020000000000007</v>
      </c>
      <c r="D186" s="9">
        <f t="shared" si="41"/>
        <v>51.729770796548593</v>
      </c>
      <c r="E186" s="9">
        <f t="shared" si="42"/>
        <v>7.9789961642065732</v>
      </c>
      <c r="F186" s="9">
        <f t="shared" si="43"/>
        <v>10.052237395556553</v>
      </c>
      <c r="G186" s="10">
        <f t="shared" si="52"/>
        <v>8.6666666666666607</v>
      </c>
      <c r="H186" s="5">
        <f t="shared" si="52"/>
        <v>7.5</v>
      </c>
      <c r="I186">
        <f t="shared" si="45"/>
        <v>47.583703216157488</v>
      </c>
      <c r="J186">
        <f t="shared" si="46"/>
        <v>46.658852200043675</v>
      </c>
      <c r="K186">
        <f t="shared" si="47"/>
        <v>-9.3359693196708733</v>
      </c>
      <c r="L186">
        <f t="shared" si="48"/>
        <v>-8.7216808016270306</v>
      </c>
      <c r="M186">
        <f t="shared" si="49"/>
        <v>-30.428878966356653</v>
      </c>
      <c r="S186">
        <f t="shared" si="36"/>
        <v>1</v>
      </c>
      <c r="T186" t="b">
        <f t="shared" si="37"/>
        <v>0</v>
      </c>
      <c r="U186" t="b">
        <f t="shared" si="38"/>
        <v>0</v>
      </c>
    </row>
    <row r="187" spans="1:21" x14ac:dyDescent="0.2">
      <c r="A187">
        <f t="shared" si="50"/>
        <v>100</v>
      </c>
      <c r="B187">
        <f t="shared" si="39"/>
        <v>29.670139727677597</v>
      </c>
      <c r="C187" s="9">
        <f t="shared" si="40"/>
        <v>1.0080000000000007</v>
      </c>
      <c r="D187" s="9">
        <f t="shared" si="41"/>
        <v>52.009566919494425</v>
      </c>
      <c r="E187" s="9">
        <f t="shared" si="42"/>
        <v>7.9224326284671536</v>
      </c>
      <c r="F187" s="9">
        <f t="shared" si="43"/>
        <v>10.030376550194354</v>
      </c>
      <c r="G187" s="10">
        <f t="shared" si="52"/>
        <v>8.6666666666666607</v>
      </c>
      <c r="H187" s="5">
        <f t="shared" si="52"/>
        <v>7.5</v>
      </c>
      <c r="I187">
        <f t="shared" si="45"/>
        <v>47.568587920827241</v>
      </c>
      <c r="J187">
        <f t="shared" si="46"/>
        <v>46.606522115233915</v>
      </c>
      <c r="K187">
        <f t="shared" si="47"/>
        <v>-9.5185425934690127</v>
      </c>
      <c r="L187">
        <f t="shared" si="48"/>
        <v>-8.7091316332146143</v>
      </c>
      <c r="M187">
        <f t="shared" si="49"/>
        <v>-30.395316746228843</v>
      </c>
      <c r="S187">
        <f t="shared" si="36"/>
        <v>1</v>
      </c>
      <c r="T187" t="b">
        <f t="shared" si="37"/>
        <v>0</v>
      </c>
      <c r="U187" t="b">
        <f t="shared" si="38"/>
        <v>0</v>
      </c>
    </row>
    <row r="188" spans="1:21" x14ac:dyDescent="0.2">
      <c r="A188">
        <f t="shared" si="50"/>
        <v>100</v>
      </c>
      <c r="B188">
        <f t="shared" si="39"/>
        <v>29.949622095999604</v>
      </c>
      <c r="C188" s="9">
        <f t="shared" si="40"/>
        <v>1.0140000000000007</v>
      </c>
      <c r="D188" s="9">
        <f t="shared" si="41"/>
        <v>52.289049287816432</v>
      </c>
      <c r="E188" s="9">
        <f t="shared" si="42"/>
        <v>7.8647742572049077</v>
      </c>
      <c r="F188" s="9">
        <f t="shared" si="43"/>
        <v>10.007779136622828</v>
      </c>
      <c r="G188" s="10">
        <f t="shared" si="52"/>
        <v>8.6666666666666607</v>
      </c>
      <c r="H188" s="5">
        <f t="shared" si="52"/>
        <v>7.5</v>
      </c>
      <c r="I188">
        <f t="shared" si="45"/>
        <v>47.554258991460372</v>
      </c>
      <c r="J188">
        <f t="shared" si="46"/>
        <v>46.55426732543463</v>
      </c>
      <c r="K188">
        <f t="shared" si="47"/>
        <v>-9.7009144939463852</v>
      </c>
      <c r="L188">
        <f t="shared" si="48"/>
        <v>-8.6967465558353823</v>
      </c>
      <c r="M188">
        <f t="shared" si="49"/>
        <v>-30.361783858267515</v>
      </c>
      <c r="S188">
        <f t="shared" si="36"/>
        <v>1</v>
      </c>
      <c r="T188" t="b">
        <f t="shared" si="37"/>
        <v>0</v>
      </c>
      <c r="U188" t="b">
        <f t="shared" si="38"/>
        <v>0</v>
      </c>
    </row>
    <row r="189" spans="1:21" x14ac:dyDescent="0.2">
      <c r="A189">
        <f t="shared" si="50"/>
        <v>100</v>
      </c>
      <c r="B189">
        <f t="shared" si="39"/>
        <v>30.228791158514209</v>
      </c>
      <c r="C189" s="9">
        <f t="shared" si="40"/>
        <v>1.0200000000000007</v>
      </c>
      <c r="D189" s="9">
        <f t="shared" si="41"/>
        <v>52.568218350331037</v>
      </c>
      <c r="E189" s="9">
        <f t="shared" si="42"/>
        <v>7.8060222581317804</v>
      </c>
      <c r="F189" s="9">
        <f t="shared" si="43"/>
        <v>9.9844476785201905</v>
      </c>
      <c r="G189" s="10">
        <f t="shared" si="52"/>
        <v>8.6666666666666607</v>
      </c>
      <c r="H189" s="5">
        <f t="shared" si="52"/>
        <v>7.5</v>
      </c>
      <c r="I189">
        <f t="shared" si="45"/>
        <v>47.540713646886381</v>
      </c>
      <c r="J189">
        <f t="shared" si="46"/>
        <v>46.502086846099616</v>
      </c>
      <c r="K189">
        <f t="shared" si="47"/>
        <v>-9.8830851970959905</v>
      </c>
      <c r="L189">
        <f t="shared" si="48"/>
        <v>-8.6845243805917516</v>
      </c>
      <c r="M189">
        <f t="shared" si="49"/>
        <v>-30.328278653478439</v>
      </c>
      <c r="S189">
        <f t="shared" si="36"/>
        <v>1</v>
      </c>
      <c r="T189" t="b">
        <f t="shared" si="37"/>
        <v>0</v>
      </c>
      <c r="U189" t="b">
        <f t="shared" si="38"/>
        <v>0</v>
      </c>
    </row>
    <row r="190" spans="1:21" x14ac:dyDescent="0.2">
      <c r="A190">
        <f t="shared" si="50"/>
        <v>100</v>
      </c>
      <c r="B190">
        <f t="shared" si="39"/>
        <v>30.507647358151953</v>
      </c>
      <c r="C190" s="9">
        <f t="shared" si="40"/>
        <v>1.0260000000000007</v>
      </c>
      <c r="D190" s="9">
        <f t="shared" si="41"/>
        <v>52.847074549968781</v>
      </c>
      <c r="E190" s="9">
        <f t="shared" si="42"/>
        <v>7.7461778379334421</v>
      </c>
      <c r="F190" s="9">
        <f t="shared" si="43"/>
        <v>9.9603846923294572</v>
      </c>
      <c r="G190" s="10">
        <f t="shared" si="52"/>
        <v>8.6666666666666607</v>
      </c>
      <c r="H190" s="5">
        <f t="shared" si="52"/>
        <v>7.5</v>
      </c>
      <c r="I190">
        <f t="shared" si="45"/>
        <v>47.527949078722557</v>
      </c>
      <c r="J190">
        <f t="shared" si="46"/>
        <v>46.449979699816062</v>
      </c>
      <c r="K190">
        <f t="shared" si="47"/>
        <v>-10.065054869016862</v>
      </c>
      <c r="L190">
        <f t="shared" si="48"/>
        <v>-8.6724639188226202</v>
      </c>
      <c r="M190">
        <f t="shared" si="49"/>
        <v>-30.29479949751056</v>
      </c>
      <c r="S190">
        <f t="shared" si="36"/>
        <v>1</v>
      </c>
      <c r="T190" t="b">
        <f t="shared" si="37"/>
        <v>0</v>
      </c>
      <c r="U190" t="b">
        <f t="shared" si="38"/>
        <v>0</v>
      </c>
    </row>
    <row r="191" spans="1:21" x14ac:dyDescent="0.2">
      <c r="A191">
        <f t="shared" si="50"/>
        <v>100</v>
      </c>
      <c r="B191">
        <f t="shared" si="39"/>
        <v>30.786191132000308</v>
      </c>
      <c r="C191" s="9">
        <f t="shared" si="40"/>
        <v>1.0320000000000007</v>
      </c>
      <c r="D191" s="9">
        <f t="shared" si="41"/>
        <v>53.125618323817136</v>
      </c>
      <c r="E191" s="9">
        <f t="shared" si="42"/>
        <v>7.6852422023283857</v>
      </c>
      <c r="F191" s="9">
        <f t="shared" si="43"/>
        <v>9.9355926873481124</v>
      </c>
      <c r="G191" s="10">
        <f t="shared" si="52"/>
        <v>8.6666666666666607</v>
      </c>
      <c r="H191" s="5">
        <f t="shared" si="52"/>
        <v>7.5</v>
      </c>
      <c r="I191">
        <f t="shared" si="45"/>
        <v>47.515962451563958</v>
      </c>
      <c r="J191">
        <f t="shared" si="46"/>
        <v>46.397944916303125</v>
      </c>
      <c r="K191">
        <f t="shared" si="47"/>
        <v>-10.246823666001925</v>
      </c>
      <c r="L191">
        <f t="shared" si="48"/>
        <v>-8.6605639821255291</v>
      </c>
      <c r="M191">
        <f t="shared" si="49"/>
        <v>-30.261344770699413</v>
      </c>
      <c r="S191">
        <f t="shared" si="36"/>
        <v>1</v>
      </c>
      <c r="T191" t="b">
        <f t="shared" si="37"/>
        <v>0</v>
      </c>
      <c r="U191" t="b">
        <f t="shared" si="38"/>
        <v>0</v>
      </c>
    </row>
    <row r="192" spans="1:21" x14ac:dyDescent="0.2">
      <c r="A192">
        <f t="shared" si="50"/>
        <v>100</v>
      </c>
      <c r="B192">
        <f t="shared" si="39"/>
        <v>31.064422911346451</v>
      </c>
      <c r="C192" s="9">
        <f t="shared" si="40"/>
        <v>1.0380000000000007</v>
      </c>
      <c r="D192" s="9">
        <f t="shared" si="41"/>
        <v>53.403850103163279</v>
      </c>
      <c r="E192" s="9">
        <f t="shared" si="42"/>
        <v>7.6232165561265015</v>
      </c>
      <c r="F192" s="9">
        <f t="shared" si="43"/>
        <v>9.9100741658167468</v>
      </c>
      <c r="G192" s="10">
        <f t="shared" si="52"/>
        <v>8.6666666666666607</v>
      </c>
      <c r="H192" s="5">
        <f t="shared" si="52"/>
        <v>7.5</v>
      </c>
      <c r="I192">
        <f t="shared" si="45"/>
        <v>47.504750903181687</v>
      </c>
      <c r="J192">
        <f t="shared" si="46"/>
        <v>46.34598153241037</v>
      </c>
      <c r="K192">
        <f t="shared" si="47"/>
        <v>-10.428391734626121</v>
      </c>
      <c r="L192">
        <f t="shared" si="48"/>
        <v>-8.6488233823805345</v>
      </c>
      <c r="M192">
        <f t="shared" si="49"/>
        <v>-30.227912868109506</v>
      </c>
      <c r="S192">
        <f t="shared" si="36"/>
        <v>1</v>
      </c>
      <c r="T192" t="b">
        <f t="shared" si="37"/>
        <v>0</v>
      </c>
      <c r="U192" t="b">
        <f t="shared" si="38"/>
        <v>0</v>
      </c>
    </row>
    <row r="193" spans="1:21" x14ac:dyDescent="0.2">
      <c r="A193">
        <f t="shared" si="50"/>
        <v>100</v>
      </c>
      <c r="B193">
        <f t="shared" si="39"/>
        <v>31.342343121720031</v>
      </c>
      <c r="C193" s="9">
        <f t="shared" si="40"/>
        <v>1.0440000000000007</v>
      </c>
      <c r="D193" s="9">
        <f t="shared" si="41"/>
        <v>53.681770313536859</v>
      </c>
      <c r="E193" s="9">
        <f t="shared" si="42"/>
        <v>7.560102103287119</v>
      </c>
      <c r="F193" s="9">
        <f t="shared" si="43"/>
        <v>9.8838316230067456</v>
      </c>
      <c r="G193" s="10">
        <f t="shared" si="52"/>
        <v>8.6666666666666607</v>
      </c>
      <c r="H193" s="5">
        <f t="shared" si="52"/>
        <v>7.5</v>
      </c>
      <c r="I193">
        <f t="shared" si="45"/>
        <v>47.494311544729293</v>
      </c>
      <c r="J193">
        <f t="shared" si="46"/>
        <v>46.29408859211609</v>
      </c>
      <c r="K193">
        <f t="shared" si="47"/>
        <v>-10.609759211834778</v>
      </c>
      <c r="L193">
        <f t="shared" si="48"/>
        <v>-8.6372409317756915</v>
      </c>
      <c r="M193">
        <f t="shared" si="49"/>
        <v>-30.194502199575656</v>
      </c>
      <c r="S193">
        <f t="shared" si="36"/>
        <v>1</v>
      </c>
      <c r="T193" t="b">
        <f t="shared" si="37"/>
        <v>0</v>
      </c>
      <c r="U193" t="b">
        <f t="shared" si="38"/>
        <v>1</v>
      </c>
    </row>
    <row r="194" spans="1:21" x14ac:dyDescent="0.2">
      <c r="A194">
        <f t="shared" si="50"/>
        <v>100</v>
      </c>
      <c r="B194">
        <f t="shared" si="39"/>
        <v>31.619952182935958</v>
      </c>
      <c r="C194" s="9">
        <f t="shared" si="40"/>
        <v>1.0500000000000007</v>
      </c>
      <c r="D194" s="9">
        <f t="shared" si="41"/>
        <v>53.959379374752785</v>
      </c>
      <c r="E194" s="9">
        <f t="shared" si="42"/>
        <v>7.4959000469765176</v>
      </c>
      <c r="F194" s="9">
        <f t="shared" si="43"/>
        <v>9.8568675473070115</v>
      </c>
      <c r="G194" s="10">
        <f t="shared" si="52"/>
        <v>8.6666666666666607</v>
      </c>
      <c r="H194" s="5">
        <f t="shared" si="52"/>
        <v>7.5</v>
      </c>
      <c r="I194">
        <f t="shared" si="45"/>
        <v>47.484641460957128</v>
      </c>
      <c r="J194">
        <f t="shared" si="46"/>
        <v>46.242265146525433</v>
      </c>
      <c r="K194">
        <f t="shared" si="47"/>
        <v>-10.790926225032232</v>
      </c>
      <c r="L194">
        <f t="shared" si="48"/>
        <v>-8.6258154428341491</v>
      </c>
      <c r="M194">
        <f t="shared" si="49"/>
        <v>-30.161111189743245</v>
      </c>
      <c r="S194">
        <f t="shared" si="36"/>
        <v>0</v>
      </c>
      <c r="T194" t="b">
        <f t="shared" si="37"/>
        <v>0</v>
      </c>
      <c r="U194" t="b">
        <f t="shared" si="38"/>
        <v>0</v>
      </c>
    </row>
    <row r="195" spans="1:21" x14ac:dyDescent="0.2">
      <c r="A195">
        <f t="shared" si="50"/>
        <v>100</v>
      </c>
      <c r="B195">
        <f t="shared" si="39"/>
        <v>31.897250509137141</v>
      </c>
      <c r="C195" s="9">
        <f t="shared" si="40"/>
        <v>1.0560000000000007</v>
      </c>
      <c r="D195" s="9">
        <f t="shared" si="41"/>
        <v>54.236677700953969</v>
      </c>
      <c r="E195" s="9">
        <f t="shared" si="42"/>
        <v>7.4306115896249088</v>
      </c>
      <c r="F195" s="9">
        <f t="shared" si="43"/>
        <v>9.8291844203096783</v>
      </c>
      <c r="G195" s="10">
        <f t="shared" si="52"/>
        <v>8.6666666666666607</v>
      </c>
      <c r="H195" s="5">
        <f t="shared" si="52"/>
        <v>7.5</v>
      </c>
      <c r="I195">
        <f t="shared" si="45"/>
        <v>47.475737710434693</v>
      </c>
      <c r="J195">
        <f t="shared" si="46"/>
        <v>46.190510253868432</v>
      </c>
      <c r="K195">
        <f t="shared" si="47"/>
        <v>-10.971892892170692</v>
      </c>
      <c r="L195">
        <f t="shared" si="48"/>
        <v>-8.6145457284428204</v>
      </c>
      <c r="M195">
        <f t="shared" si="49"/>
        <v>-30.127738278107344</v>
      </c>
      <c r="S195">
        <f t="shared" si="36"/>
        <v>0</v>
      </c>
      <c r="T195" t="b">
        <f t="shared" si="37"/>
        <v>0</v>
      </c>
      <c r="U195" t="b">
        <f t="shared" si="38"/>
        <v>0</v>
      </c>
    </row>
    <row r="196" spans="1:21" x14ac:dyDescent="0.2">
      <c r="A196">
        <f t="shared" si="50"/>
        <v>100</v>
      </c>
      <c r="B196">
        <f t="shared" si="39"/>
        <v>32.174238508837234</v>
      </c>
      <c r="C196" s="9">
        <f t="shared" si="40"/>
        <v>1.0620000000000007</v>
      </c>
      <c r="D196" s="9">
        <f t="shared" si="41"/>
        <v>54.513665700654066</v>
      </c>
      <c r="E196" s="9">
        <f t="shared" si="42"/>
        <v>7.3642379329828787</v>
      </c>
      <c r="F196" s="9">
        <f t="shared" si="43"/>
        <v>9.8007847168948956</v>
      </c>
      <c r="G196" s="10">
        <f t="shared" si="52"/>
        <v>8.6666666666666607</v>
      </c>
      <c r="H196" s="5">
        <f t="shared" si="52"/>
        <v>7.5</v>
      </c>
      <c r="I196">
        <f t="shared" si="45"/>
        <v>47.467597325780474</v>
      </c>
      <c r="J196">
        <f t="shared" si="46"/>
        <v>46.138822979497775</v>
      </c>
      <c r="K196">
        <f t="shared" si="47"/>
        <v>-11.152659321839336</v>
      </c>
      <c r="L196">
        <f t="shared" si="48"/>
        <v>-8.6034306018825593</v>
      </c>
      <c r="M196">
        <f t="shared" si="49"/>
        <v>-30.094381919050683</v>
      </c>
      <c r="S196">
        <f t="shared" si="36"/>
        <v>0</v>
      </c>
      <c r="T196" t="b">
        <f t="shared" si="37"/>
        <v>0</v>
      </c>
      <c r="U196" t="b">
        <f t="shared" si="38"/>
        <v>0</v>
      </c>
    </row>
    <row r="197" spans="1:21" x14ac:dyDescent="0.2">
      <c r="A197">
        <f t="shared" si="50"/>
        <v>100</v>
      </c>
      <c r="B197">
        <f t="shared" si="39"/>
        <v>32.450916584963394</v>
      </c>
      <c r="C197" s="9">
        <f t="shared" si="40"/>
        <v>1.0680000000000007</v>
      </c>
      <c r="D197" s="9">
        <f t="shared" si="41"/>
        <v>54.790343776780219</v>
      </c>
      <c r="E197" s="9">
        <f t="shared" si="42"/>
        <v>7.2967802781772999</v>
      </c>
      <c r="F197" s="9">
        <f t="shared" si="43"/>
        <v>9.7716709053146289</v>
      </c>
      <c r="G197" s="10">
        <f t="shared" ref="G197:H212" si="53">G196</f>
        <v>8.6666666666666607</v>
      </c>
      <c r="H197" s="5">
        <f t="shared" si="53"/>
        <v>7.5</v>
      </c>
      <c r="I197">
        <f t="shared" si="45"/>
        <v>47.460217313899641</v>
      </c>
      <c r="J197">
        <f t="shared" si="46"/>
        <v>46.087202395886479</v>
      </c>
      <c r="K197">
        <f t="shared" si="47"/>
        <v>-11.33322561335364</v>
      </c>
      <c r="L197">
        <f t="shared" si="48"/>
        <v>-8.5924688768598632</v>
      </c>
      <c r="M197">
        <f t="shared" si="49"/>
        <v>-30.061040581880405</v>
      </c>
      <c r="S197">
        <f t="shared" si="36"/>
        <v>0</v>
      </c>
      <c r="T197" t="b">
        <f t="shared" si="37"/>
        <v>0</v>
      </c>
      <c r="U197" t="b">
        <f t="shared" si="38"/>
        <v>0</v>
      </c>
    </row>
    <row r="198" spans="1:21" x14ac:dyDescent="0.2">
      <c r="A198">
        <f t="shared" si="50"/>
        <v>100</v>
      </c>
      <c r="B198">
        <f t="shared" si="39"/>
        <v>32.727285134898921</v>
      </c>
      <c r="C198" s="9">
        <f t="shared" si="40"/>
        <v>1.0740000000000007</v>
      </c>
      <c r="D198" s="9">
        <f t="shared" si="41"/>
        <v>55.066712326715752</v>
      </c>
      <c r="E198" s="9">
        <f t="shared" si="42"/>
        <v>7.2282398257667042</v>
      </c>
      <c r="F198" s="9">
        <f t="shared" si="43"/>
        <v>9.7418454472755123</v>
      </c>
      <c r="G198" s="10">
        <f t="shared" si="53"/>
        <v>8.6666666666666607</v>
      </c>
      <c r="H198" s="5">
        <f t="shared" si="53"/>
        <v>7.5</v>
      </c>
      <c r="I198">
        <f t="shared" si="45"/>
        <v>47.453594656228958</v>
      </c>
      <c r="J198">
        <f t="shared" si="46"/>
        <v>46.035647582625316</v>
      </c>
      <c r="K198">
        <f t="shared" si="47"/>
        <v>-11.513591856844922</v>
      </c>
      <c r="L198">
        <f t="shared" si="48"/>
        <v>-8.5816593675399968</v>
      </c>
      <c r="M198">
        <f t="shared" si="49"/>
        <v>-30.027712750863603</v>
      </c>
      <c r="S198">
        <f t="shared" si="36"/>
        <v>0</v>
      </c>
      <c r="T198" t="b">
        <f t="shared" si="37"/>
        <v>0</v>
      </c>
      <c r="U198" t="b">
        <f t="shared" si="38"/>
        <v>0</v>
      </c>
    </row>
    <row r="199" spans="1:21" x14ac:dyDescent="0.2">
      <c r="A199">
        <f t="shared" si="50"/>
        <v>100</v>
      </c>
      <c r="B199">
        <f t="shared" si="39"/>
        <v>33.003344550526066</v>
      </c>
      <c r="C199" s="9">
        <f t="shared" si="40"/>
        <v>1.0800000000000007</v>
      </c>
      <c r="D199" s="9">
        <f t="shared" si="41"/>
        <v>55.34277174234289</v>
      </c>
      <c r="E199" s="9">
        <f t="shared" si="42"/>
        <v>7.1586177757961194</v>
      </c>
      <c r="F199" s="9">
        <f t="shared" si="43"/>
        <v>9.7113107980207207</v>
      </c>
      <c r="G199" s="10">
        <f t="shared" si="53"/>
        <v>8.6666666666666607</v>
      </c>
      <c r="H199" s="5">
        <f t="shared" si="53"/>
        <v>7.5</v>
      </c>
      <c r="I199">
        <f t="shared" si="45"/>
        <v>47.447726308989132</v>
      </c>
      <c r="J199">
        <f t="shared" si="46"/>
        <v>45.984157626420078</v>
      </c>
      <c r="K199">
        <f t="shared" si="47"/>
        <v>-11.693758133350103</v>
      </c>
      <c r="L199">
        <f t="shared" si="48"/>
        <v>-8.5710008885815707</v>
      </c>
      <c r="M199">
        <f t="shared" si="49"/>
        <v>-29.994396925261572</v>
      </c>
      <c r="S199">
        <f t="shared" si="36"/>
        <v>0</v>
      </c>
      <c r="T199" t="b">
        <f t="shared" si="37"/>
        <v>0</v>
      </c>
      <c r="U199" t="b">
        <f t="shared" si="38"/>
        <v>0</v>
      </c>
    </row>
    <row r="200" spans="1:21" x14ac:dyDescent="0.2">
      <c r="A200">
        <f t="shared" si="50"/>
        <v>100</v>
      </c>
      <c r="B200">
        <f t="shared" si="39"/>
        <v>33.279095218268594</v>
      </c>
      <c r="C200" s="9">
        <f t="shared" si="40"/>
        <v>1.0860000000000007</v>
      </c>
      <c r="D200" s="9">
        <f t="shared" si="41"/>
        <v>55.618522410085419</v>
      </c>
      <c r="E200" s="9">
        <f t="shared" si="42"/>
        <v>7.0879153278513645</v>
      </c>
      <c r="F200" s="9">
        <f t="shared" si="43"/>
        <v>9.6800694064109383</v>
      </c>
      <c r="G200" s="10">
        <f t="shared" si="53"/>
        <v>8.6666666666666607</v>
      </c>
      <c r="H200" s="5">
        <f t="shared" si="53"/>
        <v>7.5</v>
      </c>
      <c r="I200">
        <f t="shared" si="45"/>
        <v>47.442609203444199</v>
      </c>
      <c r="J200">
        <f t="shared" si="46"/>
        <v>45.932731621088585</v>
      </c>
      <c r="K200">
        <f t="shared" si="47"/>
        <v>-11.873724514901673</v>
      </c>
      <c r="L200">
        <f t="shared" si="48"/>
        <v>-8.5604922551724645</v>
      </c>
      <c r="M200">
        <f t="shared" si="49"/>
        <v>-29.961091619362779</v>
      </c>
      <c r="S200">
        <f t="shared" si="36"/>
        <v>0</v>
      </c>
      <c r="T200" t="b">
        <f t="shared" si="37"/>
        <v>0</v>
      </c>
      <c r="U200" t="b">
        <f t="shared" si="38"/>
        <v>0</v>
      </c>
    </row>
    <row r="201" spans="1:21" x14ac:dyDescent="0.2">
      <c r="A201">
        <f t="shared" si="50"/>
        <v>100</v>
      </c>
      <c r="B201">
        <f t="shared" si="39"/>
        <v>33.554537519134527</v>
      </c>
      <c r="C201" s="9">
        <f t="shared" si="40"/>
        <v>1.0920000000000007</v>
      </c>
      <c r="D201" s="9">
        <f t="shared" si="41"/>
        <v>55.893964710951359</v>
      </c>
      <c r="E201" s="9">
        <f t="shared" si="42"/>
        <v>7.0161336811128061</v>
      </c>
      <c r="F201" s="9">
        <f t="shared" si="43"/>
        <v>9.6481237150043118</v>
      </c>
      <c r="G201" s="10">
        <f t="shared" si="53"/>
        <v>8.6666666666666607</v>
      </c>
      <c r="H201" s="5">
        <f t="shared" si="53"/>
        <v>7.5</v>
      </c>
      <c r="I201">
        <f t="shared" si="45"/>
        <v>47.438240246168007</v>
      </c>
      <c r="J201">
        <f t="shared" si="46"/>
        <v>45.881368667557552</v>
      </c>
      <c r="K201">
        <f t="shared" si="47"/>
        <v>-12.05349106461785</v>
      </c>
      <c r="L201">
        <f t="shared" si="48"/>
        <v>-8.5501322830671356</v>
      </c>
      <c r="M201">
        <f t="shared" si="49"/>
        <v>-29.927795362514487</v>
      </c>
      <c r="S201">
        <f t="shared" si="36"/>
        <v>0</v>
      </c>
      <c r="T201" t="b">
        <f t="shared" si="37"/>
        <v>0</v>
      </c>
      <c r="U201" t="b">
        <f t="shared" si="38"/>
        <v>0</v>
      </c>
    </row>
    <row r="202" spans="1:21" x14ac:dyDescent="0.2">
      <c r="A202">
        <f t="shared" si="50"/>
        <v>100</v>
      </c>
      <c r="B202">
        <f t="shared" si="39"/>
        <v>33.829671828758777</v>
      </c>
      <c r="C202" s="9">
        <f t="shared" si="40"/>
        <v>1.0980000000000008</v>
      </c>
      <c r="D202" s="9">
        <f t="shared" si="41"/>
        <v>56.169099020575608</v>
      </c>
      <c r="E202" s="9">
        <f t="shared" si="42"/>
        <v>6.9432740344085735</v>
      </c>
      <c r="F202" s="9">
        <f t="shared" si="43"/>
        <v>9.6154761601355379</v>
      </c>
      <c r="G202" s="10">
        <f t="shared" si="53"/>
        <v>8.6666666666666607</v>
      </c>
      <c r="H202" s="5">
        <f t="shared" si="53"/>
        <v>7.5</v>
      </c>
      <c r="I202">
        <f t="shared" si="45"/>
        <v>47.434616319317449</v>
      </c>
      <c r="J202">
        <f t="shared" si="46"/>
        <v>45.83006787385915</v>
      </c>
      <c r="K202">
        <f t="shared" si="47"/>
        <v>-12.233057836792938</v>
      </c>
      <c r="L202">
        <f t="shared" si="48"/>
        <v>-8.5399197886251947</v>
      </c>
      <c r="M202">
        <f t="shared" si="49"/>
        <v>-29.894506699153016</v>
      </c>
      <c r="S202">
        <f t="shared" si="36"/>
        <v>0</v>
      </c>
      <c r="T202" t="b">
        <f t="shared" si="37"/>
        <v>0</v>
      </c>
      <c r="U202" t="b">
        <f t="shared" si="38"/>
        <v>0</v>
      </c>
    </row>
    <row r="203" spans="1:21" x14ac:dyDescent="0.2">
      <c r="A203">
        <f t="shared" si="50"/>
        <v>100</v>
      </c>
      <c r="B203">
        <f t="shared" si="39"/>
        <v>34.104498517445734</v>
      </c>
      <c r="C203" s="9">
        <f t="shared" si="40"/>
        <v>1.1040000000000008</v>
      </c>
      <c r="D203" s="9">
        <f t="shared" si="41"/>
        <v>56.443925709262565</v>
      </c>
      <c r="E203" s="9">
        <f t="shared" si="42"/>
        <v>6.869337586267231</v>
      </c>
      <c r="F203" s="9">
        <f t="shared" si="43"/>
        <v>9.5821291719939357</v>
      </c>
      <c r="G203" s="10">
        <f t="shared" si="53"/>
        <v>8.6666666666666607</v>
      </c>
      <c r="H203" s="5">
        <f t="shared" si="53"/>
        <v>7.5</v>
      </c>
      <c r="I203">
        <f t="shared" si="45"/>
        <v>47.43173428091243</v>
      </c>
      <c r="J203">
        <f t="shared" si="46"/>
        <v>45.778828355127402</v>
      </c>
      <c r="K203">
        <f t="shared" si="47"/>
        <v>-12.412424876987856</v>
      </c>
      <c r="L203">
        <f t="shared" si="48"/>
        <v>-8.5298535888512834</v>
      </c>
      <c r="M203">
        <f t="shared" si="49"/>
        <v>-29.861224188832622</v>
      </c>
      <c r="S203">
        <f t="shared" si="36"/>
        <v>0</v>
      </c>
      <c r="T203" t="b">
        <f t="shared" si="37"/>
        <v>0</v>
      </c>
      <c r="U203" t="b">
        <f t="shared" si="38"/>
        <v>0</v>
      </c>
    </row>
    <row r="204" spans="1:21" x14ac:dyDescent="0.2">
      <c r="A204">
        <f t="shared" si="50"/>
        <v>100</v>
      </c>
      <c r="B204">
        <f t="shared" si="39"/>
        <v>34.379017950211903</v>
      </c>
      <c r="C204" s="9">
        <f t="shared" si="40"/>
        <v>1.1100000000000008</v>
      </c>
      <c r="D204" s="9">
        <f t="shared" si="41"/>
        <v>56.718445142028727</v>
      </c>
      <c r="E204" s="9">
        <f t="shared" si="42"/>
        <v>6.7943255349699045</v>
      </c>
      <c r="F204" s="9">
        <f t="shared" si="43"/>
        <v>9.5480851747006383</v>
      </c>
      <c r="G204" s="10">
        <f t="shared" si="53"/>
        <v>8.6666666666666607</v>
      </c>
      <c r="H204" s="5">
        <f t="shared" si="53"/>
        <v>7.5</v>
      </c>
      <c r="I204">
        <f t="shared" si="45"/>
        <v>47.429590965122294</v>
      </c>
      <c r="J204">
        <f t="shared" si="46"/>
        <v>45.727649233594292</v>
      </c>
      <c r="K204">
        <f t="shared" si="47"/>
        <v>-12.591592222120852</v>
      </c>
      <c r="L204">
        <f t="shared" si="48"/>
        <v>-8.5199325014361573</v>
      </c>
      <c r="M204">
        <f t="shared" si="49"/>
        <v>-29.827946406252956</v>
      </c>
      <c r="S204">
        <f t="shared" si="36"/>
        <v>0</v>
      </c>
      <c r="T204" t="b">
        <f t="shared" si="37"/>
        <v>0</v>
      </c>
      <c r="U204" t="b">
        <f t="shared" si="38"/>
        <v>0</v>
      </c>
    </row>
    <row r="205" spans="1:21" x14ac:dyDescent="0.2">
      <c r="A205">
        <f t="shared" si="50"/>
        <v>100</v>
      </c>
      <c r="B205">
        <f t="shared" si="39"/>
        <v>34.653230486828434</v>
      </c>
      <c r="C205" s="9">
        <f t="shared" si="40"/>
        <v>1.1160000000000008</v>
      </c>
      <c r="D205" s="9">
        <f t="shared" si="41"/>
        <v>56.992657678645266</v>
      </c>
      <c r="E205" s="9">
        <f t="shared" si="42"/>
        <v>6.7182390786018669</v>
      </c>
      <c r="F205" s="9">
        <f t="shared" si="43"/>
        <v>9.513346586384813</v>
      </c>
      <c r="G205" s="10">
        <f t="shared" si="53"/>
        <v>8.6666666666666607</v>
      </c>
      <c r="H205" s="5">
        <f t="shared" si="53"/>
        <v>7.5</v>
      </c>
      <c r="I205">
        <f t="shared" si="45"/>
        <v>47.428183182558719</v>
      </c>
      <c r="J205">
        <f t="shared" si="46"/>
        <v>45.676529638585677</v>
      </c>
      <c r="K205">
        <f t="shared" si="47"/>
        <v>-12.77055990055837</v>
      </c>
      <c r="L205">
        <f t="shared" si="48"/>
        <v>-8.5101553447989779</v>
      </c>
      <c r="M205">
        <f t="shared" si="49"/>
        <v>-29.794671941285042</v>
      </c>
      <c r="S205">
        <f t="shared" si="36"/>
        <v>0</v>
      </c>
      <c r="T205" t="b">
        <f t="shared" si="37"/>
        <v>0</v>
      </c>
      <c r="U205" t="b">
        <f t="shared" si="38"/>
        <v>0</v>
      </c>
    </row>
    <row r="206" spans="1:21" x14ac:dyDescent="0.2">
      <c r="A206">
        <f t="shared" si="50"/>
        <v>100</v>
      </c>
      <c r="B206">
        <f t="shared" si="39"/>
        <v>34.927136481863741</v>
      </c>
      <c r="C206" s="9">
        <f t="shared" si="40"/>
        <v>1.1220000000000008</v>
      </c>
      <c r="D206" s="9">
        <f t="shared" si="41"/>
        <v>57.266563673680572</v>
      </c>
      <c r="E206" s="9">
        <f t="shared" si="42"/>
        <v>6.6410794151035732</v>
      </c>
      <c r="F206" s="9">
        <f t="shared" si="43"/>
        <v>9.4779158192589996</v>
      </c>
      <c r="G206" s="10">
        <f t="shared" si="53"/>
        <v>8.6666666666666607</v>
      </c>
      <c r="H206" s="5">
        <f t="shared" si="53"/>
        <v>7.5</v>
      </c>
      <c r="I206">
        <f t="shared" si="45"/>
        <v>47.42750772057461</v>
      </c>
      <c r="J206">
        <f t="shared" si="46"/>
        <v>45.625468706516884</v>
      </c>
      <c r="K206">
        <f t="shared" si="47"/>
        <v>-12.94932793220608</v>
      </c>
      <c r="L206">
        <f t="shared" si="48"/>
        <v>-8.5005209381307338</v>
      </c>
      <c r="M206">
        <f t="shared" si="49"/>
        <v>-29.761399398995842</v>
      </c>
      <c r="S206">
        <f t="shared" si="36"/>
        <v>0</v>
      </c>
      <c r="T206" t="b">
        <f t="shared" si="37"/>
        <v>0</v>
      </c>
      <c r="U206" t="b">
        <f t="shared" si="38"/>
        <v>0</v>
      </c>
    </row>
    <row r="207" spans="1:21" x14ac:dyDescent="0.2">
      <c r="A207">
        <f t="shared" si="50"/>
        <v>100</v>
      </c>
      <c r="B207">
        <f t="shared" si="39"/>
        <v>35.200736284725963</v>
      </c>
      <c r="C207" s="9">
        <f t="shared" si="40"/>
        <v>1.1280000000000008</v>
      </c>
      <c r="D207" s="9">
        <f t="shared" si="41"/>
        <v>57.540163476542787</v>
      </c>
      <c r="E207" s="9">
        <f t="shared" si="42"/>
        <v>6.5628477423211544</v>
      </c>
      <c r="F207" s="9">
        <f t="shared" si="43"/>
        <v>9.4417952796934621</v>
      </c>
      <c r="G207" s="10">
        <f t="shared" si="53"/>
        <v>8.6666666666666607</v>
      </c>
      <c r="H207" s="5">
        <f t="shared" si="53"/>
        <v>7.5</v>
      </c>
      <c r="I207">
        <f t="shared" si="45"/>
        <v>47.427561343569259</v>
      </c>
      <c r="J207">
        <f t="shared" si="46"/>
        <v>45.574465580888102</v>
      </c>
      <c r="K207">
        <f t="shared" si="47"/>
        <v>-13.127896328600055</v>
      </c>
      <c r="L207">
        <f t="shared" si="48"/>
        <v>-8.4910281014388094</v>
      </c>
      <c r="M207">
        <f t="shared" si="49"/>
        <v>-29.72812739967128</v>
      </c>
      <c r="S207">
        <f t="shared" si="36"/>
        <v>0</v>
      </c>
      <c r="T207" t="b">
        <f t="shared" si="37"/>
        <v>0</v>
      </c>
      <c r="U207" t="b">
        <f t="shared" si="38"/>
        <v>0</v>
      </c>
    </row>
    <row r="208" spans="1:21" x14ac:dyDescent="0.2">
      <c r="A208">
        <f t="shared" si="50"/>
        <v>100</v>
      </c>
      <c r="B208">
        <f t="shared" si="39"/>
        <v>35.474030239705456</v>
      </c>
      <c r="C208" s="9">
        <f t="shared" si="40"/>
        <v>1.1340000000000008</v>
      </c>
      <c r="D208" s="9">
        <f t="shared" si="41"/>
        <v>57.813457431522288</v>
      </c>
      <c r="E208" s="9">
        <f t="shared" si="42"/>
        <v>6.4835452580563597</v>
      </c>
      <c r="F208" s="9">
        <f t="shared" si="43"/>
        <v>9.4049873682896852</v>
      </c>
      <c r="G208" s="10">
        <f t="shared" si="53"/>
        <v>8.6666666666666607</v>
      </c>
      <c r="H208" s="5">
        <f t="shared" si="53"/>
        <v>7.5</v>
      </c>
      <c r="I208">
        <f t="shared" si="45"/>
        <v>47.428340793299157</v>
      </c>
      <c r="J208">
        <f t="shared" si="46"/>
        <v>45.52351941227947</v>
      </c>
      <c r="K208">
        <f t="shared" si="47"/>
        <v>-13.306265092998084</v>
      </c>
      <c r="L208">
        <f t="shared" si="48"/>
        <v>-8.4816756555925927</v>
      </c>
      <c r="M208">
        <f t="shared" si="49"/>
        <v>-29.694854578837752</v>
      </c>
      <c r="S208">
        <f t="shared" si="36"/>
        <v>0</v>
      </c>
      <c r="T208" t="b">
        <f t="shared" si="37"/>
        <v>0</v>
      </c>
      <c r="U208" t="b">
        <f t="shared" si="38"/>
        <v>0</v>
      </c>
    </row>
    <row r="209" spans="1:21" x14ac:dyDescent="0.2">
      <c r="A209">
        <f t="shared" si="50"/>
        <v>100</v>
      </c>
      <c r="B209">
        <f t="shared" si="39"/>
        <v>35.747018686017341</v>
      </c>
      <c r="C209" s="9">
        <f t="shared" si="40"/>
        <v>1.1400000000000008</v>
      </c>
      <c r="D209" s="9">
        <f t="shared" si="41"/>
        <v>58.086445877834166</v>
      </c>
      <c r="E209" s="9">
        <f t="shared" si="42"/>
        <v>6.4031731601159523</v>
      </c>
      <c r="F209" s="9">
        <f t="shared" si="43"/>
        <v>9.3674944799528959</v>
      </c>
      <c r="G209" s="10">
        <f t="shared" si="53"/>
        <v>8.6666666666666607</v>
      </c>
      <c r="H209" s="5">
        <f t="shared" si="53"/>
        <v>7.5</v>
      </c>
      <c r="I209">
        <f t="shared" si="45"/>
        <v>47.429842789194602</v>
      </c>
      <c r="J209">
        <f t="shared" si="46"/>
        <v>45.472629358345912</v>
      </c>
      <c r="K209">
        <f t="shared" si="47"/>
        <v>-13.48443422047111</v>
      </c>
      <c r="L209">
        <f t="shared" si="48"/>
        <v>-8.4724624223701461</v>
      </c>
      <c r="M209">
        <f t="shared" si="49"/>
        <v>-29.661579587282098</v>
      </c>
      <c r="S209">
        <f t="shared" si="36"/>
        <v>0</v>
      </c>
      <c r="T209" t="b">
        <f t="shared" si="37"/>
        <v>0</v>
      </c>
      <c r="U209" t="b">
        <f t="shared" si="38"/>
        <v>0</v>
      </c>
    </row>
    <row r="210" spans="1:21" x14ac:dyDescent="0.2">
      <c r="A210">
        <f t="shared" si="50"/>
        <v>100</v>
      </c>
      <c r="B210">
        <f t="shared" si="39"/>
        <v>36.019701957843807</v>
      </c>
      <c r="C210" s="9">
        <f t="shared" si="40"/>
        <v>1.1460000000000008</v>
      </c>
      <c r="D210" s="9">
        <f t="shared" si="41"/>
        <v>58.359129149660639</v>
      </c>
      <c r="E210" s="9">
        <f t="shared" si="42"/>
        <v>6.3217326463605543</v>
      </c>
      <c r="F210" s="9">
        <f t="shared" si="43"/>
        <v>9.3293190039637359</v>
      </c>
      <c r="G210" s="10">
        <f t="shared" si="53"/>
        <v>8.6666666666666607</v>
      </c>
      <c r="H210" s="5">
        <f t="shared" si="53"/>
        <v>7.5</v>
      </c>
      <c r="I210">
        <f t="shared" si="45"/>
        <v>47.432064028681772</v>
      </c>
      <c r="J210">
        <f t="shared" si="46"/>
        <v>45.421794583811689</v>
      </c>
      <c r="K210">
        <f t="shared" si="47"/>
        <v>-13.662403697994803</v>
      </c>
      <c r="L210">
        <f t="shared" si="48"/>
        <v>-8.463387224505853</v>
      </c>
      <c r="M210">
        <f t="shared" si="49"/>
        <v>-29.628301091070028</v>
      </c>
      <c r="S210">
        <f t="shared" si="36"/>
        <v>0</v>
      </c>
      <c r="T210" t="b">
        <f t="shared" si="37"/>
        <v>0</v>
      </c>
      <c r="U210" t="b">
        <f t="shared" si="38"/>
        <v>0</v>
      </c>
    </row>
    <row r="211" spans="1:21" x14ac:dyDescent="0.2">
      <c r="A211">
        <f t="shared" si="50"/>
        <v>100</v>
      </c>
      <c r="B211">
        <f t="shared" si="39"/>
        <v>36.292080384376646</v>
      </c>
      <c r="C211" s="9">
        <f t="shared" si="40"/>
        <v>1.1520000000000008</v>
      </c>
      <c r="D211" s="9">
        <f t="shared" si="41"/>
        <v>58.631507576193471</v>
      </c>
      <c r="E211" s="9">
        <f t="shared" si="42"/>
        <v>6.2392249147529464</v>
      </c>
      <c r="F211" s="9">
        <f t="shared" si="43"/>
        <v>9.2904633240489503</v>
      </c>
      <c r="G211" s="10">
        <f t="shared" si="53"/>
        <v>8.6666666666666607</v>
      </c>
      <c r="H211" s="5">
        <f t="shared" si="53"/>
        <v>7.5</v>
      </c>
      <c r="I211">
        <f t="shared" si="45"/>
        <v>47.435001187510174</v>
      </c>
      <c r="J211">
        <f t="shared" si="46"/>
        <v>45.371014260464655</v>
      </c>
      <c r="K211">
        <f t="shared" si="47"/>
        <v>-13.840173504541223</v>
      </c>
      <c r="L211">
        <f t="shared" si="48"/>
        <v>-8.454448885739037</v>
      </c>
      <c r="M211">
        <f t="shared" si="49"/>
        <v>-29.595017771562922</v>
      </c>
      <c r="S211">
        <f t="shared" si="36"/>
        <v>0</v>
      </c>
      <c r="T211" t="b">
        <f t="shared" si="37"/>
        <v>0</v>
      </c>
      <c r="U211" t="b">
        <f t="shared" si="38"/>
        <v>0</v>
      </c>
    </row>
    <row r="212" spans="1:21" x14ac:dyDescent="0.2">
      <c r="A212">
        <f t="shared" si="50"/>
        <v>100</v>
      </c>
      <c r="B212">
        <f t="shared" si="39"/>
        <v>36.564154289859488</v>
      </c>
      <c r="C212" s="9">
        <f t="shared" si="40"/>
        <v>1.1580000000000008</v>
      </c>
      <c r="D212" s="9">
        <f t="shared" si="41"/>
        <v>58.903581481676312</v>
      </c>
      <c r="E212" s="9">
        <f t="shared" si="42"/>
        <v>6.1556511634058113</v>
      </c>
      <c r="F212" s="9">
        <f t="shared" si="43"/>
        <v>9.2509298184512474</v>
      </c>
      <c r="G212" s="10">
        <f t="shared" si="53"/>
        <v>8.6666666666666607</v>
      </c>
      <c r="H212" s="5">
        <f t="shared" si="53"/>
        <v>7.5</v>
      </c>
      <c r="I212">
        <f t="shared" si="45"/>
        <v>47.438650920085252</v>
      </c>
      <c r="J212">
        <f t="shared" si="46"/>
        <v>45.320287567150224</v>
      </c>
      <c r="K212">
        <f t="shared" si="47"/>
        <v>-14.0177436111706</v>
      </c>
      <c r="L212">
        <f t="shared" si="48"/>
        <v>-8.4456462308634919</v>
      </c>
      <c r="M212">
        <f t="shared" si="49"/>
        <v>-29.561728325433084</v>
      </c>
      <c r="S212">
        <f t="shared" ref="S212:S275" si="54">GESTEP(E212,H212)</f>
        <v>0</v>
      </c>
      <c r="T212" t="b">
        <f t="shared" ref="T212:T275" si="55">AND(S211=0,S212=1)</f>
        <v>0</v>
      </c>
      <c r="U212" t="b">
        <f t="shared" ref="U212:U275" si="56">AND(S212=1,S213=0)</f>
        <v>0</v>
      </c>
    </row>
    <row r="213" spans="1:21" x14ac:dyDescent="0.2">
      <c r="A213">
        <f t="shared" si="50"/>
        <v>100</v>
      </c>
      <c r="B213">
        <f t="shared" ref="B213:B276" si="57">ABS(D213-$D$11)</f>
        <v>36.835923993630232</v>
      </c>
      <c r="C213" s="9">
        <f t="shared" ref="C213:C276" si="58">C212+_dt</f>
        <v>1.1640000000000008</v>
      </c>
      <c r="D213" s="9">
        <f t="shared" ref="D213:D276" si="59">D212+$C$7*(J212+J213)/2</f>
        <v>59.175351185447056</v>
      </c>
      <c r="E213" s="9">
        <f t="shared" ref="E213:E276" si="60">E212+$C$7*(K212+K213)/2</f>
        <v>6.0710125906289303</v>
      </c>
      <c r="F213" s="9">
        <f t="shared" ref="F213:F276" si="61">$O$1*D213^2+$O$2*D213+$O$3</f>
        <v>9.2107208599982044</v>
      </c>
      <c r="G213" s="10">
        <f t="shared" ref="G213:H228" si="62">G212</f>
        <v>8.6666666666666607</v>
      </c>
      <c r="H213" s="5">
        <f t="shared" si="62"/>
        <v>7.5</v>
      </c>
      <c r="I213">
        <f t="shared" ref="I213:I276" si="63">SQRT(J213^2+K213^2)</f>
        <v>47.443009859805926</v>
      </c>
      <c r="J213">
        <f t="shared" ref="J213:J276" si="64">J212+L212*$C$7</f>
        <v>45.269613689765045</v>
      </c>
      <c r="K213">
        <f t="shared" ref="K213:K276" si="65">K212+M212*$C$7</f>
        <v>-14.195113981123198</v>
      </c>
      <c r="L213">
        <f t="shared" ref="L213:L276" si="66">-$C$15*I213*J213</f>
        <v>-8.4369780857778789</v>
      </c>
      <c r="M213">
        <f t="shared" ref="M213:M276" si="67">-$C$6-$C$15*I213*K213</f>
        <v>-29.528431464677311</v>
      </c>
      <c r="S213">
        <f t="shared" si="54"/>
        <v>0</v>
      </c>
      <c r="T213" t="b">
        <f t="shared" si="55"/>
        <v>0</v>
      </c>
      <c r="U213" t="b">
        <f t="shared" si="56"/>
        <v>0</v>
      </c>
    </row>
    <row r="214" spans="1:21" x14ac:dyDescent="0.2">
      <c r="A214">
        <f t="shared" ref="A214:A277" si="68">IF(B214&lt;B213,B214,100)</f>
        <v>100</v>
      </c>
      <c r="B214">
        <f t="shared" si="57"/>
        <v>37.107389810163269</v>
      </c>
      <c r="C214" s="9">
        <f t="shared" si="58"/>
        <v>1.1700000000000008</v>
      </c>
      <c r="D214" s="9">
        <f t="shared" si="59"/>
        <v>59.446817001980101</v>
      </c>
      <c r="E214" s="9">
        <f t="shared" si="60"/>
        <v>5.9853103949758273</v>
      </c>
      <c r="F214" s="9">
        <f t="shared" si="61"/>
        <v>9.1698388161703086</v>
      </c>
      <c r="G214" s="10">
        <f t="shared" si="62"/>
        <v>8.6666666666666607</v>
      </c>
      <c r="H214" s="5">
        <f t="shared" si="62"/>
        <v>7.5</v>
      </c>
      <c r="I214">
        <f t="shared" si="63"/>
        <v>47.448074619407031</v>
      </c>
      <c r="J214">
        <f t="shared" si="64"/>
        <v>45.218991821250377</v>
      </c>
      <c r="K214">
        <f t="shared" si="65"/>
        <v>-14.372284569911262</v>
      </c>
      <c r="L214">
        <f t="shared" si="66"/>
        <v>-8.4284432775369922</v>
      </c>
      <c r="M214">
        <f t="shared" si="67"/>
        <v>-29.495125916628904</v>
      </c>
      <c r="S214">
        <f t="shared" si="54"/>
        <v>0</v>
      </c>
      <c r="T214" t="b">
        <f t="shared" si="55"/>
        <v>0</v>
      </c>
      <c r="U214" t="b">
        <f t="shared" si="56"/>
        <v>0</v>
      </c>
    </row>
    <row r="215" spans="1:21" x14ac:dyDescent="0.2">
      <c r="A215">
        <f t="shared" si="68"/>
        <v>100</v>
      </c>
      <c r="B215">
        <f t="shared" si="57"/>
        <v>37.378552049111775</v>
      </c>
      <c r="C215" s="9">
        <f t="shared" si="58"/>
        <v>1.1760000000000008</v>
      </c>
      <c r="D215" s="9">
        <f t="shared" si="59"/>
        <v>59.717979240928607</v>
      </c>
      <c r="E215" s="9">
        <f t="shared" si="60"/>
        <v>5.8985457752898602</v>
      </c>
      <c r="F215" s="9">
        <f t="shared" si="61"/>
        <v>9.1282860491680893</v>
      </c>
      <c r="G215" s="10">
        <f t="shared" si="62"/>
        <v>8.6666666666666607</v>
      </c>
      <c r="H215" s="5">
        <f t="shared" si="62"/>
        <v>7.5</v>
      </c>
      <c r="I215">
        <f t="shared" si="63"/>
        <v>47.453841791306374</v>
      </c>
      <c r="J215">
        <f t="shared" si="64"/>
        <v>45.168421161585158</v>
      </c>
      <c r="K215">
        <f t="shared" si="65"/>
        <v>-14.549255325411035</v>
      </c>
      <c r="L215">
        <f t="shared" si="66"/>
        <v>-8.4200406344038008</v>
      </c>
      <c r="M215">
        <f t="shared" si="67"/>
        <v>-29.461810423967947</v>
      </c>
      <c r="S215">
        <f t="shared" si="54"/>
        <v>0</v>
      </c>
      <c r="T215" t="b">
        <f t="shared" si="55"/>
        <v>0</v>
      </c>
      <c r="U215" t="b">
        <f t="shared" si="56"/>
        <v>0</v>
      </c>
    </row>
    <row r="216" spans="1:21" x14ac:dyDescent="0.2">
      <c r="A216">
        <f t="shared" si="68"/>
        <v>100</v>
      </c>
      <c r="B216">
        <f t="shared" si="57"/>
        <v>37.64941101534987</v>
      </c>
      <c r="C216" s="9">
        <f t="shared" si="58"/>
        <v>1.1820000000000008</v>
      </c>
      <c r="D216" s="9">
        <f t="shared" si="59"/>
        <v>59.988838207166701</v>
      </c>
      <c r="E216" s="9">
        <f t="shared" si="60"/>
        <v>5.8107199307497623</v>
      </c>
      <c r="F216" s="9">
        <f t="shared" si="61"/>
        <v>9.0860649159783797</v>
      </c>
      <c r="G216" s="10">
        <f t="shared" si="62"/>
        <v>8.6666666666666607</v>
      </c>
      <c r="H216" s="5">
        <f t="shared" si="62"/>
        <v>7.5</v>
      </c>
      <c r="I216">
        <f t="shared" si="63"/>
        <v>47.46030794795616</v>
      </c>
      <c r="J216">
        <f t="shared" si="64"/>
        <v>45.117900917778734</v>
      </c>
      <c r="K216">
        <f t="shared" si="65"/>
        <v>-14.726026187954844</v>
      </c>
      <c r="L216">
        <f t="shared" si="66"/>
        <v>-8.4117689859022509</v>
      </c>
      <c r="M216">
        <f t="shared" si="67"/>
        <v>-29.428483744729995</v>
      </c>
      <c r="S216">
        <f t="shared" si="54"/>
        <v>0</v>
      </c>
      <c r="T216" t="b">
        <f t="shared" si="55"/>
        <v>0</v>
      </c>
      <c r="U216" t="b">
        <f t="shared" si="56"/>
        <v>0</v>
      </c>
    </row>
    <row r="217" spans="1:21" x14ac:dyDescent="0.2">
      <c r="A217">
        <f t="shared" si="68"/>
        <v>100</v>
      </c>
      <c r="B217">
        <f t="shared" si="57"/>
        <v>37.919967009014798</v>
      </c>
      <c r="C217" s="9">
        <f t="shared" si="58"/>
        <v>1.1880000000000008</v>
      </c>
      <c r="D217" s="9">
        <f t="shared" si="59"/>
        <v>60.259394200831629</v>
      </c>
      <c r="E217" s="9">
        <f t="shared" si="60"/>
        <v>5.7218340609146283</v>
      </c>
      <c r="F217" s="9">
        <f t="shared" si="61"/>
        <v>9.0431777684396693</v>
      </c>
      <c r="G217" s="10">
        <f t="shared" si="62"/>
        <v>8.6666666666666607</v>
      </c>
      <c r="H217" s="5">
        <f t="shared" si="62"/>
        <v>7.5</v>
      </c>
      <c r="I217">
        <f t="shared" si="63"/>
        <v>47.467469642198843</v>
      </c>
      <c r="J217">
        <f t="shared" si="64"/>
        <v>45.067430303863318</v>
      </c>
      <c r="K217">
        <f t="shared" si="65"/>
        <v>-14.902597090423225</v>
      </c>
      <c r="L217">
        <f t="shared" si="66"/>
        <v>-8.4036271628708175</v>
      </c>
      <c r="M217">
        <f t="shared" si="67"/>
        <v>-29.395144652313032</v>
      </c>
      <c r="S217">
        <f t="shared" si="54"/>
        <v>0</v>
      </c>
      <c r="T217" t="b">
        <f t="shared" si="55"/>
        <v>0</v>
      </c>
      <c r="U217" t="b">
        <f t="shared" si="56"/>
        <v>0</v>
      </c>
    </row>
    <row r="218" spans="1:21" x14ac:dyDescent="0.2">
      <c r="A218">
        <f t="shared" si="68"/>
        <v>100</v>
      </c>
      <c r="B218">
        <f t="shared" si="57"/>
        <v>38.190220325549049</v>
      </c>
      <c r="C218" s="9">
        <f t="shared" si="58"/>
        <v>1.1940000000000008</v>
      </c>
      <c r="D218" s="9">
        <f t="shared" si="59"/>
        <v>60.529647517365881</v>
      </c>
      <c r="E218" s="9">
        <f t="shared" si="60"/>
        <v>5.6318893657683473</v>
      </c>
      <c r="F218" s="9">
        <f t="shared" si="61"/>
        <v>8.9996269533066027</v>
      </c>
      <c r="G218" s="10">
        <f t="shared" si="62"/>
        <v>8.6666666666666607</v>
      </c>
      <c r="H218" s="5">
        <f t="shared" si="62"/>
        <v>7.5</v>
      </c>
      <c r="I218">
        <f t="shared" si="63"/>
        <v>47.475323407626917</v>
      </c>
      <c r="J218">
        <f t="shared" si="64"/>
        <v>45.017008540886096</v>
      </c>
      <c r="K218">
        <f t="shared" si="65"/>
        <v>-15.078967958337103</v>
      </c>
      <c r="L218">
        <f t="shared" si="66"/>
        <v>-8.3956139975167012</v>
      </c>
      <c r="M218">
        <f t="shared" si="67"/>
        <v>-29.361791935482771</v>
      </c>
      <c r="S218">
        <f t="shared" si="54"/>
        <v>0</v>
      </c>
      <c r="T218" t="b">
        <f t="shared" si="55"/>
        <v>0</v>
      </c>
      <c r="U218" t="b">
        <f t="shared" si="56"/>
        <v>0</v>
      </c>
    </row>
    <row r="219" spans="1:21" x14ac:dyDescent="0.2">
      <c r="A219">
        <f t="shared" si="68"/>
        <v>100</v>
      </c>
      <c r="B219">
        <f t="shared" si="57"/>
        <v>38.460171255742409</v>
      </c>
      <c r="C219" s="9">
        <f t="shared" si="58"/>
        <v>1.2000000000000008</v>
      </c>
      <c r="D219" s="9">
        <f t="shared" si="59"/>
        <v>60.799598447559241</v>
      </c>
      <c r="E219" s="9">
        <f t="shared" si="60"/>
        <v>5.540887045763486</v>
      </c>
      <c r="F219" s="9">
        <f t="shared" si="61"/>
        <v>8.9554148123135953</v>
      </c>
      <c r="G219" s="10">
        <f t="shared" si="62"/>
        <v>8.6666666666666607</v>
      </c>
      <c r="H219" s="5">
        <f t="shared" si="62"/>
        <v>7.5</v>
      </c>
      <c r="I219">
        <f t="shared" si="63"/>
        <v>47.483865758946777</v>
      </c>
      <c r="J219">
        <f t="shared" si="64"/>
        <v>44.966634856900995</v>
      </c>
      <c r="K219">
        <f t="shared" si="65"/>
        <v>-15.25513870995</v>
      </c>
      <c r="L219">
        <f t="shared" si="66"/>
        <v>-8.3877283234707107</v>
      </c>
      <c r="M219">
        <f t="shared" si="67"/>
        <v>-29.328424398376239</v>
      </c>
      <c r="S219">
        <f t="shared" si="54"/>
        <v>0</v>
      </c>
      <c r="T219" t="b">
        <f t="shared" si="55"/>
        <v>0</v>
      </c>
      <c r="U219" t="b">
        <f t="shared" si="56"/>
        <v>0</v>
      </c>
    </row>
    <row r="220" spans="1:21" x14ac:dyDescent="0.2">
      <c r="A220">
        <f t="shared" si="68"/>
        <v>100</v>
      </c>
      <c r="B220">
        <f t="shared" si="57"/>
        <v>38.729820085773994</v>
      </c>
      <c r="C220" s="9">
        <f t="shared" si="58"/>
        <v>1.2060000000000008</v>
      </c>
      <c r="D220" s="9">
        <f t="shared" si="59"/>
        <v>61.069247277590826</v>
      </c>
      <c r="E220" s="9">
        <f t="shared" si="60"/>
        <v>5.4488283018646149</v>
      </c>
      <c r="F220" s="9">
        <f t="shared" si="61"/>
        <v>8.9105436822375843</v>
      </c>
      <c r="G220" s="10">
        <f t="shared" si="62"/>
        <v>8.6666666666666607</v>
      </c>
      <c r="H220" s="5">
        <f t="shared" si="62"/>
        <v>7.5</v>
      </c>
      <c r="I220">
        <f t="shared" si="63"/>
        <v>47.493093192346187</v>
      </c>
      <c r="J220">
        <f t="shared" si="64"/>
        <v>44.916308486960169</v>
      </c>
      <c r="K220">
        <f t="shared" si="65"/>
        <v>-15.431109256340257</v>
      </c>
      <c r="L220">
        <f t="shared" si="66"/>
        <v>-8.3799689758427132</v>
      </c>
      <c r="M220">
        <f t="shared" si="67"/>
        <v>-29.295040860503669</v>
      </c>
      <c r="S220">
        <f t="shared" si="54"/>
        <v>0</v>
      </c>
      <c r="T220" t="b">
        <f t="shared" si="55"/>
        <v>0</v>
      </c>
      <c r="U220" t="b">
        <f t="shared" si="56"/>
        <v>0</v>
      </c>
    </row>
    <row r="221" spans="1:21" x14ac:dyDescent="0.2">
      <c r="A221">
        <f t="shared" si="68"/>
        <v>100</v>
      </c>
      <c r="B221">
        <f t="shared" si="57"/>
        <v>38.999167097254187</v>
      </c>
      <c r="C221" s="9">
        <f t="shared" si="58"/>
        <v>1.2120000000000009</v>
      </c>
      <c r="D221" s="9">
        <f t="shared" si="59"/>
        <v>61.338594289071018</v>
      </c>
      <c r="E221" s="9">
        <f t="shared" si="60"/>
        <v>5.3557143355910846</v>
      </c>
      <c r="F221" s="9">
        <f t="shared" si="61"/>
        <v>8.8650158949598925</v>
      </c>
      <c r="G221" s="10">
        <f t="shared" si="62"/>
        <v>8.6666666666666607</v>
      </c>
      <c r="H221" s="5">
        <f t="shared" si="62"/>
        <v>7.5</v>
      </c>
      <c r="I221">
        <f t="shared" si="63"/>
        <v>47.503002185865405</v>
      </c>
      <c r="J221">
        <f t="shared" si="64"/>
        <v>44.866028673105113</v>
      </c>
      <c r="K221">
        <f t="shared" si="65"/>
        <v>-15.606879501503279</v>
      </c>
      <c r="L221">
        <f t="shared" si="66"/>
        <v>-8.3723347912776962</v>
      </c>
      <c r="M221">
        <f t="shared" si="67"/>
        <v>-29.261640156748658</v>
      </c>
      <c r="S221">
        <f t="shared" si="54"/>
        <v>0</v>
      </c>
      <c r="T221" t="b">
        <f t="shared" si="55"/>
        <v>0</v>
      </c>
      <c r="U221" t="b">
        <f t="shared" si="56"/>
        <v>0</v>
      </c>
    </row>
    <row r="222" spans="1:21" x14ac:dyDescent="0.2">
      <c r="A222">
        <f t="shared" si="68"/>
        <v>100</v>
      </c>
      <c r="B222">
        <f t="shared" si="57"/>
        <v>39.268212567266573</v>
      </c>
      <c r="C222" s="9">
        <f t="shared" si="58"/>
        <v>1.2180000000000009</v>
      </c>
      <c r="D222" s="9">
        <f t="shared" si="59"/>
        <v>61.607639759083405</v>
      </c>
      <c r="E222" s="9">
        <f t="shared" si="60"/>
        <v>5.2615463490592438</v>
      </c>
      <c r="F222" s="9">
        <f t="shared" si="61"/>
        <v>8.8188337775272529</v>
      </c>
      <c r="G222" s="10">
        <f t="shared" si="62"/>
        <v>8.6666666666666607</v>
      </c>
      <c r="H222" s="5">
        <f t="shared" si="62"/>
        <v>7.5</v>
      </c>
      <c r="I222">
        <f t="shared" si="63"/>
        <v>47.513589199771609</v>
      </c>
      <c r="J222">
        <f t="shared" si="64"/>
        <v>44.815794664357448</v>
      </c>
      <c r="K222">
        <f t="shared" si="65"/>
        <v>-15.782449342443771</v>
      </c>
      <c r="L222">
        <f t="shared" si="66"/>
        <v>-8.3648246080123148</v>
      </c>
      <c r="M222">
        <f t="shared" si="67"/>
        <v>-29.228221137366631</v>
      </c>
      <c r="S222">
        <f t="shared" si="54"/>
        <v>0</v>
      </c>
      <c r="T222" t="b">
        <f t="shared" si="55"/>
        <v>0</v>
      </c>
      <c r="U222" t="b">
        <f t="shared" si="56"/>
        <v>0</v>
      </c>
    </row>
    <row r="223" spans="1:21" x14ac:dyDescent="0.2">
      <c r="A223">
        <f t="shared" si="68"/>
        <v>100</v>
      </c>
      <c r="B223">
        <f t="shared" si="57"/>
        <v>39.53695676840978</v>
      </c>
      <c r="C223" s="9">
        <f t="shared" si="58"/>
        <v>1.2240000000000009</v>
      </c>
      <c r="D223" s="9">
        <f t="shared" si="59"/>
        <v>61.876383960226605</v>
      </c>
      <c r="E223" s="9">
        <f t="shared" si="60"/>
        <v>5.1663255450241081</v>
      </c>
      <c r="F223" s="9">
        <f t="shared" si="61"/>
        <v>8.7719996522119743</v>
      </c>
      <c r="G223" s="10">
        <f t="shared" si="62"/>
        <v>8.6666666666666607</v>
      </c>
      <c r="H223" s="5">
        <f t="shared" si="62"/>
        <v>7.5</v>
      </c>
      <c r="I223">
        <f t="shared" si="63"/>
        <v>47.524850676936587</v>
      </c>
      <c r="J223">
        <f t="shared" si="64"/>
        <v>44.765605716709373</v>
      </c>
      <c r="K223">
        <f t="shared" si="65"/>
        <v>-15.95781866926797</v>
      </c>
      <c r="L223">
        <f t="shared" si="66"/>
        <v>-8.3574372659319796</v>
      </c>
      <c r="M223">
        <f t="shared" si="67"/>
        <v>-29.194782667981539</v>
      </c>
      <c r="S223">
        <f t="shared" si="54"/>
        <v>0</v>
      </c>
      <c r="T223" t="b">
        <f t="shared" si="55"/>
        <v>0</v>
      </c>
      <c r="U223" t="b">
        <f t="shared" si="56"/>
        <v>0</v>
      </c>
    </row>
    <row r="224" spans="1:21" x14ac:dyDescent="0.2">
      <c r="A224">
        <f t="shared" si="68"/>
        <v>100</v>
      </c>
      <c r="B224">
        <f t="shared" si="57"/>
        <v>39.805399968839239</v>
      </c>
      <c r="C224" s="9">
        <f t="shared" si="58"/>
        <v>1.2300000000000009</v>
      </c>
      <c r="D224" s="9">
        <f t="shared" si="59"/>
        <v>62.144827160656071</v>
      </c>
      <c r="E224" s="9">
        <f t="shared" si="60"/>
        <v>5.0700531269204765</v>
      </c>
      <c r="F224" s="9">
        <f t="shared" si="61"/>
        <v>8.7245158365712392</v>
      </c>
      <c r="G224" s="10">
        <f t="shared" si="62"/>
        <v>8.6666666666666607</v>
      </c>
      <c r="H224" s="5">
        <f t="shared" si="62"/>
        <v>7.5</v>
      </c>
      <c r="I224">
        <f t="shared" si="63"/>
        <v>47.536783043217419</v>
      </c>
      <c r="J224">
        <f t="shared" si="64"/>
        <v>44.715461093113781</v>
      </c>
      <c r="K224">
        <f t="shared" si="65"/>
        <v>-16.132987365275859</v>
      </c>
      <c r="L224">
        <f t="shared" si="66"/>
        <v>-8.3501716066283596</v>
      </c>
      <c r="M224">
        <f t="shared" si="67"/>
        <v>-29.161323629580853</v>
      </c>
      <c r="S224">
        <f t="shared" si="54"/>
        <v>0</v>
      </c>
      <c r="T224" t="b">
        <f t="shared" si="55"/>
        <v>0</v>
      </c>
      <c r="U224" t="b">
        <f t="shared" si="56"/>
        <v>0</v>
      </c>
    </row>
    <row r="225" spans="1:21" x14ac:dyDescent="0.2">
      <c r="A225">
        <f t="shared" si="68"/>
        <v>100</v>
      </c>
      <c r="B225">
        <f t="shared" si="57"/>
        <v>40.073542432309011</v>
      </c>
      <c r="C225" s="9">
        <f t="shared" si="58"/>
        <v>1.2360000000000009</v>
      </c>
      <c r="D225" s="9">
        <f t="shared" si="59"/>
        <v>62.412969624125836</v>
      </c>
      <c r="E225" s="9">
        <f t="shared" si="60"/>
        <v>4.9727302989034889</v>
      </c>
      <c r="F225" s="9">
        <f t="shared" si="61"/>
        <v>8.6763846435055711</v>
      </c>
      <c r="G225" s="10">
        <f t="shared" si="62"/>
        <v>8.6666666666666607</v>
      </c>
      <c r="H225" s="5">
        <f t="shared" si="62"/>
        <v>7.5</v>
      </c>
      <c r="I225">
        <f t="shared" si="63"/>
        <v>47.549382707839946</v>
      </c>
      <c r="J225">
        <f t="shared" si="64"/>
        <v>44.665360063474012</v>
      </c>
      <c r="K225">
        <f t="shared" si="65"/>
        <v>-16.307955307053344</v>
      </c>
      <c r="L225">
        <f t="shared" si="66"/>
        <v>-8.3430264734573321</v>
      </c>
      <c r="M225">
        <f t="shared" si="67"/>
        <v>-29.127842918508811</v>
      </c>
      <c r="S225">
        <f t="shared" si="54"/>
        <v>0</v>
      </c>
      <c r="T225" t="b">
        <f t="shared" si="55"/>
        <v>0</v>
      </c>
      <c r="U225" t="b">
        <f t="shared" si="56"/>
        <v>0</v>
      </c>
    </row>
    <row r="226" spans="1:21" x14ac:dyDescent="0.2">
      <c r="A226">
        <f t="shared" si="68"/>
        <v>100</v>
      </c>
      <c r="B226">
        <f t="shared" si="57"/>
        <v>40.341384418213323</v>
      </c>
      <c r="C226" s="9">
        <f t="shared" si="58"/>
        <v>1.2420000000000009</v>
      </c>
      <c r="D226" s="9">
        <f t="shared" si="59"/>
        <v>62.680811610030155</v>
      </c>
      <c r="E226" s="9">
        <f t="shared" si="60"/>
        <v>4.8743582658886355</v>
      </c>
      <c r="F226" s="9">
        <f t="shared" si="61"/>
        <v>8.6276083813164384</v>
      </c>
      <c r="G226" s="10">
        <f t="shared" si="62"/>
        <v>8.6666666666666607</v>
      </c>
      <c r="H226" s="5">
        <f t="shared" si="62"/>
        <v>7.5</v>
      </c>
      <c r="I226">
        <f t="shared" si="63"/>
        <v>47.562646063785017</v>
      </c>
      <c r="J226">
        <f t="shared" si="64"/>
        <v>44.61530190463327</v>
      </c>
      <c r="K226">
        <f t="shared" si="65"/>
        <v>-16.482722364564395</v>
      </c>
      <c r="L226">
        <f t="shared" si="66"/>
        <v>-8.3360007115973094</v>
      </c>
      <c r="M226">
        <f t="shared" si="67"/>
        <v>-29.094339446457923</v>
      </c>
      <c r="S226">
        <f t="shared" si="54"/>
        <v>0</v>
      </c>
      <c r="T226" t="b">
        <f t="shared" si="55"/>
        <v>0</v>
      </c>
      <c r="U226" t="b">
        <f t="shared" si="56"/>
        <v>0</v>
      </c>
    </row>
    <row r="227" spans="1:21" x14ac:dyDescent="0.2">
      <c r="A227">
        <f t="shared" si="68"/>
        <v>100</v>
      </c>
      <c r="B227">
        <f t="shared" si="57"/>
        <v>40.60892618162832</v>
      </c>
      <c r="C227" s="9">
        <f t="shared" si="58"/>
        <v>1.2480000000000009</v>
      </c>
      <c r="D227" s="9">
        <f t="shared" si="59"/>
        <v>62.948353373445144</v>
      </c>
      <c r="E227" s="9">
        <f t="shared" si="60"/>
        <v>4.7749382335912127</v>
      </c>
      <c r="F227" s="9">
        <f t="shared" si="61"/>
        <v>8.5781893537630438</v>
      </c>
      <c r="G227" s="10">
        <f t="shared" si="62"/>
        <v>8.6666666666666607</v>
      </c>
      <c r="H227" s="5">
        <f t="shared" si="62"/>
        <v>7.5</v>
      </c>
      <c r="I227">
        <f t="shared" si="63"/>
        <v>47.576569488177093</v>
      </c>
      <c r="J227">
        <f t="shared" si="64"/>
        <v>44.565285900363683</v>
      </c>
      <c r="K227">
        <f t="shared" si="65"/>
        <v>-16.657288401243143</v>
      </c>
      <c r="L227">
        <f t="shared" si="66"/>
        <v>-8.3290931681078924</v>
      </c>
      <c r="M227">
        <f t="shared" si="67"/>
        <v>-29.060812140458747</v>
      </c>
      <c r="S227">
        <f t="shared" si="54"/>
        <v>0</v>
      </c>
      <c r="T227" t="b">
        <f t="shared" si="55"/>
        <v>0</v>
      </c>
      <c r="U227" t="b">
        <f t="shared" si="56"/>
        <v>0</v>
      </c>
    </row>
    <row r="228" spans="1:21" x14ac:dyDescent="0.2">
      <c r="A228">
        <f t="shared" si="68"/>
        <v>100</v>
      </c>
      <c r="B228">
        <f t="shared" si="57"/>
        <v>40.876167973353475</v>
      </c>
      <c r="C228" s="9">
        <f t="shared" si="58"/>
        <v>1.2540000000000009</v>
      </c>
      <c r="D228" s="9">
        <f t="shared" si="59"/>
        <v>63.215595165170299</v>
      </c>
      <c r="E228" s="9">
        <f t="shared" si="60"/>
        <v>4.6744714085652257</v>
      </c>
      <c r="F228" s="9">
        <f t="shared" si="61"/>
        <v>8.5281298601182591</v>
      </c>
      <c r="G228" s="10">
        <f t="shared" si="62"/>
        <v>8.6666666666666607</v>
      </c>
      <c r="H228" s="5">
        <f t="shared" si="62"/>
        <v>7.5</v>
      </c>
      <c r="I228">
        <f t="shared" si="63"/>
        <v>47.591149342675251</v>
      </c>
      <c r="J228">
        <f t="shared" si="64"/>
        <v>44.515311341355037</v>
      </c>
      <c r="K228">
        <f t="shared" si="65"/>
        <v>-16.831653274085895</v>
      </c>
      <c r="L228">
        <f t="shared" si="66"/>
        <v>-8.3223026919888792</v>
      </c>
      <c r="M228">
        <f t="shared" si="67"/>
        <v>-29.027259942867907</v>
      </c>
      <c r="S228">
        <f t="shared" si="54"/>
        <v>0</v>
      </c>
      <c r="T228" t="b">
        <f t="shared" si="55"/>
        <v>0</v>
      </c>
      <c r="U228" t="b">
        <f t="shared" si="56"/>
        <v>0</v>
      </c>
    </row>
    <row r="229" spans="1:21" x14ac:dyDescent="0.2">
      <c r="A229">
        <f t="shared" si="68"/>
        <v>100</v>
      </c>
      <c r="B229">
        <f t="shared" si="57"/>
        <v>41.143110039953143</v>
      </c>
      <c r="C229" s="9">
        <f t="shared" si="58"/>
        <v>1.2600000000000009</v>
      </c>
      <c r="D229" s="9">
        <f t="shared" si="59"/>
        <v>63.482537231769975</v>
      </c>
      <c r="E229" s="9">
        <f t="shared" si="60"/>
        <v>4.5729589982417389</v>
      </c>
      <c r="F229" s="9">
        <f t="shared" si="61"/>
        <v>8.4774321952237344</v>
      </c>
      <c r="G229" s="10">
        <f t="shared" ref="G229:H244" si="69">G228</f>
        <v>8.6666666666666607</v>
      </c>
      <c r="H229" s="5">
        <f t="shared" si="69"/>
        <v>7.5</v>
      </c>
      <c r="I229">
        <f t="shared" si="63"/>
        <v>47.606381973866249</v>
      </c>
      <c r="J229">
        <f t="shared" si="64"/>
        <v>44.465377525203102</v>
      </c>
      <c r="K229">
        <f t="shared" si="65"/>
        <v>-17.005816833743101</v>
      </c>
      <c r="L229">
        <f t="shared" si="66"/>
        <v>-8.3156281342394891</v>
      </c>
      <c r="M229">
        <f t="shared" si="67"/>
        <v>-28.993681811354378</v>
      </c>
      <c r="S229">
        <f t="shared" si="54"/>
        <v>0</v>
      </c>
      <c r="T229" t="b">
        <f t="shared" si="55"/>
        <v>0</v>
      </c>
      <c r="U229" t="b">
        <f t="shared" si="56"/>
        <v>0</v>
      </c>
    </row>
    <row r="230" spans="1:21" x14ac:dyDescent="0.2">
      <c r="A230">
        <f t="shared" si="68"/>
        <v>100</v>
      </c>
      <c r="B230">
        <f t="shared" si="57"/>
        <v>41.409752623797942</v>
      </c>
      <c r="C230" s="9">
        <f t="shared" si="58"/>
        <v>1.2660000000000009</v>
      </c>
      <c r="D230" s="9">
        <f t="shared" si="59"/>
        <v>63.749179815614774</v>
      </c>
      <c r="E230" s="9">
        <f t="shared" si="60"/>
        <v>4.4704022109666761</v>
      </c>
      <c r="F230" s="9">
        <f t="shared" si="61"/>
        <v>8.4260986495441728</v>
      </c>
      <c r="G230" s="10">
        <f t="shared" si="69"/>
        <v>8.6666666666666607</v>
      </c>
      <c r="H230" s="5">
        <f t="shared" si="69"/>
        <v>7.5</v>
      </c>
      <c r="I230">
        <f t="shared" si="63"/>
        <v>47.622263713659606</v>
      </c>
      <c r="J230">
        <f t="shared" si="64"/>
        <v>44.415483756397663</v>
      </c>
      <c r="K230">
        <f t="shared" si="65"/>
        <v>-17.179778924611227</v>
      </c>
      <c r="L230">
        <f t="shared" si="66"/>
        <v>-8.3090683479178828</v>
      </c>
      <c r="M230">
        <f t="shared" si="67"/>
        <v>-28.960076718884046</v>
      </c>
      <c r="S230">
        <f t="shared" si="54"/>
        <v>0</v>
      </c>
      <c r="T230" t="b">
        <f t="shared" si="55"/>
        <v>0</v>
      </c>
      <c r="U230" t="b">
        <f t="shared" si="56"/>
        <v>0</v>
      </c>
    </row>
    <row r="231" spans="1:21" x14ac:dyDescent="0.2">
      <c r="A231">
        <f t="shared" si="68"/>
        <v>100</v>
      </c>
      <c r="B231">
        <f t="shared" si="57"/>
        <v>41.676095963106079</v>
      </c>
      <c r="C231" s="9">
        <f t="shared" si="58"/>
        <v>1.2720000000000009</v>
      </c>
      <c r="D231" s="9">
        <f t="shared" si="59"/>
        <v>64.015523154922903</v>
      </c>
      <c r="E231" s="9">
        <f t="shared" si="60"/>
        <v>4.3668022560380688</v>
      </c>
      <c r="F231" s="9">
        <f t="shared" si="61"/>
        <v>8.3741315092208239</v>
      </c>
      <c r="G231" s="10">
        <f t="shared" si="69"/>
        <v>8.6666666666666607</v>
      </c>
      <c r="H231" s="5">
        <f t="shared" si="69"/>
        <v>7.5</v>
      </c>
      <c r="I231">
        <f t="shared" si="63"/>
        <v>47.638790879684421</v>
      </c>
      <c r="J231">
        <f t="shared" si="64"/>
        <v>44.365629346310158</v>
      </c>
      <c r="K231">
        <f t="shared" si="65"/>
        <v>-17.353539384924531</v>
      </c>
      <c r="L231">
        <f t="shared" si="66"/>
        <v>-8.3026221882008588</v>
      </c>
      <c r="M231">
        <f t="shared" si="67"/>
        <v>-28.926443653702506</v>
      </c>
      <c r="S231">
        <f t="shared" si="54"/>
        <v>0</v>
      </c>
      <c r="T231" t="b">
        <f t="shared" si="55"/>
        <v>0</v>
      </c>
      <c r="U231" t="b">
        <f t="shared" si="56"/>
        <v>0</v>
      </c>
    </row>
    <row r="232" spans="1:21" x14ac:dyDescent="0.2">
      <c r="A232">
        <f t="shared" si="68"/>
        <v>100</v>
      </c>
      <c r="B232">
        <f t="shared" si="57"/>
        <v>41.942140291984558</v>
      </c>
      <c r="C232" s="9">
        <f t="shared" si="58"/>
        <v>1.2780000000000009</v>
      </c>
      <c r="D232" s="9">
        <f t="shared" si="59"/>
        <v>64.281567483801382</v>
      </c>
      <c r="E232" s="9">
        <f t="shared" si="60"/>
        <v>4.2621603437427549</v>
      </c>
      <c r="F232" s="9">
        <f t="shared" si="61"/>
        <v>8.3215330561240819</v>
      </c>
      <c r="G232" s="10">
        <f t="shared" si="69"/>
        <v>8.6666666666666607</v>
      </c>
      <c r="H232" s="5">
        <f t="shared" si="69"/>
        <v>7.5</v>
      </c>
      <c r="I232">
        <f t="shared" si="63"/>
        <v>47.655959775687798</v>
      </c>
      <c r="J232">
        <f t="shared" si="64"/>
        <v>44.31581361318095</v>
      </c>
      <c r="K232">
        <f t="shared" si="65"/>
        <v>-17.527098046846746</v>
      </c>
      <c r="L232">
        <f t="shared" si="66"/>
        <v>-8.2962885124437058</v>
      </c>
      <c r="M232">
        <f t="shared" si="67"/>
        <v>-28.892781619316143</v>
      </c>
      <c r="S232">
        <f t="shared" si="54"/>
        <v>0</v>
      </c>
      <c r="T232" t="b">
        <f t="shared" si="55"/>
        <v>0</v>
      </c>
      <c r="U232" t="b">
        <f t="shared" si="56"/>
        <v>0</v>
      </c>
    </row>
    <row r="233" spans="1:21" x14ac:dyDescent="0.2">
      <c r="A233">
        <f t="shared" si="68"/>
        <v>100</v>
      </c>
      <c r="B233">
        <f t="shared" si="57"/>
        <v>42.207885840470425</v>
      </c>
      <c r="C233" s="9">
        <f t="shared" si="58"/>
        <v>1.2840000000000009</v>
      </c>
      <c r="D233" s="9">
        <f t="shared" si="59"/>
        <v>64.547313032287249</v>
      </c>
      <c r="E233" s="9">
        <f t="shared" si="60"/>
        <v>4.1564776853925265</v>
      </c>
      <c r="F233" s="9">
        <f t="shared" si="61"/>
        <v>8.268305567905383</v>
      </c>
      <c r="G233" s="10">
        <f t="shared" si="69"/>
        <v>8.6666666666666607</v>
      </c>
      <c r="H233" s="5">
        <f t="shared" si="69"/>
        <v>7.5</v>
      </c>
      <c r="I233">
        <f t="shared" si="63"/>
        <v>47.673766691934716</v>
      </c>
      <c r="J233">
        <f t="shared" si="64"/>
        <v>44.266035882106287</v>
      </c>
      <c r="K233">
        <f t="shared" si="65"/>
        <v>-17.700454736562641</v>
      </c>
      <c r="L233">
        <f t="shared" si="66"/>
        <v>-8.2900661802402364</v>
      </c>
      <c r="M233">
        <f t="shared" si="67"/>
        <v>-28.859089634471491</v>
      </c>
      <c r="S233">
        <f t="shared" si="54"/>
        <v>0</v>
      </c>
      <c r="T233" t="b">
        <f t="shared" si="55"/>
        <v>0</v>
      </c>
      <c r="U233" t="b">
        <f t="shared" si="56"/>
        <v>0</v>
      </c>
    </row>
    <row r="234" spans="1:21" x14ac:dyDescent="0.2">
      <c r="A234">
        <f t="shared" si="68"/>
        <v>100</v>
      </c>
      <c r="B234">
        <f t="shared" si="57"/>
        <v>42.473332834571821</v>
      </c>
      <c r="C234" s="9">
        <f t="shared" si="58"/>
        <v>1.2900000000000009</v>
      </c>
      <c r="D234" s="9">
        <f t="shared" si="59"/>
        <v>64.812760026388645</v>
      </c>
      <c r="E234" s="9">
        <f t="shared" si="60"/>
        <v>4.0497554933597302</v>
      </c>
      <c r="F234" s="9">
        <f t="shared" si="61"/>
        <v>8.2144513180481731</v>
      </c>
      <c r="G234" s="10">
        <f t="shared" si="69"/>
        <v>8.6666666666666607</v>
      </c>
      <c r="H234" s="5">
        <f t="shared" si="69"/>
        <v>7.5</v>
      </c>
      <c r="I234">
        <f t="shared" si="63"/>
        <v>47.692207905609216</v>
      </c>
      <c r="J234">
        <f t="shared" si="64"/>
        <v>44.216295485024844</v>
      </c>
      <c r="K234">
        <f t="shared" si="65"/>
        <v>-17.873609274369471</v>
      </c>
      <c r="L234">
        <f t="shared" si="66"/>
        <v>-8.283954053482887</v>
      </c>
      <c r="M234">
        <f t="shared" si="67"/>
        <v>-28.825366733132842</v>
      </c>
      <c r="S234">
        <f t="shared" si="54"/>
        <v>0</v>
      </c>
      <c r="T234" t="b">
        <f t="shared" si="55"/>
        <v>0</v>
      </c>
      <c r="U234" t="b">
        <f t="shared" si="56"/>
        <v>0</v>
      </c>
    </row>
    <row r="235" spans="1:21" x14ac:dyDescent="0.2">
      <c r="A235">
        <f t="shared" si="68"/>
        <v>100</v>
      </c>
      <c r="B235">
        <f t="shared" si="57"/>
        <v>42.738481496309007</v>
      </c>
      <c r="C235" s="9">
        <f t="shared" si="58"/>
        <v>1.2960000000000009</v>
      </c>
      <c r="D235" s="9">
        <f t="shared" si="59"/>
        <v>65.077908688125831</v>
      </c>
      <c r="E235" s="9">
        <f t="shared" si="60"/>
        <v>3.9419949811123169</v>
      </c>
      <c r="F235" s="9">
        <f t="shared" si="61"/>
        <v>8.1599725759181752</v>
      </c>
      <c r="G235" s="10">
        <f t="shared" si="69"/>
        <v>8.6666666666666607</v>
      </c>
      <c r="H235" s="5">
        <f t="shared" si="69"/>
        <v>7.5</v>
      </c>
      <c r="I235">
        <f t="shared" si="63"/>
        <v>47.711279681216595</v>
      </c>
      <c r="J235">
        <f t="shared" si="64"/>
        <v>44.166591760703945</v>
      </c>
      <c r="K235">
        <f t="shared" si="65"/>
        <v>-18.046561474768268</v>
      </c>
      <c r="L235">
        <f t="shared" si="66"/>
        <v>-8.2779509964228968</v>
      </c>
      <c r="M235">
        <f t="shared" si="67"/>
        <v>-28.791611964458177</v>
      </c>
      <c r="S235">
        <f t="shared" si="54"/>
        <v>0</v>
      </c>
      <c r="T235" t="b">
        <f t="shared" si="55"/>
        <v>0</v>
      </c>
      <c r="U235" t="b">
        <f t="shared" si="56"/>
        <v>0</v>
      </c>
    </row>
    <row r="236" spans="1:21" x14ac:dyDescent="0.2">
      <c r="A236">
        <f t="shared" si="68"/>
        <v>100</v>
      </c>
      <c r="B236">
        <f t="shared" si="57"/>
        <v>43.003332043755293</v>
      </c>
      <c r="C236" s="9">
        <f t="shared" si="58"/>
        <v>1.3020000000000009</v>
      </c>
      <c r="D236" s="9">
        <f t="shared" si="59"/>
        <v>65.342759235572117</v>
      </c>
      <c r="E236" s="9">
        <f t="shared" si="60"/>
        <v>3.8331973632483471</v>
      </c>
      <c r="F236" s="9">
        <f t="shared" si="61"/>
        <v>8.1048716068127966</v>
      </c>
      <c r="G236" s="10">
        <f t="shared" si="69"/>
        <v>8.6666666666666607</v>
      </c>
      <c r="H236" s="5">
        <f t="shared" si="69"/>
        <v>7.5</v>
      </c>
      <c r="I236">
        <f t="shared" si="63"/>
        <v>47.730978270986583</v>
      </c>
      <c r="J236">
        <f t="shared" si="64"/>
        <v>44.116924054725409</v>
      </c>
      <c r="K236">
        <f t="shared" si="65"/>
        <v>-18.219311146555018</v>
      </c>
      <c r="L236">
        <f t="shared" si="66"/>
        <v>-8.2720558757305351</v>
      </c>
      <c r="M236">
        <f t="shared" si="67"/>
        <v>-28.757824392773358</v>
      </c>
      <c r="S236">
        <f t="shared" si="54"/>
        <v>0</v>
      </c>
      <c r="T236" t="b">
        <f t="shared" si="55"/>
        <v>0</v>
      </c>
      <c r="U236" t="b">
        <f t="shared" si="56"/>
        <v>0</v>
      </c>
    </row>
    <row r="237" spans="1:21" x14ac:dyDescent="0.2">
      <c r="A237">
        <f t="shared" si="68"/>
        <v>100</v>
      </c>
      <c r="B237">
        <f t="shared" si="57"/>
        <v>43.267884691077882</v>
      </c>
      <c r="C237" s="9">
        <f t="shared" si="58"/>
        <v>1.3080000000000009</v>
      </c>
      <c r="D237" s="9">
        <f t="shared" si="59"/>
        <v>65.607311882894706</v>
      </c>
      <c r="E237" s="9">
        <f t="shared" si="60"/>
        <v>3.7233638555299473</v>
      </c>
      <c r="F237" s="9">
        <f t="shared" si="61"/>
        <v>8.0491506720097625</v>
      </c>
      <c r="G237" s="10">
        <f t="shared" si="69"/>
        <v>8.6666666666666607</v>
      </c>
      <c r="H237" s="5">
        <f t="shared" si="69"/>
        <v>7.5</v>
      </c>
      <c r="I237">
        <f t="shared" si="63"/>
        <v>47.751299915277279</v>
      </c>
      <c r="J237">
        <f t="shared" si="64"/>
        <v>44.067291719471029</v>
      </c>
      <c r="K237">
        <f t="shared" si="65"/>
        <v>-18.391858092911658</v>
      </c>
      <c r="L237">
        <f t="shared" si="66"/>
        <v>-8.2662675605553222</v>
      </c>
      <c r="M237">
        <f t="shared" si="67"/>
        <v>-28.724003097544625</v>
      </c>
      <c r="S237">
        <f t="shared" si="54"/>
        <v>0</v>
      </c>
      <c r="T237" t="b">
        <f t="shared" si="55"/>
        <v>0</v>
      </c>
      <c r="U237" t="b">
        <f t="shared" si="56"/>
        <v>0</v>
      </c>
    </row>
    <row r="238" spans="1:21" x14ac:dyDescent="0.2">
      <c r="A238">
        <f t="shared" si="68"/>
        <v>100</v>
      </c>
      <c r="B238">
        <f t="shared" si="57"/>
        <v>43.532139648578621</v>
      </c>
      <c r="C238" s="9">
        <f t="shared" si="58"/>
        <v>1.3140000000000009</v>
      </c>
      <c r="D238" s="9">
        <f t="shared" si="59"/>
        <v>65.871566840395445</v>
      </c>
      <c r="E238" s="9">
        <f t="shared" si="60"/>
        <v>3.6124956749167216</v>
      </c>
      <c r="F238" s="9">
        <f t="shared" si="61"/>
        <v>7.9928120288149778</v>
      </c>
      <c r="G238" s="10">
        <f t="shared" si="69"/>
        <v>8.6666666666666607</v>
      </c>
      <c r="H238" s="5">
        <f t="shared" si="69"/>
        <v>7.5</v>
      </c>
      <c r="I238">
        <f t="shared" si="63"/>
        <v>47.772240842979706</v>
      </c>
      <c r="J238">
        <f t="shared" si="64"/>
        <v>44.017694114107698</v>
      </c>
      <c r="K238">
        <f t="shared" si="65"/>
        <v>-18.564202111496925</v>
      </c>
      <c r="L238">
        <f t="shared" si="66"/>
        <v>-8.2605849225862347</v>
      </c>
      <c r="M238">
        <f t="shared" si="67"/>
        <v>-28.690147173349413</v>
      </c>
      <c r="S238">
        <f t="shared" si="54"/>
        <v>0</v>
      </c>
      <c r="T238" t="b">
        <f t="shared" si="55"/>
        <v>0</v>
      </c>
      <c r="U238" t="b">
        <f t="shared" si="56"/>
        <v>0</v>
      </c>
    </row>
    <row r="239" spans="1:21" x14ac:dyDescent="0.2">
      <c r="A239">
        <f t="shared" si="68"/>
        <v>100</v>
      </c>
      <c r="B239">
        <f t="shared" si="57"/>
        <v>43.796097122734665</v>
      </c>
      <c r="C239" s="9">
        <f t="shared" si="58"/>
        <v>1.320000000000001</v>
      </c>
      <c r="D239" s="9">
        <f t="shared" si="59"/>
        <v>66.135524314551489</v>
      </c>
      <c r="E239" s="9">
        <f t="shared" si="60"/>
        <v>3.5005940395986199</v>
      </c>
      <c r="F239" s="9">
        <f t="shared" si="61"/>
        <v>7.935857930609572</v>
      </c>
      <c r="G239" s="10">
        <f t="shared" si="69"/>
        <v>8.6666666666666607</v>
      </c>
      <c r="H239" s="5">
        <f t="shared" si="69"/>
        <v>7.5</v>
      </c>
      <c r="I239">
        <f t="shared" si="63"/>
        <v>47.793797271922777</v>
      </c>
      <c r="J239">
        <f t="shared" si="64"/>
        <v>43.968130604572181</v>
      </c>
      <c r="K239">
        <f t="shared" si="65"/>
        <v>-18.736342994537022</v>
      </c>
      <c r="L239">
        <f t="shared" si="66"/>
        <v>-8.2550068361118534</v>
      </c>
      <c r="M239">
        <f t="shared" si="67"/>
        <v>-28.656255729845476</v>
      </c>
      <c r="S239">
        <f t="shared" si="54"/>
        <v>0</v>
      </c>
      <c r="T239" t="b">
        <f t="shared" si="55"/>
        <v>0</v>
      </c>
      <c r="U239" t="b">
        <f t="shared" si="56"/>
        <v>0</v>
      </c>
    </row>
    <row r="240" spans="1:21" x14ac:dyDescent="0.2">
      <c r="A240">
        <f t="shared" si="68"/>
        <v>100</v>
      </c>
      <c r="B240">
        <f t="shared" si="57"/>
        <v>44.059757316239043</v>
      </c>
      <c r="C240" s="9">
        <f t="shared" si="58"/>
        <v>1.326000000000001</v>
      </c>
      <c r="D240" s="9">
        <f t="shared" si="59"/>
        <v>66.399184508055868</v>
      </c>
      <c r="E240" s="9">
        <f t="shared" si="60"/>
        <v>3.3876601690282606</v>
      </c>
      <c r="F240" s="9">
        <f t="shared" si="61"/>
        <v>7.8782906268962094</v>
      </c>
      <c r="G240" s="10">
        <f t="shared" si="69"/>
        <v>8.6666666666666607</v>
      </c>
      <c r="H240" s="5">
        <f t="shared" si="69"/>
        <v>7.5</v>
      </c>
      <c r="I240">
        <f t="shared" si="63"/>
        <v>47.815965409278583</v>
      </c>
      <c r="J240">
        <f t="shared" si="64"/>
        <v>43.918600563555508</v>
      </c>
      <c r="K240">
        <f t="shared" si="65"/>
        <v>-18.908280528916094</v>
      </c>
      <c r="L240">
        <f t="shared" si="66"/>
        <v>-8.2495321780804147</v>
      </c>
      <c r="M240">
        <f t="shared" si="67"/>
        <v>-28.622327891738344</v>
      </c>
      <c r="S240">
        <f t="shared" si="54"/>
        <v>0</v>
      </c>
      <c r="T240" t="b">
        <f t="shared" si="55"/>
        <v>0</v>
      </c>
      <c r="U240" t="b">
        <f t="shared" si="56"/>
        <v>0</v>
      </c>
    </row>
    <row r="241" spans="1:21" x14ac:dyDescent="0.2">
      <c r="A241">
        <f t="shared" si="68"/>
        <v>100</v>
      </c>
      <c r="B241">
        <f t="shared" si="57"/>
        <v>44.323120428041165</v>
      </c>
      <c r="C241" s="9">
        <f t="shared" si="58"/>
        <v>1.332000000000001</v>
      </c>
      <c r="D241" s="9">
        <f t="shared" si="59"/>
        <v>66.662547619857989</v>
      </c>
      <c r="E241" s="9">
        <f t="shared" si="60"/>
        <v>3.2736952839527129</v>
      </c>
      <c r="F241" s="9">
        <f t="shared" si="61"/>
        <v>7.8201123633445633</v>
      </c>
      <c r="G241" s="10">
        <f t="shared" si="69"/>
        <v>8.6666666666666607</v>
      </c>
      <c r="H241" s="5">
        <f t="shared" si="69"/>
        <v>7.5</v>
      </c>
      <c r="I241">
        <f t="shared" si="63"/>
        <v>47.838741451967742</v>
      </c>
      <c r="J241">
        <f t="shared" si="64"/>
        <v>43.869103370487025</v>
      </c>
      <c r="K241">
        <f t="shared" si="65"/>
        <v>-19.080014496266525</v>
      </c>
      <c r="L241">
        <f t="shared" si="66"/>
        <v>-8.2441598281597575</v>
      </c>
      <c r="M241">
        <f t="shared" si="67"/>
        <v>-28.58836279874712</v>
      </c>
      <c r="S241">
        <f t="shared" si="54"/>
        <v>0</v>
      </c>
      <c r="T241" t="b">
        <f t="shared" si="55"/>
        <v>0</v>
      </c>
      <c r="U241" t="b">
        <f t="shared" si="56"/>
        <v>0</v>
      </c>
    </row>
    <row r="242" spans="1:21" x14ac:dyDescent="0.2">
      <c r="A242">
        <f t="shared" si="68"/>
        <v>100</v>
      </c>
      <c r="B242">
        <f t="shared" si="57"/>
        <v>44.586186653387173</v>
      </c>
      <c r="C242" s="9">
        <f t="shared" si="58"/>
        <v>1.338000000000001</v>
      </c>
      <c r="D242" s="9">
        <f t="shared" si="59"/>
        <v>66.925613845203998</v>
      </c>
      <c r="E242" s="9">
        <f t="shared" si="60"/>
        <v>3.1587006064447363</v>
      </c>
      <c r="F242" s="9">
        <f t="shared" si="61"/>
        <v>7.761325381836091</v>
      </c>
      <c r="G242" s="10">
        <f t="shared" si="69"/>
        <v>8.6666666666666607</v>
      </c>
      <c r="H242" s="5">
        <f t="shared" si="69"/>
        <v>7.5</v>
      </c>
      <c r="I242">
        <f t="shared" si="63"/>
        <v>47.86212158706482</v>
      </c>
      <c r="J242">
        <f t="shared" si="64"/>
        <v>43.819638411518063</v>
      </c>
      <c r="K242">
        <f t="shared" si="65"/>
        <v>-19.251544673059009</v>
      </c>
      <c r="L242">
        <f t="shared" si="66"/>
        <v>-8.2388886687971272</v>
      </c>
      <c r="M242">
        <f t="shared" si="67"/>
        <v>-28.554359605568621</v>
      </c>
      <c r="S242">
        <f t="shared" si="54"/>
        <v>0</v>
      </c>
      <c r="T242" t="b">
        <f t="shared" si="55"/>
        <v>0</v>
      </c>
      <c r="U242" t="b">
        <f t="shared" si="56"/>
        <v>0</v>
      </c>
    </row>
    <row r="243" spans="1:21" x14ac:dyDescent="0.2">
      <c r="A243">
        <f t="shared" si="68"/>
        <v>100</v>
      </c>
      <c r="B243">
        <f t="shared" si="57"/>
        <v>44.848956183860238</v>
      </c>
      <c r="C243" s="9">
        <f t="shared" si="58"/>
        <v>1.344000000000001</v>
      </c>
      <c r="D243" s="9">
        <f t="shared" si="59"/>
        <v>67.188383375677063</v>
      </c>
      <c r="E243" s="9">
        <f t="shared" si="60"/>
        <v>3.042677359933482</v>
      </c>
      <c r="F243" s="9">
        <f t="shared" si="61"/>
        <v>7.7019319205079917</v>
      </c>
      <c r="G243" s="10">
        <f t="shared" si="69"/>
        <v>8.6666666666666607</v>
      </c>
      <c r="H243" s="5">
        <f t="shared" si="69"/>
        <v>7.5</v>
      </c>
      <c r="I243">
        <f t="shared" si="63"/>
        <v>47.886101992203464</v>
      </c>
      <c r="J243">
        <f t="shared" si="64"/>
        <v>43.770205079505281</v>
      </c>
      <c r="K243">
        <f t="shared" si="65"/>
        <v>-19.422870830692421</v>
      </c>
      <c r="L243">
        <f t="shared" si="66"/>
        <v>-8.2337175852787841</v>
      </c>
      <c r="M243">
        <f t="shared" si="67"/>
        <v>-28.520317481839907</v>
      </c>
      <c r="S243">
        <f t="shared" si="54"/>
        <v>0</v>
      </c>
      <c r="T243" t="b">
        <f t="shared" si="55"/>
        <v>0</v>
      </c>
      <c r="U243" t="b">
        <f t="shared" si="56"/>
        <v>0</v>
      </c>
    </row>
    <row r="244" spans="1:21" x14ac:dyDescent="0.2">
      <c r="A244">
        <f t="shared" si="68"/>
        <v>100</v>
      </c>
      <c r="B244">
        <f t="shared" si="57"/>
        <v>45.111429207420741</v>
      </c>
      <c r="C244" s="9">
        <f t="shared" si="58"/>
        <v>1.350000000000001</v>
      </c>
      <c r="D244" s="9">
        <f t="shared" si="59"/>
        <v>67.450856399237566</v>
      </c>
      <c r="E244" s="9">
        <f t="shared" si="60"/>
        <v>2.9256267692346545</v>
      </c>
      <c r="F244" s="9">
        <f t="shared" si="61"/>
        <v>7.6419342137964428</v>
      </c>
      <c r="G244" s="10">
        <f t="shared" si="69"/>
        <v>8.6666666666666607</v>
      </c>
      <c r="H244" s="5">
        <f t="shared" si="69"/>
        <v>7.5</v>
      </c>
      <c r="I244">
        <f t="shared" si="63"/>
        <v>47.910678835981287</v>
      </c>
      <c r="J244">
        <f t="shared" si="64"/>
        <v>43.720802773993611</v>
      </c>
      <c r="K244">
        <f t="shared" si="65"/>
        <v>-19.593992735583459</v>
      </c>
      <c r="L244">
        <f t="shared" si="66"/>
        <v>-8.228645465789441</v>
      </c>
      <c r="M244">
        <f t="shared" si="67"/>
        <v>-28.486235612099154</v>
      </c>
      <c r="S244">
        <f t="shared" si="54"/>
        <v>0</v>
      </c>
      <c r="T244" t="b">
        <f t="shared" si="55"/>
        <v>0</v>
      </c>
      <c r="U244" t="b">
        <f t="shared" si="56"/>
        <v>0</v>
      </c>
    </row>
    <row r="245" spans="1:21" x14ac:dyDescent="0.2">
      <c r="A245">
        <f t="shared" si="68"/>
        <v>100</v>
      </c>
      <c r="B245">
        <f t="shared" si="57"/>
        <v>45.373605908446322</v>
      </c>
      <c r="C245" s="9">
        <f t="shared" si="58"/>
        <v>1.356000000000001</v>
      </c>
      <c r="D245" s="9">
        <f t="shared" si="59"/>
        <v>67.713033100263146</v>
      </c>
      <c r="E245" s="9">
        <f t="shared" si="60"/>
        <v>2.807550060580136</v>
      </c>
      <c r="F245" s="9">
        <f t="shared" si="61"/>
        <v>7.5813344924790584</v>
      </c>
      <c r="G245" s="10">
        <f t="shared" ref="G245:H260" si="70">G244</f>
        <v>8.6666666666666607</v>
      </c>
      <c r="H245" s="5">
        <f t="shared" si="70"/>
        <v>7.5</v>
      </c>
      <c r="I245">
        <f t="shared" si="63"/>
        <v>47.935848278364212</v>
      </c>
      <c r="J245">
        <f t="shared" si="64"/>
        <v>43.671430901198875</v>
      </c>
      <c r="K245">
        <f t="shared" si="65"/>
        <v>-19.764910149256053</v>
      </c>
      <c r="L245">
        <f t="shared" si="66"/>
        <v>-8.2236712014714435</v>
      </c>
      <c r="M245">
        <f t="shared" si="67"/>
        <v>-28.452113195744964</v>
      </c>
      <c r="S245">
        <f t="shared" si="54"/>
        <v>0</v>
      </c>
      <c r="T245" t="b">
        <f t="shared" si="55"/>
        <v>0</v>
      </c>
      <c r="U245" t="b">
        <f t="shared" si="56"/>
        <v>0</v>
      </c>
    </row>
    <row r="246" spans="1:21" x14ac:dyDescent="0.2">
      <c r="A246">
        <f t="shared" si="68"/>
        <v>100</v>
      </c>
      <c r="B246">
        <f t="shared" si="57"/>
        <v>45.635486467771884</v>
      </c>
      <c r="C246" s="9">
        <f t="shared" si="58"/>
        <v>1.362000000000001</v>
      </c>
      <c r="D246" s="9">
        <f t="shared" si="59"/>
        <v>67.974913659588708</v>
      </c>
      <c r="E246" s="9">
        <f t="shared" si="60"/>
        <v>2.6884484616470763</v>
      </c>
      <c r="F246" s="9">
        <f t="shared" si="61"/>
        <v>7.5201349837166127</v>
      </c>
      <c r="G246" s="10">
        <f t="shared" si="70"/>
        <v>8.6666666666666607</v>
      </c>
      <c r="H246" s="5">
        <f t="shared" si="70"/>
        <v>7.5</v>
      </c>
      <c r="I246">
        <f t="shared" si="63"/>
        <v>47.961606471090249</v>
      </c>
      <c r="J246">
        <f t="shared" si="64"/>
        <v>43.622088873990045</v>
      </c>
      <c r="K246">
        <f t="shared" si="65"/>
        <v>-19.935622828430525</v>
      </c>
      <c r="L246">
        <f t="shared" si="66"/>
        <v>-8.2187936864837123</v>
      </c>
      <c r="M246">
        <f t="shared" si="67"/>
        <v>-28.41794944699404</v>
      </c>
      <c r="S246">
        <f t="shared" si="54"/>
        <v>0</v>
      </c>
      <c r="T246" t="b">
        <f t="shared" si="55"/>
        <v>0</v>
      </c>
      <c r="U246" t="b">
        <f t="shared" si="56"/>
        <v>0</v>
      </c>
    </row>
    <row r="247" spans="1:21" x14ac:dyDescent="0.2">
      <c r="A247">
        <f t="shared" si="68"/>
        <v>100</v>
      </c>
      <c r="B247">
        <f t="shared" si="57"/>
        <v>45.897071062729466</v>
      </c>
      <c r="C247" s="9">
        <f t="shared" si="58"/>
        <v>1.368000000000001</v>
      </c>
      <c r="D247" s="9">
        <f t="shared" si="59"/>
        <v>68.236498254546291</v>
      </c>
      <c r="E247" s="9">
        <f t="shared" si="60"/>
        <v>2.5683232015864474</v>
      </c>
      <c r="F247" s="9">
        <f t="shared" si="61"/>
        <v>7.4583379110939951</v>
      </c>
      <c r="G247" s="10">
        <f t="shared" si="70"/>
        <v>8.6666666666666607</v>
      </c>
      <c r="H247" s="5">
        <f t="shared" si="70"/>
        <v>7.5</v>
      </c>
      <c r="I247">
        <f t="shared" si="63"/>
        <v>47.987949558072472</v>
      </c>
      <c r="J247">
        <f t="shared" si="64"/>
        <v>43.572776111871143</v>
      </c>
      <c r="K247">
        <f t="shared" si="65"/>
        <v>-20.106130525112487</v>
      </c>
      <c r="L247">
        <f t="shared" si="66"/>
        <v>-8.2140118180603992</v>
      </c>
      <c r="M247">
        <f t="shared" si="67"/>
        <v>-28.383743594837323</v>
      </c>
      <c r="S247">
        <f t="shared" si="54"/>
        <v>0</v>
      </c>
      <c r="T247" t="b">
        <f t="shared" si="55"/>
        <v>0</v>
      </c>
      <c r="U247" t="b">
        <f t="shared" si="56"/>
        <v>0</v>
      </c>
    </row>
    <row r="248" spans="1:21" x14ac:dyDescent="0.2">
      <c r="A248">
        <f t="shared" si="68"/>
        <v>100</v>
      </c>
      <c r="B248">
        <f t="shared" si="57"/>
        <v>46.158359867187968</v>
      </c>
      <c r="C248" s="9">
        <f t="shared" si="58"/>
        <v>1.374000000000001</v>
      </c>
      <c r="D248" s="9">
        <f t="shared" si="59"/>
        <v>68.497787059004793</v>
      </c>
      <c r="E248" s="9">
        <f t="shared" si="60"/>
        <v>2.4471755110510656</v>
      </c>
      <c r="F248" s="9">
        <f t="shared" si="61"/>
        <v>7.3959454946604595</v>
      </c>
      <c r="G248" s="10">
        <f t="shared" si="70"/>
        <v>8.6666666666666607</v>
      </c>
      <c r="H248" s="5">
        <f t="shared" si="70"/>
        <v>7.5</v>
      </c>
      <c r="I248">
        <f t="shared" si="63"/>
        <v>48.014873675801091</v>
      </c>
      <c r="J248">
        <f t="shared" si="64"/>
        <v>43.523492040962779</v>
      </c>
      <c r="K248">
        <f t="shared" si="65"/>
        <v>-20.27643298668151</v>
      </c>
      <c r="L248">
        <f t="shared" si="66"/>
        <v>-8.2093244965692271</v>
      </c>
      <c r="M248">
        <f t="shared" si="67"/>
        <v>-28.349494882994534</v>
      </c>
      <c r="S248">
        <f t="shared" si="54"/>
        <v>0</v>
      </c>
      <c r="T248" t="b">
        <f t="shared" si="55"/>
        <v>0</v>
      </c>
      <c r="U248" t="b">
        <f t="shared" si="56"/>
        <v>0</v>
      </c>
    </row>
    <row r="249" spans="1:21" x14ac:dyDescent="0.2">
      <c r="A249">
        <f t="shared" si="68"/>
        <v>100</v>
      </c>
      <c r="B249">
        <f t="shared" si="57"/>
        <v>46.419353051592807</v>
      </c>
      <c r="C249" s="9">
        <f t="shared" si="58"/>
        <v>1.380000000000001</v>
      </c>
      <c r="D249" s="9">
        <f t="shared" si="59"/>
        <v>68.758780243409632</v>
      </c>
      <c r="E249" s="9">
        <f t="shared" si="60"/>
        <v>2.3250066222230825</v>
      </c>
      <c r="F249" s="9">
        <f t="shared" si="61"/>
        <v>7.332959950969137</v>
      </c>
      <c r="G249" s="10">
        <f t="shared" si="70"/>
        <v>8.6666666666666607</v>
      </c>
      <c r="H249" s="5">
        <f t="shared" si="70"/>
        <v>7.5</v>
      </c>
      <c r="I249">
        <f t="shared" si="63"/>
        <v>48.042374953744449</v>
      </c>
      <c r="J249">
        <f t="shared" si="64"/>
        <v>43.474236093983365</v>
      </c>
      <c r="K249">
        <f t="shared" si="65"/>
        <v>-20.446529955979475</v>
      </c>
      <c r="L249">
        <f t="shared" si="66"/>
        <v>-8.2047306255695034</v>
      </c>
      <c r="M249">
        <f t="shared" si="67"/>
        <v>-28.315202569867211</v>
      </c>
      <c r="S249">
        <f t="shared" si="54"/>
        <v>0</v>
      </c>
      <c r="T249" t="b">
        <f t="shared" si="55"/>
        <v>0</v>
      </c>
      <c r="U249" t="b">
        <f t="shared" si="56"/>
        <v>0</v>
      </c>
    </row>
    <row r="250" spans="1:21" x14ac:dyDescent="0.2">
      <c r="A250">
        <f t="shared" si="68"/>
        <v>100</v>
      </c>
      <c r="B250">
        <f t="shared" si="57"/>
        <v>46.680050783005441</v>
      </c>
      <c r="C250" s="9">
        <f t="shared" si="58"/>
        <v>1.386000000000001</v>
      </c>
      <c r="D250" s="9">
        <f t="shared" si="59"/>
        <v>69.019477974822266</v>
      </c>
      <c r="E250" s="9">
        <f t="shared" si="60"/>
        <v>2.2018177688409479</v>
      </c>
      <c r="F250" s="9">
        <f t="shared" si="61"/>
        <v>7.2693834931157859</v>
      </c>
      <c r="G250" s="10">
        <f t="shared" si="70"/>
        <v>8.6666666666666607</v>
      </c>
      <c r="H250" s="5">
        <f t="shared" si="70"/>
        <v>7.5</v>
      </c>
      <c r="I250">
        <f t="shared" si="63"/>
        <v>48.070449514748937</v>
      </c>
      <c r="J250">
        <f t="shared" si="64"/>
        <v>43.425007710229949</v>
      </c>
      <c r="K250">
        <f t="shared" si="65"/>
        <v>-20.616421171398677</v>
      </c>
      <c r="L250">
        <f t="shared" si="66"/>
        <v>-8.2002291118697812</v>
      </c>
      <c r="M250">
        <f t="shared" si="67"/>
        <v>-28.280865928490201</v>
      </c>
      <c r="S250">
        <f t="shared" si="54"/>
        <v>0</v>
      </c>
      <c r="T250" t="b">
        <f t="shared" si="55"/>
        <v>0</v>
      </c>
      <c r="U250" t="b">
        <f t="shared" si="56"/>
        <v>0</v>
      </c>
    </row>
    <row r="251" spans="1:21" x14ac:dyDescent="0.2">
      <c r="A251">
        <f t="shared" si="68"/>
        <v>100</v>
      </c>
      <c r="B251">
        <f t="shared" si="57"/>
        <v>46.940453225142804</v>
      </c>
      <c r="C251" s="9">
        <f t="shared" si="58"/>
        <v>1.392000000000001</v>
      </c>
      <c r="D251" s="9">
        <f t="shared" si="59"/>
        <v>69.279880416959628</v>
      </c>
      <c r="E251" s="9">
        <f t="shared" si="60"/>
        <v>2.0776101862258431</v>
      </c>
      <c r="F251" s="9">
        <f t="shared" si="61"/>
        <v>7.205218330776848</v>
      </c>
      <c r="G251" s="10">
        <f t="shared" si="70"/>
        <v>8.6666666666666607</v>
      </c>
      <c r="H251" s="5">
        <f t="shared" si="70"/>
        <v>7.5</v>
      </c>
      <c r="I251">
        <f t="shared" si="63"/>
        <v>48.099093475437471</v>
      </c>
      <c r="J251">
        <f t="shared" si="64"/>
        <v>43.375806335558728</v>
      </c>
      <c r="K251">
        <f t="shared" si="65"/>
        <v>-20.786106366969619</v>
      </c>
      <c r="L251">
        <f t="shared" si="66"/>
        <v>-8.1958188655851192</v>
      </c>
      <c r="M251">
        <f t="shared" si="67"/>
        <v>-28.246484246481636</v>
      </c>
      <c r="S251">
        <f t="shared" si="54"/>
        <v>0</v>
      </c>
      <c r="T251" t="b">
        <f t="shared" si="55"/>
        <v>0</v>
      </c>
      <c r="U251" t="b">
        <f t="shared" si="56"/>
        <v>0</v>
      </c>
    </row>
    <row r="252" spans="1:21" x14ac:dyDescent="0.2">
      <c r="A252">
        <f t="shared" si="68"/>
        <v>100</v>
      </c>
      <c r="B252">
        <f t="shared" si="57"/>
        <v>47.200560538416582</v>
      </c>
      <c r="C252" s="9">
        <f t="shared" si="58"/>
        <v>1.398000000000001</v>
      </c>
      <c r="D252" s="9">
        <f t="shared" si="59"/>
        <v>69.539987730233406</v>
      </c>
      <c r="E252" s="9">
        <f t="shared" si="60"/>
        <v>1.9523851113075887</v>
      </c>
      <c r="F252" s="9">
        <f t="shared" si="61"/>
        <v>7.140466670246802</v>
      </c>
      <c r="G252" s="10">
        <f t="shared" si="70"/>
        <v>8.6666666666666607</v>
      </c>
      <c r="H252" s="5">
        <f t="shared" si="70"/>
        <v>7.5</v>
      </c>
      <c r="I252">
        <f t="shared" si="63"/>
        <v>48.128302946606645</v>
      </c>
      <c r="J252">
        <f t="shared" si="64"/>
        <v>43.326631422365217</v>
      </c>
      <c r="K252">
        <f t="shared" si="65"/>
        <v>-20.955585272448509</v>
      </c>
      <c r="L252">
        <f t="shared" si="66"/>
        <v>-8.1914988001939744</v>
      </c>
      <c r="M252">
        <f t="shared" si="67"/>
        <v>-28.212056825991443</v>
      </c>
      <c r="S252">
        <f t="shared" si="54"/>
        <v>0</v>
      </c>
      <c r="T252" t="b">
        <f t="shared" si="55"/>
        <v>0</v>
      </c>
      <c r="U252" t="b">
        <f t="shared" si="56"/>
        <v>0</v>
      </c>
    </row>
    <row r="253" spans="1:21" x14ac:dyDescent="0.2">
      <c r="A253">
        <f t="shared" si="68"/>
        <v>100</v>
      </c>
      <c r="B253">
        <f t="shared" si="57"/>
        <v>47.460372879972368</v>
      </c>
      <c r="C253" s="9">
        <f t="shared" si="58"/>
        <v>1.404000000000001</v>
      </c>
      <c r="D253" s="9">
        <f t="shared" si="59"/>
        <v>69.799800071789193</v>
      </c>
      <c r="E253" s="9">
        <f t="shared" si="60"/>
        <v>1.8261437826500297</v>
      </c>
      <c r="F253" s="9">
        <f t="shared" si="61"/>
        <v>7.0751307144747457</v>
      </c>
      <c r="G253" s="10">
        <f t="shared" si="70"/>
        <v>8.6666666666666607</v>
      </c>
      <c r="H253" s="5">
        <f t="shared" si="70"/>
        <v>7.5</v>
      </c>
      <c r="I253">
        <f t="shared" si="63"/>
        <v>48.158074033622206</v>
      </c>
      <c r="J253">
        <f t="shared" si="64"/>
        <v>43.277482429564053</v>
      </c>
      <c r="K253">
        <f t="shared" si="65"/>
        <v>-21.124857613404458</v>
      </c>
      <c r="L253">
        <f t="shared" si="66"/>
        <v>-8.1872678325946193</v>
      </c>
      <c r="M253">
        <f t="shared" si="67"/>
        <v>-28.177582983648385</v>
      </c>
      <c r="S253">
        <f t="shared" si="54"/>
        <v>0</v>
      </c>
      <c r="T253" t="b">
        <f t="shared" si="55"/>
        <v>0</v>
      </c>
      <c r="U253" t="b">
        <f t="shared" si="56"/>
        <v>0</v>
      </c>
    </row>
    <row r="254" spans="1:21" x14ac:dyDescent="0.2">
      <c r="A254">
        <f t="shared" si="68"/>
        <v>100</v>
      </c>
      <c r="B254">
        <f t="shared" si="57"/>
        <v>47.719890403728769</v>
      </c>
      <c r="C254" s="9">
        <f t="shared" si="58"/>
        <v>1.410000000000001</v>
      </c>
      <c r="D254" s="9">
        <f t="shared" si="59"/>
        <v>70.059317595545593</v>
      </c>
      <c r="E254" s="9">
        <f t="shared" si="60"/>
        <v>1.6988874404758973</v>
      </c>
      <c r="F254" s="9">
        <f t="shared" si="61"/>
        <v>7.0092126631003353</v>
      </c>
      <c r="G254" s="10">
        <f t="shared" si="70"/>
        <v>8.6666666666666607</v>
      </c>
      <c r="H254" s="5">
        <f t="shared" si="70"/>
        <v>7.5</v>
      </c>
      <c r="I254">
        <f t="shared" si="63"/>
        <v>48.188402836812941</v>
      </c>
      <c r="J254">
        <f t="shared" si="64"/>
        <v>43.228358822568488</v>
      </c>
      <c r="K254">
        <f t="shared" si="65"/>
        <v>-21.293923111306349</v>
      </c>
      <c r="L254">
        <f t="shared" si="66"/>
        <v>-8.1831248831611596</v>
      </c>
      <c r="M254">
        <f t="shared" si="67"/>
        <v>-28.14306205050562</v>
      </c>
      <c r="S254">
        <f t="shared" si="54"/>
        <v>0</v>
      </c>
      <c r="T254" t="b">
        <f t="shared" si="55"/>
        <v>0</v>
      </c>
      <c r="U254" t="b">
        <f t="shared" si="56"/>
        <v>0</v>
      </c>
    </row>
    <row r="255" spans="1:21" x14ac:dyDescent="0.2">
      <c r="A255">
        <f t="shared" si="68"/>
        <v>100</v>
      </c>
      <c r="B255">
        <f t="shared" si="57"/>
        <v>47.979113260416284</v>
      </c>
      <c r="C255" s="9">
        <f t="shared" si="58"/>
        <v>1.416000000000001</v>
      </c>
      <c r="D255" s="9">
        <f t="shared" si="59"/>
        <v>70.318540452233108</v>
      </c>
      <c r="E255" s="9">
        <f t="shared" si="60"/>
        <v>1.5706173266911501</v>
      </c>
      <c r="F255" s="9">
        <f t="shared" si="61"/>
        <v>6.9427147124889785</v>
      </c>
      <c r="G255" s="10">
        <f t="shared" si="70"/>
        <v>8.6666666666666607</v>
      </c>
      <c r="H255" s="5">
        <f t="shared" si="70"/>
        <v>7.5</v>
      </c>
      <c r="I255">
        <f t="shared" si="63"/>
        <v>48.219285451862646</v>
      </c>
      <c r="J255">
        <f t="shared" si="64"/>
        <v>43.179260073269518</v>
      </c>
      <c r="K255">
        <f t="shared" si="65"/>
        <v>-21.462781483609383</v>
      </c>
      <c r="L255">
        <f t="shared" si="66"/>
        <v>-8.1790688757990395</v>
      </c>
      <c r="M255">
        <f t="shared" si="67"/>
        <v>-28.108493371984888</v>
      </c>
      <c r="S255">
        <f t="shared" si="54"/>
        <v>0</v>
      </c>
      <c r="T255" t="b">
        <f t="shared" si="55"/>
        <v>0</v>
      </c>
      <c r="U255" t="b">
        <f t="shared" si="56"/>
        <v>0</v>
      </c>
    </row>
    <row r="256" spans="1:21" x14ac:dyDescent="0.2">
      <c r="A256">
        <f t="shared" si="68"/>
        <v>100</v>
      </c>
      <c r="B256">
        <f t="shared" si="57"/>
        <v>48.238041597616132</v>
      </c>
      <c r="C256" s="9">
        <f t="shared" si="58"/>
        <v>1.422000000000001</v>
      </c>
      <c r="D256" s="9">
        <f t="shared" si="59"/>
        <v>70.577468789432956</v>
      </c>
      <c r="E256" s="9">
        <f t="shared" si="60"/>
        <v>1.441334684908798</v>
      </c>
      <c r="F256" s="9">
        <f t="shared" si="61"/>
        <v>6.8756390557663565</v>
      </c>
      <c r="G256" s="10">
        <f t="shared" si="70"/>
        <v>8.6666666666666607</v>
      </c>
      <c r="H256" s="5">
        <f t="shared" si="70"/>
        <v>7.5</v>
      </c>
      <c r="I256">
        <f t="shared" si="63"/>
        <v>48.250717970200292</v>
      </c>
      <c r="J256">
        <f t="shared" si="64"/>
        <v>43.130185660014725</v>
      </c>
      <c r="K256">
        <f t="shared" si="65"/>
        <v>-21.631432443841291</v>
      </c>
      <c r="L256">
        <f t="shared" si="66"/>
        <v>-8.1750987380000968</v>
      </c>
      <c r="M256">
        <f t="shared" si="67"/>
        <v>-28.073876307819237</v>
      </c>
      <c r="S256">
        <f t="shared" si="54"/>
        <v>0</v>
      </c>
      <c r="T256" t="b">
        <f t="shared" si="55"/>
        <v>0</v>
      </c>
      <c r="U256" t="b">
        <f t="shared" si="56"/>
        <v>0</v>
      </c>
    </row>
    <row r="257" spans="1:21" x14ac:dyDescent="0.2">
      <c r="A257">
        <f t="shared" si="68"/>
        <v>100</v>
      </c>
      <c r="B257">
        <f t="shared" si="57"/>
        <v>48.496675559798931</v>
      </c>
      <c r="C257" s="9">
        <f t="shared" si="58"/>
        <v>1.428000000000001</v>
      </c>
      <c r="D257" s="9">
        <f t="shared" si="59"/>
        <v>70.836102751615755</v>
      </c>
      <c r="E257" s="9">
        <f t="shared" si="60"/>
        <v>1.3110407604722094</v>
      </c>
      <c r="F257" s="9">
        <f t="shared" si="61"/>
        <v>6.8079878828522347</v>
      </c>
      <c r="G257" s="10">
        <f t="shared" si="70"/>
        <v>8.6666666666666607</v>
      </c>
      <c r="H257" s="5">
        <f t="shared" si="70"/>
        <v>7.5</v>
      </c>
      <c r="I257">
        <f t="shared" si="63"/>
        <v>48.282696479388001</v>
      </c>
      <c r="J257">
        <f t="shared" si="64"/>
        <v>43.081135067586722</v>
      </c>
      <c r="K257">
        <f t="shared" si="65"/>
        <v>-21.799875701688208</v>
      </c>
      <c r="L257">
        <f t="shared" si="66"/>
        <v>-8.1712134008970647</v>
      </c>
      <c r="M257">
        <f t="shared" si="67"/>
        <v>-28.039210231994396</v>
      </c>
      <c r="S257">
        <f t="shared" si="54"/>
        <v>0</v>
      </c>
      <c r="T257" t="b">
        <f t="shared" si="55"/>
        <v>0</v>
      </c>
      <c r="U257" t="b">
        <f t="shared" si="56"/>
        <v>0</v>
      </c>
    </row>
    <row r="258" spans="1:21" x14ac:dyDescent="0.2">
      <c r="A258">
        <f t="shared" si="68"/>
        <v>100</v>
      </c>
      <c r="B258">
        <f t="shared" si="57"/>
        <v>48.755015288363239</v>
      </c>
      <c r="C258" s="9">
        <f t="shared" si="58"/>
        <v>1.4340000000000011</v>
      </c>
      <c r="D258" s="9">
        <f t="shared" si="59"/>
        <v>71.094442480180064</v>
      </c>
      <c r="E258" s="9">
        <f t="shared" si="60"/>
        <v>1.1797368004779043</v>
      </c>
      <c r="F258" s="9">
        <f t="shared" si="61"/>
        <v>6.7397633804935779</v>
      </c>
      <c r="G258" s="10">
        <f t="shared" si="70"/>
        <v>8.6666666666666607</v>
      </c>
      <c r="H258" s="5">
        <f t="shared" si="70"/>
        <v>7.5</v>
      </c>
      <c r="I258">
        <f t="shared" si="63"/>
        <v>48.315217063506978</v>
      </c>
      <c r="J258">
        <f t="shared" si="64"/>
        <v>43.032107787181339</v>
      </c>
      <c r="K258">
        <f t="shared" si="65"/>
        <v>-21.968110963080175</v>
      </c>
      <c r="L258">
        <f t="shared" si="66"/>
        <v>-8.1674117993175859</v>
      </c>
      <c r="M258">
        <f t="shared" si="67"/>
        <v>-28.004494532688764</v>
      </c>
      <c r="S258">
        <f t="shared" si="54"/>
        <v>0</v>
      </c>
      <c r="T258" t="b">
        <f t="shared" si="55"/>
        <v>0</v>
      </c>
      <c r="U258" t="b">
        <f t="shared" si="56"/>
        <v>0</v>
      </c>
    </row>
    <row r="259" spans="1:21" x14ac:dyDescent="0.2">
      <c r="A259">
        <f t="shared" si="68"/>
        <v>100</v>
      </c>
      <c r="B259">
        <f t="shared" si="57"/>
        <v>49.01306092167394</v>
      </c>
      <c r="C259" s="9">
        <f t="shared" si="58"/>
        <v>1.4400000000000011</v>
      </c>
      <c r="D259" s="9">
        <f t="shared" si="59"/>
        <v>71.352488113490764</v>
      </c>
      <c r="E259" s="9">
        <f t="shared" si="60"/>
        <v>1.0474240537978348</v>
      </c>
      <c r="F259" s="9">
        <f t="shared" si="61"/>
        <v>6.6709677322970506</v>
      </c>
      <c r="G259" s="10">
        <f t="shared" si="70"/>
        <v>8.6666666666666607</v>
      </c>
      <c r="H259" s="5">
        <f t="shared" si="70"/>
        <v>7.5</v>
      </c>
      <c r="I259">
        <f t="shared" si="63"/>
        <v>48.348275803541135</v>
      </c>
      <c r="J259">
        <f t="shared" si="64"/>
        <v>42.983103316385431</v>
      </c>
      <c r="K259">
        <f t="shared" si="65"/>
        <v>-22.136137930276309</v>
      </c>
      <c r="L259">
        <f t="shared" si="66"/>
        <v>-8.1636928718376485</v>
      </c>
      <c r="M259">
        <f t="shared" si="67"/>
        <v>-27.969728612212069</v>
      </c>
      <c r="S259">
        <f t="shared" si="54"/>
        <v>0</v>
      </c>
      <c r="T259" t="b">
        <f t="shared" si="55"/>
        <v>0</v>
      </c>
      <c r="U259" t="b">
        <f t="shared" si="56"/>
        <v>0</v>
      </c>
    </row>
    <row r="260" spans="1:21" x14ac:dyDescent="0.2">
      <c r="A260">
        <f t="shared" si="68"/>
        <v>100</v>
      </c>
      <c r="B260">
        <f t="shared" si="57"/>
        <v>49.270812595100566</v>
      </c>
      <c r="C260" s="9">
        <f t="shared" si="58"/>
        <v>1.4460000000000011</v>
      </c>
      <c r="D260" s="9">
        <f t="shared" si="59"/>
        <v>71.61023978691739</v>
      </c>
      <c r="E260" s="9">
        <f t="shared" si="60"/>
        <v>0.91410377110115704</v>
      </c>
      <c r="F260" s="9">
        <f t="shared" si="61"/>
        <v>6.6016031187607318</v>
      </c>
      <c r="G260" s="10">
        <f t="shared" si="70"/>
        <v>8.6666666666666607</v>
      </c>
      <c r="H260" s="5">
        <f t="shared" si="70"/>
        <v>7.5</v>
      </c>
      <c r="I260">
        <f t="shared" si="63"/>
        <v>48.381868777758335</v>
      </c>
      <c r="J260">
        <f t="shared" si="64"/>
        <v>42.934121159154408</v>
      </c>
      <c r="K260">
        <f t="shared" si="65"/>
        <v>-22.303956301949583</v>
      </c>
      <c r="L260">
        <f t="shared" si="66"/>
        <v>-8.1600555608344791</v>
      </c>
      <c r="M260">
        <f t="shared" si="67"/>
        <v>-27.934911886942707</v>
      </c>
      <c r="S260">
        <f t="shared" si="54"/>
        <v>0</v>
      </c>
      <c r="T260" t="b">
        <f t="shared" si="55"/>
        <v>0</v>
      </c>
      <c r="U260" t="b">
        <f t="shared" si="56"/>
        <v>0</v>
      </c>
    </row>
    <row r="261" spans="1:21" x14ac:dyDescent="0.2">
      <c r="A261">
        <f t="shared" si="68"/>
        <v>100</v>
      </c>
      <c r="B261">
        <f t="shared" si="57"/>
        <v>49.528270441055398</v>
      </c>
      <c r="C261" s="9">
        <f t="shared" si="58"/>
        <v>1.4520000000000011</v>
      </c>
      <c r="D261" s="9">
        <f t="shared" si="59"/>
        <v>71.867697632872222</v>
      </c>
      <c r="E261" s="9">
        <f t="shared" si="60"/>
        <v>0.77977720487549451</v>
      </c>
      <c r="F261" s="9">
        <f t="shared" si="61"/>
        <v>6.5316717173052687</v>
      </c>
      <c r="G261" s="10">
        <f t="shared" ref="G261:H276" si="71">G260</f>
        <v>8.6666666666666607</v>
      </c>
      <c r="H261" s="5">
        <f t="shared" si="71"/>
        <v>7.5</v>
      </c>
      <c r="I261">
        <f t="shared" si="63"/>
        <v>48.415992062089124</v>
      </c>
      <c r="J261">
        <f t="shared" si="64"/>
        <v>42.885160825789399</v>
      </c>
      <c r="K261">
        <f t="shared" si="65"/>
        <v>-22.471565773271241</v>
      </c>
      <c r="L261">
        <f t="shared" si="66"/>
        <v>-8.1564988125388229</v>
      </c>
      <c r="M261">
        <f t="shared" si="67"/>
        <v>-27.900043787263769</v>
      </c>
      <c r="S261">
        <f t="shared" si="54"/>
        <v>0</v>
      </c>
      <c r="T261" t="b">
        <f t="shared" si="55"/>
        <v>0</v>
      </c>
      <c r="U261" t="b">
        <f t="shared" si="56"/>
        <v>0</v>
      </c>
    </row>
    <row r="262" spans="1:21" x14ac:dyDescent="0.2">
      <c r="A262">
        <f t="shared" si="68"/>
        <v>100</v>
      </c>
      <c r="B262">
        <f t="shared" si="57"/>
        <v>49.78543458903151</v>
      </c>
      <c r="C262" s="9">
        <f t="shared" si="58"/>
        <v>1.4580000000000011</v>
      </c>
      <c r="D262" s="9">
        <f t="shared" si="59"/>
        <v>72.124861780848335</v>
      </c>
      <c r="E262" s="9">
        <f t="shared" si="60"/>
        <v>0.64444560944769635</v>
      </c>
      <c r="F262" s="9">
        <f t="shared" si="61"/>
        <v>6.4611757023042671</v>
      </c>
      <c r="G262" s="10">
        <f t="shared" si="71"/>
        <v>8.6666666666666607</v>
      </c>
      <c r="H262" s="5">
        <f t="shared" si="71"/>
        <v>7.5</v>
      </c>
      <c r="I262">
        <f t="shared" si="63"/>
        <v>48.450641730503008</v>
      </c>
      <c r="J262">
        <f t="shared" si="64"/>
        <v>42.836221832914163</v>
      </c>
      <c r="K262">
        <f t="shared" si="65"/>
        <v>-22.638966035994823</v>
      </c>
      <c r="L262">
        <f t="shared" si="66"/>
        <v>-8.1530215770866565</v>
      </c>
      <c r="M262">
        <f t="shared" si="67"/>
        <v>-27.865123757497802</v>
      </c>
      <c r="S262">
        <f t="shared" si="54"/>
        <v>0</v>
      </c>
      <c r="T262" t="b">
        <f t="shared" si="55"/>
        <v>0</v>
      </c>
      <c r="U262" t="b">
        <f t="shared" si="56"/>
        <v>0</v>
      </c>
    </row>
    <row r="263" spans="1:21" x14ac:dyDescent="0.2">
      <c r="A263">
        <f t="shared" si="68"/>
        <v>100</v>
      </c>
      <c r="B263">
        <f t="shared" si="57"/>
        <v>50.042305165640613</v>
      </c>
      <c r="C263" s="9">
        <f t="shared" si="58"/>
        <v>1.4640000000000011</v>
      </c>
      <c r="D263" s="9">
        <f t="shared" si="59"/>
        <v>72.381732357457437</v>
      </c>
      <c r="E263" s="9">
        <f t="shared" si="60"/>
        <v>0.50811024100409252</v>
      </c>
      <c r="F263" s="9">
        <f t="shared" si="61"/>
        <v>6.3901172451141122</v>
      </c>
      <c r="G263" s="10">
        <f t="shared" si="71"/>
        <v>8.6666666666666607</v>
      </c>
      <c r="H263" s="5">
        <f t="shared" si="71"/>
        <v>7.5</v>
      </c>
      <c r="I263">
        <f t="shared" si="63"/>
        <v>48.485813855381906</v>
      </c>
      <c r="J263">
        <f t="shared" si="64"/>
        <v>42.787303703451641</v>
      </c>
      <c r="K263">
        <f t="shared" si="65"/>
        <v>-22.806156778539808</v>
      </c>
      <c r="L263">
        <f t="shared" si="66"/>
        <v>-8.149622808570264</v>
      </c>
      <c r="M263">
        <f t="shared" si="67"/>
        <v>-27.830151255840317</v>
      </c>
      <c r="S263">
        <f t="shared" si="54"/>
        <v>0</v>
      </c>
      <c r="T263" t="b">
        <f t="shared" si="55"/>
        <v>0</v>
      </c>
      <c r="U263" t="b">
        <f t="shared" si="56"/>
        <v>0</v>
      </c>
    </row>
    <row r="264" spans="1:21" x14ac:dyDescent="0.2">
      <c r="A264">
        <f t="shared" si="68"/>
        <v>100</v>
      </c>
      <c r="B264">
        <f t="shared" si="57"/>
        <v>50.298882294650767</v>
      </c>
      <c r="C264" s="9">
        <f t="shared" si="58"/>
        <v>1.4700000000000011</v>
      </c>
      <c r="D264" s="9">
        <f t="shared" si="59"/>
        <v>72.638309486467591</v>
      </c>
      <c r="E264" s="9">
        <f t="shared" si="60"/>
        <v>0.37077235761024852</v>
      </c>
      <c r="F264" s="9">
        <f t="shared" si="61"/>
        <v>6.3184985141030658</v>
      </c>
      <c r="G264" s="10">
        <f t="shared" si="71"/>
        <v>8.6666666666666607</v>
      </c>
      <c r="H264" s="5">
        <f t="shared" si="71"/>
        <v>7.5</v>
      </c>
      <c r="I264">
        <f t="shared" si="63"/>
        <v>48.521504507890945</v>
      </c>
      <c r="J264">
        <f t="shared" si="64"/>
        <v>42.738405966600219</v>
      </c>
      <c r="K264">
        <f t="shared" si="65"/>
        <v>-22.97313768607485</v>
      </c>
      <c r="L264">
        <f t="shared" si="66"/>
        <v>-8.1463014650886869</v>
      </c>
      <c r="M264">
        <f t="shared" si="67"/>
        <v>-27.795125754292073</v>
      </c>
      <c r="S264">
        <f t="shared" si="54"/>
        <v>0</v>
      </c>
      <c r="T264" t="b">
        <f t="shared" si="55"/>
        <v>0</v>
      </c>
      <c r="U264" t="b">
        <f t="shared" si="56"/>
        <v>0</v>
      </c>
    </row>
    <row r="265" spans="1:21" x14ac:dyDescent="0.2">
      <c r="A265">
        <f t="shared" si="68"/>
        <v>100</v>
      </c>
      <c r="B265">
        <f t="shared" si="57"/>
        <v>50.555166097023999</v>
      </c>
      <c r="C265" s="9">
        <f t="shared" si="58"/>
        <v>1.4760000000000011</v>
      </c>
      <c r="D265" s="9">
        <f t="shared" si="59"/>
        <v>72.894593288840824</v>
      </c>
      <c r="E265" s="9">
        <f t="shared" si="60"/>
        <v>0.23243321923022214</v>
      </c>
      <c r="F265" s="9">
        <f t="shared" si="61"/>
        <v>6.2463216746797485</v>
      </c>
      <c r="G265" s="10">
        <f t="shared" si="71"/>
        <v>8.6666666666666607</v>
      </c>
      <c r="H265" s="5">
        <f t="shared" si="71"/>
        <v>7.5</v>
      </c>
      <c r="I265">
        <f t="shared" si="63"/>
        <v>48.557709758346355</v>
      </c>
      <c r="J265">
        <f t="shared" si="64"/>
        <v>42.68952815780969</v>
      </c>
      <c r="K265">
        <f t="shared" si="65"/>
        <v>-23.139908440600603</v>
      </c>
      <c r="L265">
        <f t="shared" si="66"/>
        <v>-8.1430565087975353</v>
      </c>
      <c r="M265">
        <f t="shared" si="67"/>
        <v>-27.760046738590148</v>
      </c>
      <c r="S265">
        <f t="shared" si="54"/>
        <v>0</v>
      </c>
      <c r="T265" t="b">
        <f t="shared" si="55"/>
        <v>0</v>
      </c>
      <c r="U265" t="b">
        <f t="shared" si="56"/>
        <v>0</v>
      </c>
    </row>
    <row r="266" spans="1:21" x14ac:dyDescent="0.2">
      <c r="A266">
        <f t="shared" si="68"/>
        <v>100</v>
      </c>
      <c r="B266">
        <f t="shared" si="57"/>
        <v>50.811156690953695</v>
      </c>
      <c r="C266" s="9">
        <f t="shared" si="58"/>
        <v>1.4820000000000011</v>
      </c>
      <c r="D266" s="9">
        <f t="shared" si="59"/>
        <v>73.150583882770519</v>
      </c>
      <c r="E266" s="9">
        <f t="shared" si="60"/>
        <v>9.3094087745323906E-2</v>
      </c>
      <c r="F266" s="9">
        <f t="shared" si="61"/>
        <v>6.1735888893209534</v>
      </c>
      <c r="G266" s="10">
        <f t="shared" si="71"/>
        <v>8.6666666666666607</v>
      </c>
      <c r="H266" s="5">
        <f t="shared" si="71"/>
        <v>7.5</v>
      </c>
      <c r="I266">
        <f t="shared" si="63"/>
        <v>48.594425676580386</v>
      </c>
      <c r="J266">
        <f t="shared" si="64"/>
        <v>42.640669818756905</v>
      </c>
      <c r="K266">
        <f t="shared" si="65"/>
        <v>-23.306468721032143</v>
      </c>
      <c r="L266">
        <f t="shared" si="66"/>
        <v>-8.1398869059581127</v>
      </c>
      <c r="M266">
        <f t="shared" si="67"/>
        <v>-27.724913708137841</v>
      </c>
      <c r="S266">
        <f t="shared" si="54"/>
        <v>0</v>
      </c>
      <c r="T266" t="b">
        <f t="shared" si="55"/>
        <v>0</v>
      </c>
      <c r="U266" t="b">
        <f t="shared" si="56"/>
        <v>0</v>
      </c>
    </row>
    <row r="267" spans="1:21" x14ac:dyDescent="0.2">
      <c r="A267">
        <f t="shared" si="68"/>
        <v>100</v>
      </c>
      <c r="B267">
        <f t="shared" si="57"/>
        <v>51.066854191901925</v>
      </c>
      <c r="C267" s="9">
        <f t="shared" si="58"/>
        <v>1.4880000000000011</v>
      </c>
      <c r="D267" s="9">
        <f t="shared" si="59"/>
        <v>73.406281383718749</v>
      </c>
      <c r="E267" s="9">
        <f t="shared" si="60"/>
        <v>-4.7243773027615427E-2</v>
      </c>
      <c r="F267" s="9">
        <f t="shared" si="61"/>
        <v>6.1003023175988602</v>
      </c>
      <c r="G267" s="10">
        <f t="shared" si="71"/>
        <v>8.6666666666666607</v>
      </c>
      <c r="H267" s="5">
        <f t="shared" si="71"/>
        <v>7.5</v>
      </c>
      <c r="I267">
        <f t="shared" si="63"/>
        <v>48.631648332303264</v>
      </c>
      <c r="J267">
        <f t="shared" si="64"/>
        <v>42.591830497321155</v>
      </c>
      <c r="K267">
        <f t="shared" si="65"/>
        <v>-23.472818203280969</v>
      </c>
      <c r="L267">
        <f t="shared" si="66"/>
        <v>-8.1367916269859109</v>
      </c>
      <c r="M267">
        <f t="shared" si="67"/>
        <v>-27.689726175933394</v>
      </c>
      <c r="S267">
        <f t="shared" si="54"/>
        <v>0</v>
      </c>
      <c r="T267" t="b">
        <f t="shared" si="55"/>
        <v>0</v>
      </c>
      <c r="U267" t="b">
        <f t="shared" si="56"/>
        <v>0</v>
      </c>
    </row>
    <row r="268" spans="1:21" x14ac:dyDescent="0.2">
      <c r="A268">
        <f t="shared" si="68"/>
        <v>100</v>
      </c>
      <c r="B268">
        <f t="shared" si="57"/>
        <v>51.322258712636568</v>
      </c>
      <c r="C268" s="9">
        <f t="shared" si="58"/>
        <v>1.4940000000000011</v>
      </c>
      <c r="D268" s="9">
        <f t="shared" si="59"/>
        <v>73.661685904453392</v>
      </c>
      <c r="E268" s="9">
        <f t="shared" si="60"/>
        <v>-0.18857909731846806</v>
      </c>
      <c r="F268" s="9">
        <f t="shared" si="61"/>
        <v>6.0264641162075812</v>
      </c>
      <c r="G268" s="10">
        <f t="shared" si="71"/>
        <v>8.6666666666666607</v>
      </c>
      <c r="H268" s="5">
        <f t="shared" si="71"/>
        <v>7.5</v>
      </c>
      <c r="I268">
        <f t="shared" si="63"/>
        <v>48.669373795461965</v>
      </c>
      <c r="J268">
        <f t="shared" si="64"/>
        <v>42.543009747559239</v>
      </c>
      <c r="K268">
        <f t="shared" si="65"/>
        <v>-23.63895656033657</v>
      </c>
      <c r="L268">
        <f t="shared" si="66"/>
        <v>-8.1337696464983686</v>
      </c>
      <c r="M268">
        <f t="shared" si="67"/>
        <v>-27.654483668497615</v>
      </c>
      <c r="S268">
        <f t="shared" si="54"/>
        <v>0</v>
      </c>
      <c r="T268" t="b">
        <f t="shared" si="55"/>
        <v>0</v>
      </c>
      <c r="U268" t="b">
        <f t="shared" si="56"/>
        <v>0</v>
      </c>
    </row>
    <row r="269" spans="1:21" x14ac:dyDescent="0.2">
      <c r="A269">
        <f t="shared" si="68"/>
        <v>100</v>
      </c>
      <c r="B269">
        <f t="shared" si="57"/>
        <v>51.577370363268287</v>
      </c>
      <c r="C269" s="9">
        <f t="shared" si="58"/>
        <v>1.5000000000000011</v>
      </c>
      <c r="D269" s="9">
        <f t="shared" si="59"/>
        <v>73.916797555085111</v>
      </c>
      <c r="E269" s="9">
        <f t="shared" si="60"/>
        <v>-0.33091061738652044</v>
      </c>
      <c r="F269" s="9">
        <f t="shared" si="61"/>
        <v>5.9520764389890957</v>
      </c>
      <c r="G269" s="10">
        <f t="shared" si="71"/>
        <v>8.6666666666666607</v>
      </c>
      <c r="H269" s="5">
        <f t="shared" si="71"/>
        <v>7.5</v>
      </c>
      <c r="I269">
        <f t="shared" si="63"/>
        <v>48.707598136595855</v>
      </c>
      <c r="J269">
        <f t="shared" si="64"/>
        <v>42.494207129680248</v>
      </c>
      <c r="K269">
        <f t="shared" si="65"/>
        <v>-23.804883462347554</v>
      </c>
      <c r="L269">
        <f t="shared" si="66"/>
        <v>-8.1308199433619759</v>
      </c>
      <c r="M269">
        <f t="shared" si="67"/>
        <v>-27.619185725800371</v>
      </c>
      <c r="S269">
        <f t="shared" si="54"/>
        <v>0</v>
      </c>
      <c r="T269" t="b">
        <f t="shared" si="55"/>
        <v>0</v>
      </c>
      <c r="U269" t="b">
        <f t="shared" si="56"/>
        <v>0</v>
      </c>
    </row>
    <row r="270" spans="1:21" x14ac:dyDescent="0.2">
      <c r="A270">
        <f t="shared" si="68"/>
        <v>100</v>
      </c>
      <c r="B270">
        <f t="shared" si="57"/>
        <v>51.832189251287389</v>
      </c>
      <c r="C270" s="9">
        <f t="shared" si="58"/>
        <v>1.5060000000000011</v>
      </c>
      <c r="D270" s="9">
        <f t="shared" si="59"/>
        <v>74.171616443104213</v>
      </c>
      <c r="E270" s="9">
        <f t="shared" si="60"/>
        <v>-0.47423706350367018</v>
      </c>
      <c r="F270" s="9">
        <f t="shared" si="61"/>
        <v>5.8771414369585386</v>
      </c>
      <c r="G270" s="10">
        <f t="shared" si="71"/>
        <v>8.6666666666666607</v>
      </c>
      <c r="H270" s="5">
        <f t="shared" si="71"/>
        <v>7.5</v>
      </c>
      <c r="I270">
        <f t="shared" si="63"/>
        <v>48.746317427189005</v>
      </c>
      <c r="J270">
        <f t="shared" si="64"/>
        <v>42.445422210020077</v>
      </c>
      <c r="K270">
        <f t="shared" si="65"/>
        <v>-23.970598576702358</v>
      </c>
      <c r="L270">
        <f t="shared" si="66"/>
        <v>-8.1279415007386273</v>
      </c>
      <c r="M270">
        <f t="shared" si="67"/>
        <v>-27.583831901185999</v>
      </c>
      <c r="S270">
        <f t="shared" si="54"/>
        <v>0</v>
      </c>
      <c r="T270" t="b">
        <f t="shared" si="55"/>
        <v>0</v>
      </c>
      <c r="U270" t="b">
        <f t="shared" si="56"/>
        <v>0</v>
      </c>
    </row>
    <row r="271" spans="1:21" x14ac:dyDescent="0.2">
      <c r="A271">
        <f t="shared" si="68"/>
        <v>100</v>
      </c>
      <c r="B271">
        <f t="shared" si="57"/>
        <v>52.086715481600493</v>
      </c>
      <c r="C271" s="9">
        <f t="shared" si="58"/>
        <v>1.5120000000000011</v>
      </c>
      <c r="D271" s="9">
        <f t="shared" si="59"/>
        <v>74.426142673417317</v>
      </c>
      <c r="E271" s="9">
        <f t="shared" si="60"/>
        <v>-0.61855716393810567</v>
      </c>
      <c r="F271" s="9">
        <f t="shared" si="61"/>
        <v>5.8016612583289202</v>
      </c>
      <c r="G271" s="10">
        <f t="shared" si="71"/>
        <v>8.6666666666666607</v>
      </c>
      <c r="H271" s="5">
        <f t="shared" si="71"/>
        <v>7.5</v>
      </c>
      <c r="I271">
        <f t="shared" si="63"/>
        <v>48.785527740019219</v>
      </c>
      <c r="J271">
        <f t="shared" si="64"/>
        <v>42.396654561015644</v>
      </c>
      <c r="K271">
        <f t="shared" si="65"/>
        <v>-24.136101568109474</v>
      </c>
      <c r="L271">
        <f t="shared" si="66"/>
        <v>-8.1251333061312874</v>
      </c>
      <c r="M271">
        <f t="shared" si="67"/>
        <v>-27.548421761297668</v>
      </c>
      <c r="S271">
        <f t="shared" si="54"/>
        <v>0</v>
      </c>
      <c r="T271" t="b">
        <f t="shared" si="55"/>
        <v>0</v>
      </c>
      <c r="U271" t="b">
        <f t="shared" si="56"/>
        <v>0</v>
      </c>
    </row>
    <row r="272" spans="1:21" x14ac:dyDescent="0.2">
      <c r="A272">
        <f t="shared" si="68"/>
        <v>100</v>
      </c>
      <c r="B272">
        <f t="shared" si="57"/>
        <v>52.340949156567078</v>
      </c>
      <c r="C272" s="9">
        <f t="shared" si="58"/>
        <v>1.5180000000000011</v>
      </c>
      <c r="D272" s="9">
        <f t="shared" si="59"/>
        <v>74.680376348383902</v>
      </c>
      <c r="E272" s="9">
        <f t="shared" si="60"/>
        <v>-0.76386964493846587</v>
      </c>
      <c r="F272" s="9">
        <f t="shared" si="61"/>
        <v>5.7256380485351777</v>
      </c>
      <c r="G272" s="10">
        <f t="shared" si="71"/>
        <v>8.6666666666666607</v>
      </c>
      <c r="H272" s="5">
        <f t="shared" si="71"/>
        <v>7.5</v>
      </c>
      <c r="I272">
        <f t="shared" si="63"/>
        <v>48.825225149503609</v>
      </c>
      <c r="J272">
        <f t="shared" si="64"/>
        <v>42.347903761178856</v>
      </c>
      <c r="K272">
        <f t="shared" si="65"/>
        <v>-24.301392098677262</v>
      </c>
      <c r="L272">
        <f t="shared" si="66"/>
        <v>-8.1223943514288983</v>
      </c>
      <c r="M272">
        <f t="shared" si="67"/>
        <v>-27.512954886000706</v>
      </c>
      <c r="S272">
        <f t="shared" si="54"/>
        <v>0</v>
      </c>
      <c r="T272" t="b">
        <f t="shared" si="55"/>
        <v>0</v>
      </c>
      <c r="U272" t="b">
        <f t="shared" si="56"/>
        <v>0</v>
      </c>
    </row>
    <row r="273" spans="1:21" x14ac:dyDescent="0.2">
      <c r="A273">
        <f t="shared" si="68"/>
        <v>100</v>
      </c>
      <c r="B273">
        <f t="shared" si="57"/>
        <v>52.594890376035821</v>
      </c>
      <c r="C273" s="9">
        <f t="shared" si="58"/>
        <v>1.5240000000000011</v>
      </c>
      <c r="D273" s="9">
        <f t="shared" si="59"/>
        <v>74.934317567852645</v>
      </c>
      <c r="E273" s="9">
        <f t="shared" si="60"/>
        <v>-0.91017323071847744</v>
      </c>
      <c r="F273" s="9">
        <f t="shared" si="61"/>
        <v>5.6490739502576659</v>
      </c>
      <c r="G273" s="10">
        <f t="shared" si="71"/>
        <v>8.6666666666666607</v>
      </c>
      <c r="H273" s="5">
        <f t="shared" si="71"/>
        <v>7.5</v>
      </c>
      <c r="I273">
        <f t="shared" si="63"/>
        <v>48.865405732040692</v>
      </c>
      <c r="J273">
        <f t="shared" si="64"/>
        <v>42.29916939507028</v>
      </c>
      <c r="K273">
        <f t="shared" si="65"/>
        <v>-24.466469827993265</v>
      </c>
      <c r="L273">
        <f t="shared" si="66"/>
        <v>-8.1197236329505564</v>
      </c>
      <c r="M273">
        <f t="shared" si="67"/>
        <v>-27.477430868304914</v>
      </c>
      <c r="S273">
        <f t="shared" si="54"/>
        <v>0</v>
      </c>
      <c r="T273" t="b">
        <f t="shared" si="55"/>
        <v>0</v>
      </c>
      <c r="U273" t="b">
        <f t="shared" si="56"/>
        <v>0</v>
      </c>
    </row>
    <row r="274" spans="1:21" x14ac:dyDescent="0.2">
      <c r="A274">
        <f t="shared" si="68"/>
        <v>100</v>
      </c>
      <c r="B274">
        <f t="shared" si="57"/>
        <v>52.848539237380848</v>
      </c>
      <c r="C274" s="9">
        <f t="shared" si="58"/>
        <v>1.5300000000000011</v>
      </c>
      <c r="D274" s="9">
        <f t="shared" si="59"/>
        <v>75.187966429197672</v>
      </c>
      <c r="E274" s="9">
        <f t="shared" si="60"/>
        <v>-1.0574666434420665</v>
      </c>
      <c r="F274" s="9">
        <f t="shared" si="61"/>
        <v>5.5719711034450263</v>
      </c>
      <c r="G274" s="10">
        <f t="shared" si="71"/>
        <v>8.6666666666666607</v>
      </c>
      <c r="H274" s="5">
        <f t="shared" si="71"/>
        <v>7.5</v>
      </c>
      <c r="I274">
        <f t="shared" si="63"/>
        <v>48.906065566348978</v>
      </c>
      <c r="J274">
        <f t="shared" si="64"/>
        <v>42.250451053272577</v>
      </c>
      <c r="K274">
        <f t="shared" si="65"/>
        <v>-24.631334413203096</v>
      </c>
      <c r="L274">
        <f t="shared" si="66"/>
        <v>-8.1171201514889386</v>
      </c>
      <c r="M274">
        <f t="shared" si="67"/>
        <v>-27.4418493142859</v>
      </c>
      <c r="S274">
        <f t="shared" si="54"/>
        <v>0</v>
      </c>
      <c r="T274" t="b">
        <f t="shared" si="55"/>
        <v>0</v>
      </c>
      <c r="U274" t="b">
        <f t="shared" si="56"/>
        <v>0</v>
      </c>
    </row>
    <row r="275" spans="1:21" x14ac:dyDescent="0.2">
      <c r="A275">
        <f t="shared" si="68"/>
        <v>100</v>
      </c>
      <c r="B275">
        <f t="shared" si="57"/>
        <v>53.101895835537761</v>
      </c>
      <c r="C275" s="9">
        <f t="shared" si="58"/>
        <v>1.5360000000000011</v>
      </c>
      <c r="D275" s="9">
        <f t="shared" si="59"/>
        <v>75.441323027354585</v>
      </c>
      <c r="E275" s="9">
        <f t="shared" si="60"/>
        <v>-1.2057486032089422</v>
      </c>
      <c r="F275" s="9">
        <f t="shared" si="61"/>
        <v>5.4943316453364552</v>
      </c>
      <c r="G275" s="10">
        <f t="shared" si="71"/>
        <v>8.6666666666666607</v>
      </c>
      <c r="H275" s="5">
        <f t="shared" si="71"/>
        <v>7.5</v>
      </c>
      <c r="I275">
        <f t="shared" si="63"/>
        <v>48.947200733801928</v>
      </c>
      <c r="J275">
        <f t="shared" si="64"/>
        <v>42.201748332363643</v>
      </c>
      <c r="K275">
        <f t="shared" si="65"/>
        <v>-24.795985509088812</v>
      </c>
      <c r="L275">
        <f t="shared" si="66"/>
        <v>-8.1145829123529616</v>
      </c>
      <c r="M275">
        <f t="shared" si="67"/>
        <v>-27.40620984300547</v>
      </c>
      <c r="S275">
        <f t="shared" si="54"/>
        <v>0</v>
      </c>
      <c r="T275" t="b">
        <f t="shared" si="55"/>
        <v>0</v>
      </c>
      <c r="U275" t="b">
        <f t="shared" si="56"/>
        <v>0</v>
      </c>
    </row>
    <row r="276" spans="1:21" x14ac:dyDescent="0.2">
      <c r="A276">
        <f t="shared" si="68"/>
        <v>100</v>
      </c>
      <c r="B276">
        <f t="shared" si="57"/>
        <v>53.354960263039516</v>
      </c>
      <c r="C276" s="9">
        <f t="shared" si="58"/>
        <v>1.5420000000000011</v>
      </c>
      <c r="D276" s="9">
        <f t="shared" si="59"/>
        <v>75.69438745485634</v>
      </c>
      <c r="E276" s="9">
        <f t="shared" si="60"/>
        <v>-1.3550178280406491</v>
      </c>
      <c r="F276" s="9">
        <f t="shared" si="61"/>
        <v>5.4161577104834073</v>
      </c>
      <c r="G276" s="10">
        <f t="shared" si="71"/>
        <v>8.6666666666666607</v>
      </c>
      <c r="H276" s="5">
        <f t="shared" si="71"/>
        <v>7.5</v>
      </c>
      <c r="I276">
        <f t="shared" si="63"/>
        <v>48.988807318759257</v>
      </c>
      <c r="J276">
        <f t="shared" si="64"/>
        <v>42.153060834889523</v>
      </c>
      <c r="K276">
        <f t="shared" si="65"/>
        <v>-24.960422768146845</v>
      </c>
      <c r="L276">
        <f t="shared" si="66"/>
        <v>-8.1121109254096773</v>
      </c>
      <c r="M276">
        <f t="shared" si="67"/>
        <v>-27.370512086431049</v>
      </c>
      <c r="S276">
        <f t="shared" ref="S276:S289" si="72">GESTEP(E276,H276)</f>
        <v>0</v>
      </c>
      <c r="T276" t="b">
        <f t="shared" ref="T276:T289" si="73">AND(S275=0,S276=1)</f>
        <v>0</v>
      </c>
      <c r="U276" t="b">
        <f t="shared" ref="U276:U289" si="74">AND(S276=1,S277=0)</f>
        <v>0</v>
      </c>
    </row>
    <row r="277" spans="1:21" x14ac:dyDescent="0.2">
      <c r="A277">
        <f t="shared" si="68"/>
        <v>100</v>
      </c>
      <c r="B277">
        <f t="shared" ref="B277:B289" si="75">ABS(D277-$D$11)</f>
        <v>53.607732610052196</v>
      </c>
      <c r="C277" s="9">
        <f t="shared" ref="C277:C289" si="76">C276+_dt</f>
        <v>1.5480000000000012</v>
      </c>
      <c r="D277" s="9">
        <f t="shared" ref="D277:D289" si="77">D276+$C$7*(J276+J277)/2</f>
        <v>75.94715980186902</v>
      </c>
      <c r="E277" s="9">
        <f t="shared" ref="E277:E289" si="78">E276+$C$7*(K276+K277)/2</f>
        <v>-1.5052730338670859</v>
      </c>
      <c r="F277" s="9">
        <f t="shared" ref="F277:F289" si="79">$O$1*D277^2+$O$2*D277+$O$3</f>
        <v>5.3374514307706953</v>
      </c>
      <c r="G277" s="10">
        <f t="shared" ref="G277:H289" si="80">G276</f>
        <v>8.6666666666666607</v>
      </c>
      <c r="H277" s="5">
        <f t="shared" si="80"/>
        <v>7.5</v>
      </c>
      <c r="I277">
        <f t="shared" ref="I277:I289" si="81">SQRT(J277^2+K277^2)</f>
        <v>49.030881408894516</v>
      </c>
      <c r="J277">
        <f t="shared" ref="J277:J289" si="82">J276+L276*$C$7</f>
        <v>42.104388169337064</v>
      </c>
      <c r="K277">
        <f t="shared" ref="K277:K289" si="83">K276+M276*$C$7</f>
        <v>-25.12464584066543</v>
      </c>
      <c r="L277">
        <f t="shared" ref="L277:L289" si="84">-$C$15*I277*J277</f>
        <v>-8.1097032051253848</v>
      </c>
      <c r="M277">
        <f t="shared" ref="M277:M289" si="85">-$C$6-$C$15*I277*K277</f>
        <v>-27.33475568935425</v>
      </c>
      <c r="S277">
        <f t="shared" si="72"/>
        <v>0</v>
      </c>
      <c r="T277" t="b">
        <f t="shared" si="73"/>
        <v>0</v>
      </c>
      <c r="U277" t="b">
        <f t="shared" si="74"/>
        <v>0</v>
      </c>
    </row>
    <row r="278" spans="1:21" x14ac:dyDescent="0.2">
      <c r="A278">
        <f t="shared" ref="A278:A289" si="86">IF(B278&lt;B277,B278,100)</f>
        <v>100</v>
      </c>
      <c r="B278">
        <f t="shared" si="75"/>
        <v>53.860212964410522</v>
      </c>
      <c r="C278" s="9">
        <f t="shared" si="76"/>
        <v>1.5540000000000012</v>
      </c>
      <c r="D278" s="9">
        <f t="shared" si="77"/>
        <v>76.199640156227346</v>
      </c>
      <c r="E278" s="9">
        <f t="shared" si="78"/>
        <v>-1.6565129345134868</v>
      </c>
      <c r="F278" s="9">
        <f t="shared" si="79"/>
        <v>5.2582149354369925</v>
      </c>
      <c r="G278" s="10">
        <f t="shared" si="80"/>
        <v>8.6666666666666607</v>
      </c>
      <c r="H278" s="5">
        <f t="shared" si="80"/>
        <v>7.5</v>
      </c>
      <c r="I278">
        <f t="shared" si="81"/>
        <v>49.073419095518901</v>
      </c>
      <c r="J278">
        <f t="shared" si="82"/>
        <v>42.055729950106311</v>
      </c>
      <c r="K278">
        <f t="shared" si="83"/>
        <v>-25.288654374801556</v>
      </c>
      <c r="L278">
        <f t="shared" si="84"/>
        <v>-8.107358770605968</v>
      </c>
      <c r="M278">
        <f t="shared" si="85"/>
        <v>-27.298940309308502</v>
      </c>
      <c r="S278">
        <f t="shared" si="72"/>
        <v>0</v>
      </c>
      <c r="T278" t="b">
        <f t="shared" si="73"/>
        <v>0</v>
      </c>
      <c r="U278" t="b">
        <f t="shared" si="74"/>
        <v>0</v>
      </c>
    </row>
    <row r="279" spans="1:21" x14ac:dyDescent="0.2">
      <c r="A279">
        <f t="shared" si="86"/>
        <v>100</v>
      </c>
      <c r="B279">
        <f t="shared" si="75"/>
        <v>54.112401411653295</v>
      </c>
      <c r="C279" s="9">
        <f t="shared" si="76"/>
        <v>1.5600000000000012</v>
      </c>
      <c r="D279" s="9">
        <f t="shared" si="77"/>
        <v>76.451828603470119</v>
      </c>
      <c r="E279" s="9">
        <f t="shared" si="78"/>
        <v>-1.8087362416878636</v>
      </c>
      <c r="F279" s="9">
        <f t="shared" si="79"/>
        <v>5.1784503510948205</v>
      </c>
      <c r="G279" s="10">
        <f t="shared" si="80"/>
        <v>8.6666666666666607</v>
      </c>
      <c r="H279" s="5">
        <f t="shared" si="80"/>
        <v>7.5</v>
      </c>
      <c r="I279">
        <f t="shared" si="81"/>
        <v>49.116416473901253</v>
      </c>
      <c r="J279">
        <f t="shared" si="82"/>
        <v>42.007085797482674</v>
      </c>
      <c r="K279">
        <f t="shared" si="83"/>
        <v>-25.452448016657407</v>
      </c>
      <c r="L279">
        <f t="shared" si="84"/>
        <v>-8.1050766456364336</v>
      </c>
      <c r="M279">
        <f t="shared" si="85"/>
        <v>-27.263065616485882</v>
      </c>
      <c r="S279">
        <f t="shared" si="72"/>
        <v>0</v>
      </c>
      <c r="T279" t="b">
        <f t="shared" si="73"/>
        <v>0</v>
      </c>
      <c r="U279" t="b">
        <f t="shared" si="74"/>
        <v>0</v>
      </c>
    </row>
    <row r="280" spans="1:21" x14ac:dyDescent="0.2">
      <c r="A280">
        <f t="shared" si="86"/>
        <v>100</v>
      </c>
      <c r="B280">
        <f t="shared" si="75"/>
        <v>54.364298035058567</v>
      </c>
      <c r="C280" s="9">
        <f t="shared" si="76"/>
        <v>1.5660000000000012</v>
      </c>
      <c r="D280" s="9">
        <f t="shared" si="77"/>
        <v>76.703725226875392</v>
      </c>
      <c r="E280" s="9">
        <f t="shared" si="78"/>
        <v>-1.9619416649689048</v>
      </c>
      <c r="F280" s="9">
        <f t="shared" si="79"/>
        <v>5.0981598017499294</v>
      </c>
      <c r="G280" s="10">
        <f t="shared" si="80"/>
        <v>8.6666666666666607</v>
      </c>
      <c r="H280" s="5">
        <f t="shared" si="80"/>
        <v>7.5</v>
      </c>
      <c r="I280">
        <f t="shared" si="81"/>
        <v>49.15986964358418</v>
      </c>
      <c r="J280">
        <f t="shared" si="82"/>
        <v>41.958455337608854</v>
      </c>
      <c r="K280">
        <f t="shared" si="83"/>
        <v>-25.616026410356323</v>
      </c>
      <c r="L280">
        <f t="shared" si="84"/>
        <v>-8.1028558587196589</v>
      </c>
      <c r="M280">
        <f t="shared" si="85"/>
        <v>-27.227131293653052</v>
      </c>
      <c r="S280">
        <f t="shared" si="72"/>
        <v>0</v>
      </c>
      <c r="T280" t="b">
        <f t="shared" si="73"/>
        <v>0</v>
      </c>
      <c r="U280" t="b">
        <f t="shared" si="74"/>
        <v>0</v>
      </c>
    </row>
    <row r="281" spans="1:21" x14ac:dyDescent="0.2">
      <c r="A281">
        <f t="shared" si="86"/>
        <v>100</v>
      </c>
      <c r="B281">
        <f t="shared" si="75"/>
        <v>54.61590291567876</v>
      </c>
      <c r="C281" s="9">
        <f t="shared" si="76"/>
        <v>1.5720000000000012</v>
      </c>
      <c r="D281" s="9">
        <f t="shared" si="77"/>
        <v>76.955330107495584</v>
      </c>
      <c r="E281" s="9">
        <f t="shared" si="78"/>
        <v>-2.1161279117943286</v>
      </c>
      <c r="F281" s="9">
        <f t="shared" si="79"/>
        <v>5.0173454088200877</v>
      </c>
      <c r="G281" s="10">
        <f t="shared" si="80"/>
        <v>8.6666666666666607</v>
      </c>
      <c r="H281" s="5">
        <f t="shared" si="80"/>
        <v>7.5</v>
      </c>
      <c r="I281">
        <f t="shared" si="81"/>
        <v>49.203774708696294</v>
      </c>
      <c r="J281">
        <f t="shared" si="82"/>
        <v>41.909838202456534</v>
      </c>
      <c r="K281">
        <f t="shared" si="83"/>
        <v>-25.779389198118242</v>
      </c>
      <c r="L281">
        <f t="shared" si="84"/>
        <v>-8.1006954431143434</v>
      </c>
      <c r="M281">
        <f t="shared" si="85"/>
        <v>-27.191137036066461</v>
      </c>
      <c r="S281">
        <f t="shared" si="72"/>
        <v>0</v>
      </c>
      <c r="T281" t="b">
        <f t="shared" si="73"/>
        <v>0</v>
      </c>
      <c r="U281" t="b">
        <f t="shared" si="74"/>
        <v>0</v>
      </c>
    </row>
    <row r="282" spans="1:21" x14ac:dyDescent="0.2">
      <c r="A282">
        <f t="shared" si="86"/>
        <v>100</v>
      </c>
      <c r="B282">
        <f t="shared" si="75"/>
        <v>54.867216132375518</v>
      </c>
      <c r="C282" s="9">
        <f t="shared" si="76"/>
        <v>1.5780000000000012</v>
      </c>
      <c r="D282" s="9">
        <f t="shared" si="77"/>
        <v>77.206643324192342</v>
      </c>
      <c r="E282" s="9">
        <f t="shared" si="78"/>
        <v>-2.2712936874496874</v>
      </c>
      <c r="F282" s="9">
        <f t="shared" si="79"/>
        <v>4.9360092911533862</v>
      </c>
      <c r="G282" s="10">
        <f t="shared" si="80"/>
        <v>8.6666666666666607</v>
      </c>
      <c r="H282" s="5">
        <f t="shared" si="80"/>
        <v>7.5</v>
      </c>
      <c r="I282">
        <f t="shared" si="81"/>
        <v>49.248127778260418</v>
      </c>
      <c r="J282">
        <f t="shared" si="82"/>
        <v>41.861234029797849</v>
      </c>
      <c r="K282">
        <f t="shared" si="83"/>
        <v>-25.942536020334639</v>
      </c>
      <c r="L282">
        <f t="shared" si="84"/>
        <v>-8.0985944368721245</v>
      </c>
      <c r="M282">
        <f t="shared" si="85"/>
        <v>-27.155082551386709</v>
      </c>
      <c r="S282">
        <f t="shared" si="72"/>
        <v>0</v>
      </c>
      <c r="T282" t="b">
        <f t="shared" si="73"/>
        <v>0</v>
      </c>
      <c r="U282" t="b">
        <f t="shared" si="74"/>
        <v>0</v>
      </c>
    </row>
    <row r="283" spans="1:21" x14ac:dyDescent="0.2">
      <c r="A283">
        <f t="shared" si="86"/>
        <v>100</v>
      </c>
      <c r="B283">
        <f t="shared" si="75"/>
        <v>55.118237761854445</v>
      </c>
      <c r="C283" s="9">
        <f t="shared" si="76"/>
        <v>1.5840000000000012</v>
      </c>
      <c r="D283" s="9">
        <f t="shared" si="77"/>
        <v>77.457664953671269</v>
      </c>
      <c r="E283" s="9">
        <f t="shared" si="78"/>
        <v>-2.4274376950576202</v>
      </c>
      <c r="F283" s="9">
        <f t="shared" si="79"/>
        <v>4.8541535650459373</v>
      </c>
      <c r="G283" s="10">
        <f t="shared" si="80"/>
        <v>8.6666666666666607</v>
      </c>
      <c r="H283" s="5">
        <f t="shared" si="80"/>
        <v>7.5</v>
      </c>
      <c r="I283">
        <f t="shared" si="81"/>
        <v>49.292924966497942</v>
      </c>
      <c r="J283">
        <f t="shared" si="82"/>
        <v>41.812642463176616</v>
      </c>
      <c r="K283">
        <f t="shared" si="83"/>
        <v>-26.105466515642959</v>
      </c>
      <c r="L283">
        <f t="shared" si="84"/>
        <v>-8.0965518828739338</v>
      </c>
      <c r="M283">
        <f t="shared" si="85"/>
        <v>-27.118967559592178</v>
      </c>
      <c r="S283">
        <f t="shared" si="72"/>
        <v>0</v>
      </c>
      <c r="T283" t="b">
        <f t="shared" si="73"/>
        <v>0</v>
      </c>
      <c r="U283" t="b">
        <f t="shared" si="74"/>
        <v>0</v>
      </c>
    </row>
    <row r="284" spans="1:21" x14ac:dyDescent="0.2">
      <c r="A284">
        <f t="shared" si="86"/>
        <v>100</v>
      </c>
      <c r="B284">
        <f t="shared" si="75"/>
        <v>55.368967878699607</v>
      </c>
      <c r="C284" s="9">
        <f t="shared" si="76"/>
        <v>1.5900000000000012</v>
      </c>
      <c r="D284" s="9">
        <f t="shared" si="77"/>
        <v>77.708395070516431</v>
      </c>
      <c r="E284" s="9">
        <f t="shared" si="78"/>
        <v>-2.5845586355675505</v>
      </c>
      <c r="F284" s="9">
        <f t="shared" si="79"/>
        <v>4.771780344259053</v>
      </c>
      <c r="G284" s="10">
        <f t="shared" si="80"/>
        <v>8.6666666666666607</v>
      </c>
      <c r="H284" s="5">
        <f t="shared" si="80"/>
        <v>7.5</v>
      </c>
      <c r="I284">
        <f t="shared" si="81"/>
        <v>49.338162393128975</v>
      </c>
      <c r="J284">
        <f t="shared" si="82"/>
        <v>41.76406315187937</v>
      </c>
      <c r="K284">
        <f t="shared" si="83"/>
        <v>-26.268180321000511</v>
      </c>
      <c r="L284">
        <f t="shared" si="84"/>
        <v>-8.0945668288654762</v>
      </c>
      <c r="M284">
        <f t="shared" si="85"/>
        <v>-27.082791792891939</v>
      </c>
      <c r="S284">
        <f t="shared" si="72"/>
        <v>0</v>
      </c>
      <c r="T284" t="b">
        <f t="shared" si="73"/>
        <v>0</v>
      </c>
      <c r="U284" t="b">
        <f t="shared" si="74"/>
        <v>0</v>
      </c>
    </row>
    <row r="285" spans="1:21" x14ac:dyDescent="0.2">
      <c r="A285">
        <f t="shared" si="86"/>
        <v>100</v>
      </c>
      <c r="B285">
        <f t="shared" si="75"/>
        <v>55.619406555407963</v>
      </c>
      <c r="C285" s="9">
        <f t="shared" si="76"/>
        <v>1.5960000000000012</v>
      </c>
      <c r="D285" s="9">
        <f t="shared" si="77"/>
        <v>77.958833747224787</v>
      </c>
      <c r="E285" s="9">
        <f t="shared" si="78"/>
        <v>-2.7426552077458255</v>
      </c>
      <c r="F285" s="9">
        <f t="shared" si="79"/>
        <v>4.6888917400358565</v>
      </c>
      <c r="G285" s="10">
        <f t="shared" si="80"/>
        <v>8.6666666666666607</v>
      </c>
      <c r="H285" s="5">
        <f t="shared" si="80"/>
        <v>7.5</v>
      </c>
      <c r="I285">
        <f t="shared" si="81"/>
        <v>49.38383618366862</v>
      </c>
      <c r="J285">
        <f t="shared" si="82"/>
        <v>41.715495750906179</v>
      </c>
      <c r="K285">
        <f t="shared" si="83"/>
        <v>-26.430677071757863</v>
      </c>
      <c r="L285">
        <f t="shared" si="84"/>
        <v>-8.0926383274919456</v>
      </c>
      <c r="M285">
        <f t="shared" si="85"/>
        <v>-27.046554995637948</v>
      </c>
      <c r="S285">
        <f t="shared" si="72"/>
        <v>0</v>
      </c>
      <c r="T285" t="b">
        <f t="shared" si="73"/>
        <v>0</v>
      </c>
      <c r="U285" t="b">
        <f t="shared" si="74"/>
        <v>0</v>
      </c>
    </row>
    <row r="286" spans="1:21" x14ac:dyDescent="0.2">
      <c r="A286">
        <f t="shared" si="86"/>
        <v>100</v>
      </c>
      <c r="B286">
        <f t="shared" si="75"/>
        <v>55.869553862423501</v>
      </c>
      <c r="C286" s="9">
        <f t="shared" si="76"/>
        <v>1.6020000000000012</v>
      </c>
      <c r="D286" s="9">
        <f t="shared" si="77"/>
        <v>78.208981054240326</v>
      </c>
      <c r="E286" s="9">
        <f t="shared" si="78"/>
        <v>-2.9017261081662942</v>
      </c>
      <c r="F286" s="9">
        <f t="shared" si="79"/>
        <v>4.6054898611174195</v>
      </c>
      <c r="G286" s="10">
        <f t="shared" si="80"/>
        <v>8.6666666666666607</v>
      </c>
      <c r="H286" s="5">
        <f t="shared" si="80"/>
        <v>7.5</v>
      </c>
      <c r="I286">
        <f t="shared" si="81"/>
        <v>49.429942469718981</v>
      </c>
      <c r="J286">
        <f t="shared" si="82"/>
        <v>41.666939920941225</v>
      </c>
      <c r="K286">
        <f t="shared" si="83"/>
        <v>-26.592956401731691</v>
      </c>
      <c r="L286">
        <f t="shared" si="84"/>
        <v>-8.0907654363318748</v>
      </c>
      <c r="M286">
        <f t="shared" si="85"/>
        <v>-27.010256924236565</v>
      </c>
      <c r="S286">
        <f t="shared" si="72"/>
        <v>0</v>
      </c>
      <c r="T286" t="b">
        <f t="shared" si="73"/>
        <v>0</v>
      </c>
      <c r="U286" t="b">
        <f t="shared" si="74"/>
        <v>0</v>
      </c>
    </row>
    <row r="287" spans="1:21" x14ac:dyDescent="0.2">
      <c r="A287">
        <f t="shared" si="86"/>
        <v>100</v>
      </c>
      <c r="B287">
        <f t="shared" si="75"/>
        <v>56.119409868171289</v>
      </c>
      <c r="C287" s="9">
        <f t="shared" si="76"/>
        <v>1.6080000000000012</v>
      </c>
      <c r="D287" s="9">
        <f t="shared" si="77"/>
        <v>78.458837059988113</v>
      </c>
      <c r="E287" s="9">
        <f t="shared" si="78"/>
        <v>-3.0617700312013207</v>
      </c>
      <c r="F287" s="9">
        <f t="shared" si="79"/>
        <v>4.5215768137582621</v>
      </c>
      <c r="G287" s="10">
        <f t="shared" si="80"/>
        <v>8.6666666666666607</v>
      </c>
      <c r="H287" s="5">
        <f t="shared" si="80"/>
        <v>7.5</v>
      </c>
      <c r="I287">
        <f t="shared" si="81"/>
        <v>49.476477389257184</v>
      </c>
      <c r="J287">
        <f t="shared" si="82"/>
        <v>41.618395328323231</v>
      </c>
      <c r="K287">
        <f t="shared" si="83"/>
        <v>-26.75501794327711</v>
      </c>
      <c r="L287">
        <f t="shared" si="84"/>
        <v>-8.0889472179302011</v>
      </c>
      <c r="M287">
        <f t="shared" si="85"/>
        <v>-26.973897347059406</v>
      </c>
      <c r="S287">
        <f t="shared" si="72"/>
        <v>0</v>
      </c>
      <c r="T287" t="b">
        <f t="shared" si="73"/>
        <v>0</v>
      </c>
      <c r="U287" t="b">
        <f t="shared" si="74"/>
        <v>0</v>
      </c>
    </row>
    <row r="288" spans="1:21" x14ac:dyDescent="0.2">
      <c r="A288">
        <f t="shared" si="86"/>
        <v>100</v>
      </c>
      <c r="B288">
        <f t="shared" si="75"/>
        <v>56.368974639091306</v>
      </c>
      <c r="C288" s="9">
        <f t="shared" si="76"/>
        <v>1.6140000000000012</v>
      </c>
      <c r="D288" s="9">
        <f t="shared" si="77"/>
        <v>78.70840183090813</v>
      </c>
      <c r="E288" s="9">
        <f t="shared" si="78"/>
        <v>-3.2227856690132306</v>
      </c>
      <c r="F288" s="9">
        <f t="shared" si="79"/>
        <v>4.4371547017414841</v>
      </c>
      <c r="G288" s="10">
        <f t="shared" si="80"/>
        <v>8.6666666666666607</v>
      </c>
      <c r="H288" s="5">
        <f t="shared" si="80"/>
        <v>7.5</v>
      </c>
      <c r="I288">
        <f t="shared" si="81"/>
        <v>49.523437086919188</v>
      </c>
      <c r="J288">
        <f t="shared" si="82"/>
        <v>41.569861645015649</v>
      </c>
      <c r="K288">
        <f t="shared" si="83"/>
        <v>-26.916861327359467</v>
      </c>
      <c r="L288">
        <f t="shared" si="84"/>
        <v>-8.0871827398304603</v>
      </c>
      <c r="M288">
        <f t="shared" si="85"/>
        <v>-26.937476044353584</v>
      </c>
      <c r="S288">
        <f t="shared" si="72"/>
        <v>0</v>
      </c>
      <c r="T288" t="b">
        <f t="shared" si="73"/>
        <v>0</v>
      </c>
      <c r="U288" t="b">
        <f t="shared" si="74"/>
        <v>0</v>
      </c>
    </row>
    <row r="289" spans="1:21" x14ac:dyDescent="0.2">
      <c r="A289">
        <f t="shared" si="86"/>
        <v>100</v>
      </c>
      <c r="B289">
        <f t="shared" si="75"/>
        <v>56.618248239672084</v>
      </c>
      <c r="C289" s="9">
        <f t="shared" si="76"/>
        <v>1.6200000000000012</v>
      </c>
      <c r="D289" s="9">
        <f t="shared" si="77"/>
        <v>78.957675431488909</v>
      </c>
      <c r="E289" s="9">
        <f t="shared" si="78"/>
        <v>-3.3847717115461857</v>
      </c>
      <c r="F289" s="9">
        <f t="shared" si="79"/>
        <v>4.3522256263932171</v>
      </c>
      <c r="G289" s="10">
        <f t="shared" si="80"/>
        <v>8.6666666666666607</v>
      </c>
      <c r="H289" s="5">
        <f t="shared" si="80"/>
        <v>7.5</v>
      </c>
      <c r="I289">
        <f t="shared" si="81"/>
        <v>49.570817714279443</v>
      </c>
      <c r="J289">
        <f t="shared" si="82"/>
        <v>41.521338548576665</v>
      </c>
      <c r="K289">
        <f t="shared" si="83"/>
        <v>-27.078486183625589</v>
      </c>
      <c r="L289">
        <f t="shared" si="84"/>
        <v>-8.0854710746062004</v>
      </c>
      <c r="M289">
        <f t="shared" si="85"/>
        <v>-26.900992808151326</v>
      </c>
      <c r="S289">
        <f t="shared" si="72"/>
        <v>0</v>
      </c>
      <c r="T289" t="b">
        <f t="shared" si="73"/>
        <v>0</v>
      </c>
      <c r="U289" t="b">
        <f t="shared" si="74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3" priority="16" stopIfTrue="1" operator="greaterThan">
      <formula>$G$19</formula>
    </cfRule>
    <cfRule type="cellIs" dxfId="22" priority="17" stopIfTrue="1" operator="lessThan">
      <formula>$H$19</formula>
    </cfRule>
    <cfRule type="cellIs" dxfId="21" priority="18" stopIfTrue="1" operator="between">
      <formula>$H$19</formula>
      <formula>$G$19</formula>
    </cfRule>
  </conditionalFormatting>
  <conditionalFormatting sqref="E19:E20">
    <cfRule type="cellIs" dxfId="20" priority="13" stopIfTrue="1" operator="lessThan">
      <formula>$H$19</formula>
    </cfRule>
    <cfRule type="cellIs" dxfId="19" priority="14" stopIfTrue="1" operator="greaterThan">
      <formula>$G$19</formula>
    </cfRule>
    <cfRule type="cellIs" dxfId="18" priority="15" stopIfTrue="1" operator="between">
      <formula>$H$19</formula>
      <formula>$G$19</formula>
    </cfRule>
  </conditionalFormatting>
  <conditionalFormatting sqref="F19">
    <cfRule type="cellIs" dxfId="17" priority="10" stopIfTrue="1" operator="lessThan">
      <formula>$H$19</formula>
    </cfRule>
    <cfRule type="cellIs" dxfId="16" priority="11" stopIfTrue="1" operator="greaterThan">
      <formula>$G$19</formula>
    </cfRule>
    <cfRule type="cellIs" dxfId="15" priority="12" stopIfTrue="1" operator="between">
      <formula>$H$19</formula>
      <formula>$G$19</formula>
    </cfRule>
  </conditionalFormatting>
  <conditionalFormatting sqref="F20">
    <cfRule type="cellIs" dxfId="14" priority="7" stopIfTrue="1" operator="lessThan">
      <formula>$H$19</formula>
    </cfRule>
    <cfRule type="cellIs" dxfId="13" priority="8" stopIfTrue="1" operator="greaterThan">
      <formula>$G$19</formula>
    </cfRule>
    <cfRule type="cellIs" dxfId="12" priority="9" stopIfTrue="1" operator="between">
      <formula>$H$19</formula>
      <formula>$G$19</formula>
    </cfRule>
  </conditionalFormatting>
  <conditionalFormatting sqref="E21:E289">
    <cfRule type="cellIs" dxfId="11" priority="4" stopIfTrue="1" operator="lessThan">
      <formula>$H$19</formula>
    </cfRule>
    <cfRule type="cellIs" dxfId="10" priority="5" stopIfTrue="1" operator="greaterThan">
      <formula>$G$19</formula>
    </cfRule>
    <cfRule type="cellIs" dxfId="9" priority="6" stopIfTrue="1" operator="between">
      <formula>$H$19</formula>
      <formula>$G$19</formula>
    </cfRule>
  </conditionalFormatting>
  <conditionalFormatting sqref="F21:F289">
    <cfRule type="cellIs" dxfId="8" priority="1" stopIfTrue="1" operator="lessThan">
      <formula>$H$19</formula>
    </cfRule>
    <cfRule type="cellIs" dxfId="7" priority="2" stopIfTrue="1" operator="greaterThan">
      <formula>$G$19</formula>
    </cfRule>
    <cfRule type="cellIs" dxfId="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546"/>
  <sheetViews>
    <sheetView zoomScale="70" zoomScaleNormal="70" workbookViewId="0">
      <selection activeCell="A9" sqref="A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SummaryChart!G31</f>
        <v>62.5</v>
      </c>
      <c r="D1" s="1" t="s">
        <v>17</v>
      </c>
      <c r="G1" t="s">
        <v>27</v>
      </c>
      <c r="H1" s="6" t="s">
        <v>22</v>
      </c>
      <c r="O1" s="28">
        <f>-(_g/2)/(COS(theta/180*PI())*_Vo)^2</f>
        <v>-4.8409105954627177E-3</v>
      </c>
      <c r="P1" s="5" t="s">
        <v>10</v>
      </c>
    </row>
    <row r="2" spans="2:22" ht="22.5" x14ac:dyDescent="0.3">
      <c r="C2" s="24">
        <f>SummaryChart!H31</f>
        <v>22.728466847391147</v>
      </c>
      <c r="D2" s="1" t="s">
        <v>18</v>
      </c>
      <c r="G2" s="9" t="s">
        <v>23</v>
      </c>
      <c r="O2" s="28">
        <f>TAN(theta/180*PI())</f>
        <v>0.41889296136425475</v>
      </c>
      <c r="P2" s="5" t="s">
        <v>12</v>
      </c>
    </row>
    <row r="3" spans="2:22" ht="22.5" x14ac:dyDescent="0.3">
      <c r="C3" s="24">
        <f>SummaryChart!J31/12</f>
        <v>0.98863695724778999</v>
      </c>
      <c r="D3" s="1" t="s">
        <v>19</v>
      </c>
      <c r="G3" s="9" t="s">
        <v>28</v>
      </c>
      <c r="O3" s="28">
        <f>_ho</f>
        <v>0.98863695724778999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SummaryChart!I31</f>
        <v>23.34469637608554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3.7408932939882789E-2</v>
      </c>
      <c r="C12" s="14"/>
      <c r="D12" s="15">
        <f ca="1">CELL("contents",INDIRECT("D"&amp;C13-1))</f>
        <v>23.067760180773391</v>
      </c>
      <c r="E12" s="15">
        <f ca="1">CELL("contents",INDIRECT("E"&amp;C13-1))</f>
        <v>7.8995311329253246</v>
      </c>
      <c r="F12">
        <f ca="1">D13-D12</f>
        <v>0.31434512825203242</v>
      </c>
      <c r="G12">
        <f ca="1">D13-D11</f>
        <v>3.7408932939882789E-2</v>
      </c>
      <c r="H12" s="27">
        <f ca="1">G12/F12</f>
        <v>0.11900592558218187</v>
      </c>
      <c r="I12">
        <f ca="1">D13-D12</f>
        <v>0.31434512825203242</v>
      </c>
      <c r="J12">
        <f ca="1">E13-E12</f>
        <v>5.3647212136244349E-2</v>
      </c>
      <c r="K12">
        <f ca="1">ATAN(J12/I12)*180/PI()</f>
        <v>9.6849843160094427</v>
      </c>
      <c r="N12" s="26">
        <f ca="1">E13-E12</f>
        <v>5.3647212136244349E-2</v>
      </c>
      <c r="O12" s="26">
        <f ca="1">N12+E13-H12*N12</f>
        <v>8.000441221062637</v>
      </c>
      <c r="P12">
        <f ca="1">IF(AND(G12&gt;0,G12&lt;F12),1,0)</f>
        <v>1</v>
      </c>
      <c r="Q12" s="26">
        <f ca="1">IF(P12=1,O12,O13)</f>
        <v>8.000441221062637</v>
      </c>
    </row>
    <row r="13" spans="2:22" x14ac:dyDescent="0.2">
      <c r="B13" t="str">
        <f ca="1">CELL("address",INDEX(B20:B290,MATCH(MIN(B20:B290),B20:B290,0)))</f>
        <v>$B$90</v>
      </c>
      <c r="C13">
        <f ca="1">CELL("row",INDEX(A20:A289,MATCH(MIN(A20:A289),A20:A289,0)))</f>
        <v>90</v>
      </c>
      <c r="D13" s="15">
        <f ca="1">CELL("contents",INDIRECT("D"&amp;C13))</f>
        <v>23.382105309025423</v>
      </c>
      <c r="E13" s="15">
        <f ca="1">CELL("contents",INDIRECT("E"&amp;C13))</f>
        <v>7.953178345061569</v>
      </c>
      <c r="F13">
        <f ca="1">D14-D13</f>
        <v>0.31395134558747984</v>
      </c>
      <c r="G13">
        <f ca="1">D14-D11</f>
        <v>0.35136027852736262</v>
      </c>
      <c r="H13" s="27">
        <f ca="1">G13/F13</f>
        <v>1.1191551922476444</v>
      </c>
      <c r="N13" s="26">
        <f ca="1">E14-E13</f>
        <v>5.2421743165790069E-2</v>
      </c>
      <c r="O13" s="26">
        <f ca="1">E13+H13*N13</f>
        <v>8.0118464111122361</v>
      </c>
      <c r="P13">
        <f ca="1">IF(G13&lt;F13,1,0)</f>
        <v>0</v>
      </c>
    </row>
    <row r="14" spans="2:22" x14ac:dyDescent="0.2">
      <c r="D14" s="15">
        <f ca="1">CELL("contents",INDIRECT("D"&amp;C13+1))</f>
        <v>23.696056654612903</v>
      </c>
      <c r="E14" s="15">
        <f ca="1">CELL("contents",INDIRECT("E"&amp;C13+1))</f>
        <v>8.005600088227359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_g/_Vt^2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52.154385313583617</v>
      </c>
      <c r="P15" s="10">
        <f>Q19</f>
        <v>21.173350141066976</v>
      </c>
      <c r="Q15" s="10">
        <f>Q19</f>
        <v>21.173350141066976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_ho</f>
        <v>0.98863695724778999</v>
      </c>
      <c r="F19" s="9">
        <f>$O$1*D19^2+$O$2*D19+$O$3</f>
        <v>0.98863695724778999</v>
      </c>
      <c r="G19" s="18">
        <v>8.6666666666666607</v>
      </c>
      <c r="H19" s="17">
        <v>7.5</v>
      </c>
      <c r="I19">
        <f>_Vo</f>
        <v>62.5</v>
      </c>
      <c r="J19">
        <f>_Vo*COS(theta/180*PI())</f>
        <v>57.646640122430185</v>
      </c>
      <c r="K19">
        <f>_Vo*SIN(theta/180*PI())</f>
        <v>24.147771793584241</v>
      </c>
      <c r="L19">
        <f>-_k*I19*J19</f>
        <v>-14.153437008173352</v>
      </c>
      <c r="M19">
        <f>-_g-_k*I19*K19</f>
        <v>-38.102775141836169</v>
      </c>
      <c r="N19" s="16">
        <f>MAX(E19:E289)</f>
        <v>9.1227842719987695</v>
      </c>
      <c r="O19" s="19">
        <f>INDEX(C19:C289,MATCH(N19,E19:E289,0),1)</f>
        <v>0.69600000000000051</v>
      </c>
      <c r="P19" s="19">
        <f>COUNTIF(E19:E289,"&gt;"&amp;H19)*_dt</f>
        <v>0.63</v>
      </c>
      <c r="Q19" s="21">
        <f>INDEX(D19:D289,MATCH(T17,T19:T289,0),1)</f>
        <v>21.173350141066976</v>
      </c>
      <c r="R19" s="21">
        <f>INDEX(D19:D289,MATCH(T17,U19:U289,0),1)</f>
        <v>52.154385313583617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30.981035172516641</v>
      </c>
    </row>
    <row r="20" spans="1:22" x14ac:dyDescent="0.2">
      <c r="A20">
        <f>B20</f>
        <v>22.999071297217107</v>
      </c>
      <c r="B20">
        <f>ABS(D20-$D$11)</f>
        <v>22.999071297217107</v>
      </c>
      <c r="C20" s="9">
        <f>C19+_dt</f>
        <v>6.0000000000000001E-3</v>
      </c>
      <c r="D20" s="9">
        <f t="shared" ref="D20:D83" si="0">D19+_dt*(J19+J20)/2</f>
        <v>0.34562507886843402</v>
      </c>
      <c r="E20" s="9">
        <f t="shared" ref="E20:E83" si="1">E19+_dt*(K19+K20)/2</f>
        <v>1.1328377380567425</v>
      </c>
      <c r="F20" s="9">
        <f t="shared" ref="F20:F82" si="2">_a*D20^2+_b*D20+_c</f>
        <v>1.1328385908755267</v>
      </c>
      <c r="G20" s="10">
        <f>G19</f>
        <v>8.6666666666666607</v>
      </c>
      <c r="H20" s="5">
        <f>H19</f>
        <v>7.5</v>
      </c>
      <c r="I20">
        <f>SQRT(J20^2+K20^2)</f>
        <v>62.333598761684698</v>
      </c>
      <c r="J20">
        <f>J19+L19*_dt</f>
        <v>57.561719500381145</v>
      </c>
      <c r="K20">
        <f>K19+M19*_dt</f>
        <v>23.919155142733224</v>
      </c>
      <c r="L20">
        <f>-_k*I20*J20</f>
        <v>-14.094960366775506</v>
      </c>
      <c r="M20">
        <f>-_g-_k*I20*K20</f>
        <v>-38.031009600648687</v>
      </c>
      <c r="Q20" s="22"/>
      <c r="R20" s="22"/>
      <c r="S20">
        <f t="shared" ref="S20:S83" si="3">GESTEP(E20,H20)</f>
        <v>0</v>
      </c>
      <c r="T20" t="b">
        <f t="shared" ref="T20:T83" si="4">AND(S19=0,S20=1)</f>
        <v>0</v>
      </c>
      <c r="U20" t="b">
        <f t="shared" ref="U20:U83" si="5">AND(S20=1,S21=0)</f>
        <v>0</v>
      </c>
    </row>
    <row r="21" spans="1:22" x14ac:dyDescent="0.2">
      <c r="A21">
        <f>IF(B21&lt;B20,B21,100)</f>
        <v>22.653954689501422</v>
      </c>
      <c r="B21">
        <f t="shared" ref="B21:B84" si="6">ABS(D21-$D$11)</f>
        <v>22.653954689501422</v>
      </c>
      <c r="C21" s="9">
        <f t="shared" ref="C21:C84" si="7">C20+_dt</f>
        <v>1.2E-2</v>
      </c>
      <c r="D21" s="9">
        <f t="shared" si="0"/>
        <v>0.69074168658411894</v>
      </c>
      <c r="E21" s="9">
        <f>E20+_dt*(K20+K21)/2</f>
        <v>1.2756681107403303</v>
      </c>
      <c r="F21" s="9">
        <f t="shared" si="2"/>
        <v>1.2756740728762195</v>
      </c>
      <c r="G21" s="10">
        <f t="shared" ref="G21:G84" si="8">G20</f>
        <v>8.6666666666666607</v>
      </c>
      <c r="H21" s="5">
        <f t="shared" ref="H21:H84" si="9">H20</f>
        <v>7.5</v>
      </c>
      <c r="I21">
        <f t="shared" ref="I21:I84" si="10">SQRT(J21^2+K21^2)</f>
        <v>62.168197321603074</v>
      </c>
      <c r="J21">
        <f t="shared" ref="J21:J84" si="11">J20+L20*_dt</f>
        <v>57.477149738180493</v>
      </c>
      <c r="K21">
        <f t="shared" ref="K21:K84" si="12">K20+M20*_dt</f>
        <v>23.690969085129332</v>
      </c>
      <c r="L21">
        <f t="shared" ref="L21:L84" si="13">-_k*I21*J21</f>
        <v>-14.036906175250298</v>
      </c>
      <c r="M21">
        <f t="shared" ref="M21:M84" si="14">-_g-_k*I21*K21</f>
        <v>-37.959741146934661</v>
      </c>
      <c r="S21">
        <f t="shared" si="3"/>
        <v>0</v>
      </c>
      <c r="T21" t="b">
        <f t="shared" si="4"/>
        <v>0</v>
      </c>
      <c r="U21" t="b">
        <f t="shared" si="5"/>
        <v>0</v>
      </c>
    </row>
    <row r="22" spans="1:22" x14ac:dyDescent="0.2">
      <c r="A22">
        <f t="shared" ref="A22:A85" si="15">IF(B22&lt;B21,B22,100)</f>
        <v>22.309344455383492</v>
      </c>
      <c r="B22">
        <f t="shared" si="6"/>
        <v>22.309344455383492</v>
      </c>
      <c r="C22" s="9">
        <f t="shared" si="7"/>
        <v>1.8000000000000002E-2</v>
      </c>
      <c r="D22" s="9">
        <f t="shared" si="0"/>
        <v>1.0353519207020474</v>
      </c>
      <c r="E22" s="9">
        <f>E21+_dt*(K21+K22)/2</f>
        <v>1.4171306499104614</v>
      </c>
      <c r="F22" s="9">
        <f t="shared" si="2"/>
        <v>1.4171493578262007</v>
      </c>
      <c r="G22" s="10">
        <f t="shared" si="8"/>
        <v>8.6666666666666607</v>
      </c>
      <c r="H22" s="5">
        <f t="shared" si="9"/>
        <v>7.5</v>
      </c>
      <c r="I22">
        <f t="shared" si="10"/>
        <v>62.00379401644156</v>
      </c>
      <c r="J22">
        <f t="shared" si="11"/>
        <v>57.39292830112899</v>
      </c>
      <c r="K22">
        <f t="shared" si="12"/>
        <v>23.463210638247723</v>
      </c>
      <c r="L22">
        <f t="shared" si="13"/>
        <v>-13.97927176084222</v>
      </c>
      <c r="M22">
        <f t="shared" si="14"/>
        <v>-37.888965372963852</v>
      </c>
      <c r="S22">
        <f t="shared" si="3"/>
        <v>0</v>
      </c>
      <c r="T22" t="b">
        <f t="shared" si="4"/>
        <v>0</v>
      </c>
      <c r="U22" t="b">
        <f t="shared" si="5"/>
        <v>0</v>
      </c>
    </row>
    <row r="23" spans="1:22" x14ac:dyDescent="0.2">
      <c r="A23">
        <f t="shared" si="15"/>
        <v>21.965238512468414</v>
      </c>
      <c r="B23">
        <f t="shared" si="6"/>
        <v>21.965238512468414</v>
      </c>
      <c r="C23" s="9">
        <f t="shared" si="7"/>
        <v>2.4E-2</v>
      </c>
      <c r="D23" s="9">
        <f t="shared" si="0"/>
        <v>1.3794578636171262</v>
      </c>
      <c r="E23" s="9">
        <f t="shared" si="1"/>
        <v>1.5572279123632344</v>
      </c>
      <c r="F23" s="9">
        <f t="shared" si="2"/>
        <v>1.5572703586919536</v>
      </c>
      <c r="G23" s="10">
        <f t="shared" si="8"/>
        <v>8.6666666666666607</v>
      </c>
      <c r="H23" s="5">
        <f t="shared" si="9"/>
        <v>7.5</v>
      </c>
      <c r="I23">
        <f t="shared" si="10"/>
        <v>61.840387214185618</v>
      </c>
      <c r="J23">
        <f t="shared" si="11"/>
        <v>57.309052670563936</v>
      </c>
      <c r="K23">
        <f t="shared" si="12"/>
        <v>23.235876846009941</v>
      </c>
      <c r="L23">
        <f t="shared" si="13"/>
        <v>-13.922054478706162</v>
      </c>
      <c r="M23">
        <f t="shared" si="14"/>
        <v>-37.818677904034075</v>
      </c>
      <c r="S23">
        <f t="shared" si="3"/>
        <v>0</v>
      </c>
      <c r="T23" t="b">
        <f t="shared" si="4"/>
        <v>0</v>
      </c>
      <c r="U23" t="b">
        <f t="shared" si="5"/>
        <v>0</v>
      </c>
    </row>
    <row r="24" spans="1:22" x14ac:dyDescent="0.2">
      <c r="A24">
        <f t="shared" si="15"/>
        <v>21.621634793425649</v>
      </c>
      <c r="B24">
        <f t="shared" si="6"/>
        <v>21.621634793425649</v>
      </c>
      <c r="C24" s="9">
        <f t="shared" si="7"/>
        <v>0.03</v>
      </c>
      <c r="D24" s="9">
        <f t="shared" si="0"/>
        <v>1.7230615826598932</v>
      </c>
      <c r="E24" s="9">
        <f t="shared" si="1"/>
        <v>1.6959624372370214</v>
      </c>
      <c r="F24" s="9">
        <f t="shared" si="2"/>
        <v>1.6960429472234004</v>
      </c>
      <c r="G24" s="10">
        <f t="shared" si="8"/>
        <v>8.6666666666666607</v>
      </c>
      <c r="H24" s="5">
        <f t="shared" si="9"/>
        <v>7.5</v>
      </c>
      <c r="I24">
        <f t="shared" si="10"/>
        <v>61.677975313627726</v>
      </c>
      <c r="J24">
        <f t="shared" si="11"/>
        <v>57.225520343691699</v>
      </c>
      <c r="K24">
        <f t="shared" si="12"/>
        <v>23.008964778585735</v>
      </c>
      <c r="L24">
        <f t="shared" si="13"/>
        <v>-13.86525171153173</v>
      </c>
      <c r="M24">
        <f t="shared" si="14"/>
        <v>-37.748874398010209</v>
      </c>
      <c r="S24">
        <f t="shared" si="3"/>
        <v>0</v>
      </c>
      <c r="T24" t="b">
        <f t="shared" si="4"/>
        <v>0</v>
      </c>
      <c r="U24" t="b">
        <f t="shared" si="5"/>
        <v>0</v>
      </c>
    </row>
    <row r="25" spans="1:22" x14ac:dyDescent="0.2">
      <c r="A25">
        <f t="shared" si="15"/>
        <v>21.278531245894303</v>
      </c>
      <c r="B25">
        <f t="shared" si="6"/>
        <v>21.278531245894303</v>
      </c>
      <c r="C25" s="9">
        <f t="shared" si="7"/>
        <v>3.5999999999999997E-2</v>
      </c>
      <c r="D25" s="9">
        <f t="shared" si="0"/>
        <v>2.0661651301912358</v>
      </c>
      <c r="E25" s="9">
        <f t="shared" si="1"/>
        <v>1.8333367461693717</v>
      </c>
      <c r="F25" s="9">
        <f t="shared" si="2"/>
        <v>1.8334729543433546</v>
      </c>
      <c r="G25" s="10">
        <f t="shared" si="8"/>
        <v>8.6666666666666607</v>
      </c>
      <c r="H25" s="5">
        <f t="shared" si="9"/>
        <v>7.5</v>
      </c>
      <c r="I25">
        <f t="shared" si="10"/>
        <v>61.516556743874958</v>
      </c>
      <c r="J25">
        <f t="shared" si="11"/>
        <v>57.142328833422511</v>
      </c>
      <c r="K25">
        <f t="shared" si="12"/>
        <v>22.782471532197675</v>
      </c>
      <c r="L25">
        <f t="shared" si="13"/>
        <v>-13.808860869171552</v>
      </c>
      <c r="M25">
        <f t="shared" si="14"/>
        <v>-37.679550544869812</v>
      </c>
      <c r="S25">
        <f t="shared" si="3"/>
        <v>0</v>
      </c>
      <c r="T25" t="b">
        <f t="shared" si="4"/>
        <v>0</v>
      </c>
      <c r="U25" t="b">
        <f t="shared" si="5"/>
        <v>0</v>
      </c>
    </row>
    <row r="26" spans="1:22" x14ac:dyDescent="0.2">
      <c r="A26">
        <f t="shared" si="15"/>
        <v>20.935925832389415</v>
      </c>
      <c r="B26">
        <f t="shared" si="6"/>
        <v>20.935925832389415</v>
      </c>
      <c r="C26" s="9">
        <f t="shared" si="7"/>
        <v>4.1999999999999996E-2</v>
      </c>
      <c r="D26" s="9">
        <f t="shared" si="0"/>
        <v>2.408770543696126</v>
      </c>
      <c r="E26" s="9">
        <f t="shared" si="1"/>
        <v>1.9693533434527501</v>
      </c>
      <c r="F26" s="9">
        <f t="shared" si="2"/>
        <v>1.9695661705331906</v>
      </c>
      <c r="G26" s="10">
        <f t="shared" si="8"/>
        <v>8.6666666666666607</v>
      </c>
      <c r="H26" s="5">
        <f t="shared" si="9"/>
        <v>7.5</v>
      </c>
      <c r="I26">
        <f t="shared" si="10"/>
        <v>61.356129963856091</v>
      </c>
      <c r="J26">
        <f t="shared" si="11"/>
        <v>57.059475668207483</v>
      </c>
      <c r="K26">
        <f t="shared" si="12"/>
        <v>22.556394228928458</v>
      </c>
      <c r="L26">
        <f t="shared" si="13"/>
        <v>-13.752879388273419</v>
      </c>
      <c r="M26">
        <f t="shared" si="14"/>
        <v>-37.610702066255513</v>
      </c>
      <c r="S26">
        <f t="shared" si="3"/>
        <v>0</v>
      </c>
      <c r="T26" t="b">
        <f t="shared" si="4"/>
        <v>0</v>
      </c>
      <c r="U26" t="b">
        <f t="shared" si="5"/>
        <v>0</v>
      </c>
    </row>
    <row r="27" spans="1:22" x14ac:dyDescent="0.2">
      <c r="A27">
        <f t="shared" si="15"/>
        <v>20.593816530209157</v>
      </c>
      <c r="B27">
        <f t="shared" si="6"/>
        <v>20.593816530209157</v>
      </c>
      <c r="C27" s="9">
        <f t="shared" si="7"/>
        <v>4.7999999999999994E-2</v>
      </c>
      <c r="D27" s="9">
        <f t="shared" si="0"/>
        <v>2.7508798458763821</v>
      </c>
      <c r="E27" s="9">
        <f t="shared" si="1"/>
        <v>2.1040147161891283</v>
      </c>
      <c r="F27" s="9">
        <f t="shared" si="2"/>
        <v>2.1043283462147779</v>
      </c>
      <c r="G27" s="10">
        <f t="shared" si="8"/>
        <v>8.6666666666666607</v>
      </c>
      <c r="H27" s="5">
        <f t="shared" si="9"/>
        <v>7.5</v>
      </c>
      <c r="I27">
        <f t="shared" si="10"/>
        <v>61.196693461828261</v>
      </c>
      <c r="J27">
        <f t="shared" si="11"/>
        <v>56.976958391877844</v>
      </c>
      <c r="K27">
        <f t="shared" si="12"/>
        <v>22.330730016530925</v>
      </c>
      <c r="L27">
        <f t="shared" si="13"/>
        <v>-13.697304731916303</v>
      </c>
      <c r="M27">
        <f t="shared" si="14"/>
        <v>-37.542324715033871</v>
      </c>
      <c r="S27">
        <f t="shared" si="3"/>
        <v>0</v>
      </c>
      <c r="T27" t="b">
        <f t="shared" si="4"/>
        <v>0</v>
      </c>
      <c r="U27" t="b">
        <f t="shared" si="5"/>
        <v>0</v>
      </c>
    </row>
    <row r="28" spans="1:22" x14ac:dyDescent="0.2">
      <c r="A28">
        <f t="shared" si="15"/>
        <v>20.252201331343066</v>
      </c>
      <c r="B28">
        <f t="shared" si="6"/>
        <v>20.252201331343066</v>
      </c>
      <c r="C28" s="9">
        <f t="shared" si="7"/>
        <v>5.3999999999999992E-2</v>
      </c>
      <c r="D28" s="9">
        <f t="shared" si="0"/>
        <v>3.0924950447424746</v>
      </c>
      <c r="E28" s="9">
        <f t="shared" si="1"/>
        <v>2.2373233344434431</v>
      </c>
      <c r="F28" s="9">
        <f t="shared" si="2"/>
        <v>2.2377651921287254</v>
      </c>
      <c r="G28" s="10">
        <f t="shared" si="8"/>
        <v>8.6666666666666607</v>
      </c>
      <c r="H28" s="5">
        <f t="shared" si="9"/>
        <v>7.5</v>
      </c>
      <c r="I28">
        <f t="shared" si="10"/>
        <v>61.038245754883029</v>
      </c>
      <c r="J28">
        <f t="shared" si="11"/>
        <v>56.894774563486344</v>
      </c>
      <c r="K28">
        <f t="shared" si="12"/>
        <v>22.105476068240723</v>
      </c>
      <c r="L28">
        <f t="shared" si="13"/>
        <v>-13.642134389250087</v>
      </c>
      <c r="M28">
        <f t="shared" si="14"/>
        <v>-37.474414274860827</v>
      </c>
      <c r="S28">
        <f t="shared" si="3"/>
        <v>0</v>
      </c>
      <c r="T28" t="b">
        <f t="shared" si="4"/>
        <v>0</v>
      </c>
      <c r="U28" t="b">
        <f t="shared" si="5"/>
        <v>0</v>
      </c>
    </row>
    <row r="29" spans="1:22" x14ac:dyDescent="0.2">
      <c r="A29">
        <f t="shared" si="15"/>
        <v>19.911078242381155</v>
      </c>
      <c r="B29">
        <f t="shared" si="6"/>
        <v>19.911078242381155</v>
      </c>
      <c r="C29" s="9">
        <f t="shared" si="7"/>
        <v>5.9999999999999991E-2</v>
      </c>
      <c r="D29" s="9">
        <f t="shared" si="0"/>
        <v>3.4336181337043863</v>
      </c>
      <c r="E29" s="9">
        <f t="shared" si="1"/>
        <v>2.3692816513959398</v>
      </c>
      <c r="F29" s="9">
        <f t="shared" si="2"/>
        <v>2.3698823797089839</v>
      </c>
      <c r="G29" s="10">
        <f t="shared" si="8"/>
        <v>8.6666666666666607</v>
      </c>
      <c r="H29" s="5">
        <f t="shared" si="9"/>
        <v>7.5</v>
      </c>
      <c r="I29">
        <f t="shared" si="10"/>
        <v>60.880785388451791</v>
      </c>
      <c r="J29">
        <f t="shared" si="11"/>
        <v>56.812921757150846</v>
      </c>
      <c r="K29">
        <f t="shared" si="12"/>
        <v>21.880629582591556</v>
      </c>
      <c r="L29">
        <f t="shared" si="13"/>
        <v>-13.587365875139007</v>
      </c>
      <c r="M29">
        <f t="shared" si="14"/>
        <v>-37.406966559753485</v>
      </c>
      <c r="S29">
        <f t="shared" si="3"/>
        <v>0</v>
      </c>
      <c r="T29" t="b">
        <f t="shared" si="4"/>
        <v>0</v>
      </c>
      <c r="U29" t="b">
        <f t="shared" si="5"/>
        <v>0</v>
      </c>
    </row>
    <row r="30" spans="1:22" x14ac:dyDescent="0.2">
      <c r="A30">
        <f t="shared" si="15"/>
        <v>19.570445284424</v>
      </c>
      <c r="B30">
        <f t="shared" si="6"/>
        <v>19.570445284424</v>
      </c>
      <c r="C30" s="9">
        <f t="shared" si="7"/>
        <v>6.5999999999999989E-2</v>
      </c>
      <c r="D30" s="9">
        <f t="shared" si="0"/>
        <v>3.7742510916615388</v>
      </c>
      <c r="E30" s="9">
        <f t="shared" si="1"/>
        <v>2.4998921034934134</v>
      </c>
      <c r="F30" s="9">
        <f t="shared" si="2"/>
        <v>2.5006855414538522</v>
      </c>
      <c r="G30" s="10">
        <f t="shared" si="8"/>
        <v>8.6666666666666607</v>
      </c>
      <c r="H30" s="5">
        <f t="shared" si="9"/>
        <v>7.5</v>
      </c>
      <c r="I30">
        <f t="shared" si="10"/>
        <v>60.7243109358106</v>
      </c>
      <c r="J30">
        <f t="shared" si="11"/>
        <v>56.73139756190001</v>
      </c>
      <c r="K30">
        <f t="shared" si="12"/>
        <v>21.656187783233037</v>
      </c>
      <c r="L30">
        <f t="shared" si="13"/>
        <v>-13.532996729808692</v>
      </c>
      <c r="M30">
        <f t="shared" si="14"/>
        <v>-37.339977413668358</v>
      </c>
      <c r="S30">
        <f t="shared" si="3"/>
        <v>0</v>
      </c>
      <c r="T30" t="b">
        <f t="shared" si="4"/>
        <v>0</v>
      </c>
      <c r="U30" t="b">
        <f t="shared" si="5"/>
        <v>0</v>
      </c>
    </row>
    <row r="31" spans="1:22" x14ac:dyDescent="0.2">
      <c r="A31">
        <f t="shared" si="15"/>
        <v>19.230300492993738</v>
      </c>
      <c r="B31">
        <f t="shared" si="6"/>
        <v>19.230300492993738</v>
      </c>
      <c r="C31" s="9">
        <f t="shared" si="7"/>
        <v>7.1999999999999995E-2</v>
      </c>
      <c r="D31" s="9">
        <f t="shared" si="0"/>
        <v>4.1143958830918024</v>
      </c>
      <c r="E31" s="9">
        <f t="shared" si="1"/>
        <v>2.6291571105993654</v>
      </c>
      <c r="F31" s="9">
        <f t="shared" si="2"/>
        <v>2.6301802712934346</v>
      </c>
      <c r="G31" s="10">
        <f t="shared" si="8"/>
        <v>8.6666666666666607</v>
      </c>
      <c r="H31" s="5">
        <f t="shared" si="9"/>
        <v>7.5</v>
      </c>
      <c r="I31">
        <f t="shared" si="10"/>
        <v>60.568820997584261</v>
      </c>
      <c r="J31">
        <f t="shared" si="11"/>
        <v>56.650199581521157</v>
      </c>
      <c r="K31">
        <f t="shared" si="12"/>
        <v>21.432147918751028</v>
      </c>
      <c r="L31">
        <f t="shared" si="13"/>
        <v>-13.4790245184968</v>
      </c>
      <c r="M31">
        <f t="shared" si="14"/>
        <v>-37.273442710085824</v>
      </c>
      <c r="S31">
        <f t="shared" si="3"/>
        <v>0</v>
      </c>
      <c r="T31" t="b">
        <f t="shared" si="4"/>
        <v>0</v>
      </c>
      <c r="U31" t="b">
        <f t="shared" si="5"/>
        <v>0</v>
      </c>
    </row>
    <row r="32" spans="1:22" x14ac:dyDescent="0.2">
      <c r="A32">
        <f t="shared" si="15"/>
        <v>18.890641917945942</v>
      </c>
      <c r="B32">
        <f t="shared" si="6"/>
        <v>18.890641917945942</v>
      </c>
      <c r="C32" s="9">
        <f t="shared" si="7"/>
        <v>7.8E-2</v>
      </c>
      <c r="D32" s="9">
        <f t="shared" si="0"/>
        <v>4.4540544581395967</v>
      </c>
      <c r="E32" s="9">
        <f t="shared" si="1"/>
        <v>2.7570790761430901</v>
      </c>
      <c r="F32" s="9">
        <f t="shared" si="2"/>
        <v>2.7583721249535893</v>
      </c>
      <c r="G32" s="10">
        <f t="shared" si="8"/>
        <v>8.6666666666666607</v>
      </c>
      <c r="H32" s="5">
        <f t="shared" si="9"/>
        <v>7.5</v>
      </c>
      <c r="I32">
        <f t="shared" si="10"/>
        <v>60.414314201249681</v>
      </c>
      <c r="J32">
        <f t="shared" si="11"/>
        <v>56.569325434410175</v>
      </c>
      <c r="K32">
        <f t="shared" si="12"/>
        <v>21.208507262490514</v>
      </c>
      <c r="L32">
        <f t="shared" si="13"/>
        <v>-13.425446831107141</v>
      </c>
      <c r="M32">
        <f t="shared" si="14"/>
        <v>-37.207358351600874</v>
      </c>
      <c r="S32">
        <f t="shared" si="3"/>
        <v>0</v>
      </c>
      <c r="T32" t="b">
        <f t="shared" si="4"/>
        <v>0</v>
      </c>
      <c r="U32" t="b">
        <f t="shared" si="5"/>
        <v>0</v>
      </c>
    </row>
    <row r="33" spans="1:21" x14ac:dyDescent="0.2">
      <c r="A33">
        <f t="shared" si="15"/>
        <v>18.551467623382443</v>
      </c>
      <c r="B33">
        <f t="shared" si="6"/>
        <v>18.551467623382443</v>
      </c>
      <c r="C33" s="9">
        <f t="shared" si="7"/>
        <v>8.4000000000000005E-2</v>
      </c>
      <c r="D33" s="9">
        <f t="shared" si="0"/>
        <v>4.7932287527030981</v>
      </c>
      <c r="E33" s="9">
        <f t="shared" si="1"/>
        <v>2.8836603872677045</v>
      </c>
      <c r="F33" s="9">
        <f t="shared" si="2"/>
        <v>2.8852666203164157</v>
      </c>
      <c r="G33" s="10">
        <f t="shared" si="8"/>
        <v>8.6666666666666607</v>
      </c>
      <c r="H33" s="5">
        <f t="shared" si="9"/>
        <v>7.5</v>
      </c>
      <c r="I33">
        <f t="shared" si="10"/>
        <v>60.26078920063842</v>
      </c>
      <c r="J33">
        <f t="shared" si="11"/>
        <v>56.488772753423532</v>
      </c>
      <c r="K33">
        <f t="shared" si="12"/>
        <v>20.98526311238091</v>
      </c>
      <c r="L33">
        <f t="shared" si="13"/>
        <v>-13.372261281867242</v>
      </c>
      <c r="M33">
        <f t="shared" si="14"/>
        <v>-37.141720269519944</v>
      </c>
      <c r="S33">
        <f t="shared" si="3"/>
        <v>0</v>
      </c>
      <c r="T33" t="b">
        <f t="shared" si="4"/>
        <v>0</v>
      </c>
      <c r="U33" t="b">
        <f t="shared" si="5"/>
        <v>0</v>
      </c>
    </row>
    <row r="34" spans="1:21" x14ac:dyDescent="0.2">
      <c r="A34">
        <f t="shared" si="15"/>
        <v>18.212775687564974</v>
      </c>
      <c r="B34">
        <f t="shared" si="6"/>
        <v>18.212775687564974</v>
      </c>
      <c r="C34" s="9">
        <f t="shared" si="7"/>
        <v>9.0000000000000011E-2</v>
      </c>
      <c r="D34" s="9">
        <f t="shared" si="0"/>
        <v>5.1319206885205659</v>
      </c>
      <c r="E34" s="9">
        <f t="shared" si="1"/>
        <v>3.0089034149771385</v>
      </c>
      <c r="F34" s="9">
        <f t="shared" si="2"/>
        <v>3.0108692377773236</v>
      </c>
      <c r="G34" s="10">
        <f t="shared" si="8"/>
        <v>8.6666666666666607</v>
      </c>
      <c r="H34" s="5">
        <f t="shared" si="9"/>
        <v>7.5</v>
      </c>
      <c r="I34">
        <f t="shared" si="10"/>
        <v>60.108244675438428</v>
      </c>
      <c r="J34">
        <f t="shared" si="11"/>
        <v>56.40853918573233</v>
      </c>
      <c r="K34">
        <f t="shared" si="12"/>
        <v>20.76241279076379</v>
      </c>
      <c r="L34">
        <f t="shared" si="13"/>
        <v>-13.319465508989301</v>
      </c>
      <c r="M34">
        <f t="shared" si="14"/>
        <v>-37.076524423463958</v>
      </c>
      <c r="S34">
        <f t="shared" si="3"/>
        <v>0</v>
      </c>
      <c r="T34" t="b">
        <f t="shared" si="4"/>
        <v>0</v>
      </c>
      <c r="U34" t="b">
        <f t="shared" si="5"/>
        <v>0</v>
      </c>
    </row>
    <row r="35" spans="1:21" x14ac:dyDescent="0.2">
      <c r="A35">
        <f t="shared" si="15"/>
        <v>17.874564202829742</v>
      </c>
      <c r="B35">
        <f t="shared" si="6"/>
        <v>17.874564202829742</v>
      </c>
      <c r="C35" s="9">
        <f t="shared" si="7"/>
        <v>9.6000000000000016E-2</v>
      </c>
      <c r="D35" s="9">
        <f t="shared" si="0"/>
        <v>5.4701321732557986</v>
      </c>
      <c r="E35" s="9">
        <f t="shared" si="1"/>
        <v>3.1328105142820988</v>
      </c>
      <c r="F35" s="9">
        <f t="shared" si="2"/>
        <v>3.1351854205987242</v>
      </c>
      <c r="G35" s="10">
        <f t="shared" si="8"/>
        <v>8.6666666666666607</v>
      </c>
      <c r="H35" s="5">
        <f t="shared" si="9"/>
        <v>7.5</v>
      </c>
      <c r="I35">
        <f t="shared" si="10"/>
        <v>59.956679330694925</v>
      </c>
      <c r="J35">
        <f t="shared" si="11"/>
        <v>56.328622392678398</v>
      </c>
      <c r="K35">
        <f t="shared" si="12"/>
        <v>20.539953644223004</v>
      </c>
      <c r="L35">
        <f t="shared" si="13"/>
        <v>-13.267057174334484</v>
      </c>
      <c r="M35">
        <f t="shared" si="14"/>
        <v>-37.011766800977306</v>
      </c>
      <c r="S35">
        <f t="shared" si="3"/>
        <v>0</v>
      </c>
      <c r="T35" t="b">
        <f t="shared" si="4"/>
        <v>0</v>
      </c>
      <c r="U35" t="b">
        <f t="shared" si="5"/>
        <v>0</v>
      </c>
    </row>
    <row r="36" spans="1:21" x14ac:dyDescent="0.2">
      <c r="A36">
        <f t="shared" si="15"/>
        <v>17.536831275502809</v>
      </c>
      <c r="B36">
        <f t="shared" si="6"/>
        <v>17.536831275502809</v>
      </c>
      <c r="C36" s="9">
        <f t="shared" si="7"/>
        <v>0.10200000000000002</v>
      </c>
      <c r="D36" s="9">
        <f t="shared" si="0"/>
        <v>5.8078651005827311</v>
      </c>
      <c r="E36" s="9">
        <f t="shared" si="1"/>
        <v>3.2553840243450192</v>
      </c>
      <c r="F36" s="9">
        <f t="shared" si="2"/>
        <v>3.2582205752603883</v>
      </c>
      <c r="G36" s="10">
        <f t="shared" si="8"/>
        <v>8.6666666666666607</v>
      </c>
      <c r="H36" s="5">
        <f t="shared" si="9"/>
        <v>7.5</v>
      </c>
      <c r="I36">
        <f t="shared" si="10"/>
        <v>59.806091896310406</v>
      </c>
      <c r="J36">
        <f t="shared" si="11"/>
        <v>56.249020049632392</v>
      </c>
      <c r="K36">
        <f t="shared" si="12"/>
        <v>20.31788304341714</v>
      </c>
      <c r="L36">
        <f t="shared" si="13"/>
        <v>-13.215033963080485</v>
      </c>
      <c r="M36">
        <f t="shared" si="14"/>
        <v>-36.947443417142864</v>
      </c>
      <c r="S36">
        <f t="shared" si="3"/>
        <v>0</v>
      </c>
      <c r="T36" t="b">
        <f t="shared" si="4"/>
        <v>0</v>
      </c>
      <c r="U36" t="b">
        <f t="shared" si="5"/>
        <v>0</v>
      </c>
    </row>
    <row r="37" spans="1:21" x14ac:dyDescent="0.2">
      <c r="A37">
        <f t="shared" si="15"/>
        <v>17.199575025816351</v>
      </c>
      <c r="B37">
        <f t="shared" si="6"/>
        <v>17.199575025816351</v>
      </c>
      <c r="C37" s="9">
        <f t="shared" si="7"/>
        <v>0.10800000000000003</v>
      </c>
      <c r="D37" s="9">
        <f t="shared" si="0"/>
        <v>6.1451213502691902</v>
      </c>
      <c r="E37" s="9">
        <f t="shared" si="1"/>
        <v>3.3766262686240136</v>
      </c>
      <c r="F37" s="9">
        <f t="shared" si="2"/>
        <v>3.3799800718065098</v>
      </c>
      <c r="G37" s="10">
        <f t="shared" si="8"/>
        <v>8.6666666666666607</v>
      </c>
      <c r="H37" s="5">
        <f t="shared" si="9"/>
        <v>7.5</v>
      </c>
      <c r="I37">
        <f t="shared" si="10"/>
        <v>59.656481126543639</v>
      </c>
      <c r="J37">
        <f t="shared" si="11"/>
        <v>56.169729845853908</v>
      </c>
      <c r="K37">
        <f t="shared" si="12"/>
        <v>20.096198382914285</v>
      </c>
      <c r="L37">
        <f t="shared" si="13"/>
        <v>-13.163393583392308</v>
      </c>
      <c r="M37">
        <f t="shared" si="14"/>
        <v>-36.883550314202893</v>
      </c>
      <c r="S37">
        <f t="shared" si="3"/>
        <v>0</v>
      </c>
      <c r="T37" t="b">
        <f t="shared" si="4"/>
        <v>0</v>
      </c>
      <c r="U37" t="b">
        <f t="shared" si="5"/>
        <v>0</v>
      </c>
    </row>
    <row r="38" spans="1:21" x14ac:dyDescent="0.2">
      <c r="A38">
        <f t="shared" si="15"/>
        <v>16.862793587825728</v>
      </c>
      <c r="B38">
        <f t="shared" si="6"/>
        <v>16.862793587825728</v>
      </c>
      <c r="C38" s="9">
        <f t="shared" si="7"/>
        <v>0.11400000000000003</v>
      </c>
      <c r="D38" s="9">
        <f t="shared" si="0"/>
        <v>6.4819027882598128</v>
      </c>
      <c r="E38" s="9">
        <f t="shared" si="1"/>
        <v>3.4965395550158438</v>
      </c>
      <c r="F38" s="9">
        <f t="shared" si="2"/>
        <v>3.5004692441895209</v>
      </c>
      <c r="G38" s="10">
        <f t="shared" si="8"/>
        <v>8.6666666666666607</v>
      </c>
      <c r="H38" s="5">
        <f t="shared" si="9"/>
        <v>7.5</v>
      </c>
      <c r="I38">
        <f t="shared" si="10"/>
        <v>59.507845799507862</v>
      </c>
      <c r="J38">
        <f t="shared" si="11"/>
        <v>56.090749484353552</v>
      </c>
      <c r="K38">
        <f t="shared" si="12"/>
        <v>19.874897081029069</v>
      </c>
      <c r="L38">
        <f t="shared" si="13"/>
        <v>-13.112133766096258</v>
      </c>
      <c r="M38">
        <f t="shared" si="14"/>
        <v>-36.820083561185861</v>
      </c>
      <c r="S38">
        <f t="shared" si="3"/>
        <v>0</v>
      </c>
      <c r="T38" t="b">
        <f t="shared" si="4"/>
        <v>0</v>
      </c>
      <c r="U38" t="b">
        <f t="shared" si="5"/>
        <v>0</v>
      </c>
    </row>
    <row r="39" spans="1:21" x14ac:dyDescent="0.2">
      <c r="A39">
        <f t="shared" si="15"/>
        <v>16.526485109327396</v>
      </c>
      <c r="B39">
        <f t="shared" si="6"/>
        <v>16.526485109327396</v>
      </c>
      <c r="C39" s="9">
        <f t="shared" si="7"/>
        <v>0.12000000000000004</v>
      </c>
      <c r="D39" s="9">
        <f t="shared" si="0"/>
        <v>6.8182112667581443</v>
      </c>
      <c r="E39" s="9">
        <f t="shared" si="1"/>
        <v>3.6151261759979167</v>
      </c>
      <c r="F39" s="9">
        <f t="shared" si="2"/>
        <v>3.6196933906106881</v>
      </c>
      <c r="G39" s="10">
        <f t="shared" si="8"/>
        <v>8.6666666666666607</v>
      </c>
      <c r="H39" s="5">
        <f t="shared" si="9"/>
        <v>7.5</v>
      </c>
      <c r="I39">
        <f t="shared" si="10"/>
        <v>59.360184716667817</v>
      </c>
      <c r="J39">
        <f t="shared" si="11"/>
        <v>56.012076681756973</v>
      </c>
      <c r="K39">
        <f t="shared" si="12"/>
        <v>19.653976579661954</v>
      </c>
      <c r="L39">
        <f t="shared" si="13"/>
        <v>-13.061252264356989</v>
      </c>
      <c r="M39">
        <f t="shared" si="14"/>
        <v>-36.757039253539006</v>
      </c>
      <c r="S39">
        <f t="shared" si="3"/>
        <v>0</v>
      </c>
      <c r="T39" t="b">
        <f t="shared" si="4"/>
        <v>0</v>
      </c>
      <c r="U39" t="b">
        <f t="shared" si="5"/>
        <v>0</v>
      </c>
    </row>
    <row r="40" spans="1:21" x14ac:dyDescent="0.2">
      <c r="A40">
        <f t="shared" si="15"/>
        <v>16.190647751777611</v>
      </c>
      <c r="B40">
        <f t="shared" si="6"/>
        <v>16.190647751777611</v>
      </c>
      <c r="C40" s="9">
        <f t="shared" si="7"/>
        <v>0.12600000000000003</v>
      </c>
      <c r="D40" s="9">
        <f t="shared" si="0"/>
        <v>7.1540486243079275</v>
      </c>
      <c r="E40" s="9">
        <f t="shared" si="1"/>
        <v>3.7323884087693249</v>
      </c>
      <c r="F40" s="9">
        <f t="shared" si="2"/>
        <v>3.7376577738575425</v>
      </c>
      <c r="G40" s="10">
        <f t="shared" si="8"/>
        <v>8.6666666666666607</v>
      </c>
      <c r="H40" s="5">
        <f t="shared" si="9"/>
        <v>7.5</v>
      </c>
      <c r="I40">
        <f t="shared" si="10"/>
        <v>59.21349670233591</v>
      </c>
      <c r="J40">
        <f t="shared" si="11"/>
        <v>55.933709168170829</v>
      </c>
      <c r="K40">
        <f t="shared" si="12"/>
        <v>19.433434344140721</v>
      </c>
      <c r="L40">
        <f t="shared" si="13"/>
        <v>-13.010746853357677</v>
      </c>
      <c r="M40">
        <f t="shared" si="14"/>
        <v>-36.694413512766694</v>
      </c>
      <c r="S40">
        <f t="shared" si="3"/>
        <v>0</v>
      </c>
      <c r="T40" t="b">
        <f t="shared" si="4"/>
        <v>0</v>
      </c>
      <c r="U40" t="b">
        <f t="shared" si="5"/>
        <v>0</v>
      </c>
    </row>
    <row r="41" spans="1:21" x14ac:dyDescent="0.2">
      <c r="A41">
        <f t="shared" si="15"/>
        <v>15.855279690211947</v>
      </c>
      <c r="B41">
        <f t="shared" si="6"/>
        <v>15.855279690211947</v>
      </c>
      <c r="C41" s="9">
        <f t="shared" si="7"/>
        <v>0.13200000000000003</v>
      </c>
      <c r="D41" s="9">
        <f t="shared" si="0"/>
        <v>7.489416685873592</v>
      </c>
      <c r="E41" s="9">
        <f t="shared" si="1"/>
        <v>3.8483285153909392</v>
      </c>
      <c r="F41" s="9">
        <f t="shared" si="2"/>
        <v>3.8543676216381719</v>
      </c>
      <c r="G41" s="10">
        <f t="shared" si="8"/>
        <v>8.6666666666666607</v>
      </c>
      <c r="H41" s="5">
        <f t="shared" si="9"/>
        <v>7.5</v>
      </c>
      <c r="I41">
        <f t="shared" si="10"/>
        <v>59.067780603167293</v>
      </c>
      <c r="J41">
        <f t="shared" si="11"/>
        <v>55.855644687050685</v>
      </c>
      <c r="K41">
        <f t="shared" si="12"/>
        <v>19.213267863064122</v>
      </c>
      <c r="L41">
        <f t="shared" si="13"/>
        <v>-12.960615329983199</v>
      </c>
      <c r="M41">
        <f t="shared" si="14"/>
        <v>-36.632202486074483</v>
      </c>
      <c r="S41">
        <f t="shared" si="3"/>
        <v>0</v>
      </c>
      <c r="T41" t="b">
        <f t="shared" si="4"/>
        <v>0</v>
      </c>
      <c r="U41" t="b">
        <f t="shared" si="5"/>
        <v>0</v>
      </c>
    </row>
    <row r="42" spans="1:21" x14ac:dyDescent="0.2">
      <c r="A42">
        <f t="shared" si="15"/>
        <v>15.520379113165584</v>
      </c>
      <c r="B42">
        <f t="shared" si="6"/>
        <v>15.520379113165584</v>
      </c>
      <c r="C42" s="9">
        <f t="shared" si="7"/>
        <v>0.13800000000000004</v>
      </c>
      <c r="D42" s="9">
        <f t="shared" si="0"/>
        <v>7.8243172629199567</v>
      </c>
      <c r="E42" s="9">
        <f t="shared" si="1"/>
        <v>3.9629487429245747</v>
      </c>
      <c r="F42" s="9">
        <f t="shared" si="2"/>
        <v>3.9698281269124207</v>
      </c>
      <c r="G42" s="10">
        <f t="shared" si="8"/>
        <v>8.6666666666666607</v>
      </c>
      <c r="H42" s="5">
        <f t="shared" si="9"/>
        <v>7.5</v>
      </c>
      <c r="I42">
        <f t="shared" si="10"/>
        <v>58.92303528765391</v>
      </c>
      <c r="J42">
        <f t="shared" si="11"/>
        <v>55.777880995070788</v>
      </c>
      <c r="K42">
        <f t="shared" si="12"/>
        <v>18.993474648147675</v>
      </c>
      <c r="L42">
        <f t="shared" si="13"/>
        <v>-12.91085551250629</v>
      </c>
      <c r="M42">
        <f t="shared" si="14"/>
        <v>-36.570402346018788</v>
      </c>
      <c r="S42">
        <f t="shared" si="3"/>
        <v>0</v>
      </c>
      <c r="T42" t="b">
        <f t="shared" si="4"/>
        <v>0</v>
      </c>
      <c r="U42" t="b">
        <f t="shared" si="5"/>
        <v>0</v>
      </c>
    </row>
    <row r="43" spans="1:21" x14ac:dyDescent="0.2">
      <c r="A43">
        <f t="shared" si="15"/>
        <v>15.185944222594385</v>
      </c>
      <c r="B43">
        <f t="shared" si="6"/>
        <v>15.185944222594385</v>
      </c>
      <c r="C43" s="9">
        <f t="shared" si="7"/>
        <v>0.14400000000000004</v>
      </c>
      <c r="D43" s="9">
        <f t="shared" si="0"/>
        <v>8.1587521534911556</v>
      </c>
      <c r="E43" s="9">
        <f t="shared" si="1"/>
        <v>4.0762513235712321</v>
      </c>
      <c r="F43" s="9">
        <f t="shared" si="2"/>
        <v>4.0840444482200278</v>
      </c>
      <c r="G43" s="10">
        <f t="shared" si="8"/>
        <v>8.6666666666666607</v>
      </c>
      <c r="H43" s="5">
        <f t="shared" si="9"/>
        <v>7.5</v>
      </c>
      <c r="I43">
        <f t="shared" si="10"/>
        <v>58.779259645617472</v>
      </c>
      <c r="J43">
        <f t="shared" si="11"/>
        <v>55.700415861995751</v>
      </c>
      <c r="K43">
        <f t="shared" si="12"/>
        <v>18.774052234071561</v>
      </c>
      <c r="L43">
        <f t="shared" si="13"/>
        <v>-12.86146524027663</v>
      </c>
      <c r="M43">
        <f t="shared" si="14"/>
        <v>-36.50900929016219</v>
      </c>
      <c r="S43">
        <f t="shared" si="3"/>
        <v>0</v>
      </c>
      <c r="T43" t="b">
        <f t="shared" si="4"/>
        <v>0</v>
      </c>
      <c r="U43" t="b">
        <f t="shared" si="5"/>
        <v>0</v>
      </c>
    </row>
    <row r="44" spans="1:21" x14ac:dyDescent="0.2">
      <c r="A44">
        <f t="shared" si="15"/>
        <v>14.851973233796736</v>
      </c>
      <c r="B44">
        <f t="shared" si="6"/>
        <v>14.851973233796736</v>
      </c>
      <c r="C44" s="9">
        <f t="shared" si="7"/>
        <v>0.15000000000000005</v>
      </c>
      <c r="D44" s="9">
        <f t="shared" si="0"/>
        <v>8.4927231422888045</v>
      </c>
      <c r="E44" s="9">
        <f t="shared" si="1"/>
        <v>4.1882384748084389</v>
      </c>
      <c r="F44" s="9">
        <f t="shared" si="2"/>
        <v>4.1970217100057496</v>
      </c>
      <c r="G44" s="10">
        <f t="shared" si="8"/>
        <v>8.6666666666666607</v>
      </c>
      <c r="H44" s="5">
        <f t="shared" si="9"/>
        <v>7.5</v>
      </c>
      <c r="I44">
        <f t="shared" si="10"/>
        <v>58.636452587701413</v>
      </c>
      <c r="J44">
        <f t="shared" si="11"/>
        <v>55.623247070554093</v>
      </c>
      <c r="K44">
        <f t="shared" si="12"/>
        <v>18.554998178330589</v>
      </c>
      <c r="L44">
        <f t="shared" si="13"/>
        <v>-12.812442373412841</v>
      </c>
      <c r="M44">
        <f t="shared" si="14"/>
        <v>-36.448019540734315</v>
      </c>
      <c r="S44">
        <f t="shared" si="3"/>
        <v>0</v>
      </c>
      <c r="T44" t="b">
        <f t="shared" si="4"/>
        <v>0</v>
      </c>
      <c r="U44" t="b">
        <f t="shared" si="5"/>
        <v>0</v>
      </c>
    </row>
    <row r="45" spans="1:21" x14ac:dyDescent="0.2">
      <c r="A45">
        <f t="shared" si="15"/>
        <v>14.518464375336134</v>
      </c>
      <c r="B45">
        <f t="shared" si="6"/>
        <v>14.518464375336134</v>
      </c>
      <c r="C45" s="9">
        <f t="shared" si="7"/>
        <v>0.15600000000000006</v>
      </c>
      <c r="D45" s="9">
        <f t="shared" si="0"/>
        <v>8.8262320007494068</v>
      </c>
      <c r="E45" s="9">
        <f t="shared" si="1"/>
        <v>4.2989123995266896</v>
      </c>
      <c r="F45" s="9">
        <f t="shared" si="2"/>
        <v>4.3087650029414952</v>
      </c>
      <c r="G45" s="10">
        <f t="shared" si="8"/>
        <v>8.6666666666666607</v>
      </c>
      <c r="H45" s="5">
        <f t="shared" si="9"/>
        <v>7.5</v>
      </c>
      <c r="I45">
        <f t="shared" si="10"/>
        <v>58.49461304486163</v>
      </c>
      <c r="J45">
        <f t="shared" si="11"/>
        <v>55.546372416313616</v>
      </c>
      <c r="K45">
        <f t="shared" si="12"/>
        <v>18.336310061086184</v>
      </c>
      <c r="L45">
        <f t="shared" si="13"/>
        <v>-12.76378479249729</v>
      </c>
      <c r="M45">
        <f t="shared" si="14"/>
        <v>-36.387429344298113</v>
      </c>
      <c r="S45">
        <f t="shared" si="3"/>
        <v>0</v>
      </c>
      <c r="T45" t="b">
        <f t="shared" si="4"/>
        <v>0</v>
      </c>
      <c r="U45" t="b">
        <f t="shared" si="5"/>
        <v>0</v>
      </c>
    </row>
    <row r="46" spans="1:21" x14ac:dyDescent="0.2">
      <c r="A46">
        <f t="shared" si="15"/>
        <v>14.185415888964517</v>
      </c>
      <c r="B46">
        <f t="shared" si="6"/>
        <v>14.185415888964517</v>
      </c>
      <c r="C46" s="9">
        <f t="shared" si="7"/>
        <v>0.16200000000000006</v>
      </c>
      <c r="D46" s="9">
        <f t="shared" si="0"/>
        <v>9.1592804871210234</v>
      </c>
      <c r="E46" s="9">
        <f t="shared" si="1"/>
        <v>4.4082752861650096</v>
      </c>
      <c r="F46" s="9">
        <f t="shared" si="2"/>
        <v>4.4192793842455149</v>
      </c>
      <c r="G46" s="10">
        <f t="shared" si="8"/>
        <v>8.6666666666666607</v>
      </c>
      <c r="H46" s="5">
        <f t="shared" si="9"/>
        <v>7.5</v>
      </c>
      <c r="I46">
        <f t="shared" si="10"/>
        <v>58.353739967856278</v>
      </c>
      <c r="J46">
        <f t="shared" si="11"/>
        <v>55.469789707558633</v>
      </c>
      <c r="K46">
        <f t="shared" si="12"/>
        <v>18.117985485020395</v>
      </c>
      <c r="L46">
        <f t="shared" si="13"/>
        <v>-12.715490398273738</v>
      </c>
      <c r="M46">
        <f t="shared" si="14"/>
        <v>-36.327234971421696</v>
      </c>
      <c r="S46">
        <f t="shared" si="3"/>
        <v>0</v>
      </c>
      <c r="T46" t="b">
        <f t="shared" si="4"/>
        <v>0</v>
      </c>
      <c r="U46" t="b">
        <f t="shared" si="5"/>
        <v>0</v>
      </c>
    </row>
    <row r="47" spans="1:21" x14ac:dyDescent="0.2">
      <c r="A47">
        <f t="shared" si="15"/>
        <v>13.852826029546334</v>
      </c>
      <c r="B47">
        <f t="shared" si="6"/>
        <v>13.852826029546334</v>
      </c>
      <c r="C47" s="9">
        <f t="shared" si="7"/>
        <v>0.16800000000000007</v>
      </c>
      <c r="D47" s="9">
        <f t="shared" si="0"/>
        <v>9.4918703465392067</v>
      </c>
      <c r="E47" s="9">
        <f t="shared" si="1"/>
        <v>4.5163293088456467</v>
      </c>
      <c r="F47" s="9">
        <f t="shared" si="2"/>
        <v>4.5285698779986756</v>
      </c>
      <c r="G47" s="10">
        <f t="shared" si="8"/>
        <v>8.6666666666666607</v>
      </c>
      <c r="H47" s="5">
        <f t="shared" si="9"/>
        <v>7.5</v>
      </c>
      <c r="I47">
        <f t="shared" si="10"/>
        <v>58.213832326734369</v>
      </c>
      <c r="J47">
        <f t="shared" si="11"/>
        <v>55.39349676516899</v>
      </c>
      <c r="K47">
        <f t="shared" si="12"/>
        <v>17.900022075191863</v>
      </c>
      <c r="L47">
        <f t="shared" si="13"/>
        <v>-12.667557111347733</v>
      </c>
      <c r="M47">
        <f t="shared" si="14"/>
        <v>-36.26743271635555</v>
      </c>
      <c r="S47">
        <f t="shared" si="3"/>
        <v>0</v>
      </c>
      <c r="T47" t="b">
        <f t="shared" si="4"/>
        <v>0</v>
      </c>
      <c r="U47" t="b">
        <f t="shared" si="5"/>
        <v>0</v>
      </c>
    </row>
    <row r="48" spans="1:21" x14ac:dyDescent="0.2">
      <c r="A48">
        <f t="shared" si="15"/>
        <v>13.520693064983323</v>
      </c>
      <c r="B48">
        <f t="shared" si="6"/>
        <v>13.520693064983323</v>
      </c>
      <c r="C48" s="9">
        <f t="shared" si="7"/>
        <v>0.17400000000000007</v>
      </c>
      <c r="D48" s="9">
        <f t="shared" si="0"/>
        <v>9.8240033111022171</v>
      </c>
      <c r="E48" s="9">
        <f t="shared" si="1"/>
        <v>4.6230766275079036</v>
      </c>
      <c r="F48" s="9">
        <f t="shared" si="2"/>
        <v>4.6366414754578642</v>
      </c>
      <c r="G48" s="10">
        <f t="shared" si="8"/>
        <v>8.6666666666666607</v>
      </c>
      <c r="H48" s="5">
        <f t="shared" si="9"/>
        <v>7.5</v>
      </c>
      <c r="I48">
        <f t="shared" si="10"/>
        <v>58.074889110323298</v>
      </c>
      <c r="J48">
        <f t="shared" si="11"/>
        <v>55.3174914225009</v>
      </c>
      <c r="K48">
        <f t="shared" si="12"/>
        <v>17.682417478893729</v>
      </c>
      <c r="L48">
        <f t="shared" si="13"/>
        <v>-12.619982871889723</v>
      </c>
      <c r="M48">
        <f t="shared" si="14"/>
        <v>-36.208018896715068</v>
      </c>
      <c r="S48">
        <f t="shared" si="3"/>
        <v>0</v>
      </c>
      <c r="T48" t="b">
        <f t="shared" si="4"/>
        <v>0</v>
      </c>
      <c r="U48" t="b">
        <f t="shared" si="5"/>
        <v>0</v>
      </c>
    </row>
    <row r="49" spans="1:21" x14ac:dyDescent="0.2">
      <c r="A49">
        <f t="shared" si="15"/>
        <v>13.189015276140012</v>
      </c>
      <c r="B49">
        <f t="shared" si="6"/>
        <v>13.189015276140012</v>
      </c>
      <c r="C49" s="9">
        <f t="shared" si="7"/>
        <v>0.18000000000000008</v>
      </c>
      <c r="D49" s="9">
        <f t="shared" si="0"/>
        <v>10.155681099945529</v>
      </c>
      <c r="E49" s="9">
        <f t="shared" si="1"/>
        <v>4.7285193880411249</v>
      </c>
      <c r="F49" s="9">
        <f t="shared" si="2"/>
        <v>4.7434991353665374</v>
      </c>
      <c r="G49" s="10">
        <f t="shared" si="8"/>
        <v>8.6666666666666607</v>
      </c>
      <c r="H49" s="5">
        <f t="shared" si="9"/>
        <v>7.5</v>
      </c>
      <c r="I49">
        <f t="shared" si="10"/>
        <v>57.936909325715263</v>
      </c>
      <c r="J49">
        <f t="shared" si="11"/>
        <v>55.241771525269563</v>
      </c>
      <c r="K49">
        <f t="shared" si="12"/>
        <v>17.465169365513439</v>
      </c>
      <c r="L49">
        <f t="shared" si="13"/>
        <v>-12.572765639340883</v>
      </c>
      <c r="M49">
        <f t="shared" si="14"/>
        <v>-36.148989853168452</v>
      </c>
      <c r="S49">
        <f t="shared" si="3"/>
        <v>0</v>
      </c>
      <c r="T49" t="b">
        <f t="shared" si="4"/>
        <v>0</v>
      </c>
      <c r="U49" t="b">
        <f t="shared" si="5"/>
        <v>0</v>
      </c>
    </row>
    <row r="50" spans="1:21" x14ac:dyDescent="0.2">
      <c r="A50">
        <f t="shared" si="15"/>
        <v>12.857790956769902</v>
      </c>
      <c r="B50">
        <f t="shared" si="6"/>
        <v>12.857790956769902</v>
      </c>
      <c r="C50" s="9">
        <f t="shared" si="7"/>
        <v>0.18600000000000008</v>
      </c>
      <c r="D50" s="9">
        <f t="shared" si="0"/>
        <v>10.486905419315638</v>
      </c>
      <c r="E50" s="9">
        <f t="shared" si="1"/>
        <v>4.8326597224168486</v>
      </c>
      <c r="F50" s="9">
        <f t="shared" si="2"/>
        <v>4.8491477842624766</v>
      </c>
      <c r="G50" s="10">
        <f t="shared" si="8"/>
        <v>8.6666666666666607</v>
      </c>
      <c r="H50" s="5">
        <f t="shared" si="9"/>
        <v>7.5</v>
      </c>
      <c r="I50">
        <f t="shared" si="10"/>
        <v>57.799891997752589</v>
      </c>
      <c r="J50">
        <f t="shared" si="11"/>
        <v>55.166334931433518</v>
      </c>
      <c r="K50">
        <f t="shared" si="12"/>
        <v>17.248275426394429</v>
      </c>
      <c r="L50">
        <f t="shared" si="13"/>
        <v>-12.525903392121558</v>
      </c>
      <c r="M50">
        <f t="shared" si="14"/>
        <v>-36.090341949129858</v>
      </c>
      <c r="S50">
        <f t="shared" si="3"/>
        <v>0</v>
      </c>
      <c r="T50" t="b">
        <f t="shared" si="4"/>
        <v>0</v>
      </c>
      <c r="U50" t="b">
        <f t="shared" si="5"/>
        <v>0</v>
      </c>
    </row>
    <row r="51" spans="1:21" x14ac:dyDescent="0.2">
      <c r="A51">
        <f t="shared" si="15"/>
        <v>12.527018413442359</v>
      </c>
      <c r="B51">
        <f t="shared" si="6"/>
        <v>12.527018413442359</v>
      </c>
      <c r="C51" s="9">
        <f t="shared" si="7"/>
        <v>0.19200000000000009</v>
      </c>
      <c r="D51" s="9">
        <f t="shared" si="0"/>
        <v>10.817677962643181</v>
      </c>
      <c r="E51" s="9">
        <f t="shared" si="1"/>
        <v>4.9354997488201304</v>
      </c>
      <c r="F51" s="9">
        <f t="shared" si="2"/>
        <v>4.9535923167827542</v>
      </c>
      <c r="G51" s="10">
        <f t="shared" si="8"/>
        <v>8.6666666666666607</v>
      </c>
      <c r="H51" s="5">
        <f t="shared" si="9"/>
        <v>7.5</v>
      </c>
      <c r="I51">
        <f t="shared" si="10"/>
        <v>57.663836168511935</v>
      </c>
      <c r="J51">
        <f t="shared" si="11"/>
        <v>55.091179511080789</v>
      </c>
      <c r="K51">
        <f t="shared" si="12"/>
        <v>17.031733374699648</v>
      </c>
      <c r="L51">
        <f t="shared" si="13"/>
        <v>-12.479394127342358</v>
      </c>
      <c r="M51">
        <f t="shared" si="14"/>
        <v>-36.032071570457795</v>
      </c>
      <c r="S51">
        <f t="shared" si="3"/>
        <v>0</v>
      </c>
      <c r="T51" t="b">
        <f t="shared" si="4"/>
        <v>0</v>
      </c>
      <c r="U51" t="b">
        <f t="shared" si="5"/>
        <v>0</v>
      </c>
    </row>
    <row r="52" spans="1:21" x14ac:dyDescent="0.2">
      <c r="A52">
        <f t="shared" si="15"/>
        <v>12.196695965470166</v>
      </c>
      <c r="B52">
        <f t="shared" si="6"/>
        <v>12.196695965470166</v>
      </c>
      <c r="C52" s="9">
        <f t="shared" si="7"/>
        <v>0.19800000000000009</v>
      </c>
      <c r="D52" s="9">
        <f t="shared" si="0"/>
        <v>11.148000410615374</v>
      </c>
      <c r="E52" s="9">
        <f t="shared" si="1"/>
        <v>5.0370415717800601</v>
      </c>
      <c r="F52" s="9">
        <f t="shared" si="2"/>
        <v>5.056837595965967</v>
      </c>
      <c r="G52" s="10">
        <f t="shared" si="8"/>
        <v>8.6666666666666607</v>
      </c>
      <c r="H52" s="5">
        <f t="shared" si="9"/>
        <v>7.5</v>
      </c>
      <c r="I52">
        <f t="shared" si="10"/>
        <v>57.528740896787447</v>
      </c>
      <c r="J52">
        <f t="shared" si="11"/>
        <v>55.016303146316737</v>
      </c>
      <c r="K52">
        <f t="shared" si="12"/>
        <v>16.815540945276901</v>
      </c>
      <c r="L52">
        <f t="shared" si="13"/>
        <v>-12.43323586051781</v>
      </c>
      <c r="M52">
        <f t="shared" si="14"/>
        <v>-35.974175125158681</v>
      </c>
      <c r="S52">
        <f t="shared" si="3"/>
        <v>0</v>
      </c>
      <c r="T52" t="b">
        <f t="shared" si="4"/>
        <v>0</v>
      </c>
      <c r="U52" t="b">
        <f t="shared" si="5"/>
        <v>0</v>
      </c>
    </row>
    <row r="53" spans="1:21" x14ac:dyDescent="0.2">
      <c r="A53">
        <f t="shared" si="15"/>
        <v>11.866821944837755</v>
      </c>
      <c r="B53">
        <f t="shared" si="6"/>
        <v>11.866821944837755</v>
      </c>
      <c r="C53" s="9">
        <f t="shared" si="7"/>
        <v>0.2040000000000001</v>
      </c>
      <c r="D53" s="9">
        <f t="shared" si="0"/>
        <v>11.477874431247786</v>
      </c>
      <c r="E53" s="9">
        <f t="shared" si="1"/>
        <v>5.1372872822994688</v>
      </c>
      <c r="F53" s="9">
        <f t="shared" si="2"/>
        <v>5.1588884535517563</v>
      </c>
      <c r="G53" s="10">
        <f t="shared" si="8"/>
        <v>8.6666666666666607</v>
      </c>
      <c r="H53" s="5">
        <f t="shared" si="9"/>
        <v>7.5</v>
      </c>
      <c r="I53">
        <f t="shared" si="10"/>
        <v>57.394605257572792</v>
      </c>
      <c r="J53">
        <f t="shared" si="11"/>
        <v>54.94170373115363</v>
      </c>
      <c r="K53">
        <f t="shared" si="12"/>
        <v>16.599695894525947</v>
      </c>
      <c r="L53">
        <f t="shared" si="13"/>
        <v>-12.387426625282568</v>
      </c>
      <c r="M53">
        <f t="shared" si="14"/>
        <v>-35.916649043095603</v>
      </c>
      <c r="S53">
        <f t="shared" si="3"/>
        <v>0</v>
      </c>
      <c r="T53" t="b">
        <f t="shared" si="4"/>
        <v>0</v>
      </c>
      <c r="U53" t="b">
        <f t="shared" si="5"/>
        <v>0</v>
      </c>
    </row>
    <row r="54" spans="1:21" x14ac:dyDescent="0.2">
      <c r="A54">
        <f t="shared" si="15"/>
        <v>11.537394696130088</v>
      </c>
      <c r="B54">
        <f t="shared" si="6"/>
        <v>11.537394696130088</v>
      </c>
      <c r="C54" s="9">
        <f t="shared" si="7"/>
        <v>0.2100000000000001</v>
      </c>
      <c r="D54" s="9">
        <f t="shared" si="0"/>
        <v>11.807301679955453</v>
      </c>
      <c r="E54" s="9">
        <f t="shared" si="1"/>
        <v>5.2362389579838489</v>
      </c>
      <c r="F54" s="9">
        <f t="shared" si="2"/>
        <v>5.2597496902776468</v>
      </c>
      <c r="G54" s="10">
        <f t="shared" si="8"/>
        <v>8.6666666666666607</v>
      </c>
      <c r="H54" s="5">
        <f t="shared" si="9"/>
        <v>7.5</v>
      </c>
      <c r="I54">
        <f t="shared" si="10"/>
        <v>57.261428341542164</v>
      </c>
      <c r="J54">
        <f t="shared" si="11"/>
        <v>54.867379171401936</v>
      </c>
      <c r="K54">
        <f t="shared" si="12"/>
        <v>16.384196000267373</v>
      </c>
      <c r="L54">
        <f t="shared" si="13"/>
        <v>-12.341964473110144</v>
      </c>
      <c r="M54">
        <f t="shared" si="14"/>
        <v>-35.859489775702116</v>
      </c>
      <c r="S54">
        <f t="shared" si="3"/>
        <v>0</v>
      </c>
      <c r="T54" t="b">
        <f t="shared" si="4"/>
        <v>0</v>
      </c>
      <c r="U54" t="b">
        <f t="shared" si="5"/>
        <v>0</v>
      </c>
    </row>
    <row r="55" spans="1:21" x14ac:dyDescent="0.2">
      <c r="A55">
        <f t="shared" si="15"/>
        <v>11.208412576462193</v>
      </c>
      <c r="B55">
        <f t="shared" si="6"/>
        <v>11.208412576462193</v>
      </c>
      <c r="C55" s="9">
        <f t="shared" si="7"/>
        <v>0.21600000000000011</v>
      </c>
      <c r="D55" s="9">
        <f t="shared" si="0"/>
        <v>12.136283799623348</v>
      </c>
      <c r="E55" s="9">
        <f t="shared" si="1"/>
        <v>5.3338986631694905</v>
      </c>
      <c r="F55" s="9">
        <f t="shared" si="2"/>
        <v>5.3594260761732428</v>
      </c>
      <c r="G55" s="10">
        <f t="shared" si="8"/>
        <v>8.6666666666666607</v>
      </c>
      <c r="H55" s="5">
        <f t="shared" si="9"/>
        <v>7.5</v>
      </c>
      <c r="I55">
        <f t="shared" si="10"/>
        <v>57.129209254530245</v>
      </c>
      <c r="J55">
        <f t="shared" si="11"/>
        <v>54.793327384563277</v>
      </c>
      <c r="K55">
        <f t="shared" si="12"/>
        <v>16.169039061613159</v>
      </c>
      <c r="L55">
        <f t="shared" si="13"/>
        <v>-12.296847473034127</v>
      </c>
      <c r="M55">
        <f t="shared" si="14"/>
        <v>-35.802693795701174</v>
      </c>
      <c r="S55">
        <f t="shared" si="3"/>
        <v>0</v>
      </c>
      <c r="T55" t="b">
        <f t="shared" si="4"/>
        <v>0</v>
      </c>
      <c r="U55" t="b">
        <f t="shared" si="5"/>
        <v>0</v>
      </c>
    </row>
    <row r="56" spans="1:21" x14ac:dyDescent="0.2">
      <c r="A56">
        <f t="shared" si="15"/>
        <v>10.879873955409328</v>
      </c>
      <c r="B56">
        <f t="shared" si="6"/>
        <v>10.879873955409328</v>
      </c>
      <c r="C56" s="9">
        <f t="shared" si="7"/>
        <v>0.22200000000000011</v>
      </c>
      <c r="D56" s="9">
        <f t="shared" si="0"/>
        <v>12.464822420676212</v>
      </c>
      <c r="E56" s="9">
        <f t="shared" si="1"/>
        <v>5.430268449050847</v>
      </c>
      <c r="F56" s="9">
        <f t="shared" si="2"/>
        <v>5.4579223508518098</v>
      </c>
      <c r="G56" s="10">
        <f t="shared" si="8"/>
        <v>8.6666666666666607</v>
      </c>
      <c r="H56" s="5">
        <f t="shared" si="9"/>
        <v>7.5</v>
      </c>
      <c r="I56">
        <f t="shared" si="10"/>
        <v>56.997947117011094</v>
      </c>
      <c r="J56">
        <f t="shared" si="11"/>
        <v>54.719546299725074</v>
      </c>
      <c r="K56">
        <f t="shared" si="12"/>
        <v>15.954222898838951</v>
      </c>
      <c r="L56">
        <f t="shared" si="13"/>
        <v>-12.252073711371843</v>
      </c>
      <c r="M56">
        <f t="shared" si="14"/>
        <v>-35.746257596829039</v>
      </c>
      <c r="S56">
        <f t="shared" si="3"/>
        <v>0</v>
      </c>
      <c r="T56" t="b">
        <f t="shared" si="4"/>
        <v>0</v>
      </c>
      <c r="U56" t="b">
        <f t="shared" si="5"/>
        <v>0</v>
      </c>
    </row>
    <row r="57" spans="1:21" x14ac:dyDescent="0.2">
      <c r="A57">
        <f t="shared" si="15"/>
        <v>10.551777214937783</v>
      </c>
      <c r="B57">
        <f t="shared" si="6"/>
        <v>10.551777214937783</v>
      </c>
      <c r="C57" s="9">
        <f t="shared" si="7"/>
        <v>0.22800000000000012</v>
      </c>
      <c r="D57" s="9">
        <f t="shared" si="0"/>
        <v>12.792919161147758</v>
      </c>
      <c r="E57" s="9">
        <f t="shared" si="1"/>
        <v>5.5253503538071378</v>
      </c>
      <c r="F57" s="9">
        <f t="shared" si="2"/>
        <v>5.5552432237992635</v>
      </c>
      <c r="G57" s="10">
        <f t="shared" si="8"/>
        <v>8.6666666666666607</v>
      </c>
      <c r="H57" s="5">
        <f t="shared" si="9"/>
        <v>7.5</v>
      </c>
      <c r="I57">
        <f t="shared" si="10"/>
        <v>56.867641063576087</v>
      </c>
      <c r="J57">
        <f t="shared" si="11"/>
        <v>54.646033857456842</v>
      </c>
      <c r="K57">
        <f t="shared" si="12"/>
        <v>15.739745353257977</v>
      </c>
      <c r="L57">
        <f t="shared" si="13"/>
        <v>-12.207641291450468</v>
      </c>
      <c r="M57">
        <f t="shared" si="14"/>
        <v>-35.690177693564273</v>
      </c>
      <c r="S57">
        <f t="shared" si="3"/>
        <v>0</v>
      </c>
      <c r="T57" t="b">
        <f t="shared" si="4"/>
        <v>0</v>
      </c>
      <c r="U57" t="b">
        <f t="shared" si="5"/>
        <v>0</v>
      </c>
    </row>
    <row r="58" spans="1:21" x14ac:dyDescent="0.2">
      <c r="A58">
        <f t="shared" si="15"/>
        <v>10.224120749336288</v>
      </c>
      <c r="B58">
        <f t="shared" si="6"/>
        <v>10.224120749336288</v>
      </c>
      <c r="C58" s="9">
        <f t="shared" si="7"/>
        <v>0.23400000000000012</v>
      </c>
      <c r="D58" s="9">
        <f t="shared" si="0"/>
        <v>13.120575626749252</v>
      </c>
      <c r="E58" s="9">
        <f t="shared" si="1"/>
        <v>5.6191464027282017</v>
      </c>
      <c r="F58" s="9">
        <f t="shared" si="2"/>
        <v>5.6513933746606142</v>
      </c>
      <c r="G58" s="10">
        <f t="shared" si="8"/>
        <v>8.6666666666666607</v>
      </c>
      <c r="H58" s="5">
        <f t="shared" si="9"/>
        <v>7.5</v>
      </c>
      <c r="I58">
        <f t="shared" si="10"/>
        <v>56.738290242410869</v>
      </c>
      <c r="J58">
        <f t="shared" si="11"/>
        <v>54.572788009708141</v>
      </c>
      <c r="K58">
        <f t="shared" si="12"/>
        <v>15.525604287096591</v>
      </c>
      <c r="L58">
        <f t="shared" si="13"/>
        <v>-12.163548333335541</v>
      </c>
      <c r="M58">
        <f t="shared" si="14"/>
        <v>-35.634450620861557</v>
      </c>
      <c r="S58">
        <f t="shared" si="3"/>
        <v>0</v>
      </c>
      <c r="T58" t="b">
        <f t="shared" si="4"/>
        <v>0</v>
      </c>
      <c r="U58" t="b">
        <f t="shared" si="5"/>
        <v>0</v>
      </c>
    </row>
    <row r="59" spans="1:21" x14ac:dyDescent="0.2">
      <c r="A59">
        <f t="shared" si="15"/>
        <v>9.8969029651480387</v>
      </c>
      <c r="B59">
        <f t="shared" si="6"/>
        <v>9.8969029651480387</v>
      </c>
      <c r="C59" s="9">
        <f t="shared" si="7"/>
        <v>0.24000000000000013</v>
      </c>
      <c r="D59" s="9">
        <f t="shared" si="0"/>
        <v>13.447793410937502</v>
      </c>
      <c r="E59" s="9">
        <f t="shared" si="1"/>
        <v>5.7116586083396053</v>
      </c>
      <c r="F59" s="9">
        <f t="shared" si="2"/>
        <v>5.7463774535238734</v>
      </c>
      <c r="G59" s="10">
        <f t="shared" si="8"/>
        <v>8.6666666666666607</v>
      </c>
      <c r="H59" s="5">
        <f t="shared" si="9"/>
        <v>7.5</v>
      </c>
      <c r="I59">
        <f t="shared" si="10"/>
        <v>56.609893814771297</v>
      </c>
      <c r="J59">
        <f t="shared" si="11"/>
        <v>54.499806719708126</v>
      </c>
      <c r="K59">
        <f t="shared" si="12"/>
        <v>15.311797583371423</v>
      </c>
      <c r="L59">
        <f t="shared" si="13"/>
        <v>-12.119792973561818</v>
      </c>
      <c r="M59">
        <f t="shared" si="14"/>
        <v>-35.579072933890572</v>
      </c>
      <c r="S59">
        <f t="shared" si="3"/>
        <v>0</v>
      </c>
      <c r="T59" t="b">
        <f t="shared" si="4"/>
        <v>0</v>
      </c>
      <c r="U59" t="b">
        <f t="shared" si="5"/>
        <v>0</v>
      </c>
    </row>
    <row r="60" spans="1:21" x14ac:dyDescent="0.2">
      <c r="A60">
        <f t="shared" si="15"/>
        <v>9.5701222811033144</v>
      </c>
      <c r="B60">
        <f t="shared" si="6"/>
        <v>9.5701222811033144</v>
      </c>
      <c r="C60" s="9">
        <f t="shared" si="7"/>
        <v>0.24600000000000014</v>
      </c>
      <c r="D60" s="9">
        <f t="shared" si="0"/>
        <v>13.774574094982226</v>
      </c>
      <c r="E60" s="9">
        <f t="shared" si="1"/>
        <v>5.8028889705270235</v>
      </c>
      <c r="F60" s="9">
        <f t="shared" si="2"/>
        <v>5.8402000812014725</v>
      </c>
      <c r="G60" s="10">
        <f t="shared" si="8"/>
        <v>8.6666666666666607</v>
      </c>
      <c r="H60" s="5">
        <f t="shared" si="9"/>
        <v>7.5</v>
      </c>
      <c r="I60">
        <f t="shared" si="10"/>
        <v>56.482450954458564</v>
      </c>
      <c r="J60">
        <f t="shared" si="11"/>
        <v>54.427087961866754</v>
      </c>
      <c r="K60">
        <f t="shared" si="12"/>
        <v>15.098323145768079</v>
      </c>
      <c r="L60">
        <f t="shared" si="13"/>
        <v>-12.076373364866535</v>
      </c>
      <c r="M60">
        <f t="shared" si="14"/>
        <v>-35.524041207779653</v>
      </c>
      <c r="S60">
        <f t="shared" si="3"/>
        <v>0</v>
      </c>
      <c r="T60" t="b">
        <f t="shared" si="4"/>
        <v>0</v>
      </c>
      <c r="U60" t="b">
        <f t="shared" si="5"/>
        <v>0</v>
      </c>
    </row>
    <row r="61" spans="1:21" x14ac:dyDescent="0.2">
      <c r="A61">
        <f t="shared" si="15"/>
        <v>9.243777128052681</v>
      </c>
      <c r="B61">
        <f t="shared" si="6"/>
        <v>9.243777128052681</v>
      </c>
      <c r="C61" s="9">
        <f t="shared" si="7"/>
        <v>0.25200000000000011</v>
      </c>
      <c r="D61" s="9">
        <f t="shared" si="0"/>
        <v>14.100919248032859</v>
      </c>
      <c r="E61" s="9">
        <f t="shared" si="1"/>
        <v>5.8928394766598915</v>
      </c>
      <c r="F61" s="9">
        <f t="shared" si="2"/>
        <v>5.9328658495092128</v>
      </c>
      <c r="G61" s="10">
        <f t="shared" si="8"/>
        <v>8.6666666666666607</v>
      </c>
      <c r="H61" s="5">
        <f t="shared" si="9"/>
        <v>7.5</v>
      </c>
      <c r="I61">
        <f t="shared" si="10"/>
        <v>56.355960847293339</v>
      </c>
      <c r="J61">
        <f t="shared" si="11"/>
        <v>54.354629721677554</v>
      </c>
      <c r="K61">
        <f t="shared" si="12"/>
        <v>14.885178898521401</v>
      </c>
      <c r="L61">
        <f t="shared" si="13"/>
        <v>-12.033287675924951</v>
      </c>
      <c r="M61">
        <f t="shared" si="14"/>
        <v>-35.469352037364359</v>
      </c>
      <c r="S61">
        <f t="shared" si="3"/>
        <v>0</v>
      </c>
      <c r="T61" t="b">
        <f t="shared" si="4"/>
        <v>0</v>
      </c>
      <c r="U61" t="b">
        <f t="shared" si="5"/>
        <v>0</v>
      </c>
    </row>
    <row r="62" spans="1:21" x14ac:dyDescent="0.2">
      <c r="A62">
        <f t="shared" si="15"/>
        <v>8.9178659489007828</v>
      </c>
      <c r="B62">
        <f t="shared" si="6"/>
        <v>8.9178659489007828</v>
      </c>
      <c r="C62" s="9">
        <f t="shared" si="7"/>
        <v>0.25800000000000012</v>
      </c>
      <c r="D62" s="9">
        <f t="shared" si="0"/>
        <v>14.426830427184758</v>
      </c>
      <c r="E62" s="9">
        <f t="shared" si="1"/>
        <v>5.9815121017143476</v>
      </c>
      <c r="F62" s="9">
        <f t="shared" si="2"/>
        <v>6.0243793215427681</v>
      </c>
      <c r="G62" s="10">
        <f t="shared" si="8"/>
        <v>8.6666666666666607</v>
      </c>
      <c r="H62" s="5">
        <f t="shared" si="9"/>
        <v>7.5</v>
      </c>
      <c r="I62">
        <f t="shared" si="10"/>
        <v>56.230422690589144</v>
      </c>
      <c r="J62">
        <f t="shared" si="11"/>
        <v>54.282429995622003</v>
      </c>
      <c r="K62">
        <f t="shared" si="12"/>
        <v>14.672362786297215</v>
      </c>
      <c r="L62">
        <f t="shared" si="13"/>
        <v>-11.990534091088213</v>
      </c>
      <c r="M62">
        <f t="shared" si="14"/>
        <v>-35.415002036940862</v>
      </c>
      <c r="S62">
        <f t="shared" si="3"/>
        <v>0</v>
      </c>
      <c r="T62" t="b">
        <f t="shared" si="4"/>
        <v>0</v>
      </c>
      <c r="U62" t="b">
        <f t="shared" si="5"/>
        <v>0</v>
      </c>
    </row>
    <row r="63" spans="1:21" x14ac:dyDescent="0.2">
      <c r="A63">
        <f t="shared" si="15"/>
        <v>8.5923871985406901</v>
      </c>
      <c r="B63">
        <f t="shared" si="6"/>
        <v>8.5923871985406901</v>
      </c>
      <c r="C63" s="9">
        <f t="shared" si="7"/>
        <v>0.26400000000000012</v>
      </c>
      <c r="D63" s="9">
        <f t="shared" si="0"/>
        <v>14.75230917754485</v>
      </c>
      <c r="E63" s="9">
        <f t="shared" si="1"/>
        <v>6.0689088083954656</v>
      </c>
      <c r="F63" s="9">
        <f t="shared" si="2"/>
        <v>6.114745031951788</v>
      </c>
      <c r="G63" s="10">
        <f t="shared" si="8"/>
        <v>8.6666666666666607</v>
      </c>
      <c r="H63" s="5">
        <f t="shared" si="9"/>
        <v>7.5</v>
      </c>
      <c r="I63">
        <f t="shared" si="10"/>
        <v>56.105835692624886</v>
      </c>
      <c r="J63">
        <f t="shared" si="11"/>
        <v>54.210486791075475</v>
      </c>
      <c r="K63">
        <f t="shared" si="12"/>
        <v>14.459872774075571</v>
      </c>
      <c r="L63">
        <f t="shared" si="13"/>
        <v>-11.948110810123522</v>
      </c>
      <c r="M63">
        <f t="shared" si="14"/>
        <v>-35.360987840024073</v>
      </c>
      <c r="S63">
        <f t="shared" si="3"/>
        <v>0</v>
      </c>
      <c r="T63" t="b">
        <f t="shared" si="4"/>
        <v>0</v>
      </c>
      <c r="U63" t="b">
        <f t="shared" si="5"/>
        <v>0</v>
      </c>
    </row>
    <row r="64" spans="1:21" x14ac:dyDescent="0.2">
      <c r="A64">
        <f t="shared" si="15"/>
        <v>8.2673393437888194</v>
      </c>
      <c r="B64">
        <f t="shared" si="6"/>
        <v>8.2673393437888194</v>
      </c>
      <c r="C64" s="9">
        <f t="shared" si="7"/>
        <v>0.27000000000000013</v>
      </c>
      <c r="D64" s="9">
        <f t="shared" si="0"/>
        <v>15.077357032296721</v>
      </c>
      <c r="E64" s="9">
        <f t="shared" si="1"/>
        <v>6.1550315472587984</v>
      </c>
      <c r="F64" s="9">
        <f t="shared" si="2"/>
        <v>6.2039674872115995</v>
      </c>
      <c r="G64" s="10">
        <f t="shared" si="8"/>
        <v>8.6666666666666607</v>
      </c>
      <c r="H64" s="5">
        <f t="shared" si="9"/>
        <v>7.5</v>
      </c>
      <c r="I64">
        <f t="shared" si="10"/>
        <v>55.982199072116586</v>
      </c>
      <c r="J64">
        <f t="shared" si="11"/>
        <v>54.138798126214731</v>
      </c>
      <c r="K64">
        <f t="shared" si="12"/>
        <v>14.247706847035426</v>
      </c>
      <c r="L64">
        <f t="shared" si="13"/>
        <v>-11.906016047956513</v>
      </c>
      <c r="M64">
        <f t="shared" si="14"/>
        <v>-35.307306099110555</v>
      </c>
      <c r="S64">
        <f t="shared" si="3"/>
        <v>0</v>
      </c>
      <c r="T64" t="b">
        <f t="shared" si="4"/>
        <v>0</v>
      </c>
      <c r="U64" t="b">
        <f t="shared" si="5"/>
        <v>0</v>
      </c>
    </row>
    <row r="65" spans="1:21" x14ac:dyDescent="0.2">
      <c r="A65">
        <f t="shared" si="15"/>
        <v>7.9427208633203943</v>
      </c>
      <c r="B65">
        <f t="shared" si="6"/>
        <v>7.9427208633203943</v>
      </c>
      <c r="C65" s="9">
        <f t="shared" si="7"/>
        <v>0.27600000000000013</v>
      </c>
      <c r="D65" s="9">
        <f t="shared" si="0"/>
        <v>15.401975512765146</v>
      </c>
      <c r="E65" s="9">
        <f t="shared" si="1"/>
        <v>6.2398822568312271</v>
      </c>
      <c r="F65" s="9">
        <f t="shared" si="2"/>
        <v>6.292051165892568</v>
      </c>
      <c r="G65" s="10">
        <f t="shared" si="8"/>
        <v>8.6666666666666607</v>
      </c>
      <c r="H65" s="5">
        <f t="shared" si="9"/>
        <v>7.5</v>
      </c>
      <c r="I65">
        <f t="shared" si="10"/>
        <v>55.859512057688526</v>
      </c>
      <c r="J65">
        <f t="shared" si="11"/>
        <v>54.06736202992699</v>
      </c>
      <c r="K65">
        <f t="shared" si="12"/>
        <v>14.035863010440762</v>
      </c>
      <c r="L65">
        <f t="shared" si="13"/>
        <v>-11.864248034415946</v>
      </c>
      <c r="M65">
        <f t="shared" si="14"/>
        <v>-35.253953485446168</v>
      </c>
      <c r="S65">
        <f t="shared" si="3"/>
        <v>0</v>
      </c>
      <c r="T65" t="b">
        <f t="shared" si="4"/>
        <v>0</v>
      </c>
      <c r="U65" t="b">
        <f t="shared" si="5"/>
        <v>0</v>
      </c>
    </row>
    <row r="66" spans="1:21" x14ac:dyDescent="0.2">
      <c r="A66">
        <f t="shared" si="15"/>
        <v>7.6185302476054524</v>
      </c>
      <c r="B66">
        <f t="shared" si="6"/>
        <v>7.6185302476054524</v>
      </c>
      <c r="C66" s="9">
        <f t="shared" si="7"/>
        <v>0.28200000000000014</v>
      </c>
      <c r="D66" s="9">
        <f t="shared" si="0"/>
        <v>15.726166128480088</v>
      </c>
      <c r="E66" s="9">
        <f t="shared" si="1"/>
        <v>6.3234628637311339</v>
      </c>
      <c r="F66" s="9">
        <f t="shared" si="2"/>
        <v>6.3790005189271115</v>
      </c>
      <c r="G66" s="10">
        <f t="shared" si="8"/>
        <v>8.6666666666666607</v>
      </c>
      <c r="H66" s="5">
        <f t="shared" si="9"/>
        <v>7.5</v>
      </c>
      <c r="I66">
        <f t="shared" si="10"/>
        <v>55.73777388734355</v>
      </c>
      <c r="J66">
        <f t="shared" si="11"/>
        <v>53.996176541720494</v>
      </c>
      <c r="K66">
        <f t="shared" si="12"/>
        <v>13.824339289528085</v>
      </c>
      <c r="L66">
        <f t="shared" si="13"/>
        <v>-11.822805013980561</v>
      </c>
      <c r="M66">
        <f t="shared" si="14"/>
        <v>-35.200926688798347</v>
      </c>
      <c r="S66">
        <f t="shared" si="3"/>
        <v>0</v>
      </c>
      <c r="T66" t="b">
        <f t="shared" si="4"/>
        <v>0</v>
      </c>
      <c r="U66" t="b">
        <f t="shared" si="5"/>
        <v>0</v>
      </c>
    </row>
    <row r="67" spans="1:21" x14ac:dyDescent="0.2">
      <c r="A67">
        <f t="shared" si="15"/>
        <v>7.2947659988453815</v>
      </c>
      <c r="B67">
        <f t="shared" si="6"/>
        <v>7.2947659988453815</v>
      </c>
      <c r="C67" s="9">
        <f t="shared" si="7"/>
        <v>0.28800000000000014</v>
      </c>
      <c r="D67" s="9">
        <f t="shared" si="0"/>
        <v>16.049930377240159</v>
      </c>
      <c r="E67" s="9">
        <f t="shared" si="1"/>
        <v>6.4057752827879044</v>
      </c>
      <c r="F67" s="9">
        <f t="shared" si="2"/>
        <v>6.4648199698744211</v>
      </c>
      <c r="G67" s="10">
        <f t="shared" si="8"/>
        <v>8.6666666666666607</v>
      </c>
      <c r="H67" s="5">
        <f t="shared" si="9"/>
        <v>7.5</v>
      </c>
      <c r="I67">
        <f t="shared" si="10"/>
        <v>55.616983807932904</v>
      </c>
      <c r="J67">
        <f t="shared" si="11"/>
        <v>53.925239711636614</v>
      </c>
      <c r="K67">
        <f t="shared" si="12"/>
        <v>13.613133729395296</v>
      </c>
      <c r="L67">
        <f t="shared" si="13"/>
        <v>-11.781685245528172</v>
      </c>
      <c r="M67">
        <f t="shared" si="14"/>
        <v>-35.148222417233107</v>
      </c>
      <c r="S67">
        <f t="shared" si="3"/>
        <v>0</v>
      </c>
      <c r="T67" t="b">
        <f t="shared" si="4"/>
        <v>0</v>
      </c>
      <c r="U67" t="b">
        <f t="shared" si="5"/>
        <v>0</v>
      </c>
    </row>
    <row r="68" spans="1:21" x14ac:dyDescent="0.2">
      <c r="A68">
        <f t="shared" si="15"/>
        <v>6.9714266309099813</v>
      </c>
      <c r="B68">
        <f t="shared" si="6"/>
        <v>6.9714266309099813</v>
      </c>
      <c r="C68" s="9">
        <f t="shared" si="7"/>
        <v>0.29400000000000015</v>
      </c>
      <c r="D68" s="9">
        <f t="shared" si="0"/>
        <v>16.373269745175559</v>
      </c>
      <c r="E68" s="9">
        <f t="shared" si="1"/>
        <v>6.4868214171607663</v>
      </c>
      <c r="F68" s="9">
        <f t="shared" si="2"/>
        <v>6.5495139151828958</v>
      </c>
      <c r="G68" s="10">
        <f t="shared" si="8"/>
        <v>8.6666666666666607</v>
      </c>
      <c r="H68" s="5">
        <f t="shared" si="9"/>
        <v>7.5</v>
      </c>
      <c r="I68">
        <f t="shared" si="10"/>
        <v>55.497141074625418</v>
      </c>
      <c r="J68">
        <f t="shared" si="11"/>
        <v>53.854549600163445</v>
      </c>
      <c r="K68">
        <f t="shared" si="12"/>
        <v>13.402244394891897</v>
      </c>
      <c r="L68">
        <f t="shared" si="13"/>
        <v>-11.740887002086939</v>
      </c>
      <c r="M68">
        <f t="shared" si="14"/>
        <v>-35.09583739689657</v>
      </c>
      <c r="S68">
        <f t="shared" si="3"/>
        <v>0</v>
      </c>
      <c r="T68" t="b">
        <f t="shared" si="4"/>
        <v>0</v>
      </c>
      <c r="U68" t="b">
        <f t="shared" si="5"/>
        <v>0</v>
      </c>
    </row>
    <row r="69" spans="1:21" x14ac:dyDescent="0.2">
      <c r="A69">
        <f t="shared" si="15"/>
        <v>6.6485106692750371</v>
      </c>
      <c r="B69">
        <f t="shared" si="6"/>
        <v>6.6485106692750371</v>
      </c>
      <c r="C69" s="9">
        <f t="shared" si="7"/>
        <v>0.30000000000000016</v>
      </c>
      <c r="D69" s="9">
        <f t="shared" si="0"/>
        <v>16.696185706810503</v>
      </c>
      <c r="E69" s="9">
        <f t="shared" si="1"/>
        <v>6.5666031584569735</v>
      </c>
      <c r="F69" s="9">
        <f t="shared" si="2"/>
        <v>6.6330867244503189</v>
      </c>
      <c r="G69" s="10">
        <f t="shared" si="8"/>
        <v>8.6666666666666607</v>
      </c>
      <c r="H69" s="5">
        <f t="shared" si="9"/>
        <v>7.5</v>
      </c>
      <c r="I69">
        <f t="shared" si="10"/>
        <v>55.378244950376292</v>
      </c>
      <c r="J69">
        <f t="shared" si="11"/>
        <v>53.78410427815092</v>
      </c>
      <c r="K69">
        <f t="shared" si="12"/>
        <v>13.191669370510517</v>
      </c>
      <c r="L69">
        <f t="shared" si="13"/>
        <v>-11.700408570588834</v>
      </c>
      <c r="M69">
        <f t="shared" si="14"/>
        <v>-35.043768371801207</v>
      </c>
      <c r="S69">
        <f t="shared" si="3"/>
        <v>0</v>
      </c>
      <c r="T69" t="b">
        <f t="shared" si="4"/>
        <v>0</v>
      </c>
      <c r="U69" t="b">
        <f t="shared" si="5"/>
        <v>0</v>
      </c>
    </row>
    <row r="70" spans="1:21" x14ac:dyDescent="0.2">
      <c r="A70">
        <f t="shared" si="15"/>
        <v>6.3260166509604012</v>
      </c>
      <c r="B70">
        <f t="shared" si="6"/>
        <v>6.3260166509604012</v>
      </c>
      <c r="C70" s="9">
        <f t="shared" si="7"/>
        <v>0.30600000000000016</v>
      </c>
      <c r="D70" s="9">
        <f t="shared" si="0"/>
        <v>17.018679725125139</v>
      </c>
      <c r="E70" s="9">
        <f t="shared" si="1"/>
        <v>6.6451223868493443</v>
      </c>
      <c r="F70" s="9">
        <f t="shared" si="2"/>
        <v>6.7155427406818138</v>
      </c>
      <c r="G70" s="10">
        <f t="shared" si="8"/>
        <v>8.6666666666666607</v>
      </c>
      <c r="H70" s="5">
        <f t="shared" si="9"/>
        <v>7.5</v>
      </c>
      <c r="I70">
        <f t="shared" si="10"/>
        <v>55.260294705395332</v>
      </c>
      <c r="J70">
        <f t="shared" si="11"/>
        <v>53.713901826727387</v>
      </c>
      <c r="K70">
        <f t="shared" si="12"/>
        <v>12.981406760279711</v>
      </c>
      <c r="L70">
        <f t="shared" si="13"/>
        <v>-11.660248251625246</v>
      </c>
      <c r="M70">
        <f t="shared" si="14"/>
        <v>-34.992012103616524</v>
      </c>
      <c r="S70">
        <f t="shared" si="3"/>
        <v>0</v>
      </c>
      <c r="T70" t="b">
        <f t="shared" si="4"/>
        <v>0</v>
      </c>
      <c r="U70" t="b">
        <f t="shared" si="5"/>
        <v>0</v>
      </c>
    </row>
    <row r="71" spans="1:21" x14ac:dyDescent="0.2">
      <c r="A71">
        <f t="shared" si="15"/>
        <v>6.0039431244685666</v>
      </c>
      <c r="B71">
        <f t="shared" si="6"/>
        <v>6.0039431244685666</v>
      </c>
      <c r="C71" s="9">
        <f t="shared" si="7"/>
        <v>0.31200000000000017</v>
      </c>
      <c r="D71" s="9">
        <f t="shared" si="0"/>
        <v>17.340753251616974</v>
      </c>
      <c r="E71" s="9">
        <f t="shared" si="1"/>
        <v>6.7223809711931573</v>
      </c>
      <c r="F71" s="9">
        <f t="shared" si="2"/>
        <v>6.7968862805455856</v>
      </c>
      <c r="G71" s="10">
        <f t="shared" si="8"/>
        <v>8.6666666666666607</v>
      </c>
      <c r="H71" s="5">
        <f t="shared" si="9"/>
        <v>7.5</v>
      </c>
      <c r="I71">
        <f t="shared" si="10"/>
        <v>55.143289616614886</v>
      </c>
      <c r="J71">
        <f t="shared" si="11"/>
        <v>53.643940337217636</v>
      </c>
      <c r="K71">
        <f t="shared" si="12"/>
        <v>12.771454687658013</v>
      </c>
      <c r="L71">
        <f t="shared" si="13"/>
        <v>-11.620404359204738</v>
      </c>
      <c r="M71">
        <f t="shared" si="14"/>
        <v>-34.940565371464366</v>
      </c>
      <c r="S71">
        <f t="shared" si="3"/>
        <v>0</v>
      </c>
      <c r="T71" t="b">
        <f t="shared" si="4"/>
        <v>0</v>
      </c>
      <c r="U71" t="b">
        <f t="shared" si="5"/>
        <v>0</v>
      </c>
    </row>
    <row r="72" spans="1:21" x14ac:dyDescent="0.2">
      <c r="A72">
        <f t="shared" si="15"/>
        <v>5.682288649723727</v>
      </c>
      <c r="B72">
        <f t="shared" si="6"/>
        <v>5.682288649723727</v>
      </c>
      <c r="C72" s="9">
        <f t="shared" si="7"/>
        <v>0.31800000000000017</v>
      </c>
      <c r="D72" s="9">
        <f t="shared" si="0"/>
        <v>17.662407726361813</v>
      </c>
      <c r="E72" s="9">
        <f t="shared" si="1"/>
        <v>6.798380769142419</v>
      </c>
      <c r="F72" s="9">
        <f t="shared" si="2"/>
        <v>6.8771216346264907</v>
      </c>
      <c r="G72" s="10">
        <f t="shared" si="8"/>
        <v>8.6666666666666607</v>
      </c>
      <c r="H72" s="5">
        <f t="shared" si="9"/>
        <v>7.5</v>
      </c>
      <c r="I72">
        <f t="shared" si="10"/>
        <v>55.027228967157463</v>
      </c>
      <c r="J72">
        <f t="shared" si="11"/>
        <v>53.574217911062405</v>
      </c>
      <c r="K72">
        <f t="shared" si="12"/>
        <v>12.561811295429226</v>
      </c>
      <c r="L72">
        <f t="shared" si="13"/>
        <v>-11.580875220512947</v>
      </c>
      <c r="M72">
        <f t="shared" si="14"/>
        <v>-34.889424971718661</v>
      </c>
      <c r="S72">
        <f t="shared" si="3"/>
        <v>0</v>
      </c>
      <c r="T72" t="b">
        <f t="shared" si="4"/>
        <v>0</v>
      </c>
      <c r="U72" t="b">
        <f t="shared" si="5"/>
        <v>0</v>
      </c>
    </row>
    <row r="73" spans="1:21" x14ac:dyDescent="0.2">
      <c r="A73">
        <f t="shared" si="15"/>
        <v>5.3610517980113208</v>
      </c>
      <c r="B73">
        <f t="shared" si="6"/>
        <v>5.3610517980113208</v>
      </c>
      <c r="C73" s="9">
        <f t="shared" si="7"/>
        <v>0.32400000000000018</v>
      </c>
      <c r="D73" s="9">
        <f t="shared" si="0"/>
        <v>17.98364457807422</v>
      </c>
      <c r="E73" s="9">
        <f t="shared" si="1"/>
        <v>6.8731236272655032</v>
      </c>
      <c r="F73" s="9">
        <f t="shared" si="2"/>
        <v>6.9562530676774355</v>
      </c>
      <c r="G73" s="10">
        <f t="shared" si="8"/>
        <v>8.6666666666666607</v>
      </c>
      <c r="H73" s="5">
        <f t="shared" si="9"/>
        <v>7.5</v>
      </c>
      <c r="I73">
        <f t="shared" si="10"/>
        <v>54.912112045803113</v>
      </c>
      <c r="J73">
        <f t="shared" si="11"/>
        <v>53.504732659739325</v>
      </c>
      <c r="K73">
        <f t="shared" si="12"/>
        <v>12.352474745598915</v>
      </c>
      <c r="L73">
        <f t="shared" si="13"/>
        <v>-11.541659175674612</v>
      </c>
      <c r="M73">
        <f t="shared" si="14"/>
        <v>-34.838587717809659</v>
      </c>
      <c r="S73">
        <f t="shared" si="3"/>
        <v>0</v>
      </c>
      <c r="T73" t="b">
        <f t="shared" si="4"/>
        <v>0</v>
      </c>
      <c r="U73" t="b">
        <f t="shared" si="5"/>
        <v>0</v>
      </c>
    </row>
    <row r="74" spans="1:21" x14ac:dyDescent="0.2">
      <c r="A74">
        <f t="shared" si="15"/>
        <v>5.0402311519180465</v>
      </c>
      <c r="B74">
        <f t="shared" si="6"/>
        <v>5.0402311519180465</v>
      </c>
      <c r="C74" s="9">
        <f t="shared" si="7"/>
        <v>0.33000000000000018</v>
      </c>
      <c r="D74" s="9">
        <f t="shared" si="0"/>
        <v>18.304465224167494</v>
      </c>
      <c r="E74" s="9">
        <f t="shared" si="1"/>
        <v>6.9466113811601762</v>
      </c>
      <c r="F74" s="9">
        <f t="shared" si="2"/>
        <v>7.0342848188686471</v>
      </c>
      <c r="G74" s="10">
        <f t="shared" si="8"/>
        <v>8.6666666666666607</v>
      </c>
      <c r="H74" s="5">
        <f t="shared" si="9"/>
        <v>7.5</v>
      </c>
      <c r="I74">
        <f t="shared" si="10"/>
        <v>54.797938146456659</v>
      </c>
      <c r="J74">
        <f t="shared" si="11"/>
        <v>53.435482704685278</v>
      </c>
      <c r="K74">
        <f t="shared" si="12"/>
        <v>12.143443219292058</v>
      </c>
      <c r="L74">
        <f t="shared" si="13"/>
        <v>-11.502754577517686</v>
      </c>
      <c r="M74">
        <f t="shared" si="14"/>
        <v>-34.788050440032613</v>
      </c>
      <c r="S74">
        <f t="shared" si="3"/>
        <v>0</v>
      </c>
      <c r="T74" t="b">
        <f t="shared" si="4"/>
        <v>0</v>
      </c>
      <c r="U74" t="b">
        <f t="shared" si="5"/>
        <v>0</v>
      </c>
    </row>
    <row r="75" spans="1:21" x14ac:dyDescent="0.2">
      <c r="A75">
        <f t="shared" si="15"/>
        <v>4.7198253052723302</v>
      </c>
      <c r="B75">
        <f t="shared" si="6"/>
        <v>4.7198253052723302</v>
      </c>
      <c r="C75" s="9">
        <f t="shared" si="7"/>
        <v>0.33600000000000019</v>
      </c>
      <c r="D75" s="9">
        <f t="shared" si="0"/>
        <v>18.62487107081321</v>
      </c>
      <c r="E75" s="9">
        <f t="shared" si="1"/>
        <v>7.0188458555680082</v>
      </c>
      <c r="F75" s="9">
        <f t="shared" si="2"/>
        <v>7.1112211020348441</v>
      </c>
      <c r="G75" s="10">
        <f t="shared" si="8"/>
        <v>8.6666666666666607</v>
      </c>
      <c r="H75" s="5">
        <f t="shared" si="9"/>
        <v>7.5</v>
      </c>
      <c r="I75">
        <f t="shared" si="10"/>
        <v>54.684706567614832</v>
      </c>
      <c r="J75">
        <f t="shared" si="11"/>
        <v>53.366466177220168</v>
      </c>
      <c r="K75">
        <f t="shared" si="12"/>
        <v>11.934714916651862</v>
      </c>
      <c r="L75">
        <f t="shared" si="13"/>
        <v>-11.46415979133959</v>
      </c>
      <c r="M75">
        <f t="shared" si="14"/>
        <v>-34.737809985360883</v>
      </c>
      <c r="S75">
        <f t="shared" si="3"/>
        <v>0</v>
      </c>
      <c r="T75" t="b">
        <f t="shared" si="4"/>
        <v>0</v>
      </c>
      <c r="U75" t="b">
        <f t="shared" si="5"/>
        <v>0</v>
      </c>
    </row>
    <row r="76" spans="1:21" x14ac:dyDescent="0.2">
      <c r="A76">
        <f t="shared" si="15"/>
        <v>4.3998328630852548</v>
      </c>
      <c r="B76">
        <f t="shared" si="6"/>
        <v>4.3998328630852548</v>
      </c>
      <c r="C76" s="9">
        <f t="shared" si="7"/>
        <v>0.34200000000000019</v>
      </c>
      <c r="D76" s="9">
        <f t="shared" si="0"/>
        <v>18.944863513000286</v>
      </c>
      <c r="E76" s="9">
        <f t="shared" si="1"/>
        <v>7.0898288644881831</v>
      </c>
      <c r="F76" s="9">
        <f t="shared" si="2"/>
        <v>7.1870661059202892</v>
      </c>
      <c r="G76" s="10">
        <f t="shared" si="8"/>
        <v>8.6666666666666607</v>
      </c>
      <c r="H76" s="5">
        <f t="shared" si="9"/>
        <v>7.5</v>
      </c>
      <c r="I76">
        <f t="shared" si="10"/>
        <v>54.572416611833425</v>
      </c>
      <c r="J76">
        <f t="shared" si="11"/>
        <v>53.297681218472128</v>
      </c>
      <c r="K76">
        <f t="shared" si="12"/>
        <v>11.726288056739696</v>
      </c>
      <c r="L76">
        <f t="shared" si="13"/>
        <v>-11.425873194675534</v>
      </c>
      <c r="M76">
        <f t="shared" si="14"/>
        <v>-34.68786321726337</v>
      </c>
      <c r="S76">
        <f t="shared" si="3"/>
        <v>0</v>
      </c>
      <c r="T76" t="b">
        <f t="shared" si="4"/>
        <v>0</v>
      </c>
      <c r="U76" t="b">
        <f t="shared" si="5"/>
        <v>0</v>
      </c>
    </row>
    <row r="77" spans="1:21" x14ac:dyDescent="0.2">
      <c r="A77">
        <f t="shared" si="15"/>
        <v>4.0802524414919255</v>
      </c>
      <c r="B77">
        <f t="shared" si="6"/>
        <v>4.0802524414919255</v>
      </c>
      <c r="C77" s="9">
        <f t="shared" si="7"/>
        <v>0.3480000000000002</v>
      </c>
      <c r="D77" s="9">
        <f t="shared" si="0"/>
        <v>19.264443934593615</v>
      </c>
      <c r="E77" s="9">
        <f t="shared" si="1"/>
        <v>7.1595622112907105</v>
      </c>
      <c r="F77" s="9">
        <f t="shared" si="2"/>
        <v>7.2618239944218077</v>
      </c>
      <c r="G77" s="10">
        <f t="shared" si="8"/>
        <v>8.6666666666666607</v>
      </c>
      <c r="H77" s="5">
        <f t="shared" si="9"/>
        <v>7.5</v>
      </c>
      <c r="I77">
        <f t="shared" si="10"/>
        <v>54.461067585194506</v>
      </c>
      <c r="J77">
        <f t="shared" si="11"/>
        <v>53.229125979304072</v>
      </c>
      <c r="K77">
        <f t="shared" si="12"/>
        <v>11.518160877436115</v>
      </c>
      <c r="L77">
        <f t="shared" si="13"/>
        <v>-11.387893177068927</v>
      </c>
      <c r="M77">
        <f t="shared" si="14"/>
        <v>-34.638207015526348</v>
      </c>
      <c r="S77">
        <f t="shared" si="3"/>
        <v>0</v>
      </c>
      <c r="T77" t="b">
        <f t="shared" si="4"/>
        <v>0</v>
      </c>
      <c r="U77" t="b">
        <f t="shared" si="5"/>
        <v>0</v>
      </c>
    </row>
    <row r="78" spans="1:21" x14ac:dyDescent="0.2">
      <c r="A78">
        <f t="shared" si="15"/>
        <v>3.7610826676932874</v>
      </c>
      <c r="B78">
        <f t="shared" si="6"/>
        <v>3.7610826676932874</v>
      </c>
      <c r="C78" s="9">
        <f t="shared" si="7"/>
        <v>0.3540000000000002</v>
      </c>
      <c r="D78" s="9">
        <f t="shared" si="0"/>
        <v>19.583613708392253</v>
      </c>
      <c r="E78" s="9">
        <f t="shared" si="1"/>
        <v>7.2280476888290472</v>
      </c>
      <c r="F78" s="9">
        <f t="shared" si="2"/>
        <v>7.3354989068297378</v>
      </c>
      <c r="G78" s="10">
        <f t="shared" si="8"/>
        <v>8.6666666666666607</v>
      </c>
      <c r="H78" s="5">
        <f t="shared" si="9"/>
        <v>7.5</v>
      </c>
      <c r="I78">
        <f t="shared" si="10"/>
        <v>54.350658796773814</v>
      </c>
      <c r="J78">
        <f t="shared" si="11"/>
        <v>53.160798620241657</v>
      </c>
      <c r="K78">
        <f t="shared" si="12"/>
        <v>11.310331635342957</v>
      </c>
      <c r="L78">
        <f t="shared" si="13"/>
        <v>-11.35021813984388</v>
      </c>
      <c r="M78">
        <f t="shared" si="14"/>
        <v>-34.588838276079613</v>
      </c>
      <c r="S78">
        <f t="shared" si="3"/>
        <v>0</v>
      </c>
      <c r="T78" t="b">
        <f t="shared" si="4"/>
        <v>0</v>
      </c>
      <c r="U78" t="b">
        <f t="shared" si="5"/>
        <v>0</v>
      </c>
    </row>
    <row r="79" spans="1:21" x14ac:dyDescent="0.2">
      <c r="A79">
        <f t="shared" si="15"/>
        <v>3.4423221798983548</v>
      </c>
      <c r="B79">
        <f t="shared" si="6"/>
        <v>3.4423221798983548</v>
      </c>
      <c r="C79" s="9">
        <f t="shared" si="7"/>
        <v>0.36000000000000021</v>
      </c>
      <c r="D79" s="9">
        <f t="shared" si="0"/>
        <v>19.902374196187186</v>
      </c>
      <c r="E79" s="9">
        <f t="shared" si="1"/>
        <v>7.2952870795521356</v>
      </c>
      <c r="F79" s="9">
        <f t="shared" si="2"/>
        <v>7.4080949580668634</v>
      </c>
      <c r="G79" s="10">
        <f t="shared" si="8"/>
        <v>8.6666666666666607</v>
      </c>
      <c r="H79" s="5">
        <f t="shared" si="9"/>
        <v>7.5</v>
      </c>
      <c r="I79">
        <f t="shared" si="10"/>
        <v>54.241189558108417</v>
      </c>
      <c r="J79">
        <f t="shared" si="11"/>
        <v>53.092697311402596</v>
      </c>
      <c r="K79">
        <f t="shared" si="12"/>
        <v>11.102798605686479</v>
      </c>
      <c r="L79">
        <f t="shared" si="13"/>
        <v>-11.31284649587977</v>
      </c>
      <c r="M79">
        <f t="shared" si="14"/>
        <v>-34.539753910826889</v>
      </c>
      <c r="S79">
        <f t="shared" si="3"/>
        <v>0</v>
      </c>
      <c r="T79" t="b">
        <f t="shared" si="4"/>
        <v>0</v>
      </c>
      <c r="U79" t="b">
        <f t="shared" si="5"/>
        <v>0</v>
      </c>
    </row>
    <row r="80" spans="1:21" x14ac:dyDescent="0.2">
      <c r="A80">
        <f t="shared" si="15"/>
        <v>3.1239696272668667</v>
      </c>
      <c r="B80">
        <f t="shared" si="6"/>
        <v>3.1239696272668667</v>
      </c>
      <c r="C80" s="9">
        <f t="shared" si="7"/>
        <v>0.36600000000000021</v>
      </c>
      <c r="D80" s="9">
        <f t="shared" si="0"/>
        <v>20.220726748818674</v>
      </c>
      <c r="E80" s="9">
        <f t="shared" si="1"/>
        <v>7.3612821556158599</v>
      </c>
      <c r="F80" s="9">
        <f t="shared" si="2"/>
        <v>7.4796162389253427</v>
      </c>
      <c r="G80" s="10">
        <f t="shared" si="8"/>
        <v>8.6666666666666607</v>
      </c>
      <c r="H80" s="5">
        <f t="shared" si="9"/>
        <v>7.5</v>
      </c>
      <c r="I80">
        <f t="shared" si="10"/>
        <v>54.132659182664689</v>
      </c>
      <c r="J80">
        <f t="shared" si="11"/>
        <v>53.024820232427317</v>
      </c>
      <c r="K80">
        <f t="shared" si="12"/>
        <v>10.895560082221518</v>
      </c>
      <c r="L80">
        <f t="shared" si="13"/>
        <v>-11.275776669387868</v>
      </c>
      <c r="M80">
        <f t="shared" si="14"/>
        <v>-34.490950847480569</v>
      </c>
      <c r="S80">
        <f t="shared" si="3"/>
        <v>0</v>
      </c>
      <c r="T80" t="b">
        <f t="shared" si="4"/>
        <v>0</v>
      </c>
      <c r="U80" t="b">
        <f t="shared" si="5"/>
        <v>0</v>
      </c>
    </row>
    <row r="81" spans="1:21" x14ac:dyDescent="0.2">
      <c r="A81">
        <f t="shared" si="15"/>
        <v>2.8060236698523511</v>
      </c>
      <c r="B81">
        <f t="shared" si="6"/>
        <v>2.8060236698523511</v>
      </c>
      <c r="C81" s="9">
        <f t="shared" si="7"/>
        <v>0.37200000000000022</v>
      </c>
      <c r="D81" s="9">
        <f t="shared" si="0"/>
        <v>20.538672706233189</v>
      </c>
      <c r="E81" s="9">
        <f t="shared" si="1"/>
        <v>7.4260346789939344</v>
      </c>
      <c r="F81" s="9">
        <f t="shared" si="2"/>
        <v>7.5500668163016673</v>
      </c>
      <c r="G81" s="10">
        <f t="shared" si="8"/>
        <v>8.6666666666666607</v>
      </c>
      <c r="H81" s="5">
        <f t="shared" si="9"/>
        <v>7.5</v>
      </c>
      <c r="I81">
        <f t="shared" si="10"/>
        <v>54.025066985306772</v>
      </c>
      <c r="J81">
        <f t="shared" si="11"/>
        <v>52.957165572410986</v>
      </c>
      <c r="K81">
        <f t="shared" si="12"/>
        <v>10.688614377136634</v>
      </c>
      <c r="L81">
        <f t="shared" si="13"/>
        <v>-11.239007095690045</v>
      </c>
      <c r="M81">
        <f t="shared" si="14"/>
        <v>-34.442426029400579</v>
      </c>
      <c r="S81">
        <f t="shared" si="3"/>
        <v>0</v>
      </c>
      <c r="T81" t="b">
        <f t="shared" si="4"/>
        <v>0</v>
      </c>
      <c r="U81" t="b">
        <f t="shared" si="5"/>
        <v>0</v>
      </c>
    </row>
    <row r="82" spans="1:21" x14ac:dyDescent="0.2">
      <c r="A82">
        <f t="shared" si="15"/>
        <v>2.4884829785456084</v>
      </c>
      <c r="B82">
        <f t="shared" si="6"/>
        <v>2.4884829785456084</v>
      </c>
      <c r="C82" s="9">
        <f t="shared" si="7"/>
        <v>0.37800000000000022</v>
      </c>
      <c r="D82" s="9">
        <f t="shared" si="0"/>
        <v>20.856213397539932</v>
      </c>
      <c r="E82" s="9">
        <f t="shared" si="1"/>
        <v>7.4895464015882247</v>
      </c>
      <c r="F82" s="9">
        <f t="shared" si="2"/>
        <v>7.6194507334296366</v>
      </c>
      <c r="G82" s="10">
        <f t="shared" si="8"/>
        <v>8.6666666666666607</v>
      </c>
      <c r="H82" s="5">
        <f t="shared" si="9"/>
        <v>7.5</v>
      </c>
      <c r="I82">
        <f t="shared" si="10"/>
        <v>53.918412281765519</v>
      </c>
      <c r="J82">
        <f t="shared" si="11"/>
        <v>52.889731529836844</v>
      </c>
      <c r="K82">
        <f t="shared" si="12"/>
        <v>10.481959820960231</v>
      </c>
      <c r="L82">
        <f t="shared" si="13"/>
        <v>-11.202536220999523</v>
      </c>
      <c r="M82">
        <f t="shared" si="14"/>
        <v>-34.39417641543757</v>
      </c>
      <c r="S82">
        <f t="shared" si="3"/>
        <v>0</v>
      </c>
      <c r="T82" t="b">
        <f t="shared" si="4"/>
        <v>0</v>
      </c>
      <c r="U82" t="b">
        <f t="shared" si="5"/>
        <v>0</v>
      </c>
    </row>
    <row r="83" spans="1:21" x14ac:dyDescent="0.2">
      <c r="A83">
        <f t="shared" si="15"/>
        <v>2.1713462350185644</v>
      </c>
      <c r="B83">
        <f t="shared" si="6"/>
        <v>2.1713462350185644</v>
      </c>
      <c r="C83" s="9">
        <f t="shared" si="7"/>
        <v>0.38400000000000023</v>
      </c>
      <c r="D83" s="9">
        <f t="shared" si="0"/>
        <v>21.173350141066976</v>
      </c>
      <c r="E83" s="9">
        <f t="shared" si="1"/>
        <v>7.551819065338508</v>
      </c>
      <c r="F83" s="9">
        <f t="shared" ref="F83:F146" si="16">_a*D83^2+_b*D83+_c</f>
        <v>7.6877720101114075</v>
      </c>
      <c r="G83" s="10">
        <f t="shared" si="8"/>
        <v>8.6666666666666607</v>
      </c>
      <c r="H83" s="5">
        <f t="shared" si="9"/>
        <v>7.5</v>
      </c>
      <c r="I83">
        <f t="shared" si="10"/>
        <v>53.812694388108156</v>
      </c>
      <c r="J83">
        <f t="shared" si="11"/>
        <v>52.822516312510849</v>
      </c>
      <c r="K83">
        <f t="shared" si="12"/>
        <v>10.275594762467605</v>
      </c>
      <c r="L83">
        <f t="shared" si="13"/>
        <v>-11.166362502203695</v>
      </c>
      <c r="M83">
        <f t="shared" si="14"/>
        <v>-34.346198979780198</v>
      </c>
      <c r="S83">
        <f t="shared" si="3"/>
        <v>1</v>
      </c>
      <c r="T83" t="b">
        <f t="shared" si="4"/>
        <v>1</v>
      </c>
      <c r="U83" t="b">
        <f t="shared" si="5"/>
        <v>0</v>
      </c>
    </row>
    <row r="84" spans="1:21" x14ac:dyDescent="0.2">
      <c r="A84">
        <f t="shared" si="15"/>
        <v>1.8546121316685387</v>
      </c>
      <c r="B84">
        <f t="shared" si="6"/>
        <v>1.8546121316685387</v>
      </c>
      <c r="C84" s="9">
        <f t="shared" si="7"/>
        <v>0.39000000000000024</v>
      </c>
      <c r="D84" s="9">
        <f t="shared" ref="D84:D147" si="17">D83+_dt*(J83+J84)/2</f>
        <v>21.490084244417002</v>
      </c>
      <c r="E84" s="9">
        <f t="shared" ref="E84:E147" si="18">E83+_dt*(K83+K84)/2</f>
        <v>7.6128544023316778</v>
      </c>
      <c r="F84" s="9">
        <f t="shared" si="16"/>
        <v>7.7550346429466197</v>
      </c>
      <c r="G84" s="10">
        <f t="shared" si="8"/>
        <v>8.6666666666666607</v>
      </c>
      <c r="H84" s="5">
        <f t="shared" si="9"/>
        <v>7.5</v>
      </c>
      <c r="I84">
        <f t="shared" si="10"/>
        <v>53.707912620208596</v>
      </c>
      <c r="J84">
        <f t="shared" si="11"/>
        <v>52.755518137497624</v>
      </c>
      <c r="K84">
        <f t="shared" si="12"/>
        <v>10.069517568588925</v>
      </c>
      <c r="L84">
        <f t="shared" si="13"/>
        <v>-11.130484406648975</v>
      </c>
      <c r="M84">
        <f t="shared" si="14"/>
        <v>-34.298490711806572</v>
      </c>
      <c r="S84">
        <f t="shared" ref="S84:S147" si="19">GESTEP(E84,H84)</f>
        <v>1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5"/>
        <v>1.5382793715628722</v>
      </c>
      <c r="B85">
        <f t="shared" ref="B85:B148" si="22">ABS(D85-$D$11)</f>
        <v>1.5382793715628722</v>
      </c>
      <c r="C85" s="9">
        <f t="shared" ref="C85:C148" si="23">C84+_dt</f>
        <v>0.39600000000000024</v>
      </c>
      <c r="D85" s="9">
        <f t="shared" si="17"/>
        <v>21.806417004522668</v>
      </c>
      <c r="E85" s="9">
        <f t="shared" si="18"/>
        <v>7.6726541349103989</v>
      </c>
      <c r="F85" s="9">
        <f t="shared" si="16"/>
        <v>7.8212426055596058</v>
      </c>
      <c r="G85" s="10">
        <f t="shared" ref="G85:G148" si="24">G84</f>
        <v>8.6666666666666607</v>
      </c>
      <c r="H85" s="5">
        <f t="shared" ref="H85:H148" si="25">H84</f>
        <v>7.5</v>
      </c>
      <c r="I85">
        <f t="shared" ref="I85:I148" si="26">SQRT(J85^2+K85^2)</f>
        <v>53.6040662932187</v>
      </c>
      <c r="J85">
        <f t="shared" ref="J85:J148" si="27">J84+L84*_dt</f>
        <v>52.688735231057727</v>
      </c>
      <c r="K85">
        <f t="shared" ref="K85:K148" si="28">K84+M84*_dt</f>
        <v>9.863726624318085</v>
      </c>
      <c r="L85">
        <f t="shared" ref="L85:L148" si="29">-_k*I85*J85</f>
        <v>-11.094900411927743</v>
      </c>
      <c r="M85">
        <f t="shared" ref="M85:M148" si="30">-_g-_k*I85*K85</f>
        <v>-34.251048615939844</v>
      </c>
      <c r="S85">
        <f t="shared" si="19"/>
        <v>1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1.2223466683839419</v>
      </c>
      <c r="B86">
        <f t="shared" si="22"/>
        <v>1.2223466683839419</v>
      </c>
      <c r="C86" s="9">
        <f t="shared" si="23"/>
        <v>0.40200000000000025</v>
      </c>
      <c r="D86" s="9">
        <f t="shared" si="17"/>
        <v>22.122349707701598</v>
      </c>
      <c r="E86" s="9">
        <f t="shared" si="18"/>
        <v>7.7312199757812206</v>
      </c>
      <c r="F86" s="9">
        <f t="shared" si="16"/>
        <v>7.8863998488247464</v>
      </c>
      <c r="G86" s="10">
        <f t="shared" si="24"/>
        <v>8.6666666666666607</v>
      </c>
      <c r="H86" s="5">
        <f t="shared" si="25"/>
        <v>7.5</v>
      </c>
      <c r="I86">
        <f t="shared" si="26"/>
        <v>53.501154721040393</v>
      </c>
      <c r="J86">
        <f t="shared" si="27"/>
        <v>52.622165828586162</v>
      </c>
      <c r="K86">
        <f t="shared" si="28"/>
        <v>9.6582203326224452</v>
      </c>
      <c r="L86">
        <f t="shared" si="29"/>
        <v>-11.059609005667301</v>
      </c>
      <c r="M86">
        <f t="shared" si="30"/>
        <v>-34.203869711507849</v>
      </c>
      <c r="S86">
        <f t="shared" si="19"/>
        <v>1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0.90681274637452702</v>
      </c>
      <c r="B87">
        <f t="shared" si="22"/>
        <v>0.90681274637452702</v>
      </c>
      <c r="C87" s="9">
        <f t="shared" si="23"/>
        <v>0.40800000000000025</v>
      </c>
      <c r="D87" s="9">
        <f t="shared" si="17"/>
        <v>22.437883629711013</v>
      </c>
      <c r="E87" s="9">
        <f t="shared" si="18"/>
        <v>7.7885536281221484</v>
      </c>
      <c r="F87" s="9">
        <f t="shared" si="16"/>
        <v>7.9505103010899152</v>
      </c>
      <c r="G87" s="10">
        <f t="shared" si="24"/>
        <v>8.6666666666666607</v>
      </c>
      <c r="H87" s="5">
        <f t="shared" si="25"/>
        <v>7.5</v>
      </c>
      <c r="I87">
        <f t="shared" si="26"/>
        <v>53.399177215798915</v>
      </c>
      <c r="J87">
        <f t="shared" si="27"/>
        <v>52.555808174552162</v>
      </c>
      <c r="K87">
        <f t="shared" si="28"/>
        <v>9.4529971143533977</v>
      </c>
      <c r="L87">
        <f t="shared" si="29"/>
        <v>-11.024608685320896</v>
      </c>
      <c r="M87">
        <f t="shared" si="30"/>
        <v>-34.156951032606813</v>
      </c>
      <c r="S87">
        <f t="shared" si="19"/>
        <v>1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0.59167634028354854</v>
      </c>
      <c r="B88">
        <f t="shared" si="22"/>
        <v>0.59167634028354854</v>
      </c>
      <c r="C88" s="9">
        <f t="shared" si="23"/>
        <v>0.41400000000000026</v>
      </c>
      <c r="D88" s="9">
        <f t="shared" si="17"/>
        <v>22.753020035801992</v>
      </c>
      <c r="E88" s="9">
        <f t="shared" si="18"/>
        <v>7.8446567856896818</v>
      </c>
      <c r="F88" s="9">
        <f t="shared" si="16"/>
        <v>8.0135778683981265</v>
      </c>
      <c r="G88" s="10">
        <f t="shared" si="24"/>
        <v>8.6666666666666607</v>
      </c>
      <c r="H88" s="5">
        <f t="shared" si="25"/>
        <v>7.5</v>
      </c>
      <c r="I88">
        <f t="shared" si="26"/>
        <v>53.298133087317204</v>
      </c>
      <c r="J88">
        <f t="shared" si="27"/>
        <v>52.489660522440239</v>
      </c>
      <c r="K88">
        <f t="shared" si="28"/>
        <v>9.2480554081577573</v>
      </c>
      <c r="L88">
        <f t="shared" si="29"/>
        <v>-10.989897957960794</v>
      </c>
      <c r="M88">
        <f t="shared" si="30"/>
        <v>-34.110289627969117</v>
      </c>
      <c r="S88">
        <f t="shared" si="19"/>
        <v>1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0.27693619531214964</v>
      </c>
      <c r="B89">
        <f t="shared" si="22"/>
        <v>0.27693619531214964</v>
      </c>
      <c r="C89" s="9">
        <f t="shared" si="23"/>
        <v>0.42000000000000026</v>
      </c>
      <c r="D89" s="9">
        <f t="shared" si="17"/>
        <v>23.067760180773391</v>
      </c>
      <c r="E89" s="9">
        <f t="shared" si="18"/>
        <v>7.8995311329253246</v>
      </c>
      <c r="F89" s="9">
        <f t="shared" si="16"/>
        <v>8.0756064347073178</v>
      </c>
      <c r="G89" s="10">
        <f t="shared" si="24"/>
        <v>8.6666666666666607</v>
      </c>
      <c r="H89" s="5">
        <f t="shared" si="25"/>
        <v>7.5</v>
      </c>
      <c r="I89">
        <f t="shared" si="26"/>
        <v>53.198021642591662</v>
      </c>
      <c r="J89">
        <f t="shared" si="27"/>
        <v>52.423721134692471</v>
      </c>
      <c r="K89">
        <f t="shared" si="28"/>
        <v>9.0433936703899427</v>
      </c>
      <c r="L89">
        <f t="shared" si="29"/>
        <v>-10.955475340073431</v>
      </c>
      <c r="M89">
        <f t="shared" si="30"/>
        <v>-34.063882560835012</v>
      </c>
      <c r="S89">
        <f t="shared" si="19"/>
        <v>1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3.7408932939882789E-2</v>
      </c>
      <c r="B90">
        <f t="shared" si="22"/>
        <v>3.7408932939882789E-2</v>
      </c>
      <c r="C90" s="9">
        <f t="shared" si="23"/>
        <v>0.42600000000000027</v>
      </c>
      <c r="D90" s="9">
        <f t="shared" si="17"/>
        <v>23.382105309025423</v>
      </c>
      <c r="E90" s="9">
        <f t="shared" si="18"/>
        <v>7.953178345061569</v>
      </c>
      <c r="F90" s="9">
        <f t="shared" si="16"/>
        <v>8.1365998621083406</v>
      </c>
      <c r="G90" s="10">
        <f t="shared" si="24"/>
        <v>8.6666666666666607</v>
      </c>
      <c r="H90" s="5">
        <f t="shared" si="25"/>
        <v>7.5</v>
      </c>
      <c r="I90">
        <f t="shared" si="26"/>
        <v>53.098842185269213</v>
      </c>
      <c r="J90">
        <f t="shared" si="27"/>
        <v>52.35798828265203</v>
      </c>
      <c r="K90">
        <f t="shared" si="28"/>
        <v>8.839010375024932</v>
      </c>
      <c r="L90">
        <f t="shared" si="29"/>
        <v>-10.921339357356576</v>
      </c>
      <c r="M90">
        <f t="shared" si="30"/>
        <v>-34.017726908828308</v>
      </c>
      <c r="S90">
        <f t="shared" si="19"/>
        <v>1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0.35136027852736262</v>
      </c>
      <c r="C91" s="9">
        <f t="shared" si="23"/>
        <v>0.43200000000000027</v>
      </c>
      <c r="D91" s="9">
        <f t="shared" si="17"/>
        <v>23.696056654612903</v>
      </c>
      <c r="E91" s="9">
        <f t="shared" si="18"/>
        <v>8.005600088227359</v>
      </c>
      <c r="F91" s="9">
        <f t="shared" si="16"/>
        <v>8.1965619910411505</v>
      </c>
      <c r="G91" s="10">
        <f t="shared" si="24"/>
        <v>8.6666666666666607</v>
      </c>
      <c r="H91" s="5">
        <f t="shared" si="25"/>
        <v>7.5</v>
      </c>
      <c r="I91">
        <f t="shared" si="26"/>
        <v>53.000594015125998</v>
      </c>
      <c r="J91">
        <f t="shared" si="27"/>
        <v>52.292460246507893</v>
      </c>
      <c r="K91">
        <f t="shared" si="28"/>
        <v>8.6349040135719619</v>
      </c>
      <c r="L91">
        <f t="shared" si="29"/>
        <v>-10.887488544518595</v>
      </c>
      <c r="M91">
        <f t="shared" si="30"/>
        <v>-33.971819763836038</v>
      </c>
      <c r="S91">
        <f t="shared" si="19"/>
        <v>1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0.66491906521260802</v>
      </c>
      <c r="C92" s="9">
        <f t="shared" si="23"/>
        <v>0.43800000000000028</v>
      </c>
      <c r="D92" s="9">
        <f t="shared" si="17"/>
        <v>24.009615441298148</v>
      </c>
      <c r="E92" s="9">
        <f t="shared" si="18"/>
        <v>8.0567980195530424</v>
      </c>
      <c r="F92" s="9">
        <f t="shared" si="16"/>
        <v>8.2554966405092181</v>
      </c>
      <c r="G92" s="10">
        <f t="shared" si="24"/>
        <v>8.6666666666666607</v>
      </c>
      <c r="H92" s="5">
        <f t="shared" si="25"/>
        <v>7.5</v>
      </c>
      <c r="I92">
        <f t="shared" si="26"/>
        <v>52.903276427547631</v>
      </c>
      <c r="J92">
        <f t="shared" si="27"/>
        <v>52.22713531524078</v>
      </c>
      <c r="K92">
        <f t="shared" si="28"/>
        <v>8.4310730949889461</v>
      </c>
      <c r="L92">
        <f t="shared" si="29"/>
        <v>-10.853921445079743</v>
      </c>
      <c r="M92">
        <f t="shared" si="30"/>
        <v>-33.926158231891975</v>
      </c>
      <c r="S92">
        <f t="shared" si="19"/>
        <v>1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0.97808650651804285</v>
      </c>
      <c r="C93" s="9">
        <f t="shared" si="23"/>
        <v>0.44400000000000028</v>
      </c>
      <c r="D93" s="9">
        <f t="shared" si="17"/>
        <v>24.322782882603583</v>
      </c>
      <c r="E93" s="9">
        <f t="shared" si="18"/>
        <v>8.1067737872748022</v>
      </c>
      <c r="F93" s="9">
        <f t="shared" si="16"/>
        <v>8.3134076082922004</v>
      </c>
      <c r="G93" s="10">
        <f t="shared" si="24"/>
        <v>8.6666666666666607</v>
      </c>
      <c r="H93" s="5">
        <f t="shared" si="25"/>
        <v>7.5</v>
      </c>
      <c r="I93">
        <f t="shared" si="26"/>
        <v>52.806888713011375</v>
      </c>
      <c r="J93">
        <f t="shared" si="27"/>
        <v>52.162011786570304</v>
      </c>
      <c r="K93">
        <f t="shared" si="28"/>
        <v>8.227516145597594</v>
      </c>
      <c r="L93">
        <f t="shared" si="29"/>
        <v>-10.820636611175564</v>
      </c>
      <c r="M93">
        <f t="shared" si="30"/>
        <v>-33.880739433064051</v>
      </c>
      <c r="S93">
        <f t="shared" si="19"/>
        <v>1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1.2908638057784643</v>
      </c>
      <c r="C94" s="9">
        <f t="shared" si="23"/>
        <v>0.45000000000000029</v>
      </c>
      <c r="D94" s="9">
        <f t="shared" si="17"/>
        <v>24.635560181864005</v>
      </c>
      <c r="E94" s="9">
        <f t="shared" si="18"/>
        <v>8.1555290308385935</v>
      </c>
      <c r="F94" s="9">
        <f t="shared" si="16"/>
        <v>8.3702986711568332</v>
      </c>
      <c r="G94" s="10">
        <f t="shared" si="24"/>
        <v>8.6666666666666607</v>
      </c>
      <c r="H94" s="5">
        <f t="shared" si="25"/>
        <v>7.5</v>
      </c>
      <c r="I94">
        <f t="shared" si="26"/>
        <v>52.711430156570067</v>
      </c>
      <c r="J94">
        <f t="shared" si="27"/>
        <v>52.097087966903253</v>
      </c>
      <c r="K94">
        <f t="shared" si="28"/>
        <v>8.0242317089992099</v>
      </c>
      <c r="L94">
        <f t="shared" si="29"/>
        <v>-10.787632603362308</v>
      </c>
      <c r="M94">
        <f t="shared" si="30"/>
        <v>-33.835560501345597</v>
      </c>
      <c r="S94">
        <f t="shared" si="19"/>
        <v>1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1.6032521561930224</v>
      </c>
      <c r="C95" s="9">
        <f t="shared" si="23"/>
        <v>0.45600000000000029</v>
      </c>
      <c r="D95" s="9">
        <f t="shared" si="17"/>
        <v>24.947948532278563</v>
      </c>
      <c r="E95" s="9">
        <f t="shared" si="18"/>
        <v>8.2030653810035652</v>
      </c>
      <c r="F95" s="9">
        <f t="shared" si="16"/>
        <v>8.4261735850661346</v>
      </c>
      <c r="G95" s="10">
        <f t="shared" si="24"/>
        <v>8.6666666666666607</v>
      </c>
      <c r="H95" s="5">
        <f t="shared" si="25"/>
        <v>7.5</v>
      </c>
      <c r="I95">
        <f t="shared" si="26"/>
        <v>52.616900037338176</v>
      </c>
      <c r="J95">
        <f t="shared" si="27"/>
        <v>52.032362171283076</v>
      </c>
      <c r="K95">
        <f t="shared" si="28"/>
        <v>7.8212183459911362</v>
      </c>
      <c r="L95">
        <f t="shared" si="29"/>
        <v>-10.754907990424467</v>
      </c>
      <c r="M95">
        <f t="shared" si="30"/>
        <v>-33.790618584550423</v>
      </c>
      <c r="S95">
        <f t="shared" si="19"/>
        <v>1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1.9152527408768947</v>
      </c>
      <c r="C96" s="9">
        <f t="shared" si="23"/>
        <v>0.4620000000000003</v>
      </c>
      <c r="D96" s="9">
        <f t="shared" si="17"/>
        <v>25.259949116962435</v>
      </c>
      <c r="E96" s="9">
        <f t="shared" si="18"/>
        <v>8.2493844599449897</v>
      </c>
      <c r="F96" s="9">
        <f t="shared" si="16"/>
        <v>8.4810360853868829</v>
      </c>
      <c r="G96" s="10">
        <f t="shared" si="24"/>
        <v>8.6666666666666607</v>
      </c>
      <c r="H96" s="5">
        <f t="shared" si="25"/>
        <v>7.5</v>
      </c>
      <c r="I96">
        <f t="shared" si="26"/>
        <v>52.523297627980064</v>
      </c>
      <c r="J96">
        <f t="shared" si="27"/>
        <v>51.967832723340528</v>
      </c>
      <c r="K96">
        <f t="shared" si="28"/>
        <v>7.6184746344838334</v>
      </c>
      <c r="L96">
        <f t="shared" si="29"/>
        <v>-10.722461349184393</v>
      </c>
      <c r="M96">
        <f t="shared" si="30"/>
        <v>-33.745910844211622</v>
      </c>
      <c r="S96">
        <f t="shared" si="19"/>
        <v>1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2.2268667329126508</v>
      </c>
      <c r="C97" s="9">
        <f t="shared" si="23"/>
        <v>0.4680000000000003</v>
      </c>
      <c r="D97" s="9">
        <f t="shared" si="17"/>
        <v>25.571563108998191</v>
      </c>
      <c r="E97" s="9">
        <f t="shared" si="18"/>
        <v>8.2944878813566962</v>
      </c>
      <c r="F97" s="9">
        <f t="shared" si="16"/>
        <v>8.5348898870953747</v>
      </c>
      <c r="G97" s="10">
        <f t="shared" si="24"/>
        <v>8.6666666666666607</v>
      </c>
      <c r="H97" s="5">
        <f t="shared" si="25"/>
        <v>7.5</v>
      </c>
      <c r="I97">
        <f t="shared" si="26"/>
        <v>52.430622194200424</v>
      </c>
      <c r="J97">
        <f t="shared" si="27"/>
        <v>51.90349795524542</v>
      </c>
      <c r="K97">
        <f t="shared" si="28"/>
        <v>7.4159991694185639</v>
      </c>
      <c r="L97">
        <f t="shared" si="29"/>
        <v>-10.690291264313956</v>
      </c>
      <c r="M97">
        <f t="shared" si="30"/>
        <v>-33.701434455484183</v>
      </c>
      <c r="S97">
        <f t="shared" si="19"/>
        <v>1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2.5380952954013658</v>
      </c>
      <c r="C98" s="9">
        <f t="shared" si="23"/>
        <v>0.47400000000000031</v>
      </c>
      <c r="D98" s="9">
        <f t="shared" si="17"/>
        <v>25.882791671486906</v>
      </c>
      <c r="E98" s="9">
        <f t="shared" si="18"/>
        <v>8.3383772505530089</v>
      </c>
      <c r="F98" s="9">
        <f t="shared" si="16"/>
        <v>8.5877386849815665</v>
      </c>
      <c r="G98" s="10">
        <f t="shared" si="24"/>
        <v>8.6666666666666607</v>
      </c>
      <c r="H98" s="5">
        <f t="shared" si="25"/>
        <v>7.5</v>
      </c>
      <c r="I98">
        <f t="shared" si="26"/>
        <v>52.338872994237292</v>
      </c>
      <c r="J98">
        <f t="shared" si="27"/>
        <v>51.839356207659534</v>
      </c>
      <c r="K98">
        <f t="shared" si="28"/>
        <v>7.2137905626856584</v>
      </c>
      <c r="L98">
        <f t="shared" si="29"/>
        <v>-10.658396328148362</v>
      </c>
      <c r="M98">
        <f t="shared" si="30"/>
        <v>-33.657186607051258</v>
      </c>
      <c r="S98">
        <f t="shared" si="19"/>
        <v>1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2.8489395815134166</v>
      </c>
      <c r="C99" s="9">
        <f t="shared" si="23"/>
        <v>0.48000000000000032</v>
      </c>
      <c r="D99" s="9">
        <f t="shared" si="17"/>
        <v>26.193635957598957</v>
      </c>
      <c r="E99" s="9">
        <f t="shared" si="18"/>
        <v>8.3810541645701964</v>
      </c>
      <c r="F99" s="9">
        <f t="shared" si="16"/>
        <v>8.6395861538514769</v>
      </c>
      <c r="G99" s="10">
        <f t="shared" si="24"/>
        <v>8.6666666666666607</v>
      </c>
      <c r="H99" s="5">
        <f t="shared" si="25"/>
        <v>7.5</v>
      </c>
      <c r="I99">
        <f t="shared" si="26"/>
        <v>52.248049278357534</v>
      </c>
      <c r="J99">
        <f t="shared" si="27"/>
        <v>51.775405829690641</v>
      </c>
      <c r="K99">
        <f t="shared" si="28"/>
        <v>7.0118474430433508</v>
      </c>
      <c r="L99">
        <f t="shared" si="29"/>
        <v>-10.62677514050201</v>
      </c>
      <c r="M99">
        <f t="shared" si="30"/>
        <v>-33.61316450103412</v>
      </c>
      <c r="S99">
        <f t="shared" si="19"/>
        <v>1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3.1594007345390303</v>
      </c>
      <c r="C100" s="9">
        <f t="shared" si="23"/>
        <v>0.48600000000000032</v>
      </c>
      <c r="D100" s="9">
        <f t="shared" si="17"/>
        <v>26.504097110624571</v>
      </c>
      <c r="E100" s="9">
        <f t="shared" si="18"/>
        <v>8.4225202122674379</v>
      </c>
      <c r="F100" s="9">
        <f t="shared" si="16"/>
        <v>8.6904359487279947</v>
      </c>
      <c r="G100" s="10">
        <f t="shared" si="24"/>
        <v>8.6666666666666607</v>
      </c>
      <c r="H100" s="5">
        <f t="shared" si="25"/>
        <v>7.5</v>
      </c>
      <c r="I100">
        <f t="shared" si="26"/>
        <v>52.15815028835511</v>
      </c>
      <c r="J100">
        <f t="shared" si="27"/>
        <v>51.711645178847625</v>
      </c>
      <c r="K100">
        <f t="shared" si="28"/>
        <v>6.8101684560371458</v>
      </c>
      <c r="L100">
        <f t="shared" si="29"/>
        <v>-10.595426308486518</v>
      </c>
      <c r="M100">
        <f t="shared" si="30"/>
        <v>-33.569365352905777</v>
      </c>
      <c r="S100">
        <f t="shared" si="19"/>
        <v>1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3.4694798879385615</v>
      </c>
      <c r="C101" s="9">
        <f t="shared" si="23"/>
        <v>0.49200000000000033</v>
      </c>
      <c r="D101" s="9">
        <f t="shared" si="17"/>
        <v>26.814176264024102</v>
      </c>
      <c r="E101" s="9">
        <f t="shared" si="18"/>
        <v>8.4627769744273085</v>
      </c>
      <c r="F101" s="9">
        <f t="shared" si="16"/>
        <v>8.7402917050500353</v>
      </c>
      <c r="G101" s="10">
        <f t="shared" si="24"/>
        <v>8.6666666666666607</v>
      </c>
      <c r="H101" s="5">
        <f t="shared" si="25"/>
        <v>7.5</v>
      </c>
      <c r="I101">
        <f t="shared" si="26"/>
        <v>52.069175257052166</v>
      </c>
      <c r="J101">
        <f t="shared" si="27"/>
        <v>51.648072620996707</v>
      </c>
      <c r="K101">
        <f t="shared" si="28"/>
        <v>6.6087522639197109</v>
      </c>
      <c r="L101">
        <f t="shared" si="29"/>
        <v>-10.564348446330806</v>
      </c>
      <c r="M101">
        <f t="shared" si="30"/>
        <v>-33.52578639140819</v>
      </c>
      <c r="S101">
        <f t="shared" si="19"/>
        <v>1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3.7791781653925085</v>
      </c>
      <c r="C102" s="9">
        <f t="shared" si="23"/>
        <v>0.49800000000000033</v>
      </c>
      <c r="D102" s="9">
        <f t="shared" si="17"/>
        <v>27.123874541478049</v>
      </c>
      <c r="E102" s="9">
        <f t="shared" si="18"/>
        <v>8.5018260238557808</v>
      </c>
      <c r="F102" s="9">
        <f t="shared" si="16"/>
        <v>8.7891570388700657</v>
      </c>
      <c r="G102" s="10">
        <f t="shared" si="24"/>
        <v>8.6666666666666607</v>
      </c>
      <c r="H102" s="5">
        <f t="shared" si="25"/>
        <v>7.5</v>
      </c>
      <c r="I102">
        <f t="shared" si="26"/>
        <v>51.981123407803111</v>
      </c>
      <c r="J102">
        <f t="shared" si="27"/>
        <v>51.58468653031872</v>
      </c>
      <c r="K102">
        <f t="shared" si="28"/>
        <v>6.4075975455712619</v>
      </c>
      <c r="L102">
        <f t="shared" si="29"/>
        <v>-10.533540175203347</v>
      </c>
      <c r="M102">
        <f t="shared" si="30"/>
        <v>-33.482424858473053</v>
      </c>
      <c r="S102">
        <f t="shared" si="19"/>
        <v>1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4.0884966808512679</v>
      </c>
      <c r="C103" s="9">
        <f t="shared" si="23"/>
        <v>0.50400000000000034</v>
      </c>
      <c r="D103" s="9">
        <f t="shared" si="17"/>
        <v>27.433193056936808</v>
      </c>
      <c r="E103" s="9">
        <f t="shared" si="18"/>
        <v>8.5396689254817559</v>
      </c>
      <c r="F103" s="9">
        <f t="shared" si="16"/>
        <v>8.8370355470500357</v>
      </c>
      <c r="G103" s="10">
        <f t="shared" si="24"/>
        <v>8.6666666666666607</v>
      </c>
      <c r="H103" s="5">
        <f t="shared" si="25"/>
        <v>7.5</v>
      </c>
      <c r="I103">
        <f t="shared" si="26"/>
        <v>51.893993954001864</v>
      </c>
      <c r="J103">
        <f t="shared" si="27"/>
        <v>51.521485289267503</v>
      </c>
      <c r="K103">
        <f t="shared" si="28"/>
        <v>6.2067029964204234</v>
      </c>
      <c r="L103">
        <f t="shared" si="29"/>
        <v>-10.503000123036541</v>
      </c>
      <c r="M103">
        <f t="shared" si="30"/>
        <v>-33.439278009146108</v>
      </c>
      <c r="S103">
        <f t="shared" si="19"/>
        <v>1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4.3974365385846568</v>
      </c>
      <c r="C104" s="9">
        <f t="shared" si="23"/>
        <v>0.51000000000000034</v>
      </c>
      <c r="D104" s="9">
        <f t="shared" si="17"/>
        <v>27.742132914670197</v>
      </c>
      <c r="E104" s="9">
        <f t="shared" si="18"/>
        <v>8.5763072364561133</v>
      </c>
      <c r="F104" s="9">
        <f t="shared" si="16"/>
        <v>8.8839308074557231</v>
      </c>
      <c r="G104" s="10">
        <f t="shared" si="24"/>
        <v>8.6666666666666607</v>
      </c>
      <c r="H104" s="5">
        <f t="shared" si="25"/>
        <v>7.5</v>
      </c>
      <c r="I104">
        <f t="shared" si="26"/>
        <v>51.807786098592345</v>
      </c>
      <c r="J104">
        <f t="shared" si="27"/>
        <v>51.458467288529285</v>
      </c>
      <c r="K104">
        <f t="shared" si="28"/>
        <v>6.006067328365547</v>
      </c>
      <c r="L104">
        <f t="shared" si="29"/>
        <v>-10.472726924353212</v>
      </c>
      <c r="M104">
        <f t="shared" si="30"/>
        <v>-33.396343111514966</v>
      </c>
      <c r="S104">
        <f t="shared" si="19"/>
        <v>1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4.7059988332311953</v>
      </c>
      <c r="C105" s="9">
        <f t="shared" si="23"/>
        <v>0.51600000000000035</v>
      </c>
      <c r="D105" s="9">
        <f t="shared" si="17"/>
        <v>28.050695209316736</v>
      </c>
      <c r="E105" s="9">
        <f t="shared" si="18"/>
        <v>8.6117425062502999</v>
      </c>
      <c r="F105" s="9">
        <f t="shared" si="16"/>
        <v>8.9298463791494758</v>
      </c>
      <c r="G105" s="10">
        <f t="shared" si="24"/>
        <v>8.6666666666666607</v>
      </c>
      <c r="H105" s="5">
        <f t="shared" si="25"/>
        <v>7.5</v>
      </c>
      <c r="I105">
        <f t="shared" si="26"/>
        <v>51.722499033582444</v>
      </c>
      <c r="J105">
        <f t="shared" si="27"/>
        <v>51.395630926983166</v>
      </c>
      <c r="K105">
        <f t="shared" si="28"/>
        <v>5.8056892696964573</v>
      </c>
      <c r="L105">
        <f t="shared" si="29"/>
        <v>-10.442719220095288</v>
      </c>
      <c r="M105">
        <f t="shared" si="30"/>
        <v>-33.353617446640399</v>
      </c>
      <c r="S105">
        <f t="shared" si="19"/>
        <v>1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5.014184649847131</v>
      </c>
      <c r="C106" s="9">
        <f t="shared" si="23"/>
        <v>0.52200000000000035</v>
      </c>
      <c r="D106" s="9">
        <f t="shared" si="17"/>
        <v>28.358881025932671</v>
      </c>
      <c r="E106" s="9">
        <f t="shared" si="18"/>
        <v>8.645976276754439</v>
      </c>
      <c r="F106" s="9">
        <f t="shared" si="16"/>
        <v>8.9747858025814136</v>
      </c>
      <c r="G106" s="10">
        <f t="shared" si="24"/>
        <v>8.6666666666666607</v>
      </c>
      <c r="H106" s="5">
        <f t="shared" si="25"/>
        <v>7.5</v>
      </c>
      <c r="I106">
        <f t="shared" si="26"/>
        <v>51.638131939561511</v>
      </c>
      <c r="J106">
        <f t="shared" si="27"/>
        <v>51.332974611662593</v>
      </c>
      <c r="K106">
        <f t="shared" si="28"/>
        <v>5.6055675650166146</v>
      </c>
      <c r="L106">
        <f t="shared" si="29"/>
        <v>-10.412975657454613</v>
      </c>
      <c r="M106">
        <f t="shared" si="30"/>
        <v>-33.31109830849104</v>
      </c>
      <c r="S106">
        <f t="shared" si="19"/>
        <v>1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5.3219950639552707</v>
      </c>
      <c r="C107" s="9">
        <f t="shared" si="23"/>
        <v>0.52800000000000036</v>
      </c>
      <c r="D107" s="9">
        <f t="shared" si="17"/>
        <v>28.666691440040811</v>
      </c>
      <c r="E107" s="9">
        <f t="shared" si="18"/>
        <v>8.6790100823749867</v>
      </c>
      <c r="F107" s="9">
        <f t="shared" si="16"/>
        <v>9.0187525997790718</v>
      </c>
      <c r="G107" s="10">
        <f t="shared" si="24"/>
        <v>8.6666666666666607</v>
      </c>
      <c r="H107" s="5">
        <f t="shared" si="25"/>
        <v>7.5</v>
      </c>
      <c r="I107">
        <f t="shared" si="26"/>
        <v>51.554683985221608</v>
      </c>
      <c r="J107">
        <f t="shared" si="27"/>
        <v>51.270496757717865</v>
      </c>
      <c r="K107">
        <f t="shared" si="28"/>
        <v>5.4057009751656686</v>
      </c>
      <c r="L107">
        <f t="shared" si="29"/>
        <v>-10.383494889705956</v>
      </c>
      <c r="M107">
        <f t="shared" si="30"/>
        <v>-33.268783003881502</v>
      </c>
      <c r="S107">
        <f t="shared" si="19"/>
        <v>1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5.6294311415935638</v>
      </c>
      <c r="C108" s="9">
        <f t="shared" si="23"/>
        <v>0.53400000000000036</v>
      </c>
      <c r="D108" s="9">
        <f t="shared" si="17"/>
        <v>28.974127517679104</v>
      </c>
      <c r="E108" s="9">
        <f t="shared" si="18"/>
        <v>8.7108454501319112</v>
      </c>
      <c r="F108" s="9">
        <f t="shared" si="16"/>
        <v>9.0617502745354894</v>
      </c>
      <c r="G108" s="10">
        <f t="shared" si="24"/>
        <v>8.6666666666666607</v>
      </c>
      <c r="H108" s="5">
        <f t="shared" si="25"/>
        <v>7.5</v>
      </c>
      <c r="I108">
        <f t="shared" si="26"/>
        <v>51.47215432688261</v>
      </c>
      <c r="J108">
        <f t="shared" si="27"/>
        <v>51.208195788379626</v>
      </c>
      <c r="K108">
        <f t="shared" si="28"/>
        <v>5.2060882771423795</v>
      </c>
      <c r="L108">
        <f t="shared" si="29"/>
        <v>-10.354275576042184</v>
      </c>
      <c r="M108">
        <f t="shared" si="30"/>
        <v>-33.226668852413802</v>
      </c>
      <c r="S108">
        <f t="shared" si="19"/>
        <v>1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5.9364939393634728</v>
      </c>
      <c r="C109" s="9">
        <f t="shared" si="23"/>
        <v>0.54000000000000037</v>
      </c>
      <c r="D109" s="9">
        <f t="shared" si="17"/>
        <v>29.281190315449013</v>
      </c>
      <c r="E109" s="9">
        <f t="shared" si="18"/>
        <v>8.7414838997554227</v>
      </c>
      <c r="F109" s="9">
        <f t="shared" si="16"/>
        <v>9.1037823125957917</v>
      </c>
      <c r="G109" s="10">
        <f t="shared" si="24"/>
        <v>8.6666666666666607</v>
      </c>
      <c r="H109" s="5">
        <f t="shared" si="25"/>
        <v>7.5</v>
      </c>
      <c r="I109">
        <f t="shared" si="26"/>
        <v>51.390542108021357</v>
      </c>
      <c r="J109">
        <f t="shared" si="27"/>
        <v>51.14607013492337</v>
      </c>
      <c r="K109">
        <f t="shared" si="28"/>
        <v>5.0067282640278972</v>
      </c>
      <c r="L109">
        <f t="shared" si="29"/>
        <v>-10.325316381411625</v>
      </c>
      <c r="M109">
        <f t="shared" si="30"/>
        <v>-33.184753186422135</v>
      </c>
      <c r="S109">
        <f t="shared" si="19"/>
        <v>1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6.2431845044781475</v>
      </c>
      <c r="C110" s="9">
        <f t="shared" si="23"/>
        <v>0.54600000000000037</v>
      </c>
      <c r="D110" s="9">
        <f t="shared" si="17"/>
        <v>29.587880880563688</v>
      </c>
      <c r="E110" s="9">
        <f t="shared" si="18"/>
        <v>8.7709269437822339</v>
      </c>
      <c r="F110" s="9">
        <f t="shared" si="16"/>
        <v>9.1448521818422446</v>
      </c>
      <c r="G110" s="10">
        <f t="shared" si="24"/>
        <v>8.6666666666666607</v>
      </c>
      <c r="H110" s="5">
        <f t="shared" si="25"/>
        <v>7.5</v>
      </c>
      <c r="I110">
        <f t="shared" si="26"/>
        <v>51.309846458804927</v>
      </c>
      <c r="J110">
        <f t="shared" si="27"/>
        <v>51.0841182366349</v>
      </c>
      <c r="K110">
        <f t="shared" si="28"/>
        <v>4.8076197449093643</v>
      </c>
      <c r="L110">
        <f t="shared" si="29"/>
        <v>-10.296615976357652</v>
      </c>
      <c r="M110">
        <f t="shared" si="30"/>
        <v>-33.143033350920909</v>
      </c>
      <c r="S110">
        <f t="shared" si="19"/>
        <v>1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6.5495038748103838</v>
      </c>
      <c r="C111" s="9">
        <f t="shared" si="23"/>
        <v>0.55200000000000038</v>
      </c>
      <c r="D111" s="9">
        <f t="shared" si="17"/>
        <v>29.894200250895924</v>
      </c>
      <c r="E111" s="9">
        <f t="shared" si="18"/>
        <v>8.7991760876513734</v>
      </c>
      <c r="F111" s="9">
        <f t="shared" si="16"/>
        <v>9.184963332477821</v>
      </c>
      <c r="G111" s="10">
        <f t="shared" si="24"/>
        <v>8.6666666666666607</v>
      </c>
      <c r="H111" s="5">
        <f t="shared" si="25"/>
        <v>7.5</v>
      </c>
      <c r="I111">
        <f t="shared" si="26"/>
        <v>51.230066495628279</v>
      </c>
      <c r="J111">
        <f t="shared" si="27"/>
        <v>51.022338540776751</v>
      </c>
      <c r="K111">
        <f t="shared" si="28"/>
        <v>4.6087615448038388</v>
      </c>
      <c r="L111">
        <f t="shared" si="29"/>
        <v>-10.268173036860455</v>
      </c>
      <c r="M111">
        <f t="shared" si="30"/>
        <v>-33.101506703555998</v>
      </c>
      <c r="S111">
        <f t="shared" si="19"/>
        <v>1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6.855453078940382</v>
      </c>
      <c r="C112" s="9">
        <f t="shared" si="23"/>
        <v>0.55800000000000038</v>
      </c>
      <c r="D112" s="9">
        <f t="shared" si="17"/>
        <v>30.200149455025922</v>
      </c>
      <c r="E112" s="9">
        <f t="shared" si="18"/>
        <v>8.8262328297995332</v>
      </c>
      <c r="F112" s="9">
        <f t="shared" si="16"/>
        <v>9.224119197208255</v>
      </c>
      <c r="G112" s="10">
        <f t="shared" si="24"/>
        <v>8.6666666666666607</v>
      </c>
      <c r="H112" s="5">
        <f t="shared" si="25"/>
        <v>7.5</v>
      </c>
      <c r="I112">
        <f t="shared" si="26"/>
        <v>51.151201320656334</v>
      </c>
      <c r="J112">
        <f t="shared" si="27"/>
        <v>50.960729502555587</v>
      </c>
      <c r="K112">
        <f t="shared" si="28"/>
        <v>4.410152504582503</v>
      </c>
      <c r="L112">
        <f t="shared" si="29"/>
        <v>-10.239986244181059</v>
      </c>
      <c r="M112">
        <f t="shared" si="30"/>
        <v>-33.060170614559212</v>
      </c>
      <c r="S112">
        <f t="shared" si="19"/>
        <v>1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7.1610331362033186</v>
      </c>
      <c r="C113" s="9">
        <f t="shared" si="23"/>
        <v>0.56400000000000039</v>
      </c>
      <c r="D113" s="9">
        <f t="shared" si="17"/>
        <v>30.505729512288859</v>
      </c>
      <c r="E113" s="9">
        <f t="shared" si="18"/>
        <v>8.8520986617559654</v>
      </c>
      <c r="F113" s="9">
        <f t="shared" si="16"/>
        <v>9.2623231914226363</v>
      </c>
      <c r="G113" s="10">
        <f t="shared" si="24"/>
        <v>8.6666666666666607</v>
      </c>
      <c r="H113" s="5">
        <f t="shared" si="25"/>
        <v>7.5</v>
      </c>
      <c r="I113">
        <f t="shared" si="26"/>
        <v>51.073250021370711</v>
      </c>
      <c r="J113">
        <f t="shared" si="27"/>
        <v>50.8992895850905</v>
      </c>
      <c r="K113">
        <f t="shared" si="28"/>
        <v>4.2117914808951475</v>
      </c>
      <c r="L113">
        <f t="shared" si="29"/>
        <v>-10.212054284707554</v>
      </c>
      <c r="M113">
        <f t="shared" si="30"/>
        <v>-33.019022466705877</v>
      </c>
      <c r="S113">
        <f t="shared" si="19"/>
        <v>1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7.4662450567367351</v>
      </c>
      <c r="C114" s="9">
        <f t="shared" si="23"/>
        <v>0.5700000000000004</v>
      </c>
      <c r="D114" s="9">
        <f t="shared" si="17"/>
        <v>30.810941432822275</v>
      </c>
      <c r="E114" s="9">
        <f t="shared" si="18"/>
        <v>8.8767750682369364</v>
      </c>
      <c r="F114" s="9">
        <f t="shared" si="16"/>
        <v>9.2995787133725347</v>
      </c>
      <c r="G114" s="10">
        <f t="shared" si="24"/>
        <v>8.6666666666666607</v>
      </c>
      <c r="H114" s="5">
        <f t="shared" si="25"/>
        <v>7.5</v>
      </c>
      <c r="I114">
        <f t="shared" si="26"/>
        <v>50.996211670121177</v>
      </c>
      <c r="J114">
        <f t="shared" si="27"/>
        <v>50.838017259382255</v>
      </c>
      <c r="K114">
        <f t="shared" si="28"/>
        <v>4.0136773460949122</v>
      </c>
      <c r="L114">
        <f t="shared" si="29"/>
        <v>-10.184375849803594</v>
      </c>
      <c r="M114">
        <f t="shared" si="30"/>
        <v>-32.97805965527558</v>
      </c>
      <c r="S114">
        <f t="shared" si="19"/>
        <v>1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7.7710898415277327</v>
      </c>
      <c r="C115" s="9">
        <f t="shared" si="23"/>
        <v>0.5760000000000004</v>
      </c>
      <c r="D115" s="9">
        <f t="shared" si="17"/>
        <v>31.115786217613273</v>
      </c>
      <c r="E115" s="9">
        <f t="shared" si="18"/>
        <v>8.9002635272397104</v>
      </c>
      <c r="F115" s="9">
        <f t="shared" si="16"/>
        <v>9.3358891443496539</v>
      </c>
      <c r="G115" s="10">
        <f t="shared" si="24"/>
        <v>8.6666666666666607</v>
      </c>
      <c r="H115" s="5">
        <f t="shared" si="25"/>
        <v>7.5</v>
      </c>
      <c r="I115">
        <f t="shared" si="26"/>
        <v>50.920085323682123</v>
      </c>
      <c r="J115">
        <f t="shared" si="27"/>
        <v>50.776911004283434</v>
      </c>
      <c r="K115">
        <f t="shared" si="28"/>
        <v>3.8158089881632589</v>
      </c>
      <c r="L115">
        <f t="shared" si="29"/>
        <v>-10.156949635659128</v>
      </c>
      <c r="M115">
        <f t="shared" si="30"/>
        <v>-32.937279588015905</v>
      </c>
      <c r="S115">
        <f t="shared" si="19"/>
        <v>1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8.0755684824599925</v>
      </c>
      <c r="C116" s="9">
        <f t="shared" si="23"/>
        <v>0.58200000000000041</v>
      </c>
      <c r="D116" s="9">
        <f t="shared" si="17"/>
        <v>31.420264858545533</v>
      </c>
      <c r="E116" s="9">
        <f t="shared" si="18"/>
        <v>8.9225655101361063</v>
      </c>
      <c r="F116" s="9">
        <f t="shared" si="16"/>
        <v>9.3712578488620704</v>
      </c>
      <c r="G116" s="10">
        <f t="shared" si="24"/>
        <v>8.6666666666666607</v>
      </c>
      <c r="H116" s="5">
        <f t="shared" si="25"/>
        <v>7.5</v>
      </c>
      <c r="I116">
        <f t="shared" si="26"/>
        <v>50.844870022814007</v>
      </c>
      <c r="J116">
        <f t="shared" si="27"/>
        <v>50.715969306469482</v>
      </c>
      <c r="K116">
        <f t="shared" si="28"/>
        <v>3.6181853106351634</v>
      </c>
      <c r="L116">
        <f t="shared" si="29"/>
        <v>-10.129774343143422</v>
      </c>
      <c r="M116">
        <f t="shared" si="30"/>
        <v>-32.896679685109262</v>
      </c>
      <c r="S116">
        <f t="shared" si="19"/>
        <v>1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8.3796819623606318</v>
      </c>
      <c r="C117" s="9">
        <f t="shared" si="23"/>
        <v>0.58800000000000041</v>
      </c>
      <c r="D117" s="9">
        <f t="shared" si="17"/>
        <v>31.724378338446172</v>
      </c>
      <c r="E117" s="9">
        <f t="shared" si="18"/>
        <v>8.9436824817655847</v>
      </c>
      <c r="F117" s="9">
        <f t="shared" si="16"/>
        <v>9.4056881748090007</v>
      </c>
      <c r="G117" s="10">
        <f t="shared" si="24"/>
        <v>8.6666666666666607</v>
      </c>
      <c r="H117" s="5">
        <f t="shared" si="25"/>
        <v>7.5</v>
      </c>
      <c r="I117">
        <f t="shared" si="26"/>
        <v>50.770564791830104</v>
      </c>
      <c r="J117">
        <f t="shared" si="27"/>
        <v>50.655190660410625</v>
      </c>
      <c r="K117">
        <f t="shared" si="28"/>
        <v>3.4208052325245077</v>
      </c>
      <c r="L117">
        <f t="shared" si="29"/>
        <v>-10.102848677660335</v>
      </c>
      <c r="M117">
        <f t="shared" si="30"/>
        <v>-32.856257379142662</v>
      </c>
      <c r="S117">
        <f t="shared" si="19"/>
        <v>1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8.6834312550468944</v>
      </c>
      <c r="C118" s="9">
        <f t="shared" si="23"/>
        <v>0.59400000000000042</v>
      </c>
      <c r="D118" s="9">
        <f t="shared" si="17"/>
        <v>32.028127631132435</v>
      </c>
      <c r="E118" s="9">
        <f t="shared" si="18"/>
        <v>8.9636159005279072</v>
      </c>
      <c r="F118" s="9">
        <f t="shared" si="16"/>
        <v>9.439183453654179</v>
      </c>
      <c r="G118" s="10">
        <f t="shared" si="24"/>
        <v>8.6666666666666607</v>
      </c>
      <c r="H118" s="5">
        <f t="shared" si="25"/>
        <v>7.5</v>
      </c>
      <c r="I118">
        <f t="shared" si="26"/>
        <v>50.697168638168598</v>
      </c>
      <c r="J118">
        <f t="shared" si="27"/>
        <v>50.594573568344664</v>
      </c>
      <c r="K118">
        <f t="shared" si="28"/>
        <v>3.2236676882496518</v>
      </c>
      <c r="L118">
        <f t="shared" si="29"/>
        <v>-10.076171349005902</v>
      </c>
      <c r="M118">
        <f t="shared" si="30"/>
        <v>-32.81601011508041</v>
      </c>
      <c r="S118">
        <f t="shared" si="19"/>
        <v>1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8.9868173253726802</v>
      </c>
      <c r="C119" s="9">
        <f t="shared" si="23"/>
        <v>0.60000000000000042</v>
      </c>
      <c r="D119" s="9">
        <f t="shared" si="17"/>
        <v>32.331513701458221</v>
      </c>
      <c r="E119" s="9">
        <f t="shared" si="18"/>
        <v>8.9823672184753338</v>
      </c>
      <c r="F119" s="9">
        <f t="shared" si="16"/>
        <v>9.4717470005977997</v>
      </c>
      <c r="G119" s="10">
        <f t="shared" si="24"/>
        <v>8.6666666666666607</v>
      </c>
      <c r="H119" s="5">
        <f t="shared" si="25"/>
        <v>7.5</v>
      </c>
      <c r="I119">
        <f t="shared" si="26"/>
        <v>50.624680551970194</v>
      </c>
      <c r="J119">
        <f t="shared" si="27"/>
        <v>50.534116540250629</v>
      </c>
      <c r="K119">
        <f t="shared" si="28"/>
        <v>3.0267716275591692</v>
      </c>
      <c r="L119">
        <f t="shared" si="29"/>
        <v>-10.04974107122821</v>
      </c>
      <c r="M119">
        <f t="shared" si="30"/>
        <v>-32.775935350239699</v>
      </c>
      <c r="S119">
        <f t="shared" si="19"/>
        <v>1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9.289841129274901</v>
      </c>
      <c r="C120" s="9">
        <f t="shared" si="23"/>
        <v>0.60600000000000043</v>
      </c>
      <c r="D120" s="9">
        <f t="shared" si="17"/>
        <v>32.634537505360441</v>
      </c>
      <c r="E120" s="9">
        <f t="shared" si="18"/>
        <v>8.9999378814043851</v>
      </c>
      <c r="F120" s="9">
        <f t="shared" si="16"/>
        <v>9.5033821147470707</v>
      </c>
      <c r="G120" s="10">
        <f t="shared" si="24"/>
        <v>8.6666666666666607</v>
      </c>
      <c r="H120" s="5">
        <f t="shared" si="25"/>
        <v>7.5</v>
      </c>
      <c r="I120">
        <f t="shared" si="26"/>
        <v>50.553099505661478</v>
      </c>
      <c r="J120">
        <f t="shared" si="27"/>
        <v>50.473818093823262</v>
      </c>
      <c r="K120">
        <f t="shared" si="28"/>
        <v>2.8301160154577309</v>
      </c>
      <c r="L120">
        <f t="shared" si="29"/>
        <v>-10.023556562489588</v>
      </c>
      <c r="M120">
        <f t="shared" si="30"/>
        <v>-32.736030554269078</v>
      </c>
      <c r="S120">
        <f t="shared" si="19"/>
        <v>1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9.5925036138197193</v>
      </c>
      <c r="C121" s="9">
        <f t="shared" si="23"/>
        <v>0.61200000000000043</v>
      </c>
      <c r="D121" s="9">
        <f t="shared" si="17"/>
        <v>32.93719998990526</v>
      </c>
      <c r="E121" s="9">
        <f t="shared" si="18"/>
        <v>9.0163293289471547</v>
      </c>
      <c r="F121" s="9">
        <f t="shared" si="16"/>
        <v>9.5340920792853687</v>
      </c>
      <c r="G121" s="10">
        <f t="shared" si="24"/>
        <v>8.6666666666666607</v>
      </c>
      <c r="H121" s="5">
        <f t="shared" si="25"/>
        <v>7.5</v>
      </c>
      <c r="I121">
        <f t="shared" si="26"/>
        <v>50.482424453543992</v>
      </c>
      <c r="J121">
        <f t="shared" si="27"/>
        <v>50.413676754448325</v>
      </c>
      <c r="K121">
        <f t="shared" si="28"/>
        <v>2.6336998321321166</v>
      </c>
      <c r="L121">
        <f t="shared" si="29"/>
        <v>-9.997616544931109</v>
      </c>
      <c r="M121">
        <f t="shared" si="30"/>
        <v>-32.696293209129664</v>
      </c>
      <c r="S121">
        <f t="shared" si="19"/>
        <v>1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9.8948057172485981</v>
      </c>
      <c r="C122" s="9">
        <f t="shared" si="23"/>
        <v>0.61800000000000044</v>
      </c>
      <c r="D122" s="9">
        <f t="shared" si="17"/>
        <v>33.239502093334139</v>
      </c>
      <c r="E122" s="9">
        <f t="shared" si="18"/>
        <v>9.0315429946621837</v>
      </c>
      <c r="F122" s="9">
        <f t="shared" si="16"/>
        <v>9.5638801616400091</v>
      </c>
      <c r="G122" s="10">
        <f t="shared" si="24"/>
        <v>8.6666666666666607</v>
      </c>
      <c r="H122" s="5">
        <f t="shared" si="25"/>
        <v>7.5</v>
      </c>
      <c r="I122">
        <f t="shared" si="26"/>
        <v>50.412654331389369</v>
      </c>
      <c r="J122">
        <f t="shared" si="27"/>
        <v>50.353691055178736</v>
      </c>
      <c r="K122">
        <f t="shared" si="28"/>
        <v>2.4375220728773384</v>
      </c>
      <c r="L122">
        <f t="shared" si="29"/>
        <v>-9.9719197445394325</v>
      </c>
      <c r="M122">
        <f t="shared" si="30"/>
        <v>-32.656720809079125</v>
      </c>
      <c r="S122">
        <f t="shared" si="19"/>
        <v>1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10.196748369024267</v>
      </c>
      <c r="C123" s="9">
        <f t="shared" si="23"/>
        <v>0.62400000000000044</v>
      </c>
      <c r="D123" s="9">
        <f t="shared" si="17"/>
        <v>33.541444745109807</v>
      </c>
      <c r="E123" s="9">
        <f t="shared" si="18"/>
        <v>9.0455803061248847</v>
      </c>
      <c r="F123" s="9">
        <f t="shared" si="16"/>
        <v>9.5927496136486443</v>
      </c>
      <c r="G123" s="10">
        <f t="shared" si="24"/>
        <v>8.6666666666666607</v>
      </c>
      <c r="H123" s="5">
        <f t="shared" si="25"/>
        <v>7.5</v>
      </c>
      <c r="I123">
        <f t="shared" si="26"/>
        <v>50.343788056040594</v>
      </c>
      <c r="J123">
        <f t="shared" si="27"/>
        <v>50.293859536711501</v>
      </c>
      <c r="K123">
        <f t="shared" si="28"/>
        <v>2.2415817480228637</v>
      </c>
      <c r="L123">
        <f t="shared" si="29"/>
        <v>-9.9464648910159905</v>
      </c>
      <c r="M123">
        <f t="shared" si="30"/>
        <v>-32.617310860658385</v>
      </c>
      <c r="S123">
        <f t="shared" si="19"/>
        <v>1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10.4983324898765</v>
      </c>
      <c r="C124" s="9">
        <f t="shared" si="23"/>
        <v>0.63000000000000045</v>
      </c>
      <c r="D124" s="9">
        <f t="shared" si="17"/>
        <v>33.84302886596204</v>
      </c>
      <c r="E124" s="9">
        <f t="shared" si="18"/>
        <v>9.0584426850175301</v>
      </c>
      <c r="F124" s="9">
        <f t="shared" si="16"/>
        <v>9.6207036717243088</v>
      </c>
      <c r="G124" s="10">
        <f t="shared" si="24"/>
        <v>8.6666666666666607</v>
      </c>
      <c r="H124" s="5">
        <f t="shared" si="25"/>
        <v>7.5</v>
      </c>
      <c r="I124">
        <f t="shared" si="26"/>
        <v>50.275824525019466</v>
      </c>
      <c r="J124">
        <f t="shared" si="27"/>
        <v>50.234180747365407</v>
      </c>
      <c r="K124">
        <f t="shared" si="28"/>
        <v>2.0458778828589135</v>
      </c>
      <c r="L124">
        <f t="shared" si="29"/>
        <v>-9.9212507176485154</v>
      </c>
      <c r="M124">
        <f t="shared" si="30"/>
        <v>-32.578060882680958</v>
      </c>
      <c r="S124">
        <f t="shared" si="19"/>
        <v>1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10.799558991847771</v>
      </c>
      <c r="C125" s="9">
        <f t="shared" si="23"/>
        <v>0.63600000000000045</v>
      </c>
      <c r="D125" s="9">
        <f t="shared" si="17"/>
        <v>34.144255367933312</v>
      </c>
      <c r="E125" s="9">
        <f t="shared" si="18"/>
        <v>9.0701315472187947</v>
      </c>
      <c r="F125" s="9">
        <f t="shared" si="16"/>
        <v>9.647745557019098</v>
      </c>
      <c r="G125" s="10">
        <f t="shared" si="24"/>
        <v>8.6666666666666607</v>
      </c>
      <c r="H125" s="5">
        <f t="shared" si="25"/>
        <v>7.5</v>
      </c>
      <c r="I125">
        <f t="shared" si="26"/>
        <v>50.208762616140518</v>
      </c>
      <c r="J125">
        <f t="shared" si="27"/>
        <v>50.174653243059517</v>
      </c>
      <c r="K125">
        <f t="shared" si="28"/>
        <v>1.8504095175628277</v>
      </c>
      <c r="L125">
        <f t="shared" si="29"/>
        <v>-9.8962759611849407</v>
      </c>
      <c r="M125">
        <f t="shared" si="30"/>
        <v>-32.538968406224868</v>
      </c>
      <c r="S125">
        <f t="shared" si="19"/>
        <v>1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11.100428778338827</v>
      </c>
      <c r="C126" s="9">
        <f t="shared" si="23"/>
        <v>0.64200000000000046</v>
      </c>
      <c r="D126" s="9">
        <f t="shared" si="17"/>
        <v>34.445125154424368</v>
      </c>
      <c r="E126" s="9">
        <f t="shared" si="18"/>
        <v>9.0806483028928593</v>
      </c>
      <c r="F126" s="9">
        <f t="shared" si="16"/>
        <v>9.6738784755865019</v>
      </c>
      <c r="G126" s="10">
        <f t="shared" si="24"/>
        <v>8.6666666666666607</v>
      </c>
      <c r="H126" s="5">
        <f t="shared" si="25"/>
        <v>7.5</v>
      </c>
      <c r="I126">
        <f t="shared" si="26"/>
        <v>50.142601187131532</v>
      </c>
      <c r="J126">
        <f t="shared" si="27"/>
        <v>50.115275587292409</v>
      </c>
      <c r="K126">
        <f t="shared" si="28"/>
        <v>1.6551757071254785</v>
      </c>
      <c r="L126">
        <f t="shared" si="29"/>
        <v>-9.8715393617096723</v>
      </c>
      <c r="M126">
        <f t="shared" si="30"/>
        <v>-32.50003097462718</v>
      </c>
      <c r="S126">
        <f t="shared" si="19"/>
        <v>1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11.400942744154069</v>
      </c>
      <c r="C127" s="9">
        <f t="shared" si="23"/>
        <v>0.64800000000000046</v>
      </c>
      <c r="D127" s="9">
        <f t="shared" si="17"/>
        <v>34.745639120239609</v>
      </c>
      <c r="E127" s="9">
        <f t="shared" si="18"/>
        <v>9.0899943565780692</v>
      </c>
      <c r="F127" s="9">
        <f t="shared" si="16"/>
        <v>9.6991056185424096</v>
      </c>
      <c r="G127" s="10">
        <f t="shared" si="24"/>
        <v>8.6666666666666607</v>
      </c>
      <c r="H127" s="5">
        <f t="shared" si="25"/>
        <v>7.5</v>
      </c>
      <c r="I127">
        <f t="shared" si="26"/>
        <v>50.077339075260653</v>
      </c>
      <c r="J127">
        <f t="shared" si="27"/>
        <v>50.056046351122149</v>
      </c>
      <c r="K127">
        <f t="shared" si="28"/>
        <v>1.4601755212777154</v>
      </c>
      <c r="L127">
        <f t="shared" si="29"/>
        <v>-9.8470396625222278</v>
      </c>
      <c r="M127">
        <f t="shared" si="30"/>
        <v>-32.461246143480992</v>
      </c>
      <c r="S127">
        <f t="shared" si="19"/>
        <v>1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11.701101775546878</v>
      </c>
      <c r="C128" s="9">
        <f t="shared" si="23"/>
        <v>0.65400000000000047</v>
      </c>
      <c r="D128" s="9">
        <f t="shared" si="17"/>
        <v>35.045798151632418</v>
      </c>
      <c r="E128" s="9">
        <f t="shared" si="18"/>
        <v>9.098171107275153</v>
      </c>
      <c r="F128" s="9">
        <f t="shared" si="16"/>
        <v>9.7234301622247887</v>
      </c>
      <c r="G128" s="10">
        <f t="shared" si="24"/>
        <v>8.6666666666666607</v>
      </c>
      <c r="H128" s="5">
        <f t="shared" si="25"/>
        <v>7.5</v>
      </c>
      <c r="I128">
        <f t="shared" si="26"/>
        <v>50.012975096970443</v>
      </c>
      <c r="J128">
        <f t="shared" si="27"/>
        <v>49.996964113147015</v>
      </c>
      <c r="K128">
        <f t="shared" si="28"/>
        <v>1.2654080444168294</v>
      </c>
      <c r="L128">
        <f t="shared" si="29"/>
        <v>-9.8227756100182901</v>
      </c>
      <c r="M128">
        <f t="shared" si="30"/>
        <v>-32.422611480634885</v>
      </c>
      <c r="S128">
        <f t="shared" si="19"/>
        <v>1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12.000906750264779</v>
      </c>
      <c r="C129" s="9">
        <f t="shared" si="23"/>
        <v>0.66000000000000048</v>
      </c>
      <c r="D129" s="9">
        <f t="shared" si="17"/>
        <v>35.345603126350319</v>
      </c>
      <c r="E129" s="9">
        <f t="shared" si="18"/>
        <v>9.1051799485350031</v>
      </c>
      <c r="F129" s="9">
        <f t="shared" si="16"/>
        <v>9.746855268352034</v>
      </c>
      <c r="G129" s="10">
        <f t="shared" si="24"/>
        <v>8.6666666666666607</v>
      </c>
      <c r="H129" s="5">
        <f t="shared" si="25"/>
        <v>7.5</v>
      </c>
      <c r="I129">
        <f t="shared" si="26"/>
        <v>49.949508047518819</v>
      </c>
      <c r="J129">
        <f t="shared" si="27"/>
        <v>49.938027459486904</v>
      </c>
      <c r="K129">
        <f t="shared" si="28"/>
        <v>1.0708723755330201</v>
      </c>
      <c r="L129">
        <f t="shared" si="29"/>
        <v>-9.7987459535731283</v>
      </c>
      <c r="M129">
        <f t="shared" si="30"/>
        <v>-32.384124566194771</v>
      </c>
      <c r="S129">
        <f t="shared" si="19"/>
        <v>1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12.300358537594537</v>
      </c>
      <c r="C130" s="9">
        <f t="shared" si="23"/>
        <v>0.66600000000000048</v>
      </c>
      <c r="D130" s="9">
        <f t="shared" si="17"/>
        <v>35.645054913680077</v>
      </c>
      <c r="E130" s="9">
        <f t="shared" si="18"/>
        <v>9.1110222685460105</v>
      </c>
      <c r="F130" s="9">
        <f t="shared" si="16"/>
        <v>9.7693840841800128</v>
      </c>
      <c r="G130" s="10">
        <f t="shared" si="24"/>
        <v>8.6666666666666607</v>
      </c>
      <c r="H130" s="5">
        <f t="shared" si="25"/>
        <v>7.5</v>
      </c>
      <c r="I130">
        <f t="shared" si="26"/>
        <v>49.886936700627231</v>
      </c>
      <c r="J130">
        <f t="shared" si="27"/>
        <v>49.879234983765464</v>
      </c>
      <c r="K130">
        <f t="shared" si="28"/>
        <v>0.87656762813585143</v>
      </c>
      <c r="L130">
        <f t="shared" si="29"/>
        <v>-9.774949445427465</v>
      </c>
      <c r="M130">
        <f t="shared" si="30"/>
        <v>-32.34578299252815</v>
      </c>
      <c r="S130">
        <f t="shared" si="19"/>
        <v>1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12.599457998407114</v>
      </c>
      <c r="C131" s="9">
        <f t="shared" si="23"/>
        <v>0.67200000000000049</v>
      </c>
      <c r="D131" s="9">
        <f t="shared" si="17"/>
        <v>35.944154374492655</v>
      </c>
      <c r="E131" s="9">
        <f t="shared" si="18"/>
        <v>9.1156994502209603</v>
      </c>
      <c r="F131" s="9">
        <f t="shared" si="16"/>
        <v>9.7910197426578129</v>
      </c>
      <c r="G131" s="10">
        <f t="shared" si="24"/>
        <v>8.6666666666666607</v>
      </c>
      <c r="H131" s="5">
        <f t="shared" si="25"/>
        <v>7.5</v>
      </c>
      <c r="I131">
        <f t="shared" si="26"/>
        <v>49.825259808135911</v>
      </c>
      <c r="J131">
        <f t="shared" si="27"/>
        <v>49.820585287092896</v>
      </c>
      <c r="K131">
        <f t="shared" si="28"/>
        <v>0.68249293018068258</v>
      </c>
      <c r="L131">
        <f t="shared" si="29"/>
        <v>-9.7513848405757191</v>
      </c>
      <c r="M131">
        <f t="shared" si="30"/>
        <v>-32.307584364270568</v>
      </c>
      <c r="S131">
        <f t="shared" si="19"/>
        <v>1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12.898205985202541</v>
      </c>
      <c r="C132" s="9">
        <f t="shared" si="23"/>
        <v>0.67800000000000049</v>
      </c>
      <c r="D132" s="9">
        <f t="shared" si="17"/>
        <v>36.242902361288081</v>
      </c>
      <c r="E132" s="9">
        <f t="shared" si="18"/>
        <v>9.1192128712834872</v>
      </c>
      <c r="F132" s="9">
        <f t="shared" si="16"/>
        <v>9.8117653625821948</v>
      </c>
      <c r="G132" s="10">
        <f t="shared" si="24"/>
        <v>8.6666666666666607</v>
      </c>
      <c r="H132" s="5">
        <f t="shared" si="25"/>
        <v>7.5</v>
      </c>
      <c r="I132">
        <f t="shared" si="26"/>
        <v>49.764476099666673</v>
      </c>
      <c r="J132">
        <f t="shared" si="27"/>
        <v>49.762076978049443</v>
      </c>
      <c r="K132">
        <f t="shared" si="28"/>
        <v>0.48864742399505917</v>
      </c>
      <c r="L132">
        <f t="shared" si="29"/>
        <v>-9.728050896656697</v>
      </c>
      <c r="M132">
        <f t="shared" si="30"/>
        <v>-32.269526298334391</v>
      </c>
      <c r="S132">
        <f t="shared" si="19"/>
        <v>1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13.196603342154699</v>
      </c>
      <c r="C133" s="9">
        <f t="shared" si="23"/>
        <v>0.6840000000000005</v>
      </c>
      <c r="D133" s="9">
        <f t="shared" si="17"/>
        <v>36.541299718240239</v>
      </c>
      <c r="E133" s="9">
        <f t="shared" si="18"/>
        <v>9.1215639043540868</v>
      </c>
      <c r="F133" s="9">
        <f t="shared" si="16"/>
        <v>9.8316240487507436</v>
      </c>
      <c r="G133" s="10">
        <f t="shared" si="24"/>
        <v>8.6666666666666607</v>
      </c>
      <c r="H133" s="5">
        <f t="shared" si="25"/>
        <v>7.5</v>
      </c>
      <c r="I133">
        <f t="shared" si="26"/>
        <v>49.704584282293098</v>
      </c>
      <c r="J133">
        <f t="shared" si="27"/>
        <v>49.703708672669499</v>
      </c>
      <c r="K133">
        <f t="shared" si="28"/>
        <v>0.29503026620505279</v>
      </c>
      <c r="L133">
        <f t="shared" si="29"/>
        <v>-9.7049463738467079</v>
      </c>
      <c r="M133">
        <f t="shared" si="30"/>
        <v>-32.23160642391975</v>
      </c>
      <c r="S133">
        <f t="shared" si="19"/>
        <v>1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13.494650905155989</v>
      </c>
      <c r="C134" s="9">
        <f t="shared" si="23"/>
        <v>0.6900000000000005</v>
      </c>
      <c r="D134" s="9">
        <f t="shared" si="17"/>
        <v>36.83934728124153</v>
      </c>
      <c r="E134" s="9">
        <f t="shared" si="18"/>
        <v>9.1227539170356859</v>
      </c>
      <c r="F134" s="9">
        <f t="shared" si="16"/>
        <v>9.8505988921137728</v>
      </c>
      <c r="G134" s="10">
        <f t="shared" si="24"/>
        <v>8.6666666666666607</v>
      </c>
      <c r="H134" s="5">
        <f t="shared" si="25"/>
        <v>7.5</v>
      </c>
      <c r="I134">
        <f t="shared" si="26"/>
        <v>49.645583040218455</v>
      </c>
      <c r="J134">
        <f t="shared" si="27"/>
        <v>49.645478994426419</v>
      </c>
      <c r="K134">
        <f t="shared" si="28"/>
        <v>0.10164062766153428</v>
      </c>
      <c r="L134">
        <f t="shared" si="29"/>
        <v>-9.6820700347551174</v>
      </c>
      <c r="M134">
        <f t="shared" si="30"/>
        <v>-32.193822382527642</v>
      </c>
      <c r="S134">
        <f t="shared" si="19"/>
        <v>1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13.792349501861924</v>
      </c>
      <c r="C135" s="9">
        <f t="shared" si="23"/>
        <v>0.69600000000000051</v>
      </c>
      <c r="D135" s="9">
        <f t="shared" si="17"/>
        <v>37.137045877947465</v>
      </c>
      <c r="E135" s="9">
        <f t="shared" si="18"/>
        <v>9.1227842719987695</v>
      </c>
      <c r="F135" s="9">
        <f t="shared" si="16"/>
        <v>9.8686929699249237</v>
      </c>
      <c r="G135" s="10">
        <f t="shared" si="24"/>
        <v>8.6666666666666607</v>
      </c>
      <c r="H135" s="5">
        <f t="shared" si="25"/>
        <v>7.5</v>
      </c>
      <c r="I135">
        <f t="shared" si="26"/>
        <v>49.587471034461274</v>
      </c>
      <c r="J135">
        <f t="shared" si="27"/>
        <v>49.587386574217888</v>
      </c>
      <c r="K135">
        <f t="shared" si="28"/>
        <v>-9.1522306633631562E-2</v>
      </c>
      <c r="L135">
        <f t="shared" si="29"/>
        <v>-9.6594206443223296</v>
      </c>
      <c r="M135">
        <f t="shared" si="30"/>
        <v>-32.156171827975051</v>
      </c>
      <c r="S135">
        <f t="shared" si="19"/>
        <v>1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14.089699951735636</v>
      </c>
      <c r="C136" s="9">
        <f t="shared" si="23"/>
        <v>0.70200000000000051</v>
      </c>
      <c r="D136" s="9">
        <f t="shared" si="17"/>
        <v>37.434396327821176</v>
      </c>
      <c r="E136" s="9">
        <f t="shared" si="18"/>
        <v>9.1216563270660647</v>
      </c>
      <c r="F136" s="9">
        <f t="shared" si="16"/>
        <v>9.8859093458905303</v>
      </c>
      <c r="G136" s="10">
        <f t="shared" si="24"/>
        <v>8.6666666666666607</v>
      </c>
      <c r="H136" s="5">
        <f t="shared" si="25"/>
        <v>7.5</v>
      </c>
      <c r="I136">
        <f t="shared" si="26"/>
        <v>49.53024690254891</v>
      </c>
      <c r="J136">
        <f t="shared" si="27"/>
        <v>49.529430050351955</v>
      </c>
      <c r="K136">
        <f t="shared" si="28"/>
        <v>-0.2844593376014819</v>
      </c>
      <c r="L136">
        <f t="shared" si="29"/>
        <v>-9.63699696972024</v>
      </c>
      <c r="M136">
        <f t="shared" si="30"/>
        <v>-32.11865242641219</v>
      </c>
      <c r="S136">
        <f t="shared" si="19"/>
        <v>1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14.386703066092291</v>
      </c>
      <c r="C137" s="9">
        <f t="shared" si="23"/>
        <v>0.70800000000000052</v>
      </c>
      <c r="D137" s="9">
        <f t="shared" si="17"/>
        <v>37.731399442177832</v>
      </c>
      <c r="E137" s="9">
        <f t="shared" si="18"/>
        <v>9.119371435296781</v>
      </c>
      <c r="F137" s="9">
        <f t="shared" si="16"/>
        <v>9.9022510703177122</v>
      </c>
      <c r="G137" s="10">
        <f t="shared" si="24"/>
        <v>8.6666666666666607</v>
      </c>
      <c r="H137" s="5">
        <f t="shared" si="25"/>
        <v>7.5</v>
      </c>
      <c r="I137">
        <f t="shared" si="26"/>
        <v>49.473909258219024</v>
      </c>
      <c r="J137">
        <f t="shared" si="27"/>
        <v>49.471608068533634</v>
      </c>
      <c r="K137">
        <f t="shared" si="28"/>
        <v>-0.47717125215995504</v>
      </c>
      <c r="L137">
        <f t="shared" si="29"/>
        <v>-9.6147977802551328</v>
      </c>
      <c r="M137">
        <f t="shared" si="30"/>
        <v>-32.081261856341655</v>
      </c>
      <c r="S137">
        <f t="shared" si="19"/>
        <v>1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14.683359648143448</v>
      </c>
      <c r="C138" s="9">
        <f t="shared" si="23"/>
        <v>0.71400000000000052</v>
      </c>
      <c r="D138" s="9">
        <f t="shared" si="17"/>
        <v>38.028056024228988</v>
      </c>
      <c r="E138" s="9">
        <f t="shared" si="18"/>
        <v>9.1159309450704065</v>
      </c>
      <c r="F138" s="9">
        <f t="shared" si="16"/>
        <v>9.9177211802612231</v>
      </c>
      <c r="G138" s="10">
        <f t="shared" si="24"/>
        <v>8.6666666666666607</v>
      </c>
      <c r="H138" s="5">
        <f t="shared" si="25"/>
        <v>7.5</v>
      </c>
      <c r="I138">
        <f t="shared" si="26"/>
        <v>49.418456691129236</v>
      </c>
      <c r="J138">
        <f t="shared" si="27"/>
        <v>49.413919281852102</v>
      </c>
      <c r="K138">
        <f t="shared" si="28"/>
        <v>-0.66965882329800497</v>
      </c>
      <c r="L138">
        <f t="shared" si="29"/>
        <v>-9.592821847273024</v>
      </c>
      <c r="M138">
        <f t="shared" si="30"/>
        <v>-32.043997808639489</v>
      </c>
      <c r="S138">
        <f t="shared" si="19"/>
        <v>1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14.979670493041308</v>
      </c>
      <c r="C139" s="9">
        <f t="shared" si="23"/>
        <v>0.72000000000000053</v>
      </c>
      <c r="D139" s="9">
        <f t="shared" si="17"/>
        <v>38.324366869126848</v>
      </c>
      <c r="E139" s="9">
        <f t="shared" si="18"/>
        <v>9.1113362001700633</v>
      </c>
      <c r="F139" s="9">
        <f t="shared" si="16"/>
        <v>9.9323226996690579</v>
      </c>
      <c r="G139" s="10">
        <f t="shared" si="24"/>
        <v>8.6666666666666607</v>
      </c>
      <c r="H139" s="5">
        <f t="shared" si="25"/>
        <v>7.5</v>
      </c>
      <c r="I139">
        <f t="shared" si="26"/>
        <v>49.363887766574983</v>
      </c>
      <c r="J139">
        <f t="shared" si="27"/>
        <v>49.356362350768464</v>
      </c>
      <c r="K139">
        <f t="shared" si="28"/>
        <v>-0.86192281014984196</v>
      </c>
      <c r="L139">
        <f t="shared" si="29"/>
        <v>-9.5710679440674937</v>
      </c>
      <c r="M139">
        <f t="shared" si="30"/>
        <v>-32.006857986578154</v>
      </c>
      <c r="S139">
        <f t="shared" si="19"/>
        <v>1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15.275636387922926</v>
      </c>
      <c r="C140" s="9">
        <f t="shared" si="23"/>
        <v>0.72600000000000053</v>
      </c>
      <c r="D140" s="9">
        <f t="shared" si="17"/>
        <v>38.620332764008467</v>
      </c>
      <c r="E140" s="9">
        <f t="shared" si="18"/>
        <v>9.1055885398654066</v>
      </c>
      <c r="F140" s="9">
        <f t="shared" si="16"/>
        <v>9.9460586395268411</v>
      </c>
      <c r="G140" s="10">
        <f t="shared" si="24"/>
        <v>8.6666666666666607</v>
      </c>
      <c r="H140" s="5">
        <f t="shared" si="25"/>
        <v>7.5</v>
      </c>
      <c r="I140">
        <f t="shared" si="26"/>
        <v>49.310201025215726</v>
      </c>
      <c r="J140">
        <f t="shared" si="27"/>
        <v>49.298935943104055</v>
      </c>
      <c r="K140">
        <f t="shared" si="28"/>
        <v>-1.053963958069311</v>
      </c>
      <c r="L140">
        <f t="shared" si="29"/>
        <v>-9.5495348457899549</v>
      </c>
      <c r="M140">
        <f t="shared" si="30"/>
        <v>-31.969840105851262</v>
      </c>
      <c r="S140">
        <f t="shared" si="19"/>
        <v>1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15.571258111954325</v>
      </c>
      <c r="C141" s="9">
        <f t="shared" si="23"/>
        <v>0.73200000000000054</v>
      </c>
      <c r="D141" s="9">
        <f t="shared" si="17"/>
        <v>38.915954488039866</v>
      </c>
      <c r="E141" s="9">
        <f t="shared" si="18"/>
        <v>9.0986892989950849</v>
      </c>
      <c r="F141" s="9">
        <f t="shared" si="16"/>
        <v>9.9589319980009545</v>
      </c>
      <c r="G141" s="10">
        <f t="shared" si="24"/>
        <v>8.6666666666666607</v>
      </c>
      <c r="H141" s="5">
        <f t="shared" si="25"/>
        <v>7.5</v>
      </c>
      <c r="I141">
        <f t="shared" si="26"/>
        <v>49.257394982809608</v>
      </c>
      <c r="J141">
        <f t="shared" si="27"/>
        <v>49.241638734029316</v>
      </c>
      <c r="K141">
        <f t="shared" si="28"/>
        <v>-1.2457829987044184</v>
      </c>
      <c r="L141">
        <f t="shared" si="29"/>
        <v>-9.5282213293624185</v>
      </c>
      <c r="M141">
        <f t="shared" si="30"/>
        <v>-31.932941894600077</v>
      </c>
      <c r="S141">
        <f t="shared" si="19"/>
        <v>1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15.86653643637457</v>
      </c>
      <c r="C142" s="9">
        <f t="shared" si="23"/>
        <v>0.73800000000000054</v>
      </c>
      <c r="D142" s="9">
        <f t="shared" si="17"/>
        <v>39.211232812460111</v>
      </c>
      <c r="E142" s="9">
        <f t="shared" si="18"/>
        <v>9.0906398080487563</v>
      </c>
      <c r="F142" s="9">
        <f t="shared" si="16"/>
        <v>9.970945760580479</v>
      </c>
      <c r="G142" s="10">
        <f t="shared" si="24"/>
        <v>8.6666666666666607</v>
      </c>
      <c r="H142" s="5">
        <f t="shared" si="25"/>
        <v>7.5</v>
      </c>
      <c r="I142">
        <f t="shared" si="26"/>
        <v>49.205468129956643</v>
      </c>
      <c r="J142">
        <f t="shared" si="27"/>
        <v>49.18446940605314</v>
      </c>
      <c r="K142">
        <f t="shared" si="28"/>
        <v>-1.437380650072019</v>
      </c>
      <c r="L142">
        <f t="shared" si="29"/>
        <v>-9.5071261733927095</v>
      </c>
      <c r="M142">
        <f t="shared" si="30"/>
        <v>-31.896161093441702</v>
      </c>
      <c r="S142">
        <f t="shared" si="19"/>
        <v>1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16.161472124539767</v>
      </c>
      <c r="C143" s="9">
        <f t="shared" si="23"/>
        <v>0.74400000000000055</v>
      </c>
      <c r="D143" s="9">
        <f t="shared" si="17"/>
        <v>39.506168500625307</v>
      </c>
      <c r="E143" s="9">
        <f t="shared" si="18"/>
        <v>9.0814413932486424</v>
      </c>
      <c r="F143" s="9">
        <f t="shared" si="16"/>
        <v>9.9821029002178943</v>
      </c>
      <c r="G143" s="10">
        <f t="shared" si="24"/>
        <v>8.6666666666666607</v>
      </c>
      <c r="H143" s="5">
        <f t="shared" si="25"/>
        <v>7.5</v>
      </c>
      <c r="I143">
        <f t="shared" si="26"/>
        <v>49.154418931850572</v>
      </c>
      <c r="J143">
        <f t="shared" si="27"/>
        <v>49.127426649012783</v>
      </c>
      <c r="K143">
        <f t="shared" si="28"/>
        <v>-1.6287576166326692</v>
      </c>
      <c r="L143">
        <f t="shared" si="29"/>
        <v>-9.486248158092156</v>
      </c>
      <c r="M143">
        <f t="shared" si="30"/>
        <v>-31.859495455498873</v>
      </c>
      <c r="S143">
        <f t="shared" si="19"/>
        <v>1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16.456065931967</v>
      </c>
      <c r="C144" s="9">
        <f t="shared" si="23"/>
        <v>0.75000000000000056</v>
      </c>
      <c r="D144" s="9">
        <f t="shared" si="17"/>
        <v>39.800762308052541</v>
      </c>
      <c r="E144" s="9">
        <f t="shared" si="18"/>
        <v>9.0710953766306481</v>
      </c>
      <c r="F144" s="9">
        <f t="shared" si="16"/>
        <v>9.9924063774686172</v>
      </c>
      <c r="G144" s="10">
        <f t="shared" si="24"/>
        <v>8.6666666666666607</v>
      </c>
      <c r="H144" s="5">
        <f t="shared" si="25"/>
        <v>7.5</v>
      </c>
      <c r="I144">
        <f t="shared" si="26"/>
        <v>49.104245828039488</v>
      </c>
      <c r="J144">
        <f t="shared" si="27"/>
        <v>49.070509160064233</v>
      </c>
      <c r="K144">
        <f t="shared" si="28"/>
        <v>-1.8199145893656623</v>
      </c>
      <c r="L144">
        <f t="shared" si="29"/>
        <v>-9.4655860651957813</v>
      </c>
      <c r="M144">
        <f t="shared" si="30"/>
        <v>-31.822942746431377</v>
      </c>
      <c r="S144">
        <f t="shared" si="19"/>
        <v>1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16.750318606378212</v>
      </c>
      <c r="C145" s="9">
        <f t="shared" si="23"/>
        <v>0.75600000000000056</v>
      </c>
      <c r="D145" s="9">
        <f t="shared" si="17"/>
        <v>40.095014982463752</v>
      </c>
      <c r="E145" s="9">
        <f t="shared" si="18"/>
        <v>9.0596030761250184</v>
      </c>
      <c r="F145" s="9">
        <f t="shared" si="16"/>
        <v>10.001859140629248</v>
      </c>
      <c r="G145" s="10">
        <f t="shared" si="24"/>
        <v>8.6666666666666607</v>
      </c>
      <c r="H145" s="5">
        <f t="shared" si="25"/>
        <v>7.5</v>
      </c>
      <c r="I145">
        <f t="shared" si="26"/>
        <v>49.054947232195225</v>
      </c>
      <c r="J145">
        <f t="shared" si="27"/>
        <v>49.013715643673059</v>
      </c>
      <c r="K145">
        <f t="shared" si="28"/>
        <v>-2.0108522458442506</v>
      </c>
      <c r="L145">
        <f t="shared" si="29"/>
        <v>-9.445138677884918</v>
      </c>
      <c r="M145">
        <f t="shared" si="30"/>
        <v>-31.78650074446892</v>
      </c>
      <c r="S145">
        <f t="shared" si="19"/>
        <v>1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17.044230887744046</v>
      </c>
      <c r="C146" s="9">
        <f t="shared" si="23"/>
        <v>0.76200000000000057</v>
      </c>
      <c r="D146" s="9">
        <f t="shared" si="17"/>
        <v>40.388927263829586</v>
      </c>
      <c r="E146" s="9">
        <f t="shared" si="18"/>
        <v>9.0469658056365532</v>
      </c>
      <c r="F146" s="9">
        <f t="shared" si="16"/>
        <v>10.010464125874753</v>
      </c>
      <c r="G146" s="10">
        <f t="shared" si="24"/>
        <v>8.6666666666666607</v>
      </c>
      <c r="H146" s="5">
        <f t="shared" si="25"/>
        <v>7.5</v>
      </c>
      <c r="I146">
        <f t="shared" si="26"/>
        <v>49.00652153189175</v>
      </c>
      <c r="J146">
        <f t="shared" si="27"/>
        <v>48.957044811605748</v>
      </c>
      <c r="K146">
        <f t="shared" si="28"/>
        <v>-2.2015712503110643</v>
      </c>
      <c r="L146">
        <f t="shared" si="29"/>
        <v>-9.4249047807123461</v>
      </c>
      <c r="M146">
        <f t="shared" si="30"/>
        <v>-31.75016724044551</v>
      </c>
      <c r="S146">
        <f t="shared" si="19"/>
        <v>1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17.337803508327628</v>
      </c>
      <c r="C147" s="9">
        <f t="shared" si="23"/>
        <v>0.76800000000000057</v>
      </c>
      <c r="D147" s="9">
        <f t="shared" si="17"/>
        <v>40.682499884413168</v>
      </c>
      <c r="E147" s="9">
        <f t="shared" si="18"/>
        <v>9.0331848751243591</v>
      </c>
      <c r="F147" s="9">
        <f t="shared" ref="F147:F210" si="32">_a*D147^2+_b*D147+_c</f>
        <v>10.018224257394323</v>
      </c>
      <c r="G147" s="10">
        <f t="shared" si="24"/>
        <v>8.6666666666666607</v>
      </c>
      <c r="H147" s="5">
        <f t="shared" si="25"/>
        <v>7.5</v>
      </c>
      <c r="I147">
        <f t="shared" si="26"/>
        <v>48.958967088392534</v>
      </c>
      <c r="J147">
        <f t="shared" si="27"/>
        <v>48.900495382921477</v>
      </c>
      <c r="K147">
        <f t="shared" si="28"/>
        <v>-2.3920722537537373</v>
      </c>
      <c r="L147">
        <f t="shared" si="29"/>
        <v>-9.404883159529879</v>
      </c>
      <c r="M147">
        <f t="shared" si="30"/>
        <v>-31.71394003783519</v>
      </c>
      <c r="S147">
        <f t="shared" si="19"/>
        <v>1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17.631037192728282</v>
      </c>
      <c r="C148" s="9">
        <f t="shared" si="23"/>
        <v>0.77400000000000058</v>
      </c>
      <c r="D148" s="9">
        <f t="shared" ref="D148:D211" si="33">D147+_dt*(J147+J148)/2</f>
        <v>40.975733568813823</v>
      </c>
      <c r="E148" s="9">
        <f t="shared" ref="E148:E211" si="34">E147+_dt*(K147+K148)/2</f>
        <v>9.0182615906811563</v>
      </c>
      <c r="F148" s="9">
        <f t="shared" si="32"/>
        <v>10.025142447526157</v>
      </c>
      <c r="G148" s="10">
        <f t="shared" si="24"/>
        <v>8.6666666666666607</v>
      </c>
      <c r="H148" s="5">
        <f t="shared" si="25"/>
        <v>7.5</v>
      </c>
      <c r="I148">
        <f t="shared" si="26"/>
        <v>48.912282236446998</v>
      </c>
      <c r="J148">
        <f t="shared" si="27"/>
        <v>48.8440660839643</v>
      </c>
      <c r="K148">
        <f t="shared" si="28"/>
        <v>-2.5823558939807483</v>
      </c>
      <c r="L148">
        <f t="shared" si="29"/>
        <v>-9.3850726014184112</v>
      </c>
      <c r="M148">
        <f t="shared" si="30"/>
        <v>-31.67781695278914</v>
      </c>
      <c r="S148">
        <f t="shared" ref="S148:S211" si="35">GESTEP(E148,H148)</f>
        <v>1</v>
      </c>
      <c r="T148" t="b">
        <f t="shared" ref="T148:T211" si="36">AND(S147=0,S148=1)</f>
        <v>0</v>
      </c>
      <c r="U148" t="b">
        <f t="shared" ref="U148:U211" si="37">AND(S148=1,S149=0)</f>
        <v>0</v>
      </c>
    </row>
    <row r="149" spans="1:21" x14ac:dyDescent="0.2">
      <c r="A149">
        <f t="shared" si="31"/>
        <v>100</v>
      </c>
      <c r="B149">
        <f t="shared" ref="B149:B212" si="38">ABS(D149-$D$11)</f>
        <v>17.923932657925246</v>
      </c>
      <c r="C149" s="9">
        <f t="shared" ref="C149:C212" si="39">C148+_dt</f>
        <v>0.78000000000000058</v>
      </c>
      <c r="D149" s="9">
        <f t="shared" si="33"/>
        <v>41.268629034010786</v>
      </c>
      <c r="E149" s="9">
        <f t="shared" si="34"/>
        <v>9.0021972546121223</v>
      </c>
      <c r="F149" s="9">
        <f t="shared" si="32"/>
        <v>10.031221596890994</v>
      </c>
      <c r="G149" s="10">
        <f t="shared" ref="G149:G212" si="40">G148</f>
        <v>8.6666666666666607</v>
      </c>
      <c r="H149" s="5">
        <f t="shared" ref="H149:H212" si="41">H148</f>
        <v>7.5</v>
      </c>
      <c r="I149">
        <f t="shared" ref="I149:I212" si="42">SQRT(J149^2+K149^2)</f>
        <v>48.866465284096165</v>
      </c>
      <c r="J149">
        <f t="shared" ref="J149:J212" si="43">J148+L148*_dt</f>
        <v>48.787755648355791</v>
      </c>
      <c r="K149">
        <f t="shared" ref="K149:K212" si="44">K148+M148*_dt</f>
        <v>-2.7724227956974832</v>
      </c>
      <c r="L149">
        <f t="shared" ref="L149:L212" si="45">-_k*I149*J149</f>
        <v>-9.3654718946204625</v>
      </c>
      <c r="M149">
        <f t="shared" ref="M149:M212" si="46">-_g-_k*I149*K149</f>
        <v>-31.641795814174024</v>
      </c>
      <c r="S149">
        <f t="shared" si="35"/>
        <v>1</v>
      </c>
      <c r="T149" t="b">
        <f t="shared" si="36"/>
        <v>0</v>
      </c>
      <c r="U149" t="b">
        <f t="shared" si="37"/>
        <v>0</v>
      </c>
    </row>
    <row r="150" spans="1:21" x14ac:dyDescent="0.2">
      <c r="A150">
        <f t="shared" ref="A150:A213" si="47">IF(B150&lt;B149,B150,100)</f>
        <v>100</v>
      </c>
      <c r="B150">
        <f t="shared" si="38"/>
        <v>18.21649061332128</v>
      </c>
      <c r="C150" s="9">
        <f t="shared" si="39"/>
        <v>0.78600000000000059</v>
      </c>
      <c r="D150" s="9">
        <f t="shared" si="33"/>
        <v>41.561186989406821</v>
      </c>
      <c r="E150" s="9">
        <f t="shared" si="34"/>
        <v>8.9849931655132824</v>
      </c>
      <c r="F150" s="9">
        <f t="shared" si="32"/>
        <v>10.036464594524528</v>
      </c>
      <c r="G150" s="10">
        <f t="shared" si="40"/>
        <v>8.6666666666666607</v>
      </c>
      <c r="H150" s="5">
        <f t="shared" si="41"/>
        <v>7.5</v>
      </c>
      <c r="I150">
        <f t="shared" si="42"/>
        <v>48.821514512487475</v>
      </c>
      <c r="J150">
        <f t="shared" si="43"/>
        <v>48.731562816988067</v>
      </c>
      <c r="K150">
        <f t="shared" si="44"/>
        <v>-2.9622735705825272</v>
      </c>
      <c r="L150">
        <f t="shared" si="45"/>
        <v>-9.3460798284751547</v>
      </c>
      <c r="M150">
        <f t="shared" si="46"/>
        <v>-31.605874463611599</v>
      </c>
      <c r="S150">
        <f t="shared" si="35"/>
        <v>1</v>
      </c>
      <c r="T150" t="b">
        <f t="shared" si="36"/>
        <v>0</v>
      </c>
      <c r="U150" t="b">
        <f t="shared" si="37"/>
        <v>0</v>
      </c>
    </row>
    <row r="151" spans="1:21" x14ac:dyDescent="0.2">
      <c r="A151">
        <f t="shared" si="47"/>
        <v>100</v>
      </c>
      <c r="B151">
        <f t="shared" si="38"/>
        <v>18.508711760786294</v>
      </c>
      <c r="C151" s="9">
        <f t="shared" si="39"/>
        <v>0.79200000000000059</v>
      </c>
      <c r="D151" s="9">
        <f t="shared" si="33"/>
        <v>41.853408136871835</v>
      </c>
      <c r="E151" s="9">
        <f t="shared" si="34"/>
        <v>8.9666506183494423</v>
      </c>
      <c r="F151" s="9">
        <f t="shared" si="32"/>
        <v>10.04087431800863</v>
      </c>
      <c r="G151" s="10">
        <f t="shared" si="40"/>
        <v>8.6666666666666607</v>
      </c>
      <c r="H151" s="5">
        <f t="shared" si="41"/>
        <v>7.5</v>
      </c>
      <c r="I151">
        <f t="shared" si="42"/>
        <v>48.777428175699043</v>
      </c>
      <c r="J151">
        <f t="shared" si="43"/>
        <v>48.675486338017215</v>
      </c>
      <c r="K151">
        <f t="shared" si="44"/>
        <v>-3.1519088173641969</v>
      </c>
      <c r="L151">
        <f t="shared" si="45"/>
        <v>-9.326895193355675</v>
      </c>
      <c r="M151">
        <f t="shared" si="46"/>
        <v>-31.570050755519436</v>
      </c>
      <c r="S151">
        <f t="shared" si="35"/>
        <v>1</v>
      </c>
      <c r="T151" t="b">
        <f t="shared" si="36"/>
        <v>0</v>
      </c>
      <c r="U151" t="b">
        <f t="shared" si="37"/>
        <v>0</v>
      </c>
    </row>
    <row r="152" spans="1:21" x14ac:dyDescent="0.2">
      <c r="A152">
        <f t="shared" si="47"/>
        <v>100</v>
      </c>
      <c r="B152">
        <f t="shared" si="38"/>
        <v>18.800596794700919</v>
      </c>
      <c r="C152" s="9">
        <f t="shared" si="39"/>
        <v>0.7980000000000006</v>
      </c>
      <c r="D152" s="9">
        <f t="shared" si="33"/>
        <v>42.145293170786459</v>
      </c>
      <c r="E152" s="9">
        <f t="shared" si="34"/>
        <v>8.9471709045316583</v>
      </c>
      <c r="F152" s="9">
        <f t="shared" si="32"/>
        <v>10.044453633601407</v>
      </c>
      <c r="G152" s="10">
        <f t="shared" si="40"/>
        <v>8.6666666666666607</v>
      </c>
      <c r="H152" s="5">
        <f t="shared" si="41"/>
        <v>7.5</v>
      </c>
      <c r="I152">
        <f t="shared" si="42"/>
        <v>48.734204500573078</v>
      </c>
      <c r="J152">
        <f t="shared" si="43"/>
        <v>48.619524966857078</v>
      </c>
      <c r="K152">
        <f t="shared" si="44"/>
        <v>-3.3413291218973136</v>
      </c>
      <c r="L152">
        <f t="shared" si="45"/>
        <v>-9.3079167806091725</v>
      </c>
      <c r="M152">
        <f t="shared" si="46"/>
        <v>-31.53432255715277</v>
      </c>
      <c r="S152">
        <f t="shared" si="35"/>
        <v>1</v>
      </c>
      <c r="T152" t="b">
        <f t="shared" si="36"/>
        <v>0</v>
      </c>
      <c r="U152" t="b">
        <f t="shared" si="37"/>
        <v>0</v>
      </c>
    </row>
    <row r="153" spans="1:21" x14ac:dyDescent="0.2">
      <c r="A153">
        <f t="shared" si="47"/>
        <v>100</v>
      </c>
      <c r="B153">
        <f t="shared" si="38"/>
        <v>19.092146402000008</v>
      </c>
      <c r="C153" s="9">
        <f t="shared" si="39"/>
        <v>0.8040000000000006</v>
      </c>
      <c r="D153" s="9">
        <f t="shared" si="33"/>
        <v>42.436842778085548</v>
      </c>
      <c r="E153" s="9">
        <f t="shared" si="34"/>
        <v>8.926555311994246</v>
      </c>
      <c r="F153" s="9">
        <f t="shared" si="32"/>
        <v>10.047205396366117</v>
      </c>
      <c r="G153" s="10">
        <f t="shared" si="40"/>
        <v>8.6666666666666607</v>
      </c>
      <c r="H153" s="5">
        <f t="shared" si="41"/>
        <v>7.5</v>
      </c>
      <c r="I153">
        <f t="shared" si="42"/>
        <v>48.69184168655898</v>
      </c>
      <c r="J153">
        <f t="shared" si="43"/>
        <v>48.563677466173424</v>
      </c>
      <c r="K153">
        <f t="shared" si="44"/>
        <v>-3.5305350572402303</v>
      </c>
      <c r="L153">
        <f t="shared" si="45"/>
        <v>-9.2891433824991321</v>
      </c>
      <c r="M153">
        <f t="shared" si="46"/>
        <v>-31.498687748647374</v>
      </c>
      <c r="S153">
        <f t="shared" si="35"/>
        <v>1</v>
      </c>
      <c r="T153" t="b">
        <f t="shared" si="36"/>
        <v>0</v>
      </c>
      <c r="U153" t="b">
        <f t="shared" si="37"/>
        <v>0</v>
      </c>
    </row>
    <row r="154" spans="1:21" x14ac:dyDescent="0.2">
      <c r="A154">
        <f t="shared" si="47"/>
        <v>100</v>
      </c>
      <c r="B154">
        <f t="shared" si="38"/>
        <v>19.383361262216166</v>
      </c>
      <c r="C154" s="9">
        <f t="shared" si="39"/>
        <v>0.81000000000000061</v>
      </c>
      <c r="D154" s="9">
        <f t="shared" si="33"/>
        <v>42.728057638301706</v>
      </c>
      <c r="E154" s="9">
        <f t="shared" si="34"/>
        <v>8.9048051252713289</v>
      </c>
      <c r="F154" s="9">
        <f t="shared" si="32"/>
        <v>10.049132450298945</v>
      </c>
      <c r="G154" s="10">
        <f t="shared" si="40"/>
        <v>8.6666666666666607</v>
      </c>
      <c r="H154" s="5">
        <f t="shared" si="41"/>
        <v>7.5</v>
      </c>
      <c r="I154">
        <f t="shared" si="42"/>
        <v>48.65033790556565</v>
      </c>
      <c r="J154">
        <f t="shared" si="43"/>
        <v>48.507942605878426</v>
      </c>
      <c r="K154">
        <f t="shared" si="44"/>
        <v>-3.7195271837321147</v>
      </c>
      <c r="L154">
        <f t="shared" si="45"/>
        <v>-9.2705737921501452</v>
      </c>
      <c r="M154">
        <f t="shared" si="46"/>
        <v>-31.463144223063413</v>
      </c>
      <c r="S154">
        <f t="shared" si="35"/>
        <v>1</v>
      </c>
      <c r="T154" t="b">
        <f t="shared" si="36"/>
        <v>0</v>
      </c>
      <c r="U154" t="b">
        <f t="shared" si="37"/>
        <v>0</v>
      </c>
    </row>
    <row r="155" spans="1:21" x14ac:dyDescent="0.2">
      <c r="A155">
        <f t="shared" si="47"/>
        <v>100</v>
      </c>
      <c r="B155">
        <f t="shared" si="38"/>
        <v>19.674242047523176</v>
      </c>
      <c r="C155" s="9">
        <f t="shared" si="39"/>
        <v>0.81600000000000061</v>
      </c>
      <c r="D155" s="9">
        <f t="shared" si="33"/>
        <v>43.018938423608716</v>
      </c>
      <c r="E155" s="9">
        <f t="shared" si="34"/>
        <v>8.8819216255729216</v>
      </c>
      <c r="F155" s="9">
        <f t="shared" si="32"/>
        <v>10.05023762845563</v>
      </c>
      <c r="G155" s="10">
        <f t="shared" si="40"/>
        <v>8.6666666666666607</v>
      </c>
      <c r="H155" s="5">
        <f t="shared" si="41"/>
        <v>7.5</v>
      </c>
      <c r="I155">
        <f t="shared" si="42"/>
        <v>48.609691301823567</v>
      </c>
      <c r="J155">
        <f t="shared" si="43"/>
        <v>48.452319163125523</v>
      </c>
      <c r="K155">
        <f t="shared" si="44"/>
        <v>-3.9083060490704953</v>
      </c>
      <c r="L155">
        <f t="shared" si="45"/>
        <v>-9.2522068034951772</v>
      </c>
      <c r="M155">
        <f t="shared" si="46"/>
        <v>-31.427689886430219</v>
      </c>
      <c r="S155">
        <f t="shared" si="35"/>
        <v>1</v>
      </c>
      <c r="T155" t="b">
        <f t="shared" si="36"/>
        <v>0</v>
      </c>
      <c r="U155" t="b">
        <f t="shared" si="37"/>
        <v>0</v>
      </c>
    </row>
    <row r="156" spans="1:21" x14ac:dyDescent="0.2">
      <c r="A156">
        <f t="shared" si="47"/>
        <v>100</v>
      </c>
      <c r="B156">
        <f t="shared" si="38"/>
        <v>19.964789422779464</v>
      </c>
      <c r="C156" s="9">
        <f t="shared" si="39"/>
        <v>0.82200000000000062</v>
      </c>
      <c r="D156" s="9">
        <f t="shared" si="33"/>
        <v>43.309485798865005</v>
      </c>
      <c r="E156" s="9">
        <f t="shared" si="34"/>
        <v>8.8579060908605438</v>
      </c>
      <c r="F156" s="9">
        <f t="shared" si="32"/>
        <v>10.050523753076924</v>
      </c>
      <c r="G156" s="10">
        <f t="shared" si="40"/>
        <v>8.6666666666666607</v>
      </c>
      <c r="H156" s="5">
        <f t="shared" si="41"/>
        <v>7.5</v>
      </c>
      <c r="I156">
        <f t="shared" si="42"/>
        <v>48.569899991756301</v>
      </c>
      <c r="J156">
        <f t="shared" si="43"/>
        <v>48.396805922304551</v>
      </c>
      <c r="K156">
        <f t="shared" si="44"/>
        <v>-4.0968721883890762</v>
      </c>
      <c r="L156">
        <f t="shared" si="45"/>
        <v>-9.2340412112252128</v>
      </c>
      <c r="M156">
        <f t="shared" si="46"/>
        <v>-31.392322657791922</v>
      </c>
      <c r="S156">
        <f t="shared" si="35"/>
        <v>1</v>
      </c>
      <c r="T156" t="b">
        <f t="shared" si="36"/>
        <v>0</v>
      </c>
      <c r="U156" t="b">
        <f t="shared" si="37"/>
        <v>0</v>
      </c>
    </row>
    <row r="157" spans="1:21" x14ac:dyDescent="0.2">
      <c r="A157">
        <f t="shared" si="47"/>
        <v>100</v>
      </c>
      <c r="B157">
        <f t="shared" si="38"/>
        <v>20.255004045571493</v>
      </c>
      <c r="C157" s="9">
        <f t="shared" si="39"/>
        <v>0.82800000000000062</v>
      </c>
      <c r="D157" s="9">
        <f t="shared" si="33"/>
        <v>43.599700421657033</v>
      </c>
      <c r="E157" s="9">
        <f t="shared" si="34"/>
        <v>8.8327597959223692</v>
      </c>
      <c r="F157" s="9">
        <f t="shared" si="32"/>
        <v>10.049993635712973</v>
      </c>
      <c r="G157" s="10">
        <f t="shared" si="40"/>
        <v>8.6666666666666607</v>
      </c>
      <c r="H157" s="5">
        <f t="shared" si="41"/>
        <v>7.5</v>
      </c>
      <c r="I157">
        <f t="shared" si="42"/>
        <v>48.530962063861658</v>
      </c>
      <c r="J157">
        <f t="shared" si="43"/>
        <v>48.341401675037197</v>
      </c>
      <c r="K157">
        <f t="shared" si="44"/>
        <v>-4.2852261243358276</v>
      </c>
      <c r="L157">
        <f t="shared" si="45"/>
        <v>-9.2160758107413354</v>
      </c>
      <c r="M157">
        <f t="shared" si="46"/>
        <v>-31.357040469253874</v>
      </c>
      <c r="S157">
        <f t="shared" si="35"/>
        <v>1</v>
      </c>
      <c r="T157" t="b">
        <f t="shared" si="36"/>
        <v>0</v>
      </c>
      <c r="U157" t="b">
        <f t="shared" si="37"/>
        <v>0</v>
      </c>
    </row>
    <row r="158" spans="1:21" x14ac:dyDescent="0.2">
      <c r="A158">
        <f t="shared" si="47"/>
        <v>100</v>
      </c>
      <c r="B158">
        <f t="shared" si="38"/>
        <v>20.544886566257123</v>
      </c>
      <c r="C158" s="9">
        <f t="shared" si="39"/>
        <v>0.83400000000000063</v>
      </c>
      <c r="D158" s="9">
        <f t="shared" si="33"/>
        <v>43.889582942342663</v>
      </c>
      <c r="E158" s="9">
        <f t="shared" si="34"/>
        <v>8.8064840124479069</v>
      </c>
      <c r="F158" s="9">
        <f t="shared" si="32"/>
        <v>10.048650077346529</v>
      </c>
      <c r="G158" s="10">
        <f t="shared" si="40"/>
        <v>8.6666666666666607</v>
      </c>
      <c r="H158" s="5">
        <f t="shared" si="41"/>
        <v>7.5</v>
      </c>
      <c r="I158">
        <f t="shared" si="42"/>
        <v>48.492875578602515</v>
      </c>
      <c r="J158">
        <f t="shared" si="43"/>
        <v>48.28610522017275</v>
      </c>
      <c r="K158">
        <f t="shared" si="44"/>
        <v>-4.4733683671513509</v>
      </c>
      <c r="L158">
        <f t="shared" si="45"/>
        <v>-9.1983093981092257</v>
      </c>
      <c r="M158">
        <f t="shared" si="46"/>
        <v>-31.321841266029828</v>
      </c>
      <c r="S158">
        <f t="shared" si="35"/>
        <v>1</v>
      </c>
      <c r="T158" t="b">
        <f t="shared" si="36"/>
        <v>0</v>
      </c>
      <c r="U158" t="b">
        <f t="shared" si="37"/>
        <v>0</v>
      </c>
    </row>
    <row r="159" spans="1:21" x14ac:dyDescent="0.2">
      <c r="A159">
        <f t="shared" si="47"/>
        <v>100</v>
      </c>
      <c r="B159">
        <f t="shared" si="38"/>
        <v>20.834437628008995</v>
      </c>
      <c r="C159" s="9">
        <f t="shared" si="39"/>
        <v>0.84000000000000064</v>
      </c>
      <c r="D159" s="9">
        <f t="shared" si="33"/>
        <v>44.179134004094536</v>
      </c>
      <c r="E159" s="9">
        <f t="shared" si="34"/>
        <v>8.779080009102211</v>
      </c>
      <c r="F159" s="9">
        <f t="shared" si="32"/>
        <v>10.046495868515054</v>
      </c>
      <c r="G159" s="10">
        <f t="shared" si="40"/>
        <v>8.6666666666666607</v>
      </c>
      <c r="H159" s="5">
        <f t="shared" si="41"/>
        <v>7.5</v>
      </c>
      <c r="I159">
        <f t="shared" si="42"/>
        <v>48.4556385683073</v>
      </c>
      <c r="J159">
        <f t="shared" si="43"/>
        <v>48.230915363784092</v>
      </c>
      <c r="K159">
        <f t="shared" si="44"/>
        <v>-4.6612994147475302</v>
      </c>
      <c r="L159">
        <f t="shared" si="45"/>
        <v>-9.1807407700160457</v>
      </c>
      <c r="M159">
        <f t="shared" si="46"/>
        <v>-31.286723006489773</v>
      </c>
      <c r="S159">
        <f t="shared" si="35"/>
        <v>1</v>
      </c>
      <c r="T159" t="b">
        <f t="shared" si="36"/>
        <v>0</v>
      </c>
      <c r="U159" t="b">
        <f t="shared" si="37"/>
        <v>0</v>
      </c>
    </row>
    <row r="160" spans="1:21" x14ac:dyDescent="0.2">
      <c r="A160">
        <f t="shared" si="47"/>
        <v>100</v>
      </c>
      <c r="B160">
        <f t="shared" si="38"/>
        <v>21.123657866857837</v>
      </c>
      <c r="C160" s="9">
        <f t="shared" si="39"/>
        <v>0.84600000000000064</v>
      </c>
      <c r="D160" s="9">
        <f t="shared" si="33"/>
        <v>44.468354242943377</v>
      </c>
      <c r="E160" s="9">
        <f t="shared" si="34"/>
        <v>8.7505490515996094</v>
      </c>
      <c r="F160" s="9">
        <f t="shared" si="32"/>
        <v>10.043533789431711</v>
      </c>
      <c r="G160" s="10">
        <f t="shared" si="40"/>
        <v>8.6666666666666607</v>
      </c>
      <c r="H160" s="5">
        <f t="shared" si="41"/>
        <v>7.5</v>
      </c>
      <c r="I160">
        <f t="shared" si="42"/>
        <v>48.419249037080192</v>
      </c>
      <c r="J160">
        <f t="shared" si="43"/>
        <v>48.175830919163992</v>
      </c>
      <c r="K160">
        <f t="shared" si="44"/>
        <v>-4.8490197527864689</v>
      </c>
      <c r="L160">
        <f t="shared" si="45"/>
        <v>-9.1633687237297217</v>
      </c>
      <c r="M160">
        <f t="shared" si="46"/>
        <v>-31.251683662208389</v>
      </c>
      <c r="S160">
        <f t="shared" si="35"/>
        <v>1</v>
      </c>
      <c r="T160" t="b">
        <f t="shared" si="36"/>
        <v>0</v>
      </c>
      <c r="U160" t="b">
        <f t="shared" si="37"/>
        <v>0</v>
      </c>
    </row>
    <row r="161" spans="1:21" x14ac:dyDescent="0.2">
      <c r="A161">
        <f t="shared" si="47"/>
        <v>100</v>
      </c>
      <c r="B161">
        <f t="shared" si="38"/>
        <v>21.412547911735796</v>
      </c>
      <c r="C161" s="9">
        <f t="shared" si="39"/>
        <v>0.85200000000000065</v>
      </c>
      <c r="D161" s="9">
        <f t="shared" si="33"/>
        <v>44.757244287821337</v>
      </c>
      <c r="E161" s="9">
        <f t="shared" si="34"/>
        <v>8.7208924027769701</v>
      </c>
      <c r="F161" s="9">
        <f t="shared" si="32"/>
        <v>10.039766610105227</v>
      </c>
      <c r="G161" s="10">
        <f t="shared" si="40"/>
        <v>8.6666666666666607</v>
      </c>
      <c r="H161" s="5">
        <f t="shared" si="41"/>
        <v>7.5</v>
      </c>
      <c r="I161">
        <f t="shared" si="42"/>
        <v>48.383704960721019</v>
      </c>
      <c r="J161">
        <f t="shared" si="43"/>
        <v>48.120850706821614</v>
      </c>
      <c r="K161">
        <f t="shared" si="44"/>
        <v>-5.0365298547597188</v>
      </c>
      <c r="L161">
        <f t="shared" si="45"/>
        <v>-9.1461920570605777</v>
      </c>
      <c r="M161">
        <f t="shared" si="46"/>
        <v>-31.216721218014094</v>
      </c>
      <c r="S161">
        <f t="shared" si="35"/>
        <v>1</v>
      </c>
      <c r="T161" t="b">
        <f t="shared" si="36"/>
        <v>0</v>
      </c>
      <c r="U161" t="b">
        <f t="shared" si="37"/>
        <v>0</v>
      </c>
    </row>
    <row r="162" spans="1:21" x14ac:dyDescent="0.2">
      <c r="A162">
        <f t="shared" si="47"/>
        <v>100</v>
      </c>
      <c r="B162">
        <f t="shared" si="38"/>
        <v>21.701108384519696</v>
      </c>
      <c r="C162" s="9">
        <f t="shared" si="39"/>
        <v>0.85800000000000065</v>
      </c>
      <c r="D162" s="9">
        <f t="shared" si="33"/>
        <v>45.045804760605236</v>
      </c>
      <c r="E162" s="9">
        <f t="shared" si="34"/>
        <v>8.6901113226664872</v>
      </c>
      <c r="F162" s="9">
        <f t="shared" si="32"/>
        <v>10.035197090458677</v>
      </c>
      <c r="G162" s="10">
        <f t="shared" si="40"/>
        <v>8.6666666666666607</v>
      </c>
      <c r="H162" s="5">
        <f t="shared" si="41"/>
        <v>7.5</v>
      </c>
      <c r="I162">
        <f t="shared" si="42"/>
        <v>48.349004286654974</v>
      </c>
      <c r="J162">
        <f t="shared" si="43"/>
        <v>48.06597355447925</v>
      </c>
      <c r="K162">
        <f t="shared" si="44"/>
        <v>-5.223830182067803</v>
      </c>
      <c r="L162">
        <f t="shared" si="45"/>
        <v>-9.1292095683253649</v>
      </c>
      <c r="M162">
        <f t="shared" si="46"/>
        <v>-31.181833672038543</v>
      </c>
      <c r="S162">
        <f t="shared" si="35"/>
        <v>1</v>
      </c>
      <c r="T162" t="b">
        <f t="shared" si="36"/>
        <v>0</v>
      </c>
      <c r="U162" t="b">
        <f t="shared" si="37"/>
        <v>0</v>
      </c>
    </row>
    <row r="163" spans="1:21" x14ac:dyDescent="0.2">
      <c r="A163">
        <f t="shared" si="47"/>
        <v>100</v>
      </c>
      <c r="B163">
        <f t="shared" si="38"/>
        <v>21.989339900074338</v>
      </c>
      <c r="C163" s="9">
        <f t="shared" si="39"/>
        <v>0.86400000000000066</v>
      </c>
      <c r="D163" s="9">
        <f t="shared" si="33"/>
        <v>45.334036276159878</v>
      </c>
      <c r="E163" s="9">
        <f t="shared" si="34"/>
        <v>8.6582070685679842</v>
      </c>
      <c r="F163" s="9">
        <f t="shared" si="32"/>
        <v>10.029827980447134</v>
      </c>
      <c r="G163" s="10">
        <f t="shared" si="40"/>
        <v>8.6666666666666607</v>
      </c>
      <c r="H163" s="5">
        <f t="shared" si="41"/>
        <v>7.5</v>
      </c>
      <c r="I163">
        <f t="shared" si="42"/>
        <v>48.315144933871949</v>
      </c>
      <c r="J163">
        <f t="shared" si="43"/>
        <v>48.011198297069299</v>
      </c>
      <c r="K163">
        <f t="shared" si="44"/>
        <v>-5.410921184100034</v>
      </c>
      <c r="L163">
        <f t="shared" si="45"/>
        <v>-9.1124200563136064</v>
      </c>
      <c r="M163">
        <f t="shared" si="46"/>
        <v>-31.147019035766597</v>
      </c>
      <c r="S163">
        <f t="shared" si="35"/>
        <v>1</v>
      </c>
      <c r="T163" t="b">
        <f t="shared" si="36"/>
        <v>0</v>
      </c>
      <c r="U163" t="b">
        <f t="shared" si="37"/>
        <v>0</v>
      </c>
    </row>
    <row r="164" spans="1:21" x14ac:dyDescent="0.2">
      <c r="A164">
        <f t="shared" si="47"/>
        <v>100</v>
      </c>
      <c r="B164">
        <f t="shared" si="38"/>
        <v>22.277243066295743</v>
      </c>
      <c r="C164" s="9">
        <f t="shared" si="39"/>
        <v>0.87000000000000066</v>
      </c>
      <c r="D164" s="9">
        <f t="shared" si="33"/>
        <v>45.621939442381283</v>
      </c>
      <c r="E164" s="9">
        <f t="shared" si="34"/>
        <v>8.6251808951207405</v>
      </c>
      <c r="F164" s="9">
        <f t="shared" si="32"/>
        <v>10.023662020174234</v>
      </c>
      <c r="G164" s="10">
        <f t="shared" si="40"/>
        <v>8.6666666666666607</v>
      </c>
      <c r="H164" s="5">
        <f t="shared" si="41"/>
        <v>7.5</v>
      </c>
      <c r="I164">
        <f t="shared" si="42"/>
        <v>48.282124792875756</v>
      </c>
      <c r="J164">
        <f t="shared" si="43"/>
        <v>47.956523776731416</v>
      </c>
      <c r="K164">
        <f t="shared" si="44"/>
        <v>-5.5978032983146333</v>
      </c>
      <c r="L164">
        <f t="shared" si="45"/>
        <v>-9.0958223202562927</v>
      </c>
      <c r="M164">
        <f t="shared" si="46"/>
        <v>-31.112275334086675</v>
      </c>
      <c r="S164">
        <f t="shared" si="35"/>
        <v>1</v>
      </c>
      <c r="T164" t="b">
        <f t="shared" si="36"/>
        <v>0</v>
      </c>
      <c r="U164" t="b">
        <f t="shared" si="37"/>
        <v>0</v>
      </c>
    </row>
    <row r="165" spans="1:21" x14ac:dyDescent="0.2">
      <c r="A165">
        <f t="shared" si="47"/>
        <v>100</v>
      </c>
      <c r="B165">
        <f t="shared" si="38"/>
        <v>22.564818484154369</v>
      </c>
      <c r="C165" s="9">
        <f t="shared" si="39"/>
        <v>0.87600000000000067</v>
      </c>
      <c r="D165" s="9">
        <f t="shared" si="33"/>
        <v>45.909514860239909</v>
      </c>
      <c r="E165" s="9">
        <f t="shared" si="34"/>
        <v>8.5910340543748394</v>
      </c>
      <c r="F165" s="9">
        <f t="shared" si="32"/>
        <v>10.016701940007659</v>
      </c>
      <c r="G165" s="10">
        <f t="shared" si="40"/>
        <v>8.6666666666666607</v>
      </c>
      <c r="H165" s="5">
        <f t="shared" si="41"/>
        <v>7.5</v>
      </c>
      <c r="I165">
        <f t="shared" si="42"/>
        <v>48.249941725643033</v>
      </c>
      <c r="J165">
        <f t="shared" si="43"/>
        <v>47.90194884280988</v>
      </c>
      <c r="K165">
        <f t="shared" si="44"/>
        <v>-5.7844769503191538</v>
      </c>
      <c r="L165">
        <f t="shared" si="45"/>
        <v>-9.0794151597968966</v>
      </c>
      <c r="M165">
        <f t="shared" si="46"/>
        <v>-31.077600605341409</v>
      </c>
      <c r="S165">
        <f t="shared" si="35"/>
        <v>1</v>
      </c>
      <c r="T165" t="b">
        <f t="shared" si="36"/>
        <v>0</v>
      </c>
      <c r="U165" t="b">
        <f t="shared" si="37"/>
        <v>0</v>
      </c>
    </row>
    <row r="166" spans="1:21" x14ac:dyDescent="0.2">
      <c r="A166">
        <f t="shared" si="47"/>
        <v>100</v>
      </c>
      <c r="B166">
        <f t="shared" si="38"/>
        <v>22.852066747738352</v>
      </c>
      <c r="C166" s="9">
        <f t="shared" si="39"/>
        <v>0.88200000000000067</v>
      </c>
      <c r="D166" s="9">
        <f t="shared" si="33"/>
        <v>46.196763123823892</v>
      </c>
      <c r="E166" s="9">
        <f t="shared" si="34"/>
        <v>8.5557677958620282</v>
      </c>
      <c r="F166" s="9">
        <f t="shared" si="32"/>
        <v>10.008950460693505</v>
      </c>
      <c r="G166" s="10">
        <f t="shared" si="40"/>
        <v>8.6666666666666607</v>
      </c>
      <c r="H166" s="5">
        <f t="shared" si="41"/>
        <v>7.5</v>
      </c>
      <c r="I166">
        <f t="shared" si="42"/>
        <v>48.218593565591895</v>
      </c>
      <c r="J166">
        <f t="shared" si="43"/>
        <v>47.847472351851096</v>
      </c>
      <c r="K166">
        <f t="shared" si="44"/>
        <v>-5.9709425539512022</v>
      </c>
      <c r="L166">
        <f t="shared" si="45"/>
        <v>-9.0631973749646626</v>
      </c>
      <c r="M166">
        <f t="shared" si="46"/>
        <v>-31.042992901378586</v>
      </c>
      <c r="S166">
        <f t="shared" si="35"/>
        <v>1</v>
      </c>
      <c r="T166" t="b">
        <f t="shared" si="36"/>
        <v>0</v>
      </c>
      <c r="U166" t="b">
        <f t="shared" si="37"/>
        <v>0</v>
      </c>
    </row>
    <row r="167" spans="1:21" x14ac:dyDescent="0.2">
      <c r="A167">
        <f t="shared" si="47"/>
        <v>100</v>
      </c>
      <c r="B167">
        <f t="shared" si="38"/>
        <v>23.138988444296711</v>
      </c>
      <c r="C167" s="9">
        <f t="shared" si="39"/>
        <v>0.88800000000000068</v>
      </c>
      <c r="D167" s="9">
        <f t="shared" si="33"/>
        <v>46.483684820382251</v>
      </c>
      <c r="E167" s="9">
        <f t="shared" si="34"/>
        <v>8.5193833666660961</v>
      </c>
      <c r="F167" s="9">
        <f t="shared" si="32"/>
        <v>10.000410293469598</v>
      </c>
      <c r="G167" s="10">
        <f t="shared" si="40"/>
        <v>8.6666666666666607</v>
      </c>
      <c r="H167" s="5">
        <f t="shared" si="41"/>
        <v>7.5</v>
      </c>
      <c r="I167">
        <f t="shared" si="42"/>
        <v>48.188078117560408</v>
      </c>
      <c r="J167">
        <f t="shared" si="43"/>
        <v>47.793093167601306</v>
      </c>
      <c r="K167">
        <f t="shared" si="44"/>
        <v>-6.1572005113594734</v>
      </c>
      <c r="L167">
        <f t="shared" si="45"/>
        <v>-9.0471677661502223</v>
      </c>
      <c r="M167">
        <f t="shared" si="46"/>
        <v>-31.00845028760228</v>
      </c>
      <c r="S167">
        <f t="shared" si="35"/>
        <v>1</v>
      </c>
      <c r="T167" t="b">
        <f t="shared" si="36"/>
        <v>0</v>
      </c>
      <c r="U167" t="b">
        <f t="shared" si="37"/>
        <v>0</v>
      </c>
    </row>
    <row r="168" spans="1:21" x14ac:dyDescent="0.2">
      <c r="A168">
        <f t="shared" si="47"/>
        <v>100</v>
      </c>
      <c r="B168">
        <f t="shared" si="38"/>
        <v>23.425584154282529</v>
      </c>
      <c r="C168" s="9">
        <f t="shared" si="39"/>
        <v>0.89400000000000068</v>
      </c>
      <c r="D168" s="9">
        <f t="shared" si="33"/>
        <v>46.770280530368069</v>
      </c>
      <c r="E168" s="9">
        <f t="shared" si="34"/>
        <v>8.4818820114927629</v>
      </c>
      <c r="F168" s="9">
        <f t="shared" si="32"/>
        <v>9.9910841401777031</v>
      </c>
      <c r="G168" s="10">
        <f t="shared" si="40"/>
        <v>8.6666666666666607</v>
      </c>
      <c r="H168" s="5">
        <f t="shared" si="41"/>
        <v>7.5</v>
      </c>
      <c r="I168">
        <f t="shared" si="42"/>
        <v>48.158393157794649</v>
      </c>
      <c r="J168">
        <f t="shared" si="43"/>
        <v>47.738810161004402</v>
      </c>
      <c r="K168">
        <f t="shared" si="44"/>
        <v>-6.3432512130850869</v>
      </c>
      <c r="L168">
        <f t="shared" si="45"/>
        <v>-9.0313251340834313</v>
      </c>
      <c r="M168">
        <f t="shared" si="46"/>
        <v>-30.973970843024144</v>
      </c>
      <c r="S168">
        <f t="shared" si="35"/>
        <v>1</v>
      </c>
      <c r="T168" t="b">
        <f t="shared" si="36"/>
        <v>0</v>
      </c>
      <c r="U168" t="b">
        <f t="shared" si="37"/>
        <v>0</v>
      </c>
    </row>
    <row r="169" spans="1:21" x14ac:dyDescent="0.2">
      <c r="A169">
        <f t="shared" si="47"/>
        <v>100</v>
      </c>
      <c r="B169">
        <f t="shared" si="38"/>
        <v>23.711854451396139</v>
      </c>
      <c r="C169" s="9">
        <f t="shared" si="39"/>
        <v>0.90000000000000069</v>
      </c>
      <c r="D169" s="9">
        <f t="shared" si="33"/>
        <v>47.056550827481679</v>
      </c>
      <c r="E169" s="9">
        <f t="shared" si="34"/>
        <v>8.4432649727390778</v>
      </c>
      <c r="F169" s="9">
        <f t="shared" si="32"/>
        <v>9.980974693374673</v>
      </c>
      <c r="G169" s="10">
        <f t="shared" si="40"/>
        <v>8.6666666666666607</v>
      </c>
      <c r="H169" s="5">
        <f t="shared" si="41"/>
        <v>7.5</v>
      </c>
      <c r="I169">
        <f t="shared" si="42"/>
        <v>48.129536433946633</v>
      </c>
      <c r="J169">
        <f t="shared" si="43"/>
        <v>47.684622210199905</v>
      </c>
      <c r="K169">
        <f t="shared" si="44"/>
        <v>-6.5290950381432316</v>
      </c>
      <c r="L169">
        <f t="shared" si="45"/>
        <v>-9.0156682798134806</v>
      </c>
      <c r="M169">
        <f t="shared" si="46"/>
        <v>-30.939552660314789</v>
      </c>
      <c r="S169">
        <f t="shared" si="35"/>
        <v>1</v>
      </c>
      <c r="T169" t="b">
        <f t="shared" si="36"/>
        <v>0</v>
      </c>
      <c r="U169" t="b">
        <f t="shared" si="37"/>
        <v>0</v>
      </c>
    </row>
    <row r="170" spans="1:21" x14ac:dyDescent="0.2">
      <c r="A170">
        <f t="shared" si="47"/>
        <v>100</v>
      </c>
      <c r="B170">
        <f t="shared" si="38"/>
        <v>23.997799902628305</v>
      </c>
      <c r="C170" s="9">
        <f t="shared" si="39"/>
        <v>0.90600000000000069</v>
      </c>
      <c r="D170" s="9">
        <f t="shared" si="33"/>
        <v>47.342496278713845</v>
      </c>
      <c r="E170" s="9">
        <f t="shared" si="34"/>
        <v>8.4035334905623333</v>
      </c>
      <c r="F170" s="9">
        <f t="shared" si="32"/>
        <v>9.9700846364425182</v>
      </c>
      <c r="G170" s="10">
        <f t="shared" si="40"/>
        <v>8.6666666666666607</v>
      </c>
      <c r="H170" s="5">
        <f t="shared" si="41"/>
        <v>7.5</v>
      </c>
      <c r="I170">
        <f t="shared" si="42"/>
        <v>48.101505665081788</v>
      </c>
      <c r="J170">
        <f t="shared" si="43"/>
        <v>47.630528200521027</v>
      </c>
      <c r="K170">
        <f t="shared" si="44"/>
        <v>-6.71473235410512</v>
      </c>
      <c r="L170">
        <f t="shared" si="45"/>
        <v>-9.0001960046912206</v>
      </c>
      <c r="M170">
        <f t="shared" si="46"/>
        <v>-30.905193845855216</v>
      </c>
      <c r="S170">
        <f t="shared" si="35"/>
        <v>1</v>
      </c>
      <c r="T170" t="b">
        <f t="shared" si="36"/>
        <v>0</v>
      </c>
      <c r="U170" t="b">
        <f t="shared" si="37"/>
        <v>0</v>
      </c>
    </row>
    <row r="171" spans="1:21" x14ac:dyDescent="0.2">
      <c r="A171">
        <f t="shared" si="47"/>
        <v>100</v>
      </c>
      <c r="B171">
        <f t="shared" si="38"/>
        <v>24.283421068303344</v>
      </c>
      <c r="C171" s="9">
        <f t="shared" si="39"/>
        <v>0.9120000000000007</v>
      </c>
      <c r="D171" s="9">
        <f t="shared" si="33"/>
        <v>47.628117444388884</v>
      </c>
      <c r="E171" s="9">
        <f t="shared" si="34"/>
        <v>8.3626888029484778</v>
      </c>
      <c r="F171" s="9">
        <f t="shared" si="32"/>
        <v>9.9584166436974257</v>
      </c>
      <c r="G171" s="10">
        <f t="shared" si="40"/>
        <v>8.6666666666666607</v>
      </c>
      <c r="H171" s="5">
        <f t="shared" si="41"/>
        <v>7.5</v>
      </c>
      <c r="I171">
        <f t="shared" si="42"/>
        <v>48.07429854169613</v>
      </c>
      <c r="J171">
        <f t="shared" si="43"/>
        <v>47.576527024492883</v>
      </c>
      <c r="K171">
        <f t="shared" si="44"/>
        <v>-6.9001635171802516</v>
      </c>
      <c r="L171">
        <f t="shared" si="45"/>
        <v>-8.9849071103536993</v>
      </c>
      <c r="M171">
        <f t="shared" si="46"/>
        <v>-30.870892519788189</v>
      </c>
      <c r="S171">
        <f t="shared" si="35"/>
        <v>1</v>
      </c>
      <c r="T171" t="b">
        <f t="shared" si="36"/>
        <v>0</v>
      </c>
      <c r="U171" t="b">
        <f t="shared" si="37"/>
        <v>0</v>
      </c>
    </row>
    <row r="172" spans="1:21" x14ac:dyDescent="0.2">
      <c r="A172">
        <f t="shared" si="47"/>
        <v>100</v>
      </c>
      <c r="B172">
        <f t="shared" si="38"/>
        <v>24.568718502122312</v>
      </c>
      <c r="C172" s="9">
        <f t="shared" si="39"/>
        <v>0.9180000000000007</v>
      </c>
      <c r="D172" s="9">
        <f t="shared" si="33"/>
        <v>47.913414878207853</v>
      </c>
      <c r="E172" s="9">
        <f t="shared" si="34"/>
        <v>8.3207321457800401</v>
      </c>
      <c r="F172" s="9">
        <f t="shared" si="32"/>
        <v>9.9459733804976835</v>
      </c>
      <c r="G172" s="10">
        <f t="shared" si="40"/>
        <v>8.6666666666666607</v>
      </c>
      <c r="H172" s="5">
        <f t="shared" si="41"/>
        <v>7.5</v>
      </c>
      <c r="I172">
        <f t="shared" si="42"/>
        <v>48.047912725743132</v>
      </c>
      <c r="J172">
        <f t="shared" si="43"/>
        <v>47.522617581830758</v>
      </c>
      <c r="K172">
        <f t="shared" si="44"/>
        <v>-7.0853888722989806</v>
      </c>
      <c r="L172">
        <f t="shared" si="45"/>
        <v>-8.969800398710877</v>
      </c>
      <c r="M172">
        <f t="shared" si="46"/>
        <v>-30.836646816069582</v>
      </c>
      <c r="S172">
        <f t="shared" si="35"/>
        <v>1</v>
      </c>
      <c r="T172" t="b">
        <f t="shared" si="36"/>
        <v>0</v>
      </c>
      <c r="U172" t="b">
        <f t="shared" si="37"/>
        <v>0</v>
      </c>
    </row>
    <row r="173" spans="1:21" x14ac:dyDescent="0.2">
      <c r="A173">
        <f t="shared" si="47"/>
        <v>100</v>
      </c>
      <c r="B173">
        <f t="shared" si="38"/>
        <v>24.853692751206122</v>
      </c>
      <c r="C173" s="9">
        <f t="shared" si="39"/>
        <v>0.92400000000000071</v>
      </c>
      <c r="D173" s="9">
        <f t="shared" si="33"/>
        <v>48.198389127291662</v>
      </c>
      <c r="E173" s="9">
        <f t="shared" si="34"/>
        <v>8.2776647529035561</v>
      </c>
      <c r="F173" s="9">
        <f t="shared" si="32"/>
        <v>9.9327575033505866</v>
      </c>
      <c r="G173" s="10">
        <f t="shared" si="40"/>
        <v>8.6666666666666607</v>
      </c>
      <c r="H173" s="5">
        <f t="shared" si="41"/>
        <v>7.5</v>
      </c>
      <c r="I173">
        <f t="shared" si="42"/>
        <v>48.022345850669993</v>
      </c>
      <c r="J173">
        <f t="shared" si="43"/>
        <v>47.468798779438494</v>
      </c>
      <c r="K173">
        <f t="shared" si="44"/>
        <v>-7.2704087531953983</v>
      </c>
      <c r="L173">
        <f t="shared" si="45"/>
        <v>-8.9548746719345065</v>
      </c>
      <c r="M173">
        <f t="shared" si="46"/>
        <v>-30.802454882519559</v>
      </c>
      <c r="S173">
        <f t="shared" si="35"/>
        <v>1</v>
      </c>
      <c r="T173" t="b">
        <f t="shared" si="36"/>
        <v>0</v>
      </c>
      <c r="U173" t="b">
        <f t="shared" si="37"/>
        <v>0</v>
      </c>
    </row>
    <row r="174" spans="1:21" x14ac:dyDescent="0.2">
      <c r="A174">
        <f t="shared" si="47"/>
        <v>100</v>
      </c>
      <c r="B174">
        <f t="shared" si="38"/>
        <v>25.138344356138656</v>
      </c>
      <c r="C174" s="9">
        <f t="shared" si="39"/>
        <v>0.93000000000000071</v>
      </c>
      <c r="D174" s="9">
        <f t="shared" si="33"/>
        <v>48.483040732224197</v>
      </c>
      <c r="E174" s="9">
        <f t="shared" si="34"/>
        <v>8.2334878561964988</v>
      </c>
      <c r="F174" s="9">
        <f t="shared" si="32"/>
        <v>9.9187716600182707</v>
      </c>
      <c r="G174" s="10">
        <f t="shared" si="40"/>
        <v>8.6666666666666607</v>
      </c>
      <c r="H174" s="5">
        <f t="shared" si="41"/>
        <v>7.5</v>
      </c>
      <c r="I174">
        <f t="shared" si="42"/>
        <v>47.997595521463651</v>
      </c>
      <c r="J174">
        <f t="shared" si="43"/>
        <v>47.415069531406886</v>
      </c>
      <c r="K174">
        <f t="shared" si="44"/>
        <v>-7.4552234824905153</v>
      </c>
      <c r="L174">
        <f t="shared" si="45"/>
        <v>-8.9401287324491605</v>
      </c>
      <c r="M174">
        <f t="shared" si="46"/>
        <v>-30.768314880873579</v>
      </c>
      <c r="S174">
        <f t="shared" si="35"/>
        <v>1</v>
      </c>
      <c r="T174" t="b">
        <f t="shared" si="36"/>
        <v>0</v>
      </c>
      <c r="U174" t="b">
        <f t="shared" si="37"/>
        <v>0</v>
      </c>
    </row>
    <row r="175" spans="1:21" x14ac:dyDescent="0.2">
      <c r="A175">
        <f t="shared" si="47"/>
        <v>100</v>
      </c>
      <c r="B175">
        <f t="shared" si="38"/>
        <v>25.422673851009915</v>
      </c>
      <c r="C175" s="9">
        <f t="shared" si="39"/>
        <v>0.93600000000000072</v>
      </c>
      <c r="D175" s="9">
        <f t="shared" si="33"/>
        <v>48.767370227095455</v>
      </c>
      <c r="E175" s="9">
        <f t="shared" si="34"/>
        <v>8.1882026856336996</v>
      </c>
      <c r="F175" s="9">
        <f t="shared" si="32"/>
        <v>9.9040184896224819</v>
      </c>
      <c r="G175" s="10">
        <f t="shared" si="40"/>
        <v>8.6666666666666607</v>
      </c>
      <c r="H175" s="5">
        <f t="shared" si="41"/>
        <v>7.5</v>
      </c>
      <c r="I175">
        <f t="shared" si="42"/>
        <v>47.973659314706083</v>
      </c>
      <c r="J175">
        <f t="shared" si="43"/>
        <v>47.361428759012192</v>
      </c>
      <c r="K175">
        <f t="shared" si="44"/>
        <v>-7.6398333717757563</v>
      </c>
      <c r="L175">
        <f t="shared" si="45"/>
        <v>-8.9255613829253537</v>
      </c>
      <c r="M175">
        <f t="shared" si="46"/>
        <v>-30.734224986833183</v>
      </c>
      <c r="S175">
        <f t="shared" si="35"/>
        <v>1</v>
      </c>
      <c r="T175" t="b">
        <f t="shared" si="36"/>
        <v>0</v>
      </c>
      <c r="U175" t="b">
        <f t="shared" si="37"/>
        <v>0</v>
      </c>
    </row>
    <row r="176" spans="1:21" x14ac:dyDescent="0.2">
      <c r="A176">
        <f t="shared" si="47"/>
        <v>100</v>
      </c>
      <c r="B176">
        <f t="shared" si="38"/>
        <v>25.706681763459098</v>
      </c>
      <c r="C176" s="9">
        <f t="shared" si="39"/>
        <v>0.94200000000000073</v>
      </c>
      <c r="D176" s="9">
        <f t="shared" si="33"/>
        <v>49.051378139544639</v>
      </c>
      <c r="E176" s="9">
        <f t="shared" si="34"/>
        <v>8.1418104693532829</v>
      </c>
      <c r="F176" s="9">
        <f t="shared" si="32"/>
        <v>9.8885006227483316</v>
      </c>
      <c r="G176" s="10">
        <f t="shared" si="40"/>
        <v>8.6666666666666607</v>
      </c>
      <c r="H176" s="5">
        <f t="shared" si="41"/>
        <v>7.5</v>
      </c>
      <c r="I176">
        <f t="shared" si="42"/>
        <v>47.950534778639152</v>
      </c>
      <c r="J176">
        <f t="shared" si="43"/>
        <v>47.307875390714642</v>
      </c>
      <c r="K176">
        <f t="shared" si="44"/>
        <v>-7.8242387216967551</v>
      </c>
      <c r="L176">
        <f t="shared" si="45"/>
        <v>-8.9111714262747768</v>
      </c>
      <c r="M176">
        <f t="shared" si="46"/>
        <v>-30.700183390116443</v>
      </c>
      <c r="S176">
        <f t="shared" si="35"/>
        <v>1</v>
      </c>
      <c r="T176" t="b">
        <f t="shared" si="36"/>
        <v>0</v>
      </c>
      <c r="U176" t="b">
        <f t="shared" si="37"/>
        <v>0</v>
      </c>
    </row>
    <row r="177" spans="1:21" x14ac:dyDescent="0.2">
      <c r="A177">
        <f t="shared" si="47"/>
        <v>100</v>
      </c>
      <c r="B177">
        <f t="shared" si="38"/>
        <v>25.990368614717713</v>
      </c>
      <c r="C177" s="9">
        <f t="shared" si="39"/>
        <v>0.94800000000000073</v>
      </c>
      <c r="D177" s="9">
        <f t="shared" si="33"/>
        <v>49.335064990803254</v>
      </c>
      <c r="E177" s="9">
        <f t="shared" si="34"/>
        <v>8.0943124337220809</v>
      </c>
      <c r="F177" s="9">
        <f t="shared" si="32"/>
        <v>9.8722206815469864</v>
      </c>
      <c r="G177" s="10">
        <f t="shared" si="40"/>
        <v>8.6666666666666607</v>
      </c>
      <c r="H177" s="5">
        <f t="shared" si="41"/>
        <v>7.5</v>
      </c>
      <c r="I177">
        <f t="shared" si="42"/>
        <v>47.92821943323878</v>
      </c>
      <c r="J177">
        <f t="shared" si="43"/>
        <v>47.254408362156994</v>
      </c>
      <c r="K177">
        <f t="shared" si="44"/>
        <v>-8.0084398220374542</v>
      </c>
      <c r="L177">
        <f t="shared" si="45"/>
        <v>-8.8969576656475873</v>
      </c>
      <c r="M177">
        <f t="shared" si="46"/>
        <v>-30.666188294508125</v>
      </c>
      <c r="S177">
        <f t="shared" si="35"/>
        <v>1</v>
      </c>
      <c r="T177" t="b">
        <f t="shared" si="36"/>
        <v>0</v>
      </c>
      <c r="U177" t="b">
        <f t="shared" si="37"/>
        <v>0</v>
      </c>
    </row>
    <row r="178" spans="1:21" x14ac:dyDescent="0.2">
      <c r="A178">
        <f t="shared" si="47"/>
        <v>100</v>
      </c>
      <c r="B178">
        <f t="shared" si="38"/>
        <v>26.273734919652671</v>
      </c>
      <c r="C178" s="9">
        <f t="shared" si="39"/>
        <v>0.95400000000000074</v>
      </c>
      <c r="D178" s="9">
        <f t="shared" si="33"/>
        <v>49.618431295738212</v>
      </c>
      <c r="E178" s="9">
        <f t="shared" si="34"/>
        <v>8.0457098034005554</v>
      </c>
      <c r="F178" s="9">
        <f t="shared" si="32"/>
        <v>9.8551812798373408</v>
      </c>
      <c r="G178" s="10">
        <f t="shared" si="40"/>
        <v>8.6666666666666607</v>
      </c>
      <c r="H178" s="5">
        <f t="shared" si="41"/>
        <v>7.5</v>
      </c>
      <c r="I178">
        <f t="shared" si="42"/>
        <v>47.906710770298453</v>
      </c>
      <c r="J178">
        <f t="shared" si="43"/>
        <v>47.201026616163105</v>
      </c>
      <c r="K178">
        <f t="shared" si="44"/>
        <v>-8.1924369518045026</v>
      </c>
      <c r="L178">
        <f t="shared" si="45"/>
        <v>-8.8829189044317403</v>
      </c>
      <c r="M178">
        <f t="shared" si="46"/>
        <v>-30.6322379179094</v>
      </c>
      <c r="S178">
        <f t="shared" si="35"/>
        <v>1</v>
      </c>
      <c r="T178" t="b">
        <f t="shared" si="36"/>
        <v>0</v>
      </c>
      <c r="U178" t="b">
        <f t="shared" si="37"/>
        <v>0</v>
      </c>
    </row>
    <row r="179" spans="1:21" x14ac:dyDescent="0.2">
      <c r="A179">
        <f t="shared" si="47"/>
        <v>100</v>
      </c>
      <c r="B179">
        <f t="shared" si="38"/>
        <v>26.556781186809371</v>
      </c>
      <c r="C179" s="9">
        <f t="shared" si="39"/>
        <v>0.96000000000000074</v>
      </c>
      <c r="D179" s="9">
        <f t="shared" si="33"/>
        <v>49.901477562894911</v>
      </c>
      <c r="E179" s="9">
        <f t="shared" si="34"/>
        <v>7.9960038014072063</v>
      </c>
      <c r="F179" s="9">
        <f t="shared" si="32"/>
        <v>9.8373850232066236</v>
      </c>
      <c r="G179" s="10">
        <f t="shared" si="40"/>
        <v>8.6666666666666607</v>
      </c>
      <c r="H179" s="5">
        <f t="shared" si="41"/>
        <v>7.5</v>
      </c>
      <c r="I179">
        <f t="shared" si="42"/>
        <v>47.886006253521877</v>
      </c>
      <c r="J179">
        <f t="shared" si="43"/>
        <v>47.147729102736513</v>
      </c>
      <c r="K179">
        <f t="shared" si="44"/>
        <v>-8.3762303793119592</v>
      </c>
      <c r="L179">
        <f t="shared" si="45"/>
        <v>-8.8690539462543274</v>
      </c>
      <c r="M179">
        <f t="shared" si="46"/>
        <v>-30.598330492387166</v>
      </c>
      <c r="S179">
        <f t="shared" si="35"/>
        <v>1</v>
      </c>
      <c r="T179" t="b">
        <f t="shared" si="36"/>
        <v>0</v>
      </c>
      <c r="U179" t="b">
        <f t="shared" si="37"/>
        <v>0</v>
      </c>
    </row>
    <row r="180" spans="1:21" x14ac:dyDescent="0.2">
      <c r="A180">
        <f t="shared" si="47"/>
        <v>100</v>
      </c>
      <c r="B180">
        <f t="shared" si="38"/>
        <v>26.83950791845476</v>
      </c>
      <c r="C180" s="9">
        <f t="shared" si="39"/>
        <v>0.96600000000000075</v>
      </c>
      <c r="D180" s="9">
        <f t="shared" si="33"/>
        <v>50.184204294540301</v>
      </c>
      <c r="E180" s="9">
        <f t="shared" si="34"/>
        <v>7.9451956491824713</v>
      </c>
      <c r="F180" s="9">
        <f t="shared" si="32"/>
        <v>9.8188345091100331</v>
      </c>
      <c r="G180" s="10">
        <f t="shared" si="40"/>
        <v>8.6666666666666607</v>
      </c>
      <c r="H180" s="5">
        <f t="shared" si="41"/>
        <v>7.5</v>
      </c>
      <c r="I180">
        <f t="shared" si="42"/>
        <v>47.866103318624901</v>
      </c>
      <c r="J180">
        <f t="shared" si="43"/>
        <v>47.09451477905899</v>
      </c>
      <c r="K180">
        <f t="shared" si="44"/>
        <v>-8.559820362266283</v>
      </c>
      <c r="L180">
        <f t="shared" si="45"/>
        <v>-8.8553615949849149</v>
      </c>
      <c r="M180">
        <f t="shared" si="46"/>
        <v>-30.564464264222803</v>
      </c>
      <c r="S180">
        <f t="shared" si="35"/>
        <v>1</v>
      </c>
      <c r="T180" t="b">
        <f t="shared" si="36"/>
        <v>0</v>
      </c>
      <c r="U180" t="b">
        <f t="shared" si="37"/>
        <v>0</v>
      </c>
    </row>
    <row r="181" spans="1:21" x14ac:dyDescent="0.2">
      <c r="A181">
        <f t="shared" si="47"/>
        <v>100</v>
      </c>
      <c r="B181">
        <f t="shared" si="38"/>
        <v>27.121915610620402</v>
      </c>
      <c r="C181" s="9">
        <f t="shared" si="39"/>
        <v>0.97200000000000075</v>
      </c>
      <c r="D181" s="9">
        <f t="shared" si="33"/>
        <v>50.466611986705942</v>
      </c>
      <c r="E181" s="9">
        <f t="shared" si="34"/>
        <v>7.8932865666521179</v>
      </c>
      <c r="F181" s="9">
        <f t="shared" si="32"/>
        <v>9.7995323269692793</v>
      </c>
      <c r="G181" s="10">
        <f t="shared" si="40"/>
        <v>8.6666666666666607</v>
      </c>
      <c r="H181" s="5">
        <f t="shared" si="41"/>
        <v>7.5</v>
      </c>
      <c r="I181">
        <f t="shared" si="42"/>
        <v>47.846999373446458</v>
      </c>
      <c r="J181">
        <f t="shared" si="43"/>
        <v>47.041382609489084</v>
      </c>
      <c r="K181">
        <f t="shared" si="44"/>
        <v>-8.7432071478516207</v>
      </c>
      <c r="L181">
        <f t="shared" si="45"/>
        <v>-8.8418406547408317</v>
      </c>
      <c r="M181">
        <f t="shared" si="46"/>
        <v>-30.530637493960455</v>
      </c>
      <c r="S181">
        <f t="shared" si="35"/>
        <v>1</v>
      </c>
      <c r="T181" t="b">
        <f t="shared" si="36"/>
        <v>0</v>
      </c>
      <c r="U181" t="b">
        <f t="shared" si="37"/>
        <v>0</v>
      </c>
    </row>
    <row r="182" spans="1:21" x14ac:dyDescent="0.2">
      <c r="A182">
        <f t="shared" si="47"/>
        <v>100</v>
      </c>
      <c r="B182">
        <f t="shared" si="38"/>
        <v>27.404004753145554</v>
      </c>
      <c r="C182" s="9">
        <f t="shared" si="39"/>
        <v>0.97800000000000076</v>
      </c>
      <c r="D182" s="9">
        <f t="shared" si="33"/>
        <v>50.748701129231094</v>
      </c>
      <c r="E182" s="9">
        <f t="shared" si="34"/>
        <v>7.8402777722901167</v>
      </c>
      <c r="F182" s="9">
        <f t="shared" si="32"/>
        <v>9.7794810582701608</v>
      </c>
      <c r="G182" s="10">
        <f t="shared" si="40"/>
        <v>8.6666666666666607</v>
      </c>
      <c r="H182" s="5">
        <f t="shared" si="41"/>
        <v>7.5</v>
      </c>
      <c r="I182">
        <f t="shared" si="42"/>
        <v>47.828691798068469</v>
      </c>
      <c r="J182">
        <f t="shared" si="43"/>
        <v>46.988331565560635</v>
      </c>
      <c r="K182">
        <f t="shared" si="44"/>
        <v>-8.9263909728153834</v>
      </c>
      <c r="L182">
        <f t="shared" si="45"/>
        <v>-8.8284899298943706</v>
      </c>
      <c r="M182">
        <f t="shared" si="46"/>
        <v>-30.49684845645465</v>
      </c>
      <c r="S182">
        <f t="shared" si="35"/>
        <v>1</v>
      </c>
      <c r="T182" t="b">
        <f t="shared" si="36"/>
        <v>0</v>
      </c>
      <c r="U182" t="b">
        <f t="shared" si="37"/>
        <v>0</v>
      </c>
    </row>
    <row r="183" spans="1:21" x14ac:dyDescent="0.2">
      <c r="A183">
        <f t="shared" si="47"/>
        <v>100</v>
      </c>
      <c r="B183">
        <f t="shared" si="38"/>
        <v>27.685775829720182</v>
      </c>
      <c r="C183" s="9">
        <f t="shared" si="39"/>
        <v>0.98400000000000076</v>
      </c>
      <c r="D183" s="9">
        <f t="shared" si="33"/>
        <v>51.030472205805722</v>
      </c>
      <c r="E183" s="9">
        <f t="shared" si="34"/>
        <v>7.7861704831810084</v>
      </c>
      <c r="F183" s="9">
        <f t="shared" si="32"/>
        <v>9.7586832766590845</v>
      </c>
      <c r="G183" s="10">
        <f t="shared" si="40"/>
        <v>8.6666666666666607</v>
      </c>
      <c r="H183" s="5">
        <f t="shared" si="41"/>
        <v>7.5</v>
      </c>
      <c r="I183">
        <f t="shared" si="42"/>
        <v>47.811177944944767</v>
      </c>
      <c r="J183">
        <f t="shared" si="43"/>
        <v>46.935360625981268</v>
      </c>
      <c r="K183">
        <f t="shared" si="44"/>
        <v>-9.1093720635541118</v>
      </c>
      <c r="L183">
        <f t="shared" si="45"/>
        <v>-8.8153082250819264</v>
      </c>
      <c r="M183">
        <f t="shared" si="46"/>
        <v>-30.463095440917339</v>
      </c>
      <c r="S183">
        <f t="shared" si="35"/>
        <v>1</v>
      </c>
      <c r="T183" t="b">
        <f t="shared" si="36"/>
        <v>0</v>
      </c>
      <c r="U183" t="b">
        <f t="shared" si="37"/>
        <v>0</v>
      </c>
    </row>
    <row r="184" spans="1:21" x14ac:dyDescent="0.2">
      <c r="A184">
        <f t="shared" si="47"/>
        <v>100</v>
      </c>
      <c r="B184">
        <f t="shared" si="38"/>
        <v>27.96722931792802</v>
      </c>
      <c r="C184" s="9">
        <f t="shared" si="39"/>
        <v>0.99000000000000077</v>
      </c>
      <c r="D184" s="9">
        <f t="shared" si="33"/>
        <v>51.31192569401356</v>
      </c>
      <c r="E184" s="9">
        <f t="shared" si="34"/>
        <v>7.7309659150817476</v>
      </c>
      <c r="F184" s="9">
        <f t="shared" si="32"/>
        <v>9.7371415480386272</v>
      </c>
      <c r="G184" s="10">
        <f t="shared" si="40"/>
        <v>8.6666666666666607</v>
      </c>
      <c r="H184" s="5">
        <f t="shared" si="41"/>
        <v>7.5</v>
      </c>
      <c r="I184">
        <f t="shared" si="42"/>
        <v>47.794455139038718</v>
      </c>
      <c r="J184">
        <f t="shared" si="43"/>
        <v>46.882468776630773</v>
      </c>
      <c r="K184">
        <f t="shared" si="44"/>
        <v>-9.2921506361996151</v>
      </c>
      <c r="L184">
        <f t="shared" si="45"/>
        <v>-8.8022943452149658</v>
      </c>
      <c r="M184">
        <f t="shared" si="46"/>
        <v>-30.429376750964188</v>
      </c>
      <c r="S184">
        <f t="shared" si="35"/>
        <v>1</v>
      </c>
      <c r="T184" t="b">
        <f t="shared" si="36"/>
        <v>0</v>
      </c>
      <c r="U184" t="b">
        <f t="shared" si="37"/>
        <v>0</v>
      </c>
    </row>
    <row r="185" spans="1:21" x14ac:dyDescent="0.2">
      <c r="A185">
        <f t="shared" si="47"/>
        <v>100</v>
      </c>
      <c r="B185">
        <f t="shared" si="38"/>
        <v>28.248365689289589</v>
      </c>
      <c r="C185" s="9">
        <f t="shared" si="39"/>
        <v>0.99600000000000077</v>
      </c>
      <c r="D185" s="9">
        <f t="shared" si="33"/>
        <v>51.593062065375129</v>
      </c>
      <c r="E185" s="9">
        <f t="shared" si="34"/>
        <v>7.6746652824830326</v>
      </c>
      <c r="F185" s="9">
        <f t="shared" si="32"/>
        <v>9.7148584306620034</v>
      </c>
      <c r="G185" s="10">
        <f t="shared" si="40"/>
        <v>8.6666666666666607</v>
      </c>
      <c r="H185" s="5">
        <f t="shared" si="41"/>
        <v>7.5</v>
      </c>
      <c r="I185">
        <f t="shared" si="42"/>
        <v>47.778520677969631</v>
      </c>
      <c r="J185">
        <f t="shared" si="43"/>
        <v>46.829655010559485</v>
      </c>
      <c r="K185">
        <f t="shared" si="44"/>
        <v>-9.4747268967054001</v>
      </c>
      <c r="L185">
        <f t="shared" si="45"/>
        <v>-8.789447095492859</v>
      </c>
      <c r="M185">
        <f t="shared" si="46"/>
        <v>-30.395690704660169</v>
      </c>
      <c r="S185">
        <f t="shared" si="35"/>
        <v>1</v>
      </c>
      <c r="T185" t="b">
        <f t="shared" si="36"/>
        <v>0</v>
      </c>
      <c r="U185" t="b">
        <f t="shared" si="37"/>
        <v>0</v>
      </c>
    </row>
    <row r="186" spans="1:21" x14ac:dyDescent="0.2">
      <c r="A186">
        <f t="shared" si="47"/>
        <v>100</v>
      </c>
      <c r="B186">
        <f t="shared" si="38"/>
        <v>28.529185409305224</v>
      </c>
      <c r="C186" s="9">
        <f t="shared" si="39"/>
        <v>1.0020000000000007</v>
      </c>
      <c r="D186" s="9">
        <f t="shared" si="33"/>
        <v>51.873881785390765</v>
      </c>
      <c r="E186" s="9">
        <f t="shared" si="34"/>
        <v>7.6172697986701161</v>
      </c>
      <c r="F186" s="9">
        <f t="shared" si="32"/>
        <v>9.6918364752266282</v>
      </c>
      <c r="G186" s="10">
        <f t="shared" si="40"/>
        <v>8.6666666666666607</v>
      </c>
      <c r="H186" s="5">
        <f t="shared" si="41"/>
        <v>7.5</v>
      </c>
      <c r="I186">
        <f t="shared" si="42"/>
        <v>47.763371832167778</v>
      </c>
      <c r="J186">
        <f t="shared" si="43"/>
        <v>46.776918327986529</v>
      </c>
      <c r="K186">
        <f t="shared" si="44"/>
        <v>-9.6571010409333606</v>
      </c>
      <c r="L186">
        <f t="shared" si="45"/>
        <v>-8.776765281417509</v>
      </c>
      <c r="M186">
        <f t="shared" si="46"/>
        <v>-30.362035634564361</v>
      </c>
      <c r="S186">
        <f t="shared" si="35"/>
        <v>1</v>
      </c>
      <c r="T186" t="b">
        <f t="shared" si="36"/>
        <v>0</v>
      </c>
      <c r="U186" t="b">
        <f t="shared" si="37"/>
        <v>0</v>
      </c>
    </row>
    <row r="187" spans="1:21" x14ac:dyDescent="0.2">
      <c r="A187">
        <f t="shared" si="47"/>
        <v>100</v>
      </c>
      <c r="B187">
        <f t="shared" si="38"/>
        <v>28.809688937498077</v>
      </c>
      <c r="C187" s="9">
        <f t="shared" si="39"/>
        <v>1.0080000000000007</v>
      </c>
      <c r="D187" s="9">
        <f t="shared" si="33"/>
        <v>52.154385313583617</v>
      </c>
      <c r="E187" s="9">
        <f t="shared" si="34"/>
        <v>7.558780675783094</v>
      </c>
      <c r="F187" s="9">
        <f t="shared" si="32"/>
        <v>9.6680782249665906</v>
      </c>
      <c r="G187" s="10">
        <f t="shared" si="40"/>
        <v>8.6666666666666607</v>
      </c>
      <c r="H187" s="5">
        <f t="shared" si="41"/>
        <v>7.5</v>
      </c>
      <c r="I187">
        <f t="shared" si="42"/>
        <v>47.749005845037885</v>
      </c>
      <c r="J187">
        <f t="shared" si="43"/>
        <v>46.724257736298021</v>
      </c>
      <c r="K187">
        <f t="shared" si="44"/>
        <v>-9.8392732547407462</v>
      </c>
      <c r="L187">
        <f t="shared" si="45"/>
        <v>-8.764247708809755</v>
      </c>
      <c r="M187">
        <f t="shared" si="46"/>
        <v>-30.328409887773915</v>
      </c>
      <c r="S187">
        <f t="shared" si="35"/>
        <v>1</v>
      </c>
      <c r="T187" t="b">
        <f t="shared" si="36"/>
        <v>0</v>
      </c>
      <c r="U187" t="b">
        <f t="shared" si="37"/>
        <v>1</v>
      </c>
    </row>
    <row r="188" spans="1:21" x14ac:dyDescent="0.2">
      <c r="A188">
        <f t="shared" si="47"/>
        <v>100</v>
      </c>
      <c r="B188">
        <f t="shared" si="38"/>
        <v>29.089876727457106</v>
      </c>
      <c r="C188" s="9">
        <f t="shared" si="39"/>
        <v>1.0140000000000007</v>
      </c>
      <c r="D188" s="9">
        <f t="shared" si="33"/>
        <v>52.434573103542647</v>
      </c>
      <c r="E188" s="9">
        <f t="shared" si="34"/>
        <v>7.4991991248766698</v>
      </c>
      <c r="F188" s="9">
        <f t="shared" si="32"/>
        <v>9.6435862157442003</v>
      </c>
      <c r="G188" s="10">
        <f t="shared" si="40"/>
        <v>8.6666666666666607</v>
      </c>
      <c r="H188" s="5">
        <f t="shared" si="41"/>
        <v>7.5</v>
      </c>
      <c r="I188">
        <f t="shared" si="42"/>
        <v>47.735419933131112</v>
      </c>
      <c r="J188">
        <f t="shared" si="43"/>
        <v>46.671672250045162</v>
      </c>
      <c r="K188">
        <f t="shared" si="44"/>
        <v>-10.02124371406739</v>
      </c>
      <c r="L188">
        <f t="shared" si="45"/>
        <v>-8.7518931838275371</v>
      </c>
      <c r="M188">
        <f t="shared" si="46"/>
        <v>-30.294811825967173</v>
      </c>
      <c r="S188">
        <f t="shared" si="35"/>
        <v>0</v>
      </c>
      <c r="T188" t="b">
        <f t="shared" si="36"/>
        <v>0</v>
      </c>
      <c r="U188" t="b">
        <f t="shared" si="37"/>
        <v>0</v>
      </c>
    </row>
    <row r="189" spans="1:21" x14ac:dyDescent="0.2">
      <c r="A189">
        <f t="shared" si="47"/>
        <v>100</v>
      </c>
      <c r="B189">
        <f t="shared" si="38"/>
        <v>29.369749226880071</v>
      </c>
      <c r="C189" s="9">
        <f t="shared" si="39"/>
        <v>1.0200000000000007</v>
      </c>
      <c r="D189" s="9">
        <f t="shared" si="33"/>
        <v>52.714445602965611</v>
      </c>
      <c r="E189" s="9">
        <f t="shared" si="34"/>
        <v>7.4385263559793984</v>
      </c>
      <c r="F189" s="9">
        <f t="shared" si="32"/>
        <v>9.6183629761404887</v>
      </c>
      <c r="G189" s="10">
        <f t="shared" si="40"/>
        <v>8.6666666666666607</v>
      </c>
      <c r="H189" s="5">
        <f t="shared" si="41"/>
        <v>7.5</v>
      </c>
      <c r="I189">
        <f t="shared" si="42"/>
        <v>47.722611286325233</v>
      </c>
      <c r="J189">
        <f t="shared" si="43"/>
        <v>46.619160890942197</v>
      </c>
      <c r="K189">
        <f t="shared" si="44"/>
        <v>-10.203012585023194</v>
      </c>
      <c r="L189">
        <f t="shared" si="45"/>
        <v>-8.7397005129857437</v>
      </c>
      <c r="M189">
        <f t="shared" si="46"/>
        <v>-30.261239825445838</v>
      </c>
      <c r="S189">
        <f t="shared" si="35"/>
        <v>0</v>
      </c>
      <c r="T189" t="b">
        <f t="shared" si="36"/>
        <v>0</v>
      </c>
      <c r="U189" t="b">
        <f t="shared" si="37"/>
        <v>0</v>
      </c>
    </row>
    <row r="190" spans="1:21" x14ac:dyDescent="0.2">
      <c r="A190">
        <f t="shared" si="47"/>
        <v>100</v>
      </c>
      <c r="B190">
        <f t="shared" si="38"/>
        <v>29.649306877616493</v>
      </c>
      <c r="C190" s="9">
        <f t="shared" si="39"/>
        <v>1.0260000000000007</v>
      </c>
      <c r="D190" s="9">
        <f t="shared" si="33"/>
        <v>52.994003253702033</v>
      </c>
      <c r="E190" s="9">
        <f t="shared" si="34"/>
        <v>7.376763578152401</v>
      </c>
      <c r="F190" s="9">
        <f t="shared" si="32"/>
        <v>9.5924110275447561</v>
      </c>
      <c r="G190" s="10">
        <f t="shared" si="40"/>
        <v>8.6666666666666607</v>
      </c>
      <c r="H190" s="5">
        <f t="shared" si="41"/>
        <v>7.5</v>
      </c>
      <c r="I190">
        <f t="shared" si="42"/>
        <v>47.710577068013052</v>
      </c>
      <c r="J190">
        <f t="shared" si="43"/>
        <v>46.566722687864285</v>
      </c>
      <c r="K190">
        <f t="shared" si="44"/>
        <v>-10.384580023975868</v>
      </c>
      <c r="L190">
        <f t="shared" si="45"/>
        <v>-8.7276685031777586</v>
      </c>
      <c r="M190">
        <f t="shared" si="46"/>
        <v>-30.227692277176232</v>
      </c>
      <c r="S190">
        <f t="shared" si="35"/>
        <v>0</v>
      </c>
      <c r="T190" t="b">
        <f t="shared" si="36"/>
        <v>0</v>
      </c>
      <c r="U190" t="b">
        <f t="shared" si="37"/>
        <v>0</v>
      </c>
    </row>
    <row r="191" spans="1:21" x14ac:dyDescent="0.2">
      <c r="A191">
        <f t="shared" si="47"/>
        <v>100</v>
      </c>
      <c r="B191">
        <f t="shared" si="38"/>
        <v>29.928550115710618</v>
      </c>
      <c r="C191" s="9">
        <f t="shared" si="39"/>
        <v>1.0320000000000007</v>
      </c>
      <c r="D191" s="9">
        <f t="shared" si="33"/>
        <v>53.273246491796158</v>
      </c>
      <c r="E191" s="9">
        <f t="shared" si="34"/>
        <v>7.3139119995475568</v>
      </c>
      <c r="F191" s="9">
        <f t="shared" si="32"/>
        <v>9.5657328842431184</v>
      </c>
      <c r="G191" s="10">
        <f t="shared" si="40"/>
        <v>8.6666666666666607</v>
      </c>
      <c r="H191" s="5">
        <f t="shared" si="41"/>
        <v>7.5</v>
      </c>
      <c r="I191">
        <f t="shared" si="42"/>
        <v>47.699314415298858</v>
      </c>
      <c r="J191">
        <f t="shared" si="43"/>
        <v>46.514356676845217</v>
      </c>
      <c r="K191">
        <f t="shared" si="44"/>
        <v>-10.565946177638926</v>
      </c>
      <c r="L191">
        <f t="shared" si="45"/>
        <v>-8.7157959616986407</v>
      </c>
      <c r="M191">
        <f t="shared" si="46"/>
        <v>-30.194167586829526</v>
      </c>
      <c r="S191">
        <f t="shared" si="35"/>
        <v>0</v>
      </c>
      <c r="T191" t="b">
        <f t="shared" si="36"/>
        <v>0</v>
      </c>
      <c r="U191" t="b">
        <f t="shared" si="37"/>
        <v>0</v>
      </c>
    </row>
    <row r="192" spans="1:21" x14ac:dyDescent="0.2">
      <c r="A192">
        <f t="shared" si="47"/>
        <v>100</v>
      </c>
      <c r="B192">
        <f t="shared" si="38"/>
        <v>30.207479371444375</v>
      </c>
      <c r="C192" s="9">
        <f t="shared" si="39"/>
        <v>1.0380000000000007</v>
      </c>
      <c r="D192" s="9">
        <f t="shared" si="33"/>
        <v>53.552175747529915</v>
      </c>
      <c r="E192" s="9">
        <f t="shared" si="34"/>
        <v>7.24997282746516</v>
      </c>
      <c r="F192" s="9">
        <f t="shared" si="32"/>
        <v>9.538331053506079</v>
      </c>
      <c r="G192" s="10">
        <f t="shared" si="40"/>
        <v>8.6666666666666607</v>
      </c>
      <c r="H192" s="5">
        <f t="shared" si="41"/>
        <v>7.5</v>
      </c>
      <c r="I192">
        <f t="shared" si="42"/>
        <v>47.688820439202814</v>
      </c>
      <c r="J192">
        <f t="shared" si="43"/>
        <v>46.462061901075025</v>
      </c>
      <c r="K192">
        <f t="shared" si="44"/>
        <v>-10.747111183159904</v>
      </c>
      <c r="L192">
        <f t="shared" si="45"/>
        <v>-8.7040816962699257</v>
      </c>
      <c r="M192">
        <f t="shared" si="46"/>
        <v>-30.160664174820973</v>
      </c>
      <c r="S192">
        <f t="shared" si="35"/>
        <v>0</v>
      </c>
      <c r="T192" t="b">
        <f t="shared" si="36"/>
        <v>0</v>
      </c>
      <c r="U192" t="b">
        <f t="shared" si="37"/>
        <v>0</v>
      </c>
    </row>
    <row r="193" spans="1:21" x14ac:dyDescent="0.2">
      <c r="A193">
        <f t="shared" si="47"/>
        <v>100</v>
      </c>
      <c r="B193">
        <f t="shared" si="38"/>
        <v>30.486095069380294</v>
      </c>
      <c r="C193" s="9">
        <f t="shared" si="39"/>
        <v>1.0440000000000007</v>
      </c>
      <c r="D193" s="9">
        <f t="shared" si="33"/>
        <v>53.830791445465834</v>
      </c>
      <c r="E193" s="9">
        <f t="shared" si="34"/>
        <v>7.1849472684110536</v>
      </c>
      <c r="F193" s="9">
        <f t="shared" si="32"/>
        <v>9.510208035675122</v>
      </c>
      <c r="G193" s="10">
        <f t="shared" si="40"/>
        <v>8.6666666666666607</v>
      </c>
      <c r="H193" s="5">
        <f t="shared" si="41"/>
        <v>7.5</v>
      </c>
      <c r="I193">
        <f t="shared" si="42"/>
        <v>47.679092224873102</v>
      </c>
      <c r="J193">
        <f t="shared" si="43"/>
        <v>46.409837410897403</v>
      </c>
      <c r="K193">
        <f t="shared" si="44"/>
        <v>-10.92807516820883</v>
      </c>
      <c r="L193">
        <f t="shared" si="45"/>
        <v>-8.6925245150659691</v>
      </c>
      <c r="M193">
        <f t="shared" si="46"/>
        <v>-30.12718047634802</v>
      </c>
      <c r="S193">
        <f t="shared" si="35"/>
        <v>0</v>
      </c>
      <c r="T193" t="b">
        <f t="shared" si="36"/>
        <v>0</v>
      </c>
      <c r="U193" t="b">
        <f t="shared" si="37"/>
        <v>0</v>
      </c>
    </row>
    <row r="194" spans="1:21" x14ac:dyDescent="0.2">
      <c r="A194">
        <f t="shared" si="47"/>
        <v>100</v>
      </c>
      <c r="B194">
        <f t="shared" si="38"/>
        <v>30.764397628404407</v>
      </c>
      <c r="C194" s="9">
        <f t="shared" si="39"/>
        <v>1.0500000000000007</v>
      </c>
      <c r="D194" s="9">
        <f t="shared" si="33"/>
        <v>54.109094004489947</v>
      </c>
      <c r="E194" s="9">
        <f t="shared" si="34"/>
        <v>7.118836528153226</v>
      </c>
      <c r="F194" s="9">
        <f t="shared" si="32"/>
        <v>9.4813663242483219</v>
      </c>
      <c r="G194" s="10">
        <f t="shared" si="40"/>
        <v>8.6666666666666607</v>
      </c>
      <c r="H194" s="5">
        <f t="shared" si="41"/>
        <v>7.5</v>
      </c>
      <c r="I194">
        <f t="shared" si="42"/>
        <v>47.670126831805831</v>
      </c>
      <c r="J194">
        <f t="shared" si="43"/>
        <v>46.357682263807007</v>
      </c>
      <c r="K194">
        <f t="shared" si="44"/>
        <v>-11.108838251066917</v>
      </c>
      <c r="L194">
        <f t="shared" si="45"/>
        <v>-8.6811232267418745</v>
      </c>
      <c r="M194">
        <f t="shared" si="46"/>
        <v>-30.093714941427358</v>
      </c>
      <c r="S194">
        <f t="shared" si="35"/>
        <v>0</v>
      </c>
      <c r="T194" t="b">
        <f t="shared" si="36"/>
        <v>0</v>
      </c>
      <c r="U194" t="b">
        <f t="shared" si="37"/>
        <v>0</v>
      </c>
    </row>
    <row r="195" spans="1:21" x14ac:dyDescent="0.2">
      <c r="A195">
        <f t="shared" si="47"/>
        <v>100</v>
      </c>
      <c r="B195">
        <f t="shared" si="38"/>
        <v>31.04238746176917</v>
      </c>
      <c r="C195" s="9">
        <f t="shared" si="39"/>
        <v>1.0560000000000007</v>
      </c>
      <c r="D195" s="9">
        <f t="shared" si="33"/>
        <v>54.387083837854711</v>
      </c>
      <c r="E195" s="9">
        <f t="shared" si="34"/>
        <v>7.0516418117778787</v>
      </c>
      <c r="F195" s="9">
        <f t="shared" si="32"/>
        <v>9.4518084059650072</v>
      </c>
      <c r="G195" s="10">
        <f t="shared" si="40"/>
        <v>8.6666666666666607</v>
      </c>
      <c r="H195" s="5">
        <f t="shared" si="41"/>
        <v>7.5</v>
      </c>
      <c r="I195">
        <f t="shared" si="42"/>
        <v>47.661921294072393</v>
      </c>
      <c r="J195">
        <f t="shared" si="43"/>
        <v>46.305595524446552</v>
      </c>
      <c r="K195">
        <f t="shared" si="44"/>
        <v>-11.289400540715482</v>
      </c>
      <c r="L195">
        <f t="shared" si="45"/>
        <v>-8.669876640462892</v>
      </c>
      <c r="M195">
        <f t="shared" si="46"/>
        <v>-30.060266034930816</v>
      </c>
      <c r="S195">
        <f t="shared" si="35"/>
        <v>0</v>
      </c>
      <c r="T195" t="b">
        <f t="shared" si="36"/>
        <v>0</v>
      </c>
      <c r="U195" t="b">
        <f t="shared" si="37"/>
        <v>0</v>
      </c>
    </row>
    <row r="196" spans="1:21" x14ac:dyDescent="0.2">
      <c r="A196">
        <f t="shared" si="47"/>
        <v>100</v>
      </c>
      <c r="B196">
        <f t="shared" si="38"/>
        <v>31.320064977136322</v>
      </c>
      <c r="C196" s="9">
        <f t="shared" si="39"/>
        <v>1.0620000000000007</v>
      </c>
      <c r="D196" s="9">
        <f t="shared" si="33"/>
        <v>54.664761353221863</v>
      </c>
      <c r="E196" s="9">
        <f t="shared" si="34"/>
        <v>6.983364323744957</v>
      </c>
      <c r="F196" s="9">
        <f t="shared" si="32"/>
        <v>9.4215367608894507</v>
      </c>
      <c r="G196" s="10">
        <f t="shared" si="40"/>
        <v>8.6666666666666607</v>
      </c>
      <c r="H196" s="5">
        <f t="shared" si="41"/>
        <v>7.5</v>
      </c>
      <c r="I196">
        <f t="shared" si="42"/>
        <v>47.65447262055428</v>
      </c>
      <c r="J196">
        <f t="shared" si="43"/>
        <v>46.253576264603772</v>
      </c>
      <c r="K196">
        <f t="shared" si="44"/>
        <v>-11.469762136925066</v>
      </c>
      <c r="L196">
        <f t="shared" si="45"/>
        <v>-8.6587835659352894</v>
      </c>
      <c r="M196">
        <f t="shared" si="46"/>
        <v>-30.026832236620042</v>
      </c>
      <c r="S196">
        <f t="shared" si="35"/>
        <v>0</v>
      </c>
      <c r="T196" t="b">
        <f t="shared" si="36"/>
        <v>0</v>
      </c>
      <c r="U196" t="b">
        <f t="shared" si="37"/>
        <v>0</v>
      </c>
    </row>
    <row r="197" spans="1:21" x14ac:dyDescent="0.2">
      <c r="A197">
        <f t="shared" si="47"/>
        <v>100</v>
      </c>
      <c r="B197">
        <f t="shared" si="38"/>
        <v>31.597430576619761</v>
      </c>
      <c r="C197" s="9">
        <f t="shared" si="39"/>
        <v>1.0680000000000007</v>
      </c>
      <c r="D197" s="9">
        <f t="shared" si="33"/>
        <v>54.942126952705301</v>
      </c>
      <c r="E197" s="9">
        <f t="shared" si="34"/>
        <v>6.9140052679431472</v>
      </c>
      <c r="F197" s="9">
        <f t="shared" si="32"/>
        <v>9.3905538624935705</v>
      </c>
      <c r="G197" s="10">
        <f t="shared" si="40"/>
        <v>8.6666666666666607</v>
      </c>
      <c r="H197" s="5">
        <f t="shared" si="41"/>
        <v>7.5</v>
      </c>
      <c r="I197">
        <f t="shared" si="42"/>
        <v>47.6477777951851</v>
      </c>
      <c r="J197">
        <f t="shared" si="43"/>
        <v>46.201623563208159</v>
      </c>
      <c r="K197">
        <f t="shared" si="44"/>
        <v>-11.649923130344787</v>
      </c>
      <c r="L197">
        <f t="shared" si="45"/>
        <v>-8.6478428134386682</v>
      </c>
      <c r="M197">
        <f t="shared" si="46"/>
        <v>-29.993412041180022</v>
      </c>
      <c r="S197">
        <f t="shared" si="35"/>
        <v>0</v>
      </c>
      <c r="T197" t="b">
        <f t="shared" si="36"/>
        <v>0</v>
      </c>
      <c r="U197" t="b">
        <f t="shared" si="37"/>
        <v>0</v>
      </c>
    </row>
    <row r="198" spans="1:21" x14ac:dyDescent="0.2">
      <c r="A198">
        <f t="shared" si="47"/>
        <v>100</v>
      </c>
      <c r="B198">
        <f t="shared" si="38"/>
        <v>31.874484656828368</v>
      </c>
      <c r="C198" s="9">
        <f t="shared" si="39"/>
        <v>1.0740000000000007</v>
      </c>
      <c r="D198" s="9">
        <f t="shared" si="33"/>
        <v>55.219181032913909</v>
      </c>
      <c r="E198" s="9">
        <f t="shared" si="34"/>
        <v>6.8435658477443368</v>
      </c>
      <c r="F198" s="9">
        <f t="shared" si="32"/>
        <v>9.3588621777387289</v>
      </c>
      <c r="G198" s="10">
        <f t="shared" si="40"/>
        <v>8.6666666666666607</v>
      </c>
      <c r="H198" s="5">
        <f t="shared" si="41"/>
        <v>7.5</v>
      </c>
      <c r="I198">
        <f t="shared" si="42"/>
        <v>47.641833777199757</v>
      </c>
      <c r="J198">
        <f t="shared" si="43"/>
        <v>46.149736506327528</v>
      </c>
      <c r="K198">
        <f t="shared" si="44"/>
        <v>-11.829883602591867</v>
      </c>
      <c r="L198">
        <f t="shared" si="45"/>
        <v>-8.6370531938596589</v>
      </c>
      <c r="M198">
        <f t="shared" si="46"/>
        <v>-29.96000395825131</v>
      </c>
      <c r="S198">
        <f t="shared" si="35"/>
        <v>0</v>
      </c>
      <c r="T198" t="b">
        <f t="shared" si="36"/>
        <v>0</v>
      </c>
      <c r="U198" t="b">
        <f t="shared" si="37"/>
        <v>0</v>
      </c>
    </row>
    <row r="199" spans="1:21" x14ac:dyDescent="0.2">
      <c r="A199">
        <f t="shared" si="47"/>
        <v>100</v>
      </c>
      <c r="B199">
        <f t="shared" si="38"/>
        <v>32.15122760890884</v>
      </c>
      <c r="C199" s="9">
        <f t="shared" si="39"/>
        <v>1.0800000000000007</v>
      </c>
      <c r="D199" s="9">
        <f t="shared" si="33"/>
        <v>55.495923984994384</v>
      </c>
      <c r="E199" s="9">
        <f t="shared" si="34"/>
        <v>6.7720472660575375</v>
      </c>
      <c r="F199" s="9">
        <f t="shared" si="32"/>
        <v>9.3264641671565318</v>
      </c>
      <c r="G199" s="10">
        <f t="shared" si="40"/>
        <v>8.6666666666666607</v>
      </c>
      <c r="H199" s="5">
        <f t="shared" si="41"/>
        <v>7.5</v>
      </c>
      <c r="I199">
        <f t="shared" si="42"/>
        <v>47.636637501390588</v>
      </c>
      <c r="J199">
        <f t="shared" si="43"/>
        <v>46.097914187164371</v>
      </c>
      <c r="K199">
        <f t="shared" si="44"/>
        <v>-12.009643626341374</v>
      </c>
      <c r="L199">
        <f t="shared" si="45"/>
        <v>-8.6264135187269773</v>
      </c>
      <c r="M199">
        <f t="shared" si="46"/>
        <v>-29.926606512461007</v>
      </c>
      <c r="S199">
        <f t="shared" si="35"/>
        <v>0</v>
      </c>
      <c r="T199" t="b">
        <f t="shared" si="36"/>
        <v>0</v>
      </c>
      <c r="U199" t="b">
        <f t="shared" si="37"/>
        <v>0</v>
      </c>
    </row>
    <row r="200" spans="1:21" x14ac:dyDescent="0.2">
      <c r="A200">
        <f t="shared" si="47"/>
        <v>100</v>
      </c>
      <c r="B200">
        <f t="shared" si="38"/>
        <v>32.427659818588495</v>
      </c>
      <c r="C200" s="9">
        <f t="shared" si="39"/>
        <v>1.0860000000000007</v>
      </c>
      <c r="D200" s="9">
        <f t="shared" si="33"/>
        <v>55.772356194674032</v>
      </c>
      <c r="E200" s="9">
        <f t="shared" si="34"/>
        <v>6.699450725382265</v>
      </c>
      <c r="F200" s="9">
        <f t="shared" si="32"/>
        <v>9.2933622849286834</v>
      </c>
      <c r="G200" s="10">
        <f t="shared" si="40"/>
        <v>8.6666666666666607</v>
      </c>
      <c r="H200" s="5">
        <f t="shared" si="41"/>
        <v>7.5</v>
      </c>
      <c r="I200">
        <f t="shared" si="42"/>
        <v>47.632185878370287</v>
      </c>
      <c r="J200">
        <f t="shared" si="43"/>
        <v>46.046155706052012</v>
      </c>
      <c r="K200">
        <f t="shared" si="44"/>
        <v>-12.18920326541614</v>
      </c>
      <c r="L200">
        <f t="shared" si="45"/>
        <v>-8.6159226002478153</v>
      </c>
      <c r="M200">
        <f t="shared" si="46"/>
        <v>-29.893218243452402</v>
      </c>
      <c r="S200">
        <f t="shared" si="35"/>
        <v>0</v>
      </c>
      <c r="T200" t="b">
        <f t="shared" si="36"/>
        <v>0</v>
      </c>
      <c r="U200" t="b">
        <f t="shared" si="37"/>
        <v>0</v>
      </c>
    </row>
    <row r="201" spans="1:21" x14ac:dyDescent="0.2">
      <c r="A201">
        <f t="shared" si="47"/>
        <v>100</v>
      </c>
      <c r="B201">
        <f t="shared" si="38"/>
        <v>32.703781666217992</v>
      </c>
      <c r="C201" s="9">
        <f t="shared" si="39"/>
        <v>1.0920000000000007</v>
      </c>
      <c r="D201" s="9">
        <f t="shared" si="33"/>
        <v>56.048478042303536</v>
      </c>
      <c r="E201" s="9">
        <f t="shared" si="34"/>
        <v>6.6257774278613857</v>
      </c>
      <c r="F201" s="9">
        <f t="shared" si="32"/>
        <v>9.2595589789659396</v>
      </c>
      <c r="G201" s="10">
        <f t="shared" si="40"/>
        <v>8.6666666666666607</v>
      </c>
      <c r="H201" s="5">
        <f t="shared" si="41"/>
        <v>7.5</v>
      </c>
      <c r="I201">
        <f t="shared" si="42"/>
        <v>47.628475794841513</v>
      </c>
      <c r="J201">
        <f t="shared" si="43"/>
        <v>45.994460170450523</v>
      </c>
      <c r="K201">
        <f t="shared" si="44"/>
        <v>-12.368562574876854</v>
      </c>
      <c r="L201">
        <f t="shared" si="45"/>
        <v>-8.6055792513454801</v>
      </c>
      <c r="M201">
        <f t="shared" si="46"/>
        <v>-29.859837705913314</v>
      </c>
      <c r="S201">
        <f t="shared" si="35"/>
        <v>0</v>
      </c>
      <c r="T201" t="b">
        <f t="shared" si="36"/>
        <v>0</v>
      </c>
      <c r="U201" t="b">
        <f t="shared" si="37"/>
        <v>0</v>
      </c>
    </row>
    <row r="202" spans="1:21" x14ac:dyDescent="0.2">
      <c r="A202">
        <f t="shared" si="47"/>
        <v>100</v>
      </c>
      <c r="B202">
        <f t="shared" si="38"/>
        <v>32.97959352681417</v>
      </c>
      <c r="C202" s="9">
        <f t="shared" si="39"/>
        <v>1.0980000000000008</v>
      </c>
      <c r="D202" s="9">
        <f t="shared" si="33"/>
        <v>56.324289902899714</v>
      </c>
      <c r="E202" s="9">
        <f t="shared" si="34"/>
        <v>6.5510285753334179</v>
      </c>
      <c r="F202" s="9">
        <f t="shared" si="32"/>
        <v>9.225056690986051</v>
      </c>
      <c r="G202" s="10">
        <f t="shared" si="40"/>
        <v>8.6666666666666607</v>
      </c>
      <c r="H202" s="5">
        <f t="shared" si="41"/>
        <v>7.5</v>
      </c>
      <c r="I202">
        <f t="shared" si="42"/>
        <v>47.625504113873035</v>
      </c>
      <c r="J202">
        <f t="shared" si="43"/>
        <v>45.942826694942447</v>
      </c>
      <c r="K202">
        <f t="shared" si="44"/>
        <v>-12.547721601112334</v>
      </c>
      <c r="L202">
        <f t="shared" si="45"/>
        <v>-8.5953822856983297</v>
      </c>
      <c r="M202">
        <f t="shared" si="46"/>
        <v>-29.826463469603013</v>
      </c>
      <c r="S202">
        <f t="shared" si="35"/>
        <v>0</v>
      </c>
      <c r="T202" t="b">
        <f t="shared" si="36"/>
        <v>0</v>
      </c>
      <c r="U202" t="b">
        <f t="shared" si="37"/>
        <v>0</v>
      </c>
    </row>
    <row r="203" spans="1:21" x14ac:dyDescent="0.2">
      <c r="A203">
        <f t="shared" si="47"/>
        <v>100</v>
      </c>
      <c r="B203">
        <f t="shared" si="38"/>
        <v>33.255095770102685</v>
      </c>
      <c r="C203" s="9">
        <f t="shared" si="39"/>
        <v>1.1040000000000008</v>
      </c>
      <c r="D203" s="9">
        <f t="shared" si="33"/>
        <v>56.599792146188229</v>
      </c>
      <c r="E203" s="9">
        <f t="shared" si="34"/>
        <v>6.475205369384291</v>
      </c>
      <c r="F203" s="9">
        <f t="shared" si="32"/>
        <v>9.1898578565908497</v>
      </c>
      <c r="G203" s="10">
        <f t="shared" si="40"/>
        <v>8.6666666666666607</v>
      </c>
      <c r="H203" s="5">
        <f t="shared" si="41"/>
        <v>7.5</v>
      </c>
      <c r="I203">
        <f t="shared" si="42"/>
        <v>47.623267675182191</v>
      </c>
      <c r="J203">
        <f t="shared" si="43"/>
        <v>45.891254401228259</v>
      </c>
      <c r="K203">
        <f t="shared" si="44"/>
        <v>-12.726680381929953</v>
      </c>
      <c r="L203">
        <f t="shared" si="45"/>
        <v>-8.5853305177798678</v>
      </c>
      <c r="M203">
        <f t="shared" si="46"/>
        <v>-29.793094119377805</v>
      </c>
      <c r="S203">
        <f t="shared" si="35"/>
        <v>0</v>
      </c>
      <c r="T203" t="b">
        <f t="shared" si="36"/>
        <v>0</v>
      </c>
      <c r="U203" t="b">
        <f t="shared" si="37"/>
        <v>0</v>
      </c>
    </row>
    <row r="204" spans="1:21" x14ac:dyDescent="0.2">
      <c r="A204">
        <f t="shared" si="47"/>
        <v>100</v>
      </c>
      <c r="B204">
        <f t="shared" si="38"/>
        <v>33.530288760560737</v>
      </c>
      <c r="C204" s="9">
        <f t="shared" si="39"/>
        <v>1.1100000000000008</v>
      </c>
      <c r="D204" s="9">
        <f t="shared" si="33"/>
        <v>56.874985136646281</v>
      </c>
      <c r="E204" s="9">
        <f t="shared" si="34"/>
        <v>6.3983090113985623</v>
      </c>
      <c r="F204" s="9">
        <f t="shared" si="32"/>
        <v>9.1539649053423133</v>
      </c>
      <c r="G204" s="10">
        <f t="shared" si="40"/>
        <v>8.6666666666666607</v>
      </c>
      <c r="H204" s="5">
        <f t="shared" si="41"/>
        <v>7.5</v>
      </c>
      <c r="I204">
        <f t="shared" si="42"/>
        <v>47.621763295423534</v>
      </c>
      <c r="J204">
        <f t="shared" si="43"/>
        <v>45.839742418121581</v>
      </c>
      <c r="K204">
        <f t="shared" si="44"/>
        <v>-12.905438946646219</v>
      </c>
      <c r="L204">
        <f t="shared" si="45"/>
        <v>-8.575422762900029</v>
      </c>
      <c r="M204">
        <f t="shared" si="46"/>
        <v>-29.759728255215148</v>
      </c>
      <c r="S204">
        <f t="shared" si="35"/>
        <v>0</v>
      </c>
      <c r="T204" t="b">
        <f t="shared" si="36"/>
        <v>0</v>
      </c>
      <c r="U204" t="b">
        <f t="shared" si="37"/>
        <v>0</v>
      </c>
    </row>
    <row r="205" spans="1:21" x14ac:dyDescent="0.2">
      <c r="A205">
        <f t="shared" si="47"/>
        <v>100</v>
      </c>
      <c r="B205">
        <f t="shared" si="38"/>
        <v>33.805172857459738</v>
      </c>
      <c r="C205" s="9">
        <f t="shared" si="39"/>
        <v>1.1160000000000008</v>
      </c>
      <c r="D205" s="9">
        <f t="shared" si="33"/>
        <v>57.149869233545274</v>
      </c>
      <c r="E205" s="9">
        <f t="shared" si="34"/>
        <v>6.3203407026100908</v>
      </c>
      <c r="F205" s="9">
        <f t="shared" si="32"/>
        <v>9.1173802608377841</v>
      </c>
      <c r="G205" s="10">
        <f t="shared" si="40"/>
        <v>8.6666666666666607</v>
      </c>
      <c r="H205" s="5">
        <f t="shared" si="41"/>
        <v>7.5</v>
      </c>
      <c r="I205">
        <f t="shared" si="42"/>
        <v>47.620987768483566</v>
      </c>
      <c r="J205">
        <f t="shared" si="43"/>
        <v>45.788289881544181</v>
      </c>
      <c r="K205">
        <f t="shared" si="44"/>
        <v>-13.083997316177511</v>
      </c>
      <c r="L205">
        <f t="shared" si="45"/>
        <v>-8.5656578372475938</v>
      </c>
      <c r="M205">
        <f t="shared" si="46"/>
        <v>-29.726364492236353</v>
      </c>
      <c r="S205">
        <f t="shared" si="35"/>
        <v>0</v>
      </c>
      <c r="T205" t="b">
        <f t="shared" si="36"/>
        <v>0</v>
      </c>
      <c r="U205" t="b">
        <f t="shared" si="37"/>
        <v>0</v>
      </c>
    </row>
    <row r="206" spans="1:21" x14ac:dyDescent="0.2">
      <c r="A206">
        <f t="shared" si="47"/>
        <v>100</v>
      </c>
      <c r="B206">
        <f t="shared" si="38"/>
        <v>34.079748414907925</v>
      </c>
      <c r="C206" s="9">
        <f t="shared" si="39"/>
        <v>1.1220000000000008</v>
      </c>
      <c r="D206" s="9">
        <f t="shared" si="33"/>
        <v>57.424444790993469</v>
      </c>
      <c r="E206" s="9">
        <f t="shared" si="34"/>
        <v>6.2413016441521654</v>
      </c>
      <c r="F206" s="9">
        <f t="shared" si="32"/>
        <v>9.0801063407842104</v>
      </c>
      <c r="G206" s="10">
        <f t="shared" si="40"/>
        <v>8.6666666666666607</v>
      </c>
      <c r="H206" s="5">
        <f t="shared" si="41"/>
        <v>7.5</v>
      </c>
      <c r="I206">
        <f t="shared" si="42"/>
        <v>47.620937865781301</v>
      </c>
      <c r="J206">
        <f t="shared" si="43"/>
        <v>45.736895934520696</v>
      </c>
      <c r="K206">
        <f t="shared" si="44"/>
        <v>-13.262355503130928</v>
      </c>
      <c r="L206">
        <f t="shared" si="45"/>
        <v>-8.5560345579337067</v>
      </c>
      <c r="M206">
        <f t="shared" si="46"/>
        <v>-29.6930014607278</v>
      </c>
      <c r="S206">
        <f t="shared" si="35"/>
        <v>0</v>
      </c>
      <c r="T206" t="b">
        <f t="shared" si="36"/>
        <v>0</v>
      </c>
      <c r="U206" t="b">
        <f t="shared" si="37"/>
        <v>0</v>
      </c>
    </row>
    <row r="207" spans="1:21" x14ac:dyDescent="0.2">
      <c r="A207">
        <f t="shared" si="47"/>
        <v>100</v>
      </c>
      <c r="B207">
        <f t="shared" si="38"/>
        <v>34.354015781893011</v>
      </c>
      <c r="C207" s="9">
        <f t="shared" si="39"/>
        <v>1.1280000000000008</v>
      </c>
      <c r="D207" s="9">
        <f t="shared" si="33"/>
        <v>57.698712157978548</v>
      </c>
      <c r="E207" s="9">
        <f t="shared" si="34"/>
        <v>6.1611930371070871</v>
      </c>
      <c r="F207" s="9">
        <f t="shared" si="32"/>
        <v>9.0421455570714837</v>
      </c>
      <c r="G207" s="10">
        <f t="shared" si="40"/>
        <v>8.6666666666666607</v>
      </c>
      <c r="H207" s="5">
        <f t="shared" si="41"/>
        <v>7.5</v>
      </c>
      <c r="I207">
        <f t="shared" si="42"/>
        <v>47.621610336574506</v>
      </c>
      <c r="J207">
        <f t="shared" si="43"/>
        <v>45.685559727173093</v>
      </c>
      <c r="K207">
        <f t="shared" si="44"/>
        <v>-13.440513511895295</v>
      </c>
      <c r="L207">
        <f t="shared" si="45"/>
        <v>-8.5465517430364208</v>
      </c>
      <c r="M207">
        <f t="shared" si="46"/>
        <v>-29.659637806160656</v>
      </c>
      <c r="S207">
        <f t="shared" si="35"/>
        <v>0</v>
      </c>
      <c r="T207" t="b">
        <f t="shared" si="36"/>
        <v>0</v>
      </c>
      <c r="U207" t="b">
        <f t="shared" si="37"/>
        <v>0</v>
      </c>
    </row>
    <row r="208" spans="1:21" x14ac:dyDescent="0.2">
      <c r="A208">
        <f t="shared" si="47"/>
        <v>100</v>
      </c>
      <c r="B208">
        <f t="shared" si="38"/>
        <v>34.627975302324671</v>
      </c>
      <c r="C208" s="9">
        <f t="shared" si="39"/>
        <v>1.1340000000000008</v>
      </c>
      <c r="D208" s="9">
        <f t="shared" si="33"/>
        <v>57.972671678410215</v>
      </c>
      <c r="E208" s="9">
        <f t="shared" si="34"/>
        <v>6.0800160825552041</v>
      </c>
      <c r="F208" s="9">
        <f t="shared" si="32"/>
        <v>9.0035003158448621</v>
      </c>
      <c r="G208" s="10">
        <f t="shared" si="40"/>
        <v>8.6666666666666607</v>
      </c>
      <c r="H208" s="5">
        <f t="shared" si="41"/>
        <v>7.5</v>
      </c>
      <c r="I208">
        <f t="shared" si="42"/>
        <v>47.623001908271583</v>
      </c>
      <c r="J208">
        <f t="shared" si="43"/>
        <v>45.634280416714873</v>
      </c>
      <c r="K208">
        <f t="shared" si="44"/>
        <v>-13.61847133873226</v>
      </c>
      <c r="L208">
        <f t="shared" si="45"/>
        <v>-8.5372082116462895</v>
      </c>
      <c r="M208">
        <f t="shared" si="46"/>
        <v>-29.626272189209107</v>
      </c>
      <c r="S208">
        <f t="shared" si="35"/>
        <v>0</v>
      </c>
      <c r="T208" t="b">
        <f t="shared" si="36"/>
        <v>0</v>
      </c>
      <c r="U208" t="b">
        <f t="shared" si="37"/>
        <v>0</v>
      </c>
    </row>
    <row r="209" spans="1:21" x14ac:dyDescent="0.2">
      <c r="A209">
        <f t="shared" si="47"/>
        <v>100</v>
      </c>
      <c r="B209">
        <f t="shared" si="38"/>
        <v>34.90162731507715</v>
      </c>
      <c r="C209" s="9">
        <f t="shared" si="39"/>
        <v>1.1400000000000008</v>
      </c>
      <c r="D209" s="9">
        <f t="shared" si="33"/>
        <v>58.246323691162694</v>
      </c>
      <c r="E209" s="9">
        <f t="shared" si="34"/>
        <v>5.997771981623405</v>
      </c>
      <c r="F209" s="9">
        <f t="shared" si="32"/>
        <v>8.9641730175764796</v>
      </c>
      <c r="G209" s="10">
        <f t="shared" si="40"/>
        <v>8.6666666666666607</v>
      </c>
      <c r="H209" s="5">
        <f t="shared" si="41"/>
        <v>7.5</v>
      </c>
      <c r="I209">
        <f t="shared" si="42"/>
        <v>47.625109286748675</v>
      </c>
      <c r="J209">
        <f t="shared" si="43"/>
        <v>45.583057167444998</v>
      </c>
      <c r="K209">
        <f t="shared" si="44"/>
        <v>-13.796228971867514</v>
      </c>
      <c r="L209">
        <f t="shared" si="45"/>
        <v>-8.5280027839129087</v>
      </c>
      <c r="M209">
        <f t="shared" si="46"/>
        <v>-29.592903285767026</v>
      </c>
      <c r="S209">
        <f t="shared" si="35"/>
        <v>0</v>
      </c>
      <c r="T209" t="b">
        <f t="shared" si="36"/>
        <v>0</v>
      </c>
      <c r="U209" t="b">
        <f t="shared" si="37"/>
        <v>0</v>
      </c>
    </row>
    <row r="210" spans="1:21" x14ac:dyDescent="0.2">
      <c r="A210">
        <f t="shared" si="47"/>
        <v>100</v>
      </c>
      <c r="B210">
        <f t="shared" si="38"/>
        <v>35.174972154031707</v>
      </c>
      <c r="C210" s="9">
        <f t="shared" si="39"/>
        <v>1.1460000000000008</v>
      </c>
      <c r="D210" s="9">
        <f t="shared" si="33"/>
        <v>58.519668530117251</v>
      </c>
      <c r="E210" s="9">
        <f t="shared" si="34"/>
        <v>5.9144619355330557</v>
      </c>
      <c r="F210" s="9">
        <f t="shared" si="32"/>
        <v>8.92416605713594</v>
      </c>
      <c r="G210" s="10">
        <f t="shared" si="40"/>
        <v>8.6666666666666607</v>
      </c>
      <c r="H210" s="5">
        <f t="shared" si="41"/>
        <v>7.5</v>
      </c>
      <c r="I210">
        <f t="shared" si="42"/>
        <v>47.627929156672131</v>
      </c>
      <c r="J210">
        <f t="shared" si="43"/>
        <v>45.53188915074152</v>
      </c>
      <c r="K210">
        <f t="shared" si="44"/>
        <v>-13.973786391582117</v>
      </c>
      <c r="L210">
        <f t="shared" si="45"/>
        <v>-8.5189342810924238</v>
      </c>
      <c r="M210">
        <f t="shared" si="46"/>
        <v>-29.5595297869631</v>
      </c>
      <c r="S210">
        <f t="shared" si="35"/>
        <v>0</v>
      </c>
      <c r="T210" t="b">
        <f t="shared" si="36"/>
        <v>0</v>
      </c>
      <c r="U210" t="b">
        <f t="shared" si="37"/>
        <v>0</v>
      </c>
    </row>
    <row r="211" spans="1:21" x14ac:dyDescent="0.2">
      <c r="A211">
        <f t="shared" si="47"/>
        <v>100</v>
      </c>
      <c r="B211">
        <f t="shared" si="38"/>
        <v>35.448010148119096</v>
      </c>
      <c r="C211" s="9">
        <f t="shared" si="39"/>
        <v>1.1520000000000008</v>
      </c>
      <c r="D211" s="9">
        <f t="shared" si="33"/>
        <v>58.79270652420464</v>
      </c>
      <c r="E211" s="9">
        <f t="shared" si="34"/>
        <v>5.8300871456473979</v>
      </c>
      <c r="F211" s="9">
        <f t="shared" ref="F211:F274" si="48">_a*D211^2+_b*D211+_c</f>
        <v>8.8834818238600217</v>
      </c>
      <c r="G211" s="10">
        <f t="shared" si="40"/>
        <v>8.6666666666666607</v>
      </c>
      <c r="H211" s="5">
        <f t="shared" si="41"/>
        <v>7.5</v>
      </c>
      <c r="I211">
        <f t="shared" si="42"/>
        <v>47.631458181825835</v>
      </c>
      <c r="J211">
        <f t="shared" si="43"/>
        <v>45.480775545054968</v>
      </c>
      <c r="K211">
        <f t="shared" si="44"/>
        <v>-14.151143570303896</v>
      </c>
      <c r="L211">
        <f t="shared" si="45"/>
        <v>-8.5100015255959089</v>
      </c>
      <c r="M211">
        <f t="shared" si="46"/>
        <v>-29.526150399174391</v>
      </c>
      <c r="S211">
        <f t="shared" si="35"/>
        <v>0</v>
      </c>
      <c r="T211" t="b">
        <f t="shared" si="36"/>
        <v>0</v>
      </c>
      <c r="U211" t="b">
        <f t="shared" si="37"/>
        <v>0</v>
      </c>
    </row>
    <row r="212" spans="1:21" x14ac:dyDescent="0.2">
      <c r="A212">
        <f t="shared" si="47"/>
        <v>100</v>
      </c>
      <c r="B212">
        <f t="shared" si="38"/>
        <v>35.720741621361967</v>
      </c>
      <c r="C212" s="9">
        <f t="shared" si="39"/>
        <v>1.1580000000000008</v>
      </c>
      <c r="D212" s="9">
        <f t="shared" ref="D212:D275" si="49">D211+_dt*(J211+J212)/2</f>
        <v>59.065437997447511</v>
      </c>
      <c r="E212" s="9">
        <f t="shared" ref="E212:E275" si="50">E211+_dt*(K211+K212)/2</f>
        <v>5.7446488135183893</v>
      </c>
      <c r="F212" s="9">
        <f t="shared" si="48"/>
        <v>8.8421227016214754</v>
      </c>
      <c r="G212" s="10">
        <f t="shared" si="40"/>
        <v>8.6666666666666607</v>
      </c>
      <c r="H212" s="5">
        <f t="shared" si="41"/>
        <v>7.5</v>
      </c>
      <c r="I212">
        <f t="shared" si="42"/>
        <v>47.635693005443571</v>
      </c>
      <c r="J212">
        <f t="shared" si="43"/>
        <v>45.429715535901394</v>
      </c>
      <c r="K212">
        <f t="shared" si="44"/>
        <v>-14.328300472698942</v>
      </c>
      <c r="L212">
        <f t="shared" si="45"/>
        <v>-8.5012033410386358</v>
      </c>
      <c r="M212">
        <f t="shared" si="46"/>
        <v>-29.492763844038301</v>
      </c>
      <c r="S212">
        <f t="shared" ref="S212:S275" si="51">GESTEP(E212,H212)</f>
        <v>0</v>
      </c>
      <c r="T212" t="b">
        <f t="shared" ref="T212:T275" si="52">AND(S211=0,S212=1)</f>
        <v>0</v>
      </c>
      <c r="U212" t="b">
        <f t="shared" ref="U212:U275" si="53">AND(S212=1,S213=0)</f>
        <v>0</v>
      </c>
    </row>
    <row r="213" spans="1:21" x14ac:dyDescent="0.2">
      <c r="A213">
        <f t="shared" si="47"/>
        <v>100</v>
      </c>
      <c r="B213">
        <f t="shared" ref="B213:B276" si="54">ABS(D213-$D$11)</f>
        <v>35.993166892917245</v>
      </c>
      <c r="C213" s="9">
        <f t="shared" ref="C213:C276" si="55">C212+_dt</f>
        <v>1.1640000000000008</v>
      </c>
      <c r="D213" s="9">
        <f t="shared" si="49"/>
        <v>59.337863269002781</v>
      </c>
      <c r="E213" s="9">
        <f t="shared" si="50"/>
        <v>5.6581481409330028</v>
      </c>
      <c r="F213" s="9">
        <f t="shared" si="48"/>
        <v>8.8000910688969061</v>
      </c>
      <c r="G213" s="10">
        <f t="shared" ref="G213:G276" si="56">G212</f>
        <v>8.6666666666666607</v>
      </c>
      <c r="H213" s="5">
        <f t="shared" ref="H213:H276" si="57">H212</f>
        <v>7.5</v>
      </c>
      <c r="I213">
        <f t="shared" ref="I213:I276" si="58">SQRT(J213^2+K213^2)</f>
        <v>47.640630250545904</v>
      </c>
      <c r="J213">
        <f t="shared" ref="J213:J276" si="59">J212+L212*_dt</f>
        <v>45.378708315855164</v>
      </c>
      <c r="K213">
        <f t="shared" ref="K213:K276" si="60">K212+M212*_dt</f>
        <v>-14.505257055763172</v>
      </c>
      <c r="L213">
        <f t="shared" ref="L213:L276" si="61">-_k*I213*J213</f>
        <v>-8.4925385522901404</v>
      </c>
      <c r="M213">
        <f t="shared" ref="M213:M276" si="62">-_g-_k*I213*K213</f>
        <v>-29.459368858462938</v>
      </c>
      <c r="S213">
        <f t="shared" si="51"/>
        <v>0</v>
      </c>
      <c r="T213" t="b">
        <f t="shared" si="52"/>
        <v>0</v>
      </c>
      <c r="U213" t="b">
        <f t="shared" si="53"/>
        <v>0</v>
      </c>
    </row>
    <row r="214" spans="1:21" x14ac:dyDescent="0.2">
      <c r="A214">
        <f t="shared" ref="A214:A277" si="63">IF(B214&lt;B213,B214,100)</f>
        <v>100</v>
      </c>
      <c r="B214">
        <f t="shared" si="54"/>
        <v>36.265286277118435</v>
      </c>
      <c r="C214" s="9">
        <f t="shared" si="55"/>
        <v>1.1700000000000008</v>
      </c>
      <c r="D214" s="9">
        <f t="shared" si="49"/>
        <v>59.609982653203971</v>
      </c>
      <c r="E214" s="9">
        <f t="shared" si="50"/>
        <v>5.5705863299589717</v>
      </c>
      <c r="F214" s="9">
        <f t="shared" si="48"/>
        <v>8.7573892988337985</v>
      </c>
      <c r="G214" s="10">
        <f t="shared" si="56"/>
        <v>8.6666666666666607</v>
      </c>
      <c r="H214" s="5">
        <f t="shared" si="57"/>
        <v>7.5</v>
      </c>
      <c r="I214">
        <f t="shared" si="58"/>
        <v>47.646266520281728</v>
      </c>
      <c r="J214">
        <f t="shared" si="59"/>
        <v>45.32775308454142</v>
      </c>
      <c r="K214">
        <f t="shared" si="60"/>
        <v>-14.68201326891395</v>
      </c>
      <c r="L214">
        <f t="shared" si="61"/>
        <v>-8.4840059855250995</v>
      </c>
      <c r="M214">
        <f t="shared" si="62"/>
        <v>-29.425964194635853</v>
      </c>
      <c r="S214">
        <f t="shared" si="51"/>
        <v>0</v>
      </c>
      <c r="T214" t="b">
        <f t="shared" si="52"/>
        <v>0</v>
      </c>
      <c r="U214" t="b">
        <f t="shared" si="53"/>
        <v>0</v>
      </c>
    </row>
    <row r="215" spans="1:21" x14ac:dyDescent="0.2">
      <c r="A215">
        <f t="shared" si="63"/>
        <v>100</v>
      </c>
      <c r="B215">
        <f t="shared" si="54"/>
        <v>36.537100083517942</v>
      </c>
      <c r="C215" s="9">
        <f t="shared" si="55"/>
        <v>1.1760000000000008</v>
      </c>
      <c r="D215" s="9">
        <f t="shared" si="49"/>
        <v>59.881796459603478</v>
      </c>
      <c r="E215" s="9">
        <f t="shared" si="50"/>
        <v>5.4819645829899848</v>
      </c>
      <c r="F215" s="9">
        <f t="shared" si="48"/>
        <v>8.7140197593166544</v>
      </c>
      <c r="G215" s="10">
        <f t="shared" si="56"/>
        <v>8.6666666666666607</v>
      </c>
      <c r="H215" s="5">
        <f t="shared" si="57"/>
        <v>7.5</v>
      </c>
      <c r="I215">
        <f t="shared" si="58"/>
        <v>47.652598398274016</v>
      </c>
      <c r="J215">
        <f t="shared" si="59"/>
        <v>45.276849048628272</v>
      </c>
      <c r="K215">
        <f t="shared" si="60"/>
        <v>-14.858569054081766</v>
      </c>
      <c r="L215">
        <f t="shared" si="61"/>
        <v>-8.4756044682749341</v>
      </c>
      <c r="M215">
        <f t="shared" si="62"/>
        <v>-29.392548620031178</v>
      </c>
      <c r="S215">
        <f t="shared" si="51"/>
        <v>0</v>
      </c>
      <c r="T215" t="b">
        <f t="shared" si="52"/>
        <v>0</v>
      </c>
      <c r="U215" t="b">
        <f t="shared" si="53"/>
        <v>0</v>
      </c>
    </row>
    <row r="216" spans="1:21" x14ac:dyDescent="0.2">
      <c r="A216">
        <f t="shared" si="63"/>
        <v>100</v>
      </c>
      <c r="B216">
        <f t="shared" si="54"/>
        <v>36.808608616929277</v>
      </c>
      <c r="C216" s="9">
        <f t="shared" si="55"/>
        <v>1.1820000000000008</v>
      </c>
      <c r="D216" s="9">
        <f t="shared" si="49"/>
        <v>60.153304993014821</v>
      </c>
      <c r="E216" s="9">
        <f t="shared" si="50"/>
        <v>5.3922841027903337</v>
      </c>
      <c r="F216" s="9">
        <f t="shared" si="48"/>
        <v>8.6699848130321886</v>
      </c>
      <c r="G216" s="10">
        <f t="shared" si="56"/>
        <v>8.6666666666666607</v>
      </c>
      <c r="H216" s="5">
        <f t="shared" si="57"/>
        <v>7.5</v>
      </c>
      <c r="I216">
        <f t="shared" si="58"/>
        <v>47.659622448969813</v>
      </c>
      <c r="J216">
        <f t="shared" si="59"/>
        <v>45.225995421818624</v>
      </c>
      <c r="K216">
        <f t="shared" si="60"/>
        <v>-15.034924345801953</v>
      </c>
      <c r="L216">
        <f t="shared" si="61"/>
        <v>-8.467332829480128</v>
      </c>
      <c r="M216">
        <f t="shared" si="62"/>
        <v>-29.359120917415073</v>
      </c>
      <c r="S216">
        <f t="shared" si="51"/>
        <v>0</v>
      </c>
      <c r="T216" t="b">
        <f t="shared" si="52"/>
        <v>0</v>
      </c>
      <c r="U216" t="b">
        <f t="shared" si="53"/>
        <v>0</v>
      </c>
    </row>
    <row r="217" spans="1:21" x14ac:dyDescent="0.2">
      <c r="A217">
        <f t="shared" si="63"/>
        <v>100</v>
      </c>
      <c r="B217">
        <f t="shared" si="54"/>
        <v>37.079812177469265</v>
      </c>
      <c r="C217" s="9">
        <f t="shared" si="55"/>
        <v>1.1880000000000008</v>
      </c>
      <c r="D217" s="9">
        <f t="shared" si="49"/>
        <v>60.424508553554801</v>
      </c>
      <c r="E217" s="9">
        <f t="shared" si="50"/>
        <v>5.3015460925390085</v>
      </c>
      <c r="F217" s="9">
        <f t="shared" si="48"/>
        <v>8.6252868175337394</v>
      </c>
      <c r="G217" s="10">
        <f t="shared" si="56"/>
        <v>8.6666666666666607</v>
      </c>
      <c r="H217" s="5">
        <f t="shared" si="57"/>
        <v>7.5</v>
      </c>
      <c r="I217">
        <f t="shared" si="58"/>
        <v>47.667335217994221</v>
      </c>
      <c r="J217">
        <f t="shared" si="59"/>
        <v>45.175191424841742</v>
      </c>
      <c r="K217">
        <f t="shared" si="60"/>
        <v>-15.211079071306443</v>
      </c>
      <c r="L217">
        <f t="shared" si="61"/>
        <v>-8.4591898995432189</v>
      </c>
      <c r="M217">
        <f t="shared" si="62"/>
        <v>-29.325679884849553</v>
      </c>
      <c r="S217">
        <f t="shared" si="51"/>
        <v>0</v>
      </c>
      <c r="T217" t="b">
        <f t="shared" si="52"/>
        <v>0</v>
      </c>
      <c r="U217" t="b">
        <f t="shared" si="53"/>
        <v>0</v>
      </c>
    </row>
    <row r="218" spans="1:21" x14ac:dyDescent="0.2">
      <c r="A218">
        <f t="shared" si="63"/>
        <v>100</v>
      </c>
      <c r="B218">
        <f t="shared" si="54"/>
        <v>37.350711060600119</v>
      </c>
      <c r="C218" s="9">
        <f t="shared" si="55"/>
        <v>1.1940000000000008</v>
      </c>
      <c r="D218" s="9">
        <f t="shared" si="49"/>
        <v>60.695407436685663</v>
      </c>
      <c r="E218" s="9">
        <f t="shared" si="50"/>
        <v>5.2097517558732429</v>
      </c>
      <c r="F218" s="9">
        <f t="shared" si="48"/>
        <v>8.5799281253047095</v>
      </c>
      <c r="G218" s="10">
        <f t="shared" si="56"/>
        <v>8.6666666666666607</v>
      </c>
      <c r="H218" s="5">
        <f t="shared" si="57"/>
        <v>7.5</v>
      </c>
      <c r="I218">
        <f t="shared" si="58"/>
        <v>47.675733232508129</v>
      </c>
      <c r="J218">
        <f t="shared" si="59"/>
        <v>45.124436285444482</v>
      </c>
      <c r="K218">
        <f t="shared" si="60"/>
        <v>-15.38703315061554</v>
      </c>
      <c r="L218">
        <f t="shared" si="61"/>
        <v>-8.4511745103824278</v>
      </c>
      <c r="M218">
        <f t="shared" si="62"/>
        <v>-29.292224335694645</v>
      </c>
      <c r="S218">
        <f t="shared" si="51"/>
        <v>0</v>
      </c>
      <c r="T218" t="b">
        <f t="shared" si="52"/>
        <v>0</v>
      </c>
      <c r="U218" t="b">
        <f t="shared" si="53"/>
        <v>0</v>
      </c>
    </row>
    <row r="219" spans="1:21" x14ac:dyDescent="0.2">
      <c r="A219">
        <f t="shared" si="63"/>
        <v>100</v>
      </c>
      <c r="B219">
        <f t="shared" si="54"/>
        <v>37.62130555717161</v>
      </c>
      <c r="C219" s="9">
        <f t="shared" si="55"/>
        <v>1.2000000000000008</v>
      </c>
      <c r="D219" s="9">
        <f t="shared" si="49"/>
        <v>60.966001933257147</v>
      </c>
      <c r="E219" s="9">
        <f t="shared" si="50"/>
        <v>5.1169022969315074</v>
      </c>
      <c r="F219" s="9">
        <f t="shared" si="48"/>
        <v>8.533911083821236</v>
      </c>
      <c r="G219" s="10">
        <f t="shared" si="56"/>
        <v>8.6666666666666607</v>
      </c>
      <c r="H219" s="5">
        <f t="shared" si="57"/>
        <v>7.5</v>
      </c>
      <c r="I219">
        <f t="shared" si="58"/>
        <v>47.68481300156968</v>
      </c>
      <c r="J219">
        <f t="shared" si="59"/>
        <v>45.073729238382185</v>
      </c>
      <c r="K219">
        <f t="shared" si="60"/>
        <v>-15.562786496629709</v>
      </c>
      <c r="L219">
        <f t="shared" si="61"/>
        <v>-8.4432854954858705</v>
      </c>
      <c r="M219">
        <f t="shared" si="62"/>
        <v>-29.258753098608857</v>
      </c>
      <c r="S219">
        <f t="shared" si="51"/>
        <v>0</v>
      </c>
      <c r="T219" t="b">
        <f t="shared" si="52"/>
        <v>0</v>
      </c>
      <c r="U219" t="b">
        <f t="shared" si="53"/>
        <v>0</v>
      </c>
    </row>
    <row r="220" spans="1:21" x14ac:dyDescent="0.2">
      <c r="A220">
        <f t="shared" si="63"/>
        <v>100</v>
      </c>
      <c r="B220">
        <f t="shared" si="54"/>
        <v>37.891595953462982</v>
      </c>
      <c r="C220" s="9">
        <f t="shared" si="55"/>
        <v>1.2060000000000008</v>
      </c>
      <c r="D220" s="9">
        <f t="shared" si="49"/>
        <v>61.236292329548519</v>
      </c>
      <c r="E220" s="9">
        <f t="shared" si="50"/>
        <v>5.0229989203959544</v>
      </c>
      <c r="F220" s="9">
        <f t="shared" si="48"/>
        <v>8.4872380356138972</v>
      </c>
      <c r="G220" s="10">
        <f t="shared" si="56"/>
        <v>8.6666666666666607</v>
      </c>
      <c r="H220" s="5">
        <f t="shared" si="57"/>
        <v>7.5</v>
      </c>
      <c r="I220">
        <f t="shared" si="58"/>
        <v>47.694571016499097</v>
      </c>
      <c r="J220">
        <f t="shared" si="59"/>
        <v>45.023069525409269</v>
      </c>
      <c r="K220">
        <f t="shared" si="60"/>
        <v>-15.738339015221362</v>
      </c>
      <c r="L220">
        <f t="shared" si="61"/>
        <v>-8.4355216899663361</v>
      </c>
      <c r="M220">
        <f t="shared" si="62"/>
        <v>-29.22526501754799</v>
      </c>
      <c r="S220">
        <f t="shared" si="51"/>
        <v>0</v>
      </c>
      <c r="T220" t="b">
        <f t="shared" si="52"/>
        <v>0</v>
      </c>
      <c r="U220" t="b">
        <f t="shared" si="53"/>
        <v>0</v>
      </c>
    </row>
    <row r="221" spans="1:21" x14ac:dyDescent="0.2">
      <c r="A221">
        <f t="shared" si="63"/>
        <v>100</v>
      </c>
      <c r="B221">
        <f t="shared" si="54"/>
        <v>38.161582531225008</v>
      </c>
      <c r="C221" s="9">
        <f t="shared" si="55"/>
        <v>1.2120000000000009</v>
      </c>
      <c r="D221" s="9">
        <f t="shared" si="49"/>
        <v>61.506278907310552</v>
      </c>
      <c r="E221" s="9">
        <f t="shared" si="50"/>
        <v>4.9280428315343103</v>
      </c>
      <c r="F221" s="9">
        <f t="shared" si="48"/>
        <v>8.4399113183286101</v>
      </c>
      <c r="G221" s="10">
        <f t="shared" si="56"/>
        <v>8.6666666666666607</v>
      </c>
      <c r="H221" s="5">
        <f t="shared" si="57"/>
        <v>7.5</v>
      </c>
      <c r="I221">
        <f t="shared" si="58"/>
        <v>47.705003751246842</v>
      </c>
      <c r="J221">
        <f t="shared" si="59"/>
        <v>44.972456395269468</v>
      </c>
      <c r="K221">
        <f t="shared" si="60"/>
        <v>-15.91369060532665</v>
      </c>
      <c r="L221">
        <f t="shared" si="61"/>
        <v>-8.4278819306165857</v>
      </c>
      <c r="M221">
        <f t="shared" si="62"/>
        <v>-29.191758951762239</v>
      </c>
      <c r="S221">
        <f t="shared" si="51"/>
        <v>0</v>
      </c>
      <c r="T221" t="b">
        <f t="shared" si="52"/>
        <v>0</v>
      </c>
      <c r="U221" t="b">
        <f t="shared" si="53"/>
        <v>0</v>
      </c>
    </row>
    <row r="222" spans="1:21" x14ac:dyDescent="0.2">
      <c r="A222">
        <f t="shared" si="63"/>
        <v>100</v>
      </c>
      <c r="B222">
        <f t="shared" si="54"/>
        <v>38.43126556772188</v>
      </c>
      <c r="C222" s="9">
        <f t="shared" si="55"/>
        <v>1.2180000000000009</v>
      </c>
      <c r="D222" s="9">
        <f t="shared" si="49"/>
        <v>61.775961943807417</v>
      </c>
      <c r="E222" s="9">
        <f t="shared" si="50"/>
        <v>4.8320352362412189</v>
      </c>
      <c r="F222" s="9">
        <f t="shared" si="48"/>
        <v>8.3919332647866991</v>
      </c>
      <c r="G222" s="10">
        <f t="shared" si="56"/>
        <v>8.6666666666666607</v>
      </c>
      <c r="H222" s="5">
        <f t="shared" si="57"/>
        <v>7.5</v>
      </c>
      <c r="I222">
        <f t="shared" si="58"/>
        <v>47.716107662764912</v>
      </c>
      <c r="J222">
        <f t="shared" si="59"/>
        <v>44.921889103685771</v>
      </c>
      <c r="K222">
        <f t="shared" si="60"/>
        <v>-16.088841159037223</v>
      </c>
      <c r="L222">
        <f t="shared" si="61"/>
        <v>-8.4203650559651315</v>
      </c>
      <c r="M222">
        <f t="shared" si="62"/>
        <v>-29.158233775791608</v>
      </c>
      <c r="S222">
        <f t="shared" si="51"/>
        <v>0</v>
      </c>
      <c r="T222" t="b">
        <f t="shared" si="52"/>
        <v>0</v>
      </c>
      <c r="U222" t="b">
        <f t="shared" si="53"/>
        <v>0</v>
      </c>
    </row>
    <row r="223" spans="1:21" x14ac:dyDescent="0.2">
      <c r="A223">
        <f t="shared" si="63"/>
        <v>100</v>
      </c>
      <c r="B223">
        <f t="shared" si="54"/>
        <v>38.70064533577299</v>
      </c>
      <c r="C223" s="9">
        <f t="shared" si="55"/>
        <v>1.2240000000000009</v>
      </c>
      <c r="D223" s="9">
        <f t="shared" si="49"/>
        <v>62.045341711858526</v>
      </c>
      <c r="E223" s="9">
        <f t="shared" si="50"/>
        <v>4.7349773410790315</v>
      </c>
      <c r="F223" s="9">
        <f t="shared" si="48"/>
        <v>8.3433062030440421</v>
      </c>
      <c r="G223" s="10">
        <f t="shared" si="56"/>
        <v>8.6666666666666607</v>
      </c>
      <c r="H223" s="5">
        <f t="shared" si="57"/>
        <v>7.5</v>
      </c>
      <c r="I223">
        <f t="shared" si="58"/>
        <v>47.727879191381007</v>
      </c>
      <c r="J223">
        <f t="shared" si="59"/>
        <v>44.871366913349981</v>
      </c>
      <c r="K223">
        <f t="shared" si="60"/>
        <v>-16.263790561691973</v>
      </c>
      <c r="L223">
        <f t="shared" si="61"/>
        <v>-8.4129699063324637</v>
      </c>
      <c r="M223">
        <f t="shared" si="62"/>
        <v>-29.124688379459634</v>
      </c>
      <c r="S223">
        <f t="shared" si="51"/>
        <v>0</v>
      </c>
      <c r="T223" t="b">
        <f t="shared" si="52"/>
        <v>0</v>
      </c>
      <c r="U223" t="b">
        <f t="shared" si="53"/>
        <v>0</v>
      </c>
    </row>
    <row r="224" spans="1:21" x14ac:dyDescent="0.2">
      <c r="A224">
        <f t="shared" si="63"/>
        <v>100</v>
      </c>
      <c r="B224">
        <f t="shared" si="54"/>
        <v>38.969722103794766</v>
      </c>
      <c r="C224" s="9">
        <f t="shared" si="55"/>
        <v>1.2300000000000009</v>
      </c>
      <c r="D224" s="9">
        <f t="shared" si="49"/>
        <v>62.31441847988031</v>
      </c>
      <c r="E224" s="9">
        <f t="shared" si="50"/>
        <v>4.6368703533180495</v>
      </c>
      <c r="F224" s="9">
        <f t="shared" si="48"/>
        <v>8.2940324564494237</v>
      </c>
      <c r="G224" s="10">
        <f t="shared" si="56"/>
        <v>8.6666666666666607</v>
      </c>
      <c r="H224" s="5">
        <f t="shared" si="57"/>
        <v>7.5</v>
      </c>
      <c r="I224">
        <f t="shared" si="58"/>
        <v>47.740314761175497</v>
      </c>
      <c r="J224">
        <f t="shared" si="59"/>
        <v>44.820889093911987</v>
      </c>
      <c r="K224">
        <f t="shared" si="60"/>
        <v>-16.438538691968731</v>
      </c>
      <c r="L224">
        <f t="shared" si="61"/>
        <v>-8.4056953238876968</v>
      </c>
      <c r="M224">
        <f t="shared" si="62"/>
        <v>-29.091121667865416</v>
      </c>
      <c r="S224">
        <f t="shared" si="51"/>
        <v>0</v>
      </c>
      <c r="T224" t="b">
        <f t="shared" si="52"/>
        <v>0</v>
      </c>
      <c r="U224" t="b">
        <f t="shared" si="53"/>
        <v>0</v>
      </c>
    </row>
    <row r="225" spans="1:21" x14ac:dyDescent="0.2">
      <c r="A225">
        <f t="shared" si="63"/>
        <v>100</v>
      </c>
      <c r="B225">
        <f t="shared" si="54"/>
        <v>39.238496135842411</v>
      </c>
      <c r="C225" s="9">
        <f t="shared" si="55"/>
        <v>1.2360000000000009</v>
      </c>
      <c r="D225" s="9">
        <f t="shared" si="49"/>
        <v>62.583192511927955</v>
      </c>
      <c r="E225" s="9">
        <f t="shared" si="50"/>
        <v>4.5377154809762157</v>
      </c>
      <c r="F225" s="9">
        <f t="shared" si="48"/>
        <v>8.2441143437020177</v>
      </c>
      <c r="G225" s="10">
        <f t="shared" si="56"/>
        <v>8.6666666666666607</v>
      </c>
      <c r="H225" s="5">
        <f t="shared" si="57"/>
        <v>7.5</v>
      </c>
      <c r="I225">
        <f t="shared" si="58"/>
        <v>47.753410780360987</v>
      </c>
      <c r="J225">
        <f t="shared" si="59"/>
        <v>44.770454921968664</v>
      </c>
      <c r="K225">
        <f t="shared" si="60"/>
        <v>-16.613085421975924</v>
      </c>
      <c r="L225">
        <f t="shared" si="61"/>
        <v>-8.3985401527055821</v>
      </c>
      <c r="M225">
        <f t="shared" si="62"/>
        <v>-29.057532561373907</v>
      </c>
      <c r="S225">
        <f t="shared" si="51"/>
        <v>0</v>
      </c>
      <c r="T225" t="b">
        <f t="shared" si="52"/>
        <v>0</v>
      </c>
      <c r="U225" t="b">
        <f t="shared" si="53"/>
        <v>0</v>
      </c>
    </row>
    <row r="226" spans="1:21" x14ac:dyDescent="0.2">
      <c r="A226">
        <f t="shared" si="63"/>
        <v>100</v>
      </c>
      <c r="B226">
        <f t="shared" si="54"/>
        <v>39.506967691651482</v>
      </c>
      <c r="C226" s="9">
        <f t="shared" si="55"/>
        <v>1.2420000000000009</v>
      </c>
      <c r="D226" s="9">
        <f t="shared" si="49"/>
        <v>62.851664067737019</v>
      </c>
      <c r="E226" s="9">
        <f t="shared" si="50"/>
        <v>4.4375139328582556</v>
      </c>
      <c r="F226" s="9">
        <f t="shared" si="48"/>
        <v>8.1935541789080641</v>
      </c>
      <c r="G226" s="10">
        <f t="shared" si="56"/>
        <v>8.6666666666666607</v>
      </c>
      <c r="H226" s="5">
        <f t="shared" si="57"/>
        <v>7.5</v>
      </c>
      <c r="I226">
        <f t="shared" si="58"/>
        <v>47.767163641664233</v>
      </c>
      <c r="J226">
        <f t="shared" si="59"/>
        <v>44.72006368105243</v>
      </c>
      <c r="K226">
        <f t="shared" si="60"/>
        <v>-16.787430617344167</v>
      </c>
      <c r="L226">
        <f t="shared" si="61"/>
        <v>-8.3915032388238551</v>
      </c>
      <c r="M226">
        <f t="shared" si="62"/>
        <v>-29.023919995604551</v>
      </c>
      <c r="S226">
        <f t="shared" si="51"/>
        <v>0</v>
      </c>
      <c r="T226" t="b">
        <f t="shared" si="52"/>
        <v>0</v>
      </c>
      <c r="U226" t="b">
        <f t="shared" si="53"/>
        <v>0</v>
      </c>
    </row>
    <row r="227" spans="1:21" x14ac:dyDescent="0.2">
      <c r="A227">
        <f t="shared" si="63"/>
        <v>100</v>
      </c>
      <c r="B227">
        <f t="shared" si="54"/>
        <v>39.775137026679488</v>
      </c>
      <c r="C227" s="9">
        <f t="shared" si="55"/>
        <v>1.2480000000000009</v>
      </c>
      <c r="D227" s="9">
        <f t="shared" si="49"/>
        <v>63.119833402765032</v>
      </c>
      <c r="E227" s="9">
        <f t="shared" si="50"/>
        <v>4.3362669185942693</v>
      </c>
      <c r="F227" s="9">
        <f t="shared" si="48"/>
        <v>8.1423542716366537</v>
      </c>
      <c r="G227" s="10">
        <f t="shared" si="56"/>
        <v>8.6666666666666607</v>
      </c>
      <c r="H227" s="5">
        <f t="shared" si="57"/>
        <v>7.5</v>
      </c>
      <c r="I227">
        <f t="shared" si="58"/>
        <v>47.781569722710351</v>
      </c>
      <c r="J227">
        <f t="shared" si="59"/>
        <v>44.669714661619487</v>
      </c>
      <c r="K227">
        <f t="shared" si="60"/>
        <v>-16.961574137317793</v>
      </c>
      <c r="L227">
        <f t="shared" si="61"/>
        <v>-8.3845834303009017</v>
      </c>
      <c r="M227">
        <f t="shared" si="62"/>
        <v>-28.990282921418171</v>
      </c>
      <c r="S227">
        <f t="shared" si="51"/>
        <v>0</v>
      </c>
      <c r="T227" t="b">
        <f t="shared" si="52"/>
        <v>0</v>
      </c>
      <c r="U227" t="b">
        <f t="shared" si="53"/>
        <v>0</v>
      </c>
    </row>
    <row r="228" spans="1:21" x14ac:dyDescent="0.2">
      <c r="A228">
        <f t="shared" si="63"/>
        <v>100</v>
      </c>
      <c r="B228">
        <f t="shared" si="54"/>
        <v>40.043004392147466</v>
      </c>
      <c r="C228" s="9">
        <f t="shared" si="55"/>
        <v>1.2540000000000009</v>
      </c>
      <c r="D228" s="9">
        <f t="shared" si="49"/>
        <v>63.387700768233003</v>
      </c>
      <c r="E228" s="9">
        <f t="shared" si="50"/>
        <v>4.2339756486777773</v>
      </c>
      <c r="F228" s="9">
        <f t="shared" si="48"/>
        <v>8.0905169269747486</v>
      </c>
      <c r="G228" s="10">
        <f t="shared" si="56"/>
        <v>8.6666666666666607</v>
      </c>
      <c r="H228" s="5">
        <f t="shared" si="57"/>
        <v>7.5</v>
      </c>
      <c r="I228">
        <f t="shared" si="58"/>
        <v>47.796625386409126</v>
      </c>
      <c r="J228">
        <f t="shared" si="59"/>
        <v>44.619407161037685</v>
      </c>
      <c r="K228">
        <f t="shared" si="60"/>
        <v>-17.135515834846302</v>
      </c>
      <c r="L228">
        <f t="shared" si="61"/>
        <v>-8.3777795772736923</v>
      </c>
      <c r="M228">
        <f t="shared" si="62"/>
        <v>-28.95662030490217</v>
      </c>
      <c r="S228">
        <f t="shared" si="51"/>
        <v>0</v>
      </c>
      <c r="T228" t="b">
        <f t="shared" si="52"/>
        <v>0</v>
      </c>
      <c r="U228" t="b">
        <f t="shared" si="53"/>
        <v>0</v>
      </c>
    </row>
    <row r="229" spans="1:21" x14ac:dyDescent="0.2">
      <c r="A229">
        <f t="shared" si="63"/>
        <v>100</v>
      </c>
      <c r="B229">
        <f t="shared" si="54"/>
        <v>40.310570035081298</v>
      </c>
      <c r="C229" s="9">
        <f t="shared" si="55"/>
        <v>1.2600000000000009</v>
      </c>
      <c r="D229" s="9">
        <f t="shared" si="49"/>
        <v>63.655266411166835</v>
      </c>
      <c r="E229" s="9">
        <f t="shared" si="50"/>
        <v>4.1306413345032116</v>
      </c>
      <c r="F229" s="9">
        <f t="shared" si="48"/>
        <v>8.03804444558134</v>
      </c>
      <c r="G229" s="10">
        <f t="shared" si="56"/>
        <v>8.6666666666666607</v>
      </c>
      <c r="H229" s="5">
        <f t="shared" si="57"/>
        <v>7.5</v>
      </c>
      <c r="I229">
        <f t="shared" si="58"/>
        <v>47.812326981343091</v>
      </c>
      <c r="J229">
        <f t="shared" si="59"/>
        <v>44.569140483574046</v>
      </c>
      <c r="K229">
        <f t="shared" si="60"/>
        <v>-17.309255556675716</v>
      </c>
      <c r="L229">
        <f t="shared" si="61"/>
        <v>-8.371090532015927</v>
      </c>
      <c r="M229">
        <f t="shared" si="62"/>
        <v>-28.922931127354047</v>
      </c>
      <c r="S229">
        <f t="shared" si="51"/>
        <v>0</v>
      </c>
      <c r="T229" t="b">
        <f t="shared" si="52"/>
        <v>0</v>
      </c>
      <c r="U229" t="b">
        <f t="shared" si="53"/>
        <v>0</v>
      </c>
    </row>
    <row r="230" spans="1:21" x14ac:dyDescent="0.2">
      <c r="A230">
        <f t="shared" si="63"/>
        <v>100</v>
      </c>
      <c r="B230">
        <f t="shared" si="54"/>
        <v>40.577834198353159</v>
      </c>
      <c r="C230" s="9">
        <f t="shared" si="55"/>
        <v>1.2660000000000009</v>
      </c>
      <c r="D230" s="9">
        <f t="shared" si="49"/>
        <v>63.922530574438703</v>
      </c>
      <c r="E230" s="9">
        <f t="shared" si="50"/>
        <v>4.0262651884028653</v>
      </c>
      <c r="F230" s="9">
        <f t="shared" si="48"/>
        <v>7.9849391237407925</v>
      </c>
      <c r="G230" s="10">
        <f t="shared" si="56"/>
        <v>8.6666666666666607</v>
      </c>
      <c r="H230" s="5">
        <f t="shared" si="57"/>
        <v>7.5</v>
      </c>
      <c r="I230">
        <f t="shared" si="58"/>
        <v>47.828670842157443</v>
      </c>
      <c r="J230">
        <f t="shared" si="59"/>
        <v>44.51891394038195</v>
      </c>
      <c r="K230">
        <f t="shared" si="60"/>
        <v>-17.482793143439839</v>
      </c>
      <c r="L230">
        <f t="shared" si="61"/>
        <v>-8.3645151489964107</v>
      </c>
      <c r="M230">
        <f t="shared" si="62"/>
        <v>-28.88921438526318</v>
      </c>
      <c r="S230">
        <f t="shared" si="51"/>
        <v>0</v>
      </c>
      <c r="T230" t="b">
        <f t="shared" si="52"/>
        <v>0</v>
      </c>
      <c r="U230" t="b">
        <f t="shared" si="53"/>
        <v>0</v>
      </c>
    </row>
    <row r="231" spans="1:21" x14ac:dyDescent="0.2">
      <c r="A231">
        <f t="shared" si="63"/>
        <v>100</v>
      </c>
      <c r="B231">
        <f t="shared" si="54"/>
        <v>40.844797120722774</v>
      </c>
      <c r="C231" s="9">
        <f t="shared" si="55"/>
        <v>1.2720000000000009</v>
      </c>
      <c r="D231" s="9">
        <f t="shared" si="49"/>
        <v>64.189493496808311</v>
      </c>
      <c r="E231" s="9">
        <f t="shared" si="50"/>
        <v>3.9208484236832915</v>
      </c>
      <c r="F231" s="9">
        <f t="shared" si="48"/>
        <v>7.9312032534153882</v>
      </c>
      <c r="G231" s="10">
        <f t="shared" si="56"/>
        <v>8.6666666666666607</v>
      </c>
      <c r="H231" s="5">
        <f t="shared" si="57"/>
        <v>7.5</v>
      </c>
      <c r="I231">
        <f t="shared" si="58"/>
        <v>47.845653289951521</v>
      </c>
      <c r="J231">
        <f t="shared" si="59"/>
        <v>44.468726849487972</v>
      </c>
      <c r="K231">
        <f t="shared" si="60"/>
        <v>-17.656128429751419</v>
      </c>
      <c r="L231">
        <f t="shared" si="61"/>
        <v>-8.3580522849375907</v>
      </c>
      <c r="M231">
        <f t="shared" si="62"/>
        <v>-28.855469090290931</v>
      </c>
      <c r="S231">
        <f t="shared" si="51"/>
        <v>0</v>
      </c>
      <c r="T231" t="b">
        <f t="shared" si="52"/>
        <v>0</v>
      </c>
      <c r="U231" t="b">
        <f t="shared" si="53"/>
        <v>0</v>
      </c>
    </row>
    <row r="232" spans="1:21" x14ac:dyDescent="0.2">
      <c r="A232">
        <f t="shared" si="63"/>
        <v>100</v>
      </c>
      <c r="B232">
        <f t="shared" si="54"/>
        <v>41.111459036878571</v>
      </c>
      <c r="C232" s="9">
        <f t="shared" si="55"/>
        <v>1.2780000000000009</v>
      </c>
      <c r="D232" s="9">
        <f t="shared" si="49"/>
        <v>64.456155412964108</v>
      </c>
      <c r="E232" s="9">
        <f t="shared" si="50"/>
        <v>3.8143922546611577</v>
      </c>
      <c r="F232" s="9">
        <f t="shared" si="48"/>
        <v>7.876839122297012</v>
      </c>
      <c r="G232" s="10">
        <f t="shared" si="56"/>
        <v>8.6666666666666607</v>
      </c>
      <c r="H232" s="5">
        <f t="shared" si="57"/>
        <v>7.5</v>
      </c>
      <c r="I232">
        <f t="shared" si="58"/>
        <v>47.863270632671593</v>
      </c>
      <c r="J232">
        <f t="shared" si="59"/>
        <v>44.418578535778344</v>
      </c>
      <c r="K232">
        <f t="shared" si="60"/>
        <v>-17.829261244293164</v>
      </c>
      <c r="L232">
        <f t="shared" si="61"/>
        <v>-8.3517007988742087</v>
      </c>
      <c r="M232">
        <f t="shared" si="62"/>
        <v>-28.821694269249065</v>
      </c>
      <c r="S232">
        <f t="shared" si="51"/>
        <v>0</v>
      </c>
      <c r="T232" t="b">
        <f t="shared" si="52"/>
        <v>0</v>
      </c>
      <c r="U232" t="b">
        <f t="shared" si="53"/>
        <v>0</v>
      </c>
    </row>
    <row r="233" spans="1:21" x14ac:dyDescent="0.2">
      <c r="A233">
        <f t="shared" si="63"/>
        <v>100</v>
      </c>
      <c r="B233">
        <f t="shared" si="54"/>
        <v>41.377820177478867</v>
      </c>
      <c r="C233" s="9">
        <f t="shared" si="55"/>
        <v>1.2840000000000009</v>
      </c>
      <c r="D233" s="9">
        <f t="shared" si="49"/>
        <v>64.722516553564404</v>
      </c>
      <c r="E233" s="9">
        <f t="shared" si="50"/>
        <v>3.7068978966985524</v>
      </c>
      <c r="F233" s="9">
        <f t="shared" si="48"/>
        <v>7.8218490138581078</v>
      </c>
      <c r="G233" s="10">
        <f t="shared" si="56"/>
        <v>8.6666666666666607</v>
      </c>
      <c r="H233" s="5">
        <f t="shared" si="57"/>
        <v>7.5</v>
      </c>
      <c r="I233">
        <f t="shared" si="58"/>
        <v>47.88151916550494</v>
      </c>
      <c r="J233">
        <f t="shared" si="59"/>
        <v>44.368468330985102</v>
      </c>
      <c r="K233">
        <f t="shared" si="60"/>
        <v>-18.002191409908658</v>
      </c>
      <c r="L233">
        <f t="shared" si="61"/>
        <v>-8.3454595522120734</v>
      </c>
      <c r="M233">
        <f t="shared" si="62"/>
        <v>-28.787888964076469</v>
      </c>
      <c r="S233">
        <f t="shared" si="51"/>
        <v>0</v>
      </c>
      <c r="T233" t="b">
        <f t="shared" si="52"/>
        <v>0</v>
      </c>
      <c r="U233" t="b">
        <f t="shared" si="53"/>
        <v>0</v>
      </c>
    </row>
    <row r="234" spans="1:21" x14ac:dyDescent="0.2">
      <c r="A234">
        <f t="shared" si="63"/>
        <v>100</v>
      </c>
      <c r="B234">
        <f t="shared" si="54"/>
        <v>41.643880769192833</v>
      </c>
      <c r="C234" s="9">
        <f t="shared" si="55"/>
        <v>1.2900000000000009</v>
      </c>
      <c r="D234" s="9">
        <f t="shared" si="49"/>
        <v>64.98857714527837</v>
      </c>
      <c r="E234" s="9">
        <f t="shared" si="50"/>
        <v>3.5983665662377469</v>
      </c>
      <c r="F234" s="9">
        <f t="shared" si="48"/>
        <v>7.76623520740179</v>
      </c>
      <c r="G234" s="10">
        <f t="shared" si="56"/>
        <v>8.6666666666666607</v>
      </c>
      <c r="H234" s="5">
        <f t="shared" si="57"/>
        <v>7.5</v>
      </c>
      <c r="I234">
        <f t="shared" si="58"/>
        <v>47.900395171274965</v>
      </c>
      <c r="J234">
        <f t="shared" si="59"/>
        <v>44.318395573671829</v>
      </c>
      <c r="K234">
        <f t="shared" si="60"/>
        <v>-18.174918743693116</v>
      </c>
      <c r="L234">
        <f t="shared" si="61"/>
        <v>-8.3393274087868967</v>
      </c>
      <c r="M234">
        <f t="shared" si="62"/>
        <v>-28.754052231814192</v>
      </c>
      <c r="S234">
        <f t="shared" si="51"/>
        <v>0</v>
      </c>
      <c r="T234" t="b">
        <f t="shared" si="52"/>
        <v>0</v>
      </c>
      <c r="U234" t="b">
        <f t="shared" si="53"/>
        <v>0</v>
      </c>
    </row>
    <row r="235" spans="1:21" x14ac:dyDescent="0.2">
      <c r="A235">
        <f t="shared" si="63"/>
        <v>100</v>
      </c>
      <c r="B235">
        <f t="shared" si="54"/>
        <v>41.909641034741512</v>
      </c>
      <c r="C235" s="9">
        <f t="shared" si="55"/>
        <v>1.2960000000000009</v>
      </c>
      <c r="D235" s="9">
        <f t="shared" si="49"/>
        <v>65.254337410827048</v>
      </c>
      <c r="E235" s="9">
        <f t="shared" si="50"/>
        <v>3.4887994808354157</v>
      </c>
      <c r="F235" s="9">
        <f t="shared" si="48"/>
        <v>7.7099999781111226</v>
      </c>
      <c r="G235" s="10">
        <f t="shared" si="56"/>
        <v>8.6666666666666607</v>
      </c>
      <c r="H235" s="5">
        <f t="shared" si="57"/>
        <v>7.5</v>
      </c>
      <c r="I235">
        <f t="shared" si="58"/>
        <v>47.91989492083723</v>
      </c>
      <c r="J235">
        <f t="shared" si="59"/>
        <v>44.268359609219111</v>
      </c>
      <c r="K235">
        <f t="shared" si="60"/>
        <v>-18.347443057084</v>
      </c>
      <c r="L235">
        <f t="shared" si="61"/>
        <v>-8.3333032349231608</v>
      </c>
      <c r="M235">
        <f t="shared" si="62"/>
        <v>-28.720183144578833</v>
      </c>
      <c r="S235">
        <f t="shared" si="51"/>
        <v>0</v>
      </c>
      <c r="T235" t="b">
        <f t="shared" si="52"/>
        <v>0</v>
      </c>
      <c r="U235" t="b">
        <f t="shared" si="53"/>
        <v>0</v>
      </c>
    </row>
    <row r="236" spans="1:21" x14ac:dyDescent="0.2">
      <c r="A236">
        <f t="shared" si="63"/>
        <v>100</v>
      </c>
      <c r="B236">
        <f t="shared" si="54"/>
        <v>42.175101192938598</v>
      </c>
      <c r="C236" s="9">
        <f t="shared" si="55"/>
        <v>1.3020000000000009</v>
      </c>
      <c r="D236" s="9">
        <f t="shared" si="49"/>
        <v>65.519797569024135</v>
      </c>
      <c r="E236" s="9">
        <f t="shared" si="50"/>
        <v>3.3781978591963093</v>
      </c>
      <c r="F236" s="9">
        <f t="shared" si="48"/>
        <v>7.653145597097696</v>
      </c>
      <c r="G236" s="10">
        <f t="shared" si="56"/>
        <v>8.6666666666666607</v>
      </c>
      <c r="H236" s="5">
        <f t="shared" si="57"/>
        <v>7.5</v>
      </c>
      <c r="I236">
        <f t="shared" si="58"/>
        <v>47.940014673476199</v>
      </c>
      <c r="J236">
        <f t="shared" si="59"/>
        <v>44.218359789809575</v>
      </c>
      <c r="K236">
        <f t="shared" si="60"/>
        <v>-18.519764155951474</v>
      </c>
      <c r="L236">
        <f t="shared" si="61"/>
        <v>-8.3273858994930077</v>
      </c>
      <c r="M236">
        <f t="shared" si="62"/>
        <v>-28.686280789534223</v>
      </c>
      <c r="S236">
        <f t="shared" si="51"/>
        <v>0</v>
      </c>
      <c r="T236" t="b">
        <f t="shared" si="52"/>
        <v>0</v>
      </c>
      <c r="U236" t="b">
        <f t="shared" si="53"/>
        <v>0</v>
      </c>
    </row>
    <row r="237" spans="1:21" x14ac:dyDescent="0.2">
      <c r="A237">
        <f t="shared" si="63"/>
        <v>100</v>
      </c>
      <c r="B237">
        <f t="shared" si="54"/>
        <v>42.440261458731271</v>
      </c>
      <c r="C237" s="9">
        <f t="shared" si="55"/>
        <v>1.3080000000000009</v>
      </c>
      <c r="D237" s="9">
        <f t="shared" si="49"/>
        <v>65.784957834816808</v>
      </c>
      <c r="E237" s="9">
        <f t="shared" si="50"/>
        <v>3.2665629212063889</v>
      </c>
      <c r="F237" s="9">
        <f t="shared" si="48"/>
        <v>7.5956743314493291</v>
      </c>
      <c r="G237" s="10">
        <f t="shared" si="56"/>
        <v>8.6666666666666607</v>
      </c>
      <c r="H237" s="5">
        <f t="shared" si="57"/>
        <v>7.5</v>
      </c>
      <c r="I237">
        <f t="shared" si="58"/>
        <v>47.960750677302585</v>
      </c>
      <c r="J237">
        <f t="shared" si="59"/>
        <v>44.16839547441262</v>
      </c>
      <c r="K237">
        <f t="shared" si="60"/>
        <v>-18.69188184068868</v>
      </c>
      <c r="L237">
        <f t="shared" si="61"/>
        <v>-8.3215742739750791</v>
      </c>
      <c r="M237">
        <f t="shared" si="62"/>
        <v>-28.652344268861501</v>
      </c>
      <c r="S237">
        <f t="shared" si="51"/>
        <v>0</v>
      </c>
      <c r="T237" t="b">
        <f t="shared" si="52"/>
        <v>0</v>
      </c>
      <c r="U237" t="b">
        <f t="shared" si="53"/>
        <v>0</v>
      </c>
    </row>
    <row r="238" spans="1:21" x14ac:dyDescent="0.2">
      <c r="A238">
        <f t="shared" si="63"/>
        <v>100</v>
      </c>
      <c r="B238">
        <f t="shared" si="54"/>
        <v>42.70512204324082</v>
      </c>
      <c r="C238" s="9">
        <f t="shared" si="55"/>
        <v>1.3140000000000009</v>
      </c>
      <c r="D238" s="9">
        <f t="shared" si="49"/>
        <v>66.049818419326357</v>
      </c>
      <c r="E238" s="9">
        <f t="shared" si="50"/>
        <v>3.1538958879654175</v>
      </c>
      <c r="F238" s="9">
        <f t="shared" si="48"/>
        <v>7.5375884442770538</v>
      </c>
      <c r="G238" s="10">
        <f t="shared" si="56"/>
        <v>8.6666666666666607</v>
      </c>
      <c r="H238" s="5">
        <f t="shared" si="57"/>
        <v>7.5</v>
      </c>
      <c r="I238">
        <f t="shared" si="58"/>
        <v>47.982099169651114</v>
      </c>
      <c r="J238">
        <f t="shared" si="59"/>
        <v>44.118466028768772</v>
      </c>
      <c r="K238">
        <f t="shared" si="60"/>
        <v>-18.863795906301849</v>
      </c>
      <c r="L238">
        <f t="shared" si="61"/>
        <v>-8.3158672325133249</v>
      </c>
      <c r="M238">
        <f t="shared" si="62"/>
        <v>-28.618372699727512</v>
      </c>
      <c r="S238">
        <f t="shared" si="51"/>
        <v>0</v>
      </c>
      <c r="T238" t="b">
        <f t="shared" si="52"/>
        <v>0</v>
      </c>
      <c r="U238" t="b">
        <f t="shared" si="53"/>
        <v>0</v>
      </c>
    </row>
    <row r="239" spans="1:21" x14ac:dyDescent="0.2">
      <c r="A239">
        <f t="shared" si="63"/>
        <v>100</v>
      </c>
      <c r="B239">
        <f t="shared" si="54"/>
        <v>42.969683153803246</v>
      </c>
      <c r="C239" s="9">
        <f t="shared" si="55"/>
        <v>1.320000000000001</v>
      </c>
      <c r="D239" s="9">
        <f t="shared" si="49"/>
        <v>66.314379529888782</v>
      </c>
      <c r="E239" s="9">
        <f t="shared" si="50"/>
        <v>3.0401979818190115</v>
      </c>
      <c r="F239" s="9">
        <f t="shared" si="48"/>
        <v>7.4788901947612789</v>
      </c>
      <c r="G239" s="10">
        <f t="shared" si="56"/>
        <v>8.6666666666666607</v>
      </c>
      <c r="H239" s="5">
        <f t="shared" si="57"/>
        <v>7.5</v>
      </c>
      <c r="I239">
        <f t="shared" si="58"/>
        <v>48.00405637747857</v>
      </c>
      <c r="J239">
        <f t="shared" si="59"/>
        <v>44.068570825373691</v>
      </c>
      <c r="K239">
        <f t="shared" si="60"/>
        <v>-19.035506142500214</v>
      </c>
      <c r="L239">
        <f t="shared" si="61"/>
        <v>-8.3102636519757187</v>
      </c>
      <c r="M239">
        <f t="shared" si="62"/>
        <v>-28.584365214251562</v>
      </c>
      <c r="S239">
        <f t="shared" si="51"/>
        <v>0</v>
      </c>
      <c r="T239" t="b">
        <f t="shared" si="52"/>
        <v>0</v>
      </c>
      <c r="U239" t="b">
        <f t="shared" si="53"/>
        <v>0</v>
      </c>
    </row>
    <row r="240" spans="1:21" x14ac:dyDescent="0.2">
      <c r="A240">
        <f t="shared" si="63"/>
        <v>100</v>
      </c>
      <c r="B240">
        <f t="shared" si="54"/>
        <v>43.233944994009747</v>
      </c>
      <c r="C240" s="9">
        <f t="shared" si="55"/>
        <v>1.326000000000001</v>
      </c>
      <c r="D240" s="9">
        <f t="shared" si="49"/>
        <v>66.578641370095283</v>
      </c>
      <c r="E240" s="9">
        <f t="shared" si="50"/>
        <v>2.9254704263901536</v>
      </c>
      <c r="F240" s="9">
        <f t="shared" si="48"/>
        <v>7.4195818381972121</v>
      </c>
      <c r="G240" s="10">
        <f t="shared" si="56"/>
        <v>8.6666666666666607</v>
      </c>
      <c r="H240" s="5">
        <f t="shared" si="57"/>
        <v>7.5</v>
      </c>
      <c r="I240">
        <f t="shared" si="58"/>
        <v>48.026618517761889</v>
      </c>
      <c r="J240">
        <f t="shared" si="59"/>
        <v>44.018709243461835</v>
      </c>
      <c r="K240">
        <f t="shared" si="60"/>
        <v>-19.207012333785723</v>
      </c>
      <c r="L240">
        <f t="shared" si="61"/>
        <v>-8.3047624120128436</v>
      </c>
      <c r="M240">
        <f t="shared" si="62"/>
        <v>-28.550320959470593</v>
      </c>
      <c r="S240">
        <f t="shared" si="51"/>
        <v>0</v>
      </c>
      <c r="T240" t="b">
        <f t="shared" si="52"/>
        <v>0</v>
      </c>
      <c r="U240" t="b">
        <f t="shared" si="53"/>
        <v>0</v>
      </c>
    </row>
    <row r="241" spans="1:21" x14ac:dyDescent="0.2">
      <c r="A241">
        <f t="shared" si="63"/>
        <v>100</v>
      </c>
      <c r="B241">
        <f t="shared" si="54"/>
        <v>43.497907763747108</v>
      </c>
      <c r="C241" s="9">
        <f t="shared" si="55"/>
        <v>1.332000000000001</v>
      </c>
      <c r="D241" s="9">
        <f t="shared" si="49"/>
        <v>66.842604139832645</v>
      </c>
      <c r="E241" s="9">
        <f t="shared" si="50"/>
        <v>2.8097144466101689</v>
      </c>
      <c r="F241" s="9">
        <f t="shared" si="48"/>
        <v>7.359665626039499</v>
      </c>
      <c r="G241" s="10">
        <f t="shared" si="56"/>
        <v>8.6666666666666607</v>
      </c>
      <c r="H241" s="5">
        <f t="shared" si="57"/>
        <v>7.5</v>
      </c>
      <c r="I241">
        <f t="shared" si="58"/>
        <v>48.049781797896351</v>
      </c>
      <c r="J241">
        <f t="shared" si="59"/>
        <v>43.968880668989755</v>
      </c>
      <c r="K241">
        <f t="shared" si="60"/>
        <v>-19.378314259542545</v>
      </c>
      <c r="L241">
        <f t="shared" si="61"/>
        <v>-8.299362395116372</v>
      </c>
      <c r="M241">
        <f t="shared" si="62"/>
        <v>-28.51623909730268</v>
      </c>
      <c r="S241">
        <f t="shared" si="51"/>
        <v>0</v>
      </c>
      <c r="T241" t="b">
        <f t="shared" si="52"/>
        <v>0</v>
      </c>
      <c r="U241" t="b">
        <f t="shared" si="53"/>
        <v>0</v>
      </c>
    </row>
    <row r="242" spans="1:21" x14ac:dyDescent="0.2">
      <c r="A242">
        <f t="shared" si="63"/>
        <v>100</v>
      </c>
      <c r="B242">
        <f t="shared" si="54"/>
        <v>43.76157165923793</v>
      </c>
      <c r="C242" s="9">
        <f t="shared" si="55"/>
        <v>1.338000000000001</v>
      </c>
      <c r="D242" s="9">
        <f t="shared" si="49"/>
        <v>67.106268035323467</v>
      </c>
      <c r="E242" s="9">
        <f t="shared" si="50"/>
        <v>2.6929312687491622</v>
      </c>
      <c r="F242" s="9">
        <f t="shared" si="48"/>
        <v>7.2991438059461071</v>
      </c>
      <c r="G242" s="10">
        <f t="shared" si="56"/>
        <v>8.6666666666666607</v>
      </c>
      <c r="H242" s="5">
        <f t="shared" si="57"/>
        <v>7.5</v>
      </c>
      <c r="I242">
        <f t="shared" si="58"/>
        <v>48.073542416093417</v>
      </c>
      <c r="J242">
        <f t="shared" si="59"/>
        <v>43.919084494619057</v>
      </c>
      <c r="K242">
        <f t="shared" si="60"/>
        <v>-19.549411694126363</v>
      </c>
      <c r="L242">
        <f t="shared" si="61"/>
        <v>-8.2940624866773316</v>
      </c>
      <c r="M242">
        <f t="shared" si="62"/>
        <v>-28.482118804508996</v>
      </c>
      <c r="S242">
        <f t="shared" si="51"/>
        <v>0</v>
      </c>
      <c r="T242" t="b">
        <f t="shared" si="52"/>
        <v>0</v>
      </c>
      <c r="U242" t="b">
        <f t="shared" si="53"/>
        <v>0</v>
      </c>
    </row>
    <row r="243" spans="1:21" x14ac:dyDescent="0.2">
      <c r="A243">
        <f t="shared" si="63"/>
        <v>100</v>
      </c>
      <c r="B243">
        <f t="shared" si="54"/>
        <v>44.02493687308089</v>
      </c>
      <c r="C243" s="9">
        <f t="shared" si="55"/>
        <v>1.344000000000001</v>
      </c>
      <c r="D243" s="9">
        <f t="shared" si="49"/>
        <v>67.369633249166426</v>
      </c>
      <c r="E243" s="9">
        <f t="shared" si="50"/>
        <v>2.5751221204459229</v>
      </c>
      <c r="F243" s="9">
        <f t="shared" si="48"/>
        <v>7.2380186218214408</v>
      </c>
      <c r="G243" s="10">
        <f t="shared" si="56"/>
        <v>8.6666666666666607</v>
      </c>
      <c r="H243" s="5">
        <f t="shared" si="57"/>
        <v>7.5</v>
      </c>
      <c r="I243">
        <f t="shared" si="58"/>
        <v>48.097896561778384</v>
      </c>
      <c r="J243">
        <f t="shared" si="59"/>
        <v>43.86932011969899</v>
      </c>
      <c r="K243">
        <f t="shared" si="60"/>
        <v>-19.720304406953417</v>
      </c>
      <c r="L243">
        <f t="shared" si="61"/>
        <v>-8.288861575044205</v>
      </c>
      <c r="M243">
        <f t="shared" si="62"/>
        <v>-28.447959272654153</v>
      </c>
      <c r="S243">
        <f t="shared" si="51"/>
        <v>0</v>
      </c>
      <c r="T243" t="b">
        <f t="shared" si="52"/>
        <v>0</v>
      </c>
      <c r="U243" t="b">
        <f t="shared" si="53"/>
        <v>0</v>
      </c>
    </row>
    <row r="244" spans="1:21" x14ac:dyDescent="0.2">
      <c r="A244">
        <f t="shared" si="63"/>
        <v>100</v>
      </c>
      <c r="B244">
        <f t="shared" si="54"/>
        <v>44.288003594290728</v>
      </c>
      <c r="C244" s="9">
        <f t="shared" si="55"/>
        <v>1.350000000000001</v>
      </c>
      <c r="D244" s="9">
        <f t="shared" si="49"/>
        <v>67.632699970376265</v>
      </c>
      <c r="E244" s="9">
        <f t="shared" si="50"/>
        <v>2.4562882307372949</v>
      </c>
      <c r="F244" s="9">
        <f t="shared" si="48"/>
        <v>7.1762923138587329</v>
      </c>
      <c r="G244" s="10">
        <f t="shared" si="56"/>
        <v>8.6666666666666607</v>
      </c>
      <c r="H244" s="5">
        <f t="shared" si="57"/>
        <v>7.5</v>
      </c>
      <c r="I244">
        <f t="shared" si="58"/>
        <v>48.12284041598749</v>
      </c>
      <c r="J244">
        <f t="shared" si="59"/>
        <v>43.819586950248727</v>
      </c>
      <c r="K244">
        <f t="shared" si="60"/>
        <v>-19.890992162589342</v>
      </c>
      <c r="L244">
        <f t="shared" si="61"/>
        <v>-8.283758551580803</v>
      </c>
      <c r="M244">
        <f t="shared" si="62"/>
        <v>-28.413759708064958</v>
      </c>
      <c r="S244">
        <f t="shared" si="51"/>
        <v>0</v>
      </c>
      <c r="T244" t="b">
        <f t="shared" si="52"/>
        <v>0</v>
      </c>
      <c r="U244" t="b">
        <f t="shared" si="53"/>
        <v>0</v>
      </c>
    </row>
    <row r="245" spans="1:21" x14ac:dyDescent="0.2">
      <c r="A245">
        <f t="shared" si="63"/>
        <v>100</v>
      </c>
      <c r="B245">
        <f t="shared" si="54"/>
        <v>44.550772008338299</v>
      </c>
      <c r="C245" s="9">
        <f t="shared" si="55"/>
        <v>1.356000000000001</v>
      </c>
      <c r="D245" s="9">
        <f t="shared" si="49"/>
        <v>67.895468384423836</v>
      </c>
      <c r="E245" s="9">
        <f t="shared" si="50"/>
        <v>2.3364308300870138</v>
      </c>
      <c r="F245" s="9">
        <f t="shared" si="48"/>
        <v>7.1139671185816535</v>
      </c>
      <c r="G245" s="10">
        <f t="shared" si="56"/>
        <v>8.6666666666666607</v>
      </c>
      <c r="H245" s="5">
        <f t="shared" si="57"/>
        <v>7.5</v>
      </c>
      <c r="I245">
        <f t="shared" si="58"/>
        <v>48.148370151764389</v>
      </c>
      <c r="J245">
        <f t="shared" si="59"/>
        <v>43.76988439893924</v>
      </c>
      <c r="K245">
        <f t="shared" si="60"/>
        <v>-20.061474720837733</v>
      </c>
      <c r="L245">
        <f t="shared" si="61"/>
        <v>-8.278752310723851</v>
      </c>
      <c r="M245">
        <f t="shared" si="62"/>
        <v>-28.379519331787666</v>
      </c>
      <c r="S245">
        <f t="shared" si="51"/>
        <v>0</v>
      </c>
      <c r="T245" t="b">
        <f t="shared" si="52"/>
        <v>0</v>
      </c>
      <c r="U245" t="b">
        <f t="shared" si="53"/>
        <v>0</v>
      </c>
    </row>
    <row r="246" spans="1:21" x14ac:dyDescent="0.2">
      <c r="A246">
        <f t="shared" si="63"/>
        <v>100</v>
      </c>
      <c r="B246">
        <f t="shared" si="54"/>
        <v>44.813242297190342</v>
      </c>
      <c r="C246" s="9">
        <f t="shared" si="55"/>
        <v>1.362000000000001</v>
      </c>
      <c r="D246" s="9">
        <f t="shared" si="49"/>
        <v>68.157938673275879</v>
      </c>
      <c r="E246" s="9">
        <f t="shared" si="50"/>
        <v>2.2155511504140151</v>
      </c>
      <c r="F246" s="9">
        <f t="shared" si="48"/>
        <v>7.0510452688852059</v>
      </c>
      <c r="G246" s="10">
        <f t="shared" si="56"/>
        <v>8.6666666666666607</v>
      </c>
      <c r="H246" s="5">
        <f t="shared" si="57"/>
        <v>7.5</v>
      </c>
      <c r="I246">
        <f t="shared" si="58"/>
        <v>48.174481934555928</v>
      </c>
      <c r="J246">
        <f t="shared" si="59"/>
        <v>43.720211885074896</v>
      </c>
      <c r="K246">
        <f t="shared" si="60"/>
        <v>-20.231751836828458</v>
      </c>
      <c r="L246">
        <f t="shared" si="61"/>
        <v>-8.2738417500403525</v>
      </c>
      <c r="M246">
        <f t="shared" si="62"/>
        <v>-28.345237379543633</v>
      </c>
      <c r="S246">
        <f t="shared" si="51"/>
        <v>0</v>
      </c>
      <c r="T246" t="b">
        <f t="shared" si="52"/>
        <v>0</v>
      </c>
      <c r="U246" t="b">
        <f t="shared" si="53"/>
        <v>0</v>
      </c>
    </row>
    <row r="247" spans="1:21" x14ac:dyDescent="0.2">
      <c r="A247">
        <f t="shared" si="63"/>
        <v>100</v>
      </c>
      <c r="B247">
        <f t="shared" si="54"/>
        <v>45.07541463934929</v>
      </c>
      <c r="C247" s="9">
        <f t="shared" si="55"/>
        <v>1.368000000000001</v>
      </c>
      <c r="D247" s="9">
        <f t="shared" si="49"/>
        <v>68.420111015434827</v>
      </c>
      <c r="E247" s="9">
        <f t="shared" si="50"/>
        <v>2.0936504251202126</v>
      </c>
      <c r="F247" s="9">
        <f t="shared" si="48"/>
        <v>6.9875289940758645</v>
      </c>
      <c r="G247" s="10">
        <f t="shared" si="56"/>
        <v>8.6666666666666607</v>
      </c>
      <c r="H247" s="5">
        <f t="shared" si="57"/>
        <v>7.5</v>
      </c>
      <c r="I247">
        <f t="shared" si="58"/>
        <v>48.201171922606996</v>
      </c>
      <c r="J247">
        <f t="shared" si="59"/>
        <v>43.670568834574652</v>
      </c>
      <c r="K247">
        <f t="shared" si="60"/>
        <v>-20.401823261105719</v>
      </c>
      <c r="L247">
        <f t="shared" si="61"/>
        <v>-8.2690257702846086</v>
      </c>
      <c r="M247">
        <f t="shared" si="62"/>
        <v>-28.310913101683479</v>
      </c>
      <c r="S247">
        <f t="shared" si="51"/>
        <v>0</v>
      </c>
      <c r="T247" t="b">
        <f t="shared" si="52"/>
        <v>0</v>
      </c>
      <c r="U247" t="b">
        <f t="shared" si="53"/>
        <v>0</v>
      </c>
    </row>
    <row r="248" spans="1:21" x14ac:dyDescent="0.2">
      <c r="A248">
        <f t="shared" si="63"/>
        <v>100</v>
      </c>
      <c r="B248">
        <f t="shared" si="54"/>
        <v>45.337289209892873</v>
      </c>
      <c r="C248" s="9">
        <f t="shared" si="55"/>
        <v>1.374000000000001</v>
      </c>
      <c r="D248" s="9">
        <f t="shared" si="49"/>
        <v>68.68198558597841</v>
      </c>
      <c r="E248" s="9">
        <f t="shared" si="50"/>
        <v>1.970729889117748</v>
      </c>
      <c r="F248" s="9">
        <f t="shared" si="48"/>
        <v>6.9234205199110033</v>
      </c>
      <c r="G248" s="10">
        <f t="shared" si="56"/>
        <v>8.6666666666666607</v>
      </c>
      <c r="H248" s="5">
        <f t="shared" si="57"/>
        <v>7.5</v>
      </c>
      <c r="I248">
        <f t="shared" si="58"/>
        <v>48.22843626735434</v>
      </c>
      <c r="J248">
        <f t="shared" si="59"/>
        <v>43.620954679952945</v>
      </c>
      <c r="K248">
        <f t="shared" si="60"/>
        <v>-20.571688739715821</v>
      </c>
      <c r="L248">
        <f t="shared" si="61"/>
        <v>-8.2643032754549353</v>
      </c>
      <c r="M248">
        <f t="shared" si="62"/>
        <v>-28.276545763139719</v>
      </c>
      <c r="S248">
        <f t="shared" si="51"/>
        <v>0</v>
      </c>
      <c r="T248" t="b">
        <f t="shared" si="52"/>
        <v>0</v>
      </c>
      <c r="U248" t="b">
        <f t="shared" si="53"/>
        <v>0</v>
      </c>
    </row>
    <row r="249" spans="1:21" x14ac:dyDescent="0.2">
      <c r="A249">
        <f t="shared" si="63"/>
        <v>100</v>
      </c>
      <c r="B249">
        <f t="shared" si="54"/>
        <v>45.598866180513639</v>
      </c>
      <c r="C249" s="9">
        <f t="shared" si="55"/>
        <v>1.380000000000001</v>
      </c>
      <c r="D249" s="9">
        <f t="shared" si="49"/>
        <v>68.943562556599176</v>
      </c>
      <c r="E249" s="9">
        <f t="shared" si="50"/>
        <v>1.8467907788557165</v>
      </c>
      <c r="F249" s="9">
        <f t="shared" si="48"/>
        <v>6.8587220686375705</v>
      </c>
      <c r="G249" s="10">
        <f t="shared" si="56"/>
        <v>8.6666666666666607</v>
      </c>
      <c r="H249" s="5">
        <f t="shared" si="57"/>
        <v>7.5</v>
      </c>
      <c r="I249">
        <f t="shared" si="58"/>
        <v>48.256271113819231</v>
      </c>
      <c r="J249">
        <f t="shared" si="59"/>
        <v>43.571368860300218</v>
      </c>
      <c r="K249">
        <f t="shared" si="60"/>
        <v>-20.741348014294658</v>
      </c>
      <c r="L249">
        <f t="shared" si="61"/>
        <v>-8.2596731728500057</v>
      </c>
      <c r="M249">
        <f t="shared" si="62"/>
        <v>-28.242134643377945</v>
      </c>
      <c r="S249">
        <f t="shared" si="51"/>
        <v>0</v>
      </c>
      <c r="T249" t="b">
        <f t="shared" si="52"/>
        <v>0</v>
      </c>
      <c r="U249" t="b">
        <f t="shared" si="53"/>
        <v>0</v>
      </c>
    </row>
    <row r="250" spans="1:21" x14ac:dyDescent="0.2">
      <c r="A250">
        <f t="shared" si="63"/>
        <v>100</v>
      </c>
      <c r="B250">
        <f t="shared" si="54"/>
        <v>45.860145719558332</v>
      </c>
      <c r="C250" s="9">
        <f t="shared" si="55"/>
        <v>1.386000000000001</v>
      </c>
      <c r="D250" s="9">
        <f t="shared" si="49"/>
        <v>69.204842095643869</v>
      </c>
      <c r="E250" s="9">
        <f t="shared" si="50"/>
        <v>1.7218343323463678</v>
      </c>
      <c r="F250" s="9">
        <f t="shared" si="48"/>
        <v>6.7934358590300814</v>
      </c>
      <c r="G250" s="10">
        <f t="shared" si="56"/>
        <v>8.6666666666666607</v>
      </c>
      <c r="H250" s="5">
        <f t="shared" si="57"/>
        <v>7.5</v>
      </c>
      <c r="I250">
        <f t="shared" si="58"/>
        <v>48.284672600998867</v>
      </c>
      <c r="J250">
        <f t="shared" si="59"/>
        <v>43.521810821263117</v>
      </c>
      <c r="K250">
        <f t="shared" si="60"/>
        <v>-20.910800822154926</v>
      </c>
      <c r="L250">
        <f t="shared" si="61"/>
        <v>-8.2551343731248554</v>
      </c>
      <c r="M250">
        <f t="shared" si="62"/>
        <v>-28.207679036346477</v>
      </c>
      <c r="S250">
        <f t="shared" si="51"/>
        <v>0</v>
      </c>
      <c r="T250" t="b">
        <f t="shared" si="52"/>
        <v>0</v>
      </c>
      <c r="U250" t="b">
        <f t="shared" si="53"/>
        <v>0</v>
      </c>
    </row>
    <row r="251" spans="1:21" x14ac:dyDescent="0.2">
      <c r="A251">
        <f t="shared" si="63"/>
        <v>100</v>
      </c>
      <c r="B251">
        <f t="shared" si="54"/>
        <v>46.121127992067201</v>
      </c>
      <c r="C251" s="9">
        <f t="shared" si="55"/>
        <v>1.392000000000001</v>
      </c>
      <c r="D251" s="9">
        <f t="shared" si="49"/>
        <v>69.465824368152738</v>
      </c>
      <c r="E251" s="9">
        <f t="shared" si="50"/>
        <v>1.595861789190784</v>
      </c>
      <c r="F251" s="9">
        <f t="shared" si="48"/>
        <v>6.7275641064278364</v>
      </c>
      <c r="G251" s="10">
        <f t="shared" si="56"/>
        <v>8.6666666666666607</v>
      </c>
      <c r="H251" s="5">
        <f t="shared" si="57"/>
        <v>7.5</v>
      </c>
      <c r="I251">
        <f t="shared" si="58"/>
        <v>48.31363686225631</v>
      </c>
      <c r="J251">
        <f t="shared" si="59"/>
        <v>43.472280015024367</v>
      </c>
      <c r="K251">
        <f t="shared" si="60"/>
        <v>-21.080046896373005</v>
      </c>
      <c r="L251">
        <f t="shared" si="61"/>
        <v>-8.2506857903464521</v>
      </c>
      <c r="M251">
        <f t="shared" si="62"/>
        <v>-28.173178250424598</v>
      </c>
      <c r="S251">
        <f t="shared" si="51"/>
        <v>0</v>
      </c>
      <c r="T251" t="b">
        <f t="shared" si="52"/>
        <v>0</v>
      </c>
      <c r="U251" t="b">
        <f t="shared" si="53"/>
        <v>0</v>
      </c>
    </row>
    <row r="252" spans="1:21" x14ac:dyDescent="0.2">
      <c r="A252">
        <f t="shared" si="63"/>
        <v>100</v>
      </c>
      <c r="B252">
        <f t="shared" si="54"/>
        <v>46.38181315981312</v>
      </c>
      <c r="C252" s="9">
        <f t="shared" si="55"/>
        <v>1.398000000000001</v>
      </c>
      <c r="D252" s="9">
        <f t="shared" si="49"/>
        <v>69.726509535898657</v>
      </c>
      <c r="E252" s="9">
        <f t="shared" si="50"/>
        <v>1.4688743906040385</v>
      </c>
      <c r="F252" s="9">
        <f t="shared" si="48"/>
        <v>6.6611090227714964</v>
      </c>
      <c r="G252" s="10">
        <f t="shared" si="56"/>
        <v>8.6666666666666607</v>
      </c>
      <c r="H252" s="5">
        <f t="shared" si="57"/>
        <v>7.5</v>
      </c>
      <c r="I252">
        <f t="shared" si="58"/>
        <v>48.343160025708968</v>
      </c>
      <c r="J252">
        <f t="shared" si="59"/>
        <v>43.422775900282289</v>
      </c>
      <c r="K252">
        <f t="shared" si="60"/>
        <v>-21.249085965875555</v>
      </c>
      <c r="L252">
        <f t="shared" si="61"/>
        <v>-8.2463263420488797</v>
      </c>
      <c r="M252">
        <f t="shared" si="62"/>
        <v>-28.138631608369337</v>
      </c>
      <c r="S252">
        <f t="shared" si="51"/>
        <v>0</v>
      </c>
      <c r="T252" t="b">
        <f t="shared" si="52"/>
        <v>0</v>
      </c>
      <c r="U252" t="b">
        <f t="shared" si="53"/>
        <v>0</v>
      </c>
    </row>
    <row r="253" spans="1:21" x14ac:dyDescent="0.2">
      <c r="A253">
        <f t="shared" si="63"/>
        <v>100</v>
      </c>
      <c r="B253">
        <f t="shared" si="54"/>
        <v>46.642201381340655</v>
      </c>
      <c r="C253" s="9">
        <f t="shared" si="55"/>
        <v>1.404000000000001</v>
      </c>
      <c r="D253" s="9">
        <f t="shared" si="49"/>
        <v>69.986897757426192</v>
      </c>
      <c r="E253" s="9">
        <f t="shared" si="50"/>
        <v>1.3408733794398344</v>
      </c>
      <c r="F253" s="9">
        <f t="shared" si="48"/>
        <v>6.5940728166389118</v>
      </c>
      <c r="G253" s="10">
        <f t="shared" si="56"/>
        <v>8.6666666666666607</v>
      </c>
      <c r="H253" s="5">
        <f t="shared" si="57"/>
        <v>7.5</v>
      </c>
      <c r="I253">
        <f t="shared" si="58"/>
        <v>48.373238214615306</v>
      </c>
      <c r="J253">
        <f t="shared" si="59"/>
        <v>43.373297942229996</v>
      </c>
      <c r="K253">
        <f t="shared" si="60"/>
        <v>-21.417917755525771</v>
      </c>
      <c r="L253">
        <f t="shared" si="61"/>
        <v>-8.2420549492880539</v>
      </c>
      <c r="M253">
        <f t="shared" si="62"/>
        <v>-28.104038447260862</v>
      </c>
      <c r="S253">
        <f t="shared" si="51"/>
        <v>0</v>
      </c>
      <c r="T253" t="b">
        <f t="shared" si="52"/>
        <v>0</v>
      </c>
      <c r="U253" t="b">
        <f t="shared" si="53"/>
        <v>0</v>
      </c>
    </row>
    <row r="254" spans="1:21" x14ac:dyDescent="0.2">
      <c r="A254">
        <f t="shared" si="63"/>
        <v>100</v>
      </c>
      <c r="B254">
        <f t="shared" si="54"/>
        <v>46.902292812004944</v>
      </c>
      <c r="C254" s="9">
        <f t="shared" si="55"/>
        <v>1.410000000000001</v>
      </c>
      <c r="D254" s="9">
        <f t="shared" si="49"/>
        <v>70.246989188090481</v>
      </c>
      <c r="E254" s="9">
        <f t="shared" si="50"/>
        <v>1.2118600002146291</v>
      </c>
      <c r="F254" s="9">
        <f t="shared" si="48"/>
        <v>6.5264576932802303</v>
      </c>
      <c r="G254" s="10">
        <f t="shared" si="56"/>
        <v>8.6666666666666607</v>
      </c>
      <c r="H254" s="5">
        <f t="shared" si="57"/>
        <v>7.5</v>
      </c>
      <c r="I254">
        <f t="shared" si="58"/>
        <v>48.403867547759894</v>
      </c>
      <c r="J254">
        <f t="shared" si="59"/>
        <v>43.323845612534271</v>
      </c>
      <c r="K254">
        <f t="shared" si="60"/>
        <v>-21.586541986209337</v>
      </c>
      <c r="L254">
        <f t="shared" si="61"/>
        <v>-8.2378705366960077</v>
      </c>
      <c r="M254">
        <f t="shared" si="62"/>
        <v>-28.069398118446415</v>
      </c>
      <c r="S254">
        <f t="shared" si="51"/>
        <v>0</v>
      </c>
      <c r="T254" t="b">
        <f t="shared" si="52"/>
        <v>0</v>
      </c>
      <c r="U254" t="b">
        <f t="shared" si="53"/>
        <v>0</v>
      </c>
    </row>
    <row r="255" spans="1:21" x14ac:dyDescent="0.2">
      <c r="A255">
        <f t="shared" si="63"/>
        <v>100</v>
      </c>
      <c r="B255">
        <f t="shared" si="54"/>
        <v>47.162087604010495</v>
      </c>
      <c r="C255" s="9">
        <f t="shared" si="55"/>
        <v>1.416000000000001</v>
      </c>
      <c r="D255" s="9">
        <f t="shared" si="49"/>
        <v>70.506783980096031</v>
      </c>
      <c r="E255" s="9">
        <f t="shared" si="50"/>
        <v>1.0818354991312411</v>
      </c>
      <c r="F255" s="9">
        <f t="shared" si="48"/>
        <v>6.4582658546523763</v>
      </c>
      <c r="G255" s="10">
        <f t="shared" si="56"/>
        <v>8.6666666666666607</v>
      </c>
      <c r="H255" s="5">
        <f t="shared" si="57"/>
        <v>7.5</v>
      </c>
      <c r="I255">
        <f t="shared" si="58"/>
        <v>48.435044139836478</v>
      </c>
      <c r="J255">
        <f t="shared" si="59"/>
        <v>43.274418389314093</v>
      </c>
      <c r="K255">
        <f t="shared" si="60"/>
        <v>-21.754958374920015</v>
      </c>
      <c r="L255">
        <f t="shared" si="61"/>
        <v>-8.2337720325346684</v>
      </c>
      <c r="M255">
        <f t="shared" si="62"/>
        <v>-28.034709987482941</v>
      </c>
      <c r="S255">
        <f t="shared" si="51"/>
        <v>0</v>
      </c>
      <c r="T255" t="b">
        <f t="shared" si="52"/>
        <v>0</v>
      </c>
      <c r="U255" t="b">
        <f t="shared" si="53"/>
        <v>0</v>
      </c>
    </row>
    <row r="256" spans="1:21" x14ac:dyDescent="0.2">
      <c r="A256">
        <f t="shared" si="63"/>
        <v>100</v>
      </c>
      <c r="B256">
        <f t="shared" si="54"/>
        <v>47.421585906449792</v>
      </c>
      <c r="C256" s="9">
        <f t="shared" si="55"/>
        <v>1.422000000000001</v>
      </c>
      <c r="D256" s="9">
        <f t="shared" si="49"/>
        <v>70.766282282535329</v>
      </c>
      <c r="E256" s="9">
        <f t="shared" si="50"/>
        <v>0.95080112410194628</v>
      </c>
      <c r="F256" s="9">
        <f t="shared" si="48"/>
        <v>6.3894994994527909</v>
      </c>
      <c r="G256" s="10">
        <f t="shared" si="56"/>
        <v>8.6666666666666607</v>
      </c>
      <c r="H256" s="5">
        <f t="shared" si="57"/>
        <v>7.5</v>
      </c>
      <c r="I256">
        <f t="shared" si="58"/>
        <v>48.466764101829128</v>
      </c>
      <c r="J256">
        <f t="shared" si="59"/>
        <v>43.225015757118882</v>
      </c>
      <c r="K256">
        <f t="shared" si="60"/>
        <v>-21.923166634844915</v>
      </c>
      <c r="L256">
        <f t="shared" si="61"/>
        <v>-8.2297583687491542</v>
      </c>
      <c r="M256">
        <f t="shared" si="62"/>
        <v>-27.999973434078324</v>
      </c>
      <c r="S256">
        <f t="shared" si="51"/>
        <v>0</v>
      </c>
      <c r="T256" t="b">
        <f t="shared" si="52"/>
        <v>0</v>
      </c>
      <c r="U256" t="b">
        <f t="shared" si="53"/>
        <v>0</v>
      </c>
    </row>
    <row r="257" spans="1:21" x14ac:dyDescent="0.2">
      <c r="A257">
        <f t="shared" si="63"/>
        <v>100</v>
      </c>
      <c r="B257">
        <f t="shared" si="54"/>
        <v>47.68078786534187</v>
      </c>
      <c r="C257" s="9">
        <f t="shared" si="55"/>
        <v>1.428000000000001</v>
      </c>
      <c r="D257" s="9">
        <f t="shared" si="49"/>
        <v>71.025484241427407</v>
      </c>
      <c r="E257" s="9">
        <f t="shared" si="50"/>
        <v>0.81875812477106336</v>
      </c>
      <c r="F257" s="9">
        <f t="shared" si="48"/>
        <v>6.3201608231524862</v>
      </c>
      <c r="G257" s="10">
        <f t="shared" si="56"/>
        <v>8.6666666666666607</v>
      </c>
      <c r="H257" s="5">
        <f t="shared" si="57"/>
        <v>7.5</v>
      </c>
      <c r="I257">
        <f t="shared" si="58"/>
        <v>48.499023541391203</v>
      </c>
      <c r="J257">
        <f t="shared" si="59"/>
        <v>43.175637206906387</v>
      </c>
      <c r="K257">
        <f t="shared" si="60"/>
        <v>-22.091166475449384</v>
      </c>
      <c r="L257">
        <f t="shared" si="61"/>
        <v>-8.2258284810205495</v>
      </c>
      <c r="M257">
        <f t="shared" si="62"/>
        <v>-27.965187852031278</v>
      </c>
      <c r="S257">
        <f t="shared" si="51"/>
        <v>0</v>
      </c>
      <c r="T257" t="b">
        <f t="shared" si="52"/>
        <v>0</v>
      </c>
      <c r="U257" t="b">
        <f t="shared" si="53"/>
        <v>0</v>
      </c>
    </row>
    <row r="258" spans="1:21" x14ac:dyDescent="0.2">
      <c r="A258">
        <f t="shared" si="63"/>
        <v>100</v>
      </c>
      <c r="B258">
        <f t="shared" si="54"/>
        <v>47.939693623670649</v>
      </c>
      <c r="C258" s="9">
        <f t="shared" si="55"/>
        <v>1.4340000000000011</v>
      </c>
      <c r="D258" s="9">
        <f t="shared" si="49"/>
        <v>71.284389999756186</v>
      </c>
      <c r="E258" s="9">
        <f t="shared" si="50"/>
        <v>0.68570775253703053</v>
      </c>
      <c r="F258" s="9">
        <f t="shared" si="48"/>
        <v>6.2502520180284318</v>
      </c>
      <c r="G258" s="10">
        <f t="shared" si="56"/>
        <v>8.6666666666666607</v>
      </c>
      <c r="H258" s="5">
        <f t="shared" si="57"/>
        <v>7.5</v>
      </c>
      <c r="I258">
        <f t="shared" si="58"/>
        <v>48.531818563222117</v>
      </c>
      <c r="J258">
        <f t="shared" si="59"/>
        <v>43.126282236020266</v>
      </c>
      <c r="K258">
        <f t="shared" si="60"/>
        <v>-22.258957602561573</v>
      </c>
      <c r="L258">
        <f t="shared" si="61"/>
        <v>-8.2219813088181191</v>
      </c>
      <c r="M258">
        <f t="shared" si="62"/>
        <v>-27.930352649169954</v>
      </c>
      <c r="S258">
        <f t="shared" si="51"/>
        <v>0</v>
      </c>
      <c r="T258" t="b">
        <f t="shared" si="52"/>
        <v>0</v>
      </c>
      <c r="U258" t="b">
        <f t="shared" si="53"/>
        <v>0</v>
      </c>
    </row>
    <row r="259" spans="1:21" x14ac:dyDescent="0.2">
      <c r="A259">
        <f t="shared" si="63"/>
        <v>100</v>
      </c>
      <c r="B259">
        <f t="shared" si="54"/>
        <v>48.198303321423211</v>
      </c>
      <c r="C259" s="9">
        <f t="shared" si="55"/>
        <v>1.4400000000000011</v>
      </c>
      <c r="D259" s="9">
        <f t="shared" si="49"/>
        <v>71.542999697508748</v>
      </c>
      <c r="E259" s="9">
        <f t="shared" si="50"/>
        <v>0.55165126057397607</v>
      </c>
      <c r="F259" s="9">
        <f t="shared" si="48"/>
        <v>6.1797752731953057</v>
      </c>
      <c r="G259" s="10">
        <f t="shared" si="56"/>
        <v>8.6666666666666607</v>
      </c>
      <c r="H259" s="5">
        <f t="shared" si="57"/>
        <v>7.5</v>
      </c>
      <c r="I259">
        <f t="shared" si="58"/>
        <v>48.565145269441814</v>
      </c>
      <c r="J259">
        <f t="shared" si="59"/>
        <v>43.076950348167358</v>
      </c>
      <c r="K259">
        <f t="shared" si="60"/>
        <v>-22.426539718456592</v>
      </c>
      <c r="L259">
        <f t="shared" si="61"/>
        <v>-8.2182157954510071</v>
      </c>
      <c r="M259">
        <f t="shared" si="62"/>
        <v>-27.895467247289236</v>
      </c>
      <c r="S259">
        <f t="shared" si="51"/>
        <v>0</v>
      </c>
      <c r="T259" t="b">
        <f t="shared" si="52"/>
        <v>0</v>
      </c>
      <c r="U259" t="b">
        <f t="shared" si="53"/>
        <v>0</v>
      </c>
    </row>
    <row r="260" spans="1:21" x14ac:dyDescent="0.2">
      <c r="A260">
        <f t="shared" si="63"/>
        <v>100</v>
      </c>
      <c r="B260">
        <f t="shared" si="54"/>
        <v>48.456617095627891</v>
      </c>
      <c r="C260" s="9">
        <f t="shared" si="55"/>
        <v>1.4460000000000011</v>
      </c>
      <c r="D260" s="9">
        <f t="shared" si="49"/>
        <v>71.801313471713428</v>
      </c>
      <c r="E260" s="9">
        <f t="shared" si="50"/>
        <v>0.41658990385278527</v>
      </c>
      <c r="F260" s="9">
        <f t="shared" si="48"/>
        <v>6.1087327746364917</v>
      </c>
      <c r="G260" s="10">
        <f t="shared" si="56"/>
        <v>8.6666666666666607</v>
      </c>
      <c r="H260" s="5">
        <f t="shared" si="57"/>
        <v>7.5</v>
      </c>
      <c r="I260">
        <f t="shared" si="58"/>
        <v>48.598999759962808</v>
      </c>
      <c r="J260">
        <f t="shared" si="59"/>
        <v>43.027641053394653</v>
      </c>
      <c r="K260">
        <f t="shared" si="60"/>
        <v>-22.593912521940329</v>
      </c>
      <c r="L260">
        <f t="shared" si="61"/>
        <v>-8.2145308881193415</v>
      </c>
      <c r="M260">
        <f t="shared" si="62"/>
        <v>-27.860531082086766</v>
      </c>
      <c r="S260">
        <f t="shared" si="51"/>
        <v>0</v>
      </c>
      <c r="T260" t="b">
        <f t="shared" si="52"/>
        <v>0</v>
      </c>
      <c r="U260" t="b">
        <f t="shared" si="53"/>
        <v>0</v>
      </c>
    </row>
    <row r="261" spans="1:21" x14ac:dyDescent="0.2">
      <c r="A261">
        <f t="shared" si="63"/>
        <v>100</v>
      </c>
      <c r="B261">
        <f t="shared" si="54"/>
        <v>48.71463508039227</v>
      </c>
      <c r="C261" s="9">
        <f t="shared" si="55"/>
        <v>1.4520000000000011</v>
      </c>
      <c r="D261" s="9">
        <f t="shared" si="49"/>
        <v>72.059331456477807</v>
      </c>
      <c r="E261" s="9">
        <f t="shared" si="50"/>
        <v>0.28052493916166577</v>
      </c>
      <c r="F261" s="9">
        <f t="shared" si="48"/>
        <v>6.037126705234483</v>
      </c>
      <c r="G261" s="10">
        <f t="shared" si="56"/>
        <v>8.6666666666666607</v>
      </c>
      <c r="H261" s="5">
        <f t="shared" si="57"/>
        <v>7.5</v>
      </c>
      <c r="I261">
        <f t="shared" si="58"/>
        <v>48.63337813285964</v>
      </c>
      <c r="J261">
        <f t="shared" si="59"/>
        <v>42.978353868065938</v>
      </c>
      <c r="K261">
        <f t="shared" si="60"/>
        <v>-22.761075708432848</v>
      </c>
      <c r="L261">
        <f t="shared" si="61"/>
        <v>-8.2109255379647426</v>
      </c>
      <c r="M261">
        <f t="shared" si="62"/>
        <v>-27.825543603097742</v>
      </c>
      <c r="S261">
        <f t="shared" si="51"/>
        <v>0</v>
      </c>
      <c r="T261" t="b">
        <f t="shared" si="52"/>
        <v>0</v>
      </c>
      <c r="U261" t="b">
        <f t="shared" si="53"/>
        <v>0</v>
      </c>
    </row>
    <row r="262" spans="1:21" x14ac:dyDescent="0.2">
      <c r="A262">
        <f t="shared" si="63"/>
        <v>100</v>
      </c>
      <c r="B262">
        <f t="shared" si="54"/>
        <v>48.972357406940986</v>
      </c>
      <c r="C262" s="9">
        <f t="shared" si="55"/>
        <v>1.4580000000000011</v>
      </c>
      <c r="D262" s="9">
        <f t="shared" si="49"/>
        <v>72.317053783026523</v>
      </c>
      <c r="E262" s="9">
        <f t="shared" si="50"/>
        <v>0.14345762512621291</v>
      </c>
      <c r="F262" s="9">
        <f t="shared" si="48"/>
        <v>5.9649592448006121</v>
      </c>
      <c r="G262" s="10">
        <f t="shared" si="56"/>
        <v>8.6666666666666607</v>
      </c>
      <c r="H262" s="5">
        <f t="shared" si="57"/>
        <v>7.5</v>
      </c>
      <c r="I262">
        <f t="shared" si="58"/>
        <v>48.668276484735834</v>
      </c>
      <c r="J262">
        <f t="shared" si="59"/>
        <v>42.929088314838147</v>
      </c>
      <c r="K262">
        <f t="shared" si="60"/>
        <v>-22.928028970051436</v>
      </c>
      <c r="L262">
        <f t="shared" si="61"/>
        <v>-8.207398700120244</v>
      </c>
      <c r="M262">
        <f t="shared" si="62"/>
        <v>-27.790504273628457</v>
      </c>
      <c r="S262">
        <f t="shared" si="51"/>
        <v>0</v>
      </c>
      <c r="T262" t="b">
        <f t="shared" si="52"/>
        <v>0</v>
      </c>
      <c r="U262" t="b">
        <f t="shared" si="53"/>
        <v>0</v>
      </c>
    </row>
    <row r="263" spans="1:21" x14ac:dyDescent="0.2">
      <c r="A263">
        <f t="shared" si="63"/>
        <v>100</v>
      </c>
      <c r="B263">
        <f t="shared" si="54"/>
        <v>49.229784203653409</v>
      </c>
      <c r="C263" s="9">
        <f t="shared" si="55"/>
        <v>1.4640000000000011</v>
      </c>
      <c r="D263" s="9">
        <f t="shared" si="49"/>
        <v>72.574480579738946</v>
      </c>
      <c r="E263" s="9">
        <f t="shared" si="50"/>
        <v>5.3892222289789737E-3</v>
      </c>
      <c r="F263" s="9">
        <f t="shared" si="48"/>
        <v>5.8922325701041185</v>
      </c>
      <c r="G263" s="10">
        <f t="shared" si="56"/>
        <v>8.6666666666666607</v>
      </c>
      <c r="H263" s="5">
        <f t="shared" si="57"/>
        <v>7.5</v>
      </c>
      <c r="I263">
        <f t="shared" si="58"/>
        <v>48.703690911088053</v>
      </c>
      <c r="J263">
        <f t="shared" si="59"/>
        <v>42.879843922637427</v>
      </c>
      <c r="K263">
        <f t="shared" si="60"/>
        <v>-23.094771995693208</v>
      </c>
      <c r="L263">
        <f t="shared" si="61"/>
        <v>-8.2039493337595975</v>
      </c>
      <c r="M263">
        <f t="shared" si="62"/>
        <v>-27.75541257068868</v>
      </c>
      <c r="S263">
        <f t="shared" si="51"/>
        <v>0</v>
      </c>
      <c r="T263" t="b">
        <f t="shared" si="52"/>
        <v>0</v>
      </c>
      <c r="U263" t="b">
        <f t="shared" si="53"/>
        <v>0</v>
      </c>
    </row>
    <row r="264" spans="1:21" x14ac:dyDescent="0.2">
      <c r="A264">
        <f t="shared" si="63"/>
        <v>100</v>
      </c>
      <c r="B264">
        <f t="shared" si="54"/>
        <v>49.486915596101227</v>
      </c>
      <c r="C264" s="9">
        <f t="shared" si="55"/>
        <v>1.4700000000000011</v>
      </c>
      <c r="D264" s="9">
        <f t="shared" si="49"/>
        <v>72.831611972186764</v>
      </c>
      <c r="E264" s="9">
        <f t="shared" si="50"/>
        <v>-0.13367900717145267</v>
      </c>
      <c r="F264" s="9">
        <f t="shared" si="48"/>
        <v>5.8189488549005635</v>
      </c>
      <c r="G264" s="10">
        <f t="shared" si="56"/>
        <v>8.6666666666666607</v>
      </c>
      <c r="H264" s="5">
        <f t="shared" si="57"/>
        <v>7.5</v>
      </c>
      <c r="I264">
        <f t="shared" si="58"/>
        <v>48.739617506667486</v>
      </c>
      <c r="J264">
        <f t="shared" si="59"/>
        <v>42.830620226634871</v>
      </c>
      <c r="K264">
        <f t="shared" si="60"/>
        <v>-23.261304471117338</v>
      </c>
      <c r="L264">
        <f t="shared" si="61"/>
        <v>-8.20057640214592</v>
      </c>
      <c r="M264">
        <f t="shared" si="62"/>
        <v>-27.720267984922813</v>
      </c>
      <c r="S264">
        <f t="shared" si="51"/>
        <v>0</v>
      </c>
      <c r="T264" t="b">
        <f t="shared" si="52"/>
        <v>0</v>
      </c>
      <c r="U264" t="b">
        <f t="shared" si="53"/>
        <v>0</v>
      </c>
    </row>
    <row r="265" spans="1:21" x14ac:dyDescent="0.2">
      <c r="A265">
        <f t="shared" si="63"/>
        <v>100</v>
      </c>
      <c r="B265">
        <f t="shared" si="54"/>
        <v>49.743751707085792</v>
      </c>
      <c r="C265" s="9">
        <f t="shared" si="55"/>
        <v>1.4760000000000011</v>
      </c>
      <c r="D265" s="9">
        <f t="shared" si="49"/>
        <v>73.088448083171329</v>
      </c>
      <c r="E265" s="9">
        <f t="shared" si="50"/>
        <v>-0.27374579882188532</v>
      </c>
      <c r="F265" s="9">
        <f t="shared" si="48"/>
        <v>5.7451102699596337</v>
      </c>
      <c r="G265" s="10">
        <f t="shared" si="56"/>
        <v>8.6666666666666607</v>
      </c>
      <c r="H265" s="5">
        <f t="shared" si="57"/>
        <v>7.5</v>
      </c>
      <c r="I265">
        <f t="shared" si="58"/>
        <v>48.77605236583836</v>
      </c>
      <c r="J265">
        <f t="shared" si="59"/>
        <v>42.781416768221995</v>
      </c>
      <c r="K265">
        <f t="shared" si="60"/>
        <v>-23.427626079026876</v>
      </c>
      <c r="L265">
        <f t="shared" si="61"/>
        <v>-8.197278872679723</v>
      </c>
      <c r="M265">
        <f t="shared" si="62"/>
        <v>-27.685070020539928</v>
      </c>
      <c r="S265">
        <f t="shared" si="51"/>
        <v>0</v>
      </c>
      <c r="T265" t="b">
        <f t="shared" si="52"/>
        <v>0</v>
      </c>
      <c r="U265" t="b">
        <f t="shared" si="53"/>
        <v>0</v>
      </c>
    </row>
    <row r="266" spans="1:21" x14ac:dyDescent="0.2">
      <c r="A266">
        <f t="shared" si="63"/>
        <v>100</v>
      </c>
      <c r="B266">
        <f t="shared" si="54"/>
        <v>50.000292656675413</v>
      </c>
      <c r="C266" s="9">
        <f t="shared" si="55"/>
        <v>1.4820000000000011</v>
      </c>
      <c r="D266" s="9">
        <f t="shared" si="49"/>
        <v>73.344989032760949</v>
      </c>
      <c r="E266" s="9">
        <f t="shared" si="50"/>
        <v>-0.41480988655641626</v>
      </c>
      <c r="F266" s="9">
        <f t="shared" si="48"/>
        <v>5.6707189830922697</v>
      </c>
      <c r="G266" s="10">
        <f t="shared" si="56"/>
        <v>8.6666666666666607</v>
      </c>
      <c r="H266" s="5">
        <f t="shared" si="57"/>
        <v>7.5</v>
      </c>
      <c r="I266">
        <f t="shared" si="58"/>
        <v>48.812991582933513</v>
      </c>
      <c r="J266">
        <f t="shared" si="59"/>
        <v>42.732233094985915</v>
      </c>
      <c r="K266">
        <f t="shared" si="60"/>
        <v>-23.593736499150115</v>
      </c>
      <c r="L266">
        <f t="shared" si="61"/>
        <v>-8.1940557169462576</v>
      </c>
      <c r="M266">
        <f t="shared" si="62"/>
        <v>-27.649818195242663</v>
      </c>
      <c r="S266">
        <f t="shared" si="51"/>
        <v>0</v>
      </c>
      <c r="T266" t="b">
        <f t="shared" si="52"/>
        <v>0</v>
      </c>
      <c r="U266" t="b">
        <f t="shared" si="53"/>
        <v>0</v>
      </c>
    </row>
    <row r="267" spans="1:21" x14ac:dyDescent="0.2">
      <c r="A267">
        <f t="shared" si="63"/>
        <v>100</v>
      </c>
      <c r="B267">
        <f t="shared" si="54"/>
        <v>50.256538562242426</v>
      </c>
      <c r="C267" s="9">
        <f t="shared" si="55"/>
        <v>1.4880000000000011</v>
      </c>
      <c r="D267" s="9">
        <f t="shared" si="49"/>
        <v>73.601234938327963</v>
      </c>
      <c r="E267" s="9">
        <f t="shared" si="50"/>
        <v>-0.55687000227883132</v>
      </c>
      <c r="F267" s="9">
        <f t="shared" si="48"/>
        <v>5.5957771591771941</v>
      </c>
      <c r="G267" s="10">
        <f t="shared" si="56"/>
        <v>8.6666666666666607</v>
      </c>
      <c r="H267" s="5">
        <f t="shared" si="57"/>
        <v>7.5</v>
      </c>
      <c r="I267">
        <f t="shared" si="58"/>
        <v>48.850431252606839</v>
      </c>
      <c r="J267">
        <f t="shared" si="59"/>
        <v>42.683068760684236</v>
      </c>
      <c r="K267">
        <f t="shared" si="60"/>
        <v>-23.759635408321572</v>
      </c>
      <c r="L267">
        <f t="shared" si="61"/>
        <v>-8.1909059107622042</v>
      </c>
      <c r="M267">
        <f t="shared" si="62"/>
        <v>-27.614512040154999</v>
      </c>
      <c r="S267">
        <f t="shared" si="51"/>
        <v>0</v>
      </c>
      <c r="T267" t="b">
        <f t="shared" si="52"/>
        <v>0</v>
      </c>
      <c r="U267" t="b">
        <f t="shared" si="53"/>
        <v>0</v>
      </c>
    </row>
    <row r="268" spans="1:21" x14ac:dyDescent="0.2">
      <c r="A268">
        <f t="shared" si="63"/>
        <v>100</v>
      </c>
      <c r="B268">
        <f t="shared" si="54"/>
        <v>50.512489538500134</v>
      </c>
      <c r="C268" s="9">
        <f t="shared" si="55"/>
        <v>1.4940000000000011</v>
      </c>
      <c r="D268" s="9">
        <f t="shared" si="49"/>
        <v>73.857185914585671</v>
      </c>
      <c r="E268" s="9">
        <f t="shared" si="50"/>
        <v>-0.69992487594548347</v>
      </c>
      <c r="F268" s="9">
        <f t="shared" si="48"/>
        <v>5.5202869601868034</v>
      </c>
      <c r="G268" s="10">
        <f t="shared" si="56"/>
        <v>8.6666666666666607</v>
      </c>
      <c r="H268" s="5">
        <f t="shared" si="57"/>
        <v>7.5</v>
      </c>
      <c r="I268">
        <f t="shared" si="58"/>
        <v>48.888367470182708</v>
      </c>
      <c r="J268">
        <f t="shared" si="59"/>
        <v>42.633923325219662</v>
      </c>
      <c r="K268">
        <f t="shared" si="60"/>
        <v>-23.925322480562503</v>
      </c>
      <c r="L268">
        <f t="shared" si="61"/>
        <v>-8.1878284342216592</v>
      </c>
      <c r="M268">
        <f t="shared" si="62"/>
        <v>-27.57915109974897</v>
      </c>
      <c r="S268">
        <f t="shared" si="51"/>
        <v>0</v>
      </c>
      <c r="T268" t="b">
        <f t="shared" si="52"/>
        <v>0</v>
      </c>
      <c r="U268" t="b">
        <f t="shared" si="53"/>
        <v>0</v>
      </c>
    </row>
    <row r="269" spans="1:21" x14ac:dyDescent="0.2">
      <c r="A269">
        <f t="shared" si="63"/>
        <v>100</v>
      </c>
      <c r="B269">
        <f t="shared" si="54"/>
        <v>50.768145697539637</v>
      </c>
      <c r="C269" s="9">
        <f t="shared" si="55"/>
        <v>1.5000000000000011</v>
      </c>
      <c r="D269" s="9">
        <f t="shared" si="49"/>
        <v>74.112842073625174</v>
      </c>
      <c r="E269" s="9">
        <f t="shared" si="50"/>
        <v>-0.843973235548654</v>
      </c>
      <c r="F269" s="9">
        <f t="shared" si="48"/>
        <v>5.4442505452124283</v>
      </c>
      <c r="G269" s="10">
        <f t="shared" si="56"/>
        <v>8.6666666666666607</v>
      </c>
      <c r="H269" s="5">
        <f t="shared" si="57"/>
        <v>7.5</v>
      </c>
      <c r="I269">
        <f t="shared" si="58"/>
        <v>48.926796332002134</v>
      </c>
      <c r="J269">
        <f t="shared" si="59"/>
        <v>42.584796354614333</v>
      </c>
      <c r="K269">
        <f t="shared" si="60"/>
        <v>-24.090797387160997</v>
      </c>
      <c r="L269">
        <f t="shared" si="61"/>
        <v>-8.1848222717414423</v>
      </c>
      <c r="M269">
        <f t="shared" si="62"/>
        <v>-27.543734931770306</v>
      </c>
      <c r="S269">
        <f t="shared" si="51"/>
        <v>0</v>
      </c>
      <c r="T269" t="b">
        <f t="shared" si="52"/>
        <v>0</v>
      </c>
      <c r="U269" t="b">
        <f t="shared" si="53"/>
        <v>0</v>
      </c>
    </row>
    <row r="270" spans="1:21" x14ac:dyDescent="0.2">
      <c r="A270">
        <f t="shared" si="63"/>
        <v>100</v>
      </c>
      <c r="B270">
        <f t="shared" si="54"/>
        <v>51.023507148866429</v>
      </c>
      <c r="C270" s="9">
        <f t="shared" si="55"/>
        <v>1.5060000000000011</v>
      </c>
      <c r="D270" s="9">
        <f t="shared" si="49"/>
        <v>74.368203524951966</v>
      </c>
      <c r="E270" s="9">
        <f t="shared" si="50"/>
        <v>-0.98901380710039188</v>
      </c>
      <c r="F270" s="9">
        <f t="shared" si="48"/>
        <v>5.367670070489007</v>
      </c>
      <c r="G270" s="10">
        <f t="shared" si="56"/>
        <v>8.6666666666666607</v>
      </c>
      <c r="H270" s="5">
        <f t="shared" si="57"/>
        <v>7.5</v>
      </c>
      <c r="I270">
        <f t="shared" si="58"/>
        <v>48.965713935765677</v>
      </c>
      <c r="J270">
        <f t="shared" si="59"/>
        <v>42.535687420983884</v>
      </c>
      <c r="K270">
        <f t="shared" si="60"/>
        <v>-24.256059796751618</v>
      </c>
      <c r="L270">
        <f t="shared" si="61"/>
        <v>-8.1818864121056816</v>
      </c>
      <c r="M270">
        <f t="shared" si="62"/>
        <v>-27.508263107163053</v>
      </c>
      <c r="S270">
        <f t="shared" si="51"/>
        <v>0</v>
      </c>
      <c r="T270" t="b">
        <f t="shared" si="52"/>
        <v>0</v>
      </c>
      <c r="U270" t="b">
        <f t="shared" si="53"/>
        <v>0</v>
      </c>
    </row>
    <row r="271" spans="1:21" x14ac:dyDescent="0.2">
      <c r="A271">
        <f t="shared" si="63"/>
        <v>100</v>
      </c>
      <c r="B271">
        <f t="shared" si="54"/>
        <v>51.278573999436915</v>
      </c>
      <c r="C271" s="9">
        <f t="shared" si="55"/>
        <v>1.5120000000000011</v>
      </c>
      <c r="D271" s="9">
        <f t="shared" si="49"/>
        <v>74.623270375522452</v>
      </c>
      <c r="E271" s="9">
        <f t="shared" si="50"/>
        <v>-1.1350453146168304</v>
      </c>
      <c r="F271" s="9">
        <f t="shared" si="48"/>
        <v>5.2905476894191192</v>
      </c>
      <c r="G271" s="10">
        <f t="shared" si="56"/>
        <v>8.6666666666666607</v>
      </c>
      <c r="H271" s="5">
        <f t="shared" si="57"/>
        <v>7.5</v>
      </c>
      <c r="I271">
        <f t="shared" si="58"/>
        <v>49.005116380873034</v>
      </c>
      <c r="J271">
        <f t="shared" si="59"/>
        <v>42.48659610251125</v>
      </c>
      <c r="K271">
        <f t="shared" si="60"/>
        <v>-24.421109375394597</v>
      </c>
      <c r="L271">
        <f t="shared" si="61"/>
        <v>-8.1790198485096894</v>
      </c>
      <c r="M271">
        <f t="shared" si="62"/>
        <v>-27.472735209993147</v>
      </c>
      <c r="S271">
        <f t="shared" si="51"/>
        <v>0</v>
      </c>
      <c r="T271" t="b">
        <f t="shared" si="52"/>
        <v>0</v>
      </c>
      <c r="U271" t="b">
        <f t="shared" si="53"/>
        <v>0</v>
      </c>
    </row>
    <row r="272" spans="1:21" x14ac:dyDescent="0.2">
      <c r="A272">
        <f t="shared" si="63"/>
        <v>100</v>
      </c>
      <c r="B272">
        <f t="shared" si="54"/>
        <v>51.533346353694711</v>
      </c>
      <c r="C272" s="9">
        <f t="shared" si="55"/>
        <v>1.5180000000000011</v>
      </c>
      <c r="D272" s="9">
        <f t="shared" si="49"/>
        <v>74.878042729780248</v>
      </c>
      <c r="E272" s="9">
        <f t="shared" si="50"/>
        <v>-1.282066480102978</v>
      </c>
      <c r="F272" s="9">
        <f t="shared" si="48"/>
        <v>5.212885552596445</v>
      </c>
      <c r="G272" s="10">
        <f t="shared" si="56"/>
        <v>8.6666666666666607</v>
      </c>
      <c r="H272" s="5">
        <f t="shared" si="57"/>
        <v>7.5</v>
      </c>
      <c r="I272">
        <f t="shared" si="58"/>
        <v>49.04499976875919</v>
      </c>
      <c r="J272">
        <f t="shared" si="59"/>
        <v>42.43752198342019</v>
      </c>
      <c r="K272">
        <f t="shared" si="60"/>
        <v>-24.585945786654555</v>
      </c>
      <c r="L272">
        <f t="shared" si="61"/>
        <v>-8.1762215786031032</v>
      </c>
      <c r="M272">
        <f t="shared" si="62"/>
        <v>-27.437150837371064</v>
      </c>
      <c r="S272">
        <f t="shared" si="51"/>
        <v>0</v>
      </c>
      <c r="T272" t="b">
        <f t="shared" si="52"/>
        <v>0</v>
      </c>
      <c r="U272" t="b">
        <f t="shared" si="53"/>
        <v>0</v>
      </c>
    </row>
    <row r="273" spans="1:21" x14ac:dyDescent="0.2">
      <c r="A273">
        <f t="shared" si="63"/>
        <v>100</v>
      </c>
      <c r="B273">
        <f t="shared" si="54"/>
        <v>51.787824313606819</v>
      </c>
      <c r="C273" s="9">
        <f t="shared" si="55"/>
        <v>1.5240000000000011</v>
      </c>
      <c r="D273" s="9">
        <f t="shared" si="49"/>
        <v>75.132520689692356</v>
      </c>
      <c r="E273" s="9">
        <f t="shared" si="50"/>
        <v>-1.4300760235379779</v>
      </c>
      <c r="F273" s="9">
        <f t="shared" si="48"/>
        <v>5.1346858078286015</v>
      </c>
      <c r="G273" s="10">
        <f t="shared" si="56"/>
        <v>8.6666666666666607</v>
      </c>
      <c r="H273" s="5">
        <f t="shared" si="57"/>
        <v>7.5</v>
      </c>
      <c r="I273">
        <f t="shared" si="58"/>
        <v>49.085360203227168</v>
      </c>
      <c r="J273">
        <f t="shared" si="59"/>
        <v>42.388464653948574</v>
      </c>
      <c r="K273">
        <f t="shared" si="60"/>
        <v>-24.750568691678783</v>
      </c>
      <c r="L273">
        <f t="shared" si="61"/>
        <v>-8.1734906045323008</v>
      </c>
      <c r="M273">
        <f t="shared" si="62"/>
        <v>-27.401509599373441</v>
      </c>
      <c r="S273">
        <f t="shared" si="51"/>
        <v>0</v>
      </c>
      <c r="T273" t="b">
        <f t="shared" si="52"/>
        <v>0</v>
      </c>
      <c r="U273" t="b">
        <f t="shared" si="53"/>
        <v>0</v>
      </c>
    </row>
    <row r="274" spans="1:21" x14ac:dyDescent="0.2">
      <c r="A274">
        <f t="shared" si="63"/>
        <v>100</v>
      </c>
      <c r="B274">
        <f t="shared" si="54"/>
        <v>52.04200797869963</v>
      </c>
      <c r="C274" s="9">
        <f t="shared" si="55"/>
        <v>1.5300000000000011</v>
      </c>
      <c r="D274" s="9">
        <f t="shared" si="49"/>
        <v>75.386704354785167</v>
      </c>
      <c r="E274" s="9">
        <f t="shared" si="50"/>
        <v>-1.5790726628608394</v>
      </c>
      <c r="F274" s="9">
        <f t="shared" si="48"/>
        <v>5.0559506001594112</v>
      </c>
      <c r="G274" s="10">
        <f t="shared" si="56"/>
        <v>8.6666666666666607</v>
      </c>
      <c r="H274" s="5">
        <f t="shared" si="57"/>
        <v>7.5</v>
      </c>
      <c r="I274">
        <f t="shared" si="58"/>
        <v>49.12619379077718</v>
      </c>
      <c r="J274">
        <f t="shared" si="59"/>
        <v>42.339423710321384</v>
      </c>
      <c r="K274">
        <f t="shared" si="60"/>
        <v>-24.914977749275025</v>
      </c>
      <c r="L274">
        <f t="shared" si="61"/>
        <v>-8.1708259329820514</v>
      </c>
      <c r="M274">
        <f t="shared" si="62"/>
        <v>-27.365811118963812</v>
      </c>
      <c r="S274">
        <f t="shared" si="51"/>
        <v>0</v>
      </c>
      <c r="T274" t="b">
        <f t="shared" si="52"/>
        <v>0</v>
      </c>
      <c r="U274" t="b">
        <f t="shared" si="53"/>
        <v>0</v>
      </c>
    </row>
    <row r="275" spans="1:21" x14ac:dyDescent="0.2">
      <c r="A275">
        <f t="shared" si="63"/>
        <v>100</v>
      </c>
      <c r="B275">
        <f t="shared" si="54"/>
        <v>52.29589744609477</v>
      </c>
      <c r="C275" s="9">
        <f t="shared" si="55"/>
        <v>1.5360000000000011</v>
      </c>
      <c r="D275" s="9">
        <f t="shared" si="49"/>
        <v>75.640593822180307</v>
      </c>
      <c r="E275" s="9">
        <f t="shared" si="50"/>
        <v>-1.7290551139566308</v>
      </c>
      <c r="F275" s="9">
        <f t="shared" ref="F275:F289" si="64">_a*D275^2+_b*D275+_c</f>
        <v>4.9766820718905382</v>
      </c>
      <c r="G275" s="10">
        <f t="shared" si="56"/>
        <v>8.6666666666666607</v>
      </c>
      <c r="H275" s="5">
        <f t="shared" si="57"/>
        <v>7.5</v>
      </c>
      <c r="I275">
        <f t="shared" si="58"/>
        <v>49.167496640932221</v>
      </c>
      <c r="J275">
        <f t="shared" si="59"/>
        <v>42.290398754723491</v>
      </c>
      <c r="K275">
        <f t="shared" si="60"/>
        <v>-25.079172615988806</v>
      </c>
      <c r="L275">
        <f t="shared" si="61"/>
        <v>-8.1682265752164263</v>
      </c>
      <c r="M275">
        <f t="shared" si="62"/>
        <v>-27.330055031912426</v>
      </c>
      <c r="S275">
        <f t="shared" si="51"/>
        <v>0</v>
      </c>
      <c r="T275" t="b">
        <f t="shared" si="52"/>
        <v>0</v>
      </c>
      <c r="U275" t="b">
        <f t="shared" si="53"/>
        <v>0</v>
      </c>
    </row>
    <row r="276" spans="1:21" x14ac:dyDescent="0.2">
      <c r="A276">
        <f t="shared" si="63"/>
        <v>100</v>
      </c>
      <c r="B276">
        <f t="shared" si="54"/>
        <v>52.549492810544763</v>
      </c>
      <c r="C276" s="9">
        <f t="shared" si="55"/>
        <v>1.5420000000000011</v>
      </c>
      <c r="D276" s="9">
        <f t="shared" ref="D276:D289" si="65">D275+_dt*(J275+J276)/2</f>
        <v>75.8941891866303</v>
      </c>
      <c r="E276" s="9">
        <f t="shared" ref="E276:E289" si="66">E275+_dt*(K275+K276)/2</f>
        <v>-1.880022090643138</v>
      </c>
      <c r="F276" s="9">
        <f t="shared" si="64"/>
        <v>4.8968823626026232</v>
      </c>
      <c r="G276" s="10">
        <f t="shared" si="56"/>
        <v>8.6666666666666607</v>
      </c>
      <c r="H276" s="5">
        <f t="shared" si="57"/>
        <v>7.5</v>
      </c>
      <c r="I276">
        <f t="shared" si="58"/>
        <v>49.209264866560083</v>
      </c>
      <c r="J276">
        <f t="shared" si="59"/>
        <v>42.241389395272193</v>
      </c>
      <c r="K276">
        <f t="shared" si="60"/>
        <v>-25.243152946180281</v>
      </c>
      <c r="L276">
        <f t="shared" si="61"/>
        <v>-8.16569154711895</v>
      </c>
      <c r="M276">
        <f t="shared" si="62"/>
        <v>-27.294240986715135</v>
      </c>
      <c r="S276">
        <f t="shared" ref="S276:S289" si="67">GESTEP(E276,H276)</f>
        <v>0</v>
      </c>
      <c r="T276" t="b">
        <f t="shared" ref="T276:T289" si="68">AND(S275=0,S276=1)</f>
        <v>0</v>
      </c>
      <c r="U276" t="b">
        <f t="shared" ref="U276:U289" si="69">AND(S276=1,S277=0)</f>
        <v>0</v>
      </c>
    </row>
    <row r="277" spans="1:21" x14ac:dyDescent="0.2">
      <c r="A277">
        <f t="shared" si="63"/>
        <v>100</v>
      </c>
      <c r="B277">
        <f t="shared" ref="B277:B289" si="70">ABS(D277-$D$11)</f>
        <v>52.802794164468551</v>
      </c>
      <c r="C277" s="9">
        <f t="shared" ref="C277:C289" si="71">C276+_dt</f>
        <v>1.5480000000000012</v>
      </c>
      <c r="D277" s="9">
        <f t="shared" si="65"/>
        <v>76.147490540554088</v>
      </c>
      <c r="E277" s="9">
        <f t="shared" si="66"/>
        <v>-2.0319723046579807</v>
      </c>
      <c r="F277" s="9">
        <f t="shared" si="64"/>
        <v>4.8165536091757541</v>
      </c>
      <c r="G277" s="10">
        <f t="shared" ref="G277:G289" si="72">G276</f>
        <v>8.6666666666666607</v>
      </c>
      <c r="H277" s="5">
        <f t="shared" ref="H277:H289" si="73">H276</f>
        <v>7.5</v>
      </c>
      <c r="I277">
        <f t="shared" ref="I277:I289" si="74">SQRT(J277^2+K277^2)</f>
        <v>49.251494584191597</v>
      </c>
      <c r="J277">
        <f t="shared" ref="J277:J289" si="75">J276+L276*_dt</f>
        <v>42.192395245989481</v>
      </c>
      <c r="K277">
        <f t="shared" ref="K277:K289" si="76">K276+M276*_dt</f>
        <v>-25.406918392100572</v>
      </c>
      <c r="L277">
        <f t="shared" ref="L277:L289" si="77">-_k*I277*J277</f>
        <v>-8.1632198692319697</v>
      </c>
      <c r="M277">
        <f t="shared" ref="M277:M289" si="78">-_g-_k*I277*K277</f>
        <v>-27.258368644511481</v>
      </c>
      <c r="S277">
        <f t="shared" si="67"/>
        <v>0</v>
      </c>
      <c r="T277" t="b">
        <f t="shared" si="68"/>
        <v>0</v>
      </c>
      <c r="U277" t="b">
        <f t="shared" si="69"/>
        <v>0</v>
      </c>
    </row>
    <row r="278" spans="1:21" x14ac:dyDescent="0.2">
      <c r="A278">
        <f t="shared" ref="A278:A289" si="79">IF(B278&lt;B277,B278,100)</f>
        <v>100</v>
      </c>
      <c r="B278">
        <f t="shared" si="70"/>
        <v>53.055801597986843</v>
      </c>
      <c r="C278" s="9">
        <f t="shared" si="71"/>
        <v>1.5540000000000012</v>
      </c>
      <c r="D278" s="9">
        <f t="shared" si="65"/>
        <v>76.40049797407238</v>
      </c>
      <c r="E278" s="9">
        <f t="shared" si="66"/>
        <v>-2.1849044656461856</v>
      </c>
      <c r="F278" s="9">
        <f t="shared" si="64"/>
        <v>4.7356979458094255</v>
      </c>
      <c r="G278" s="10">
        <f t="shared" si="72"/>
        <v>8.6666666666666607</v>
      </c>
      <c r="H278" s="5">
        <f t="shared" si="73"/>
        <v>7.5</v>
      </c>
      <c r="I278">
        <f t="shared" si="74"/>
        <v>49.294181914335191</v>
      </c>
      <c r="J278">
        <f t="shared" si="75"/>
        <v>42.14341592677409</v>
      </c>
      <c r="K278">
        <f t="shared" si="76"/>
        <v>-25.57046860396764</v>
      </c>
      <c r="L278">
        <f t="shared" si="77"/>
        <v>-8.1608105667952664</v>
      </c>
      <c r="M278">
        <f t="shared" si="78"/>
        <v>-27.222437679001903</v>
      </c>
      <c r="S278">
        <f t="shared" si="67"/>
        <v>0</v>
      </c>
      <c r="T278" t="b">
        <f t="shared" si="68"/>
        <v>0</v>
      </c>
      <c r="U278" t="b">
        <f t="shared" si="69"/>
        <v>0</v>
      </c>
    </row>
    <row r="279" spans="1:21" x14ac:dyDescent="0.2">
      <c r="A279">
        <f t="shared" si="79"/>
        <v>100</v>
      </c>
      <c r="B279">
        <f t="shared" si="70"/>
        <v>53.308515198957281</v>
      </c>
      <c r="C279" s="9">
        <f t="shared" si="71"/>
        <v>1.5600000000000012</v>
      </c>
      <c r="D279" s="9">
        <f t="shared" si="65"/>
        <v>76.653211575042818</v>
      </c>
      <c r="E279" s="9">
        <f t="shared" si="66"/>
        <v>-2.3388172811482133</v>
      </c>
      <c r="F279" s="9">
        <f t="shared" si="64"/>
        <v>4.6543175040419111</v>
      </c>
      <c r="G279" s="10">
        <f t="shared" si="72"/>
        <v>8.6666666666666607</v>
      </c>
      <c r="H279" s="5">
        <f t="shared" si="73"/>
        <v>7.5</v>
      </c>
      <c r="I279">
        <f t="shared" si="74"/>
        <v>49.337322981787665</v>
      </c>
      <c r="J279">
        <f t="shared" si="75"/>
        <v>42.09445106337332</v>
      </c>
      <c r="K279">
        <f t="shared" si="76"/>
        <v>-25.733803230041651</v>
      </c>
      <c r="L279">
        <f t="shared" si="77"/>
        <v>-8.1584626697838623</v>
      </c>
      <c r="M279">
        <f t="shared" si="78"/>
        <v>-27.186447776364147</v>
      </c>
      <c r="S279">
        <f t="shared" si="67"/>
        <v>0</v>
      </c>
      <c r="T279" t="b">
        <f t="shared" si="68"/>
        <v>0</v>
      </c>
      <c r="U279" t="b">
        <f t="shared" si="69"/>
        <v>0</v>
      </c>
    </row>
    <row r="280" spans="1:21" x14ac:dyDescent="0.2">
      <c r="A280">
        <f t="shared" si="79"/>
        <v>100</v>
      </c>
      <c r="B280">
        <f t="shared" si="70"/>
        <v>53.560935053009459</v>
      </c>
      <c r="C280" s="9">
        <f t="shared" si="71"/>
        <v>1.5660000000000012</v>
      </c>
      <c r="D280" s="9">
        <f t="shared" si="65"/>
        <v>76.905631429094996</v>
      </c>
      <c r="E280" s="9">
        <f t="shared" si="66"/>
        <v>-2.4937094565884377</v>
      </c>
      <c r="F280" s="9">
        <f t="shared" si="64"/>
        <v>4.5724144127690689</v>
      </c>
      <c r="G280" s="10">
        <f t="shared" si="72"/>
        <v>8.6666666666666607</v>
      </c>
      <c r="H280" s="5">
        <f t="shared" si="73"/>
        <v>7.5</v>
      </c>
      <c r="I280">
        <f t="shared" si="74"/>
        <v>49.380913915941093</v>
      </c>
      <c r="J280">
        <f t="shared" si="75"/>
        <v>42.045500287354614</v>
      </c>
      <c r="K280">
        <f t="shared" si="76"/>
        <v>-25.896921916699835</v>
      </c>
      <c r="L280">
        <f t="shared" si="77"/>
        <v>-8.1561752129450653</v>
      </c>
      <c r="M280">
        <f t="shared" si="78"/>
        <v>-27.150398635168902</v>
      </c>
      <c r="S280">
        <f t="shared" si="67"/>
        <v>0</v>
      </c>
      <c r="T280" t="b">
        <f t="shared" si="68"/>
        <v>0</v>
      </c>
      <c r="U280" t="b">
        <f t="shared" si="69"/>
        <v>0</v>
      </c>
    </row>
    <row r="281" spans="1:21" x14ac:dyDescent="0.2">
      <c r="A281">
        <f t="shared" si="79"/>
        <v>100</v>
      </c>
      <c r="B281">
        <f t="shared" si="70"/>
        <v>53.813061243579753</v>
      </c>
      <c r="C281" s="9">
        <f t="shared" si="71"/>
        <v>1.5720000000000012</v>
      </c>
      <c r="D281" s="9">
        <f t="shared" si="65"/>
        <v>77.15775761966529</v>
      </c>
      <c r="E281" s="9">
        <f t="shared" si="66"/>
        <v>-2.6495796952640696</v>
      </c>
      <c r="F281" s="9">
        <f t="shared" si="64"/>
        <v>4.4899907982626299</v>
      </c>
      <c r="G281" s="10">
        <f t="shared" si="72"/>
        <v>8.6666666666666607</v>
      </c>
      <c r="H281" s="5">
        <f t="shared" si="73"/>
        <v>7.5</v>
      </c>
      <c r="I281">
        <f t="shared" si="74"/>
        <v>49.42495085108596</v>
      </c>
      <c r="J281">
        <f t="shared" si="75"/>
        <v>41.996563236076945</v>
      </c>
      <c r="K281">
        <f t="shared" si="76"/>
        <v>-26.059824308510848</v>
      </c>
      <c r="L281">
        <f t="shared" si="77"/>
        <v>-8.1539472358347158</v>
      </c>
      <c r="M281">
        <f t="shared" si="78"/>
        <v>-27.114289966294635</v>
      </c>
      <c r="S281">
        <f t="shared" si="67"/>
        <v>0</v>
      </c>
      <c r="T281" t="b">
        <f t="shared" si="68"/>
        <v>0</v>
      </c>
      <c r="U281" t="b">
        <f t="shared" si="69"/>
        <v>0</v>
      </c>
    </row>
    <row r="282" spans="1:21" x14ac:dyDescent="0.2">
      <c r="A282">
        <f t="shared" si="79"/>
        <v>100</v>
      </c>
      <c r="B282">
        <f t="shared" si="70"/>
        <v>54.064893851945968</v>
      </c>
      <c r="C282" s="9">
        <f t="shared" si="71"/>
        <v>1.5780000000000012</v>
      </c>
      <c r="D282" s="9">
        <f t="shared" si="65"/>
        <v>77.409590228031504</v>
      </c>
      <c r="E282" s="9">
        <f t="shared" si="66"/>
        <v>-2.8064266983345281</v>
      </c>
      <c r="F282" s="9">
        <f t="shared" si="64"/>
        <v>4.4070487841878876</v>
      </c>
      <c r="G282" s="10">
        <f t="shared" si="72"/>
        <v>8.6666666666666607</v>
      </c>
      <c r="H282" s="5">
        <f t="shared" si="73"/>
        <v>7.5</v>
      </c>
      <c r="I282">
        <f t="shared" si="74"/>
        <v>49.469429926710241</v>
      </c>
      <c r="J282">
        <f t="shared" si="75"/>
        <v>41.94763955266194</v>
      </c>
      <c r="K282">
        <f t="shared" si="76"/>
        <v>-26.222510048308617</v>
      </c>
      <c r="L282">
        <f t="shared" si="77"/>
        <v>-8.1517777828526192</v>
      </c>
      <c r="M282">
        <f t="shared" si="78"/>
        <v>-27.078121492841738</v>
      </c>
      <c r="S282">
        <f t="shared" si="67"/>
        <v>0</v>
      </c>
      <c r="T282" t="b">
        <f t="shared" si="68"/>
        <v>0</v>
      </c>
      <c r="U282" t="b">
        <f t="shared" si="69"/>
        <v>0</v>
      </c>
    </row>
    <row r="283" spans="1:21" x14ac:dyDescent="0.2">
      <c r="A283">
        <f t="shared" si="79"/>
        <v>100</v>
      </c>
      <c r="B283">
        <f t="shared" si="70"/>
        <v>54.316432957261853</v>
      </c>
      <c r="C283" s="9">
        <f t="shared" si="71"/>
        <v>1.5840000000000012</v>
      </c>
      <c r="D283" s="9">
        <f t="shared" si="65"/>
        <v>77.66112933334739</v>
      </c>
      <c r="E283" s="9">
        <f t="shared" si="66"/>
        <v>-2.964249164811251</v>
      </c>
      <c r="F283" s="9">
        <f t="shared" si="64"/>
        <v>4.3235904916208572</v>
      </c>
      <c r="G283" s="10">
        <f t="shared" si="72"/>
        <v>8.6666666666666607</v>
      </c>
      <c r="H283" s="5">
        <f t="shared" si="73"/>
        <v>7.5</v>
      </c>
      <c r="I283">
        <f t="shared" si="74"/>
        <v>49.514347287794699</v>
      </c>
      <c r="J283">
        <f t="shared" si="75"/>
        <v>41.898728885964822</v>
      </c>
      <c r="K283">
        <f t="shared" si="76"/>
        <v>-26.384978777265669</v>
      </c>
      <c r="L283">
        <f t="shared" si="77"/>
        <v>-8.1496659032772065</v>
      </c>
      <c r="M283">
        <f t="shared" si="78"/>
        <v>-27.04189295004592</v>
      </c>
      <c r="S283">
        <f t="shared" si="67"/>
        <v>0</v>
      </c>
      <c r="T283" t="b">
        <f t="shared" si="68"/>
        <v>0</v>
      </c>
      <c r="U283" t="b">
        <f t="shared" si="69"/>
        <v>0</v>
      </c>
    </row>
    <row r="284" spans="1:21" x14ac:dyDescent="0.2">
      <c r="A284">
        <f t="shared" si="79"/>
        <v>100</v>
      </c>
      <c r="B284">
        <f t="shared" si="70"/>
        <v>54.567678636591381</v>
      </c>
      <c r="C284" s="9">
        <f t="shared" si="71"/>
        <v>1.5900000000000012</v>
      </c>
      <c r="D284" s="9">
        <f t="shared" si="65"/>
        <v>77.912375012676918</v>
      </c>
      <c r="E284" s="9">
        <f t="shared" si="66"/>
        <v>-3.1230457915479457</v>
      </c>
      <c r="F284" s="9">
        <f t="shared" si="64"/>
        <v>4.2396180390649665</v>
      </c>
      <c r="G284" s="10">
        <f t="shared" si="72"/>
        <v>8.6666666666666607</v>
      </c>
      <c r="H284" s="5">
        <f t="shared" si="73"/>
        <v>7.5</v>
      </c>
      <c r="I284">
        <f t="shared" si="74"/>
        <v>49.559699085104135</v>
      </c>
      <c r="J284">
        <f t="shared" si="75"/>
        <v>41.849830890545157</v>
      </c>
      <c r="K284">
        <f t="shared" si="76"/>
        <v>-26.547230134965943</v>
      </c>
      <c r="L284">
        <f t="shared" si="77"/>
        <v>-8.1476106512993702</v>
      </c>
      <c r="M284">
        <f t="shared" si="78"/>
        <v>-27.005604085190924</v>
      </c>
      <c r="S284">
        <f t="shared" si="67"/>
        <v>0</v>
      </c>
      <c r="T284" t="b">
        <f t="shared" si="68"/>
        <v>0</v>
      </c>
      <c r="U284" t="b">
        <f t="shared" si="69"/>
        <v>0</v>
      </c>
    </row>
    <row r="285" spans="1:21" x14ac:dyDescent="0.2">
      <c r="A285">
        <f t="shared" si="79"/>
        <v>100</v>
      </c>
      <c r="B285">
        <f t="shared" si="70"/>
        <v>54.818630964942926</v>
      </c>
      <c r="C285" s="9">
        <f t="shared" si="71"/>
        <v>1.5960000000000012</v>
      </c>
      <c r="D285" s="9">
        <f t="shared" si="65"/>
        <v>78.163327341028463</v>
      </c>
      <c r="E285" s="9">
        <f t="shared" si="66"/>
        <v>-3.2828152732312748</v>
      </c>
      <c r="F285" s="9">
        <f t="shared" si="64"/>
        <v>4.1551335424670892</v>
      </c>
      <c r="G285" s="10">
        <f t="shared" si="72"/>
        <v>8.6666666666666607</v>
      </c>
      <c r="H285" s="5">
        <f t="shared" si="73"/>
        <v>7.5</v>
      </c>
      <c r="I285">
        <f t="shared" si="74"/>
        <v>49.605481475474591</v>
      </c>
      <c r="J285">
        <f t="shared" si="75"/>
        <v>41.80094522663736</v>
      </c>
      <c r="K285">
        <f t="shared" si="76"/>
        <v>-26.709263759477089</v>
      </c>
      <c r="L285">
        <f t="shared" si="77"/>
        <v>-8.14561108605551</v>
      </c>
      <c r="M285">
        <f t="shared" si="78"/>
        <v>-26.969254657520601</v>
      </c>
      <c r="S285">
        <f t="shared" si="67"/>
        <v>0</v>
      </c>
      <c r="T285" t="b">
        <f t="shared" si="68"/>
        <v>0</v>
      </c>
      <c r="U285" t="b">
        <f t="shared" si="69"/>
        <v>0</v>
      </c>
    </row>
    <row r="286" spans="1:21" x14ac:dyDescent="0.2">
      <c r="A286">
        <f t="shared" si="79"/>
        <v>100</v>
      </c>
      <c r="B286">
        <f t="shared" si="70"/>
        <v>55.069290015303196</v>
      </c>
      <c r="C286" s="9">
        <f t="shared" si="71"/>
        <v>1.6020000000000012</v>
      </c>
      <c r="D286" s="9">
        <f t="shared" si="65"/>
        <v>78.413986391388732</v>
      </c>
      <c r="E286" s="9">
        <f t="shared" si="66"/>
        <v>-3.4435563023719729</v>
      </c>
      <c r="F286" s="9">
        <f t="shared" si="64"/>
        <v>4.0701391152331663</v>
      </c>
      <c r="G286" s="10">
        <f t="shared" si="72"/>
        <v>8.6666666666666607</v>
      </c>
      <c r="H286" s="5">
        <f t="shared" si="73"/>
        <v>7.5</v>
      </c>
      <c r="I286">
        <f t="shared" si="74"/>
        <v>49.651690622096623</v>
      </c>
      <c r="J286">
        <f t="shared" si="75"/>
        <v>41.752071560121024</v>
      </c>
      <c r="K286">
        <f t="shared" si="76"/>
        <v>-26.871079287422212</v>
      </c>
      <c r="L286">
        <f t="shared" si="77"/>
        <v>-8.1436662716597468</v>
      </c>
      <c r="M286">
        <f t="shared" si="78"/>
        <v>-26.932844438150298</v>
      </c>
      <c r="S286">
        <f t="shared" si="67"/>
        <v>0</v>
      </c>
      <c r="T286" t="b">
        <f t="shared" si="68"/>
        <v>0</v>
      </c>
      <c r="U286" t="b">
        <f t="shared" si="69"/>
        <v>0</v>
      </c>
    </row>
    <row r="287" spans="1:21" x14ac:dyDescent="0.2">
      <c r="A287">
        <f t="shared" si="79"/>
        <v>100</v>
      </c>
      <c r="B287">
        <f t="shared" si="70"/>
        <v>55.319655858671027</v>
      </c>
      <c r="C287" s="9">
        <f t="shared" si="71"/>
        <v>1.6080000000000012</v>
      </c>
      <c r="D287" s="9">
        <f t="shared" si="65"/>
        <v>78.664352234756564</v>
      </c>
      <c r="E287" s="9">
        <f t="shared" si="66"/>
        <v>-3.6052675692963927</v>
      </c>
      <c r="F287" s="9">
        <f t="shared" si="64"/>
        <v>3.9846368682432516</v>
      </c>
      <c r="G287" s="10">
        <f t="shared" si="72"/>
        <v>8.6666666666666607</v>
      </c>
      <c r="H287" s="5">
        <f t="shared" si="73"/>
        <v>7.5</v>
      </c>
      <c r="I287">
        <f t="shared" si="74"/>
        <v>49.698322694794449</v>
      </c>
      <c r="J287">
        <f t="shared" si="75"/>
        <v>41.703209562491068</v>
      </c>
      <c r="K287">
        <f t="shared" si="76"/>
        <v>-27.032676354051112</v>
      </c>
      <c r="L287">
        <f t="shared" si="77"/>
        <v>-8.1417752772353573</v>
      </c>
      <c r="M287">
        <f t="shared" si="78"/>
        <v>-26.896373209977671</v>
      </c>
      <c r="S287">
        <f t="shared" si="67"/>
        <v>0</v>
      </c>
      <c r="T287" t="b">
        <f t="shared" si="68"/>
        <v>0</v>
      </c>
      <c r="U287" t="b">
        <f t="shared" si="69"/>
        <v>0</v>
      </c>
    </row>
    <row r="288" spans="1:21" x14ac:dyDescent="0.2">
      <c r="A288">
        <f t="shared" si="79"/>
        <v>100</v>
      </c>
      <c r="B288">
        <f t="shared" si="70"/>
        <v>55.56972856409098</v>
      </c>
      <c r="C288" s="9">
        <f t="shared" si="71"/>
        <v>1.6140000000000012</v>
      </c>
      <c r="D288" s="9">
        <f t="shared" si="65"/>
        <v>78.914424940176517</v>
      </c>
      <c r="E288" s="9">
        <f t="shared" si="66"/>
        <v>-3.7679477621384789</v>
      </c>
      <c r="F288" s="9">
        <f t="shared" si="64"/>
        <v>3.8986289098660425</v>
      </c>
      <c r="G288" s="10">
        <f t="shared" si="72"/>
        <v>8.6666666666666607</v>
      </c>
      <c r="H288" s="5">
        <f t="shared" si="73"/>
        <v>7.5</v>
      </c>
      <c r="I288">
        <f t="shared" si="74"/>
        <v>49.745373870300995</v>
      </c>
      <c r="J288">
        <f t="shared" si="75"/>
        <v>41.654358910827654</v>
      </c>
      <c r="K288">
        <f t="shared" si="76"/>
        <v>-27.194054593310977</v>
      </c>
      <c r="L288">
        <f t="shared" si="77"/>
        <v>-8.1399371769453648</v>
      </c>
      <c r="M288">
        <f t="shared" si="78"/>
        <v>-26.859840767592896</v>
      </c>
      <c r="S288">
        <f t="shared" si="67"/>
        <v>0</v>
      </c>
      <c r="T288" t="b">
        <f t="shared" si="68"/>
        <v>0</v>
      </c>
      <c r="U288" t="b">
        <f t="shared" si="69"/>
        <v>0</v>
      </c>
    </row>
    <row r="289" spans="1:21" x14ac:dyDescent="0.2">
      <c r="A289">
        <f t="shared" si="79"/>
        <v>100</v>
      </c>
      <c r="B289">
        <f t="shared" si="70"/>
        <v>55.819508198686762</v>
      </c>
      <c r="C289" s="9">
        <f t="shared" si="71"/>
        <v>1.6200000000000012</v>
      </c>
      <c r="D289" s="9">
        <f t="shared" si="65"/>
        <v>79.164204574772299</v>
      </c>
      <c r="E289" s="9">
        <f t="shared" si="66"/>
        <v>-3.9315955668321614</v>
      </c>
      <c r="F289" s="9">
        <f t="shared" si="64"/>
        <v>3.8121173459728919</v>
      </c>
      <c r="G289" s="10">
        <f t="shared" si="72"/>
        <v>8.6666666666666607</v>
      </c>
      <c r="H289" s="5">
        <f t="shared" si="73"/>
        <v>7.5</v>
      </c>
      <c r="I289">
        <f t="shared" si="74"/>
        <v>49.792840332528947</v>
      </c>
      <c r="J289">
        <f t="shared" si="75"/>
        <v>41.605519287765979</v>
      </c>
      <c r="K289">
        <f t="shared" si="76"/>
        <v>-27.355213637916535</v>
      </c>
      <c r="L289">
        <f t="shared" si="77"/>
        <v>-8.1381510500223335</v>
      </c>
      <c r="M289">
        <f t="shared" si="78"/>
        <v>-26.823246917188293</v>
      </c>
      <c r="S289">
        <f t="shared" si="67"/>
        <v>0</v>
      </c>
      <c r="T289" t="b">
        <f t="shared" si="68"/>
        <v>0</v>
      </c>
      <c r="U289" t="b">
        <f t="shared" si="69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autoFilter ref="D18:E289"/>
  <mergeCells count="1">
    <mergeCell ref="C17:F17"/>
  </mergeCells>
  <phoneticPr fontId="1" type="noConversion"/>
  <conditionalFormatting sqref="N19">
    <cfRule type="cellIs" dxfId="5" priority="5" stopIfTrue="1" operator="greaterThan">
      <formula>$G$19</formula>
    </cfRule>
    <cfRule type="cellIs" dxfId="4" priority="6" stopIfTrue="1" operator="lessThan">
      <formula>$H$19</formula>
    </cfRule>
    <cfRule type="cellIs" dxfId="3" priority="7" stopIfTrue="1" operator="between">
      <formula>$H$19</formula>
      <formula>$G$19</formula>
    </cfRule>
  </conditionalFormatting>
  <conditionalFormatting sqref="E19:F289">
    <cfRule type="cellIs" dxfId="2" priority="1" stopIfTrue="1" operator="lessThan">
      <formula>$H$19</formula>
    </cfRule>
    <cfRule type="cellIs" dxfId="1" priority="2" stopIfTrue="1" operator="greaterThan">
      <formula>$G$19</formula>
    </cfRule>
    <cfRule type="cellIs" dxfId="0" priority="3" stopIfTrue="1" operator="between">
      <formula>$H$19</formula>
      <formula>$G$19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51"/>
  <sheetViews>
    <sheetView tabSelected="1" topLeftCell="A72" zoomScale="70" zoomScaleNormal="70" workbookViewId="0">
      <selection activeCell="R106" sqref="R106"/>
    </sheetView>
  </sheetViews>
  <sheetFormatPr defaultRowHeight="12.75" x14ac:dyDescent="0.2"/>
  <cols>
    <col min="4" max="4" width="14.875" customWidth="1"/>
    <col min="5" max="5" width="13" customWidth="1"/>
    <col min="6" max="6" width="9.5" bestFit="1" customWidth="1"/>
    <col min="7" max="7" width="10.5" bestFit="1" customWidth="1"/>
    <col min="11" max="11" width="8.5" customWidth="1"/>
    <col min="14" max="14" width="9.5" bestFit="1" customWidth="1"/>
    <col min="26" max="26" width="9.5" bestFit="1" customWidth="1"/>
  </cols>
  <sheetData>
    <row r="1" spans="1:33" x14ac:dyDescent="0.2">
      <c r="R1" s="9" t="s">
        <v>54</v>
      </c>
    </row>
    <row r="2" spans="1:33" x14ac:dyDescent="0.2">
      <c r="D2" s="9" t="s">
        <v>40</v>
      </c>
      <c r="F2">
        <v>18</v>
      </c>
      <c r="Q2">
        <v>24</v>
      </c>
      <c r="R2" s="9" t="s">
        <v>55</v>
      </c>
    </row>
    <row r="3" spans="1:33" x14ac:dyDescent="0.2">
      <c r="D3" s="9"/>
      <c r="Q3">
        <v>10</v>
      </c>
      <c r="R3" s="9" t="s">
        <v>67</v>
      </c>
    </row>
    <row r="4" spans="1:33" x14ac:dyDescent="0.2">
      <c r="D4" s="9" t="s">
        <v>42</v>
      </c>
      <c r="F4">
        <v>8</v>
      </c>
      <c r="R4" s="9" t="s">
        <v>56</v>
      </c>
    </row>
    <row r="5" spans="1:33" x14ac:dyDescent="0.2">
      <c r="D5" s="9" t="s">
        <v>41</v>
      </c>
      <c r="F5">
        <v>10</v>
      </c>
      <c r="R5" s="9" t="s">
        <v>57</v>
      </c>
    </row>
    <row r="6" spans="1:33" x14ac:dyDescent="0.2">
      <c r="Q6" s="9" t="s">
        <v>58</v>
      </c>
    </row>
    <row r="7" spans="1:33" x14ac:dyDescent="0.2">
      <c r="A7" t="s">
        <v>79</v>
      </c>
      <c r="F7" s="37">
        <f>AVERAGE(F9:F12)</f>
        <v>877.57054691321935</v>
      </c>
      <c r="I7" s="9" t="s">
        <v>43</v>
      </c>
      <c r="L7" s="31">
        <f ca="1">AVERAGE(L9:L31)</f>
        <v>20.375723174659726</v>
      </c>
      <c r="Q7">
        <v>7</v>
      </c>
      <c r="R7">
        <v>8</v>
      </c>
      <c r="S7">
        <v>9</v>
      </c>
    </row>
    <row r="8" spans="1:33" x14ac:dyDescent="0.2">
      <c r="B8" s="9" t="s">
        <v>52</v>
      </c>
      <c r="D8" t="s">
        <v>37</v>
      </c>
      <c r="E8" t="s">
        <v>38</v>
      </c>
      <c r="F8" s="9" t="s">
        <v>72</v>
      </c>
      <c r="G8" t="s">
        <v>39</v>
      </c>
      <c r="H8" s="26" t="s">
        <v>73</v>
      </c>
      <c r="I8" s="9" t="s">
        <v>49</v>
      </c>
      <c r="J8" s="9" t="s">
        <v>50</v>
      </c>
      <c r="K8" s="9" t="s">
        <v>51</v>
      </c>
      <c r="L8" s="9" t="s">
        <v>65</v>
      </c>
      <c r="M8" s="9" t="s">
        <v>66</v>
      </c>
      <c r="N8" s="9" t="s">
        <v>68</v>
      </c>
      <c r="O8" s="9" t="s">
        <v>70</v>
      </c>
      <c r="P8" t="s">
        <v>69</v>
      </c>
      <c r="Q8" s="9" t="s">
        <v>61</v>
      </c>
      <c r="R8" s="9" t="s">
        <v>59</v>
      </c>
      <c r="S8" s="9" t="s">
        <v>60</v>
      </c>
      <c r="T8" s="9" t="s">
        <v>62</v>
      </c>
      <c r="V8" s="9" t="s">
        <v>77</v>
      </c>
      <c r="X8" s="9" t="s">
        <v>78</v>
      </c>
      <c r="Z8" s="9" t="s">
        <v>76</v>
      </c>
      <c r="AC8" s="9" t="s">
        <v>75</v>
      </c>
      <c r="AE8" s="9" t="s">
        <v>72</v>
      </c>
      <c r="AF8" t="s">
        <v>39</v>
      </c>
      <c r="AG8" s="26" t="s">
        <v>73</v>
      </c>
    </row>
    <row r="9" spans="1:33" x14ac:dyDescent="0.2">
      <c r="A9">
        <f>IF((4-B9)/4*0.5-($E$9/12)/4*0.5&gt;0,(4-B9)/4*0.5-($E$9/12)/4*0.5,0)</f>
        <v>0.29166666666666663</v>
      </c>
      <c r="B9">
        <v>0</v>
      </c>
      <c r="D9">
        <v>38</v>
      </c>
      <c r="E9">
        <f>D9-$F$2</f>
        <v>20</v>
      </c>
      <c r="F9" s="34">
        <v>861.16828529010127</v>
      </c>
      <c r="G9" s="31">
        <f>0.025*F9</f>
        <v>21.529207132252534</v>
      </c>
      <c r="H9" s="33">
        <v>86.59123411807434</v>
      </c>
      <c r="I9">
        <f>(-SIN($H9*PI()/180)*$F$5+$E9)/12</f>
        <v>0.83480771437404677</v>
      </c>
      <c r="J9">
        <f>SIN($H9*PI()/180)*$F$5+$F$4+A9</f>
        <v>18.273974094178104</v>
      </c>
      <c r="K9" s="29">
        <f ca="1">'0ft'!$Q$12</f>
        <v>8.4996155961247908</v>
      </c>
      <c r="L9" s="31">
        <f ca="1">'0ft'!$K$12</f>
        <v>-10.839561678034675</v>
      </c>
      <c r="M9" s="29">
        <f t="shared" ref="M9:M31" ca="1" si="0">COS(L9*PI()/180)*$Q$2</f>
        <v>23.57178319777136</v>
      </c>
      <c r="N9" s="29">
        <f t="shared" ref="N9:N31" ca="1" si="1">(M9-$Q$3)/2</f>
        <v>6.7858915988856801</v>
      </c>
      <c r="O9" s="31">
        <f t="shared" ref="O9:O31" si="2">(B9*B9+$R$7*$R$7)^0.5</f>
        <v>8</v>
      </c>
      <c r="P9" s="30">
        <f t="shared" ref="P9:P31" ca="1" si="3">ATAN((N9/12)/O9)*180/PI()</f>
        <v>4.0433054563743447</v>
      </c>
      <c r="T9">
        <v>0</v>
      </c>
      <c r="AE9" s="34">
        <v>831</v>
      </c>
      <c r="AF9" s="31">
        <f>0.025*AE9</f>
        <v>20.775000000000002</v>
      </c>
      <c r="AG9" s="33">
        <v>86.3</v>
      </c>
    </row>
    <row r="10" spans="1:33" x14ac:dyDescent="0.2">
      <c r="A10">
        <f>IF((4-B10)/4*0.5-($E$9/12)/4*0.5&gt;0,(4-B10)/4*0.5-($E$9/12)/4*0.5,0)</f>
        <v>0.16666666666666666</v>
      </c>
      <c r="B10">
        <f>(D10-$D$9)/12</f>
        <v>1</v>
      </c>
      <c r="C10">
        <v>12</v>
      </c>
      <c r="D10">
        <f>D9+C10</f>
        <v>50</v>
      </c>
      <c r="E10">
        <f>D10-$F$2</f>
        <v>32</v>
      </c>
      <c r="F10" s="34">
        <v>869.78122890693055</v>
      </c>
      <c r="G10" s="31">
        <f>0.025*F10</f>
        <v>21.744530722673264</v>
      </c>
      <c r="H10" s="33">
        <v>82.05169009874183</v>
      </c>
      <c r="I10">
        <f t="shared" ref="I10:I31" si="4">(-SIN($H10*PI()/180)*$F$5+$E10)/12</f>
        <v>1.8413389812690515</v>
      </c>
      <c r="J10">
        <f>SIN($H10*PI()/180)*$F$5+$F$4+A10</f>
        <v>18.070598891438049</v>
      </c>
      <c r="K10" s="29">
        <f ca="1">'1ft'!$Q$12</f>
        <v>8.5001677169443699</v>
      </c>
      <c r="L10" s="31">
        <f ca="1">'1ft'!$K$12</f>
        <v>21.442655218215396</v>
      </c>
      <c r="M10" s="29">
        <f t="shared" ca="1" si="0"/>
        <v>22.338813998237171</v>
      </c>
      <c r="N10" s="29">
        <f t="shared" ca="1" si="1"/>
        <v>6.1694069991185856</v>
      </c>
      <c r="O10" s="31">
        <f t="shared" si="2"/>
        <v>8.0622577482985491</v>
      </c>
      <c r="P10" s="30">
        <f t="shared" ca="1" si="3"/>
        <v>3.6487196175110199</v>
      </c>
      <c r="Q10">
        <f t="shared" ref="Q10:Q31" si="5">ATAN($B10/Q$7)*180/PI()</f>
        <v>8.1301023541559783</v>
      </c>
      <c r="R10">
        <f t="shared" ref="R10:R31" si="6">ATAN(B10/$R$7)*180/PI()</f>
        <v>7.1250163489017977</v>
      </c>
      <c r="S10">
        <f t="shared" ref="S10:S31" si="7">ATAN($B10/S$7)*180/PI()</f>
        <v>6.3401917459099089</v>
      </c>
      <c r="T10">
        <f>Q10-S10</f>
        <v>1.7899106082460694</v>
      </c>
      <c r="U10" s="31">
        <f t="shared" ref="U10:U14" si="8">Z10-$Q$3</f>
        <v>-7.0231663698589966</v>
      </c>
      <c r="V10" s="31">
        <f t="shared" ref="V10:V14" si="9">ATAN((U10/12)/O10)*180/PI()</f>
        <v>-4.1519921752942484</v>
      </c>
      <c r="W10" s="31">
        <f t="shared" ref="W10:W29" ca="1" si="10">AC10-$Q$3</f>
        <v>12.338813998237171</v>
      </c>
      <c r="X10">
        <f t="shared" ref="X10:X30" ca="1" si="11">ATAN((W10/12)/$O10)*180/PI()</f>
        <v>7.2680828157374568</v>
      </c>
      <c r="Y10" s="35">
        <f t="shared" ref="Y10:Y29" si="12">SIN(R10*PI()/180)</f>
        <v>0.12403473458920845</v>
      </c>
      <c r="Z10" s="31">
        <f>Y10*$Q$2</f>
        <v>2.976833630141003</v>
      </c>
      <c r="AB10" s="35">
        <f t="shared" ref="AB10:AB15" ca="1" si="13">COS(L10*PI()/180)</f>
        <v>0.93078391659321547</v>
      </c>
      <c r="AC10" s="29">
        <f t="shared" ref="AC10:AC15" ca="1" si="14">AB10*$Q$2</f>
        <v>22.338813998237171</v>
      </c>
      <c r="AE10" s="34">
        <v>813.4202172608899</v>
      </c>
      <c r="AF10" s="31">
        <f>0.025*AE10</f>
        <v>20.33550543152225</v>
      </c>
      <c r="AG10" s="33">
        <v>85.4</v>
      </c>
    </row>
    <row r="11" spans="1:33" x14ac:dyDescent="0.2">
      <c r="A11">
        <f>IF((4-B11)/4*0.5-($E$9/12)/4*0.5&gt;0,(4-B11)/4*0.5-($E$9/12)/4*0.5,0)</f>
        <v>4.1666666666666657E-2</v>
      </c>
      <c r="B11">
        <f t="shared" ref="B11:B31" si="15">(D11-$D$9)/12</f>
        <v>2</v>
      </c>
      <c r="C11">
        <v>12</v>
      </c>
      <c r="D11">
        <f t="shared" ref="D11:D31" si="16">D10+C11</f>
        <v>62</v>
      </c>
      <c r="E11">
        <f t="shared" ref="E11:E31" si="17">D11-$F$2</f>
        <v>44</v>
      </c>
      <c r="F11" s="34">
        <v>881.17818872391251</v>
      </c>
      <c r="G11" s="31">
        <f t="shared" ref="G11:G31" si="18">0.025*F11</f>
        <v>22.029454718097814</v>
      </c>
      <c r="H11" s="33">
        <v>78.128696468168712</v>
      </c>
      <c r="I11">
        <f t="shared" si="4"/>
        <v>2.8511565505897862</v>
      </c>
      <c r="J11">
        <f>SIN($H11*PI()/180)*$F$5+$F$4+A11</f>
        <v>17.827788059589235</v>
      </c>
      <c r="K11" s="29">
        <f ca="1">'2ft'!$Q$12</f>
        <v>8.4999493587642228</v>
      </c>
      <c r="L11" s="31">
        <f ca="1">'2ft'!$K$12</f>
        <v>7.4866433699570845</v>
      </c>
      <c r="M11" s="29">
        <f t="shared" ca="1" si="0"/>
        <v>23.79540629594127</v>
      </c>
      <c r="N11" s="29">
        <f t="shared" ca="1" si="1"/>
        <v>6.8977031479706348</v>
      </c>
      <c r="O11" s="31">
        <f t="shared" si="2"/>
        <v>8.2462112512353212</v>
      </c>
      <c r="P11" s="30">
        <f t="shared" ca="1" si="3"/>
        <v>3.9873972901618053</v>
      </c>
      <c r="Q11">
        <f t="shared" si="5"/>
        <v>15.945395900922856</v>
      </c>
      <c r="R11">
        <f t="shared" si="6"/>
        <v>14.036243467926477</v>
      </c>
      <c r="S11">
        <f t="shared" si="7"/>
        <v>12.528807709151511</v>
      </c>
      <c r="T11">
        <f t="shared" ref="T11:T31" si="19">Q11-S11</f>
        <v>3.4165881917713445</v>
      </c>
      <c r="U11" s="31">
        <f t="shared" si="8"/>
        <v>-4.1791449991280096</v>
      </c>
      <c r="V11" s="31">
        <f t="shared" si="9"/>
        <v>-2.4183344515897516</v>
      </c>
      <c r="W11" s="31">
        <f t="shared" ca="1" si="10"/>
        <v>13.79540629594127</v>
      </c>
      <c r="X11">
        <f t="shared" ca="1" si="11"/>
        <v>7.9365408248777403</v>
      </c>
      <c r="Y11" s="35">
        <f t="shared" si="12"/>
        <v>0.24253562503633294</v>
      </c>
      <c r="Z11" s="31">
        <f t="shared" ref="Z11:Z31" si="20">Y11*$Q$2</f>
        <v>5.8208550008719904</v>
      </c>
      <c r="AB11" s="35">
        <f t="shared" ca="1" si="13"/>
        <v>0.99147526233088623</v>
      </c>
      <c r="AC11" s="29">
        <f t="shared" ca="1" si="14"/>
        <v>23.79540629594127</v>
      </c>
      <c r="AE11" s="34">
        <v>832</v>
      </c>
      <c r="AF11" s="31">
        <f t="shared" ref="AF11:AF31" si="21">0.025*AE11</f>
        <v>20.8</v>
      </c>
      <c r="AG11" s="33">
        <v>81.05</v>
      </c>
    </row>
    <row r="12" spans="1:33" x14ac:dyDescent="0.2">
      <c r="A12">
        <f>IF((4-B12)/4*0.5-($E$9/12)/4*0.5&gt;0,(4-B12)/4*0.5-($E$9/12)/4*0.5,0)</f>
        <v>0</v>
      </c>
      <c r="B12">
        <f t="shared" si="15"/>
        <v>3</v>
      </c>
      <c r="C12">
        <v>12</v>
      </c>
      <c r="D12">
        <f t="shared" si="16"/>
        <v>74</v>
      </c>
      <c r="E12">
        <f t="shared" si="17"/>
        <v>56</v>
      </c>
      <c r="F12" s="34">
        <v>898.15448473193271</v>
      </c>
      <c r="G12" s="31">
        <f t="shared" si="18"/>
        <v>22.453862118298318</v>
      </c>
      <c r="H12" s="33">
        <v>74.112757266221365</v>
      </c>
      <c r="I12">
        <f t="shared" si="4"/>
        <v>3.8651647629542585</v>
      </c>
      <c r="J12">
        <f>SIN($H12*PI()/180)*$F$5+$F$4+A12</f>
        <v>17.618022844548896</v>
      </c>
      <c r="K12" s="29">
        <f ca="1">'3ft'!$Q$12</f>
        <v>8.5000796131930159</v>
      </c>
      <c r="L12" s="31">
        <f ca="1">'3ft'!$K$12</f>
        <v>5.7296761821455728</v>
      </c>
      <c r="M12" s="29">
        <f t="shared" ca="1" si="0"/>
        <v>23.880095858808208</v>
      </c>
      <c r="N12" s="29">
        <f t="shared" ca="1" si="1"/>
        <v>6.9400479294041038</v>
      </c>
      <c r="O12" s="31">
        <f t="shared" si="2"/>
        <v>8.5440037453175304</v>
      </c>
      <c r="P12" s="30">
        <f t="shared" ca="1" si="3"/>
        <v>3.8724021321348263</v>
      </c>
      <c r="Q12">
        <f t="shared" si="5"/>
        <v>23.198590513648188</v>
      </c>
      <c r="R12">
        <f t="shared" si="6"/>
        <v>20.556045219583464</v>
      </c>
      <c r="S12">
        <f t="shared" si="7"/>
        <v>18.43494882292201</v>
      </c>
      <c r="T12">
        <f t="shared" si="19"/>
        <v>4.7636416907261783</v>
      </c>
      <c r="U12" s="31">
        <f t="shared" si="8"/>
        <v>-1.5730374018786009</v>
      </c>
      <c r="V12" s="31">
        <f t="shared" si="9"/>
        <v>-0.87899201959562023</v>
      </c>
      <c r="W12" s="31">
        <f t="shared" ca="1" si="10"/>
        <v>13.880095858808208</v>
      </c>
      <c r="X12">
        <f t="shared" ca="1" si="11"/>
        <v>7.7097465972731429</v>
      </c>
      <c r="Y12" s="35">
        <f t="shared" si="12"/>
        <v>0.35112344158839165</v>
      </c>
      <c r="Z12" s="31">
        <f t="shared" si="20"/>
        <v>8.4269625981213991</v>
      </c>
      <c r="AB12" s="35">
        <f t="shared" ca="1" si="13"/>
        <v>0.99500399411700868</v>
      </c>
      <c r="AC12" s="29">
        <f t="shared" ca="1" si="14"/>
        <v>23.880095858808208</v>
      </c>
      <c r="AE12" s="34">
        <v>852.5</v>
      </c>
      <c r="AF12" s="31">
        <f t="shared" si="21"/>
        <v>21.3125</v>
      </c>
      <c r="AG12" s="33">
        <v>76.95</v>
      </c>
    </row>
    <row r="13" spans="1:33" x14ac:dyDescent="0.2">
      <c r="A13">
        <f>IF((4-B13)/4*0.5-($E$9/12)/4*0.5&gt;0,(4-B13)/4*0.5-($E$9/12)/4*0.5,0)</f>
        <v>0</v>
      </c>
      <c r="B13">
        <f t="shared" si="15"/>
        <v>4</v>
      </c>
      <c r="C13">
        <v>12</v>
      </c>
      <c r="D13">
        <f t="shared" si="16"/>
        <v>86</v>
      </c>
      <c r="E13">
        <f t="shared" si="17"/>
        <v>68</v>
      </c>
      <c r="F13" s="34">
        <v>1000</v>
      </c>
      <c r="G13" s="31">
        <f t="shared" si="18"/>
        <v>25</v>
      </c>
      <c r="H13" s="33">
        <v>62.950046498061447</v>
      </c>
      <c r="I13">
        <f t="shared" si="4"/>
        <v>4.9244913561809609</v>
      </c>
      <c r="J13">
        <f>SIN($H13*PI()/180)*$F$5+$F$4+A13</f>
        <v>16.906103725828476</v>
      </c>
      <c r="K13" s="29">
        <f ca="1">'4ft'!$Q$12</f>
        <v>8.0019589030499905</v>
      </c>
      <c r="L13" s="31">
        <f ca="1">'4ft'!$K$12</f>
        <v>34.66796872539642</v>
      </c>
      <c r="M13" s="29">
        <f t="shared" ca="1" si="0"/>
        <v>19.739092054613781</v>
      </c>
      <c r="N13" s="29">
        <f t="shared" ca="1" si="1"/>
        <v>4.8695460273068907</v>
      </c>
      <c r="O13" s="31">
        <f t="shared" si="2"/>
        <v>8.9442719099991592</v>
      </c>
      <c r="P13" s="30">
        <f t="shared" ca="1" si="3"/>
        <v>2.5976889872901867</v>
      </c>
      <c r="Q13">
        <f t="shared" si="5"/>
        <v>29.744881296942225</v>
      </c>
      <c r="R13">
        <f t="shared" si="6"/>
        <v>26.56505117707799</v>
      </c>
      <c r="S13">
        <f t="shared" si="7"/>
        <v>23.962488974578182</v>
      </c>
      <c r="T13">
        <f t="shared" si="19"/>
        <v>5.7823923223640428</v>
      </c>
      <c r="U13" s="31">
        <f t="shared" si="8"/>
        <v>0.73312629199899249</v>
      </c>
      <c r="V13" s="31">
        <f t="shared" si="9"/>
        <v>0.39135278947006258</v>
      </c>
      <c r="W13" s="31">
        <f t="shared" ca="1" si="10"/>
        <v>9.7390920546137814</v>
      </c>
      <c r="X13">
        <f t="shared" ca="1" si="11"/>
        <v>5.1847422825381662</v>
      </c>
      <c r="Y13" s="35">
        <f t="shared" si="12"/>
        <v>0.44721359549995798</v>
      </c>
      <c r="Z13" s="31">
        <f t="shared" si="20"/>
        <v>10.733126291998992</v>
      </c>
      <c r="AB13" s="35">
        <f t="shared" ca="1" si="13"/>
        <v>0.82246216894224089</v>
      </c>
      <c r="AC13" s="29">
        <f t="shared" ca="1" si="14"/>
        <v>19.739092054613781</v>
      </c>
      <c r="AE13" s="34">
        <v>870.29122472633321</v>
      </c>
      <c r="AF13" s="31">
        <f t="shared" si="21"/>
        <v>21.757280618158333</v>
      </c>
      <c r="AG13" s="33">
        <v>73</v>
      </c>
    </row>
    <row r="14" spans="1:33" x14ac:dyDescent="0.2">
      <c r="B14">
        <f t="shared" si="15"/>
        <v>5</v>
      </c>
      <c r="C14">
        <v>12</v>
      </c>
      <c r="D14">
        <f t="shared" si="16"/>
        <v>98</v>
      </c>
      <c r="E14">
        <f t="shared" si="17"/>
        <v>80</v>
      </c>
      <c r="F14" s="34">
        <f>(F$17-F$13)*(1/4)+F13</f>
        <v>1375</v>
      </c>
      <c r="G14" s="31">
        <f t="shared" si="18"/>
        <v>34.375</v>
      </c>
      <c r="H14" s="33">
        <v>53.066328931033794</v>
      </c>
      <c r="I14">
        <f t="shared" si="4"/>
        <v>6.0005569409541266</v>
      </c>
      <c r="J14">
        <f t="shared" ref="J11:J31" si="22">SIN($H14*PI()/180)*$F$5+$F$4</f>
        <v>15.993316708550477</v>
      </c>
      <c r="K14" s="29">
        <f ca="1">'5ft'!$Q$12</f>
        <v>8.0000207961971874</v>
      </c>
      <c r="L14" s="31">
        <f ca="1">'5ft'!$K$12</f>
        <v>40.77790394350567</v>
      </c>
      <c r="M14" s="29">
        <f t="shared" ca="1" si="0"/>
        <v>18.17392776756283</v>
      </c>
      <c r="N14" s="29">
        <f t="shared" ca="1" si="1"/>
        <v>4.0869638837814151</v>
      </c>
      <c r="O14" s="31">
        <f t="shared" si="2"/>
        <v>9.4339811320566032</v>
      </c>
      <c r="P14" s="30">
        <f t="shared" ca="1" si="3"/>
        <v>2.0675623511204586</v>
      </c>
      <c r="Q14">
        <f t="shared" si="5"/>
        <v>35.537677791974382</v>
      </c>
      <c r="R14">
        <f t="shared" si="6"/>
        <v>32.005383208083494</v>
      </c>
      <c r="S14">
        <f t="shared" si="7"/>
        <v>29.054604099077146</v>
      </c>
      <c r="T14">
        <f t="shared" si="19"/>
        <v>6.4830736928972357</v>
      </c>
      <c r="U14" s="31">
        <f t="shared" si="8"/>
        <v>2.7199745600763183</v>
      </c>
      <c r="V14" s="31">
        <f t="shared" si="9"/>
        <v>1.3763461678181605</v>
      </c>
      <c r="W14" s="31">
        <f t="shared" ca="1" si="10"/>
        <v>8.1739277675628301</v>
      </c>
      <c r="X14">
        <f t="shared" ca="1" si="11"/>
        <v>4.1297539944613924</v>
      </c>
      <c r="Y14" s="35">
        <f t="shared" si="12"/>
        <v>0.52999894000317993</v>
      </c>
      <c r="Z14" s="31">
        <f t="shared" si="20"/>
        <v>12.719974560076318</v>
      </c>
      <c r="AB14" s="35">
        <f t="shared" ca="1" si="13"/>
        <v>0.75724699031511788</v>
      </c>
      <c r="AC14" s="29">
        <f t="shared" ca="1" si="14"/>
        <v>18.17392776756283</v>
      </c>
      <c r="AE14" s="34">
        <v>893.14506461184476</v>
      </c>
      <c r="AF14" s="31">
        <f t="shared" si="21"/>
        <v>22.32862661529612</v>
      </c>
      <c r="AG14" s="33">
        <v>69.045000000000002</v>
      </c>
    </row>
    <row r="15" spans="1:33" x14ac:dyDescent="0.2">
      <c r="B15">
        <f t="shared" si="15"/>
        <v>6</v>
      </c>
      <c r="C15">
        <v>12</v>
      </c>
      <c r="D15">
        <f t="shared" si="16"/>
        <v>110</v>
      </c>
      <c r="E15">
        <f t="shared" si="17"/>
        <v>92</v>
      </c>
      <c r="F15" s="34">
        <f>(F$17-F$13)*(1/4)+F14</f>
        <v>1750</v>
      </c>
      <c r="G15" s="31">
        <f t="shared" si="18"/>
        <v>43.75</v>
      </c>
      <c r="H15" s="33">
        <v>46.940987050222006</v>
      </c>
      <c r="I15">
        <f t="shared" si="4"/>
        <v>7.0577909368493339</v>
      </c>
      <c r="J15">
        <f t="shared" si="22"/>
        <v>15.306508757807986</v>
      </c>
      <c r="K15" s="29">
        <f ca="1">'6ft'!$Q$12</f>
        <v>8.0004310881387415</v>
      </c>
      <c r="L15" s="31">
        <f ca="1">'6ft'!$K$12</f>
        <v>38.999177269934378</v>
      </c>
      <c r="M15" s="29">
        <f t="shared" ca="1" si="0"/>
        <v>18.651719952183932</v>
      </c>
      <c r="N15" s="29">
        <f t="shared" ca="1" si="1"/>
        <v>4.3258599760919658</v>
      </c>
      <c r="O15" s="31">
        <f t="shared" si="2"/>
        <v>10</v>
      </c>
      <c r="P15" s="30">
        <f t="shared" ca="1" si="3"/>
        <v>2.0645519969074932</v>
      </c>
      <c r="Q15">
        <f t="shared" si="5"/>
        <v>40.601294645004472</v>
      </c>
      <c r="R15">
        <f t="shared" si="6"/>
        <v>36.86989764584402</v>
      </c>
      <c r="S15">
        <f t="shared" si="7"/>
        <v>33.690067525979785</v>
      </c>
      <c r="T15">
        <f t="shared" si="19"/>
        <v>6.9112271190246872</v>
      </c>
      <c r="U15" s="31">
        <f>Z15-$Q$3</f>
        <v>4.3999999999999986</v>
      </c>
      <c r="V15" s="31">
        <f>ATAN((U15/12)/O15)*180/PI()</f>
        <v>2.0999045176451729</v>
      </c>
      <c r="W15" s="31">
        <f t="shared" ca="1" si="10"/>
        <v>8.6517199521839316</v>
      </c>
      <c r="X15">
        <f t="shared" ca="1" si="11"/>
        <v>4.1237566706379356</v>
      </c>
      <c r="Y15" s="35">
        <f t="shared" si="12"/>
        <v>0.6</v>
      </c>
      <c r="Z15" s="31">
        <f t="shared" si="20"/>
        <v>14.399999999999999</v>
      </c>
      <c r="AA15" s="9" t="s">
        <v>74</v>
      </c>
      <c r="AB15" s="35">
        <f t="shared" ca="1" si="13"/>
        <v>0.77715499800766374</v>
      </c>
      <c r="AC15" s="29">
        <f t="shared" ca="1" si="14"/>
        <v>18.651719952183932</v>
      </c>
      <c r="AE15" s="34">
        <v>922.24494930302308</v>
      </c>
      <c r="AF15" s="31">
        <f t="shared" si="21"/>
        <v>23.056123732575578</v>
      </c>
      <c r="AG15" s="33">
        <v>65</v>
      </c>
    </row>
    <row r="16" spans="1:33" x14ac:dyDescent="0.2">
      <c r="B16">
        <f t="shared" si="15"/>
        <v>7</v>
      </c>
      <c r="C16">
        <v>12</v>
      </c>
      <c r="D16">
        <f t="shared" si="16"/>
        <v>122</v>
      </c>
      <c r="E16">
        <f t="shared" si="17"/>
        <v>104</v>
      </c>
      <c r="F16" s="34">
        <f>(F$17-F$13)*(1/4)+F15</f>
        <v>2125</v>
      </c>
      <c r="G16" s="31">
        <f t="shared" si="18"/>
        <v>53.125</v>
      </c>
      <c r="H16" s="33">
        <v>42.04436798648949</v>
      </c>
      <c r="I16">
        <f t="shared" si="4"/>
        <v>8.1085784392983218</v>
      </c>
      <c r="J16">
        <f t="shared" si="22"/>
        <v>14.697058728420132</v>
      </c>
      <c r="K16" s="29">
        <f ca="1">'7ft'!$Q$12</f>
        <v>8.0000058130418967</v>
      </c>
      <c r="L16" s="31">
        <f ca="1">'7ft'!$K$12</f>
        <v>36.026818292517717</v>
      </c>
      <c r="M16" s="29">
        <f t="shared" ca="1" si="0"/>
        <v>19.409802782071708</v>
      </c>
      <c r="N16" s="29">
        <f t="shared" ca="1" si="1"/>
        <v>4.7049013910358539</v>
      </c>
      <c r="O16" s="31">
        <f t="shared" si="2"/>
        <v>10.63014581273465</v>
      </c>
      <c r="P16" s="30">
        <f t="shared" ca="1" si="3"/>
        <v>2.1123013231195862</v>
      </c>
      <c r="Q16">
        <f t="shared" si="5"/>
        <v>45</v>
      </c>
      <c r="R16">
        <f t="shared" si="6"/>
        <v>41.185925165709655</v>
      </c>
      <c r="S16">
        <f t="shared" si="7"/>
        <v>37.874983651098205</v>
      </c>
      <c r="T16">
        <f t="shared" si="19"/>
        <v>7.125016348901795</v>
      </c>
      <c r="U16" s="31">
        <f t="shared" ref="U16:U29" si="23">Z16-$Q$3</f>
        <v>5.804110588844436</v>
      </c>
      <c r="V16" s="31">
        <f t="shared" ref="V16:V29" si="24">ATAN((U16/12)/O16)*180/PI()</f>
        <v>2.6051840296788358</v>
      </c>
      <c r="W16" s="31">
        <f t="shared" ca="1" si="10"/>
        <v>9.4098027820717078</v>
      </c>
      <c r="X16">
        <f t="shared" ca="1" si="11"/>
        <v>4.2188763476376252</v>
      </c>
      <c r="Y16" s="35">
        <f t="shared" si="12"/>
        <v>0.65850460786851817</v>
      </c>
      <c r="Z16" s="31">
        <f t="shared" si="20"/>
        <v>15.804110588844436</v>
      </c>
      <c r="AB16" s="35">
        <f t="shared" ref="AB16:AB31" ca="1" si="25">COS(L16*PI()/180)</f>
        <v>0.80874178258632123</v>
      </c>
      <c r="AC16" s="29">
        <f t="shared" ref="AC16" ca="1" si="26">AB16*$Q$2</f>
        <v>19.409802782071708</v>
      </c>
      <c r="AE16" s="34">
        <v>948.90601556069589</v>
      </c>
      <c r="AF16" s="31">
        <f t="shared" si="21"/>
        <v>23.722650389017399</v>
      </c>
      <c r="AG16" s="33">
        <v>62</v>
      </c>
    </row>
    <row r="17" spans="2:33" x14ac:dyDescent="0.2">
      <c r="B17">
        <f t="shared" si="15"/>
        <v>8</v>
      </c>
      <c r="C17">
        <v>12</v>
      </c>
      <c r="D17">
        <f t="shared" si="16"/>
        <v>134</v>
      </c>
      <c r="E17">
        <f t="shared" si="17"/>
        <v>116</v>
      </c>
      <c r="F17" s="34">
        <v>2500</v>
      </c>
      <c r="G17" s="31">
        <f t="shared" si="18"/>
        <v>62.5</v>
      </c>
      <c r="H17" s="33">
        <v>39.95171570129245</v>
      </c>
      <c r="I17">
        <f t="shared" si="4"/>
        <v>9.1315484828737947</v>
      </c>
      <c r="J17">
        <f t="shared" si="22"/>
        <v>14.421418205514478</v>
      </c>
      <c r="K17" s="29">
        <f ca="1">'8ft'!$Q$12</f>
        <v>8.0000668258830192</v>
      </c>
      <c r="L17" s="31">
        <f ca="1">'8ft'!$K$12</f>
        <v>35.128231308641539</v>
      </c>
      <c r="M17" s="29">
        <f t="shared" ca="1" si="0"/>
        <v>19.628791108608326</v>
      </c>
      <c r="N17" s="29">
        <f t="shared" ca="1" si="1"/>
        <v>4.8143955543041628</v>
      </c>
      <c r="O17" s="31">
        <f t="shared" si="2"/>
        <v>11.313708498984761</v>
      </c>
      <c r="P17" s="30">
        <f t="shared" ca="1" si="3"/>
        <v>2.0309359488903955</v>
      </c>
      <c r="Q17">
        <f t="shared" si="5"/>
        <v>48.814074834290352</v>
      </c>
      <c r="R17">
        <f t="shared" si="6"/>
        <v>45</v>
      </c>
      <c r="S17">
        <f t="shared" si="7"/>
        <v>41.633539336570202</v>
      </c>
      <c r="T17">
        <f t="shared" si="19"/>
        <v>7.1805354977201503</v>
      </c>
      <c r="U17" s="31">
        <f t="shared" si="23"/>
        <v>6.9705627484771391</v>
      </c>
      <c r="V17" s="31">
        <f t="shared" si="24"/>
        <v>2.9391588732833696</v>
      </c>
      <c r="W17" s="31">
        <f t="shared" ca="1" si="10"/>
        <v>9.6287911086083255</v>
      </c>
      <c r="X17">
        <f t="shared" ca="1" si="11"/>
        <v>4.0567811223725894</v>
      </c>
      <c r="Y17" s="35">
        <f t="shared" si="12"/>
        <v>0.70710678118654746</v>
      </c>
      <c r="Z17" s="31">
        <f t="shared" si="20"/>
        <v>16.970562748477139</v>
      </c>
      <c r="AB17" s="35">
        <f t="shared" ca="1" si="25"/>
        <v>0.81786629619201356</v>
      </c>
      <c r="AC17" s="29">
        <f t="shared" ref="AC17" ca="1" si="27">AB17*$Q$2</f>
        <v>19.628791108608326</v>
      </c>
      <c r="AE17" s="34">
        <v>979.95179765546436</v>
      </c>
      <c r="AF17" s="31">
        <f t="shared" si="21"/>
        <v>24.49879494138661</v>
      </c>
      <c r="AG17" s="33">
        <v>59</v>
      </c>
    </row>
    <row r="18" spans="2:33" x14ac:dyDescent="0.2">
      <c r="B18">
        <f t="shared" si="15"/>
        <v>9</v>
      </c>
      <c r="C18">
        <v>12</v>
      </c>
      <c r="D18">
        <f t="shared" si="16"/>
        <v>146</v>
      </c>
      <c r="E18">
        <f t="shared" si="17"/>
        <v>128</v>
      </c>
      <c r="F18" s="34">
        <v>2500</v>
      </c>
      <c r="G18" s="31">
        <f t="shared" si="18"/>
        <v>62.5</v>
      </c>
      <c r="H18" s="33">
        <v>35.808497692403272</v>
      </c>
      <c r="I18">
        <f t="shared" si="4"/>
        <v>10.179101700310655</v>
      </c>
      <c r="J18">
        <f t="shared" si="22"/>
        <v>13.850779596272151</v>
      </c>
      <c r="K18" s="29">
        <f ca="1">'9ft'!$Q$12</f>
        <v>8.0004206064191159</v>
      </c>
      <c r="L18" s="31">
        <f ca="1">'9ft'!$K$12</f>
        <v>30.474392591983953</v>
      </c>
      <c r="M18" s="29">
        <f t="shared" ca="1" si="0"/>
        <v>20.684541847629134</v>
      </c>
      <c r="N18" s="29">
        <f t="shared" ca="1" si="1"/>
        <v>5.3422709238145671</v>
      </c>
      <c r="O18" s="31">
        <f t="shared" si="2"/>
        <v>12.041594578792296</v>
      </c>
      <c r="P18" s="30">
        <f t="shared" ca="1" si="3"/>
        <v>2.1173153158588529</v>
      </c>
      <c r="Q18">
        <f t="shared" si="5"/>
        <v>52.125016348901795</v>
      </c>
      <c r="R18">
        <f t="shared" si="6"/>
        <v>48.366460663429812</v>
      </c>
      <c r="S18">
        <f t="shared" si="7"/>
        <v>45</v>
      </c>
      <c r="T18">
        <f t="shared" si="19"/>
        <v>7.125016348901795</v>
      </c>
      <c r="U18" s="31">
        <f t="shared" si="23"/>
        <v>7.9378236484078357</v>
      </c>
      <c r="V18" s="31">
        <f t="shared" si="24"/>
        <v>3.1442896665718538</v>
      </c>
      <c r="W18" s="31">
        <f t="shared" ca="1" si="10"/>
        <v>10.684541847629134</v>
      </c>
      <c r="X18">
        <f t="shared" ca="1" si="11"/>
        <v>4.2288635327485062</v>
      </c>
      <c r="Y18" s="35">
        <f t="shared" si="12"/>
        <v>0.74740931868365978</v>
      </c>
      <c r="Z18" s="31">
        <f t="shared" si="20"/>
        <v>17.937823648407836</v>
      </c>
      <c r="AB18" s="35">
        <f t="shared" ca="1" si="25"/>
        <v>0.86185591031788067</v>
      </c>
      <c r="AC18" s="29">
        <f t="shared" ref="AC18" ca="1" si="28">AB18*$Q$2</f>
        <v>20.684541847629134</v>
      </c>
      <c r="AE18" s="34">
        <v>1028.9540241598506</v>
      </c>
      <c r="AF18" s="31">
        <f t="shared" si="21"/>
        <v>25.723850603996269</v>
      </c>
      <c r="AG18" s="33">
        <v>55</v>
      </c>
    </row>
    <row r="19" spans="2:33" x14ac:dyDescent="0.2">
      <c r="B19">
        <f t="shared" si="15"/>
        <v>10</v>
      </c>
      <c r="C19">
        <v>12</v>
      </c>
      <c r="D19">
        <f t="shared" si="16"/>
        <v>158</v>
      </c>
      <c r="E19">
        <f t="shared" si="17"/>
        <v>140</v>
      </c>
      <c r="F19" s="34">
        <v>2500</v>
      </c>
      <c r="G19" s="31">
        <f t="shared" si="18"/>
        <v>62.5</v>
      </c>
      <c r="H19" s="33">
        <v>33.760386253272259</v>
      </c>
      <c r="I19">
        <f t="shared" si="4"/>
        <v>11.203565876686374</v>
      </c>
      <c r="J19">
        <f t="shared" si="22"/>
        <v>13.557209479763525</v>
      </c>
      <c r="K19" s="29">
        <f ca="1">'10ft'!$Q$12</f>
        <v>8.000230639338735</v>
      </c>
      <c r="L19" s="31">
        <f ca="1">'10ft'!$K$12</f>
        <v>27.886008430242974</v>
      </c>
      <c r="M19" s="29">
        <f t="shared" ca="1" si="0"/>
        <v>21.213116921054286</v>
      </c>
      <c r="N19" s="29">
        <f t="shared" ca="1" si="1"/>
        <v>5.6065584605271432</v>
      </c>
      <c r="O19" s="31">
        <f t="shared" si="2"/>
        <v>12.806248474865697</v>
      </c>
      <c r="P19" s="30">
        <f t="shared" ca="1" si="3"/>
        <v>2.0894079493327666</v>
      </c>
      <c r="Q19">
        <f t="shared" si="5"/>
        <v>55.007979801441337</v>
      </c>
      <c r="R19">
        <f t="shared" si="6"/>
        <v>51.340191745909912</v>
      </c>
      <c r="S19">
        <f t="shared" si="7"/>
        <v>48.012787504183336</v>
      </c>
      <c r="T19">
        <f t="shared" si="19"/>
        <v>6.9951922972580007</v>
      </c>
      <c r="U19" s="31">
        <f t="shared" si="23"/>
        <v>8.7408514266327266</v>
      </c>
      <c r="V19" s="31">
        <f t="shared" si="24"/>
        <v>3.2554086475125601</v>
      </c>
      <c r="W19" s="31">
        <f t="shared" ca="1" si="10"/>
        <v>11.213116921054286</v>
      </c>
      <c r="X19">
        <f t="shared" ca="1" si="11"/>
        <v>4.1732734527545023</v>
      </c>
      <c r="Y19" s="35">
        <f t="shared" si="12"/>
        <v>0.78086880944303028</v>
      </c>
      <c r="Z19" s="31">
        <f t="shared" si="20"/>
        <v>18.740851426632727</v>
      </c>
      <c r="AB19" s="35">
        <f t="shared" ca="1" si="25"/>
        <v>0.88387987171059534</v>
      </c>
      <c r="AC19" s="29">
        <f t="shared" ref="AC19" ca="1" si="29">AB19*$Q$2</f>
        <v>21.213116921054286</v>
      </c>
      <c r="AE19" s="34">
        <v>1060</v>
      </c>
      <c r="AF19" s="31">
        <f t="shared" si="21"/>
        <v>26.5</v>
      </c>
      <c r="AG19" s="33">
        <v>52.832078071123796</v>
      </c>
    </row>
    <row r="20" spans="2:33" x14ac:dyDescent="0.2">
      <c r="B20">
        <f t="shared" si="15"/>
        <v>11</v>
      </c>
      <c r="C20">
        <v>12</v>
      </c>
      <c r="D20">
        <f t="shared" si="16"/>
        <v>170</v>
      </c>
      <c r="E20">
        <f t="shared" si="17"/>
        <v>152</v>
      </c>
      <c r="F20" s="34">
        <v>2500</v>
      </c>
      <c r="G20" s="31">
        <f t="shared" si="18"/>
        <v>62.5</v>
      </c>
      <c r="H20" s="33">
        <v>31.985039217858695</v>
      </c>
      <c r="I20">
        <f t="shared" si="4"/>
        <v>12.225251826524401</v>
      </c>
      <c r="J20">
        <f t="shared" si="22"/>
        <v>13.296978081707174</v>
      </c>
      <c r="K20" s="29">
        <f ca="1">'11ft'!$Q$12</f>
        <v>8.0001260298048162</v>
      </c>
      <c r="L20" s="31">
        <f ca="1">'11ft'!$K$12</f>
        <v>25.5400634815642</v>
      </c>
      <c r="M20" s="29">
        <f t="shared" ca="1" si="0"/>
        <v>21.654816798884085</v>
      </c>
      <c r="N20" s="29">
        <f t="shared" ca="1" si="1"/>
        <v>5.8274083994420423</v>
      </c>
      <c r="O20" s="31">
        <f t="shared" si="2"/>
        <v>13.601470508735444</v>
      </c>
      <c r="P20" s="30">
        <f t="shared" ca="1" si="3"/>
        <v>2.0447797906397933</v>
      </c>
      <c r="Q20">
        <f t="shared" si="5"/>
        <v>57.528807709151515</v>
      </c>
      <c r="R20">
        <f t="shared" si="6"/>
        <v>53.972626614896392</v>
      </c>
      <c r="S20">
        <f t="shared" si="7"/>
        <v>50.710593137499643</v>
      </c>
      <c r="T20">
        <f t="shared" si="19"/>
        <v>6.8182145716518718</v>
      </c>
      <c r="U20" s="31">
        <f t="shared" si="23"/>
        <v>9.4096660232765217</v>
      </c>
      <c r="V20" s="31">
        <f t="shared" si="24"/>
        <v>3.2995086907968796</v>
      </c>
      <c r="W20" s="31">
        <f t="shared" ca="1" si="10"/>
        <v>11.654816798884085</v>
      </c>
      <c r="X20">
        <f t="shared" ca="1" si="11"/>
        <v>4.0843641690574772</v>
      </c>
      <c r="Y20" s="35">
        <f t="shared" si="12"/>
        <v>0.80873608430318844</v>
      </c>
      <c r="Z20" s="31">
        <f t="shared" si="20"/>
        <v>19.409666023276522</v>
      </c>
      <c r="AB20" s="35">
        <f t="shared" ca="1" si="25"/>
        <v>0.90228403328683682</v>
      </c>
      <c r="AC20" s="29">
        <f t="shared" ref="AC20" ca="1" si="30">AB20*$Q$2</f>
        <v>21.654816798884085</v>
      </c>
      <c r="AE20" s="34">
        <v>1105.891794166628</v>
      </c>
      <c r="AF20" s="31">
        <f t="shared" si="21"/>
        <v>27.6472948541657</v>
      </c>
      <c r="AG20" s="33">
        <v>50</v>
      </c>
    </row>
    <row r="21" spans="2:33" x14ac:dyDescent="0.2">
      <c r="B21">
        <f t="shared" si="15"/>
        <v>12</v>
      </c>
      <c r="C21">
        <v>12</v>
      </c>
      <c r="D21">
        <f t="shared" si="16"/>
        <v>182</v>
      </c>
      <c r="E21">
        <f t="shared" si="17"/>
        <v>164</v>
      </c>
      <c r="F21" s="34">
        <v>2500</v>
      </c>
      <c r="G21" s="31">
        <f t="shared" si="18"/>
        <v>62.5</v>
      </c>
      <c r="H21" s="33">
        <v>30.763184129347863</v>
      </c>
      <c r="I21">
        <f t="shared" si="4"/>
        <v>13.240424310407166</v>
      </c>
      <c r="J21">
        <f t="shared" si="22"/>
        <v>13.114908275114011</v>
      </c>
      <c r="K21" s="29">
        <f ca="1">'12ft'!$Q$12</f>
        <v>7.9997064720383531</v>
      </c>
      <c r="L21" s="31">
        <f ca="1">'12ft'!$K$12</f>
        <v>23.821385151205369</v>
      </c>
      <c r="M21" s="29">
        <f t="shared" ca="1" si="0"/>
        <v>21.955415624433297</v>
      </c>
      <c r="N21" s="29">
        <f t="shared" ca="1" si="1"/>
        <v>5.9777078122166483</v>
      </c>
      <c r="O21" s="31">
        <f t="shared" si="2"/>
        <v>14.422205101855956</v>
      </c>
      <c r="P21" s="30">
        <f t="shared" ca="1" si="3"/>
        <v>1.9782072332967997</v>
      </c>
      <c r="Q21">
        <f t="shared" si="5"/>
        <v>59.743562836470737</v>
      </c>
      <c r="R21">
        <f t="shared" si="6"/>
        <v>56.309932474020215</v>
      </c>
      <c r="S21">
        <f t="shared" si="7"/>
        <v>53.13010235415598</v>
      </c>
      <c r="T21">
        <f t="shared" si="19"/>
        <v>6.6134604823147569</v>
      </c>
      <c r="U21" s="31">
        <f t="shared" si="23"/>
        <v>9.9692070641082502</v>
      </c>
      <c r="V21" s="31">
        <f t="shared" si="24"/>
        <v>3.2967853676948451</v>
      </c>
      <c r="W21" s="31">
        <f t="shared" ca="1" si="10"/>
        <v>11.955415624433297</v>
      </c>
      <c r="X21">
        <f t="shared" ca="1" si="11"/>
        <v>3.9517093936617504</v>
      </c>
      <c r="Y21" s="35">
        <f t="shared" si="12"/>
        <v>0.83205029433784372</v>
      </c>
      <c r="Z21" s="31">
        <f t="shared" si="20"/>
        <v>19.96920706410825</v>
      </c>
      <c r="AB21" s="35">
        <f t="shared" ca="1" si="25"/>
        <v>0.91480898435138736</v>
      </c>
      <c r="AC21" s="29">
        <f t="shared" ref="AC21" ca="1" si="31">AB21*$Q$2</f>
        <v>21.955415624433297</v>
      </c>
      <c r="AE21" s="34">
        <v>1142.8977293158966</v>
      </c>
      <c r="AF21" s="31">
        <f t="shared" si="21"/>
        <v>28.572443232897417</v>
      </c>
      <c r="AG21" s="33">
        <v>48</v>
      </c>
    </row>
    <row r="22" spans="2:33" x14ac:dyDescent="0.2">
      <c r="B22">
        <f t="shared" si="15"/>
        <v>13</v>
      </c>
      <c r="C22">
        <v>12</v>
      </c>
      <c r="D22">
        <f t="shared" si="16"/>
        <v>194</v>
      </c>
      <c r="E22">
        <f t="shared" si="17"/>
        <v>176</v>
      </c>
      <c r="F22" s="34">
        <v>2500</v>
      </c>
      <c r="G22" s="31">
        <f t="shared" si="18"/>
        <v>62.5</v>
      </c>
      <c r="H22" s="33">
        <v>29.145957406664202</v>
      </c>
      <c r="I22">
        <f t="shared" si="4"/>
        <v>14.260803263629846</v>
      </c>
      <c r="J22">
        <f t="shared" si="22"/>
        <v>12.870360836441842</v>
      </c>
      <c r="K22" s="29">
        <f ca="1">'13ft'!$Q$12</f>
        <v>8.0000365231963873</v>
      </c>
      <c r="L22" s="31">
        <f ca="1">'13ft'!$K$12</f>
        <v>21.558959314156422</v>
      </c>
      <c r="M22" s="29">
        <f t="shared" ca="1" si="0"/>
        <v>22.320958395672065</v>
      </c>
      <c r="N22" s="29">
        <f t="shared" ca="1" si="1"/>
        <v>6.1604791978360325</v>
      </c>
      <c r="O22" s="31">
        <f t="shared" si="2"/>
        <v>15.264337522473747</v>
      </c>
      <c r="P22" s="30">
        <f t="shared" ca="1" si="3"/>
        <v>1.9262571083153683</v>
      </c>
      <c r="Q22">
        <f t="shared" si="5"/>
        <v>61.699244233993632</v>
      </c>
      <c r="R22">
        <f t="shared" si="6"/>
        <v>58.392497753751094</v>
      </c>
      <c r="S22">
        <f t="shared" si="7"/>
        <v>55.304846468766037</v>
      </c>
      <c r="T22">
        <f t="shared" si="19"/>
        <v>6.3943977652275947</v>
      </c>
      <c r="U22" s="31">
        <f t="shared" si="23"/>
        <v>10.439799600909051</v>
      </c>
      <c r="V22" s="31">
        <f t="shared" si="24"/>
        <v>3.2620153357353705</v>
      </c>
      <c r="W22" s="31">
        <f t="shared" ca="1" si="10"/>
        <v>12.320958395672065</v>
      </c>
      <c r="X22">
        <f t="shared" ca="1" si="11"/>
        <v>3.8481696419721487</v>
      </c>
      <c r="Y22" s="35">
        <f>SIN(R22*PI()/180)</f>
        <v>0.85165831670454384</v>
      </c>
      <c r="Z22" s="31">
        <f>Y22*$Q$2</f>
        <v>20.439799600909051</v>
      </c>
      <c r="AB22" s="35">
        <f t="shared" ca="1" si="25"/>
        <v>0.93003993315300271</v>
      </c>
      <c r="AC22" s="29">
        <f t="shared" ref="AC22" ca="1" si="32">AB22*$Q$2</f>
        <v>22.320958395672065</v>
      </c>
      <c r="AE22" s="34">
        <v>1190</v>
      </c>
      <c r="AF22" s="31">
        <f t="shared" si="21"/>
        <v>29.75</v>
      </c>
      <c r="AG22" s="33">
        <v>45.704879856060977</v>
      </c>
    </row>
    <row r="23" spans="2:33" x14ac:dyDescent="0.2">
      <c r="B23">
        <f t="shared" si="15"/>
        <v>14</v>
      </c>
      <c r="C23">
        <v>12</v>
      </c>
      <c r="D23">
        <f t="shared" si="16"/>
        <v>206</v>
      </c>
      <c r="E23">
        <f t="shared" si="17"/>
        <v>188</v>
      </c>
      <c r="F23" s="34">
        <v>2500</v>
      </c>
      <c r="G23" s="31">
        <f t="shared" si="18"/>
        <v>62.5</v>
      </c>
      <c r="H23" s="33">
        <v>27.997052355290162</v>
      </c>
      <c r="I23">
        <f t="shared" si="4"/>
        <v>15.275478218375214</v>
      </c>
      <c r="J23">
        <f t="shared" si="22"/>
        <v>12.694261379497405</v>
      </c>
      <c r="K23" s="29">
        <f ca="1">'14ft'!$Q$12</f>
        <v>7.9999626361391547</v>
      </c>
      <c r="L23" s="31">
        <f ca="1">'14ft'!$K$12</f>
        <v>19.78205366019861</v>
      </c>
      <c r="M23" s="29">
        <f t="shared" ca="1" si="0"/>
        <v>22.583683757050707</v>
      </c>
      <c r="N23" s="29">
        <f t="shared" ca="1" si="1"/>
        <v>6.2918418785253536</v>
      </c>
      <c r="O23" s="31">
        <f t="shared" si="2"/>
        <v>16.124515496597098</v>
      </c>
      <c r="P23" s="30">
        <f t="shared" ca="1" si="3"/>
        <v>1.8624280965495001</v>
      </c>
      <c r="Q23">
        <f t="shared" si="5"/>
        <v>63.43494882292201</v>
      </c>
      <c r="R23">
        <f t="shared" si="6"/>
        <v>60.255118703057789</v>
      </c>
      <c r="S23">
        <f t="shared" si="7"/>
        <v>57.264773727892404</v>
      </c>
      <c r="T23">
        <f t="shared" si="19"/>
        <v>6.1701750950296059</v>
      </c>
      <c r="U23" s="31">
        <f t="shared" si="23"/>
        <v>10.837835410987019</v>
      </c>
      <c r="V23" s="31">
        <f t="shared" si="24"/>
        <v>3.2058538254937252</v>
      </c>
      <c r="W23" s="31">
        <f t="shared" ca="1" si="10"/>
        <v>12.583683757050707</v>
      </c>
      <c r="X23">
        <f t="shared" ca="1" si="11"/>
        <v>3.7209287776882816</v>
      </c>
      <c r="Y23" s="35">
        <f t="shared" si="12"/>
        <v>0.86824314212445919</v>
      </c>
      <c r="Z23" s="31">
        <f t="shared" si="20"/>
        <v>20.837835410987019</v>
      </c>
      <c r="AB23" s="35">
        <f t="shared" ca="1" si="25"/>
        <v>0.94098682321044613</v>
      </c>
      <c r="AC23" s="29">
        <f t="shared" ref="AC23" ca="1" si="33">AB23*$Q$2</f>
        <v>22.583683757050707</v>
      </c>
      <c r="AE23" s="34">
        <v>1253.5730494345653</v>
      </c>
      <c r="AF23" s="31">
        <f t="shared" si="21"/>
        <v>31.339326235864135</v>
      </c>
      <c r="AG23" s="33">
        <v>42.980153220013065</v>
      </c>
    </row>
    <row r="24" spans="2:33" x14ac:dyDescent="0.2">
      <c r="B24">
        <f t="shared" si="15"/>
        <v>15</v>
      </c>
      <c r="C24">
        <v>12</v>
      </c>
      <c r="D24">
        <f t="shared" si="16"/>
        <v>218</v>
      </c>
      <c r="E24">
        <f t="shared" si="17"/>
        <v>200</v>
      </c>
      <c r="F24" s="34">
        <v>2500</v>
      </c>
      <c r="G24" s="31">
        <f t="shared" si="18"/>
        <v>62.5</v>
      </c>
      <c r="H24" s="33">
        <v>26.994837734287938</v>
      </c>
      <c r="I24">
        <f t="shared" si="4"/>
        <v>16.28840815040353</v>
      </c>
      <c r="J24">
        <f t="shared" si="22"/>
        <v>12.539102195157632</v>
      </c>
      <c r="K24" s="29">
        <f ca="1">'15ft'!$Q$12</f>
        <v>8.0000258539157869</v>
      </c>
      <c r="L24" s="31">
        <f ca="1">'15ft'!$K$12</f>
        <v>18.152060023314625</v>
      </c>
      <c r="M24" s="29">
        <f t="shared" ca="1" si="0"/>
        <v>22.805593268397438</v>
      </c>
      <c r="N24" s="29">
        <f t="shared" ca="1" si="1"/>
        <v>6.4027966341987188</v>
      </c>
      <c r="O24" s="31">
        <f t="shared" si="2"/>
        <v>17</v>
      </c>
      <c r="P24" s="30">
        <f t="shared" ca="1" si="3"/>
        <v>1.797709967368474</v>
      </c>
      <c r="Q24">
        <f t="shared" si="5"/>
        <v>64.98310652189997</v>
      </c>
      <c r="R24">
        <f t="shared" si="6"/>
        <v>61.927513064147043</v>
      </c>
      <c r="S24">
        <f t="shared" si="7"/>
        <v>59.036243467926482</v>
      </c>
      <c r="T24">
        <f t="shared" si="19"/>
        <v>5.9468630539734875</v>
      </c>
      <c r="U24" s="31">
        <f t="shared" si="23"/>
        <v>11.176470588235293</v>
      </c>
      <c r="V24" s="31">
        <f t="shared" si="24"/>
        <v>3.1359070854328861</v>
      </c>
      <c r="W24" s="31">
        <f t="shared" ca="1" si="10"/>
        <v>12.805593268397438</v>
      </c>
      <c r="X24">
        <f t="shared" ca="1" si="11"/>
        <v>3.5918873736949553</v>
      </c>
      <c r="Y24" s="35">
        <f t="shared" si="12"/>
        <v>0.88235294117647056</v>
      </c>
      <c r="Z24" s="31">
        <f t="shared" si="20"/>
        <v>21.176470588235293</v>
      </c>
      <c r="AB24" s="35">
        <f t="shared" ca="1" si="25"/>
        <v>0.95023305284989323</v>
      </c>
      <c r="AC24" s="29">
        <f t="shared" ref="AC24" ca="1" si="34">AB24*$Q$2</f>
        <v>22.805593268397438</v>
      </c>
      <c r="AE24" s="34">
        <v>1300</v>
      </c>
      <c r="AF24" s="31">
        <f t="shared" si="21"/>
        <v>32.5</v>
      </c>
      <c r="AG24" s="33">
        <v>41.222352867988221</v>
      </c>
    </row>
    <row r="25" spans="2:33" x14ac:dyDescent="0.2">
      <c r="B25">
        <f t="shared" si="15"/>
        <v>16</v>
      </c>
      <c r="C25">
        <v>12</v>
      </c>
      <c r="D25">
        <f t="shared" si="16"/>
        <v>230</v>
      </c>
      <c r="E25">
        <f t="shared" si="17"/>
        <v>212</v>
      </c>
      <c r="F25" s="34">
        <v>2500</v>
      </c>
      <c r="G25" s="31">
        <f t="shared" si="18"/>
        <v>62.5</v>
      </c>
      <c r="H25" s="33">
        <v>26.343164594168236</v>
      </c>
      <c r="I25">
        <f t="shared" si="4"/>
        <v>17.296877961760124</v>
      </c>
      <c r="J25">
        <f t="shared" si="22"/>
        <v>12.437464458878512</v>
      </c>
      <c r="K25" s="29">
        <f ca="1">'16ft'!$Q$12</f>
        <v>7.9999147612026853</v>
      </c>
      <c r="L25" s="31">
        <f ca="1">'16ft'!$K$12</f>
        <v>17.078973218084563</v>
      </c>
      <c r="M25" s="29">
        <f t="shared" ca="1" si="0"/>
        <v>22.941620622845704</v>
      </c>
      <c r="N25" s="29">
        <f t="shared" ca="1" si="1"/>
        <v>6.4708103114228521</v>
      </c>
      <c r="O25" s="31">
        <f t="shared" si="2"/>
        <v>17.888543819998318</v>
      </c>
      <c r="P25" s="30">
        <f t="shared" ca="1" si="3"/>
        <v>1.7266073081270963</v>
      </c>
      <c r="Q25">
        <f t="shared" si="5"/>
        <v>66.370622269343187</v>
      </c>
      <c r="R25">
        <f t="shared" si="6"/>
        <v>63.43494882292201</v>
      </c>
      <c r="S25">
        <f t="shared" si="7"/>
        <v>60.642246457208728</v>
      </c>
      <c r="T25">
        <f t="shared" si="19"/>
        <v>5.728375812134459</v>
      </c>
      <c r="U25" s="31">
        <f t="shared" si="23"/>
        <v>11.466252583997981</v>
      </c>
      <c r="V25" s="31">
        <f t="shared" si="24"/>
        <v>3.057562687971545</v>
      </c>
      <c r="W25" s="31">
        <f t="shared" ca="1" si="10"/>
        <v>12.941620622845704</v>
      </c>
      <c r="X25">
        <f t="shared" ca="1" si="11"/>
        <v>3.4500843761455089</v>
      </c>
      <c r="Y25" s="35">
        <f t="shared" si="12"/>
        <v>0.89442719099991586</v>
      </c>
      <c r="Z25" s="31">
        <f t="shared" si="20"/>
        <v>21.466252583997981</v>
      </c>
      <c r="AB25" s="35">
        <f t="shared" ca="1" si="25"/>
        <v>0.9559008592852376</v>
      </c>
      <c r="AC25" s="29">
        <f t="shared" ref="AC25" ca="1" si="35">AB25*$Q$2</f>
        <v>22.941620622845704</v>
      </c>
      <c r="AE25" s="34">
        <v>1364.3816882039482</v>
      </c>
      <c r="AF25" s="31">
        <f t="shared" si="21"/>
        <v>34.109542205098705</v>
      </c>
      <c r="AG25" s="33">
        <v>39.055720873492042</v>
      </c>
    </row>
    <row r="26" spans="2:33" x14ac:dyDescent="0.2">
      <c r="B26">
        <v>17</v>
      </c>
      <c r="C26">
        <v>12</v>
      </c>
      <c r="D26">
        <f t="shared" si="16"/>
        <v>242</v>
      </c>
      <c r="E26">
        <f t="shared" si="17"/>
        <v>224</v>
      </c>
      <c r="F26" s="34">
        <v>2500</v>
      </c>
      <c r="G26" s="31">
        <f t="shared" si="18"/>
        <v>62.5</v>
      </c>
      <c r="H26" s="33">
        <v>25.503205245969358</v>
      </c>
      <c r="I26">
        <f t="shared" si="4"/>
        <v>18.307865342794333</v>
      </c>
      <c r="J26">
        <f t="shared" si="22"/>
        <v>12.305615886467979</v>
      </c>
      <c r="K26" s="29">
        <f ca="1">'17ft'!$Q$12</f>
        <v>7.999963241477813</v>
      </c>
      <c r="L26" s="31">
        <f ca="1">'17ft'!$K$12</f>
        <v>15.62707546961569</v>
      </c>
      <c r="M26" s="29">
        <f t="shared" ca="1" si="0"/>
        <v>23.112849109476535</v>
      </c>
      <c r="N26" s="29">
        <f t="shared" ca="1" si="1"/>
        <v>6.5564245547382676</v>
      </c>
      <c r="O26" s="31">
        <f t="shared" si="2"/>
        <v>18.788294228055936</v>
      </c>
      <c r="P26" s="30">
        <f t="shared" ca="1" si="3"/>
        <v>1.6657074358663038</v>
      </c>
      <c r="Q26">
        <f t="shared" si="5"/>
        <v>67.61986494804043</v>
      </c>
      <c r="R26">
        <f t="shared" si="6"/>
        <v>64.798876354524921</v>
      </c>
      <c r="S26">
        <f t="shared" si="7"/>
        <v>62.102728969052372</v>
      </c>
      <c r="T26">
        <f t="shared" si="19"/>
        <v>5.5171359789880583</v>
      </c>
      <c r="U26" s="31">
        <f t="shared" si="23"/>
        <v>11.715648852823854</v>
      </c>
      <c r="V26" s="31">
        <f t="shared" si="24"/>
        <v>2.9746093794894488</v>
      </c>
      <c r="W26" s="31">
        <f t="shared" ca="1" si="10"/>
        <v>13.112849109476535</v>
      </c>
      <c r="X26">
        <f t="shared" ca="1" si="11"/>
        <v>3.3286039572586859</v>
      </c>
      <c r="Y26" s="35">
        <f t="shared" si="12"/>
        <v>0.90481870220099392</v>
      </c>
      <c r="Z26" s="31">
        <f t="shared" si="20"/>
        <v>21.715648852823854</v>
      </c>
      <c r="AB26" s="35">
        <f t="shared" ca="1" si="25"/>
        <v>0.9630353795615223</v>
      </c>
      <c r="AC26" s="29">
        <f t="shared" ref="AC26" ca="1" si="36">AB26*$Q$2</f>
        <v>23.112849109476535</v>
      </c>
      <c r="AE26" s="34">
        <v>1400</v>
      </c>
      <c r="AF26" s="31">
        <f t="shared" si="21"/>
        <v>35</v>
      </c>
      <c r="AG26" s="33">
        <v>37.951211597860755</v>
      </c>
    </row>
    <row r="27" spans="2:33" x14ac:dyDescent="0.2">
      <c r="B27">
        <f t="shared" si="15"/>
        <v>18</v>
      </c>
      <c r="C27">
        <v>12</v>
      </c>
      <c r="D27">
        <f t="shared" si="16"/>
        <v>254</v>
      </c>
      <c r="E27">
        <f t="shared" si="17"/>
        <v>236</v>
      </c>
      <c r="F27" s="34">
        <v>2500</v>
      </c>
      <c r="G27" s="31">
        <f t="shared" si="18"/>
        <v>62.5</v>
      </c>
      <c r="H27" s="33">
        <v>24.715259759622544</v>
      </c>
      <c r="I27">
        <f t="shared" si="4"/>
        <v>19.318242479391369</v>
      </c>
      <c r="J27">
        <f t="shared" si="22"/>
        <v>12.181090247303588</v>
      </c>
      <c r="K27" s="29">
        <f ca="1">'18ft'!$Q$12</f>
        <v>8.0000116043232303</v>
      </c>
      <c r="L27" s="31">
        <f ca="1">'18ft'!$K$12</f>
        <v>14.188858484393023</v>
      </c>
      <c r="M27" s="29">
        <f t="shared" ca="1" si="0"/>
        <v>23.267832794186255</v>
      </c>
      <c r="N27" s="29">
        <f t="shared" ca="1" si="1"/>
        <v>6.6339163970931274</v>
      </c>
      <c r="O27" s="31">
        <f t="shared" si="2"/>
        <v>19.697715603592208</v>
      </c>
      <c r="P27" s="30">
        <f t="shared" ca="1" si="3"/>
        <v>1.6076130732627336</v>
      </c>
      <c r="Q27">
        <f t="shared" si="5"/>
        <v>68.749494492866759</v>
      </c>
      <c r="R27">
        <f t="shared" si="6"/>
        <v>66.037511025421821</v>
      </c>
      <c r="S27">
        <f t="shared" si="7"/>
        <v>63.43494882292201</v>
      </c>
      <c r="T27">
        <f t="shared" si="19"/>
        <v>5.3145456699447493</v>
      </c>
      <c r="U27" s="31">
        <f t="shared" si="23"/>
        <v>11.931477166886172</v>
      </c>
      <c r="V27" s="31">
        <f t="shared" si="24"/>
        <v>2.8896902214232867</v>
      </c>
      <c r="W27" s="31">
        <f t="shared" ca="1" si="10"/>
        <v>13.267832794186255</v>
      </c>
      <c r="X27">
        <f t="shared" ca="1" si="11"/>
        <v>3.2126989079121651</v>
      </c>
      <c r="Y27" s="35">
        <f t="shared" si="12"/>
        <v>0.91381154862025715</v>
      </c>
      <c r="Z27" s="31">
        <f t="shared" si="20"/>
        <v>21.931477166886172</v>
      </c>
      <c r="AB27" s="35">
        <f t="shared" ca="1" si="25"/>
        <v>0.96949303309109391</v>
      </c>
      <c r="AC27" s="29">
        <f t="shared" ref="AC27" ca="1" si="37">AB27*$Q$2</f>
        <v>23.267832794186255</v>
      </c>
      <c r="AE27" s="34">
        <v>1450.8991570749304</v>
      </c>
      <c r="AF27" s="31">
        <f t="shared" si="21"/>
        <v>36.272478926873262</v>
      </c>
      <c r="AG27" s="33">
        <v>36.5</v>
      </c>
    </row>
    <row r="28" spans="2:33" x14ac:dyDescent="0.2">
      <c r="B28">
        <f t="shared" si="15"/>
        <v>19</v>
      </c>
      <c r="C28">
        <v>12</v>
      </c>
      <c r="D28">
        <f t="shared" si="16"/>
        <v>266</v>
      </c>
      <c r="E28">
        <f t="shared" si="17"/>
        <v>248</v>
      </c>
      <c r="F28" s="34">
        <v>2500</v>
      </c>
      <c r="G28" s="31">
        <f t="shared" si="18"/>
        <v>62.5</v>
      </c>
      <c r="H28" s="33">
        <v>24.087562692610046</v>
      </c>
      <c r="I28">
        <f t="shared" si="4"/>
        <v>20.326556416620889</v>
      </c>
      <c r="J28">
        <f t="shared" si="22"/>
        <v>12.081323000549347</v>
      </c>
      <c r="K28" s="29">
        <f ca="1">'19ft'!$Q$12</f>
        <v>8.0007876619904241</v>
      </c>
      <c r="L28" s="31">
        <f ca="1">'19ft'!$K$12</f>
        <v>12.932038107992971</v>
      </c>
      <c r="M28" s="29">
        <f t="shared" ca="1" si="0"/>
        <v>23.391268966445381</v>
      </c>
      <c r="N28" s="29">
        <f t="shared" ca="1" si="1"/>
        <v>6.6956344832226904</v>
      </c>
      <c r="O28" s="31">
        <f t="shared" si="2"/>
        <v>20.615528128088304</v>
      </c>
      <c r="P28" s="30">
        <f t="shared" ca="1" si="3"/>
        <v>1.5503603258945908</v>
      </c>
      <c r="Q28">
        <f t="shared" si="5"/>
        <v>69.775140568831915</v>
      </c>
      <c r="R28">
        <f t="shared" si="6"/>
        <v>67.166345822082448</v>
      </c>
      <c r="S28">
        <f t="shared" si="7"/>
        <v>64.653824058053303</v>
      </c>
      <c r="T28">
        <f t="shared" si="19"/>
        <v>5.1213165107786125</v>
      </c>
      <c r="U28" s="31">
        <f t="shared" si="23"/>
        <v>12.119249003313563</v>
      </c>
      <c r="V28" s="31">
        <f t="shared" si="24"/>
        <v>2.8046299286926857</v>
      </c>
      <c r="W28" s="31">
        <f t="shared" ca="1" si="10"/>
        <v>13.391268966445381</v>
      </c>
      <c r="X28">
        <f t="shared" ca="1" si="11"/>
        <v>3.0984536736190678</v>
      </c>
      <c r="Y28" s="35">
        <f t="shared" si="12"/>
        <v>0.92163537513806515</v>
      </c>
      <c r="Z28" s="31">
        <f t="shared" si="20"/>
        <v>22.119249003313563</v>
      </c>
      <c r="AB28" s="35">
        <f t="shared" ca="1" si="25"/>
        <v>0.97463620693522424</v>
      </c>
      <c r="AC28" s="29">
        <f t="shared" ref="AC28" ca="1" si="38">AB28*$Q$2</f>
        <v>23.391268966445381</v>
      </c>
      <c r="AE28" s="34">
        <v>1500</v>
      </c>
      <c r="AF28" s="31">
        <f t="shared" si="21"/>
        <v>37.5</v>
      </c>
      <c r="AG28" s="33">
        <v>35.217880462212001</v>
      </c>
    </row>
    <row r="29" spans="2:33" x14ac:dyDescent="0.2">
      <c r="B29">
        <f t="shared" si="15"/>
        <v>20</v>
      </c>
      <c r="C29">
        <v>12</v>
      </c>
      <c r="D29">
        <f t="shared" si="16"/>
        <v>278</v>
      </c>
      <c r="E29">
        <f t="shared" si="17"/>
        <v>260</v>
      </c>
      <c r="F29" s="34">
        <v>2500</v>
      </c>
      <c r="G29" s="31">
        <f t="shared" si="18"/>
        <v>62.5</v>
      </c>
      <c r="H29" s="33">
        <v>23.570153417547093</v>
      </c>
      <c r="I29">
        <f t="shared" si="4"/>
        <v>21.333440312044271</v>
      </c>
      <c r="J29">
        <f t="shared" si="22"/>
        <v>11.998716255468757</v>
      </c>
      <c r="K29" s="29">
        <f ca="1">'20ft'!Q12</f>
        <v>7.9999998184779315</v>
      </c>
      <c r="L29" s="31">
        <f ca="1">'20ft'!$K$12</f>
        <v>11.786384870825819</v>
      </c>
      <c r="M29" s="29">
        <f t="shared" ca="1" si="0"/>
        <v>23.493982926771185</v>
      </c>
      <c r="N29" s="29">
        <f t="shared" ca="1" si="1"/>
        <v>6.7469914633855925</v>
      </c>
      <c r="O29" s="31">
        <f t="shared" si="2"/>
        <v>21.540659228538015</v>
      </c>
      <c r="P29" s="30">
        <f t="shared" ca="1" si="3"/>
        <v>1.4951816459867242</v>
      </c>
      <c r="Q29">
        <f t="shared" si="5"/>
        <v>70.709953780811276</v>
      </c>
      <c r="R29">
        <f t="shared" si="6"/>
        <v>68.198590513648185</v>
      </c>
      <c r="S29">
        <f t="shared" si="7"/>
        <v>65.772254682045826</v>
      </c>
      <c r="T29">
        <f t="shared" si="19"/>
        <v>4.9376990987654494</v>
      </c>
      <c r="U29" s="31">
        <f t="shared" si="23"/>
        <v>12.283440581246225</v>
      </c>
      <c r="V29" s="31">
        <f t="shared" si="24"/>
        <v>2.7206698200247805</v>
      </c>
      <c r="W29" s="31">
        <f t="shared" ca="1" si="10"/>
        <v>13.493982926771185</v>
      </c>
      <c r="X29">
        <f t="shared" ca="1" si="11"/>
        <v>2.9883296446037066</v>
      </c>
      <c r="Y29" s="35">
        <f t="shared" si="12"/>
        <v>0.9284766908852593</v>
      </c>
      <c r="Z29" s="31">
        <f t="shared" si="20"/>
        <v>22.283440581246225</v>
      </c>
      <c r="AB29" s="35">
        <f t="shared" ca="1" si="25"/>
        <v>0.97891595528213271</v>
      </c>
      <c r="AC29" s="29">
        <f t="shared" ref="AC29" ca="1" si="39">AB29*$Q$2</f>
        <v>23.493982926771185</v>
      </c>
      <c r="AE29" s="34">
        <v>1525</v>
      </c>
      <c r="AF29" s="31">
        <f t="shared" si="21"/>
        <v>38.125</v>
      </c>
      <c r="AG29" s="33">
        <v>34.628985335975017</v>
      </c>
    </row>
    <row r="30" spans="2:33" x14ac:dyDescent="0.2">
      <c r="B30">
        <v>21</v>
      </c>
      <c r="C30">
        <v>12</v>
      </c>
      <c r="D30">
        <f t="shared" si="16"/>
        <v>290</v>
      </c>
      <c r="E30">
        <f t="shared" si="17"/>
        <v>272</v>
      </c>
      <c r="F30" s="34">
        <v>2500</v>
      </c>
      <c r="G30" s="31">
        <f t="shared" si="18"/>
        <v>62.5</v>
      </c>
      <c r="H30" s="33">
        <v>23.12181908290431</v>
      </c>
      <c r="I30">
        <f t="shared" si="4"/>
        <v>22.339427191816828</v>
      </c>
      <c r="J30">
        <f t="shared" si="22"/>
        <v>11.926873698198049</v>
      </c>
      <c r="K30" s="29">
        <f ca="1">'21ft'!Q12</f>
        <v>8.0008858079372605</v>
      </c>
      <c r="L30" s="31">
        <f ca="1">'21ft'!$K$12</f>
        <v>10.708883265306904</v>
      </c>
      <c r="M30" s="29">
        <f t="shared" ca="1" si="0"/>
        <v>23.58201596563103</v>
      </c>
      <c r="N30" s="29">
        <f t="shared" ca="1" si="1"/>
        <v>6.7910079828155148</v>
      </c>
      <c r="O30" s="31">
        <f t="shared" si="2"/>
        <v>22.472205054244231</v>
      </c>
      <c r="P30" s="30">
        <f t="shared" ca="1" si="3"/>
        <v>1.442574184742752</v>
      </c>
      <c r="Q30">
        <f t="shared" si="5"/>
        <v>71.56505117707799</v>
      </c>
      <c r="R30">
        <f t="shared" si="6"/>
        <v>69.145541960421653</v>
      </c>
      <c r="S30">
        <f t="shared" si="7"/>
        <v>66.801409486351815</v>
      </c>
      <c r="T30">
        <f t="shared" si="19"/>
        <v>4.7636416907261747</v>
      </c>
      <c r="U30" s="31">
        <f t="shared" ref="U30:U31" si="40">Z30-$Q$3</f>
        <v>12.427705638295233</v>
      </c>
      <c r="V30" s="31">
        <f t="shared" ref="V30" si="41">ATAN((U30/12)/O30)*180/PI()</f>
        <v>2.6386359561725103</v>
      </c>
      <c r="W30" s="31">
        <f ca="1">AC30-$Q$3</f>
        <v>13.58201596563103</v>
      </c>
      <c r="X30">
        <f t="shared" ca="1" si="11"/>
        <v>2.8833217458873821</v>
      </c>
      <c r="Y30" s="35">
        <f>SIN(R30*PI()/180)</f>
        <v>0.93448773492896808</v>
      </c>
      <c r="Z30" s="31">
        <f t="shared" si="20"/>
        <v>22.427705638295233</v>
      </c>
      <c r="AB30" s="35">
        <f t="shared" ca="1" si="25"/>
        <v>0.98258399856795964</v>
      </c>
      <c r="AC30" s="29">
        <f t="shared" ref="AC30" ca="1" si="42">AB30*$Q$2</f>
        <v>23.58201596563103</v>
      </c>
      <c r="AE30" s="34">
        <v>1569.4851759487303</v>
      </c>
      <c r="AF30" s="31">
        <f t="shared" si="21"/>
        <v>39.23712939871826</v>
      </c>
      <c r="AG30" s="33">
        <v>33.600930824297812</v>
      </c>
    </row>
    <row r="31" spans="2:33" x14ac:dyDescent="0.2">
      <c r="B31">
        <f t="shared" si="15"/>
        <v>22</v>
      </c>
      <c r="C31">
        <v>12</v>
      </c>
      <c r="D31">
        <f t="shared" si="16"/>
        <v>302</v>
      </c>
      <c r="E31">
        <f t="shared" si="17"/>
        <v>284</v>
      </c>
      <c r="F31" s="34">
        <v>2500</v>
      </c>
      <c r="G31" s="31">
        <f t="shared" si="18"/>
        <v>62.5</v>
      </c>
      <c r="H31" s="33">
        <v>22.728466847391147</v>
      </c>
      <c r="I31">
        <f t="shared" si="4"/>
        <v>23.34469637608554</v>
      </c>
      <c r="J31">
        <f t="shared" si="22"/>
        <v>11.86364348697348</v>
      </c>
      <c r="K31" s="29">
        <f ca="1">'22ft'!Q12</f>
        <v>8.000441221062637</v>
      </c>
      <c r="L31" s="31">
        <f ca="1">'22ft'!$K$12</f>
        <v>9.6849843160094427</v>
      </c>
      <c r="M31" s="29">
        <f t="shared" ca="1" si="0"/>
        <v>23.657942202633379</v>
      </c>
      <c r="N31" s="29">
        <f t="shared" ca="1" si="1"/>
        <v>6.8289711013166894</v>
      </c>
      <c r="O31" s="31">
        <f t="shared" si="2"/>
        <v>23.409399821439251</v>
      </c>
      <c r="P31" s="30">
        <f t="shared" ca="1" si="3"/>
        <v>1.3925822388313016</v>
      </c>
      <c r="Q31">
        <f t="shared" si="5"/>
        <v>72.34987578006988</v>
      </c>
      <c r="R31">
        <f t="shared" si="6"/>
        <v>70.01689347810003</v>
      </c>
      <c r="S31">
        <f t="shared" si="7"/>
        <v>67.750976342787638</v>
      </c>
      <c r="T31">
        <f t="shared" si="19"/>
        <v>4.5988994372822418</v>
      </c>
      <c r="U31" s="31">
        <f t="shared" si="40"/>
        <v>12.55504216372249</v>
      </c>
      <c r="V31" s="31">
        <f>ATAN((U31/12)/$O31)*180/PI()</f>
        <v>2.5590593639997126</v>
      </c>
      <c r="W31" s="31">
        <f t="shared" ref="W31" ca="1" si="43">AC31-$Q$3</f>
        <v>13.657942202633379</v>
      </c>
      <c r="X31">
        <f ca="1">ATAN((W31/12)/$O31)*180/PI()</f>
        <v>2.7835211105566042</v>
      </c>
      <c r="Y31" s="35">
        <f>SIN(R31*PI()/180)</f>
        <v>0.93979342348843709</v>
      </c>
      <c r="Z31" s="31">
        <f t="shared" si="20"/>
        <v>22.55504216372249</v>
      </c>
      <c r="AB31" s="35">
        <f t="shared" ca="1" si="25"/>
        <v>0.98574759177639071</v>
      </c>
      <c r="AC31" s="29">
        <f ca="1">AB31*$Q$2</f>
        <v>23.657942202633379</v>
      </c>
      <c r="AE31" s="34">
        <v>1650</v>
      </c>
      <c r="AF31" s="31">
        <f t="shared" si="21"/>
        <v>41.25</v>
      </c>
      <c r="AG31" s="33">
        <v>31.857827267238019</v>
      </c>
    </row>
    <row r="32" spans="2:33" x14ac:dyDescent="0.2">
      <c r="U32">
        <f>F14-F30</f>
        <v>-1125</v>
      </c>
      <c r="V32" s="29">
        <f>U32/15</f>
        <v>-75</v>
      </c>
      <c r="W32">
        <f>H14-H30</f>
        <v>29.944509848129485</v>
      </c>
      <c r="X32" s="29">
        <f>W32/15</f>
        <v>1.9963006565419656</v>
      </c>
    </row>
    <row r="51" spans="7:7" x14ac:dyDescent="0.2">
      <c r="G51" s="9" t="s">
        <v>53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41" baseType="lpstr">
      <vt:lpstr>0ft</vt:lpstr>
      <vt:lpstr>1ft</vt:lpstr>
      <vt:lpstr>2ft</vt:lpstr>
      <vt:lpstr>3ft</vt:lpstr>
      <vt:lpstr>4ft</vt:lpstr>
      <vt:lpstr>5ft</vt:lpstr>
      <vt:lpstr>Sheet1</vt:lpstr>
      <vt:lpstr>Sheet2</vt:lpstr>
      <vt:lpstr>Sheet3</vt:lpstr>
      <vt:lpstr>6ft</vt:lpstr>
      <vt:lpstr>7ft</vt:lpstr>
      <vt:lpstr>8ft</vt:lpstr>
      <vt:lpstr>9ft</vt:lpstr>
      <vt:lpstr>10ft</vt:lpstr>
      <vt:lpstr>11ft</vt:lpstr>
      <vt:lpstr>12ft</vt:lpstr>
      <vt:lpstr>13ft</vt:lpstr>
      <vt:lpstr>14ft</vt:lpstr>
      <vt:lpstr>15ft</vt:lpstr>
      <vt:lpstr>16ft</vt:lpstr>
      <vt:lpstr>17ft</vt:lpstr>
      <vt:lpstr>18ft</vt:lpstr>
      <vt:lpstr>19ft</vt:lpstr>
      <vt:lpstr>20ft</vt:lpstr>
      <vt:lpstr>21ft</vt:lpstr>
      <vt:lpstr>22ft</vt:lpstr>
      <vt:lpstr>SummaryChart</vt:lpstr>
      <vt:lpstr>Sheet11</vt:lpstr>
      <vt:lpstr>Chart1</vt:lpstr>
      <vt:lpstr>_a</vt:lpstr>
      <vt:lpstr>_b</vt:lpstr>
      <vt:lpstr>_c</vt:lpstr>
      <vt:lpstr>_dt</vt:lpstr>
      <vt:lpstr>_g</vt:lpstr>
      <vt:lpstr>_ho</vt:lpstr>
      <vt:lpstr>_k</vt:lpstr>
      <vt:lpstr>_Vo</vt:lpstr>
      <vt:lpstr>_Vt</vt:lpstr>
      <vt:lpstr>N</vt:lpstr>
      <vt:lpstr>plot1</vt:lpstr>
      <vt:lpstr>theta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Ether</dc:creator>
  <cp:lastModifiedBy>Richard Topolewski</cp:lastModifiedBy>
  <dcterms:created xsi:type="dcterms:W3CDTF">2014-01-11T20:51:55Z</dcterms:created>
  <dcterms:modified xsi:type="dcterms:W3CDTF">2016-04-10T15:54:57Z</dcterms:modified>
</cp:coreProperties>
</file>